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7.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trlProps/ctrlProp8.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ctrlProps/ctrlProp9.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ctrlProps/ctrlProp10.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ctrlProps/ctrlProp11.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trlProps/ctrlProp12.xml" ContentType="application/vnd.ms-excel.controlproperties+xml"/>
  <Override PartName="/xl/drawings/drawing20.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1.xml" ContentType="application/vnd.openxmlformats-officedocument.drawing+xml"/>
  <Override PartName="/xl/ctrlProps/ctrlProp13.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ctrlProps/ctrlProp14.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updateLinks="never" codeName="ThisWorkbook" defaultThemeVersion="124226"/>
  <mc:AlternateContent xmlns:mc="http://schemas.openxmlformats.org/markup-compatibility/2006">
    <mc:Choice Requires="x15">
      <x15ac:absPath xmlns:x15ac="http://schemas.microsoft.com/office/spreadsheetml/2010/11/ac" url="C:\Users\Mediamonster\Documents\COMPENTHO 2024\Tunnel de vente\Applications\"/>
    </mc:Choice>
  </mc:AlternateContent>
  <xr:revisionPtr revIDLastSave="0" documentId="13_ncr:1_{ED0BB2EF-99FC-449B-8D4D-8FA2D0C4C6DA}" xr6:coauthVersionLast="47" xr6:coauthVersionMax="47" xr10:uidLastSave="{00000000-0000-0000-0000-000000000000}"/>
  <bookViews>
    <workbookView showHorizontalScroll="0" showVerticalScroll="0" showSheetTabs="0" xWindow="-120" yWindow="-120" windowWidth="29040" windowHeight="15720" xr2:uid="{00000000-000D-0000-FFFF-FFFF00000000}"/>
  </bookViews>
  <sheets>
    <sheet name="Start" sheetId="28" r:id="rId1"/>
    <sheet name="Accueil" sheetId="4" r:id="rId2"/>
    <sheet name="Introduction" sheetId="1" r:id="rId3"/>
    <sheet name="PIN" sheetId="29" state="hidden" r:id="rId4"/>
    <sheet name="Buffer" sheetId="26" state="hidden" r:id="rId5"/>
    <sheet name="Sauvegarde" sheetId="25" r:id="rId6"/>
    <sheet name="Données" sheetId="2" state="hidden" r:id="rId7"/>
    <sheet name="Confort" sheetId="27" r:id="rId8"/>
    <sheet name="CE1" sheetId="3" r:id="rId9"/>
    <sheet name="CE2" sheetId="6" r:id="rId10"/>
    <sheet name="EP2" sheetId="15" r:id="rId11"/>
    <sheet name="CE3" sheetId="7" r:id="rId12"/>
    <sheet name="EP3" sheetId="16" r:id="rId13"/>
    <sheet name="CE4" sheetId="8" r:id="rId14"/>
    <sheet name="EP4" sheetId="17" r:id="rId15"/>
    <sheet name="CE5" sheetId="9" r:id="rId16"/>
    <sheet name="EP5" sheetId="18" r:id="rId17"/>
    <sheet name="CE6" sheetId="10" r:id="rId18"/>
    <sheet name="EP6" sheetId="19" r:id="rId19"/>
    <sheet name="CE7" sheetId="11" r:id="rId20"/>
    <sheet name="EP7" sheetId="20" r:id="rId21"/>
    <sheet name="CE8" sheetId="12" r:id="rId22"/>
    <sheet name="EP8" sheetId="21" r:id="rId23"/>
    <sheet name="CE9" sheetId="13" r:id="rId24"/>
    <sheet name="EP9" sheetId="22" r:id="rId25"/>
    <sheet name="CE10" sheetId="14" r:id="rId26"/>
    <sheet name="EP10" sheetId="23" r:id="rId27"/>
    <sheet name="Certificat" sheetId="5" r:id="rId28"/>
  </sheets>
  <externalReferences>
    <externalReference r:id="rId29"/>
    <externalReference r:id="rId30"/>
    <externalReference r:id="rId31"/>
    <externalReference r:id="rId32"/>
    <externalReference r:id="rId33"/>
    <externalReference r:id="rId34"/>
    <externalReference r:id="rId35"/>
    <externalReference r:id="rId36"/>
  </externalReferences>
  <definedNames>
    <definedName name="_xlnm._FilterDatabase" localSheetId="1" hidden="1">Accueil!$L$11:$M$13</definedName>
    <definedName name="Accueil">Introduction!$H$14</definedName>
    <definedName name="acti">Accueil!$AA$1</definedName>
    <definedName name="Action_1">#REF!</definedName>
    <definedName name="Action_10">#REF!</definedName>
    <definedName name="Activi">[1]Buffer!$L$9</definedName>
    <definedName name="Brevet">Certificat!$A$1</definedName>
    <definedName name="CE10_Retour">'CE10'!#REF!</definedName>
    <definedName name="CE4_Retour">'CE4'!#REF!</definedName>
    <definedName name="CE5_Retour">'CE5'!#REF!</definedName>
    <definedName name="CE6_Retour">'CE6'!#REF!</definedName>
    <definedName name="CE7_Retrour">'CE7'!#REF!</definedName>
    <definedName name="CE8_Retour">'CE8'!#REF!</definedName>
    <definedName name="CE9_Retour">'CE9'!#REF!</definedName>
    <definedName name="CEOK">Données!$C$2</definedName>
    <definedName name="CEOK1">Données!$C$3</definedName>
    <definedName name="Clé_activ">Buffer!$L$9</definedName>
    <definedName name="Clé_activation">[2]Buffer!$L$9</definedName>
    <definedName name="ClépersoP">#REF!</definedName>
    <definedName name="ClésocP">#REF!</definedName>
    <definedName name="Code_Act">Accueil!$S$62</definedName>
    <definedName name="Code_Version">Accueil!$L$58</definedName>
    <definedName name="Coltab">Accueil!$O$36:$P$41</definedName>
    <definedName name="COLTABE">PIN!$D$11:$E$15</definedName>
    <definedName name="Compentho">'CE1'!#REF!</definedName>
    <definedName name="D10EVA">'CE1'!#REF!</definedName>
    <definedName name="D11EVA">'CE7'!#REF!</definedName>
    <definedName name="D12EVA">'CE1'!#REF!</definedName>
    <definedName name="D1EVA">'CE1'!#REF!</definedName>
    <definedName name="D2EVA">'CE2'!#REF!</definedName>
    <definedName name="D3EVA">'CE3'!#REF!</definedName>
    <definedName name="D4EVA">'CE1'!#REF!</definedName>
    <definedName name="D5EVA">'CE4'!#REF!</definedName>
    <definedName name="D6EVA">'CE1'!#REF!</definedName>
    <definedName name="D7EVA">'CE5'!#REF!</definedName>
    <definedName name="D8EVA">'CE1'!#REF!</definedName>
    <definedName name="D9EVA">'CE6'!#REF!</definedName>
    <definedName name="date_expiration">Accueil!#REF!</definedName>
    <definedName name="dateerror">Données!$E$12</definedName>
    <definedName name="Dateintro">Données!$E$13</definedName>
    <definedName name="DIM_1">Données!#REF!</definedName>
    <definedName name="Dim_2">Données!#REF!</definedName>
    <definedName name="DIM_3">Données!#REF!</definedName>
    <definedName name="DIM_4">Données!#REF!</definedName>
    <definedName name="Erreur_1">Accueil!#REF!</definedName>
    <definedName name="Erreur_2">Accueil!#REF!</definedName>
    <definedName name="Erreur_3">Accueil!#REF!</definedName>
    <definedName name="Erreur_Input">Accueil!#REF!</definedName>
    <definedName name="EvalNr">'CE1'!#REF!</definedName>
    <definedName name="Evalnrr">Données!#REF!</definedName>
    <definedName name="Evaluation">'CE1'!#REF!</definedName>
    <definedName name="Exit">Accueil!#REF!</definedName>
    <definedName name="Expiration">[3]Activation!$P$49</definedName>
    <definedName name="EXPIRE">Accueil!$O$78</definedName>
    <definedName name="Flag_Licence">[3]Activation!$Q$9</definedName>
    <definedName name="GoOK">[4]Accueil!$R$28</definedName>
    <definedName name="Histo">#REF!</definedName>
    <definedName name="ICI">'CE1'!#REF!</definedName>
    <definedName name="ICI_1">'CE1'!#REF!</definedName>
    <definedName name="Impression_1">#REF!</definedName>
    <definedName name="Initiales">Accueil!#REF!</definedName>
    <definedName name="Licence">Accueil!#REF!</definedName>
    <definedName name="Licence_OK">#REF!</definedName>
    <definedName name="Lisez_moi">#REF!</definedName>
    <definedName name="Liste_Adr_1">[5]Sociétés!$D$11:$D$550</definedName>
    <definedName name="Liste_Adr_2">[5]Sociétés!$E$11:$E$550</definedName>
    <definedName name="liste_copost">[5]Sociétés!$G$11:$G$550</definedName>
    <definedName name="Liste_durée">[6]Paramètres!$A$4:$A$9</definedName>
    <definedName name="Liste_local">[5]Sociétés!$H$11:$H$550</definedName>
    <definedName name="Liste_NO_Sociétes">[5]Sociétés!$A$11:$A$550</definedName>
    <definedName name="liste_Sociétés">[5]Sociétés!$B$11:$B$512</definedName>
    <definedName name="Liste_TVA">[5]Sociétés!$C$11:$C$550</definedName>
    <definedName name="Liste_U_Activ">[5]Utilisateurs!$H$16:$H$1057</definedName>
    <definedName name="Liste_U_Date_livr">[5]Utilisateurs!$O$16:$O$1057</definedName>
    <definedName name="Liste_U_Durée">[5]Utilisateurs!$P$16:$P$1057</definedName>
    <definedName name="Liste_U_Mail">[5]Utilisateurs!$F$16:$F$1057</definedName>
    <definedName name="Liste_U_Nom">[5]Utilisateurs!$D$16:$D$1057</definedName>
    <definedName name="Liste_U_Prénom">[5]Utilisateurs!$C$16:$C$1057</definedName>
    <definedName name="Listes_Licences">[5]Utilisateurs!$I$16:$I$1057</definedName>
    <definedName name="Menu">Introduction!#REF!</definedName>
    <definedName name="Menu_Eva_10">'EP6'!#REF!</definedName>
    <definedName name="Menu_EVA_11">'CE7'!#REF!</definedName>
    <definedName name="Menu_Eva_12">'EP7'!#REF!</definedName>
    <definedName name="Menu_Eva_3">'CE3'!#REF!</definedName>
    <definedName name="Menu_Eva_4">'CE4'!#REF!</definedName>
    <definedName name="Menu_Eva_5">'CE4'!#REF!</definedName>
    <definedName name="Menu_Eva_6">'EP4'!#REF!</definedName>
    <definedName name="Menu_Eva_7">'CE5'!#REF!</definedName>
    <definedName name="Menu_Eva_8">'EP5'!#REF!</definedName>
    <definedName name="Menu_Eva_9">'CE6'!#REF!</definedName>
    <definedName name="Menu_Eva1">'CE1'!#REF!</definedName>
    <definedName name="Menu_Eva2">'CE2'!#REF!</definedName>
    <definedName name="Menu_Ret_Ex_10">'EP10'!#REF!</definedName>
    <definedName name="Menu_Ret_EX_2">'EP2'!#REF!</definedName>
    <definedName name="Menu_Ret_EX_3">'EP3'!#REF!</definedName>
    <definedName name="Menu_Ret_EX_4">'EP4'!#REF!</definedName>
    <definedName name="Menu_Ret_Ex_5">'EP5'!#REF!</definedName>
    <definedName name="Menu_Ret_Ex_6">'EP6'!#REF!</definedName>
    <definedName name="Menu_Ret_Ex_7">'EP7'!#REF!</definedName>
    <definedName name="Menu_Ret_EX_8">'EP8'!#REF!</definedName>
    <definedName name="Menu_ret_Ex_9">'EP9'!#REF!</definedName>
    <definedName name="Menu_Retour_10">'EP6'!#REF!</definedName>
    <definedName name="Menu_Retour_11">'CE7'!#REF!</definedName>
    <definedName name="Menu_Retour_12">'EP7'!#REF!</definedName>
    <definedName name="Menu_Retour_2">'CE2'!#REF!</definedName>
    <definedName name="Menu_Retour_22">'EP2'!#REF!</definedName>
    <definedName name="Menu_Retour_3">'CE3'!#REF!</definedName>
    <definedName name="Menu_Retour_4">'EP3'!#REF!</definedName>
    <definedName name="Menu_Retour_5">'CE4'!#REF!</definedName>
    <definedName name="Menu_Retour_6">'CE4'!#REF!</definedName>
    <definedName name="Menu_Retour_7">'CE5'!#REF!</definedName>
    <definedName name="Menu_Retour_8">'EP5'!#REF!</definedName>
    <definedName name="Menu_Retour_9">'CE6'!#REF!</definedName>
    <definedName name="Mess_Intro">Données!$A$100</definedName>
    <definedName name="Nom">Accueil!$F$70</definedName>
    <definedName name="OLE_LINK1" localSheetId="8">'EP4'!$H$34</definedName>
    <definedName name="Prénom">Accueil!$F$69</definedName>
    <definedName name="Projet_OK">Accueil!$U$74</definedName>
    <definedName name="Rapport_2">#REF!</definedName>
    <definedName name="Rapport2">#REF!</definedName>
    <definedName name="Rapports">#REF!</definedName>
    <definedName name="RESCOUR">Données!#REF!</definedName>
    <definedName name="Resultat">Données!#REF!</definedName>
    <definedName name="soc">Accueil!$F$71</definedName>
    <definedName name="Société">Accueil!#REF!</definedName>
    <definedName name="Start">Introduction!$A$1</definedName>
    <definedName name="START_COMP">Accueil!$C$69</definedName>
    <definedName name="Tab_Col">[7]Paramètres!$B$43:$B$47</definedName>
    <definedName name="Tab_Color">[3]Activation!$Q$41:$Q$45</definedName>
    <definedName name="tabcol">Accueil!$O$36:$P$40</definedName>
    <definedName name="Tabcolo">Accueil!$M$33:$N$38</definedName>
    <definedName name="tabeva">'EP8'!$AC$19:$AC$23</definedName>
    <definedName name="Table_Car">Buffer!$A$13:$B$79</definedName>
    <definedName name="Table_Color_2">Buffer!$A$4:$B$7</definedName>
    <definedName name="Table_Couleurs">Accueil!#REF!</definedName>
    <definedName name="Table_Pins_Pratique">Accueil!#REF!</definedName>
    <definedName name="Table_Pins_Pro">Accueil!#REF!</definedName>
    <definedName name="TABLECONV">PIN!$A$11:$B$40</definedName>
    <definedName name="tabsel">'CE1'!$B$44:$C$46</definedName>
    <definedName name="Test">Données!#REF!</definedName>
    <definedName name="TPOURCENT">Données!#REF!</definedName>
    <definedName name="TRefRes">Données!#REF!</definedName>
    <definedName name="TRESPOURC">Données!#REF!</definedName>
    <definedName name="TRESULTAT">Données!#REF!</definedName>
    <definedName name="TScores">Données!#REF!</definedName>
    <definedName name="TSD_R1">Données!#REF!</definedName>
    <definedName name="TSD_R10">Données!#REF!</definedName>
    <definedName name="TSD_R11">Données!#REF!</definedName>
    <definedName name="TSD_R12">Données!#REF!</definedName>
    <definedName name="TSD_R2">Données!#REF!</definedName>
    <definedName name="TSD_R3">Données!#REF!</definedName>
    <definedName name="TSD_R4">Données!#REF!</definedName>
    <definedName name="TSD_R5">Données!#REF!</definedName>
    <definedName name="TSD_R6">Données!#REF!</definedName>
    <definedName name="TSD_R7">Données!#REF!</definedName>
    <definedName name="TSD_R8">Données!#REF!</definedName>
    <definedName name="TSD_R9">Données!#REF!</definedName>
    <definedName name="TSD_V1">Données!#REF!</definedName>
    <definedName name="Utilisateur">Accueil!#REF!</definedName>
    <definedName name="_xlnm.Print_Area" localSheetId="27">Certificat!$C$1:$K$47</definedName>
  </definedNames>
  <calcPr calcId="181029"/>
  <fileRecoveryPr autoRecover="0"/>
</workbook>
</file>

<file path=xl/calcChain.xml><?xml version="1.0" encoding="utf-8"?>
<calcChain xmlns="http://schemas.openxmlformats.org/spreadsheetml/2006/main">
  <c r="AE33" i="25" l="1"/>
  <c r="AE34" i="25" s="1"/>
  <c r="AE35" i="25" s="1"/>
  <c r="AE36" i="25" s="1"/>
  <c r="AE32" i="25"/>
  <c r="AE23" i="25"/>
  <c r="AF23" i="25" s="1"/>
  <c r="AF22" i="25"/>
  <c r="AE22" i="25"/>
  <c r="AB13" i="25"/>
  <c r="Y13" i="25"/>
  <c r="Y19" i="25" l="1"/>
  <c r="Y21" i="25" s="1"/>
  <c r="AE37" i="25"/>
  <c r="AE38" i="25" s="1"/>
  <c r="AE39" i="25" s="1"/>
  <c r="AE40" i="25" s="1"/>
  <c r="AE41" i="25" s="1"/>
  <c r="AE42" i="25" s="1"/>
  <c r="C14" i="17" l="1"/>
  <c r="C16" i="23"/>
  <c r="C17" i="22"/>
  <c r="C16" i="21"/>
  <c r="C17" i="20"/>
  <c r="C17" i="19"/>
  <c r="C17" i="18"/>
  <c r="C16" i="17"/>
  <c r="C15" i="17"/>
  <c r="C17" i="17"/>
  <c r="C18" i="17"/>
  <c r="C19" i="17"/>
  <c r="C20" i="17"/>
  <c r="C21" i="17"/>
  <c r="C22" i="17"/>
  <c r="C23" i="17"/>
  <c r="C15" i="15"/>
  <c r="C17" i="16"/>
  <c r="C15" i="16"/>
  <c r="C17" i="15"/>
  <c r="D25" i="28"/>
  <c r="D26" i="28"/>
  <c r="J34" i="14"/>
  <c r="J34" i="13"/>
  <c r="J34" i="12"/>
  <c r="J34" i="11"/>
  <c r="J34" i="10"/>
  <c r="J34" i="9"/>
  <c r="J34" i="8"/>
  <c r="J34" i="7"/>
  <c r="J34" i="6"/>
  <c r="J34" i="3" l="1"/>
  <c r="B34" i="3"/>
  <c r="A3" i="29" l="1"/>
  <c r="L3" i="29"/>
  <c r="C3" i="29" l="1"/>
  <c r="B3" i="29"/>
  <c r="D3" i="29" s="1"/>
  <c r="A6" i="29"/>
  <c r="A5" i="29"/>
  <c r="A4" i="29"/>
  <c r="B39" i="29"/>
  <c r="B40" i="29" s="1"/>
  <c r="B30" i="29"/>
  <c r="B31" i="29" s="1"/>
  <c r="B32" i="29" s="1"/>
  <c r="B33" i="29" s="1"/>
  <c r="B34" i="29" s="1"/>
  <c r="B35" i="29" s="1"/>
  <c r="B36" i="29" s="1"/>
  <c r="B37" i="29" s="1"/>
  <c r="B21" i="29"/>
  <c r="B22" i="29" s="1"/>
  <c r="B23" i="29" s="1"/>
  <c r="B24" i="29" s="1"/>
  <c r="B25" i="29" s="1"/>
  <c r="B26" i="29" s="1"/>
  <c r="B27" i="29" s="1"/>
  <c r="B28" i="29" s="1"/>
  <c r="B12" i="29"/>
  <c r="B13" i="29" s="1"/>
  <c r="B14" i="29" s="1"/>
  <c r="B15" i="29" s="1"/>
  <c r="B16" i="29" s="1"/>
  <c r="B17" i="29" s="1"/>
  <c r="B18" i="29" s="1"/>
  <c r="B19" i="29" s="1"/>
  <c r="S1" i="28"/>
  <c r="R1" i="28"/>
  <c r="C5" i="29" l="1"/>
  <c r="E5" i="29" s="1"/>
  <c r="B5" i="29"/>
  <c r="D5" i="29" s="1"/>
  <c r="C6" i="29"/>
  <c r="E6" i="29" s="1"/>
  <c r="B6" i="29"/>
  <c r="D6" i="29" s="1"/>
  <c r="C4" i="29"/>
  <c r="E4" i="29" s="1"/>
  <c r="B4" i="29"/>
  <c r="D4" i="29" s="1"/>
  <c r="E3" i="29"/>
  <c r="F3" i="29" s="1"/>
  <c r="G3" i="29" s="1"/>
  <c r="N12" i="4"/>
  <c r="L11" i="4" s="1"/>
  <c r="G11" i="4"/>
  <c r="F5" i="29" l="1"/>
  <c r="G5" i="29" s="1"/>
  <c r="F6" i="29"/>
  <c r="G6" i="29" s="1"/>
  <c r="F4" i="29"/>
  <c r="G4" i="29" s="1"/>
  <c r="C14" i="4"/>
  <c r="A7" i="29"/>
  <c r="D8" i="26"/>
  <c r="C13" i="1"/>
  <c r="B34" i="8"/>
  <c r="B34" i="7"/>
  <c r="B34" i="6"/>
  <c r="AA4" i="4" l="1"/>
  <c r="O18" i="26" l="1"/>
  <c r="O24" i="26" s="1"/>
  <c r="N19" i="26"/>
  <c r="E8" i="26"/>
  <c r="D7" i="26"/>
  <c r="F7" i="26" s="1"/>
  <c r="F15" i="26" s="1"/>
  <c r="F16" i="26" s="1"/>
  <c r="H7" i="26" s="1"/>
  <c r="D6" i="26"/>
  <c r="E6" i="26" s="1"/>
  <c r="E13" i="26" s="1"/>
  <c r="E14" i="26" s="1"/>
  <c r="G6" i="26" s="1"/>
  <c r="D5" i="26"/>
  <c r="E5" i="26" s="1"/>
  <c r="E11" i="26" s="1"/>
  <c r="E12" i="26" s="1"/>
  <c r="G5" i="26" s="1"/>
  <c r="D4" i="26"/>
  <c r="F4" i="26" s="1"/>
  <c r="F9" i="26" s="1"/>
  <c r="F10" i="26" s="1"/>
  <c r="H4" i="26" s="1"/>
  <c r="B28" i="26"/>
  <c r="B29" i="26" s="1"/>
  <c r="B27" i="26"/>
  <c r="I20" i="26"/>
  <c r="J18" i="26"/>
  <c r="B15" i="26"/>
  <c r="B16" i="26" s="1"/>
  <c r="B17" i="26" s="1"/>
  <c r="B18" i="26" s="1"/>
  <c r="B19" i="26" s="1"/>
  <c r="B20" i="26" s="1"/>
  <c r="B21" i="26" s="1"/>
  <c r="B22" i="26" s="1"/>
  <c r="B14" i="26"/>
  <c r="O20" i="26" l="1"/>
  <c r="O25" i="26" s="1"/>
  <c r="P25" i="26" s="1"/>
  <c r="E18" i="26"/>
  <c r="F18" i="26" s="1"/>
  <c r="E7" i="26"/>
  <c r="E15" i="26" s="1"/>
  <c r="E16" i="26" s="1"/>
  <c r="G7" i="26" s="1"/>
  <c r="J7" i="26" s="1"/>
  <c r="F5" i="26"/>
  <c r="F11" i="26" s="1"/>
  <c r="F12" i="26" s="1"/>
  <c r="H5" i="26" s="1"/>
  <c r="J5" i="26" s="1"/>
  <c r="O19" i="26"/>
  <c r="F6" i="26"/>
  <c r="F13" i="26" s="1"/>
  <c r="F14" i="26" s="1"/>
  <c r="H6" i="26" s="1"/>
  <c r="B30" i="26"/>
  <c r="E4" i="26"/>
  <c r="X8" i="7"/>
  <c r="B7" i="7"/>
  <c r="B6" i="7"/>
  <c r="AG8" i="7"/>
  <c r="B34" i="10"/>
  <c r="B5" i="9"/>
  <c r="B5" i="8"/>
  <c r="H8" i="26" l="1"/>
  <c r="L25" i="26"/>
  <c r="J6" i="26"/>
  <c r="K7" i="26" s="1"/>
  <c r="K8" i="26" s="1"/>
  <c r="E9" i="26"/>
  <c r="E10" i="26" s="1"/>
  <c r="G4" i="26" s="1"/>
  <c r="B32" i="26"/>
  <c r="B31" i="26"/>
  <c r="B8" i="7"/>
  <c r="J4" i="26" l="1"/>
  <c r="K5" i="26" s="1"/>
  <c r="K9" i="26" s="1"/>
  <c r="G8" i="26"/>
  <c r="B33" i="26"/>
  <c r="B34" i="26"/>
  <c r="K21" i="5"/>
  <c r="K20" i="5"/>
  <c r="J20" i="5"/>
  <c r="H26" i="5"/>
  <c r="H24" i="5"/>
  <c r="G23" i="5"/>
  <c r="H23" i="5"/>
  <c r="H22" i="5"/>
  <c r="H21" i="5"/>
  <c r="H20" i="5"/>
  <c r="H19" i="5"/>
  <c r="H18" i="5"/>
  <c r="H17" i="5"/>
  <c r="H16" i="5"/>
  <c r="G26" i="5"/>
  <c r="G24" i="5"/>
  <c r="G22" i="5"/>
  <c r="G21" i="5"/>
  <c r="G20" i="5"/>
  <c r="G19" i="5"/>
  <c r="G18" i="5"/>
  <c r="G17" i="5"/>
  <c r="C24" i="5"/>
  <c r="C23" i="5"/>
  <c r="C22" i="5"/>
  <c r="C21" i="5"/>
  <c r="C20" i="5"/>
  <c r="C19" i="5"/>
  <c r="C18" i="5"/>
  <c r="C17" i="5"/>
  <c r="C20" i="1"/>
  <c r="C19" i="1"/>
  <c r="C18" i="1"/>
  <c r="C17" i="1"/>
  <c r="C16" i="1"/>
  <c r="C15" i="1"/>
  <c r="C14" i="1"/>
  <c r="C12" i="1"/>
  <c r="C11" i="1"/>
  <c r="B7" i="14"/>
  <c r="B7" i="12"/>
  <c r="B7" i="11"/>
  <c r="B7" i="10"/>
  <c r="B7" i="9"/>
  <c r="B7" i="6"/>
  <c r="B7" i="8"/>
  <c r="AG8" i="14"/>
  <c r="B34" i="14"/>
  <c r="AG8" i="13"/>
  <c r="B34" i="13"/>
  <c r="AG8" i="12"/>
  <c r="B34" i="12"/>
  <c r="AG8" i="11"/>
  <c r="B34" i="11"/>
  <c r="AG8" i="10"/>
  <c r="AG8" i="9"/>
  <c r="B34" i="9"/>
  <c r="B6" i="9"/>
  <c r="G9" i="26" l="1"/>
  <c r="O21" i="26" s="1"/>
  <c r="O22" i="26" s="1"/>
  <c r="B36" i="26"/>
  <c r="B35" i="26"/>
  <c r="K10" i="26"/>
  <c r="K11" i="26" s="1"/>
  <c r="L10" i="26" s="1"/>
  <c r="L11" i="26" s="1"/>
  <c r="L9" i="26" s="1"/>
  <c r="AG8" i="8"/>
  <c r="N22" i="26" l="1"/>
  <c r="P20" i="26"/>
  <c r="P21" i="26" s="1"/>
  <c r="B37" i="26"/>
  <c r="B38" i="26"/>
  <c r="B6" i="8"/>
  <c r="X7" i="7"/>
  <c r="AG7" i="7"/>
  <c r="B33" i="7"/>
  <c r="B5" i="7"/>
  <c r="AG8" i="6"/>
  <c r="B6" i="6"/>
  <c r="Q20" i="26" l="1"/>
  <c r="Q21" i="26" s="1"/>
  <c r="O23" i="26" s="1"/>
  <c r="O27" i="26" s="1"/>
  <c r="L13" i="26" s="1"/>
  <c r="B40" i="26"/>
  <c r="B39" i="26"/>
  <c r="AG8" i="3"/>
  <c r="B6" i="3"/>
  <c r="B7" i="3"/>
  <c r="AC1" i="1"/>
  <c r="AA1" i="1"/>
  <c r="D16" i="4" l="1"/>
  <c r="AA9" i="4" s="1"/>
  <c r="D17" i="4"/>
  <c r="B41" i="26"/>
  <c r="B42" i="26"/>
  <c r="F71" i="4"/>
  <c r="F70" i="4"/>
  <c r="F69" i="4"/>
  <c r="F8" i="5" l="1"/>
  <c r="C13" i="5" s="1"/>
  <c r="B44" i="26"/>
  <c r="B43" i="26"/>
  <c r="Z9" i="4"/>
  <c r="T9" i="4"/>
  <c r="U9" i="4"/>
  <c r="C17" i="4"/>
  <c r="A14" i="4"/>
  <c r="C11" i="4"/>
  <c r="A11" i="4"/>
  <c r="D10" i="4"/>
  <c r="A10" i="4"/>
  <c r="D9" i="4"/>
  <c r="A9" i="4"/>
  <c r="AC8" i="4"/>
  <c r="D8" i="4"/>
  <c r="A8" i="4"/>
  <c r="AC7" i="4"/>
  <c r="A7" i="4"/>
  <c r="B45" i="26" l="1"/>
  <c r="B46" i="26"/>
  <c r="V9" i="4"/>
  <c r="AE10" i="4" s="1"/>
  <c r="AC12" i="4" s="1"/>
  <c r="A12" i="4"/>
  <c r="T10" i="4" l="1"/>
  <c r="B48" i="26"/>
  <c r="B47" i="26"/>
  <c r="Z10" i="4"/>
  <c r="A15" i="4"/>
  <c r="A16" i="4" l="1"/>
  <c r="O8" i="4"/>
  <c r="B49" i="26"/>
  <c r="B50" i="26"/>
  <c r="AC1" i="4"/>
  <c r="A73" i="4"/>
  <c r="A72" i="4"/>
  <c r="A71" i="4"/>
  <c r="A70" i="4"/>
  <c r="A69" i="4"/>
  <c r="B52" i="26" l="1"/>
  <c r="B51" i="26"/>
  <c r="A74" i="4"/>
  <c r="B53" i="26" l="1"/>
  <c r="B54" i="26"/>
  <c r="F9" i="5"/>
  <c r="P6" i="1"/>
  <c r="P5" i="1"/>
  <c r="B56" i="26" l="1"/>
  <c r="B55" i="26"/>
  <c r="X6" i="23"/>
  <c r="X6" i="19"/>
  <c r="X6" i="22"/>
  <c r="X6" i="18"/>
  <c r="X6" i="16"/>
  <c r="X6" i="21"/>
  <c r="X6" i="17"/>
  <c r="X6" i="20"/>
  <c r="N5" i="14"/>
  <c r="N5" i="10"/>
  <c r="N5" i="9"/>
  <c r="O5" i="3"/>
  <c r="O5" i="7"/>
  <c r="N5" i="11"/>
  <c r="N5" i="13"/>
  <c r="N5" i="12"/>
  <c r="N5" i="8"/>
  <c r="X5" i="23"/>
  <c r="X5" i="21"/>
  <c r="X5" i="19"/>
  <c r="X5" i="17"/>
  <c r="X5" i="22"/>
  <c r="X5" i="20"/>
  <c r="X5" i="18"/>
  <c r="X5" i="16"/>
  <c r="N4" i="14"/>
  <c r="N4" i="8"/>
  <c r="N4" i="9"/>
  <c r="N4" i="12"/>
  <c r="O4" i="3"/>
  <c r="N4" i="13"/>
  <c r="N4" i="11"/>
  <c r="O4" i="7"/>
  <c r="N4" i="10"/>
  <c r="O4" i="6"/>
  <c r="O5" i="6"/>
  <c r="B57" i="26" l="1"/>
  <c r="B58" i="26"/>
  <c r="B60" i="26" l="1"/>
  <c r="B59" i="26"/>
  <c r="H46" i="5"/>
  <c r="C26" i="5"/>
  <c r="C16" i="5"/>
  <c r="AA5" i="23"/>
  <c r="AA5" i="22"/>
  <c r="AA5" i="21"/>
  <c r="AA5" i="20"/>
  <c r="AA5" i="19"/>
  <c r="AA5" i="18"/>
  <c r="AA5" i="17"/>
  <c r="AA5" i="16"/>
  <c r="X6" i="15"/>
  <c r="AA5" i="15"/>
  <c r="X5" i="15"/>
  <c r="X5" i="1"/>
  <c r="B61" i="26" l="1"/>
  <c r="B62" i="26"/>
  <c r="B64" i="26" l="1"/>
  <c r="B63" i="26"/>
  <c r="W70" i="4"/>
  <c r="B65" i="26" l="1"/>
  <c r="B66" i="26"/>
  <c r="B68" i="26" l="1"/>
  <c r="B67" i="26"/>
  <c r="B69" i="26" l="1"/>
  <c r="B70" i="26"/>
  <c r="B72" i="26" l="1"/>
  <c r="B71" i="26"/>
  <c r="I21" i="5"/>
  <c r="B73" i="26" l="1"/>
  <c r="B74" i="26"/>
  <c r="B76" i="26" l="1"/>
  <c r="B77" i="26" s="1"/>
  <c r="B75" i="26"/>
  <c r="AA40" i="21"/>
  <c r="AA39" i="21"/>
  <c r="AA38" i="21"/>
  <c r="AA37" i="21"/>
  <c r="AA36" i="21"/>
  <c r="AA35" i="21"/>
  <c r="X40" i="21"/>
  <c r="X39" i="21"/>
  <c r="X38" i="21"/>
  <c r="X37" i="21"/>
  <c r="X36" i="21"/>
  <c r="X35" i="21"/>
  <c r="C20" i="18" l="1"/>
  <c r="C18" i="16"/>
  <c r="C23" i="23" l="1"/>
  <c r="C22" i="23"/>
  <c r="C21" i="23"/>
  <c r="C20" i="23"/>
  <c r="C19" i="23"/>
  <c r="C18" i="23"/>
  <c r="C17" i="23"/>
  <c r="C15" i="23"/>
  <c r="B15" i="23"/>
  <c r="B16" i="23" s="1"/>
  <c r="B17" i="23" s="1"/>
  <c r="B18" i="23" s="1"/>
  <c r="B19" i="23" s="1"/>
  <c r="B20" i="23" s="1"/>
  <c r="B21" i="23" s="1"/>
  <c r="B22" i="23" s="1"/>
  <c r="B23" i="23" s="1"/>
  <c r="C14" i="23"/>
  <c r="C24" i="22"/>
  <c r="C23" i="22"/>
  <c r="C22" i="22"/>
  <c r="C21" i="22"/>
  <c r="C20" i="22"/>
  <c r="C19" i="22"/>
  <c r="C18" i="22"/>
  <c r="C16" i="22"/>
  <c r="B16" i="22"/>
  <c r="B17" i="22" s="1"/>
  <c r="B18" i="22" s="1"/>
  <c r="B19" i="22" s="1"/>
  <c r="B20" i="22" s="1"/>
  <c r="B21" i="22" s="1"/>
  <c r="B22" i="22" s="1"/>
  <c r="B23" i="22" s="1"/>
  <c r="B24" i="22" s="1"/>
  <c r="C15" i="22"/>
  <c r="AC40" i="21"/>
  <c r="AC39" i="21"/>
  <c r="AC38" i="21"/>
  <c r="AC37" i="21"/>
  <c r="AC36" i="21"/>
  <c r="AC35" i="21"/>
  <c r="AC32" i="21"/>
  <c r="AC31" i="21"/>
  <c r="AC30" i="21"/>
  <c r="AC29" i="21"/>
  <c r="AC28" i="21"/>
  <c r="AC27" i="21"/>
  <c r="C23" i="21"/>
  <c r="C22" i="21"/>
  <c r="C21" i="21"/>
  <c r="C20" i="21"/>
  <c r="C19" i="21"/>
  <c r="C18" i="21"/>
  <c r="C17" i="21"/>
  <c r="C15" i="21"/>
  <c r="B15" i="21"/>
  <c r="B16" i="21" s="1"/>
  <c r="B17" i="21" s="1"/>
  <c r="B18" i="21" s="1"/>
  <c r="B19" i="21" s="1"/>
  <c r="B20" i="21" s="1"/>
  <c r="B21" i="21" s="1"/>
  <c r="B22" i="21" s="1"/>
  <c r="B23" i="21" s="1"/>
  <c r="C14" i="21"/>
  <c r="C24" i="20"/>
  <c r="C23" i="20"/>
  <c r="C22" i="20"/>
  <c r="C21" i="20"/>
  <c r="C20" i="20"/>
  <c r="C19" i="20"/>
  <c r="C18" i="20"/>
  <c r="C16" i="20"/>
  <c r="B16" i="20"/>
  <c r="B17" i="20" s="1"/>
  <c r="B18" i="20" s="1"/>
  <c r="B19" i="20" s="1"/>
  <c r="B20" i="20" s="1"/>
  <c r="B21" i="20" s="1"/>
  <c r="B22" i="20" s="1"/>
  <c r="B23" i="20" s="1"/>
  <c r="B24" i="20" s="1"/>
  <c r="C15" i="20"/>
  <c r="C24" i="19"/>
  <c r="C23" i="19"/>
  <c r="C22" i="19"/>
  <c r="C21" i="19"/>
  <c r="C20" i="19"/>
  <c r="C19" i="19"/>
  <c r="C18" i="19"/>
  <c r="C16" i="19"/>
  <c r="B16" i="19"/>
  <c r="B17" i="19" s="1"/>
  <c r="B18" i="19" s="1"/>
  <c r="B19" i="19" s="1"/>
  <c r="B20" i="19" s="1"/>
  <c r="B21" i="19" s="1"/>
  <c r="B22" i="19" s="1"/>
  <c r="B23" i="19" s="1"/>
  <c r="B24" i="19" s="1"/>
  <c r="C15" i="19"/>
  <c r="C24" i="18"/>
  <c r="C23" i="18"/>
  <c r="C22" i="18"/>
  <c r="C21" i="18"/>
  <c r="C19" i="18"/>
  <c r="C18" i="18"/>
  <c r="C16" i="18"/>
  <c r="B16" i="18"/>
  <c r="B17" i="18" s="1"/>
  <c r="B18" i="18" s="1"/>
  <c r="B19" i="18" s="1"/>
  <c r="B20" i="18" s="1"/>
  <c r="B21" i="18" s="1"/>
  <c r="B22" i="18" s="1"/>
  <c r="B23" i="18" s="1"/>
  <c r="B24" i="18" s="1"/>
  <c r="C15" i="18"/>
  <c r="B15" i="17"/>
  <c r="B16" i="17" s="1"/>
  <c r="B17" i="17" s="1"/>
  <c r="B18" i="17" s="1"/>
  <c r="B19" i="17" s="1"/>
  <c r="B20" i="17" s="1"/>
  <c r="B21" i="17" s="1"/>
  <c r="B22" i="17" s="1"/>
  <c r="B23" i="17" s="1"/>
  <c r="C24" i="16"/>
  <c r="C23" i="16"/>
  <c r="C22" i="16"/>
  <c r="C21" i="16"/>
  <c r="C20" i="16"/>
  <c r="C19" i="16"/>
  <c r="C16" i="16"/>
  <c r="B16" i="16"/>
  <c r="B17" i="16" s="1"/>
  <c r="B18" i="16" s="1"/>
  <c r="B19" i="16" s="1"/>
  <c r="B20" i="16" s="1"/>
  <c r="B21" i="16" s="1"/>
  <c r="B22" i="16" s="1"/>
  <c r="B23" i="16" s="1"/>
  <c r="B24" i="16" s="1"/>
  <c r="C24" i="15"/>
  <c r="C23" i="15"/>
  <c r="C22" i="15"/>
  <c r="C21" i="15"/>
  <c r="C20" i="15"/>
  <c r="C19" i="15"/>
  <c r="C18" i="15"/>
  <c r="C16" i="15"/>
  <c r="B16" i="15"/>
  <c r="B17" i="15" s="1"/>
  <c r="B18" i="15" s="1"/>
  <c r="B19" i="15" s="1"/>
  <c r="B20" i="15" s="1"/>
  <c r="B21" i="15" s="1"/>
  <c r="B22" i="15" s="1"/>
  <c r="B23" i="15" s="1"/>
  <c r="B24" i="15" s="1"/>
  <c r="Q26" i="5" l="1"/>
  <c r="P18" i="5"/>
  <c r="T16" i="5"/>
  <c r="S23" i="5"/>
  <c r="S22" i="5"/>
  <c r="S19" i="5"/>
  <c r="S16" i="5"/>
  <c r="R16" i="5"/>
  <c r="Q25" i="5"/>
  <c r="P25" i="5"/>
  <c r="K26" i="5"/>
  <c r="T26" i="5" s="1"/>
  <c r="J26" i="5"/>
  <c r="S26" i="5" s="1"/>
  <c r="I26" i="5"/>
  <c r="R26" i="5" s="1"/>
  <c r="P26" i="5"/>
  <c r="K25" i="5"/>
  <c r="T25" i="5" s="1"/>
  <c r="J25" i="5"/>
  <c r="S25" i="5" s="1"/>
  <c r="I25" i="5"/>
  <c r="R25" i="5" s="1"/>
  <c r="K24" i="5"/>
  <c r="T24" i="5" s="1"/>
  <c r="J24" i="5"/>
  <c r="S24" i="5" s="1"/>
  <c r="I24" i="5"/>
  <c r="R24" i="5" s="1"/>
  <c r="P24" i="5"/>
  <c r="K23" i="5"/>
  <c r="T23" i="5" s="1"/>
  <c r="I23" i="5"/>
  <c r="R23" i="5" s="1"/>
  <c r="P23" i="5"/>
  <c r="K22" i="5"/>
  <c r="T22" i="5" s="1"/>
  <c r="I22" i="5"/>
  <c r="R22" i="5" s="1"/>
  <c r="P22" i="5"/>
  <c r="T21" i="5"/>
  <c r="J21" i="5"/>
  <c r="S21" i="5" s="1"/>
  <c r="R21" i="5"/>
  <c r="P21" i="5"/>
  <c r="T20" i="5"/>
  <c r="S20" i="5"/>
  <c r="I20" i="5"/>
  <c r="R20" i="5" s="1"/>
  <c r="P20" i="5"/>
  <c r="K19" i="5"/>
  <c r="T19" i="5" s="1"/>
  <c r="I19" i="5"/>
  <c r="R19" i="5" s="1"/>
  <c r="P19" i="5"/>
  <c r="K18" i="5"/>
  <c r="T18" i="5" s="1"/>
  <c r="J18" i="5"/>
  <c r="S18" i="5" s="1"/>
  <c r="I18" i="5"/>
  <c r="R18" i="5" s="1"/>
  <c r="J17" i="5"/>
  <c r="S17" i="5" s="1"/>
  <c r="K17" i="5"/>
  <c r="T17" i="5" s="1"/>
  <c r="I17" i="5"/>
  <c r="R17" i="5" s="1"/>
  <c r="P17" i="5"/>
  <c r="G16" i="5"/>
  <c r="P16" i="5" s="1"/>
  <c r="C9" i="5"/>
  <c r="F7" i="5"/>
  <c r="F6" i="5"/>
  <c r="N2" i="5"/>
  <c r="F5" i="5" s="1"/>
  <c r="Q24" i="5" l="1"/>
  <c r="Q23" i="5"/>
  <c r="Q22" i="5"/>
  <c r="Q21" i="5"/>
  <c r="Q20" i="5"/>
  <c r="Q19" i="5"/>
  <c r="Q18" i="5"/>
  <c r="Q17" i="5"/>
  <c r="C9" i="1" l="1"/>
  <c r="Q16" i="5" l="1"/>
  <c r="T27" i="5" s="1"/>
  <c r="C13" i="16"/>
  <c r="C13" i="15"/>
  <c r="C12" i="23"/>
  <c r="C13" i="22"/>
  <c r="C12" i="21"/>
  <c r="C13" i="20"/>
  <c r="C13" i="19"/>
  <c r="C13" i="18"/>
  <c r="C12" i="17"/>
  <c r="A75" i="4" l="1"/>
  <c r="A76" i="4" s="1"/>
  <c r="A77" i="4" s="1"/>
  <c r="U70" i="4"/>
  <c r="U71" i="4" l="1"/>
  <c r="N10" i="4" l="1"/>
  <c r="G7" i="29" l="1"/>
  <c r="H5" i="29" l="1"/>
  <c r="I5" i="29" s="1"/>
  <c r="H4" i="29"/>
  <c r="I4" i="29" s="1"/>
  <c r="H6" i="29"/>
  <c r="I6" i="29" s="1"/>
  <c r="H3" i="29"/>
  <c r="I3" i="29" s="1"/>
  <c r="K3" i="29" l="1"/>
  <c r="K4" i="29" s="1"/>
  <c r="M3" i="29" s="1"/>
  <c r="G16" i="4" s="1"/>
  <c r="O13" i="4" l="1"/>
  <c r="S6" i="4" s="1"/>
  <c r="S9" i="4" s="1"/>
  <c r="N6" i="4" l="1"/>
  <c r="N7" i="4"/>
  <c r="N8" i="4" s="1"/>
  <c r="N9" i="4" s="1"/>
  <c r="AA2" i="4" s="1"/>
  <c r="O6" i="4"/>
  <c r="AA3" i="4"/>
  <c r="K2" i="4"/>
  <c r="S11" i="4"/>
  <c r="S14" i="4" s="1"/>
  <c r="R16" i="4" s="1"/>
  <c r="AB1" i="4" l="1"/>
  <c r="AA1" i="4" s="1"/>
  <c r="D21" i="28" s="1"/>
  <c r="K37" i="5" l="1"/>
  <c r="H9" i="1"/>
  <c r="H54" i="2"/>
  <c r="X8" i="6" s="1"/>
  <c r="B8" i="6" s="1"/>
  <c r="N54" i="2"/>
  <c r="X8" i="12" s="1"/>
  <c r="B8" i="12" s="1"/>
  <c r="I54" i="2"/>
  <c r="P54" i="2"/>
  <c r="X8" i="14" s="1"/>
  <c r="B8" i="14" s="1"/>
  <c r="L54" i="2"/>
  <c r="X8" i="10" s="1"/>
  <c r="B8" i="10" s="1"/>
  <c r="G54" i="2"/>
  <c r="X8" i="3" s="1"/>
  <c r="J21" i="28"/>
  <c r="M54" i="2"/>
  <c r="X8" i="11" s="1"/>
  <c r="B8" i="11" s="1"/>
  <c r="K54" i="2"/>
  <c r="X8" i="9" s="1"/>
  <c r="B8" i="9" s="1"/>
  <c r="J54" i="2"/>
  <c r="X8" i="8" s="1"/>
  <c r="B8" i="8" s="1"/>
  <c r="O54" i="2"/>
  <c r="X8" i="13" s="1"/>
  <c r="B8" i="13" s="1"/>
  <c r="B8" i="3" l="1"/>
</calcChain>
</file>

<file path=xl/sharedStrings.xml><?xml version="1.0" encoding="utf-8"?>
<sst xmlns="http://schemas.openxmlformats.org/spreadsheetml/2006/main" count="796" uniqueCount="523">
  <si>
    <t>Chances</t>
  </si>
  <si>
    <t>Résultat</t>
  </si>
  <si>
    <t>Historique des évaluations</t>
  </si>
  <si>
    <t>Dates des évaluations</t>
  </si>
  <si>
    <t>Evaluation</t>
  </si>
  <si>
    <t>Client</t>
  </si>
  <si>
    <t>Projet</t>
  </si>
  <si>
    <t>Responsable</t>
  </si>
  <si>
    <t xml:space="preserve">Evaluation N° </t>
  </si>
  <si>
    <t>Conseils</t>
  </si>
  <si>
    <t>Score</t>
  </si>
  <si>
    <t>Société</t>
  </si>
  <si>
    <t>Synthèse du projet</t>
  </si>
  <si>
    <t>Dates des évaluations (JJ/MM/AA)</t>
  </si>
  <si>
    <t>Evaluation préparée par:</t>
  </si>
  <si>
    <t>© ESAM</t>
  </si>
  <si>
    <t>Titre 1</t>
  </si>
  <si>
    <t>Titre 2</t>
  </si>
  <si>
    <t>Titre 3</t>
  </si>
  <si>
    <t>Titres cadres</t>
  </si>
  <si>
    <t>Titre 4</t>
  </si>
  <si>
    <t>Titre 5 A</t>
  </si>
  <si>
    <t>Titre 5 B</t>
  </si>
  <si>
    <t>Titre 6</t>
  </si>
  <si>
    <t>Titre 7</t>
  </si>
  <si>
    <t>Titre 8</t>
  </si>
  <si>
    <t>Le décideur</t>
  </si>
  <si>
    <t>Evaluation courante</t>
  </si>
  <si>
    <t>Chances de succès</t>
  </si>
  <si>
    <t>Proposition</t>
  </si>
  <si>
    <t>Les dimensions</t>
  </si>
  <si>
    <t>Commentaires</t>
  </si>
  <si>
    <t>Evolution des évaluations</t>
  </si>
  <si>
    <t>Historique de l'évolution des dimensions</t>
  </si>
  <si>
    <t>Titres Accueil et pages diverses</t>
  </si>
  <si>
    <t>Plan d'action</t>
  </si>
  <si>
    <t>Mon offre</t>
  </si>
  <si>
    <t>Mes concurrents</t>
  </si>
  <si>
    <t>Les délais</t>
  </si>
  <si>
    <t>Après évaluation N°</t>
  </si>
  <si>
    <t>Mes Contacts</t>
  </si>
  <si>
    <t>Les recommandeurs</t>
  </si>
  <si>
    <t>Les influenceurs</t>
  </si>
  <si>
    <t>Mon équipe</t>
  </si>
  <si>
    <t>Mes Collègues</t>
  </si>
  <si>
    <t xml:space="preserve">Mes Produits </t>
  </si>
  <si>
    <t>Mes services</t>
  </si>
  <si>
    <t>Mes Partenaires et Alliés</t>
  </si>
  <si>
    <t>Mes prix</t>
  </si>
  <si>
    <t>Titres divers</t>
  </si>
  <si>
    <t>Début relation</t>
  </si>
  <si>
    <t>Remise offre</t>
  </si>
  <si>
    <t>Prise de décision</t>
  </si>
  <si>
    <t>Description de l'action</t>
  </si>
  <si>
    <t>Objectif de délai (Date)</t>
  </si>
  <si>
    <t>Maintenir vos positions fortes… et corriger vos faiblesses ! AGIR !!!</t>
  </si>
  <si>
    <t>Date ! Vérifier</t>
  </si>
  <si>
    <t>Introduire Date</t>
  </si>
  <si>
    <t>A propos de:</t>
  </si>
  <si>
    <t>Observations</t>
  </si>
  <si>
    <t>Date d'impression</t>
  </si>
  <si>
    <t>Page 1 de</t>
  </si>
  <si>
    <t>Page 2 de</t>
  </si>
  <si>
    <t>Date d'évaluation</t>
  </si>
  <si>
    <t>Quelques observations et opportunités d'action</t>
  </si>
  <si>
    <t>Page 3 de</t>
  </si>
  <si>
    <t>Page 4 de</t>
  </si>
  <si>
    <t>Page 5 de</t>
  </si>
  <si>
    <t xml:space="preserve">Date   </t>
  </si>
  <si>
    <t xml:space="preserve">Information confidentielle  </t>
  </si>
  <si>
    <t>Les cahiers du vendeur</t>
  </si>
  <si>
    <t>Vendeur</t>
  </si>
  <si>
    <t>Introduction</t>
  </si>
  <si>
    <t>Cahiers d'exercices</t>
  </si>
  <si>
    <t>Date (JJ/MM/AAAA)</t>
  </si>
  <si>
    <t xml:space="preserve">Cahier          </t>
  </si>
  <si>
    <t>Cahier N°</t>
  </si>
  <si>
    <t>La vente, une profession</t>
  </si>
  <si>
    <t>Une demande inattendue</t>
  </si>
  <si>
    <t>Votre analyse</t>
  </si>
  <si>
    <t>Introduire vos commentaires et réflexions</t>
  </si>
  <si>
    <t>Oui</t>
  </si>
  <si>
    <t>Non</t>
  </si>
  <si>
    <t xml:space="preserve"> </t>
  </si>
  <si>
    <t>En retard sur les objectifs</t>
  </si>
  <si>
    <t>Les multiples facettes du métier</t>
  </si>
  <si>
    <t>Enoncé de la mission</t>
  </si>
  <si>
    <t>Veuillez énoncer la mission de votre entreprise, soit telle qu’elle a été énoncée au sein de l’organisation, soit votre expression de cette mission.</t>
  </si>
  <si>
    <t>Les objectifs quantitatifs</t>
  </si>
  <si>
    <t xml:space="preserve">Quel est votre objectif de carnet de commande ? Où en êtes-vous ? 
Quels sont vos autres objectifs de résultat ? La marge ? 
</t>
  </si>
  <si>
    <t>Les objectifs qualitatifs</t>
  </si>
  <si>
    <t>Pouvez-vous exprimer vos objectifs qualitatifs sous la forme de cinq mots-clés ?</t>
  </si>
  <si>
    <t>Vous devriez être particulièrement attentif à cette mesure de votre performance… Elle influence sans  doute votre rémunération à court terme !</t>
  </si>
  <si>
    <t>Vous devriez être particulièrement attentif à cette mesure de votre prestation au sein de l'entreprise… Elle influence sans doute votre carrière !</t>
  </si>
  <si>
    <t>La prospection</t>
  </si>
  <si>
    <t>Mieux cibler, impossible…</t>
  </si>
  <si>
    <t>Ciblage de la clientèle</t>
  </si>
  <si>
    <t>5. Sélectionnez les sociétés cibles</t>
  </si>
  <si>
    <t xml:space="preserve">    sélection des entreprises ciblées</t>
  </si>
  <si>
    <t>Préparez une campagne de prospection en utilisant la séquence qui suit.</t>
  </si>
  <si>
    <t xml:space="preserve">    (fonctions)</t>
  </si>
  <si>
    <t>Clients existants</t>
  </si>
  <si>
    <t>Nouveaux clients</t>
  </si>
  <si>
    <t>6. Fiche de prospection</t>
  </si>
  <si>
    <t xml:space="preserve">Société: </t>
  </si>
  <si>
    <t>Tél:</t>
  </si>
  <si>
    <t xml:space="preserve">Fax: </t>
  </si>
  <si>
    <t>www:</t>
  </si>
  <si>
    <t>Chiffre d'affaires:</t>
  </si>
  <si>
    <t>Activité:</t>
  </si>
  <si>
    <t>Adresse:</t>
  </si>
  <si>
    <t>Autre:</t>
  </si>
  <si>
    <t>Lettre de prospection</t>
  </si>
  <si>
    <t>La qualification : l’entreprise et les hommes</t>
  </si>
  <si>
    <t>Et soudain, le silence…</t>
  </si>
  <si>
    <t xml:space="preserve">LA SITUATION
• Utilisation par le vendeur de son réseau de relations.
• Introduction auprès des divers niveaux dans l’organisation locale du client.
• Une relation personnelle qui passe bien.
• Une affaire significative qui mérite que l’on passe du temps.
• Remise d’offre dans des délais brefs, peut-être un peu de précipitation…
• Le vendeur aurait-il rencontré de faux décideurs ?
• La décision est prise en dehors de l’organisation locale.
• Report de la date de décision pour un motif inconnu.
QUE FAIRE ?
• Rassembler toute l’information utile concernant la structure du groupe au niveau international.
• Consulter le site Internet.
• Se renseigner si d’autres filiales du groupe utilisent vos produits à l’étranger ou des produits concurrents.
• Fournir au décideur une liste de références locales.
• Insister pour le rencontrer et l’inviter à visiter vos utilisateurs.
• Proposer une rencontre avec votre direction.
• Maintenir les contacts avec tous vos interlocuteurs.
• Définir la prochaine étape dans la relation.
</t>
  </si>
  <si>
    <t>Identification de la concurrence</t>
  </si>
  <si>
    <t>Choisissez une affaire en cours, là où vous avez une proposition active et rédigez la synthèse du projet. Cette information devra être utile lors de l’évolution de l’affaire au cours des semaines à venir.</t>
  </si>
  <si>
    <t>Titre</t>
  </si>
  <si>
    <t>Préoccupations essentielles du client</t>
  </si>
  <si>
    <t>Fonctionnalités essentielles requises</t>
  </si>
  <si>
    <t>Délai de décision et délai de mise en œuvre</t>
  </si>
  <si>
    <t>Budget</t>
  </si>
  <si>
    <t>Synthèse de la proposition</t>
  </si>
  <si>
    <t xml:space="preserve">Pour cette affaire, dressez la liste de vos concurrents, essayez d’identifier les produits qu’ils proposent, le prix de ces produits… Consultez votre département marketing pour obtenir des informations.
Indiquez ensuite, selon votre analyse le rang que vous donnez à chaque concurrent dans le cadre de cette affaire.
</t>
  </si>
  <si>
    <t>Produit</t>
  </si>
  <si>
    <t>Prix</t>
  </si>
  <si>
    <t>Rang</t>
  </si>
  <si>
    <t>Remarque</t>
  </si>
  <si>
    <t>Qualification – Dimensions 1 à 3</t>
  </si>
  <si>
    <t>La qualification : Gérer la situation</t>
  </si>
  <si>
    <t>Cela jette un froid…</t>
  </si>
  <si>
    <t xml:space="preserve">LA SITUATION
• Un parcours initial apparemment sans faille.
• Une proposition modèle de l’avis du vendeur.
• L’absence de réaction franche de la part de l’organisation locale n’est pas un signe favorable.
• Le silence est attribué à des décideurs éloignés.
• Le vendeur est convaincu que la qualité de sa proposition suffira pour gagner l’affaire, il ne prend pas la peine de demander franchement au client ce qu’il en pense.
• Le délai de décision n’est pas maîtrisé, il n’y a pas de calendrier de négociation.
• L’offre n’a pas été relue avant d’être envoyée au client.
QUE FAIRE ?
• La direction commerciale doit revoir ses procédures de validation des propositions.
• Proposer une rencontre entre l’organisation locale et la direction commerciale pour valider le projet.
• Requalifier l’affaire.
• Proposer une présentation de l’entreprise, de ses produits, solutions, services et références à l’attention du groupe.
• Proposer de reformuler une nouvelle proposition, si un projet existe réellement.
</t>
  </si>
  <si>
    <t>Synthèse des besoins</t>
  </si>
  <si>
    <t>Pour le projet que vous avez choisi, établissez la liste des besoins tels que vous les avez compris. Cependant, veillez à les exprimer en pensant aux divers interlocuteurs que vous avez identifiés dans l’organisation du client.</t>
  </si>
  <si>
    <t>Selon la direction technique ou logistique</t>
  </si>
  <si>
    <t>Synthèse des besoins  Selon les utilisateurs</t>
  </si>
  <si>
    <t>Selon la direction informatique</t>
  </si>
  <si>
    <t>Selon la direction financière</t>
  </si>
  <si>
    <t>Selon la direction générale</t>
  </si>
  <si>
    <t>Gestion du temps</t>
  </si>
  <si>
    <t>Pour l’affaire choisie, comment voyez-vous son déroulement dans le temps ?</t>
  </si>
  <si>
    <t>Prospection</t>
  </si>
  <si>
    <t>Qualification</t>
  </si>
  <si>
    <t>Démonstration</t>
  </si>
  <si>
    <t>Défense offre</t>
  </si>
  <si>
    <t>Négociation</t>
  </si>
  <si>
    <t>Décision</t>
  </si>
  <si>
    <t>Date</t>
  </si>
  <si>
    <t>Etape</t>
  </si>
  <si>
    <t>Dates (JJ/MM/AAAA)</t>
  </si>
  <si>
    <t>Qualification – Dimensions 4 à 9</t>
  </si>
  <si>
    <t xml:space="preserve">Pour le projet que vous avez choisi, évaluez la situation spontanément et en toute objectivité pour les critères 4 à 9 dans l'application COMPENTHO.                                                              Besoins du client                                                            Offre produit                                                               Rapport prix /performance                                           Opinion du client                                                            Délai de décision                                                       Rythme de la négociation                                                       </t>
  </si>
  <si>
    <t>La qualification : Gérer la relation</t>
  </si>
  <si>
    <t>Allô, l’Amérique ?</t>
  </si>
  <si>
    <t xml:space="preserve">LA SITUATION
• Une proposition à caractère international pour un projet qui demande une grande rigueur en matière d’organisation.
• Les garanties sur les spécifications sont essentielles.
• Le client veut imposer des pénalités en cas de non-conformité et non en cas de retard, ce qui indique clairement son principal critère de décision.
• Le processus de vente est proche de son aboutissement.
• Dépendance vis-à-vis d’un fournisseur qui reste silencieux ce qui pourrait indiquer qu’un problème de spécification existe.
• L’offre est donc actuellement conditionnelle.
QUE FAIRE ?
• La certification du fournisseur est une pièce essentielle tant dans la relation entre le client et votre organisation qu’entre vous et le fournisseur. 
• Il faut transformer le doute en certitude avant de vous engager définitivement vis-à-vis du client.
• Il faut mobiliser les services internes chargés du support des produits afin qu’ils gardent la pression sur le fournisseur, ainsi que le service des achats qui peut aussi insister pour obtenir une réaction par d’autres voies.
</t>
  </si>
  <si>
    <t xml:space="preserve">Parcourez rapidement la liste de vos dix principaux clients, ceux que vous citez régulièrement en référence. 
Interrogez-vous, interrogez vos services internes, interrogez-les, afin de savoir s’ils sont satisfaits des produits, des services, de la relation avec votre entreprise.
</t>
  </si>
  <si>
    <t>La satisfaction du client</t>
  </si>
  <si>
    <t>Satisfait</t>
  </si>
  <si>
    <t>Oui/Non</t>
  </si>
  <si>
    <t>Motif</t>
  </si>
  <si>
    <t>Gestion des activités du client</t>
  </si>
  <si>
    <t>Activité</t>
  </si>
  <si>
    <t>Lieu</t>
  </si>
  <si>
    <t>Qualification – Dimensions 10 à 12</t>
  </si>
  <si>
    <t xml:space="preserve">Evaluation
Pour le projet que vous avez choisi, évaluez la situation spontanément et en toute objectivité pour les critères 10 à 12 dans l'application COMPENTHO.                                                             Relation client                                                          Attitudes du client                                                           Activités du client             
</t>
  </si>
  <si>
    <t>La proposition</t>
  </si>
  <si>
    <t>Vous disposez de quarante-huit heures…</t>
  </si>
  <si>
    <t>La carte de visite de votre entreprise</t>
  </si>
  <si>
    <t>Rassemblez les informations nécessaires pour réaliser la carte de visite de votre entreprise. Ces données vous seront utiles pour documenter vos propositions mais aussi pour inclure dans vos présentations.</t>
  </si>
  <si>
    <t>Données utiles</t>
  </si>
  <si>
    <t>Sources de l'information</t>
  </si>
  <si>
    <t>Organigramme au niveau du groupe</t>
  </si>
  <si>
    <t>Organigramme de la société</t>
  </si>
  <si>
    <t>Chiffres d’affaires au cours des 3 ou 5 dernières années</t>
  </si>
  <si>
    <t>Nombre de personnes occupées au cours des 3 ou 5 dernières années.</t>
  </si>
  <si>
    <t>Mission</t>
  </si>
  <si>
    <t>Les références</t>
  </si>
  <si>
    <t xml:space="preserve">Rédigez le texte de présentation et présentez les données chiffrées sous forme de graphique.
Présentez les organisations sous forme d’organigrammes en  précisant les fonctions plutôt que les noms des personnes.
</t>
  </si>
  <si>
    <t>Etablissez une liste de références crédibles et qui informera les prospects au-delà simplement des noms des entreprises. Indiquez les principales préoccupations qui ont été adressées. Indiquez également qui peut être contacté pour obtenir des informations et éventuellement organiser une visite. Le tableau qui suit suggère des éléments qui peuvent être utiles pour un prospect.</t>
  </si>
  <si>
    <t>Principales préoccupations adressées</t>
  </si>
  <si>
    <t>Produits et systèmes installés</t>
  </si>
  <si>
    <t>Date de mise en service</t>
  </si>
  <si>
    <t>Les conditions</t>
  </si>
  <si>
    <t xml:space="preserve">Rédigez les termes des conditions de facturations, de paiement, de validité de la proposition et des garanties. Ajoutez les remarques utiles telles que par exemple les frais de livraison…
Cette formulation peut dès lors devenir un paragraphe standard dans toutes vos offres.
</t>
  </si>
  <si>
    <t>Exemple</t>
  </si>
  <si>
    <t xml:space="preserve">Les prix ne comprennent pas la TVA. 
Ils restent valables __ mois à dater de la remise de la proposition.
Les produits sont facturés au moment de la livraison.
Les factures sont payables à __ jours (fin de mois).
Pour toute livraison d’une valeur inférieure à ________ €, des frais de livraison forfaitaire de _____ € sont d’application.
La garantie sur les produits est de ___ mois à dater de la livraison (mise en service)
</t>
  </si>
  <si>
    <t xml:space="preserve">Sollicitez de vos clients de produire une synthèse du projet en une page et demandez l’autorisation de distribuer cette information à des clients potentiels.
Proposez à vos collègues d’établir également une liste de références, sous le même format. Demandez-leur aussi des témoignages de leurs clients.
Echangez les listes au sein de votre organisation.
</t>
  </si>
  <si>
    <t>Sollicitez vos clients</t>
  </si>
  <si>
    <t>La démonstration et la présentation</t>
  </si>
  <si>
    <t>La vidéo se meurt…</t>
  </si>
  <si>
    <t xml:space="preserve">LA SITUATION
• La proposition est prise au sérieux par le client. La direction est mobilisée au plus haut niveau.
• Le client établit un dialogue à caractère stratégique : la rentabilité de l’investissement et les obligations de résultat.
• Le client s’implique de manière importante dans la relation avec votre entreprise, c’est un signe d’achat.
• Michel a-t-il pensé à informer son directeur général de la présence de son homologue et l’a-t-il invité à venir le saluer ? L’histoire ne le dit pas…
• L’idée de faire témoigner un administrateur délégué, même via une vidéo, est une excellente idée. 
• Un test la veille à la maison ne vaut pas un test sur l’équipement qui sera effectivement utilisé pendant la présentation…
• Le client ne ferme pas la porte. Il invite à une prochaine rencontre dans des délais rapprochés. La phase de clôture est proche…
QUE FAIRE ?
• Vous assurer avant la présentation que le matériel que vous utiliserez est réellement en état de marche. Ne supposez pas qu’a priori tout fonctionne.
• Proposez à vos interlocuteurs d’obtenir une nouvelle copie de la vidéo et de la mettre à leur disposition pour qu’ils puissent la visionner au sein de leur entreprise. Ceci montre que ce témoignage est important.
• Préparez-vous à la négociation finale et donc à conclure.
</t>
  </si>
  <si>
    <t>Evaluation de vos démonstrations et de vos présentations</t>
  </si>
  <si>
    <t>La démonstration et la conduite d'une présenation sont des moments essentiels dans le processus de vente. Dès lors, vous veillerez à en faire des points forts dans votre démarche.
Pourquoi ne pas évaluer en toute objectivité la qualité de vos prestations sur ces points particuliers et définir ensuite comment les améliorer.</t>
  </si>
  <si>
    <t>Présentation</t>
  </si>
  <si>
    <t>Les participants </t>
  </si>
  <si>
    <t>Connaissance du profil</t>
  </si>
  <si>
    <t>Confirmation préalable de leur présence</t>
  </si>
  <si>
    <t>Objectifs</t>
  </si>
  <si>
    <t>Définition préalable de l’objectif de la démonstration</t>
  </si>
  <si>
    <t xml:space="preserve">(accrocher, prouver, convaincre des techniciens, </t>
  </si>
  <si>
    <t>des financiers, des utilisateurs…)</t>
  </si>
  <si>
    <t>Information des collègues</t>
  </si>
  <si>
    <t>Voir ci-dessus.</t>
  </si>
  <si>
    <t xml:space="preserve">Invitation à participer en disposant de toutes les données </t>
  </si>
  <si>
    <t>Timing de la démonstration</t>
  </si>
  <si>
    <t>Durée convenue avec le client ?</t>
  </si>
  <si>
    <t>Vérification du timing lors d’une répétition ?</t>
  </si>
  <si>
    <t>Préparation de la démonstration</t>
  </si>
  <si>
    <t>Vérification des outils de démonstrations, du matériel…</t>
  </si>
  <si>
    <t>Mise en ordre de la salle</t>
  </si>
  <si>
    <t>Vérification des supports. Répétition préalable.</t>
  </si>
  <si>
    <t>Analyse et suivi de la démonstration</t>
  </si>
  <si>
    <t>Plan d’action</t>
  </si>
  <si>
    <t>Analyse en fin de démonstration, avec le client, avec les</t>
  </si>
  <si>
    <t>collègues. Qualité de l’écoute pendant la démonstration.</t>
  </si>
  <si>
    <t>Maîtrise et qualité des supports</t>
  </si>
  <si>
    <t xml:space="preserve">Qualité des outils de présentation et votre capacité à bien </t>
  </si>
  <si>
    <t xml:space="preserve">utiliser les supports (manipulation des outils logiciels, </t>
  </si>
  <si>
    <t>connexion aux outils de projection…)</t>
  </si>
  <si>
    <t xml:space="preserve">utiles. </t>
  </si>
  <si>
    <t>Attitudes pendant la présentation</t>
  </si>
  <si>
    <t>Vous parlez aux participants ou à l’écran ?</t>
  </si>
  <si>
    <t xml:space="preserve">Vous contrôlez les événements (interruptions, </t>
  </si>
  <si>
    <t>débordements…) ?</t>
  </si>
  <si>
    <t>Rythme de la présentation</t>
  </si>
  <si>
    <t>Maintenez-vous l’attention pendant toute la présentation ?</t>
  </si>
  <si>
    <t xml:space="preserve">La fréquence des changements de vues dans la </t>
  </si>
  <si>
    <t>présentation est-elle bien équilibrée ?</t>
  </si>
  <si>
    <t>Analyse et suivi de la présentation</t>
  </si>
  <si>
    <t>une évaluation objective de votre prestation ?</t>
  </si>
  <si>
    <t xml:space="preserve">Interrogez-vous le client et vos collègues afin d’obtenir  </t>
  </si>
  <si>
    <t>Démonstration           Présentation</t>
  </si>
  <si>
    <t>Définition préalable de l’objectif de la présentation</t>
  </si>
  <si>
    <t>Vos profils…</t>
  </si>
  <si>
    <t>La négociation</t>
  </si>
  <si>
    <t>Les problèmes commencent…</t>
  </si>
  <si>
    <t>Préparer la négociation</t>
  </si>
  <si>
    <t xml:space="preserve">Lorsque vous serez face au client pour négocier les termes d’un accord, vous devrez être en mesure de dominer chacun des volets de la négociation et de mener pas à pas vers la clôture de l’affaire. Vous pratiquez le client depuis un certain temps et vous connaissez probablement les points particuliers sur lesquels la négociation risque d’être la plus âpre. 
Réfléchissez à votre prochaine négociation et préparez-la afin d’éviter l’improvisation.
</t>
  </si>
  <si>
    <t>Arguments possibles du client</t>
  </si>
  <si>
    <t>Vos réponses – les mots-clés</t>
  </si>
  <si>
    <t>Spécifications des produits</t>
  </si>
  <si>
    <t>Ergonomie faible, risque de rejet par les utilisateurs.</t>
  </si>
  <si>
    <t>Technologie vieillissante ou au contraire non éprouvée.</t>
  </si>
  <si>
    <t>Compatibilité avec les systèmes en place non établie, d’où risques.</t>
  </si>
  <si>
    <t>Vos concurrents font beaucoup mieux.</t>
  </si>
  <si>
    <t>…</t>
  </si>
  <si>
    <t>Vos délais de livraison sont trop longs.</t>
  </si>
  <si>
    <t>Vos délais d’intervention sont trop longs.</t>
  </si>
  <si>
    <t>Je veux des garanties sous peine de pénalités de retard.</t>
  </si>
  <si>
    <t>Les prix</t>
  </si>
  <si>
    <t>C’est trop cher.</t>
  </si>
  <si>
    <t>Vos concurrents sont beaucoup moins chers…</t>
  </si>
  <si>
    <t>Vous me donnez une remise de 20% et vous avez l’affaire.</t>
  </si>
  <si>
    <t>Vos concurrents offrent la formation gratuite…</t>
  </si>
  <si>
    <t>La durée de la garantie est inacceptable.</t>
  </si>
  <si>
    <t>Le délai de paiement est inacceptable.</t>
  </si>
  <si>
    <t>Préparez vos négociations !</t>
  </si>
  <si>
    <t>Prenez donc le temps d'établir la liste des affaires en cours qui sont au stade de la négociation.              Pour chacune d'entre elles notez le domaine dans lequel vous pensez que la négociation sera la plus ardue. En regard, indiquez le mot clé qui caractérisera votre négociation.</t>
  </si>
  <si>
    <t>Client / projet</t>
  </si>
  <si>
    <t xml:space="preserve">Domaine de négociation </t>
  </si>
  <si>
    <t>Mot clé</t>
  </si>
  <si>
    <t>Le suivi de la relation</t>
  </si>
  <si>
    <t>Enthousiasme et compétence</t>
  </si>
  <si>
    <t>Problème, alternatives, recommandation</t>
  </si>
  <si>
    <t xml:space="preserve">Lors de l’exécution des contrats, vous rencontrez inévitablement des situations problématiques. Peu importe en fait, au moment auquel le problème surgit, de connaître le responsable de la situation, cela est une autre considération. Par contre, il faut agir sur la situation.
Relevez l’une ou l’autre situation critique que vous considérez comme un problème et décrivez-le, proposer des alternatives, et formulez une recommandation.
Le but n’est pas de désigner le coupable, mais de trouver la meilleure solution possible au problème.
</t>
  </si>
  <si>
    <t>Le problème</t>
  </si>
  <si>
    <t>Les alternatives</t>
  </si>
  <si>
    <t>Alternative N° 1</t>
  </si>
  <si>
    <t>Alternative N° 2</t>
  </si>
  <si>
    <t>Alternative N° 3</t>
  </si>
  <si>
    <t>Votre recommandation</t>
  </si>
  <si>
    <t>Brevet de ténacité !</t>
  </si>
  <si>
    <t>Jean-Claude LOUIS</t>
  </si>
  <si>
    <t>Pourquoi ne pas faire valider cet énoncé de la mission par votre responsable commercial et ensuite l’inclure dans vos propositions futures ?</t>
  </si>
  <si>
    <t xml:space="preserve">4. Identifier les personnes à contacter  </t>
  </si>
  <si>
    <t>Ctrl P</t>
  </si>
  <si>
    <t>Certificat</t>
  </si>
  <si>
    <t xml:space="preserve">du </t>
  </si>
  <si>
    <t xml:space="preserve">au </t>
  </si>
  <si>
    <t>Période d'étude</t>
  </si>
  <si>
    <t>Synthèse de l'exécution des exercices</t>
  </si>
  <si>
    <t>Nous attestons que</t>
  </si>
  <si>
    <t>Analyse de situations</t>
  </si>
  <si>
    <t>Exercices pratiques</t>
  </si>
  <si>
    <t>ü</t>
  </si>
  <si>
    <t>↗</t>
  </si>
  <si>
    <t>Le détail de ces exercices est le suivant:</t>
  </si>
  <si>
    <t xml:space="preserve">LA SITUATION
Une jeune femme découvre un nouvel horizon, celui de la vente. Elle y a été sensibilisée grâce à des séminaires et à une formation proposés par l’entreprise. 
Sans doute pour améliorer sa situation personnelle ou vaincre l’ennui professionnel d’un job qu’elle n’apprécie pas complètement, elle saute sur l’occasion de changer d’orientation. La vente pourquoi pas. A défaut d’autre chose.
Elle s’applique donc à mettre en pratique tous les conseils qui lui ont été proférés. Avec méthode et courage.
Mais les résultats ne suivent pas !
QUE FAIRE ?
La bonne volonté ne suffit pas pour entreprendre une carrière commerciale.
Il faut nécessairement posséder quelques aptitudes personnelles (les « skills » comme disent les anglophones) qui font que la réussite sera au rendez-vous.
La timidité se soigne… et généralement très bien car elle vous amènera au dépassement.
Par contre l’arrogance se domine difficilement. Le manque de professionnalisme ne pardonne pas.
L’enthousiasme est indispensable. Mais sans les compétences techniques qui fondent la crédibilité, c’est peine perdue.
A vous de vous positionner face à ces réflexions fondamentales.
</t>
  </si>
  <si>
    <t xml:space="preserve">LA SITUATION
• Organisation d’une campagne de prospection par une équipe commerciale.
• Cinq critères sont choisis, simples à contrôler.
• Besoin parfaitement cerné et spécifique.
• Réaction rapide et positive d’une société ciblée.
• Un représentant de l’entreprise s’investit immédiatement et accepte de venir à une démonstration.
• L’heure du rendez-vous, onze heures trente, laisse entendre qu’il espère une invitation à déjeuner…
QUE FAIRE ?
• Rassembler le plus d’informations possible concernant l’entreprise.
• Visiter le site Internet.
• Tenter d’obtenir un organigramme.
• Tenter, pendant la démonstration, de comprendre le rôle de votre visiteur : curieux ? influenceur ? recommandeur ? décideur ?
• Discuter du délai de mise en œuvre ?
• Un budget a-t-il été défini ?
• Processus de décision au sein de l’entreprise du client.
• Préparer la démonstration et la documentation.
• Définir la prochaine étape dans la relation.
</t>
  </si>
  <si>
    <t xml:space="preserve">LA SITUATION
• Approche d’un client qui est entre les mains de la concurrence et qui semble en être satisfait.
• Manifestement l’offre a été sollicitée pour éventuellement déstabiliser votre concurrent  bien en place et ainsi mettre la pression sur les prix.
• Le vendeur a intéressé le prospect et se pose en challenger valable.
• La concurrence se sent menacée et opère une contre-attaque en imposant un test de communication…
QUE FAIRE ?
• Vous assurer que le protocole de communication qui devra être testé est un standard ou est supporté par votre produit.
• Valider la faisabilité de la démonstration.
• Vérifier la disponibilité des équipements, des logiciels, des compétences internes pour réaliser le test.
• Définir avec le client la nature précise du test et en fixer les limites.
• Faites-vous confirmer par le client que ce délai est un réel impératif, de préférence négocier un délai raisonnable. Que veut évaluer le client : les communications ou votre capacité à réagir ? Souhaite-t-il votre succès ou votre échec ?
• Si vous avez acquis la conviction que l’opération peut être réalisée, allez de l’avant. 
• Si vous avez acquis la conviction que l’opération ne peut pas être réalisée, déclinez l’invitation et proposer de faire la preuve par une autre voie.
</t>
  </si>
  <si>
    <t>Licence</t>
  </si>
  <si>
    <r>
      <t>·</t>
    </r>
    <r>
      <rPr>
        <sz val="7"/>
        <rFont val="Times New Roman"/>
        <family val="1"/>
      </rPr>
      <t xml:space="preserve">         </t>
    </r>
    <r>
      <rPr>
        <sz val="10"/>
        <rFont val="Arial"/>
        <family val="2"/>
      </rPr>
      <t>Situation d’analyse des résultats.</t>
    </r>
  </si>
  <si>
    <r>
      <t>·</t>
    </r>
    <r>
      <rPr>
        <sz val="7"/>
        <rFont val="Times New Roman"/>
        <family val="1"/>
      </rPr>
      <t xml:space="preserve">         </t>
    </r>
    <r>
      <rPr>
        <sz val="10"/>
        <rFont val="Arial"/>
        <family val="2"/>
      </rPr>
      <t>Réaction sous la pression des événements, la réunion avec le Sales Manager.</t>
    </r>
  </si>
  <si>
    <r>
      <t>·</t>
    </r>
    <r>
      <rPr>
        <sz val="7"/>
        <rFont val="Times New Roman"/>
        <family val="1"/>
      </rPr>
      <t xml:space="preserve">         </t>
    </r>
    <r>
      <rPr>
        <sz val="10"/>
        <rFont val="Arial"/>
        <family val="2"/>
      </rPr>
      <t>Recherche d’excuses en dernière minute, pas de plan d’action défini.</t>
    </r>
  </si>
  <si>
    <r>
      <t>·</t>
    </r>
    <r>
      <rPr>
        <sz val="7"/>
        <rFont val="Times New Roman"/>
        <family val="1"/>
      </rPr>
      <t xml:space="preserve">         </t>
    </r>
    <r>
      <rPr>
        <sz val="10"/>
        <rFont val="Arial"/>
        <family val="2"/>
      </rPr>
      <t>Affaires dont les délais de décision ne sont pas gérés par le vendeur.</t>
    </r>
  </si>
  <si>
    <t xml:space="preserve">LA SITUATION
• Situation d’analyse des résultats.
• Réaction sous la pression des événements, la réunion avec le Sales Manager.
• Recherche d’excuses en dernière minute, pas de plan d’action défini.
• Affaires dont les délais de décision ne sont pas gérés par le vendeur.
• Carnet de prospection manifestement insuffisant.
QUE FAIRE ?
• Intensifier la prospection.
• Analyser les clients existants et relancer.
• Organiser un mailing ciblé vers une nouvelle clientèle sur base d’un best-seller .
• Etablir une liste de prospects à jour et indiquer les chances de succès et les délais de décision probables.
• Penser à conclure les commandes pour lesquels la proposition est sur la table depuis quelques temps déjà.
</t>
  </si>
  <si>
    <t xml:space="preserve">LA SITUATION
• Client potentiel inconnu, appel spontané.
• Quelle est la nature de l’activité du prospect ?
• Qui est votre interlocuteur ? Un utilisateur ? Un recommandeur ? Le décideur ? Ou un vendeur en retard dans la préparation de sa proposition?
• Demande dans l’urgence. 
• Vous êtes considéré comme une source d’approvisionnement alternative.
• Le prospect veut un prix. Les spécifications sont élémentaires. Le délai de livraison n’est même pas évoqué.
• Votre concurrent n’a pas offert un prix très compétitif. Pourquoi?
• Demande de matériel de démonstration. C’est peut-être la seule chose qui l’intéresse vraiment…
QUE FAIRE ?
• Etablir un tableau des prix pour les imprimantes, les accessoires, les consommables.
• Sur le plan des prix, remise progressive pour les quantités et pour des livraisons par lot de cinquante pièces minimum.
• Informer des délais.
• Préparer la documentation.
• Préparer une machine de démonstration et les documents administratifs pour la mise en prêt.
• Lors du passage du prospect, l’interroger sur le projet et le planning. 
• Forcer un rendez-vous, chez lui…
</t>
  </si>
  <si>
    <t>Pour COMPENTHO</t>
  </si>
  <si>
    <t>Localité</t>
  </si>
  <si>
    <t>Prénom</t>
  </si>
  <si>
    <t>Nom</t>
  </si>
  <si>
    <t>?</t>
  </si>
  <si>
    <t>Rouge</t>
  </si>
  <si>
    <t>Bleu</t>
  </si>
  <si>
    <t>Jaune</t>
  </si>
  <si>
    <t>Vert</t>
  </si>
  <si>
    <t>-</t>
  </si>
  <si>
    <t>a</t>
  </si>
  <si>
    <t>A</t>
  </si>
  <si>
    <t>b</t>
  </si>
  <si>
    <t>B</t>
  </si>
  <si>
    <t>c</t>
  </si>
  <si>
    <t>C</t>
  </si>
  <si>
    <t>d</t>
  </si>
  <si>
    <t>D</t>
  </si>
  <si>
    <t>e</t>
  </si>
  <si>
    <t>E</t>
  </si>
  <si>
    <t>f</t>
  </si>
  <si>
    <t>F</t>
  </si>
  <si>
    <t>g</t>
  </si>
  <si>
    <t>G</t>
  </si>
  <si>
    <t>h</t>
  </si>
  <si>
    <t>H</t>
  </si>
  <si>
    <t>i</t>
  </si>
  <si>
    <t>I</t>
  </si>
  <si>
    <t>j</t>
  </si>
  <si>
    <t>J</t>
  </si>
  <si>
    <t>k</t>
  </si>
  <si>
    <t>K</t>
  </si>
  <si>
    <t>l</t>
  </si>
  <si>
    <t>L</t>
  </si>
  <si>
    <t>m</t>
  </si>
  <si>
    <t>M</t>
  </si>
  <si>
    <t>n</t>
  </si>
  <si>
    <t>N</t>
  </si>
  <si>
    <t>o</t>
  </si>
  <si>
    <t>O</t>
  </si>
  <si>
    <t>p</t>
  </si>
  <si>
    <t>P</t>
  </si>
  <si>
    <t>q</t>
  </si>
  <si>
    <t>Q</t>
  </si>
  <si>
    <t>r</t>
  </si>
  <si>
    <t>R</t>
  </si>
  <si>
    <t>s</t>
  </si>
  <si>
    <t>S</t>
  </si>
  <si>
    <t>t</t>
  </si>
  <si>
    <t>T</t>
  </si>
  <si>
    <t>u</t>
  </si>
  <si>
    <t>U</t>
  </si>
  <si>
    <t>v</t>
  </si>
  <si>
    <t>V</t>
  </si>
  <si>
    <t>w</t>
  </si>
  <si>
    <t>W</t>
  </si>
  <si>
    <t>x</t>
  </si>
  <si>
    <t>X</t>
  </si>
  <si>
    <t>y</t>
  </si>
  <si>
    <t>Y</t>
  </si>
  <si>
    <t>z</t>
  </si>
  <si>
    <t>Z</t>
  </si>
  <si>
    <t xml:space="preserve">COMPENTHO DU VENDEUR </t>
  </si>
  <si>
    <t>Chapi-tre</t>
  </si>
  <si>
    <t>Le COMPENTHO         du Vendeur</t>
  </si>
  <si>
    <t>Chapitre 1</t>
  </si>
  <si>
    <t>Chapitre 2</t>
  </si>
  <si>
    <t>Chapitre 3</t>
  </si>
  <si>
    <t>Chapitre 4</t>
  </si>
  <si>
    <t>Chapitre 5</t>
  </si>
  <si>
    <t>Chapitre 6</t>
  </si>
  <si>
    <t>Chapitre 7</t>
  </si>
  <si>
    <t>Chapitre 8</t>
  </si>
  <si>
    <t>Chapitre 9</t>
  </si>
  <si>
    <t>Chapitre 10</t>
  </si>
  <si>
    <r>
      <rPr>
        <sz val="48"/>
        <color theme="1"/>
        <rFont val="Calibri"/>
        <family val="2"/>
        <scheme val="minor"/>
      </rPr>
      <t>L</t>
    </r>
    <r>
      <rPr>
        <sz val="28"/>
        <color theme="1"/>
        <rFont val="Calibri"/>
        <family val="2"/>
        <scheme val="minor"/>
      </rPr>
      <t>e COMPENTHO du Vendeur</t>
    </r>
  </si>
  <si>
    <r>
      <rPr>
        <sz val="26"/>
        <rFont val="Calibri"/>
        <family val="2"/>
        <scheme val="minor"/>
      </rPr>
      <t>C</t>
    </r>
    <r>
      <rPr>
        <sz val="22"/>
        <rFont val="Calibri"/>
        <family val="2"/>
        <scheme val="minor"/>
      </rPr>
      <t>ertificat d'excécution des exercices pratiques</t>
    </r>
  </si>
  <si>
    <t>Sauvegarde</t>
  </si>
  <si>
    <t>Ctrl S</t>
  </si>
  <si>
    <t>Commercial</t>
  </si>
  <si>
    <t>a effectué les exercices associés au COMPENTHO du Vendeur au cours de la période mentionnée ci-dessus.</t>
  </si>
  <si>
    <t>Clé OK</t>
  </si>
  <si>
    <t>Table des couleurs</t>
  </si>
  <si>
    <t>Génération Clé d'activation</t>
  </si>
  <si>
    <t>Input</t>
  </si>
  <si>
    <t>Extraction données</t>
  </si>
  <si>
    <t>Calcul Clé</t>
  </si>
  <si>
    <t>Couleur</t>
  </si>
  <si>
    <t>Concatener</t>
  </si>
  <si>
    <t>Tables des caractères</t>
  </si>
  <si>
    <t>CDV mod 9</t>
  </si>
  <si>
    <t>Table_Car</t>
  </si>
  <si>
    <t>+</t>
  </si>
  <si>
    <t>1=OK</t>
  </si>
  <si>
    <r>
      <rPr>
        <b/>
        <sz val="11"/>
        <color theme="1"/>
        <rFont val="Symbol"/>
        <family val="1"/>
        <charset val="2"/>
      </rPr>
      <t>Ó</t>
    </r>
    <r>
      <rPr>
        <b/>
        <sz val="11"/>
        <color theme="1"/>
        <rFont val="Calibri"/>
        <family val="2"/>
        <scheme val="minor"/>
      </rPr>
      <t xml:space="preserve"> COMPENTHO</t>
    </r>
  </si>
  <si>
    <t>Pour un confort optimal lors de l’utilisation de l’application, pensez à activer la fonctionnalité PLEIN ECRAN.</t>
  </si>
  <si>
    <t>Choisissez l'option pour Masquer automatiquement le ruban.</t>
  </si>
  <si>
    <t>Lorsque nécessaire, sollicitez l'affichage des      onglets notamment lors de la sauvegarde</t>
  </si>
  <si>
    <t>Présentez-vous…</t>
  </si>
  <si>
    <t>Votre prénom          -&gt;</t>
  </si>
  <si>
    <t>projet_OK</t>
  </si>
  <si>
    <t>Erreur clé d'activation !</t>
  </si>
  <si>
    <t>COMPENTHO est une Marque Déposée.. Auteur: Jean-Claude LOUIS</t>
  </si>
  <si>
    <t>Dans le coin supérieur droit, sélectionnez  le bouton de sélection des options d'affichage du ruban</t>
  </si>
  <si>
    <t>Consultez votre COMPENTHO Pass</t>
  </si>
  <si>
    <t>Historique des exercices</t>
  </si>
  <si>
    <t>Rapport d'évaluation</t>
  </si>
  <si>
    <t>Chapitre N°</t>
  </si>
  <si>
    <t>Souhaitez-vous connaître le commentaire de COMPENTHO ?</t>
  </si>
  <si>
    <t>Commentaire de COMPENTHO</t>
  </si>
  <si>
    <t>OUI</t>
  </si>
  <si>
    <t>NON</t>
  </si>
  <si>
    <r>
      <rPr>
        <b/>
        <sz val="14"/>
        <color theme="1"/>
        <rFont val="Arial"/>
        <family val="2"/>
      </rPr>
      <t>1. Le produit</t>
    </r>
    <r>
      <rPr>
        <sz val="14"/>
        <color theme="1"/>
        <rFont val="Arial"/>
        <family val="2"/>
      </rPr>
      <t xml:space="preserve"> : définir le produit dont vous souhaitez assurer la promotion et dont vous devez bien connaître les spécifications et les fonctionnalités.</t>
    </r>
  </si>
  <si>
    <r>
      <rPr>
        <b/>
        <sz val="14"/>
        <color theme="1"/>
        <rFont val="Arial"/>
        <family val="2"/>
      </rPr>
      <t xml:space="preserve">2. Le marché </t>
    </r>
    <r>
      <rPr>
        <sz val="14"/>
        <color theme="1"/>
        <rFont val="Arial"/>
        <family val="2"/>
      </rPr>
      <t>: à quel(s) marché(s) s’adresse-t-il ?</t>
    </r>
  </si>
  <si>
    <r>
      <rPr>
        <b/>
        <sz val="14"/>
        <color theme="1"/>
        <rFont val="Arial"/>
        <family val="2"/>
      </rPr>
      <t>3. Critères </t>
    </r>
    <r>
      <rPr>
        <sz val="14"/>
        <color theme="1"/>
        <rFont val="Arial"/>
        <family val="2"/>
      </rPr>
      <t>: définir maximum 5 critères de</t>
    </r>
  </si>
  <si>
    <t xml:space="preserve">Nombre de personnes </t>
  </si>
  <si>
    <t>L'entreprise et les hommes</t>
  </si>
  <si>
    <t>"</t>
  </si>
  <si>
    <t xml:space="preserve">Evaluation
Pour le projet que vous avez choisi, évaluez la situation spontanément et en toute objectivité pour les trois premières dimensions.                              Ouvrez un projet dans l'application COMPENTHO.                                                 Evaluer votre connaissance de l'organisation du client, votre relation avec les influenceurs et recommandeurs et celle avec le décideur.
</t>
  </si>
  <si>
    <t>La qualification: gérer la situation</t>
  </si>
  <si>
    <t>La qualification: gérer la relation</t>
  </si>
  <si>
    <t>Si cette liste comprend des clients insatisfaits, prenez rendez-vous, allez discuter sur place des problèmes…                                                                                                                                                                               Mobilisez ensuite les ressources internes pour résoudre les problèmes s’il y en a.</t>
  </si>
  <si>
    <t>La Proposition</t>
  </si>
  <si>
    <t>Contact chez le client</t>
  </si>
  <si>
    <t>Contact chez vous</t>
  </si>
  <si>
    <t>Introduire date du traitemet du chapitre 1 ci-dessus !</t>
  </si>
  <si>
    <t>Introduire date du traitement du chapitre 2 ci-dessus !</t>
  </si>
  <si>
    <t>Introduire date du traitement du chapitre 3 ci-dessus !</t>
  </si>
  <si>
    <t>Introduire date du traitement du chapitre 4 ci-dessus !</t>
  </si>
  <si>
    <t>Introduire date du traitement du chapitre 5 ci-dessus !</t>
  </si>
  <si>
    <t>Introduire date du traitement du chapitre 6 ci-dessus !</t>
  </si>
  <si>
    <t>Introduire date du traitement du chapitre 7 ci-dessus !</t>
  </si>
  <si>
    <t>Introduire date du traitement du chapitre 8 ci-dessus !</t>
  </si>
  <si>
    <t>Introduire date du traitement du chapitre 9 ci-dessus !</t>
  </si>
  <si>
    <t>Introduire date du traitement du chapitre 10 ci-dessus !</t>
  </si>
  <si>
    <t>Pour chacun des chapitres, introduire une date dans la lige d'entête du chapitre.</t>
  </si>
  <si>
    <t>Prenez le temps de la réflexion et traitez chaque chapitre à votre rythme</t>
  </si>
  <si>
    <t>Nous sommes début mars. Les commandes de janvier ont été un peu faibles. C’est chaque année la même chose. Pendant la période des soldes, rien ne bouge.
Février, pas terrible. Je comptais sur un nouveau produit. Deux mois de retard.
Mes résultats aussi prennent du retard. Et mon Sales Manager m’attend dans vingt minutes pour faire le point…
Au fait, qu’est-ce qui est rentré? Des clients fidèles. Des petites commandes. Tiens, où reste la commande de SUPERMAG? Il me l’avait pourtant promise pour janvier. Ah oui, je vais insister sur la première commande de la Bank of California. Surprenants ces américains. Je n’y croyais pas. Les banques, en général, ne s’intéressent guère à nos produits.                                                                                                                                                                              
Bon : synthèse des offres en cours. Au total cela correspond à deux mois de quota. Je ne peux pas en rater une seule!
Il ne va pas être très content le Sales Manager. Et il n’a pas tort. Moi non plus je ne suis pas très satisfait.                                                                    
Il me reste vingt minutes pour bâtir un plan d’action.
Au travail !</t>
  </si>
  <si>
    <t>NO</t>
  </si>
  <si>
    <t xml:space="preserve">L'application de Mise en Pratique de la plateforme COMPENTHO est un complément de la publication LE COMPENTHO DU VENDEUR dont elle reprend de nombreux éléments. 
Prenez la peine de faire les exercices qui vous sont proposés. Ils ont systématiquement un côté pratique directement applicable au quotidien dans votre métier. Parmi ceux-ci, vous trouverez chaque fois la description d’une situation qui rappelle généralement le sujet traité dans le chapitre correspondant de la publication "Le COMPENTHO du Vendeur" et qui prépare au thème qui est abordé dans l'exercice suivant. Commentez cette situation. Vous trouverez ensuite dans le commentaire de Compentho les mots-clés que vous auriez pu découvrir.
L’ensemble des exercices vous permettra de parcourir un vaste domaine de compétences qui sont résumées par le schéma ci-contre.
Pour profiter au mieux de cette application, nous vous recommandons, après une lecture attentive du COMPENTHO du vendeur, d’investir un peu de temps à évaluer vos aptitudes, vos connaissances, vos comportements par rapport aux réflexions que vous y trouverez.  L’application Le Plan de développement personnel vous y aidera.                                                                                                                                   
</t>
  </si>
  <si>
    <t>Mise en Pratique</t>
  </si>
  <si>
    <t xml:space="preserve">  Introduction</t>
  </si>
  <si>
    <t xml:space="preserve">Utilisateur </t>
  </si>
  <si>
    <t xml:space="preserve">Société </t>
  </si>
  <si>
    <t xml:space="preserve">Société  </t>
  </si>
  <si>
    <t xml:space="preserve">Utilisateur  </t>
  </si>
  <si>
    <t xml:space="preserve">Charlotte vient d’accomplir un parcours impressionnant. Il y a à peine six mois, elle était encore analyste dans le département de développement des logiciels.
Un poste de déléguée commerciale s’est libéré et Charlotte a postulé, sans trop y croire. Mais elle avait envie de changer d’air.
Elle s’est appliquée à mettre en œuvre toutes les techniques du métier auxquelles elle a été sensibilisée lors de deux séminaires. Elle a aussi suivi avec régularité les conseils du Compentho du Vendeur…
Pour être organisée, elle est organisée.
Pour préparer son plan de prospection, Elle s’est isolée pendant une semaine. Pour préparer ses démonstrations et ses présentations, elle a disparu de la circulation pendant deux autres semaines.
Elle a passé des heures innombrables au téléphone pour assurer ses prises de rendez-vous.
Elle a ensuite été aux abonnés absents pendant un mois. Elle visitait ses prospects.
On a pu alors observer qu’elle mobilisait régulièrement la salle de démonstration. Ses offres sont complètes et bien documentées.
Quelques affaires sont rentrées, mais pas en proportion avec l’activité déployée.
Tiens, c’est lorsque Jean, son District Manager, l’a accompagnée régulièrement en clientèle que les signatures ont commencé à tomber.
Et ses clients semblent préférer ensuite traiter avec Jean.
Pourtant Charlotte est très compétente.
Oui, mais Jean a un enthousiasme qui déplace des montagnes.
</t>
  </si>
  <si>
    <t xml:space="preserve">LA SITUATION
• On découvre un peu tard qu’un retard de livraison s’annonce chez un client pour lequel le délai était une préoccupation importante…
• Le commercial a tendance à pointer les autres du doigt.
• Le responsable de la logistique se réfugie derrière les procédures et rejette la faute sur l’usine…
• Personne ne veut appeler le client que l’on soupçonne par ailleurs qu’il ne sera pas prêt.
• Le dialogue avec le client n’existe pas…
QUE FAIRE ?
Il aurait fallu… 
• suivre de prêt l’accusé de réception de l’usine, 
• alerter le vendeur le plus tôt possible d’un retard possible, 
• mettre la pression sur l’usine à temps, 
• prendre contact avec le client pour l’informer qu’un risque de retard de livraison existe et que la situation puisse être gérée en conséquence,
Maintenant, il faut
• répondre au téléphone,
• prévenir le client du problème potentiel,
• l’informer des actions que vous mener,
• le tenir au courant de l’évolution de la situation,
• si nécessaire, le rencontrer…
</t>
  </si>
  <si>
    <t>(</t>
  </si>
  <si>
    <t>Début Négociations</t>
  </si>
  <si>
    <t xml:space="preserve">    Exécution</t>
  </si>
  <si>
    <t>La qualification: l'entreprise et les hommes</t>
  </si>
  <si>
    <t>Le COMPENTHO du Vendeur</t>
  </si>
  <si>
    <t>Rédigez une lettre de prospection à l’attention des personnes que vous avez ciblées dans l’exercice précédent.
N’oubliez pas de tenir compte de la séquence de lecture.
Sélectionnez la documentation que vous joindrez en annexe.
Soumettez ce projet en interne et sollicitez un avis objectif.</t>
  </si>
  <si>
    <t xml:space="preserve">   </t>
  </si>
  <si>
    <r>
      <t xml:space="preserve">  </t>
    </r>
    <r>
      <rPr>
        <b/>
        <sz val="14"/>
        <color rgb="FF002060"/>
        <rFont val="Calibri"/>
        <family val="2"/>
        <scheme val="minor"/>
      </rPr>
      <t xml:space="preserve"> -2 : Médiocre
   -1 : Faible
    0 :  Adéquat
   +1 : Fort
   +2 : Qualité marquante</t>
    </r>
    <r>
      <rPr>
        <b/>
        <sz val="11"/>
        <color rgb="FF002060"/>
        <rFont val="Calibri"/>
        <family val="2"/>
        <scheme val="minor"/>
      </rPr>
      <t xml:space="preserve">
</t>
    </r>
  </si>
  <si>
    <t>Vous avez accompli le parcours des cahiers d'exercices jusqu'au bout...  Bravo !                                                          Ceci ne constitue pas une garantie que vous rencontrerez le succès dans une carrière de Vendeur, de Délégué Commercial ou de Business Developer. Cependant, vous avez accompli un parcours qui a exigé du temps, de la concentration, de la volonté. Ce sont des qualités indispensables pour réussir dans ces métiers, mais aussi dans la vie personnelle.                                                                        Vous avez mérité un brevet qui témoigne de votre détermination .                                                                         La balle est maintenant dans votre camp pour réussir une vie professionnelle et personnelle passionnante.                                                                             Rappelez-vous:  COMPETENCE &amp; ENTHOUSIASME.</t>
  </si>
  <si>
    <t>Impression du Certificat</t>
  </si>
  <si>
    <t xml:space="preserve">Ce certificat atteste de l'application démontrée lors de la lecture de la publication le COMPENTHO du Vendeur et témoigne de la détermination du lecteur d'aller au bout des choses et de son intérêt pour les métiers de la vente. </t>
  </si>
  <si>
    <t>Cependant, la réussite passe inévitablement par la volonté d'apprendre et l'expression d'un intérêt marqué pour les matières abordées.</t>
  </si>
  <si>
    <t xml:space="preserve">L'analyse rapide des activités du lecteur lors de la formulation des réponses aux questions proposées dans le COMPENTHO du Vendeur permettent d'attribuer un score de </t>
  </si>
  <si>
    <t>des métiers de la vente avec succès.</t>
  </si>
  <si>
    <t xml:space="preserve">Nous lui souhaitons de poursuivre l'apprentissage </t>
  </si>
  <si>
    <t xml:space="preserve">Clé d'activation </t>
  </si>
  <si>
    <t>Clé validée</t>
  </si>
  <si>
    <t>Code Durée de l'évaluation (x 5 jours)</t>
  </si>
  <si>
    <t>Clé d'évaluation</t>
  </si>
  <si>
    <t>Date de la demande</t>
  </si>
  <si>
    <t xml:space="preserve">  </t>
  </si>
  <si>
    <t>è</t>
  </si>
  <si>
    <t>Chapitre</t>
  </si>
  <si>
    <t>²</t>
  </si>
  <si>
    <t>Après une première utilisation de l'application  de Mise en pratiquel,  sauvegarder le fichier dans un répertoire dans lequel nous vous conseillons d'enregistrer l'ensemble de vos projets et des autres outils COMPENTHO.</t>
  </si>
  <si>
    <r>
      <t xml:space="preserve"> Bienvenue dans l'espace </t>
    </r>
    <r>
      <rPr>
        <b/>
        <sz val="28"/>
        <color theme="3" tint="-0.249977111117893"/>
        <rFont val="Calibri"/>
        <family val="2"/>
        <scheme val="minor"/>
      </rPr>
      <t>COMPENTHO...</t>
    </r>
    <r>
      <rPr>
        <sz val="28"/>
        <color theme="3" tint="-0.249977111117893"/>
        <rFont val="Calibri"/>
        <family val="2"/>
        <scheme val="minor"/>
      </rPr>
      <t xml:space="preserve"> </t>
    </r>
  </si>
  <si>
    <t>PIN Control</t>
  </si>
  <si>
    <t>Extract</t>
  </si>
  <si>
    <t>Conversion</t>
  </si>
  <si>
    <t>Total</t>
  </si>
  <si>
    <t>1Ch</t>
  </si>
  <si>
    <t>Impact couleur</t>
  </si>
  <si>
    <t>PIN</t>
  </si>
  <si>
    <t>Table de Conversion</t>
  </si>
  <si>
    <t>Table couleurs</t>
  </si>
  <si>
    <t>/</t>
  </si>
  <si>
    <t>'</t>
  </si>
  <si>
    <t xml:space="preserve">Bonjour, bienvenue dans l'espace COMPENTHO... </t>
  </si>
  <si>
    <t>Jcl=1755</t>
  </si>
  <si>
    <t>Bonjour, pensez aux opérations de terrain...</t>
  </si>
  <si>
    <t>Compentho Pass requis !</t>
  </si>
  <si>
    <t>Un vendredi de septembre, dix heures dix. Deux sonneries à peine. Vous décrochez. Vous vous annoncez.
Une voix :
- Bonjour. J’ai besoin d’un prix pour une centaine d’imprimantes de tickets à connecter sur des caisses. Quelle est votre meilleure offre? Pouvez-vous me l’envoyer par e-mail pour ce midi? Je dois rentrer mon dossier à quinze heures!
Vous pensez : cent pièces pour boucler mon quota du mois… Voilà l’affaire que j’attendais!
- Certainement. Quelle est votre adresse e-mail?
Votre interlocuteur se fait plus précis.
- Il s’agirait d’une première commande. J’ai déjà une proposition à 4.200 Euros, mais c’est trop cher. Je compte sur vous.
Vous vous entendez lui répondre :
- Ah, nous voulons absolument travailler avez vous. C’est stratégique…
Votre interlocuteur précise:
- A terme, c’est par centaines qu’il faudra livrer dans toute l’Europe. N’oubliez pas : cet après-midi avant quinze heures…
Et juste avant de raccrocher, il ajoute :
- Au fait, pourriez-vous mettre une unité à ma disposition. Je passerai la prendre à dix-sept heures. C’est pour effectuer un test et la montrer à l’utilisateur. Merci.</t>
  </si>
  <si>
    <t xml:space="preserve">Incroyable. Il y a trois semaines nous avons terminé un exercice de ciblage pour lancer une campagne de prospection pour notre imprimante portable.
Nous nous étions amusé à trouver l’entreprise idéale :
• Entreprise commerciale.
• Structure locale.
• Plus de cent personnes.
• Chiffre d’affaires de vingt-cinq millions d’Euros.
• Peu importe la localisation géographique.
Nous visions à équiper les délégués commerciaux qui disposent d’un PC portable.
Et nous avions retenu comme entreprise type la société EASY-CLEAN. C’est elle en effet dont le profil correspondait le plus parfaitement à notre analyse.
Première réaction à notre campagne de lettre : EASY-CLEAN ! Ils n’ont même pas attendu notre appel téléphonique. C’est eux qui ont appelé. Un certain Jacques FRANCOIS a pris contact. Il est analyste chargé d’un projet d’automatisation des représentants. Il vient en démonstration ce mardi à onze heures trente.
Nous nous étions fixés comme objectif qualitatif une première commande dans le mois. C’est très bien parti!
</t>
  </si>
  <si>
    <t xml:space="preserve">Pierre a réellement pris d’assaut la société PETROCHIMIE DU NORD.
Il est vrai qu’il y a rencontré un ancien condisciple du collège Saint-Arthur. Celui-ci lui a présenté tous les cadres de la hiérarchie de l’antenne locale. Il a été adopté.
Il y a aussi croisé Daniel, un ex-collègue qui est devenu indépendant et qui propose des produits similaires aux siens.
La PETROCHIMIE DU NORD a lancé un appel d’offres pour le remplacement des appareils radio dont dispose chaque contremaître et les magasiniers. Un marché intéressant de 250 postes. 
Pierre a remis son offre dans les plus brefs délais.
Les nouvelles brochures sont superbes. Le matériel y est montré sous tous les angles. Pierre les a abondamment distribuées dans l’usine.
Rien ne filtre. La décision devait être communiquée il y huit jours. Mais depuis la visite de ce grand hollandais rouquin, on demande à Pierre de patienter. On ne sait pas précisément ce qui se passe. 
Pierre est pourtant convaincu de sa proposition. Les prix ont été serrés. La direction veut cette affaire pour créer une référence significative.
Quel plan d’action peut-il donc élaborer pour faire évoluer la situation?
</t>
  </si>
  <si>
    <t xml:space="preserve">Didier s’est beaucoup investi dans la rédaction de son offre pour les Laminoirs du Nord.
Soixante pages de synthèse des préoccupations, de présentation de l’architecture du système proposé, de description des avantages. Un schéma très visuel. Les prix et conditions détaillés. En annexe, toute la documentation technique et commerciale. Les contrats de support et de service technique ont été joints.
C’est certainement un excellent dossier. C’est en tout cas l’opinion de Didier…
Le client a vu notre solution présentée sur un stand lors d’une exposition régionale. Il était enthousiaste.
Démonstration, proposition, documentation… Il n’y a plus qu’à attendre !
Le client tarde à se manifester. Il est vrai que ses besoins étaient un peu vagues.
De plus, il semble que les gens de Paris ont, selon les dires de notre interlocuteur local, été très impressionnés par notre offre. Ils ont néanmoins de nombreuses questions quant à l’interface entre notre solution et les systèmes en place.
Il faut se préparer à monter à Paris.
Tiens, voilà le directeur commercial. Il n’a pas l’air très souriant. Il tient à la main une copie de l’offre de Didier. Elle est annotée à chaque page…
Il lance : trois fautes par pages, en moyenne !
Cela jette un froid.
</t>
  </si>
  <si>
    <t xml:space="preserve">Depuis quelques mois, Patrick et l’équipe qu’il a constituée autour du projet de mise en application des codes à barres au sein de la société International Transportation Association (ITA) sont à pied d’œuvre.
Il faut dire que le projet présente un intérêt particulier du fait de son caractère international.
Il faudra installer dans pas moins de dix-huit pays des systèmes de lecture des codes à barres qui seront présents sur la majorité des colis, des documents et des badges du personnel.
De plus, et là réside sans doute la plus grande difficulté, les lecteurs de codes à barres doivent être connectables à une grande variété de systèmes au sein des gammes de plusieurs constructeurs informatiques tels que HP, IBM, DELL, ACER, sans négliger l’existence de quelques « compatibles »…
Pour le client cette aptitude à s’adapter comme un caméléon est un critère de décision majeur. Il exige des garanties sérieuses. Il parle même de pénalités en cas de non-respect de cet engagement.
Patrick a apprécié la situation et il affiche des chances de succès évaluées à 85%. Pourtant, une inquiétude subsiste.
Il a faxé au fournisseur américain chargé de la production des interfaces et des décodeurs la liste complète des modèles et types de PC et terminaux auxquels les systèmes de lecture seront connectés.
Un engagement précis et non équivoque est demandé. La décision du client doit tomber cette semaine.
Nerveux, Patrick lance : Allô, l’Amérique ?
</t>
  </si>
  <si>
    <t xml:space="preserve">Depuis trois mois, Robert a suivi avec beaucoup d’attention l’évolution de la relation avec la Banque des Trois Frontières (BTF), un client jusqu’ici fidèle à la concurrence.
Le projet vise à installer des terminaux aux guichets de la cinquantaine d’agences que la banque gère dans la région.
Il y a trois mois, une journée portes ouvertes destinée à assurer la promotion d’une nouvelle génération de terminaux modulaires avait permis d’accueillir une trentaine de Banques dont la BTF.
Outre un exposé formel détaillant l’ensemble des fonctionnalités, les représentants de la BTF avaient longuement assisté à une démonstration. Ils avaient posé de nombreuses questions sur chacune des composantes du nouveau système.
Une super démonstration…
Robert avait ensuite reçu le cahier des charges. Il a établi une proposition répondant point par point aux demandes du client. Les prix étaient compétitifs.
Un utilisateur de terminaux de la génération précédente avait témoigné de la qualité du service et du professionnalisme de l’entreprise.
Soudain, la BTF convoque Robert et lui donne 48 heures pour de nouveau démontrer le système. Mais cette fois, il sera indispensable de prouver la compatibilité des télécommunications avec les ordinateurs centraux en usage dans la Banque.  
</t>
  </si>
  <si>
    <t xml:space="preserve">Le directeur général de CLIMBLINE est présent. Ses principaux adjoints sont bien entendu de la partie.
Michel joue gros aujourd’hui. Une décision pour un investissement de quelques centaines de milliers d’Euros dépend de sa prestation. Une signature, et il atteindra son quota de l’année en septembre…
Il a déjoué les pièges de la concurrence. Mais le patron est pragmatique et il veut des garanties quant à la rentabilité du projet. Selon lui, toutes les offres se valent sur le plan technique. Celui qui lui apportera des garanties de résultat et un plan de Return on Investment cohérent se placera en position utile avant d’affronter la négociation finale.
Michel le sait.
Sa présentation se focalise donc sur ces aspects.
Parmi les supports que Michel a retenus, une excellente vidéo développée par un fournisseur insiste sur la satisfaction exprimée par une entreprise norvégienne qui a adopté la solution proposée à CLIMBLINE. L’Administrateur Délégué témoigne…
La clé contenant la vidéo semble endommagée... Impossible de lancer la présentation ! Pourtant hier soir, à la maison, tout fonctionnait correctement. Un collègue se précipite pour régler le problème… Vingt minutes plus tard, la vidéo est inutilisable.
Michel est dans le même état… La séance est écourtée.
Avant de partir, le patron de CLIMBLINE lui lance une invitation à le rencontrer la semaine prochaine à son bureau.
</t>
  </si>
  <si>
    <t xml:space="preserve">Maintenant que l’affaire est conclue, j’ai gagné un client, j’ai donc perdu un prospect et les problèmes commencent.
Cette boutade, Maurice l’a lancée au département chargé de la préparation des livraisons.
Le délai a été longuement au centre des négociations et maintenant, trois jours avant l’échéance prévue, on m’apprend que les équipements ne quitteront l’usine que dans une semaine.
Maurice est de très mauvaise humeur et il refuse de prendre le téléphone pour avertir son client.
Il reporte avec beaucoup de vigueur la faute sur Jean-Marie, le responsable des livraisons.
Celui-ci rappelle que les procédures ont été suivies avec rigueur au sein de son département, mais que l’usine a traîné à accuser réception de la commande.
Il n’a pas non plus l’intention d’appeler le client.
On attendra donc qu’il se manifeste…
C’est d’ailleurs chaque fois la même chose. Les clients exigent des délais impossibles. Et quand c’est le moment de livrer, ils demandent d’attendre parce qu’ils ne sont pas prêts.
Le téléphone sonne au secrétariat.
Un instant s’il vous plaît Monsieur, je me renseigne.
C’est au sujet de la confirmation du délai de livraison…
</t>
  </si>
  <si>
    <t>Passez à a pratique !</t>
  </si>
  <si>
    <t xml:space="preserve">L'application de Mise en pratique propose de réfléchir au transfert au sein de l’entreprise des concepts présentés    dans le COMPENTHO du Vendeur.                                                  Cette démarche est particulièrement recommandée               pour les commerciaux juniors qui souhaitent développer leurs connaissances et ainsi progresser dans la pratique                    de leur métier. </t>
  </si>
  <si>
    <t>Version                                 270424</t>
  </si>
  <si>
    <t xml:space="preserve">Applications : </t>
  </si>
  <si>
    <r>
      <t xml:space="preserve">Lors d'une </t>
    </r>
    <r>
      <rPr>
        <b/>
        <u/>
        <sz val="20"/>
        <color theme="0"/>
        <rFont val="Calibri"/>
        <family val="2"/>
        <scheme val="minor"/>
      </rPr>
      <t>première utilisation de cette application</t>
    </r>
    <r>
      <rPr>
        <b/>
        <sz val="20"/>
        <color theme="0"/>
        <rFont val="Calibri"/>
        <family val="2"/>
        <scheme val="minor"/>
      </rPr>
      <t>, nous vous conseillons de créer                       un répertoire dans lequel vous enregistrerez l'ensemble de vos projets et                  des autres outils COMPENTHO, MES DOSSIERSCOMPENTHO par exemple.                                                Lors du téléchargement d'un nouveau dossier,  sauvegardez le fichier dans                        ce répertoire sous un nom significatif, CLIENT_PROJET_MMAA par exemple.</t>
    </r>
  </si>
  <si>
    <t xml:space="preserve">Date : </t>
  </si>
  <si>
    <t>Résultat :</t>
  </si>
  <si>
    <t>COPAS</t>
  </si>
  <si>
    <t>COMPENTHO Pass</t>
  </si>
  <si>
    <t>CODOS</t>
  </si>
  <si>
    <t>COMPENTHO Dossier</t>
  </si>
  <si>
    <t>COPRO</t>
  </si>
  <si>
    <t>COMPENTHO Profil</t>
  </si>
  <si>
    <t>JAN</t>
  </si>
  <si>
    <t>FEV</t>
  </si>
  <si>
    <t>AVR</t>
  </si>
  <si>
    <t>MAI</t>
  </si>
  <si>
    <t xml:space="preserve">Cliquez ici   </t>
  </si>
  <si>
    <t>JUN</t>
  </si>
  <si>
    <t>JUL</t>
  </si>
  <si>
    <t>AUG</t>
  </si>
  <si>
    <t>SEP</t>
  </si>
  <si>
    <t>OCT</t>
  </si>
  <si>
    <t>NOV</t>
  </si>
  <si>
    <t>DEC</t>
  </si>
  <si>
    <t>Exercices Pratiques</t>
  </si>
  <si>
    <t>PRATI</t>
  </si>
  <si>
    <t>EXERC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</si>
</sst>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80C]dddd\ d\ mmmm\ yyyy;@"/>
    <numFmt numFmtId="165" formatCode="[$-80C]d\ mmmm\ yyyy;@"/>
    <numFmt numFmtId="166" formatCode="d/mm/yyyy;@"/>
    <numFmt numFmtId="167" formatCode="dd/mm/yyyy;@"/>
    <numFmt numFmtId="168" formatCode="[$-80C]dd/mmm/yy;@"/>
    <numFmt numFmtId="169" formatCode="yy/mm/dd;@"/>
  </numFmts>
  <fonts count="174">
    <font>
      <sz val="11"/>
      <color theme="1"/>
      <name val="Calibri"/>
      <family val="2"/>
      <scheme val="minor"/>
    </font>
    <font>
      <b/>
      <sz val="11"/>
      <color theme="0"/>
      <name val="Calibri"/>
      <family val="2"/>
      <scheme val="minor"/>
    </font>
    <font>
      <b/>
      <sz val="14"/>
      <color theme="0"/>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4"/>
      <color rgb="FF00C85A"/>
      <name val="Calibri"/>
      <family val="2"/>
      <scheme val="minor"/>
    </font>
    <font>
      <sz val="16"/>
      <color theme="1"/>
      <name val="Calibri"/>
      <family val="2"/>
      <scheme val="minor"/>
    </font>
    <font>
      <b/>
      <sz val="11"/>
      <color rgb="FF002774"/>
      <name val="Calibri"/>
      <family val="2"/>
      <scheme val="minor"/>
    </font>
    <font>
      <b/>
      <sz val="11"/>
      <color rgb="FF002060"/>
      <name val="Calibri"/>
      <family val="2"/>
      <scheme val="minor"/>
    </font>
    <font>
      <u/>
      <sz val="11"/>
      <color theme="10"/>
      <name val="Calibri"/>
      <family val="2"/>
    </font>
    <font>
      <sz val="18"/>
      <color theme="1"/>
      <name val="Calibri"/>
      <family val="2"/>
      <scheme val="minor"/>
    </font>
    <font>
      <sz val="11"/>
      <color rgb="FFFF0000"/>
      <name val="Calibri"/>
      <family val="2"/>
      <scheme val="minor"/>
    </font>
    <font>
      <sz val="10"/>
      <color theme="1"/>
      <name val="Arial"/>
      <family val="2"/>
    </font>
    <font>
      <sz val="11"/>
      <color theme="1"/>
      <name val="Calibri"/>
      <family val="2"/>
      <scheme val="minor"/>
    </font>
    <font>
      <b/>
      <sz val="12"/>
      <color rgb="FF002060"/>
      <name val="Calibri"/>
      <family val="2"/>
      <scheme val="minor"/>
    </font>
    <font>
      <sz val="11"/>
      <name val="Calibri"/>
      <family val="2"/>
      <scheme val="minor"/>
    </font>
    <font>
      <b/>
      <sz val="24"/>
      <color rgb="FF002060"/>
      <name val="Calibri"/>
      <family val="2"/>
      <scheme val="minor"/>
    </font>
    <font>
      <b/>
      <sz val="26"/>
      <color rgb="FF002060"/>
      <name val="Calibri"/>
      <family val="2"/>
      <scheme val="minor"/>
    </font>
    <font>
      <sz val="11"/>
      <color theme="0"/>
      <name val="Calibri"/>
      <family val="2"/>
    </font>
    <font>
      <b/>
      <sz val="12"/>
      <color theme="1"/>
      <name val="Arial"/>
      <family val="2"/>
    </font>
    <font>
      <b/>
      <sz val="10"/>
      <color theme="1"/>
      <name val="Arial"/>
      <family val="2"/>
    </font>
    <font>
      <b/>
      <sz val="11"/>
      <color theme="1"/>
      <name val="Arial"/>
      <family val="2"/>
    </font>
    <font>
      <sz val="12"/>
      <color theme="1"/>
      <name val="Times New Roman"/>
      <family val="1"/>
    </font>
    <font>
      <b/>
      <sz val="14"/>
      <color theme="1"/>
      <name val="Calibri"/>
      <family val="2"/>
      <scheme val="minor"/>
    </font>
    <font>
      <b/>
      <sz val="18"/>
      <color theme="1"/>
      <name val="Calibri"/>
      <family val="2"/>
      <scheme val="minor"/>
    </font>
    <font>
      <sz val="11"/>
      <color rgb="FF002774"/>
      <name val="Calibri"/>
      <family val="2"/>
      <scheme val="minor"/>
    </font>
    <font>
      <sz val="18"/>
      <color rgb="FF00C85A"/>
      <name val="Showcard Gothic"/>
      <family val="5"/>
    </font>
    <font>
      <b/>
      <sz val="11"/>
      <name val="Calibri"/>
      <family val="2"/>
      <scheme val="minor"/>
    </font>
    <font>
      <b/>
      <sz val="16"/>
      <color theme="1"/>
      <name val="Calibri"/>
      <family val="2"/>
      <scheme val="minor"/>
    </font>
    <font>
      <sz val="8"/>
      <color theme="1"/>
      <name val="Calibri"/>
      <family val="2"/>
      <scheme val="minor"/>
    </font>
    <font>
      <b/>
      <sz val="10"/>
      <color theme="1"/>
      <name val="Calibri"/>
      <family val="2"/>
      <scheme val="minor"/>
    </font>
    <font>
      <sz val="10"/>
      <color theme="1"/>
      <name val="Showcard Gothic"/>
      <family val="5"/>
    </font>
    <font>
      <b/>
      <sz val="11"/>
      <color rgb="FF00E266"/>
      <name val="Wingdings"/>
      <charset val="2"/>
    </font>
    <font>
      <b/>
      <sz val="11"/>
      <color rgb="FF00E266"/>
      <name val="Calibri"/>
      <family val="2"/>
      <scheme val="minor"/>
    </font>
    <font>
      <sz val="24"/>
      <color theme="1"/>
      <name val="Calibri"/>
      <family val="2"/>
      <scheme val="minor"/>
    </font>
    <font>
      <b/>
      <sz val="11"/>
      <color rgb="FFFF0000"/>
      <name val="Calibri"/>
      <family val="2"/>
      <scheme val="minor"/>
    </font>
    <font>
      <sz val="11"/>
      <color theme="0" tint="-0.14999847407452621"/>
      <name val="Calibri"/>
      <family val="2"/>
      <scheme val="minor"/>
    </font>
    <font>
      <sz val="11"/>
      <color theme="0" tint="-4.9989318521683403E-2"/>
      <name val="Calibri"/>
      <family val="2"/>
      <scheme val="minor"/>
    </font>
    <font>
      <sz val="11"/>
      <name val="Calibri"/>
      <family val="2"/>
    </font>
    <font>
      <b/>
      <sz val="14"/>
      <color rgb="FF002060"/>
      <name val="Calibri"/>
      <family val="2"/>
      <scheme val="minor"/>
    </font>
    <font>
      <sz val="11"/>
      <color theme="1"/>
      <name val="Arial Black"/>
      <family val="2"/>
    </font>
    <font>
      <sz val="9"/>
      <name val="Calibri"/>
      <family val="2"/>
      <scheme val="minor"/>
    </font>
    <font>
      <sz val="10"/>
      <name val="Calibri"/>
      <family val="2"/>
      <scheme val="minor"/>
    </font>
    <font>
      <sz val="11"/>
      <name val="Wingdings"/>
      <charset val="2"/>
    </font>
    <font>
      <sz val="12"/>
      <name val="Calibri"/>
      <family val="2"/>
      <scheme val="minor"/>
    </font>
    <font>
      <b/>
      <sz val="14"/>
      <name val="Calibri"/>
      <family val="2"/>
      <scheme val="minor"/>
    </font>
    <font>
      <b/>
      <sz val="12"/>
      <name val="Calibri"/>
      <family val="2"/>
      <scheme val="minor"/>
    </font>
    <font>
      <b/>
      <sz val="10"/>
      <name val="Arial"/>
      <family val="2"/>
    </font>
    <font>
      <sz val="7"/>
      <name val="Times New Roman"/>
      <family val="1"/>
    </font>
    <font>
      <sz val="10"/>
      <name val="Arial"/>
      <family val="2"/>
    </font>
    <font>
      <b/>
      <sz val="11"/>
      <color theme="1"/>
      <name val="Symbol"/>
      <family val="1"/>
      <charset val="2"/>
    </font>
    <font>
      <b/>
      <sz val="11"/>
      <color theme="3" tint="-0.249977111117893"/>
      <name val="Calibri"/>
      <family val="2"/>
      <scheme val="minor"/>
    </font>
    <font>
      <b/>
      <sz val="16"/>
      <color theme="3" tint="-0.249977111117893"/>
      <name val="Calibri"/>
      <family val="2"/>
      <scheme val="minor"/>
    </font>
    <font>
      <sz val="11"/>
      <color theme="0"/>
      <name val="Calibri"/>
      <family val="2"/>
      <scheme val="minor"/>
    </font>
    <font>
      <b/>
      <sz val="12"/>
      <color rgb="FFFF0000"/>
      <name val="Calibri"/>
      <family val="2"/>
      <scheme val="minor"/>
    </font>
    <font>
      <b/>
      <sz val="14"/>
      <color theme="3" tint="-0.499984740745262"/>
      <name val="Calibri"/>
      <family val="2"/>
      <scheme val="minor"/>
    </font>
    <font>
      <sz val="20"/>
      <color theme="1"/>
      <name val="Calibri"/>
      <family val="2"/>
      <scheme val="minor"/>
    </font>
    <font>
      <sz val="22"/>
      <color theme="1"/>
      <name val="Calibri"/>
      <family val="2"/>
      <scheme val="minor"/>
    </font>
    <font>
      <sz val="28"/>
      <color theme="1"/>
      <name val="Calibri"/>
      <family val="2"/>
      <scheme val="minor"/>
    </font>
    <font>
      <b/>
      <sz val="14"/>
      <color rgb="FF00CC99"/>
      <name val="Calibri"/>
      <family val="2"/>
      <scheme val="minor"/>
    </font>
    <font>
      <b/>
      <u/>
      <sz val="18"/>
      <color theme="0"/>
      <name val="Calibri"/>
      <family val="2"/>
      <scheme val="minor"/>
    </font>
    <font>
      <sz val="48"/>
      <color theme="1"/>
      <name val="Calibri"/>
      <family val="2"/>
      <scheme val="minor"/>
    </font>
    <font>
      <sz val="22"/>
      <name val="Calibri"/>
      <family val="2"/>
      <scheme val="minor"/>
    </font>
    <font>
      <sz val="26"/>
      <name val="Calibri"/>
      <family val="2"/>
      <scheme val="minor"/>
    </font>
    <font>
      <b/>
      <sz val="16"/>
      <color theme="0" tint="-4.9989318521683403E-2"/>
      <name val="Calibri"/>
      <family val="2"/>
      <scheme val="minor"/>
    </font>
    <font>
      <b/>
      <sz val="11"/>
      <color theme="0" tint="-4.9989318521683403E-2"/>
      <name val="Calibri"/>
      <family val="2"/>
      <scheme val="minor"/>
    </font>
    <font>
      <b/>
      <sz val="16"/>
      <color theme="4" tint="-0.249977111117893"/>
      <name val="Calibri"/>
      <family val="2"/>
      <scheme val="minor"/>
    </font>
    <font>
      <b/>
      <sz val="16"/>
      <color rgb="FFFF0000"/>
      <name val="Calibri"/>
      <family val="2"/>
      <scheme val="minor"/>
    </font>
    <font>
      <b/>
      <sz val="14"/>
      <color rgb="FFFF0000"/>
      <name val="Calibri"/>
      <family val="2"/>
      <scheme val="minor"/>
    </font>
    <font>
      <b/>
      <sz val="11"/>
      <color theme="1"/>
      <name val="Calibri"/>
      <family val="1"/>
      <charset val="2"/>
      <scheme val="minor"/>
    </font>
    <font>
      <sz val="14"/>
      <color theme="1"/>
      <name val="Calibri"/>
      <family val="2"/>
      <scheme val="minor"/>
    </font>
    <font>
      <b/>
      <sz val="14"/>
      <color theme="3" tint="-0.249977111117893"/>
      <name val="Calibri"/>
      <family val="2"/>
      <scheme val="minor"/>
    </font>
    <font>
      <sz val="11"/>
      <color theme="3" tint="-0.249977111117893"/>
      <name val="Calibri"/>
      <family val="2"/>
      <scheme val="minor"/>
    </font>
    <font>
      <sz val="72"/>
      <color rgb="FF00D661"/>
      <name val="Wingdings 3"/>
      <family val="1"/>
      <charset val="2"/>
    </font>
    <font>
      <i/>
      <sz val="36"/>
      <color theme="3" tint="-0.249977111117893"/>
      <name val="Calibri"/>
      <family val="2"/>
      <scheme val="minor"/>
    </font>
    <font>
      <sz val="72"/>
      <color theme="3" tint="-0.249977111117893"/>
      <name val="Calibri"/>
      <family val="2"/>
      <scheme val="minor"/>
    </font>
    <font>
      <sz val="72"/>
      <color theme="3" tint="-0.249977111117893"/>
      <name val="AR BERKLEY"/>
    </font>
    <font>
      <i/>
      <sz val="18"/>
      <color theme="3" tint="-0.249977111117893"/>
      <name val="Calibri"/>
      <family val="2"/>
      <scheme val="minor"/>
    </font>
    <font>
      <sz val="20"/>
      <color theme="3" tint="-0.249977111117893"/>
      <name val="Calibri"/>
      <family val="2"/>
      <scheme val="minor"/>
    </font>
    <font>
      <i/>
      <sz val="20"/>
      <color theme="3" tint="-0.249977111117893"/>
      <name val="Calibri"/>
      <family val="2"/>
      <scheme val="minor"/>
    </font>
    <font>
      <sz val="18"/>
      <color theme="3" tint="-0.249977111117893"/>
      <name val="Calibri"/>
      <family val="2"/>
      <scheme val="minor"/>
    </font>
    <font>
      <b/>
      <sz val="12"/>
      <color theme="0" tint="-4.9989318521683403E-2"/>
      <name val="Calibri"/>
      <family val="2"/>
      <scheme val="minor"/>
    </font>
    <font>
      <b/>
      <sz val="24"/>
      <color theme="0" tint="-4.9989318521683403E-2"/>
      <name val="Calibri"/>
      <family val="2"/>
      <scheme val="minor"/>
    </font>
    <font>
      <b/>
      <sz val="14"/>
      <color theme="0" tint="-4.9989318521683403E-2"/>
      <name val="Calibri"/>
      <family val="2"/>
      <scheme val="minor"/>
    </font>
    <font>
      <b/>
      <sz val="28"/>
      <color theme="3" tint="-0.249977111117893"/>
      <name val="Calibri"/>
      <family val="2"/>
      <scheme val="minor"/>
    </font>
    <font>
      <sz val="16"/>
      <color theme="3" tint="-0.249977111117893"/>
      <name val="Calibri"/>
      <family val="2"/>
      <scheme val="minor"/>
    </font>
    <font>
      <b/>
      <i/>
      <sz val="11"/>
      <name val="Calibri"/>
      <family val="2"/>
      <scheme val="minor"/>
    </font>
    <font>
      <b/>
      <i/>
      <sz val="16"/>
      <color theme="3" tint="-0.249977111117893"/>
      <name val="Calibri"/>
      <family val="2"/>
      <scheme val="minor"/>
    </font>
    <font>
      <sz val="14"/>
      <color theme="3" tint="-0.249977111117893"/>
      <name val="Calibri"/>
      <family val="2"/>
      <scheme val="minor"/>
    </font>
    <font>
      <b/>
      <sz val="16"/>
      <color rgb="FFFFC000"/>
      <name val="Arial"/>
      <family val="2"/>
    </font>
    <font>
      <b/>
      <sz val="16"/>
      <color rgb="FFFFC000"/>
      <name val="Calibri"/>
      <family val="2"/>
      <scheme val="minor"/>
    </font>
    <font>
      <sz val="11"/>
      <color rgb="FFFFC000"/>
      <name val="Calibri"/>
      <family val="2"/>
      <scheme val="minor"/>
    </font>
    <font>
      <b/>
      <sz val="16"/>
      <color theme="3" tint="-0.249977111117893"/>
      <name val="Arial"/>
      <family val="2"/>
    </font>
    <font>
      <b/>
      <sz val="20"/>
      <color theme="3" tint="-0.249977111117893"/>
      <name val="Arial"/>
      <family val="2"/>
    </font>
    <font>
      <sz val="18"/>
      <color theme="0" tint="-4.9989318521683403E-2"/>
      <name val="Calibri"/>
      <family val="2"/>
      <scheme val="minor"/>
    </font>
    <font>
      <sz val="72"/>
      <color theme="0" tint="-4.9989318521683403E-2"/>
      <name val="AR BERKLEY"/>
    </font>
    <font>
      <sz val="20"/>
      <color theme="0" tint="-4.9989318521683403E-2"/>
      <name val="Calibri"/>
      <family val="2"/>
      <scheme val="minor"/>
    </font>
    <font>
      <b/>
      <i/>
      <sz val="16"/>
      <color theme="0" tint="-4.9989318521683403E-2"/>
      <name val="Calibri"/>
      <family val="2"/>
      <scheme val="minor"/>
    </font>
    <font>
      <sz val="14"/>
      <color theme="0" tint="-4.9989318521683403E-2"/>
      <name val="Calibri"/>
      <family val="2"/>
      <scheme val="minor"/>
    </font>
    <font>
      <b/>
      <sz val="16"/>
      <color rgb="FF002060"/>
      <name val="Calibri"/>
      <family val="2"/>
      <scheme val="minor"/>
    </font>
    <font>
      <b/>
      <sz val="18"/>
      <color rgb="FF002060"/>
      <name val="Calibri"/>
      <family val="2"/>
      <scheme val="minor"/>
    </font>
    <font>
      <b/>
      <sz val="20"/>
      <color theme="3" tint="-0.249977111117893"/>
      <name val="Calibri"/>
      <family val="2"/>
      <scheme val="minor"/>
    </font>
    <font>
      <b/>
      <sz val="22"/>
      <color theme="1"/>
      <name val="Tahoma"/>
      <family val="2"/>
    </font>
    <font>
      <sz val="14"/>
      <color theme="1"/>
      <name val="Arial"/>
      <family val="2"/>
    </font>
    <font>
      <b/>
      <sz val="14"/>
      <color theme="1"/>
      <name val="Arial"/>
      <family val="2"/>
    </font>
    <font>
      <b/>
      <sz val="12"/>
      <color rgb="FF002774"/>
      <name val="Calibri"/>
      <family val="2"/>
      <scheme val="minor"/>
    </font>
    <font>
      <b/>
      <sz val="11"/>
      <color rgb="FF002060"/>
      <name val="Arial"/>
      <family val="2"/>
    </font>
    <font>
      <sz val="16"/>
      <color theme="0"/>
      <name val="Calibri"/>
      <family val="2"/>
      <scheme val="minor"/>
    </font>
    <font>
      <sz val="14"/>
      <name val="Calibri"/>
      <family val="2"/>
      <scheme val="minor"/>
    </font>
    <font>
      <b/>
      <sz val="18"/>
      <name val="Calibri"/>
      <family val="2"/>
      <scheme val="minor"/>
    </font>
    <font>
      <b/>
      <sz val="12"/>
      <color rgb="FF29FF8A"/>
      <name val="Calibri"/>
      <family val="2"/>
      <scheme val="minor"/>
    </font>
    <font>
      <b/>
      <sz val="22"/>
      <color theme="1"/>
      <name val="Calibri"/>
      <family val="2"/>
      <scheme val="minor"/>
    </font>
    <font>
      <b/>
      <sz val="26"/>
      <color theme="1"/>
      <name val="Calibri"/>
      <family val="2"/>
      <scheme val="minor"/>
    </font>
    <font>
      <b/>
      <sz val="28"/>
      <color theme="1"/>
      <name val="Calibri"/>
      <family val="2"/>
      <scheme val="minor"/>
    </font>
    <font>
      <b/>
      <sz val="13"/>
      <color rgb="FF002060"/>
      <name val="Verdana"/>
      <family val="2"/>
    </font>
    <font>
      <sz val="13"/>
      <color rgb="FF002060"/>
      <name val="Verdana"/>
      <family val="2"/>
    </font>
    <font>
      <b/>
      <sz val="20"/>
      <color theme="1"/>
      <name val="Calibri"/>
      <family val="2"/>
      <scheme val="minor"/>
    </font>
    <font>
      <sz val="16"/>
      <color rgb="FFFF0000"/>
      <name val="Calibri"/>
      <family val="2"/>
      <scheme val="minor"/>
    </font>
    <font>
      <sz val="16"/>
      <color theme="0" tint="-4.9989318521683403E-2"/>
      <name val="Calibri"/>
      <family val="2"/>
      <scheme val="minor"/>
    </font>
    <font>
      <b/>
      <sz val="18"/>
      <color theme="3" tint="-0.499984740745262"/>
      <name val="Calibri"/>
      <family val="2"/>
      <scheme val="minor"/>
    </font>
    <font>
      <sz val="11"/>
      <color theme="1"/>
      <name val="Arial"/>
      <family val="2"/>
    </font>
    <font>
      <b/>
      <sz val="14"/>
      <color rgb="FFB3FFD5"/>
      <name val="Calibri"/>
      <family val="2"/>
      <scheme val="minor"/>
    </font>
    <font>
      <b/>
      <sz val="10"/>
      <color rgb="FF002060"/>
      <name val="Arial"/>
      <family val="2"/>
    </font>
    <font>
      <b/>
      <sz val="18"/>
      <color theme="0"/>
      <name val="Arial"/>
      <family val="2"/>
    </font>
    <font>
      <b/>
      <sz val="14"/>
      <color theme="4" tint="-0.249977111117893"/>
      <name val="Calibri"/>
      <family val="2"/>
      <scheme val="minor"/>
    </font>
    <font>
      <b/>
      <sz val="14"/>
      <color rgb="FF43FF98"/>
      <name val="Calibri"/>
      <family val="2"/>
      <scheme val="minor"/>
    </font>
    <font>
      <b/>
      <sz val="28"/>
      <color rgb="FFFF0000"/>
      <name val="Calibri"/>
      <family val="2"/>
      <scheme val="minor"/>
    </font>
    <font>
      <b/>
      <sz val="12"/>
      <color rgb="FF43FF98"/>
      <name val="Calibri"/>
      <family val="2"/>
      <scheme val="minor"/>
    </font>
    <font>
      <b/>
      <sz val="16"/>
      <name val="Calibri"/>
      <family val="2"/>
      <scheme val="minor"/>
    </font>
    <font>
      <b/>
      <sz val="20"/>
      <color theme="0" tint="-4.9989318521683403E-2"/>
      <name val="Calibri"/>
      <family val="2"/>
      <scheme val="minor"/>
    </font>
    <font>
      <b/>
      <sz val="18"/>
      <color theme="0" tint="-4.9989318521683403E-2"/>
      <name val="Calibri"/>
      <family val="2"/>
      <scheme val="minor"/>
    </font>
    <font>
      <b/>
      <sz val="72"/>
      <color theme="0" tint="-4.9989318521683403E-2"/>
      <name val="AR BERKLEY"/>
    </font>
    <font>
      <sz val="12"/>
      <color theme="0" tint="-4.9989318521683403E-2"/>
      <name val="Calibri"/>
      <family val="2"/>
      <scheme val="minor"/>
    </font>
    <font>
      <b/>
      <sz val="18"/>
      <color theme="3" tint="-0.249977111117893"/>
      <name val="Calibri"/>
      <family val="2"/>
      <scheme val="minor"/>
    </font>
    <font>
      <b/>
      <sz val="14"/>
      <color rgb="FF002774"/>
      <name val="Calibri"/>
      <family val="2"/>
      <scheme val="minor"/>
    </font>
    <font>
      <b/>
      <sz val="14"/>
      <color theme="0" tint="-0.499984740745262"/>
      <name val="Calibri"/>
      <family val="2"/>
      <scheme val="minor"/>
    </font>
    <font>
      <sz val="26"/>
      <color theme="3" tint="-0.249977111117893"/>
      <name val="Calibri"/>
      <family val="2"/>
      <scheme val="minor"/>
    </font>
    <font>
      <b/>
      <i/>
      <sz val="28"/>
      <color theme="3" tint="-0.249977111117893"/>
      <name val="Calibri"/>
      <family val="2"/>
      <scheme val="minor"/>
    </font>
    <font>
      <b/>
      <i/>
      <sz val="24"/>
      <color theme="1"/>
      <name val="Calibri"/>
      <family val="2"/>
      <scheme val="minor"/>
    </font>
    <font>
      <b/>
      <u/>
      <sz val="28"/>
      <color theme="0" tint="-4.9989318521683403E-2"/>
      <name val="Calibri"/>
      <family val="2"/>
    </font>
    <font>
      <u/>
      <sz val="18"/>
      <color theme="0"/>
      <name val="Calibri"/>
      <family val="2"/>
    </font>
    <font>
      <b/>
      <sz val="18"/>
      <color theme="0"/>
      <name val="Calibri"/>
      <family val="2"/>
      <scheme val="minor"/>
    </font>
    <font>
      <sz val="28"/>
      <color theme="3" tint="-0.249977111117893"/>
      <name val="Calibri"/>
      <family val="2"/>
      <scheme val="minor"/>
    </font>
    <font>
      <sz val="26"/>
      <color theme="1"/>
      <name val="Calibri"/>
      <family val="2"/>
      <scheme val="minor"/>
    </font>
    <font>
      <b/>
      <sz val="20"/>
      <color rgb="FFFF0000"/>
      <name val="Calibri"/>
      <family val="2"/>
      <scheme val="minor"/>
    </font>
    <font>
      <b/>
      <sz val="36"/>
      <color theme="2" tint="-0.749992370372631"/>
      <name val="Ar Essence"/>
    </font>
    <font>
      <b/>
      <u/>
      <sz val="26"/>
      <color theme="0"/>
      <name val="Calibri"/>
      <family val="2"/>
    </font>
    <font>
      <b/>
      <sz val="26"/>
      <color theme="1"/>
      <name val="Ar Essence"/>
    </font>
    <font>
      <b/>
      <sz val="28"/>
      <color theme="1"/>
      <name val="Ar Essence"/>
    </font>
    <font>
      <sz val="22"/>
      <color theme="1"/>
      <name val="Ar Essence"/>
    </font>
    <font>
      <b/>
      <sz val="20"/>
      <color theme="0" tint="-0.14999847407452621"/>
      <name val="Calibri"/>
      <family val="2"/>
      <scheme val="minor"/>
    </font>
    <font>
      <b/>
      <sz val="22"/>
      <color theme="3" tint="-0.249977111117893"/>
      <name val="Tahoma"/>
      <family val="2"/>
    </font>
    <font>
      <b/>
      <sz val="26"/>
      <color theme="3" tint="-0.249977111117893"/>
      <name val="Ar Essence"/>
    </font>
    <font>
      <b/>
      <sz val="28"/>
      <color theme="3" tint="-0.249977111117893"/>
      <name val="Ar Essence"/>
    </font>
    <font>
      <b/>
      <sz val="30"/>
      <color theme="3" tint="-0.249977111117893"/>
      <name val="Calibri"/>
      <family val="2"/>
      <scheme val="minor"/>
    </font>
    <font>
      <b/>
      <sz val="24"/>
      <color theme="1"/>
      <name val="Calibri"/>
      <family val="2"/>
      <scheme val="minor"/>
    </font>
    <font>
      <b/>
      <u/>
      <sz val="24"/>
      <color theme="0"/>
      <name val="Calibri"/>
      <family val="2"/>
      <scheme val="minor"/>
    </font>
    <font>
      <b/>
      <u/>
      <sz val="22"/>
      <color theme="0"/>
      <name val="Calibri"/>
      <family val="2"/>
      <scheme val="minor"/>
    </font>
    <font>
      <b/>
      <sz val="36"/>
      <color rgb="FF00C85A"/>
      <name val="Calibri"/>
      <family val="2"/>
      <scheme val="minor"/>
    </font>
    <font>
      <b/>
      <sz val="28"/>
      <color rgb="FF00F6B6"/>
      <name val="Ar Essence"/>
    </font>
    <font>
      <b/>
      <sz val="22"/>
      <color theme="0"/>
      <name val="Calibri"/>
      <family val="2"/>
      <scheme val="minor"/>
    </font>
    <font>
      <b/>
      <sz val="28"/>
      <color theme="3" tint="-0.249977111117893"/>
      <name val="MS Outlook"/>
      <charset val="2"/>
    </font>
    <font>
      <sz val="20"/>
      <color rgb="FFFF0000"/>
      <name val="Calibri"/>
      <family val="2"/>
      <scheme val="minor"/>
    </font>
    <font>
      <b/>
      <sz val="14"/>
      <color rgb="FF002060"/>
      <name val="Verdana"/>
      <family val="2"/>
    </font>
    <font>
      <sz val="14"/>
      <color theme="1"/>
      <name val="Verdana"/>
      <family val="2"/>
    </font>
    <font>
      <b/>
      <sz val="20"/>
      <color theme="0"/>
      <name val="Calibri"/>
      <family val="2"/>
      <scheme val="minor"/>
    </font>
    <font>
      <sz val="18"/>
      <color theme="0"/>
      <name val="Verdana"/>
      <family val="2"/>
    </font>
    <font>
      <b/>
      <sz val="16"/>
      <color rgb="FF002774"/>
      <name val="Calibri"/>
      <family val="2"/>
      <scheme val="minor"/>
    </font>
    <font>
      <b/>
      <i/>
      <sz val="20"/>
      <color theme="3" tint="-0.249977111117893"/>
      <name val="Calibri"/>
      <family val="2"/>
      <scheme val="minor"/>
    </font>
    <font>
      <i/>
      <sz val="22"/>
      <color theme="3" tint="-0.249977111117893"/>
      <name val="Calibri"/>
      <family val="2"/>
      <scheme val="minor"/>
    </font>
    <font>
      <sz val="22"/>
      <color theme="0"/>
      <name val="Calibri"/>
      <family val="2"/>
      <scheme val="minor"/>
    </font>
    <font>
      <b/>
      <u/>
      <sz val="20"/>
      <color theme="0"/>
      <name val="Calibri"/>
      <family val="2"/>
      <scheme val="minor"/>
    </font>
    <font>
      <b/>
      <sz val="24"/>
      <color theme="0"/>
      <name val="Calibri"/>
      <family val="2"/>
      <scheme val="minor"/>
    </font>
  </fonts>
  <fills count="29">
    <fill>
      <patternFill patternType="none"/>
    </fill>
    <fill>
      <patternFill patternType="gray125"/>
    </fill>
    <fill>
      <patternFill patternType="solid">
        <fgColor rgb="FF00206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002774"/>
        <bgColor indexed="64"/>
      </patternFill>
    </fill>
    <fill>
      <patternFill patternType="solid">
        <fgColor theme="0"/>
        <bgColor indexed="64"/>
      </patternFill>
    </fill>
    <fill>
      <patternFill patternType="solid">
        <fgColor theme="0" tint="-0.249977111117893"/>
        <bgColor indexed="64"/>
      </patternFill>
    </fill>
    <fill>
      <patternFill patternType="solid">
        <fgColor rgb="FFB3FFD5"/>
        <bgColor indexed="64"/>
      </patternFill>
    </fill>
    <fill>
      <gradientFill degree="90">
        <stop position="0">
          <color rgb="FF00E266"/>
        </stop>
        <stop position="1">
          <color rgb="FF43FF98"/>
        </stop>
      </gradientFill>
    </fill>
    <fill>
      <gradientFill degree="90">
        <stop position="0">
          <color rgb="FF00CC66"/>
        </stop>
        <stop position="1">
          <color rgb="FF43FF98"/>
        </stop>
      </gradientFill>
    </fill>
    <fill>
      <patternFill patternType="solid">
        <fgColor theme="3" tint="-0.499984740745262"/>
        <bgColor indexed="64"/>
      </patternFill>
    </fill>
    <fill>
      <patternFill patternType="solid">
        <fgColor theme="0" tint="-4.9989318521683403E-2"/>
        <bgColor auto="1"/>
      </patternFill>
    </fill>
    <fill>
      <gradientFill degree="180">
        <stop position="0">
          <color theme="0" tint="-5.0965910824915313E-2"/>
        </stop>
        <stop position="1">
          <color theme="0" tint="-0.1490218817712943"/>
        </stop>
      </gradientFill>
    </fill>
    <fill>
      <gradientFill degree="270">
        <stop position="0">
          <color rgb="FF8FFFC2"/>
        </stop>
        <stop position="1">
          <color rgb="FF29FF8A"/>
        </stop>
      </gradientFill>
    </fill>
    <fill>
      <gradientFill degree="270">
        <stop position="0">
          <color theme="0"/>
        </stop>
        <stop position="1">
          <color theme="0" tint="-0.1490218817712943"/>
        </stop>
      </gradientFill>
    </fill>
    <fill>
      <gradientFill degree="90">
        <stop position="0">
          <color rgb="FFFFFF00"/>
        </stop>
        <stop position="1">
          <color rgb="FFFFC000"/>
        </stop>
      </gradientFill>
    </fill>
    <fill>
      <gradientFill degree="180">
        <stop position="0">
          <color rgb="FFFFC000"/>
        </stop>
        <stop position="1">
          <color theme="3" tint="-0.49803155613879818"/>
        </stop>
      </gradientFill>
    </fill>
    <fill>
      <gradientFill degree="90">
        <stop position="0">
          <color theme="0"/>
        </stop>
        <stop position="1">
          <color theme="0" tint="-0.1490218817712943"/>
        </stop>
      </gradientFill>
    </fill>
    <fill>
      <patternFill patternType="solid">
        <fgColor theme="1"/>
        <bgColor indexed="64"/>
      </patternFill>
    </fill>
    <fill>
      <patternFill patternType="solid">
        <fgColor rgb="FFFFC000"/>
        <bgColor indexed="64"/>
      </patternFill>
    </fill>
    <fill>
      <gradientFill type="path" left="1" right="1">
        <stop position="0">
          <color rgb="FFFFFF00"/>
        </stop>
        <stop position="1">
          <color rgb="FFFFC000"/>
        </stop>
      </gradientFill>
    </fill>
    <fill>
      <gradientFill type="path" left="1" right="1">
        <stop position="0">
          <color rgb="FF43FF98"/>
        </stop>
        <stop position="1">
          <color theme="3" tint="-0.49803155613879818"/>
        </stop>
      </gradientFill>
    </fill>
    <fill>
      <gradientFill type="path" left="1" right="1">
        <stop position="0">
          <color rgb="FF00C85A"/>
        </stop>
        <stop position="1">
          <color theme="3" tint="-0.49803155613879818"/>
        </stop>
      </gradientFill>
    </fill>
    <fill>
      <gradientFill degree="135">
        <stop position="0">
          <color theme="0"/>
        </stop>
        <stop position="1">
          <color theme="0" tint="-0.25098422193060094"/>
        </stop>
      </gradientFill>
    </fill>
    <fill>
      <gradientFill degree="90">
        <stop position="0">
          <color rgb="FF0DFFC0"/>
        </stop>
        <stop position="1">
          <color rgb="FF00E6AA"/>
        </stop>
      </gradientFill>
    </fill>
    <fill>
      <gradientFill type="path" left="1" right="1">
        <stop position="0">
          <color rgb="FF00FF99"/>
        </stop>
        <stop position="1">
          <color theme="3" tint="-0.49803155613879818"/>
        </stop>
      </gradientFill>
    </fill>
    <fill>
      <gradientFill type="path" left="1" right="1">
        <stop position="0">
          <color rgb="FF00E6AA"/>
        </stop>
        <stop position="1">
          <color theme="3" tint="-0.49803155613879818"/>
        </stop>
      </gradientFill>
    </fill>
  </fills>
  <borders count="46">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right/>
      <top style="thin">
        <color rgb="FF002060"/>
      </top>
      <bottom style="thin">
        <color rgb="FF002060"/>
      </bottom>
      <diagonal/>
    </border>
    <border>
      <left style="thin">
        <color theme="0"/>
      </left>
      <right style="thin">
        <color theme="0"/>
      </right>
      <top/>
      <bottom style="thin">
        <color theme="0"/>
      </bottom>
      <diagonal/>
    </border>
    <border>
      <left/>
      <right/>
      <top/>
      <bottom style="thin">
        <color rgb="FF002060"/>
      </bottom>
      <diagonal/>
    </border>
    <border>
      <left/>
      <right/>
      <top style="thin">
        <color theme="0"/>
      </top>
      <bottom style="thin">
        <color theme="0"/>
      </bottom>
      <diagonal/>
    </border>
    <border>
      <left/>
      <right/>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medium">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rgb="FF002060"/>
      </top>
      <bottom/>
      <diagonal/>
    </border>
    <border>
      <left/>
      <right/>
      <top style="thin">
        <color rgb="FF002774"/>
      </top>
      <bottom/>
      <diagonal/>
    </border>
    <border>
      <left/>
      <right/>
      <top/>
      <bottom style="thin">
        <color rgb="FF00277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thin">
        <color theme="0"/>
      </left>
      <right/>
      <top/>
      <bottom/>
      <diagonal/>
    </border>
    <border>
      <left/>
      <right style="thin">
        <color theme="0"/>
      </right>
      <top/>
      <bottom/>
      <diagonal/>
    </border>
    <border>
      <left/>
      <right/>
      <top/>
      <bottom style="thin">
        <color indexed="64"/>
      </bottom>
      <diagonal/>
    </border>
    <border>
      <left/>
      <right/>
      <top style="thin">
        <color indexed="64"/>
      </top>
      <bottom style="thin">
        <color indexed="64"/>
      </bottom>
      <diagonal/>
    </border>
    <border>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right style="medium">
        <color rgb="FF00C85A"/>
      </right>
      <top/>
      <bottom/>
      <diagonal/>
    </border>
    <border>
      <left style="thin">
        <color rgb="FF002774"/>
      </left>
      <right/>
      <top/>
      <bottom/>
      <diagonal/>
    </border>
    <border>
      <left/>
      <right style="thin">
        <color rgb="FF002774"/>
      </right>
      <top/>
      <bottom/>
      <diagonal/>
    </border>
    <border>
      <left style="medium">
        <color rgb="FF00C85A"/>
      </left>
      <right/>
      <top/>
      <bottom/>
      <diagonal/>
    </border>
    <border>
      <left style="thin">
        <color rgb="FF002774"/>
      </left>
      <right/>
      <top style="thin">
        <color rgb="FF002774"/>
      </top>
      <bottom/>
      <diagonal/>
    </border>
    <border>
      <left/>
      <right/>
      <top/>
      <bottom style="medium">
        <color theme="0"/>
      </bottom>
      <diagonal/>
    </border>
    <border>
      <left/>
      <right/>
      <top style="thin">
        <color indexed="64"/>
      </top>
      <bottom style="thin">
        <color rgb="FF002060"/>
      </bottom>
      <diagonal/>
    </border>
    <border>
      <left style="thin">
        <color indexed="64"/>
      </left>
      <right/>
      <top style="thin">
        <color indexed="64"/>
      </top>
      <bottom style="thin">
        <color rgb="FF002060"/>
      </bottom>
      <diagonal/>
    </border>
    <border>
      <left/>
      <right/>
      <top style="thin">
        <color indexed="64"/>
      </top>
      <bottom/>
      <diagonal/>
    </border>
    <border>
      <left style="thin">
        <color indexed="64"/>
      </left>
      <right/>
      <top style="thin">
        <color indexed="64"/>
      </top>
      <bottom/>
      <diagonal/>
    </border>
    <border>
      <left style="thin">
        <color auto="1"/>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auto="1"/>
      </right>
      <top/>
      <bottom/>
      <diagonal/>
    </border>
    <border>
      <left style="thin">
        <color auto="1"/>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s>
  <cellStyleXfs count="4">
    <xf numFmtId="0" fontId="0" fillId="0" borderId="0"/>
    <xf numFmtId="0" fontId="10" fillId="0" borderId="0" applyNumberFormat="0" applyFill="0" applyBorder="0" applyAlignment="0" applyProtection="0">
      <alignment vertical="top"/>
      <protection locked="0"/>
    </xf>
    <xf numFmtId="9" fontId="14" fillId="0" borderId="0" applyFont="0" applyFill="0" applyBorder="0" applyAlignment="0" applyProtection="0"/>
    <xf numFmtId="43" fontId="14" fillId="0" borderId="0" applyFont="0" applyFill="0" applyBorder="0" applyAlignment="0" applyProtection="0"/>
  </cellStyleXfs>
  <cellXfs count="566">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7" fillId="0" borderId="0" xfId="0" applyFont="1"/>
    <xf numFmtId="0" fontId="0" fillId="3" borderId="0" xfId="0" applyFill="1"/>
    <xf numFmtId="0" fontId="0" fillId="4" borderId="0" xfId="0" applyFill="1"/>
    <xf numFmtId="164" fontId="0" fillId="3" borderId="0" xfId="0" applyNumberFormat="1" applyFill="1"/>
    <xf numFmtId="0" fontId="0" fillId="3" borderId="0" xfId="0" applyFill="1" applyAlignment="1">
      <alignment horizontal="center"/>
    </xf>
    <xf numFmtId="0" fontId="19" fillId="2" borderId="2" xfId="1" applyFont="1" applyFill="1" applyBorder="1" applyAlignment="1" applyProtection="1">
      <alignment horizontal="center"/>
    </xf>
    <xf numFmtId="0" fontId="20" fillId="4" borderId="0" xfId="0" applyFont="1" applyFill="1"/>
    <xf numFmtId="0" fontId="13" fillId="4" borderId="0" xfId="0" applyFont="1" applyFill="1" applyAlignment="1">
      <alignment horizontal="justify"/>
    </xf>
    <xf numFmtId="0" fontId="1" fillId="2" borderId="4" xfId="0" applyFont="1" applyFill="1" applyBorder="1" applyAlignment="1">
      <alignment horizontal="center"/>
    </xf>
    <xf numFmtId="0" fontId="5" fillId="4" borderId="0" xfId="0" applyFont="1" applyFill="1" applyAlignment="1">
      <alignment vertical="top" wrapText="1"/>
    </xf>
    <xf numFmtId="0" fontId="5" fillId="4" borderId="0" xfId="0" applyFont="1" applyFill="1" applyAlignment="1">
      <alignment vertical="top"/>
    </xf>
    <xf numFmtId="0" fontId="21" fillId="4" borderId="0" xfId="0" applyFont="1" applyFill="1" applyAlignment="1">
      <alignment vertical="top"/>
    </xf>
    <xf numFmtId="0" fontId="13" fillId="4" borderId="0" xfId="0" applyFont="1" applyFill="1" applyAlignment="1">
      <alignment vertical="top"/>
    </xf>
    <xf numFmtId="0" fontId="37" fillId="3" borderId="0" xfId="0" applyFont="1" applyFill="1"/>
    <xf numFmtId="0" fontId="13" fillId="4" borderId="0" xfId="0" applyFont="1" applyFill="1" applyAlignment="1">
      <alignment vertical="top" wrapText="1"/>
    </xf>
    <xf numFmtId="0" fontId="21" fillId="4" borderId="0" xfId="0" applyFont="1" applyFill="1" applyAlignment="1">
      <alignment vertical="top" wrapText="1"/>
    </xf>
    <xf numFmtId="0" fontId="5" fillId="4" borderId="7" xfId="0" applyFont="1" applyFill="1" applyBorder="1" applyAlignment="1">
      <alignment vertical="top"/>
    </xf>
    <xf numFmtId="0" fontId="5" fillId="3" borderId="0" xfId="0" applyFont="1" applyFill="1"/>
    <xf numFmtId="0" fontId="20" fillId="4" borderId="5" xfId="0" applyFont="1" applyFill="1" applyBorder="1" applyAlignment="1">
      <alignment horizontal="left"/>
    </xf>
    <xf numFmtId="0" fontId="20" fillId="4" borderId="5" xfId="0" applyFont="1" applyFill="1" applyBorder="1"/>
    <xf numFmtId="0" fontId="22" fillId="4" borderId="0" xfId="0" applyFont="1" applyFill="1" applyAlignment="1">
      <alignment vertical="top" wrapText="1"/>
    </xf>
    <xf numFmtId="0" fontId="22" fillId="4" borderId="0" xfId="0" applyFont="1" applyFill="1" applyAlignment="1">
      <alignment vertical="top"/>
    </xf>
    <xf numFmtId="0" fontId="5" fillId="7" borderId="18" xfId="0" applyFont="1" applyFill="1" applyBorder="1" applyAlignment="1">
      <alignment horizontal="justify"/>
    </xf>
    <xf numFmtId="0" fontId="21" fillId="7" borderId="18" xfId="0" applyFont="1" applyFill="1" applyBorder="1" applyAlignment="1">
      <alignment vertical="top"/>
    </xf>
    <xf numFmtId="0" fontId="21" fillId="7" borderId="18" xfId="0" applyFont="1" applyFill="1" applyBorder="1" applyAlignment="1">
      <alignment horizontal="left"/>
    </xf>
    <xf numFmtId="0" fontId="21" fillId="7" borderId="0" xfId="0" applyFont="1" applyFill="1" applyAlignment="1">
      <alignment vertical="top"/>
    </xf>
    <xf numFmtId="0" fontId="21" fillId="7" borderId="19" xfId="0" applyFont="1" applyFill="1" applyBorder="1" applyAlignment="1">
      <alignment vertical="top"/>
    </xf>
    <xf numFmtId="0" fontId="24" fillId="3" borderId="0" xfId="0" applyFont="1" applyFill="1"/>
    <xf numFmtId="0" fontId="21" fillId="7" borderId="19" xfId="0" applyFont="1" applyFill="1" applyBorder="1" applyAlignment="1">
      <alignment horizontal="left"/>
    </xf>
    <xf numFmtId="0" fontId="21" fillId="7" borderId="18" xfId="0" applyFont="1" applyFill="1" applyBorder="1" applyAlignment="1">
      <alignment vertical="top" wrapText="1"/>
    </xf>
    <xf numFmtId="0" fontId="21" fillId="7" borderId="0" xfId="0" applyFont="1" applyFill="1" applyAlignment="1">
      <alignment vertical="top" wrapText="1"/>
    </xf>
    <xf numFmtId="0" fontId="21" fillId="7" borderId="19" xfId="0" applyFont="1" applyFill="1" applyBorder="1" applyAlignment="1">
      <alignment vertical="top" wrapText="1"/>
    </xf>
    <xf numFmtId="0" fontId="22" fillId="7" borderId="5" xfId="0" applyFont="1" applyFill="1" applyBorder="1" applyAlignment="1">
      <alignment horizontal="left"/>
    </xf>
    <xf numFmtId="0" fontId="21" fillId="7" borderId="5" xfId="0" applyFont="1" applyFill="1" applyBorder="1" applyAlignment="1">
      <alignment vertical="top"/>
    </xf>
    <xf numFmtId="0" fontId="21" fillId="7" borderId="17" xfId="0" applyFont="1" applyFill="1" applyBorder="1" applyAlignment="1">
      <alignment vertical="top"/>
    </xf>
    <xf numFmtId="0" fontId="13" fillId="7" borderId="0" xfId="0" applyFont="1" applyFill="1" applyAlignment="1">
      <alignment horizontal="left"/>
    </xf>
    <xf numFmtId="0" fontId="8" fillId="7" borderId="25" xfId="0" applyFont="1" applyFill="1" applyBorder="1"/>
    <xf numFmtId="0" fontId="26" fillId="7" borderId="25" xfId="0" applyFont="1" applyFill="1" applyBorder="1"/>
    <xf numFmtId="0" fontId="8" fillId="7" borderId="3" xfId="0" applyFont="1" applyFill="1" applyBorder="1"/>
    <xf numFmtId="0" fontId="26" fillId="7" borderId="3" xfId="0" applyFont="1" applyFill="1" applyBorder="1"/>
    <xf numFmtId="0" fontId="26" fillId="7" borderId="26" xfId="0" applyFont="1" applyFill="1" applyBorder="1"/>
    <xf numFmtId="0" fontId="8" fillId="7" borderId="27" xfId="0" applyFont="1" applyFill="1" applyBorder="1"/>
    <xf numFmtId="0" fontId="13" fillId="7" borderId="5" xfId="0" applyFont="1" applyFill="1" applyBorder="1" applyAlignment="1">
      <alignment horizontal="left"/>
    </xf>
    <xf numFmtId="0" fontId="8" fillId="7" borderId="24" xfId="0" applyFont="1" applyFill="1" applyBorder="1"/>
    <xf numFmtId="0" fontId="26" fillId="7" borderId="24" xfId="0" applyFont="1" applyFill="1" applyBorder="1"/>
    <xf numFmtId="0" fontId="23" fillId="7" borderId="5" xfId="0" applyFont="1" applyFill="1" applyBorder="1"/>
    <xf numFmtId="0" fontId="22" fillId="4" borderId="0" xfId="0" applyFont="1" applyFill="1"/>
    <xf numFmtId="0" fontId="0" fillId="0" borderId="0" xfId="0" applyProtection="1">
      <protection hidden="1"/>
    </xf>
    <xf numFmtId="0" fontId="0" fillId="4" borderId="0" xfId="0" applyFill="1" applyProtection="1">
      <protection hidden="1"/>
    </xf>
    <xf numFmtId="0" fontId="12" fillId="4" borderId="0" xfId="0" applyFont="1" applyFill="1" applyProtection="1">
      <protection hidden="1"/>
    </xf>
    <xf numFmtId="0" fontId="5" fillId="9" borderId="2" xfId="0" applyFont="1" applyFill="1" applyBorder="1" applyProtection="1">
      <protection locked="0"/>
    </xf>
    <xf numFmtId="0" fontId="0" fillId="2" borderId="0" xfId="0" applyFill="1"/>
    <xf numFmtId="0" fontId="27" fillId="0" borderId="0" xfId="0" applyFont="1" applyAlignment="1">
      <alignment horizontal="right" vertical="center"/>
    </xf>
    <xf numFmtId="0" fontId="11" fillId="0" borderId="0" xfId="0" applyFont="1"/>
    <xf numFmtId="0" fontId="0" fillId="8" borderId="0" xfId="0" applyFill="1"/>
    <xf numFmtId="0" fontId="5" fillId="4" borderId="0" xfId="0" applyFont="1" applyFill="1"/>
    <xf numFmtId="0" fontId="32" fillId="4" borderId="0" xfId="0" applyFont="1" applyFill="1"/>
    <xf numFmtId="0" fontId="3" fillId="4" borderId="0" xfId="0" applyFont="1" applyFill="1"/>
    <xf numFmtId="0" fontId="3" fillId="0" borderId="0" xfId="0" applyFont="1"/>
    <xf numFmtId="0" fontId="0" fillId="0" borderId="0" xfId="0" applyAlignment="1">
      <alignment horizontal="right"/>
    </xf>
    <xf numFmtId="0" fontId="0" fillId="4" borderId="0" xfId="0" applyFill="1" applyAlignment="1">
      <alignment horizontal="right"/>
    </xf>
    <xf numFmtId="0" fontId="29" fillId="0" borderId="0" xfId="0" applyFont="1"/>
    <xf numFmtId="0" fontId="5" fillId="0" borderId="0" xfId="0" applyFont="1"/>
    <xf numFmtId="0" fontId="31" fillId="0" borderId="24" xfId="0" applyFont="1" applyBorder="1"/>
    <xf numFmtId="0" fontId="31" fillId="0" borderId="0" xfId="0" applyFont="1"/>
    <xf numFmtId="0" fontId="38" fillId="4" borderId="0" xfId="0" applyFont="1" applyFill="1"/>
    <xf numFmtId="0" fontId="33" fillId="0" borderId="0" xfId="0" applyFont="1"/>
    <xf numFmtId="0" fontId="34" fillId="0" borderId="0" xfId="0" applyFont="1" applyAlignment="1">
      <alignment vertical="top"/>
    </xf>
    <xf numFmtId="0" fontId="3" fillId="0" borderId="24" xfId="0" applyFont="1" applyBorder="1"/>
    <xf numFmtId="0" fontId="33" fillId="0" borderId="24" xfId="0" applyFont="1" applyBorder="1"/>
    <xf numFmtId="0" fontId="34" fillId="0" borderId="24" xfId="0" applyFont="1" applyBorder="1" applyAlignment="1">
      <alignment vertical="top"/>
    </xf>
    <xf numFmtId="0" fontId="37" fillId="4" borderId="0" xfId="0" applyFont="1" applyFill="1"/>
    <xf numFmtId="0" fontId="35" fillId="0" borderId="0" xfId="0" applyFont="1" applyAlignment="1">
      <alignment vertical="top"/>
    </xf>
    <xf numFmtId="0" fontId="0" fillId="0" borderId="19" xfId="0" applyBorder="1"/>
    <xf numFmtId="0" fontId="4" fillId="0" borderId="0" xfId="0" applyFont="1"/>
    <xf numFmtId="0" fontId="0" fillId="0" borderId="30" xfId="0" applyBorder="1" applyAlignment="1">
      <alignment horizontal="left"/>
    </xf>
    <xf numFmtId="0" fontId="36" fillId="4" borderId="0" xfId="0" applyFont="1" applyFill="1" applyProtection="1">
      <protection hidden="1"/>
    </xf>
    <xf numFmtId="0" fontId="12" fillId="3" borderId="0" xfId="0" applyFont="1" applyFill="1" applyProtection="1">
      <protection hidden="1"/>
    </xf>
    <xf numFmtId="1" fontId="24" fillId="0" borderId="0" xfId="0" applyNumberFormat="1" applyFont="1"/>
    <xf numFmtId="1" fontId="30" fillId="0" borderId="0" xfId="0" applyNumberFormat="1" applyFont="1" applyAlignment="1">
      <alignment horizontal="right"/>
    </xf>
    <xf numFmtId="0" fontId="0" fillId="7" borderId="0" xfId="0" applyFill="1" applyProtection="1">
      <protection hidden="1"/>
    </xf>
    <xf numFmtId="0" fontId="12" fillId="7" borderId="0" xfId="0" applyFont="1" applyFill="1" applyProtection="1">
      <protection hidden="1"/>
    </xf>
    <xf numFmtId="0" fontId="0" fillId="7" borderId="0" xfId="0" applyFill="1"/>
    <xf numFmtId="0" fontId="1" fillId="4" borderId="0" xfId="0" applyFont="1" applyFill="1"/>
    <xf numFmtId="1" fontId="56" fillId="7" borderId="0" xfId="0" applyNumberFormat="1" applyFont="1" applyFill="1" applyAlignment="1">
      <alignment vertical="center"/>
    </xf>
    <xf numFmtId="0" fontId="11" fillId="7" borderId="0" xfId="0" applyFont="1" applyFill="1"/>
    <xf numFmtId="22" fontId="2" fillId="4" borderId="0" xfId="0" applyNumberFormat="1" applyFont="1" applyFill="1" applyAlignment="1" applyProtection="1">
      <alignment vertical="center"/>
      <protection hidden="1"/>
    </xf>
    <xf numFmtId="0" fontId="15" fillId="4" borderId="0" xfId="0" applyFont="1" applyFill="1" applyAlignment="1">
      <alignment horizontal="center" vertical="top" wrapText="1"/>
    </xf>
    <xf numFmtId="0" fontId="18" fillId="4" borderId="0" xfId="0" applyFont="1" applyFill="1" applyAlignment="1">
      <alignment horizontal="center" vertical="center"/>
    </xf>
    <xf numFmtId="0" fontId="40" fillId="4" borderId="0" xfId="0" applyFont="1" applyFill="1" applyAlignment="1">
      <alignment horizontal="center" vertical="center" wrapText="1"/>
    </xf>
    <xf numFmtId="0" fontId="54" fillId="4" borderId="0" xfId="0" applyFont="1" applyFill="1"/>
    <xf numFmtId="0" fontId="58" fillId="7" borderId="0" xfId="0" applyFont="1" applyFill="1" applyAlignment="1">
      <alignment vertical="center" wrapText="1"/>
    </xf>
    <xf numFmtId="0" fontId="13" fillId="7" borderId="0" xfId="0" applyFont="1" applyFill="1" applyAlignment="1">
      <alignment vertical="top"/>
    </xf>
    <xf numFmtId="0" fontId="13" fillId="7" borderId="0" xfId="0" applyFont="1" applyFill="1" applyAlignment="1">
      <alignment vertical="top" wrapText="1"/>
    </xf>
    <xf numFmtId="0" fontId="5" fillId="7" borderId="0" xfId="0" applyFont="1" applyFill="1" applyAlignment="1">
      <alignment vertical="top"/>
    </xf>
    <xf numFmtId="0" fontId="5" fillId="7" borderId="0" xfId="0" applyFont="1" applyFill="1"/>
    <xf numFmtId="0" fontId="59" fillId="0" borderId="0" xfId="0" applyFont="1"/>
    <xf numFmtId="0" fontId="63" fillId="0" borderId="0" xfId="0" applyFont="1"/>
    <xf numFmtId="22" fontId="52" fillId="4" borderId="0" xfId="0" applyNumberFormat="1" applyFont="1" applyFill="1" applyAlignment="1">
      <alignment horizontal="left"/>
    </xf>
    <xf numFmtId="0" fontId="1" fillId="4" borderId="0" xfId="0" applyFont="1" applyFill="1" applyAlignment="1">
      <alignment horizontal="left"/>
    </xf>
    <xf numFmtId="0" fontId="1" fillId="4" borderId="28" xfId="0" applyFont="1" applyFill="1" applyBorder="1" applyAlignment="1">
      <alignment horizontal="left"/>
    </xf>
    <xf numFmtId="0" fontId="52" fillId="4" borderId="0" xfId="0" applyFont="1" applyFill="1"/>
    <xf numFmtId="0" fontId="52" fillId="4" borderId="28" xfId="0" applyFont="1" applyFill="1" applyBorder="1" applyAlignment="1">
      <alignment horizontal="right"/>
    </xf>
    <xf numFmtId="0" fontId="1" fillId="4" borderId="28" xfId="0" applyFont="1" applyFill="1" applyBorder="1"/>
    <xf numFmtId="0" fontId="0" fillId="7" borderId="24" xfId="0" applyFill="1" applyBorder="1"/>
    <xf numFmtId="0" fontId="38" fillId="0" borderId="0" xfId="0" applyFont="1" applyProtection="1">
      <protection hidden="1"/>
    </xf>
    <xf numFmtId="0" fontId="12" fillId="0" borderId="0" xfId="0" applyFont="1" applyProtection="1">
      <protection hidden="1"/>
    </xf>
    <xf numFmtId="0" fontId="14" fillId="4" borderId="0" xfId="0" applyFont="1" applyFill="1" applyProtection="1">
      <protection hidden="1"/>
    </xf>
    <xf numFmtId="0" fontId="66" fillId="4" borderId="0" xfId="0" applyFont="1" applyFill="1" applyProtection="1">
      <protection hidden="1"/>
    </xf>
    <xf numFmtId="0" fontId="12" fillId="4" borderId="0" xfId="0" applyFont="1" applyFill="1"/>
    <xf numFmtId="0" fontId="68" fillId="4" borderId="0" xfId="0" applyFont="1" applyFill="1" applyProtection="1">
      <protection hidden="1"/>
    </xf>
    <xf numFmtId="0" fontId="69" fillId="4" borderId="0" xfId="0" applyFont="1" applyFill="1" applyAlignment="1" applyProtection="1">
      <alignment vertical="center" wrapText="1"/>
      <protection hidden="1"/>
    </xf>
    <xf numFmtId="49" fontId="70" fillId="0" borderId="29" xfId="0" applyNumberFormat="1" applyFont="1" applyBorder="1"/>
    <xf numFmtId="0" fontId="56" fillId="4" borderId="0" xfId="0" applyFont="1" applyFill="1" applyAlignment="1" applyProtection="1">
      <alignment vertical="center" wrapText="1"/>
      <protection hidden="1"/>
    </xf>
    <xf numFmtId="0" fontId="38" fillId="4" borderId="0" xfId="0" applyFont="1" applyFill="1" applyProtection="1">
      <protection hidden="1"/>
    </xf>
    <xf numFmtId="0" fontId="66" fillId="4" borderId="0" xfId="0" applyFont="1" applyFill="1" applyAlignment="1" applyProtection="1">
      <alignment horizontal="center"/>
      <protection hidden="1"/>
    </xf>
    <xf numFmtId="0" fontId="73" fillId="4" borderId="0" xfId="0" applyFont="1" applyFill="1" applyProtection="1">
      <protection hidden="1"/>
    </xf>
    <xf numFmtId="0" fontId="76" fillId="4" borderId="0" xfId="0" applyFont="1" applyFill="1" applyProtection="1">
      <protection hidden="1"/>
    </xf>
    <xf numFmtId="0" fontId="77" fillId="4" borderId="0" xfId="0" applyFont="1" applyFill="1" applyProtection="1">
      <protection hidden="1"/>
    </xf>
    <xf numFmtId="0" fontId="79" fillId="4" borderId="0" xfId="0" applyFont="1" applyFill="1" applyProtection="1">
      <protection hidden="1"/>
    </xf>
    <xf numFmtId="0" fontId="81" fillId="4" borderId="0" xfId="0" applyFont="1" applyFill="1" applyProtection="1">
      <protection hidden="1"/>
    </xf>
    <xf numFmtId="0" fontId="67" fillId="4" borderId="0" xfId="0" applyFont="1" applyFill="1" applyAlignment="1" applyProtection="1">
      <alignment horizontal="center" vertical="center" wrapText="1"/>
      <protection hidden="1"/>
    </xf>
    <xf numFmtId="0" fontId="82" fillId="4" borderId="0" xfId="0" applyFont="1" applyFill="1" applyAlignment="1" applyProtection="1">
      <alignment horizontal="center" vertical="center" wrapText="1"/>
      <protection hidden="1"/>
    </xf>
    <xf numFmtId="0" fontId="84" fillId="4" borderId="0" xfId="0" applyFont="1" applyFill="1" applyAlignment="1" applyProtection="1">
      <alignment vertical="center" wrapText="1"/>
      <protection hidden="1"/>
    </xf>
    <xf numFmtId="0" fontId="55" fillId="4" borderId="0" xfId="0" applyFont="1" applyFill="1" applyAlignment="1" applyProtection="1">
      <alignment wrapText="1"/>
      <protection hidden="1"/>
    </xf>
    <xf numFmtId="0" fontId="38" fillId="4" borderId="0" xfId="0" applyFont="1" applyFill="1" applyAlignment="1" applyProtection="1">
      <alignment horizontal="left"/>
      <protection hidden="1"/>
    </xf>
    <xf numFmtId="0" fontId="87" fillId="4" borderId="0" xfId="0" applyFont="1" applyFill="1" applyAlignment="1" applyProtection="1">
      <alignment vertical="center" wrapText="1"/>
      <protection hidden="1"/>
    </xf>
    <xf numFmtId="165" fontId="68" fillId="4" borderId="0" xfId="0" applyNumberFormat="1" applyFont="1" applyFill="1" applyAlignment="1" applyProtection="1">
      <alignment horizontal="center"/>
      <protection hidden="1"/>
    </xf>
    <xf numFmtId="0" fontId="68" fillId="4" borderId="0" xfId="0" applyFont="1" applyFill="1" applyAlignment="1" applyProtection="1">
      <alignment vertical="center" wrapText="1"/>
      <protection hidden="1"/>
    </xf>
    <xf numFmtId="0" fontId="37" fillId="4" borderId="0" xfId="0" applyFont="1" applyFill="1" applyProtection="1">
      <protection hidden="1"/>
    </xf>
    <xf numFmtId="0" fontId="0" fillId="4" borderId="0" xfId="0" applyFill="1" applyAlignment="1" applyProtection="1">
      <alignment vertical="top"/>
      <protection hidden="1"/>
    </xf>
    <xf numFmtId="0" fontId="7" fillId="4" borderId="0" xfId="0" applyFont="1" applyFill="1" applyProtection="1">
      <protection hidden="1"/>
    </xf>
    <xf numFmtId="0" fontId="71" fillId="4" borderId="0" xfId="0" applyFont="1" applyFill="1" applyAlignment="1" applyProtection="1">
      <alignment wrapText="1"/>
      <protection hidden="1"/>
    </xf>
    <xf numFmtId="0" fontId="91" fillId="4" borderId="0" xfId="0" applyFont="1" applyFill="1" applyAlignment="1" applyProtection="1">
      <alignment horizontal="center" vertical="center" wrapText="1"/>
      <protection hidden="1"/>
    </xf>
    <xf numFmtId="0" fontId="92" fillId="4" borderId="0" xfId="0" applyFont="1" applyFill="1" applyProtection="1">
      <protection hidden="1"/>
    </xf>
    <xf numFmtId="0" fontId="80" fillId="4" borderId="0" xfId="0" applyFont="1" applyFill="1" applyAlignment="1" applyProtection="1">
      <alignment wrapText="1"/>
      <protection hidden="1"/>
    </xf>
    <xf numFmtId="1" fontId="83" fillId="4" borderId="0" xfId="0" applyNumberFormat="1" applyFont="1" applyFill="1" applyProtection="1">
      <protection hidden="1"/>
    </xf>
    <xf numFmtId="0" fontId="96" fillId="4" borderId="0" xfId="0" applyFont="1" applyFill="1" applyProtection="1">
      <protection hidden="1"/>
    </xf>
    <xf numFmtId="0" fontId="97" fillId="4" borderId="0" xfId="0" applyFont="1" applyFill="1" applyProtection="1">
      <protection locked="0" hidden="1"/>
    </xf>
    <xf numFmtId="0" fontId="65" fillId="4" borderId="0" xfId="0" applyFont="1" applyFill="1" applyAlignment="1" applyProtection="1">
      <alignment vertical="center" wrapText="1"/>
      <protection hidden="1"/>
    </xf>
    <xf numFmtId="0" fontId="88" fillId="4" borderId="0" xfId="0" applyFont="1" applyFill="1" applyAlignment="1" applyProtection="1">
      <alignment vertical="center" wrapText="1"/>
      <protection hidden="1"/>
    </xf>
    <xf numFmtId="0" fontId="89" fillId="4" borderId="0" xfId="0" applyFont="1" applyFill="1" applyAlignment="1" applyProtection="1">
      <alignment vertical="top"/>
      <protection hidden="1"/>
    </xf>
    <xf numFmtId="0" fontId="81" fillId="4" borderId="0" xfId="0" applyFont="1" applyFill="1" applyAlignment="1" applyProtection="1">
      <alignment wrapText="1"/>
      <protection hidden="1"/>
    </xf>
    <xf numFmtId="0" fontId="95" fillId="4" borderId="0" xfId="0" applyFont="1" applyFill="1" applyAlignment="1" applyProtection="1">
      <alignment vertical="center"/>
      <protection hidden="1"/>
    </xf>
    <xf numFmtId="0" fontId="95" fillId="4" borderId="0" xfId="0" applyFont="1" applyFill="1" applyAlignment="1" applyProtection="1">
      <alignment wrapText="1"/>
      <protection hidden="1"/>
    </xf>
    <xf numFmtId="0" fontId="98" fillId="4" borderId="0" xfId="0" applyFont="1" applyFill="1" applyAlignment="1" applyProtection="1">
      <alignment vertical="center" wrapText="1"/>
      <protection hidden="1"/>
    </xf>
    <xf numFmtId="0" fontId="99" fillId="4" borderId="0" xfId="0" applyFont="1" applyFill="1" applyAlignment="1" applyProtection="1">
      <alignment vertical="top"/>
      <protection hidden="1"/>
    </xf>
    <xf numFmtId="0" fontId="60" fillId="2" borderId="0" xfId="0" applyFont="1" applyFill="1" applyAlignment="1">
      <alignment horizontal="center" vertical="center" wrapText="1"/>
    </xf>
    <xf numFmtId="0" fontId="0" fillId="4" borderId="0" xfId="0" applyFill="1" applyAlignment="1" applyProtection="1">
      <alignment vertical="center"/>
      <protection hidden="1"/>
    </xf>
    <xf numFmtId="0" fontId="5" fillId="7" borderId="0" xfId="0" applyFont="1" applyFill="1" applyAlignment="1" applyProtection="1">
      <alignment vertical="center"/>
      <protection hidden="1"/>
    </xf>
    <xf numFmtId="0" fontId="57" fillId="4" borderId="0" xfId="0" applyFont="1" applyFill="1"/>
    <xf numFmtId="0" fontId="38" fillId="3" borderId="0" xfId="0" applyFont="1" applyFill="1"/>
    <xf numFmtId="0" fontId="71" fillId="3" borderId="0" xfId="0" applyFont="1" applyFill="1"/>
    <xf numFmtId="0" fontId="2" fillId="2" borderId="2" xfId="0" applyFont="1" applyFill="1" applyBorder="1" applyAlignment="1">
      <alignment horizontal="center"/>
    </xf>
    <xf numFmtId="0" fontId="104" fillId="7" borderId="0" xfId="0" applyFont="1" applyFill="1" applyAlignment="1">
      <alignment vertical="top"/>
    </xf>
    <xf numFmtId="0" fontId="104" fillId="7" borderId="0" xfId="0" applyFont="1" applyFill="1" applyAlignment="1">
      <alignment horizontal="justify"/>
    </xf>
    <xf numFmtId="0" fontId="71" fillId="0" borderId="0" xfId="0" applyFont="1"/>
    <xf numFmtId="0" fontId="71" fillId="4" borderId="0" xfId="0" applyFont="1" applyFill="1"/>
    <xf numFmtId="0" fontId="105" fillId="7" borderId="0" xfId="0" applyFont="1" applyFill="1" applyAlignment="1">
      <alignment vertical="top"/>
    </xf>
    <xf numFmtId="0" fontId="24" fillId="7" borderId="0" xfId="0" applyFont="1" applyFill="1" applyAlignment="1">
      <alignment vertical="top" wrapText="1"/>
    </xf>
    <xf numFmtId="0" fontId="24" fillId="7" borderId="0" xfId="0" applyFont="1" applyFill="1" applyAlignment="1">
      <alignment vertical="top"/>
    </xf>
    <xf numFmtId="0" fontId="24" fillId="7" borderId="0" xfId="0" applyFont="1" applyFill="1"/>
    <xf numFmtId="0" fontId="105" fillId="4" borderId="0" xfId="0" applyFont="1" applyFill="1"/>
    <xf numFmtId="0" fontId="22" fillId="7" borderId="0" xfId="0" applyFont="1" applyFill="1" applyAlignment="1">
      <alignment horizontal="left" vertical="top" wrapText="1"/>
    </xf>
    <xf numFmtId="0" fontId="22" fillId="7" borderId="0" xfId="0" applyFont="1" applyFill="1" applyAlignment="1">
      <alignment vertical="top"/>
    </xf>
    <xf numFmtId="0" fontId="105" fillId="4" borderId="0" xfId="0" applyFont="1" applyFill="1" applyAlignment="1">
      <alignment vertical="top"/>
    </xf>
    <xf numFmtId="0" fontId="15" fillId="15" borderId="35" xfId="0" applyFont="1" applyFill="1" applyBorder="1" applyAlignment="1" applyProtection="1">
      <alignment vertical="top" wrapText="1"/>
      <protection locked="0"/>
    </xf>
    <xf numFmtId="0" fontId="54" fillId="0" borderId="0" xfId="0" applyFont="1"/>
    <xf numFmtId="0" fontId="108" fillId="0" borderId="0" xfId="0" applyFont="1"/>
    <xf numFmtId="0" fontId="54" fillId="0" borderId="0" xfId="0" applyFont="1" applyAlignment="1">
      <alignment horizontal="center"/>
    </xf>
    <xf numFmtId="0" fontId="54" fillId="7" borderId="0" xfId="0" applyFont="1" applyFill="1"/>
    <xf numFmtId="0" fontId="108" fillId="7" borderId="0" xfId="0" applyFont="1" applyFill="1"/>
    <xf numFmtId="0" fontId="54" fillId="7" borderId="0" xfId="0" applyFont="1" applyFill="1" applyAlignment="1">
      <alignment horizontal="center"/>
    </xf>
    <xf numFmtId="0" fontId="22" fillId="4" borderId="0" xfId="0" applyFont="1" applyFill="1" applyAlignment="1">
      <alignment horizontal="left"/>
    </xf>
    <xf numFmtId="0" fontId="0" fillId="4" borderId="0" xfId="0" applyFill="1" applyAlignment="1" applyProtection="1">
      <alignment horizontal="left" vertical="center"/>
      <protection hidden="1"/>
    </xf>
    <xf numFmtId="0" fontId="66" fillId="4" borderId="0" xfId="0" applyFont="1" applyFill="1" applyAlignment="1">
      <alignment horizontal="left" vertical="top" wrapText="1"/>
    </xf>
    <xf numFmtId="0" fontId="12" fillId="7" borderId="0" xfId="0" applyFont="1" applyFill="1"/>
    <xf numFmtId="0" fontId="24" fillId="7" borderId="0" xfId="0" applyFont="1" applyFill="1" applyAlignment="1">
      <alignment vertical="center"/>
    </xf>
    <xf numFmtId="0" fontId="114" fillId="7" borderId="0" xfId="0" applyFont="1" applyFill="1" applyAlignment="1">
      <alignment vertical="center" wrapText="1"/>
    </xf>
    <xf numFmtId="0" fontId="61" fillId="4" borderId="0" xfId="0" applyFont="1" applyFill="1" applyAlignment="1">
      <alignment vertical="center"/>
    </xf>
    <xf numFmtId="0" fontId="53" fillId="4" borderId="0" xfId="0" applyFont="1" applyFill="1" applyAlignment="1" applyProtection="1">
      <alignment horizontal="right" vertical="center"/>
      <protection hidden="1"/>
    </xf>
    <xf numFmtId="0" fontId="103" fillId="13" borderId="0" xfId="0" applyFont="1" applyFill="1" applyAlignment="1" applyProtection="1">
      <alignment horizontal="center" vertical="center"/>
      <protection locked="0"/>
    </xf>
    <xf numFmtId="0" fontId="12" fillId="3" borderId="0" xfId="0" applyFont="1" applyFill="1"/>
    <xf numFmtId="0" fontId="36" fillId="4" borderId="0" xfId="0" applyFont="1" applyFill="1" applyAlignment="1">
      <alignment horizontal="left" vertical="top" wrapText="1"/>
    </xf>
    <xf numFmtId="22" fontId="69" fillId="4" borderId="0" xfId="0" applyNumberFormat="1" applyFont="1" applyFill="1" applyAlignment="1" applyProtection="1">
      <alignment vertical="center"/>
      <protection hidden="1"/>
    </xf>
    <xf numFmtId="0" fontId="12" fillId="0" borderId="0" xfId="0" applyFont="1"/>
    <xf numFmtId="0" fontId="12" fillId="0" borderId="0" xfId="0" applyFont="1" applyAlignment="1">
      <alignment horizontal="center"/>
    </xf>
    <xf numFmtId="0" fontId="118" fillId="0" borderId="0" xfId="0" applyFont="1"/>
    <xf numFmtId="0" fontId="38" fillId="0" borderId="0" xfId="0" applyFont="1"/>
    <xf numFmtId="0" fontId="38" fillId="7" borderId="0" xfId="0" applyFont="1" applyFill="1"/>
    <xf numFmtId="0" fontId="119" fillId="7" borderId="0" xfId="0" applyFont="1" applyFill="1"/>
    <xf numFmtId="0" fontId="38" fillId="0" borderId="0" xfId="0" applyFont="1" applyAlignment="1">
      <alignment horizontal="center"/>
    </xf>
    <xf numFmtId="0" fontId="119" fillId="0" borderId="0" xfId="0" applyFont="1"/>
    <xf numFmtId="1" fontId="120" fillId="7" borderId="0" xfId="0" applyNumberFormat="1" applyFont="1" applyFill="1" applyAlignment="1">
      <alignment vertical="center"/>
    </xf>
    <xf numFmtId="0" fontId="105" fillId="7" borderId="24" xfId="0" applyFont="1" applyFill="1" applyBorder="1"/>
    <xf numFmtId="0" fontId="13" fillId="7" borderId="24" xfId="0" applyFont="1" applyFill="1" applyBorder="1" applyAlignment="1">
      <alignment vertical="top"/>
    </xf>
    <xf numFmtId="0" fontId="105" fillId="4" borderId="24" xfId="0" applyFont="1" applyFill="1" applyBorder="1"/>
    <xf numFmtId="0" fontId="0" fillId="4" borderId="24" xfId="0" applyFill="1" applyBorder="1"/>
    <xf numFmtId="0" fontId="21" fillId="4" borderId="24" xfId="0" applyFont="1" applyFill="1" applyBorder="1" applyAlignment="1">
      <alignment vertical="top"/>
    </xf>
    <xf numFmtId="0" fontId="13" fillId="4" borderId="24" xfId="0" applyFont="1" applyFill="1" applyBorder="1" applyAlignment="1">
      <alignment vertical="top"/>
    </xf>
    <xf numFmtId="0" fontId="71" fillId="4" borderId="24" xfId="0" applyFont="1" applyFill="1" applyBorder="1"/>
    <xf numFmtId="0" fontId="105" fillId="4" borderId="24" xfId="0" applyFont="1" applyFill="1" applyBorder="1" applyAlignment="1">
      <alignment vertical="top"/>
    </xf>
    <xf numFmtId="0" fontId="104" fillId="4" borderId="24" xfId="0" applyFont="1" applyFill="1" applyBorder="1" applyAlignment="1">
      <alignment vertical="top"/>
    </xf>
    <xf numFmtId="0" fontId="105" fillId="7" borderId="24" xfId="0" applyFont="1" applyFill="1" applyBorder="1" applyAlignment="1">
      <alignment vertical="center"/>
    </xf>
    <xf numFmtId="0" fontId="0" fillId="7" borderId="0" xfId="0" applyFill="1" applyAlignment="1">
      <alignment horizontal="left" vertical="center"/>
    </xf>
    <xf numFmtId="0" fontId="0" fillId="7" borderId="19" xfId="0" applyFill="1" applyBorder="1" applyAlignment="1">
      <alignment horizontal="left" vertical="center"/>
    </xf>
    <xf numFmtId="0" fontId="0" fillId="7" borderId="19" xfId="0" applyFill="1" applyBorder="1"/>
    <xf numFmtId="0" fontId="22" fillId="7" borderId="19" xfId="0" applyFont="1" applyFill="1" applyBorder="1" applyAlignment="1">
      <alignment vertical="top" wrapText="1"/>
    </xf>
    <xf numFmtId="0" fontId="29" fillId="7" borderId="0" xfId="0" applyFont="1" applyFill="1"/>
    <xf numFmtId="0" fontId="121" fillId="7" borderId="17" xfId="0" applyFont="1" applyFill="1" applyBorder="1" applyAlignment="1">
      <alignment horizontal="left"/>
    </xf>
    <xf numFmtId="0" fontId="22" fillId="7" borderId="17" xfId="0" applyFont="1" applyFill="1" applyBorder="1" applyAlignment="1">
      <alignment vertical="top"/>
    </xf>
    <xf numFmtId="0" fontId="121" fillId="7" borderId="0" xfId="0" applyFont="1" applyFill="1" applyAlignment="1">
      <alignment horizontal="left"/>
    </xf>
    <xf numFmtId="0" fontId="105" fillId="4" borderId="5" xfId="0" applyFont="1" applyFill="1" applyBorder="1"/>
    <xf numFmtId="0" fontId="127" fillId="8" borderId="0" xfId="0" applyFont="1" applyFill="1" applyAlignment="1">
      <alignment horizontal="center" vertical="center"/>
    </xf>
    <xf numFmtId="0" fontId="53" fillId="4" borderId="0" xfId="0" applyFont="1" applyFill="1"/>
    <xf numFmtId="0" fontId="24" fillId="0" borderId="0" xfId="0" applyFont="1" applyAlignment="1">
      <alignment horizontal="left" vertical="center"/>
    </xf>
    <xf numFmtId="169" fontId="14" fillId="4" borderId="0" xfId="0" applyNumberFormat="1" applyFont="1" applyFill="1" applyProtection="1">
      <protection hidden="1"/>
    </xf>
    <xf numFmtId="0" fontId="82" fillId="4" borderId="0" xfId="0" applyFont="1" applyFill="1" applyProtection="1">
      <protection hidden="1"/>
    </xf>
    <xf numFmtId="0" fontId="38" fillId="4" borderId="0" xfId="0" applyFont="1" applyFill="1" applyAlignment="1" applyProtection="1">
      <alignment horizontal="right"/>
      <protection hidden="1"/>
    </xf>
    <xf numFmtId="0" fontId="130" fillId="4" borderId="0" xfId="0" applyFont="1" applyFill="1" applyProtection="1">
      <protection hidden="1"/>
    </xf>
    <xf numFmtId="0" fontId="131" fillId="4" borderId="0" xfId="0" applyFont="1" applyFill="1" applyAlignment="1" applyProtection="1">
      <alignment horizontal="right"/>
      <protection hidden="1"/>
    </xf>
    <xf numFmtId="0" fontId="65" fillId="4" borderId="0" xfId="0" applyFont="1" applyFill="1" applyAlignment="1" applyProtection="1">
      <alignment horizontal="right"/>
      <protection hidden="1"/>
    </xf>
    <xf numFmtId="0" fontId="132" fillId="4" borderId="0" xfId="0" applyFont="1" applyFill="1" applyAlignment="1" applyProtection="1">
      <alignment horizontal="right"/>
      <protection hidden="1"/>
    </xf>
    <xf numFmtId="0" fontId="133" fillId="4" borderId="0" xfId="0" applyFont="1" applyFill="1" applyProtection="1">
      <protection hidden="1"/>
    </xf>
    <xf numFmtId="0" fontId="133" fillId="4" borderId="0" xfId="0" applyFont="1" applyFill="1" applyAlignment="1" applyProtection="1">
      <alignment vertical="top" wrapText="1"/>
      <protection hidden="1"/>
    </xf>
    <xf numFmtId="0" fontId="86" fillId="4" borderId="0" xfId="0" applyFont="1" applyFill="1" applyAlignment="1" applyProtection="1">
      <alignment vertical="center" wrapText="1"/>
      <protection hidden="1"/>
    </xf>
    <xf numFmtId="0" fontId="72" fillId="4" borderId="0" xfId="0" applyFont="1" applyFill="1" applyAlignment="1">
      <alignment vertical="center" wrapText="1"/>
    </xf>
    <xf numFmtId="0" fontId="12" fillId="4" borderId="0" xfId="0" applyFont="1" applyFill="1" applyProtection="1">
      <protection locked="0" hidden="1"/>
    </xf>
    <xf numFmtId="0" fontId="119" fillId="4" borderId="0" xfId="0" applyFont="1" applyFill="1"/>
    <xf numFmtId="0" fontId="59" fillId="4" borderId="0" xfId="0" applyFont="1" applyFill="1"/>
    <xf numFmtId="0" fontId="138" fillId="4" borderId="0" xfId="0" applyFont="1" applyFill="1" applyAlignment="1" applyProtection="1">
      <alignment horizontal="left" vertical="center"/>
      <protection hidden="1"/>
    </xf>
    <xf numFmtId="0" fontId="75" fillId="4" borderId="0" xfId="0" applyFont="1" applyFill="1" applyAlignment="1" applyProtection="1">
      <alignment vertical="center"/>
      <protection hidden="1"/>
    </xf>
    <xf numFmtId="0" fontId="86" fillId="4" borderId="0" xfId="0" applyFont="1" applyFill="1" applyAlignment="1" applyProtection="1">
      <alignment vertical="center"/>
      <protection hidden="1"/>
    </xf>
    <xf numFmtId="0" fontId="0" fillId="13" borderId="0" xfId="0" applyFill="1"/>
    <xf numFmtId="0" fontId="141" fillId="13" borderId="0" xfId="1" applyFont="1" applyFill="1" applyAlignment="1" applyProtection="1">
      <alignment vertical="center"/>
      <protection hidden="1"/>
    </xf>
    <xf numFmtId="0" fontId="10" fillId="4" borderId="0" xfId="1" applyFill="1" applyAlignment="1" applyProtection="1"/>
    <xf numFmtId="0" fontId="89" fillId="4" borderId="0" xfId="0" applyFont="1" applyFill="1" applyAlignment="1" applyProtection="1">
      <alignment vertical="center"/>
      <protection hidden="1"/>
    </xf>
    <xf numFmtId="0" fontId="144" fillId="20" borderId="0" xfId="0" applyFont="1" applyFill="1"/>
    <xf numFmtId="0" fontId="35" fillId="20" borderId="0" xfId="0" applyFont="1" applyFill="1"/>
    <xf numFmtId="0" fontId="5" fillId="20" borderId="0" xfId="0" applyFont="1" applyFill="1" applyAlignment="1">
      <alignment horizontal="left"/>
    </xf>
    <xf numFmtId="0" fontId="0" fillId="20" borderId="0" xfId="0" applyFill="1"/>
    <xf numFmtId="0" fontId="5" fillId="20" borderId="0" xfId="0" applyFont="1" applyFill="1"/>
    <xf numFmtId="0" fontId="0" fillId="20" borderId="0" xfId="0" applyFill="1" applyAlignment="1">
      <alignment horizontal="left"/>
    </xf>
    <xf numFmtId="0" fontId="12" fillId="20" borderId="0" xfId="0" applyFont="1" applyFill="1"/>
    <xf numFmtId="0" fontId="24" fillId="20" borderId="0" xfId="0" applyFont="1" applyFill="1"/>
    <xf numFmtId="0" fontId="4" fillId="20" borderId="0" xfId="0" applyFont="1" applyFill="1"/>
    <xf numFmtId="0" fontId="0" fillId="20" borderId="0" xfId="0" applyFill="1" applyAlignment="1">
      <alignment horizontal="right"/>
    </xf>
    <xf numFmtId="14" fontId="12" fillId="20" borderId="0" xfId="0" applyNumberFormat="1" applyFont="1" applyFill="1" applyAlignment="1" applyProtection="1">
      <alignment horizontal="right"/>
      <protection hidden="1"/>
    </xf>
    <xf numFmtId="16" fontId="0" fillId="20" borderId="0" xfId="0" applyNumberFormat="1" applyFill="1"/>
    <xf numFmtId="14" fontId="0" fillId="20" borderId="0" xfId="0" applyNumberFormat="1" applyFill="1" applyProtection="1">
      <protection hidden="1"/>
    </xf>
    <xf numFmtId="0" fontId="0" fillId="20" borderId="0" xfId="0" applyFill="1" applyProtection="1">
      <protection hidden="1"/>
    </xf>
    <xf numFmtId="0" fontId="12" fillId="20" borderId="0" xfId="0" applyFont="1" applyFill="1" applyProtection="1">
      <protection hidden="1"/>
    </xf>
    <xf numFmtId="0" fontId="0" fillId="20" borderId="0" xfId="0" applyFill="1" applyAlignment="1" applyProtection="1">
      <alignment horizontal="left" vertical="top"/>
      <protection hidden="1"/>
    </xf>
    <xf numFmtId="14" fontId="0" fillId="20" borderId="0" xfId="0" applyNumberFormat="1" applyFill="1" applyAlignment="1">
      <alignment horizontal="center"/>
    </xf>
    <xf numFmtId="166" fontId="0" fillId="20" borderId="0" xfId="0" applyNumberFormat="1" applyFill="1"/>
    <xf numFmtId="14" fontId="24" fillId="20" borderId="0" xfId="0" applyNumberFormat="1" applyFont="1" applyFill="1" applyAlignment="1">
      <alignment horizontal="center"/>
    </xf>
    <xf numFmtId="0" fontId="29" fillId="20" borderId="0" xfId="0" applyFont="1" applyFill="1"/>
    <xf numFmtId="0" fontId="65" fillId="4" borderId="0" xfId="0" applyFont="1" applyFill="1" applyProtection="1">
      <protection hidden="1"/>
    </xf>
    <xf numFmtId="0" fontId="97" fillId="4" borderId="0" xfId="0" applyFont="1" applyFill="1" applyAlignment="1" applyProtection="1">
      <alignment horizontal="right"/>
      <protection locked="0" hidden="1"/>
    </xf>
    <xf numFmtId="0" fontId="145" fillId="3" borderId="0" xfId="0" applyFont="1" applyFill="1"/>
    <xf numFmtId="0" fontId="38" fillId="7" borderId="0" xfId="0" applyFont="1" applyFill="1" applyProtection="1">
      <protection locked="0" hidden="1"/>
    </xf>
    <xf numFmtId="0" fontId="151" fillId="3" borderId="0" xfId="0" applyFont="1" applyFill="1"/>
    <xf numFmtId="0" fontId="12" fillId="4" borderId="0" xfId="0" quotePrefix="1" applyFont="1" applyFill="1" applyProtection="1">
      <protection hidden="1"/>
    </xf>
    <xf numFmtId="0" fontId="155" fillId="4" borderId="0" xfId="0" applyFont="1" applyFill="1" applyAlignment="1" applyProtection="1">
      <alignment horizontal="left" vertical="center"/>
      <protection hidden="1"/>
    </xf>
    <xf numFmtId="0" fontId="5" fillId="7" borderId="0" xfId="0" applyFont="1" applyFill="1" applyProtection="1">
      <protection hidden="1"/>
    </xf>
    <xf numFmtId="0" fontId="5" fillId="4" borderId="0" xfId="0" applyFont="1" applyFill="1" applyProtection="1">
      <protection hidden="1"/>
    </xf>
    <xf numFmtId="0" fontId="42" fillId="20" borderId="0" xfId="0" applyFont="1" applyFill="1"/>
    <xf numFmtId="0" fontId="43" fillId="20" borderId="0" xfId="0" applyFont="1" applyFill="1"/>
    <xf numFmtId="0" fontId="16" fillId="20" borderId="0" xfId="0" applyFont="1" applyFill="1"/>
    <xf numFmtId="9" fontId="16" fillId="20" borderId="1" xfId="0" applyNumberFormat="1" applyFont="1" applyFill="1" applyBorder="1"/>
    <xf numFmtId="9" fontId="44" fillId="20" borderId="0" xfId="2" applyFont="1" applyFill="1"/>
    <xf numFmtId="0" fontId="28" fillId="20" borderId="0" xfId="0" applyFont="1" applyFill="1"/>
    <xf numFmtId="9" fontId="39" fillId="20" borderId="0" xfId="2" applyFont="1" applyFill="1"/>
    <xf numFmtId="0" fontId="45" fillId="20" borderId="0" xfId="0" applyFont="1" applyFill="1"/>
    <xf numFmtId="9" fontId="16" fillId="20" borderId="0" xfId="2" applyFont="1" applyFill="1"/>
    <xf numFmtId="0" fontId="46" fillId="20" borderId="0" xfId="0" applyFont="1" applyFill="1"/>
    <xf numFmtId="0" fontId="47" fillId="20" borderId="0" xfId="0" applyFont="1" applyFill="1"/>
    <xf numFmtId="0" fontId="16" fillId="20" borderId="1" xfId="0" applyFont="1" applyFill="1" applyBorder="1"/>
    <xf numFmtId="0" fontId="48" fillId="20" borderId="0" xfId="0" applyFont="1" applyFill="1"/>
    <xf numFmtId="0" fontId="48" fillId="20" borderId="0" xfId="0" applyFont="1" applyFill="1" applyAlignment="1">
      <alignment horizontal="justify"/>
    </xf>
    <xf numFmtId="0" fontId="16" fillId="20" borderId="0" xfId="0" applyFont="1" applyFill="1" applyAlignment="1">
      <alignment horizontal="left" vertical="top" wrapText="1"/>
    </xf>
    <xf numFmtId="0" fontId="16" fillId="20" borderId="0" xfId="0" applyFont="1" applyFill="1" applyAlignment="1">
      <alignment wrapText="1"/>
    </xf>
    <xf numFmtId="0" fontId="109" fillId="20" borderId="0" xfId="0" applyFont="1" applyFill="1"/>
    <xf numFmtId="0" fontId="129" fillId="4" borderId="0" xfId="0" applyFont="1" applyFill="1" applyAlignment="1" applyProtection="1">
      <alignment horizontal="center" vertical="center"/>
      <protection hidden="1"/>
    </xf>
    <xf numFmtId="0" fontId="163" fillId="7" borderId="0" xfId="0" applyFont="1" applyFill="1" applyProtection="1">
      <protection locked="0" hidden="1"/>
    </xf>
    <xf numFmtId="0" fontId="0" fillId="3" borderId="0" xfId="0" applyFill="1" applyProtection="1">
      <protection hidden="1"/>
    </xf>
    <xf numFmtId="22" fontId="84" fillId="4" borderId="0" xfId="0" applyNumberFormat="1" applyFont="1" applyFill="1" applyAlignment="1" applyProtection="1">
      <alignment vertical="center"/>
      <protection hidden="1"/>
    </xf>
    <xf numFmtId="0" fontId="169" fillId="4" borderId="0" xfId="0" applyFont="1" applyFill="1" applyAlignment="1" applyProtection="1">
      <alignment horizontal="left" vertical="center"/>
      <protection hidden="1"/>
    </xf>
    <xf numFmtId="0" fontId="66" fillId="4" borderId="0" xfId="0" applyFont="1" applyFill="1"/>
    <xf numFmtId="0" fontId="128" fillId="3" borderId="0" xfId="0" applyFont="1" applyFill="1" applyAlignment="1">
      <alignment horizontal="center" vertical="center" wrapText="1"/>
    </xf>
    <xf numFmtId="0" fontId="58" fillId="3" borderId="0" xfId="0" applyFont="1" applyFill="1" applyAlignment="1">
      <alignment horizontal="left" vertical="center" wrapText="1"/>
    </xf>
    <xf numFmtId="0" fontId="0" fillId="3" borderId="0" xfId="0" applyFill="1" applyAlignment="1">
      <alignment horizontal="right"/>
    </xf>
    <xf numFmtId="1" fontId="56" fillId="3" borderId="0" xfId="0" applyNumberFormat="1" applyFont="1" applyFill="1" applyAlignment="1">
      <alignment vertical="center"/>
    </xf>
    <xf numFmtId="0" fontId="11" fillId="3" borderId="0" xfId="0" applyFont="1" applyFill="1"/>
    <xf numFmtId="22" fontId="2" fillId="3" borderId="0" xfId="0" applyNumberFormat="1" applyFont="1" applyFill="1" applyAlignment="1" applyProtection="1">
      <alignment horizontal="center" vertical="center"/>
      <protection hidden="1"/>
    </xf>
    <xf numFmtId="0" fontId="30" fillId="4" borderId="0" xfId="0" applyFont="1" applyFill="1" applyProtection="1">
      <protection hidden="1"/>
    </xf>
    <xf numFmtId="0" fontId="56" fillId="7" borderId="0" xfId="0" applyFont="1" applyFill="1" applyAlignment="1">
      <alignment vertical="center" wrapText="1"/>
    </xf>
    <xf numFmtId="0" fontId="56" fillId="7" borderId="0" xfId="0" applyFont="1" applyFill="1" applyAlignment="1">
      <alignment vertical="top"/>
    </xf>
    <xf numFmtId="0" fontId="0" fillId="7" borderId="0" xfId="0" applyFill="1" applyAlignment="1">
      <alignment horizontal="right" vertical="center"/>
    </xf>
    <xf numFmtId="1" fontId="24" fillId="7" borderId="0" xfId="0" applyNumberFormat="1" applyFont="1" applyFill="1"/>
    <xf numFmtId="0" fontId="56" fillId="7" borderId="0" xfId="0" applyFont="1" applyFill="1" applyAlignment="1">
      <alignment horizontal="center" vertical="top"/>
    </xf>
    <xf numFmtId="0" fontId="0" fillId="4" borderId="0" xfId="0" applyFill="1" applyProtection="1">
      <protection locked="0"/>
    </xf>
    <xf numFmtId="0" fontId="117" fillId="4" borderId="0" xfId="0" applyFont="1" applyFill="1" applyAlignment="1">
      <alignment horizontal="right" vertical="center"/>
    </xf>
    <xf numFmtId="0" fontId="5" fillId="4" borderId="1" xfId="0" applyFont="1" applyFill="1" applyBorder="1" applyAlignment="1" applyProtection="1">
      <alignment horizontal="left"/>
      <protection locked="0"/>
    </xf>
    <xf numFmtId="0" fontId="117" fillId="4" borderId="0" xfId="3" applyNumberFormat="1" applyFont="1" applyFill="1" applyAlignment="1">
      <alignment horizontal="right" vertical="center"/>
    </xf>
    <xf numFmtId="0" fontId="24" fillId="4" borderId="39" xfId="0" applyFont="1" applyFill="1" applyBorder="1" applyAlignment="1" applyProtection="1">
      <alignment horizontal="center"/>
      <protection locked="0"/>
    </xf>
    <xf numFmtId="0" fontId="0" fillId="4" borderId="40" xfId="0" applyFill="1" applyBorder="1" applyAlignment="1">
      <alignment horizontal="center"/>
    </xf>
    <xf numFmtId="0" fontId="83" fillId="13" borderId="0" xfId="0" applyFont="1" applyFill="1" applyAlignment="1" applyProtection="1">
      <alignment horizontal="left" vertical="center"/>
      <protection locked="0"/>
    </xf>
    <xf numFmtId="0" fontId="0" fillId="4" borderId="39" xfId="0" applyFill="1" applyBorder="1" applyAlignment="1">
      <alignment horizontal="center"/>
    </xf>
    <xf numFmtId="0" fontId="0" fillId="4" borderId="1" xfId="0" applyFill="1" applyBorder="1"/>
    <xf numFmtId="0" fontId="0" fillId="4" borderId="40" xfId="0" applyFill="1" applyBorder="1"/>
    <xf numFmtId="0" fontId="102" fillId="4" borderId="0" xfId="0" applyFont="1" applyFill="1" applyAlignment="1" applyProtection="1">
      <alignment vertical="center" wrapText="1"/>
      <protection hidden="1"/>
    </xf>
    <xf numFmtId="0" fontId="0" fillId="4" borderId="45" xfId="0" applyFill="1" applyBorder="1"/>
    <xf numFmtId="0" fontId="0" fillId="4" borderId="39" xfId="0" applyFill="1" applyBorder="1"/>
    <xf numFmtId="0" fontId="171" fillId="24" borderId="0" xfId="0" applyFont="1" applyFill="1" applyAlignment="1">
      <alignment horizontal="center" vertical="center" wrapText="1"/>
    </xf>
    <xf numFmtId="0" fontId="143" fillId="4" borderId="0" xfId="0" applyFont="1" applyFill="1" applyAlignment="1" applyProtection="1">
      <alignment horizontal="right" vertical="center"/>
      <protection hidden="1"/>
    </xf>
    <xf numFmtId="0" fontId="147" fillId="4" borderId="0" xfId="1" applyFont="1" applyFill="1" applyAlignment="1" applyProtection="1">
      <alignment horizontal="center" vertical="center"/>
      <protection hidden="1"/>
    </xf>
    <xf numFmtId="0" fontId="140" fillId="4" borderId="0" xfId="1" applyFont="1" applyFill="1" applyAlignment="1" applyProtection="1">
      <alignment horizontal="center" vertical="center"/>
      <protection hidden="1"/>
    </xf>
    <xf numFmtId="0" fontId="86" fillId="4" borderId="0" xfId="0" applyFont="1" applyFill="1" applyAlignment="1" applyProtection="1">
      <alignment horizontal="left" vertical="center"/>
      <protection hidden="1"/>
    </xf>
    <xf numFmtId="0" fontId="53" fillId="3" borderId="0" xfId="0" applyFont="1" applyFill="1" applyAlignment="1" applyProtection="1">
      <alignment horizontal="center" vertical="center" wrapText="1"/>
      <protection hidden="1"/>
    </xf>
    <xf numFmtId="0" fontId="154" fillId="22" borderId="0" xfId="0" applyFont="1" applyFill="1" applyAlignment="1" applyProtection="1">
      <alignment horizontal="center" vertical="center"/>
      <protection hidden="1"/>
    </xf>
    <xf numFmtId="0" fontId="153" fillId="22" borderId="0" xfId="0" applyFont="1" applyFill="1" applyAlignment="1" applyProtection="1">
      <alignment horizontal="center" vertical="center"/>
      <protection hidden="1"/>
    </xf>
    <xf numFmtId="0" fontId="159" fillId="4" borderId="0" xfId="0" applyFont="1" applyFill="1" applyAlignment="1" applyProtection="1">
      <alignment horizontal="right" vertical="center" wrapText="1"/>
      <protection locked="0" hidden="1"/>
    </xf>
    <xf numFmtId="0" fontId="160" fillId="2" borderId="0" xfId="0" applyFont="1" applyFill="1" applyAlignment="1" applyProtection="1">
      <alignment horizontal="left" vertical="center" wrapText="1"/>
      <protection hidden="1"/>
    </xf>
    <xf numFmtId="0" fontId="139" fillId="4" borderId="0" xfId="0" applyFont="1" applyFill="1" applyAlignment="1">
      <alignment horizontal="right"/>
    </xf>
    <xf numFmtId="0" fontId="119" fillId="4" borderId="0" xfId="0" applyFont="1" applyFill="1" applyAlignment="1">
      <alignment horizontal="left"/>
    </xf>
    <xf numFmtId="0" fontId="36" fillId="4" borderId="0" xfId="0" applyFont="1" applyFill="1" applyAlignment="1" applyProtection="1">
      <alignment horizontal="right"/>
      <protection hidden="1"/>
    </xf>
    <xf numFmtId="0" fontId="65" fillId="4" borderId="0" xfId="0" applyFont="1" applyFill="1" applyAlignment="1" applyProtection="1">
      <alignment horizontal="center" vertical="center" wrapText="1"/>
      <protection hidden="1"/>
    </xf>
    <xf numFmtId="1" fontId="83" fillId="4" borderId="0" xfId="0" applyNumberFormat="1" applyFont="1" applyFill="1" applyAlignment="1" applyProtection="1">
      <alignment horizontal="center"/>
      <protection hidden="1"/>
    </xf>
    <xf numFmtId="167" fontId="137" fillId="19" borderId="0" xfId="0" applyNumberFormat="1" applyFont="1" applyFill="1" applyAlignment="1" applyProtection="1">
      <alignment horizontal="center" vertical="center"/>
      <protection locked="0"/>
    </xf>
    <xf numFmtId="0" fontId="86" fillId="4" borderId="0" xfId="0" applyFont="1" applyFill="1" applyAlignment="1" applyProtection="1">
      <alignment horizontal="center" vertical="top"/>
      <protection hidden="1"/>
    </xf>
    <xf numFmtId="0" fontId="94" fillId="4" borderId="0" xfId="0" applyFont="1" applyFill="1" applyAlignment="1" applyProtection="1">
      <alignment horizontal="center" vertical="center" wrapText="1"/>
      <protection hidden="1"/>
    </xf>
    <xf numFmtId="0" fontId="78" fillId="4" borderId="0" xfId="0" applyFont="1" applyFill="1" applyAlignment="1" applyProtection="1">
      <alignment horizontal="center" vertical="center" wrapText="1"/>
      <protection hidden="1"/>
    </xf>
    <xf numFmtId="0" fontId="112" fillId="4" borderId="0" xfId="0" applyFont="1" applyFill="1" applyAlignment="1" applyProtection="1">
      <alignment horizontal="center" vertical="center"/>
      <protection hidden="1"/>
    </xf>
    <xf numFmtId="0" fontId="102" fillId="4" borderId="0" xfId="0" applyFont="1" applyFill="1" applyAlignment="1" applyProtection="1">
      <alignment horizontal="center" vertical="center" wrapText="1"/>
      <protection hidden="1"/>
    </xf>
    <xf numFmtId="0" fontId="136" fillId="4" borderId="0" xfId="0" applyFont="1" applyFill="1" applyAlignment="1" applyProtection="1">
      <alignment horizontal="center" vertical="center" wrapText="1"/>
      <protection hidden="1"/>
    </xf>
    <xf numFmtId="0" fontId="136" fillId="4" borderId="0" xfId="0" applyFont="1" applyFill="1" applyAlignment="1">
      <alignment horizontal="center" vertical="center" wrapText="1"/>
    </xf>
    <xf numFmtId="0" fontId="162" fillId="16" borderId="0" xfId="0" applyFont="1" applyFill="1" applyAlignment="1" applyProtection="1">
      <alignment horizontal="center" vertical="center"/>
      <protection locked="0"/>
    </xf>
    <xf numFmtId="0" fontId="146" fillId="4" borderId="0" xfId="0" applyFont="1" applyFill="1" applyAlignment="1" applyProtection="1">
      <alignment horizontal="left" vertical="top" wrapText="1"/>
      <protection hidden="1"/>
    </xf>
    <xf numFmtId="0" fontId="170" fillId="4" borderId="0" xfId="0" applyFont="1" applyFill="1" applyAlignment="1" applyProtection="1">
      <alignment horizontal="center"/>
      <protection hidden="1"/>
    </xf>
    <xf numFmtId="0" fontId="74" fillId="4" borderId="0" xfId="0" applyFont="1" applyFill="1" applyAlignment="1" applyProtection="1">
      <alignment horizontal="center" vertical="center"/>
      <protection hidden="1"/>
    </xf>
    <xf numFmtId="0" fontId="90" fillId="4" borderId="0" xfId="0" applyFont="1" applyFill="1" applyAlignment="1" applyProtection="1">
      <alignment horizontal="center" vertical="center" wrapText="1"/>
      <protection hidden="1"/>
    </xf>
    <xf numFmtId="0" fontId="81" fillId="16" borderId="0" xfId="0" applyFont="1" applyFill="1" applyAlignment="1" applyProtection="1">
      <alignment horizontal="center" vertical="center"/>
      <protection locked="0" hidden="1"/>
    </xf>
    <xf numFmtId="0" fontId="38" fillId="4" borderId="0" xfId="0" applyFont="1" applyFill="1" applyProtection="1">
      <protection hidden="1"/>
    </xf>
    <xf numFmtId="0" fontId="93" fillId="4" borderId="0" xfId="0" applyFont="1" applyFill="1" applyAlignment="1" applyProtection="1">
      <alignment horizontal="center" vertical="center" wrapText="1"/>
      <protection hidden="1"/>
    </xf>
    <xf numFmtId="0" fontId="80" fillId="4" borderId="0" xfId="0" applyFont="1" applyFill="1" applyAlignment="1" applyProtection="1">
      <alignment horizontal="center" vertical="center" wrapText="1"/>
      <protection hidden="1"/>
    </xf>
    <xf numFmtId="0" fontId="88" fillId="4" borderId="0" xfId="0" applyFont="1" applyFill="1" applyAlignment="1" applyProtection="1">
      <alignment horizontal="right" vertical="center" wrapText="1"/>
      <protection hidden="1"/>
    </xf>
    <xf numFmtId="0" fontId="89" fillId="4" borderId="0" xfId="0" applyFont="1" applyFill="1" applyAlignment="1" applyProtection="1">
      <alignment horizontal="right" vertical="top"/>
      <protection hidden="1"/>
    </xf>
    <xf numFmtId="168" fontId="129" fillId="17" borderId="0" xfId="0" applyNumberFormat="1" applyFont="1" applyFill="1" applyAlignment="1" applyProtection="1">
      <alignment horizontal="center" vertical="center"/>
      <protection hidden="1"/>
    </xf>
    <xf numFmtId="0" fontId="81" fillId="4" borderId="0" xfId="0" applyFont="1" applyFill="1" applyAlignment="1" applyProtection="1">
      <alignment horizontal="left" vertical="center" wrapText="1"/>
      <protection hidden="1"/>
    </xf>
    <xf numFmtId="0" fontId="81" fillId="4" borderId="0" xfId="0" applyFont="1" applyFill="1" applyAlignment="1" applyProtection="1">
      <alignment horizontal="left" vertical="top" wrapText="1"/>
      <protection hidden="1"/>
    </xf>
    <xf numFmtId="164" fontId="134" fillId="4" borderId="0" xfId="0" applyNumberFormat="1" applyFont="1" applyFill="1" applyAlignment="1">
      <alignment horizontal="center" vertical="center" wrapText="1"/>
    </xf>
    <xf numFmtId="0" fontId="2" fillId="2" borderId="0" xfId="0" applyFont="1" applyFill="1" applyAlignment="1">
      <alignment horizontal="center" vertical="center" wrapText="1"/>
    </xf>
    <xf numFmtId="0" fontId="164" fillId="7" borderId="0" xfId="0" applyFont="1" applyFill="1" applyAlignment="1">
      <alignment horizontal="left" vertical="top" wrapText="1"/>
    </xf>
    <xf numFmtId="0" fontId="111" fillId="12" borderId="0" xfId="0" applyFont="1" applyFill="1" applyAlignment="1">
      <alignment horizontal="center" vertical="center" wrapText="1"/>
    </xf>
    <xf numFmtId="168" fontId="135" fillId="4" borderId="10" xfId="0" applyNumberFormat="1" applyFont="1" applyFill="1" applyBorder="1" applyAlignment="1">
      <alignment horizontal="center"/>
    </xf>
    <xf numFmtId="168" fontId="135" fillId="4" borderId="7" xfId="0" applyNumberFormat="1" applyFont="1" applyFill="1" applyBorder="1" applyAlignment="1">
      <alignment horizontal="center"/>
    </xf>
    <xf numFmtId="168" fontId="135" fillId="4" borderId="11" xfId="0" applyNumberFormat="1" applyFont="1" applyFill="1" applyBorder="1" applyAlignment="1">
      <alignment horizontal="center"/>
    </xf>
    <xf numFmtId="9" fontId="1" fillId="2" borderId="0" xfId="0" applyNumberFormat="1" applyFont="1" applyFill="1" applyAlignment="1">
      <alignment horizontal="center" wrapText="1"/>
    </xf>
    <xf numFmtId="9" fontId="1" fillId="2" borderId="33" xfId="0" applyNumberFormat="1" applyFont="1" applyFill="1" applyBorder="1" applyAlignment="1">
      <alignment horizontal="center" wrapText="1"/>
    </xf>
    <xf numFmtId="9" fontId="1" fillId="2" borderId="0" xfId="0" applyNumberFormat="1" applyFont="1" applyFill="1" applyAlignment="1">
      <alignment horizontal="center"/>
    </xf>
    <xf numFmtId="9" fontId="1" fillId="2" borderId="33" xfId="0" applyNumberFormat="1" applyFont="1" applyFill="1" applyBorder="1" applyAlignment="1">
      <alignment horizontal="center"/>
    </xf>
    <xf numFmtId="22" fontId="161" fillId="23" borderId="0" xfId="0" applyNumberFormat="1" applyFont="1" applyFill="1" applyAlignment="1" applyProtection="1">
      <alignment horizontal="center" vertical="center"/>
      <protection locked="0" hidden="1"/>
    </xf>
    <xf numFmtId="0" fontId="7" fillId="7" borderId="0" xfId="0" applyFont="1" applyFill="1" applyAlignment="1">
      <alignment horizontal="right"/>
    </xf>
    <xf numFmtId="0" fontId="113" fillId="7" borderId="0" xfId="0" applyFont="1" applyFill="1" applyAlignment="1">
      <alignment horizontal="left" vertical="center" wrapText="1"/>
    </xf>
    <xf numFmtId="0" fontId="149" fillId="7" borderId="0" xfId="0" applyFont="1" applyFill="1" applyAlignment="1" applyProtection="1">
      <alignment horizontal="center" vertical="center"/>
      <protection hidden="1"/>
    </xf>
    <xf numFmtId="0" fontId="25" fillId="20" borderId="0" xfId="0" applyFont="1" applyFill="1" applyAlignment="1">
      <alignment horizontal="center"/>
    </xf>
    <xf numFmtId="0" fontId="0" fillId="20" borderId="0" xfId="0" applyFill="1" applyAlignment="1">
      <alignment horizontal="center"/>
    </xf>
    <xf numFmtId="14" fontId="0" fillId="20" borderId="0" xfId="0" applyNumberFormat="1" applyFill="1" applyAlignment="1">
      <alignment horizontal="center"/>
    </xf>
    <xf numFmtId="0" fontId="29" fillId="20" borderId="0" xfId="0" applyFont="1" applyFill="1" applyAlignment="1">
      <alignment horizontal="center" vertical="center" wrapText="1"/>
    </xf>
    <xf numFmtId="0" fontId="114" fillId="20" borderId="0" xfId="0" applyFont="1" applyFill="1" applyAlignment="1">
      <alignment horizontal="center" vertical="center"/>
    </xf>
    <xf numFmtId="0" fontId="0" fillId="4" borderId="0" xfId="0" applyFill="1" applyAlignment="1">
      <alignment horizontal="center"/>
    </xf>
    <xf numFmtId="0" fontId="113" fillId="4" borderId="0" xfId="0" applyFont="1" applyFill="1" applyAlignment="1">
      <alignment horizontal="right"/>
    </xf>
    <xf numFmtId="0" fontId="117" fillId="4" borderId="0" xfId="0" applyFont="1" applyFill="1" applyAlignment="1">
      <alignment horizontal="right" vertical="center"/>
    </xf>
    <xf numFmtId="0" fontId="173" fillId="28" borderId="1" xfId="0" applyFont="1" applyFill="1" applyBorder="1" applyAlignment="1">
      <alignment horizontal="center" vertical="center"/>
    </xf>
    <xf numFmtId="0" fontId="173" fillId="28" borderId="39" xfId="0" applyFont="1" applyFill="1" applyBorder="1" applyAlignment="1">
      <alignment horizontal="center" vertical="center"/>
    </xf>
    <xf numFmtId="0" fontId="156" fillId="26" borderId="37" xfId="0" applyFont="1" applyFill="1" applyBorder="1" applyAlignment="1" applyProtection="1">
      <alignment horizontal="center" vertical="center"/>
      <protection locked="0"/>
    </xf>
    <xf numFmtId="0" fontId="156" fillId="26" borderId="44" xfId="0" applyFont="1" applyFill="1" applyBorder="1" applyAlignment="1" applyProtection="1">
      <alignment horizontal="center" vertical="center"/>
      <protection locked="0"/>
    </xf>
    <xf numFmtId="0" fontId="156" fillId="26" borderId="42" xfId="0" applyFont="1" applyFill="1" applyBorder="1" applyAlignment="1" applyProtection="1">
      <alignment horizontal="center" vertical="center"/>
      <protection locked="0"/>
    </xf>
    <xf numFmtId="0" fontId="156" fillId="26" borderId="41" xfId="0" applyFont="1" applyFill="1" applyBorder="1" applyAlignment="1" applyProtection="1">
      <alignment horizontal="center" vertical="center"/>
      <protection locked="0"/>
    </xf>
    <xf numFmtId="0" fontId="156" fillId="26" borderId="38" xfId="0" applyFont="1" applyFill="1" applyBorder="1" applyAlignment="1" applyProtection="1">
      <alignment horizontal="center" vertical="center"/>
      <protection locked="0"/>
    </xf>
    <xf numFmtId="0" fontId="156" fillId="26" borderId="43" xfId="0" applyFont="1" applyFill="1" applyBorder="1" applyAlignment="1" applyProtection="1">
      <alignment horizontal="center" vertical="center"/>
      <protection locked="0"/>
    </xf>
    <xf numFmtId="0" fontId="156" fillId="25" borderId="39" xfId="0" applyFont="1" applyFill="1" applyBorder="1" applyAlignment="1">
      <alignment horizontal="center" vertical="center"/>
    </xf>
    <xf numFmtId="0" fontId="156" fillId="25" borderId="1" xfId="0" applyFont="1" applyFill="1" applyBorder="1" applyAlignment="1">
      <alignment horizontal="center" vertical="center"/>
    </xf>
    <xf numFmtId="0" fontId="156" fillId="26" borderId="1" xfId="0" applyFont="1" applyFill="1" applyBorder="1" applyAlignment="1" applyProtection="1">
      <alignment horizontal="left" vertical="center"/>
      <protection locked="0"/>
    </xf>
    <xf numFmtId="0" fontId="117" fillId="4" borderId="0" xfId="3" applyNumberFormat="1" applyFont="1" applyFill="1" applyAlignment="1">
      <alignment horizontal="right" vertical="center"/>
    </xf>
    <xf numFmtId="0" fontId="29" fillId="4" borderId="1" xfId="0" applyFont="1" applyFill="1" applyBorder="1" applyAlignment="1">
      <alignment horizontal="center" vertical="center" wrapText="1"/>
    </xf>
    <xf numFmtId="0" fontId="117" fillId="4" borderId="41" xfId="0" applyFont="1" applyFill="1" applyBorder="1" applyAlignment="1">
      <alignment horizontal="right" vertical="center"/>
    </xf>
    <xf numFmtId="0" fontId="166" fillId="28" borderId="42" xfId="0" applyFont="1" applyFill="1" applyBorder="1" applyAlignment="1">
      <alignment horizontal="center" vertical="center"/>
    </xf>
    <xf numFmtId="0" fontId="166" fillId="28" borderId="0" xfId="0" applyFont="1" applyFill="1" applyAlignment="1">
      <alignment horizontal="center" vertical="center"/>
    </xf>
    <xf numFmtId="0" fontId="166" fillId="28" borderId="41" xfId="0" applyFont="1" applyFill="1" applyBorder="1" applyAlignment="1">
      <alignment horizontal="center" vertical="center"/>
    </xf>
    <xf numFmtId="0" fontId="166" fillId="28" borderId="38" xfId="0" applyFont="1" applyFill="1" applyBorder="1" applyAlignment="1">
      <alignment horizontal="center" vertical="center"/>
    </xf>
    <xf numFmtId="0" fontId="166" fillId="28" borderId="24" xfId="0" applyFont="1" applyFill="1" applyBorder="1" applyAlignment="1">
      <alignment horizontal="center" vertical="center"/>
    </xf>
    <xf numFmtId="0" fontId="166" fillId="28" borderId="43" xfId="0" applyFont="1" applyFill="1" applyBorder="1" applyAlignment="1">
      <alignment horizontal="center" vertical="center"/>
    </xf>
    <xf numFmtId="0" fontId="166" fillId="27" borderId="0" xfId="0" applyFont="1" applyFill="1" applyAlignment="1" applyProtection="1">
      <alignment horizontal="center" vertical="center" wrapText="1"/>
      <protection locked="0" hidden="1"/>
    </xf>
    <xf numFmtId="0" fontId="0" fillId="0" borderId="0" xfId="0"/>
    <xf numFmtId="0" fontId="156" fillId="25" borderId="36" xfId="0" applyFont="1" applyFill="1" applyBorder="1" applyAlignment="1">
      <alignment horizontal="center" vertical="center"/>
    </xf>
    <xf numFmtId="0" fontId="156" fillId="25" borderId="0" xfId="0" applyFont="1" applyFill="1" applyAlignment="1">
      <alignment horizontal="center" vertical="center"/>
    </xf>
    <xf numFmtId="0" fontId="156" fillId="26" borderId="36" xfId="0" applyFont="1" applyFill="1" applyBorder="1" applyAlignment="1" applyProtection="1">
      <alignment horizontal="center" vertical="center"/>
      <protection locked="0"/>
    </xf>
    <xf numFmtId="0" fontId="156" fillId="26" borderId="0" xfId="0" applyFont="1" applyFill="1" applyAlignment="1" applyProtection="1">
      <alignment horizontal="center" vertical="center"/>
      <protection locked="0"/>
    </xf>
    <xf numFmtId="0" fontId="25" fillId="4" borderId="36" xfId="0" applyFont="1" applyFill="1" applyBorder="1" applyAlignment="1">
      <alignment horizontal="center" vertical="center" wrapText="1"/>
    </xf>
    <xf numFmtId="0" fontId="25" fillId="4" borderId="24" xfId="0" applyFont="1" applyFill="1" applyBorder="1" applyAlignment="1">
      <alignment horizontal="center" vertical="center" wrapText="1"/>
    </xf>
    <xf numFmtId="0" fontId="156" fillId="26" borderId="36" xfId="0" applyFont="1" applyFill="1" applyBorder="1" applyAlignment="1" applyProtection="1">
      <alignment horizontal="left" vertical="center"/>
      <protection locked="0"/>
    </xf>
    <xf numFmtId="0" fontId="156" fillId="26" borderId="0" xfId="0" applyFont="1" applyFill="1" applyAlignment="1" applyProtection="1">
      <alignment horizontal="left" vertical="center"/>
      <protection locked="0"/>
    </xf>
    <xf numFmtId="0" fontId="156" fillId="26" borderId="37" xfId="0" applyFont="1" applyFill="1" applyBorder="1" applyAlignment="1" applyProtection="1">
      <alignment horizontal="left" vertical="center"/>
      <protection locked="0"/>
    </xf>
    <xf numFmtId="0" fontId="156" fillId="26" borderId="38" xfId="0" applyFont="1" applyFill="1" applyBorder="1" applyAlignment="1" applyProtection="1">
      <alignment horizontal="left" vertical="center"/>
      <protection locked="0"/>
    </xf>
    <xf numFmtId="0" fontId="156" fillId="26" borderId="24" xfId="0" applyFont="1" applyFill="1" applyBorder="1" applyAlignment="1" applyProtection="1">
      <alignment horizontal="left" vertical="center"/>
      <protection locked="0"/>
    </xf>
    <xf numFmtId="0" fontId="7" fillId="7" borderId="0" xfId="0" applyFont="1" applyFill="1" applyAlignment="1">
      <alignment horizontal="left" vertical="center"/>
    </xf>
    <xf numFmtId="0" fontId="0" fillId="7" borderId="0" xfId="0" applyFill="1" applyAlignment="1">
      <alignment horizontal="center"/>
    </xf>
    <xf numFmtId="0" fontId="0" fillId="4" borderId="0" xfId="0" applyFill="1"/>
    <xf numFmtId="0" fontId="142" fillId="23" borderId="0" xfId="0" applyFont="1" applyFill="1" applyAlignment="1" applyProtection="1">
      <alignment horizontal="center" vertical="center" wrapText="1"/>
      <protection hidden="1"/>
    </xf>
    <xf numFmtId="0" fontId="156" fillId="25" borderId="24" xfId="0" applyFont="1" applyFill="1" applyBorder="1" applyAlignment="1">
      <alignment horizontal="center" vertical="center"/>
    </xf>
    <xf numFmtId="0" fontId="110" fillId="20" borderId="0" xfId="0" applyFont="1" applyFill="1" applyAlignment="1">
      <alignment horizontal="left" vertical="top" wrapText="1"/>
    </xf>
    <xf numFmtId="0" fontId="110" fillId="20" borderId="0" xfId="0" applyFont="1" applyFill="1" applyAlignment="1">
      <alignment horizontal="left" vertical="top"/>
    </xf>
    <xf numFmtId="0" fontId="47" fillId="20" borderId="0" xfId="0" applyFont="1" applyFill="1" applyAlignment="1">
      <alignment horizontal="left" vertical="top" wrapText="1"/>
    </xf>
    <xf numFmtId="0" fontId="47" fillId="20" borderId="0" xfId="0" applyFont="1" applyFill="1" applyAlignment="1">
      <alignment horizontal="left" vertical="top"/>
    </xf>
    <xf numFmtId="0" fontId="16" fillId="20" borderId="0" xfId="0" applyFont="1" applyFill="1" applyAlignment="1">
      <alignment horizontal="left" vertical="top" wrapText="1"/>
    </xf>
    <xf numFmtId="0" fontId="16" fillId="20" borderId="0" xfId="0" applyFont="1" applyFill="1" applyAlignment="1">
      <alignment horizontal="left" vertical="top"/>
    </xf>
    <xf numFmtId="0" fontId="71" fillId="4" borderId="0" xfId="0" applyFont="1" applyFill="1" applyAlignment="1" applyProtection="1">
      <alignment horizontal="center" wrapText="1"/>
      <protection hidden="1"/>
    </xf>
    <xf numFmtId="0" fontId="71" fillId="4" borderId="0" xfId="0" applyFont="1" applyFill="1" applyAlignment="1" applyProtection="1">
      <alignment horizontal="left" wrapText="1"/>
      <protection hidden="1"/>
    </xf>
    <xf numFmtId="0" fontId="66" fillId="4" borderId="0" xfId="0" applyFont="1" applyFill="1" applyAlignment="1">
      <alignment horizontal="left" vertical="top" wrapText="1"/>
    </xf>
    <xf numFmtId="0" fontId="102" fillId="14" borderId="0" xfId="0" applyFont="1" applyFill="1" applyAlignment="1">
      <alignment horizontal="center"/>
    </xf>
    <xf numFmtId="0" fontId="134" fillId="7" borderId="0" xfId="0" applyFont="1" applyFill="1" applyAlignment="1" applyProtection="1">
      <alignment horizontal="right" vertical="center"/>
      <protection hidden="1"/>
    </xf>
    <xf numFmtId="0" fontId="152" fillId="21" borderId="0" xfId="0" applyFont="1" applyFill="1" applyAlignment="1">
      <alignment horizontal="center" vertical="center"/>
    </xf>
    <xf numFmtId="0" fontId="165" fillId="4" borderId="0" xfId="0" applyFont="1" applyFill="1" applyAlignment="1" applyProtection="1">
      <alignment horizontal="left" vertical="top" wrapText="1"/>
      <protection hidden="1"/>
    </xf>
    <xf numFmtId="0" fontId="158" fillId="18" borderId="0" xfId="0" applyFont="1" applyFill="1" applyAlignment="1">
      <alignment horizontal="center" vertical="center"/>
    </xf>
    <xf numFmtId="0" fontId="82" fillId="4" borderId="0" xfId="0" applyFont="1" applyFill="1" applyAlignment="1">
      <alignment horizontal="left" vertical="top" wrapText="1"/>
    </xf>
    <xf numFmtId="0" fontId="167" fillId="23" borderId="0" xfId="0" applyFont="1" applyFill="1" applyAlignment="1">
      <alignment horizontal="center" vertical="center" wrapText="1"/>
    </xf>
    <xf numFmtId="0" fontId="164" fillId="15" borderId="0" xfId="0" applyFont="1" applyFill="1" applyAlignment="1" applyProtection="1">
      <alignment horizontal="left" vertical="top" wrapText="1"/>
      <protection locked="0"/>
    </xf>
    <xf numFmtId="0" fontId="24" fillId="7" borderId="0" xfId="0" applyFont="1" applyFill="1" applyAlignment="1">
      <alignment horizontal="center" vertical="center"/>
    </xf>
    <xf numFmtId="0" fontId="117" fillId="7" borderId="0" xfId="0" applyFont="1" applyFill="1" applyAlignment="1" applyProtection="1">
      <alignment horizontal="center" vertical="center"/>
      <protection hidden="1"/>
    </xf>
    <xf numFmtId="0" fontId="114" fillId="7" borderId="0" xfId="0" applyFont="1" applyFill="1" applyAlignment="1">
      <alignment horizontal="left" vertical="center" wrapText="1"/>
    </xf>
    <xf numFmtId="168" fontId="101" fillId="10" borderId="0" xfId="0" applyNumberFormat="1" applyFont="1" applyFill="1" applyAlignment="1" applyProtection="1">
      <alignment horizontal="center" vertical="center"/>
      <protection locked="0"/>
    </xf>
    <xf numFmtId="168" fontId="101" fillId="10" borderId="7" xfId="0" applyNumberFormat="1" applyFont="1" applyFill="1" applyBorder="1" applyAlignment="1" applyProtection="1">
      <alignment horizontal="center" vertical="center"/>
      <protection locked="0"/>
    </xf>
    <xf numFmtId="0" fontId="58" fillId="7" borderId="0" xfId="0" applyFont="1" applyFill="1" applyAlignment="1">
      <alignment horizontal="center" vertical="center" wrapText="1"/>
    </xf>
    <xf numFmtId="0" fontId="55" fillId="4" borderId="0" xfId="0" applyFont="1" applyFill="1" applyAlignment="1">
      <alignment horizontal="left" vertical="top" wrapText="1"/>
    </xf>
    <xf numFmtId="0" fontId="6" fillId="3" borderId="0" xfId="0" applyFont="1" applyFill="1" applyAlignment="1">
      <alignment horizontal="left"/>
    </xf>
    <xf numFmtId="0" fontId="105" fillId="7" borderId="0" xfId="0" applyFont="1" applyFill="1" applyAlignment="1">
      <alignment horizontal="left" vertical="top" wrapText="1"/>
    </xf>
    <xf numFmtId="0" fontId="100" fillId="4" borderId="0" xfId="0" applyFont="1" applyFill="1" applyAlignment="1">
      <alignment horizontal="left" vertical="top" wrapText="1"/>
    </xf>
    <xf numFmtId="0" fontId="115" fillId="15" borderId="0" xfId="0" applyFont="1" applyFill="1" applyAlignment="1" applyProtection="1">
      <alignment horizontal="left" vertical="top" wrapText="1"/>
      <protection locked="0"/>
    </xf>
    <xf numFmtId="0" fontId="1" fillId="2" borderId="0" xfId="0" applyFont="1" applyFill="1" applyAlignment="1">
      <alignment horizontal="center" wrapText="1"/>
    </xf>
    <xf numFmtId="0" fontId="1" fillId="2" borderId="33" xfId="0" applyFont="1" applyFill="1" applyBorder="1" applyAlignment="1">
      <alignment horizontal="center" wrapText="1"/>
    </xf>
    <xf numFmtId="0" fontId="105" fillId="4" borderId="0" xfId="0" applyFont="1" applyFill="1" applyAlignment="1">
      <alignment vertical="top" wrapText="1"/>
    </xf>
    <xf numFmtId="168" fontId="135" fillId="8" borderId="12" xfId="0" applyNumberFormat="1" applyFont="1" applyFill="1" applyBorder="1" applyAlignment="1">
      <alignment horizontal="center"/>
    </xf>
    <xf numFmtId="168" fontId="135" fillId="8" borderId="13" xfId="0" applyNumberFormat="1" applyFont="1" applyFill="1" applyBorder="1" applyAlignment="1">
      <alignment horizontal="center"/>
    </xf>
    <xf numFmtId="168" fontId="135" fillId="8" borderId="14" xfId="0" applyNumberFormat="1" applyFont="1" applyFill="1" applyBorder="1" applyAlignment="1">
      <alignment horizontal="center"/>
    </xf>
    <xf numFmtId="0" fontId="122" fillId="2" borderId="0" xfId="0" applyFont="1" applyFill="1" applyAlignment="1">
      <alignment horizontal="center" vertical="center" wrapText="1"/>
    </xf>
    <xf numFmtId="0" fontId="29" fillId="4" borderId="0" xfId="0" applyFont="1" applyFill="1" applyAlignment="1">
      <alignment horizontal="left" vertical="top" wrapText="1"/>
    </xf>
    <xf numFmtId="0" fontId="116" fillId="15" borderId="0" xfId="0" applyFont="1" applyFill="1" applyAlignment="1" applyProtection="1">
      <alignment horizontal="left" vertical="top" wrapText="1"/>
      <protection locked="0"/>
    </xf>
    <xf numFmtId="0" fontId="105" fillId="4" borderId="0" xfId="0" applyFont="1" applyFill="1" applyAlignment="1">
      <alignment horizontal="left" vertical="top" wrapText="1"/>
    </xf>
    <xf numFmtId="0" fontId="105" fillId="4" borderId="0" xfId="0" applyFont="1" applyFill="1" applyAlignment="1">
      <alignment horizontal="center" vertical="top" wrapText="1"/>
    </xf>
    <xf numFmtId="22" fontId="142" fillId="12" borderId="0" xfId="0" applyNumberFormat="1" applyFont="1" applyFill="1" applyAlignment="1" applyProtection="1">
      <alignment horizontal="center" vertical="center"/>
      <protection hidden="1"/>
    </xf>
    <xf numFmtId="0" fontId="29" fillId="7" borderId="0" xfId="0" applyFont="1" applyFill="1" applyAlignment="1">
      <alignment horizontal="right"/>
    </xf>
    <xf numFmtId="0" fontId="112" fillId="7" borderId="0" xfId="0" applyFont="1" applyFill="1" applyAlignment="1">
      <alignment horizontal="left" vertical="center" wrapText="1"/>
    </xf>
    <xf numFmtId="0" fontId="164" fillId="15" borderId="0" xfId="0" quotePrefix="1" applyFont="1" applyFill="1" applyAlignment="1" applyProtection="1">
      <alignment horizontal="left" vertical="top" wrapText="1"/>
      <protection locked="0"/>
    </xf>
    <xf numFmtId="168" fontId="168" fillId="8" borderId="15" xfId="0" applyNumberFormat="1" applyFont="1" applyFill="1" applyBorder="1" applyAlignment="1">
      <alignment horizontal="center"/>
    </xf>
    <xf numFmtId="168" fontId="168" fillId="8" borderId="6" xfId="0" applyNumberFormat="1" applyFont="1" applyFill="1" applyBorder="1" applyAlignment="1">
      <alignment horizontal="center"/>
    </xf>
    <xf numFmtId="168" fontId="168" fillId="8" borderId="16" xfId="0" applyNumberFormat="1" applyFont="1" applyFill="1" applyBorder="1" applyAlignment="1">
      <alignment horizontal="center"/>
    </xf>
    <xf numFmtId="0" fontId="5" fillId="9" borderId="0" xfId="0" applyFont="1" applyFill="1" applyAlignment="1" applyProtection="1">
      <alignment horizontal="left" vertical="top" wrapText="1"/>
      <protection locked="0"/>
    </xf>
    <xf numFmtId="0" fontId="5" fillId="9" borderId="0" xfId="0" applyFont="1" applyFill="1" applyAlignment="1" applyProtection="1">
      <alignment horizontal="left" vertical="top"/>
      <protection locked="0"/>
    </xf>
    <xf numFmtId="0" fontId="5" fillId="9" borderId="0" xfId="0" applyFont="1" applyFill="1" applyAlignment="1" applyProtection="1">
      <alignment horizontal="left"/>
      <protection locked="0"/>
    </xf>
    <xf numFmtId="0" fontId="15" fillId="15" borderId="0" xfId="0" applyFont="1" applyFill="1" applyAlignment="1" applyProtection="1">
      <alignment horizontal="left" vertical="top" wrapText="1"/>
      <protection locked="0"/>
    </xf>
    <xf numFmtId="22" fontId="166" fillId="12" borderId="0" xfId="0" applyNumberFormat="1" applyFont="1" applyFill="1" applyAlignment="1" applyProtection="1">
      <alignment horizontal="center" vertical="center"/>
      <protection hidden="1"/>
    </xf>
    <xf numFmtId="0" fontId="104" fillId="7" borderId="0" xfId="0" applyFont="1" applyFill="1" applyAlignment="1">
      <alignment horizontal="left" vertical="top" wrapText="1"/>
    </xf>
    <xf numFmtId="0" fontId="149" fillId="7" borderId="0" xfId="0" applyFont="1" applyFill="1" applyAlignment="1">
      <alignment horizontal="left" vertical="center" wrapText="1"/>
    </xf>
    <xf numFmtId="0" fontId="150" fillId="7" borderId="0" xfId="0" applyFont="1" applyFill="1" applyAlignment="1">
      <alignment horizontal="left" vertical="center" wrapText="1"/>
    </xf>
    <xf numFmtId="0" fontId="100" fillId="4" borderId="0" xfId="0" applyFont="1" applyFill="1" applyAlignment="1">
      <alignment horizontal="left" vertical="center" wrapText="1"/>
    </xf>
    <xf numFmtId="0" fontId="0" fillId="4" borderId="0" xfId="0" applyFill="1" applyAlignment="1" applyProtection="1">
      <alignment horizontal="left"/>
      <protection hidden="1"/>
    </xf>
    <xf numFmtId="0" fontId="0" fillId="4" borderId="0" xfId="0" applyFill="1" applyAlignment="1" applyProtection="1">
      <alignment horizontal="left" vertical="center"/>
      <protection hidden="1"/>
    </xf>
    <xf numFmtId="0" fontId="57" fillId="7" borderId="0" xfId="0" applyFont="1" applyFill="1" applyAlignment="1">
      <alignment horizontal="center" vertical="center" wrapText="1"/>
    </xf>
    <xf numFmtId="0" fontId="156" fillId="7" borderId="0" xfId="0" applyFont="1" applyFill="1" applyAlignment="1">
      <alignment horizontal="left" vertical="center" wrapText="1"/>
    </xf>
    <xf numFmtId="0" fontId="157" fillId="18" borderId="0" xfId="0" applyFont="1" applyFill="1" applyAlignment="1">
      <alignment horizontal="center" vertical="center"/>
    </xf>
    <xf numFmtId="168" fontId="135" fillId="8" borderId="15" xfId="0" applyNumberFormat="1" applyFont="1" applyFill="1" applyBorder="1" applyAlignment="1">
      <alignment horizontal="center"/>
    </xf>
    <xf numFmtId="168" fontId="135" fillId="8" borderId="6" xfId="0" applyNumberFormat="1" applyFont="1" applyFill="1" applyBorder="1" applyAlignment="1">
      <alignment horizontal="center"/>
    </xf>
    <xf numFmtId="168" fontId="135" fillId="8" borderId="16" xfId="0" applyNumberFormat="1" applyFont="1" applyFill="1" applyBorder="1" applyAlignment="1">
      <alignment horizontal="center"/>
    </xf>
    <xf numFmtId="0" fontId="22" fillId="7" borderId="0" xfId="0" applyFont="1" applyFill="1" applyAlignment="1">
      <alignment horizontal="left" vertical="top" wrapText="1"/>
    </xf>
    <xf numFmtId="0" fontId="20" fillId="7" borderId="0" xfId="0" applyFont="1" applyFill="1" applyAlignment="1">
      <alignment horizontal="left" vertical="top" wrapText="1"/>
    </xf>
    <xf numFmtId="0" fontId="126" fillId="2" borderId="0" xfId="0" applyFont="1" applyFill="1" applyAlignment="1">
      <alignment horizontal="center" vertical="center" wrapText="1"/>
    </xf>
    <xf numFmtId="0" fontId="5" fillId="9" borderId="15" xfId="0" applyFont="1" applyFill="1" applyBorder="1" applyAlignment="1" applyProtection="1">
      <alignment horizontal="left" vertical="top"/>
      <protection locked="0"/>
    </xf>
    <xf numFmtId="0" fontId="5" fillId="9" borderId="16" xfId="0" applyFont="1" applyFill="1" applyBorder="1" applyAlignment="1" applyProtection="1">
      <alignment horizontal="left" vertical="top"/>
      <protection locked="0"/>
    </xf>
    <xf numFmtId="0" fontId="5" fillId="9" borderId="15" xfId="0" applyFont="1" applyFill="1" applyBorder="1" applyAlignment="1" applyProtection="1">
      <alignment horizontal="center" vertical="top"/>
      <protection locked="0"/>
    </xf>
    <xf numFmtId="0" fontId="5" fillId="9" borderId="16" xfId="0" applyFont="1" applyFill="1" applyBorder="1" applyAlignment="1" applyProtection="1">
      <alignment horizontal="center" vertical="top"/>
      <protection locked="0"/>
    </xf>
    <xf numFmtId="0" fontId="5" fillId="9" borderId="15" xfId="0" applyFont="1" applyFill="1" applyBorder="1" applyAlignment="1" applyProtection="1">
      <alignment horizontal="center"/>
      <protection locked="0"/>
    </xf>
    <xf numFmtId="0" fontId="5" fillId="9" borderId="6" xfId="0" applyFont="1" applyFill="1" applyBorder="1" applyAlignment="1" applyProtection="1">
      <alignment horizontal="center"/>
      <protection locked="0"/>
    </xf>
    <xf numFmtId="0" fontId="5" fillId="9" borderId="16" xfId="0" applyFont="1" applyFill="1" applyBorder="1" applyAlignment="1" applyProtection="1">
      <alignment horizontal="center"/>
      <protection locked="0"/>
    </xf>
    <xf numFmtId="0" fontId="5" fillId="9" borderId="6" xfId="0" applyFont="1" applyFill="1" applyBorder="1" applyAlignment="1" applyProtection="1">
      <alignment horizontal="left" vertical="top"/>
      <protection locked="0"/>
    </xf>
    <xf numFmtId="0" fontId="21" fillId="4" borderId="0" xfId="0" applyFont="1" applyFill="1" applyAlignment="1">
      <alignment horizontal="left" vertical="top" wrapText="1"/>
    </xf>
    <xf numFmtId="0" fontId="165" fillId="4" borderId="0" xfId="0" applyFont="1" applyFill="1" applyAlignment="1" applyProtection="1">
      <alignment horizontal="left" vertical="top" wrapText="1"/>
      <protection locked="0" hidden="1"/>
    </xf>
    <xf numFmtId="168" fontId="106" fillId="8" borderId="15" xfId="0" applyNumberFormat="1" applyFont="1" applyFill="1" applyBorder="1" applyAlignment="1">
      <alignment horizontal="center"/>
    </xf>
    <xf numFmtId="168" fontId="106" fillId="8" borderId="6" xfId="0" applyNumberFormat="1" applyFont="1" applyFill="1" applyBorder="1" applyAlignment="1">
      <alignment horizontal="center"/>
    </xf>
    <xf numFmtId="168" fontId="106" fillId="8" borderId="16" xfId="0" applyNumberFormat="1" applyFont="1" applyFill="1" applyBorder="1" applyAlignment="1">
      <alignment horizontal="center"/>
    </xf>
    <xf numFmtId="166" fontId="21" fillId="10" borderId="8" xfId="0" applyNumberFormat="1" applyFont="1" applyFill="1" applyBorder="1" applyAlignment="1" applyProtection="1">
      <alignment horizontal="center" vertical="top" wrapText="1"/>
      <protection locked="0"/>
    </xf>
    <xf numFmtId="166" fontId="21" fillId="10" borderId="9" xfId="0" applyNumberFormat="1" applyFont="1" applyFill="1" applyBorder="1" applyAlignment="1" applyProtection="1">
      <alignment horizontal="center" vertical="top" wrapText="1"/>
      <protection locked="0"/>
    </xf>
    <xf numFmtId="0" fontId="9" fillId="7" borderId="3" xfId="0" applyFont="1" applyFill="1" applyBorder="1" applyAlignment="1">
      <alignment horizontal="left" vertical="top"/>
    </xf>
    <xf numFmtId="168" fontId="106" fillId="8" borderId="12" xfId="0" applyNumberFormat="1" applyFont="1" applyFill="1" applyBorder="1" applyAlignment="1">
      <alignment horizontal="center"/>
    </xf>
    <xf numFmtId="168" fontId="106" fillId="8" borderId="13" xfId="0" applyNumberFormat="1" applyFont="1" applyFill="1" applyBorder="1" applyAlignment="1">
      <alignment horizontal="center"/>
    </xf>
    <xf numFmtId="168" fontId="106" fillId="8" borderId="14" xfId="0" applyNumberFormat="1" applyFont="1" applyFill="1" applyBorder="1" applyAlignment="1">
      <alignment horizontal="center"/>
    </xf>
    <xf numFmtId="0" fontId="21" fillId="4" borderId="7" xfId="0" applyFont="1" applyFill="1" applyBorder="1" applyAlignment="1">
      <alignment horizontal="left" vertical="top" wrapText="1"/>
    </xf>
    <xf numFmtId="168" fontId="106" fillId="8" borderId="10" xfId="0" applyNumberFormat="1" applyFont="1" applyFill="1" applyBorder="1" applyAlignment="1">
      <alignment horizontal="center"/>
    </xf>
    <xf numFmtId="168" fontId="106" fillId="8" borderId="7" xfId="0" applyNumberFormat="1" applyFont="1" applyFill="1" applyBorder="1" applyAlignment="1">
      <alignment horizontal="center"/>
    </xf>
    <xf numFmtId="168" fontId="106" fillId="8" borderId="11" xfId="0" applyNumberFormat="1" applyFont="1" applyFill="1" applyBorder="1" applyAlignment="1">
      <alignment horizontal="center"/>
    </xf>
    <xf numFmtId="0" fontId="15" fillId="15" borderId="22" xfId="0" applyFont="1" applyFill="1" applyBorder="1" applyAlignment="1" applyProtection="1">
      <alignment horizontal="left" vertical="top" wrapText="1"/>
      <protection locked="0"/>
    </xf>
    <xf numFmtId="0" fontId="15" fillId="15" borderId="23" xfId="0" applyFont="1" applyFill="1" applyBorder="1" applyAlignment="1" applyProtection="1">
      <alignment horizontal="left" vertical="top" wrapText="1"/>
      <protection locked="0"/>
    </xf>
    <xf numFmtId="0" fontId="15" fillId="15" borderId="10" xfId="0" applyFont="1" applyFill="1" applyBorder="1" applyAlignment="1" applyProtection="1">
      <alignment horizontal="left" vertical="top" wrapText="1"/>
      <protection locked="0"/>
    </xf>
    <xf numFmtId="0" fontId="15" fillId="15" borderId="7" xfId="0" applyFont="1" applyFill="1" applyBorder="1" applyAlignment="1" applyProtection="1">
      <alignment horizontal="left" vertical="top" wrapText="1"/>
      <protection locked="0"/>
    </xf>
    <xf numFmtId="0" fontId="15" fillId="15" borderId="11" xfId="0" applyFont="1" applyFill="1" applyBorder="1" applyAlignment="1" applyProtection="1">
      <alignment horizontal="left" vertical="top" wrapText="1"/>
      <protection locked="0"/>
    </xf>
    <xf numFmtId="0" fontId="15" fillId="15" borderId="22" xfId="0" applyFont="1" applyFill="1" applyBorder="1" applyAlignment="1" applyProtection="1">
      <alignment horizontal="center" vertical="top" wrapText="1"/>
      <protection locked="0"/>
    </xf>
    <xf numFmtId="0" fontId="15" fillId="15" borderId="0" xfId="0" applyFont="1" applyFill="1" applyAlignment="1" applyProtection="1">
      <alignment horizontal="center" vertical="top" wrapText="1"/>
      <protection locked="0"/>
    </xf>
    <xf numFmtId="0" fontId="15" fillId="15" borderId="23" xfId="0" applyFont="1" applyFill="1" applyBorder="1" applyAlignment="1" applyProtection="1">
      <alignment horizontal="center" vertical="top" wrapText="1"/>
      <protection locked="0"/>
    </xf>
    <xf numFmtId="0" fontId="15" fillId="15" borderId="10" xfId="0" applyFont="1" applyFill="1" applyBorder="1" applyAlignment="1" applyProtection="1">
      <alignment horizontal="center" vertical="top" wrapText="1"/>
      <protection locked="0"/>
    </xf>
    <xf numFmtId="0" fontId="15" fillId="15" borderId="7" xfId="0" applyFont="1" applyFill="1" applyBorder="1" applyAlignment="1" applyProtection="1">
      <alignment horizontal="center" vertical="top" wrapText="1"/>
      <protection locked="0"/>
    </xf>
    <xf numFmtId="0" fontId="15" fillId="15" borderId="11" xfId="0" applyFont="1" applyFill="1" applyBorder="1" applyAlignment="1" applyProtection="1">
      <alignment horizontal="center" vertical="top" wrapText="1"/>
      <protection locked="0"/>
    </xf>
    <xf numFmtId="0" fontId="22" fillId="4" borderId="0" xfId="0" applyFont="1" applyFill="1" applyAlignment="1">
      <alignment horizontal="left" vertical="top" wrapText="1"/>
    </xf>
    <xf numFmtId="0" fontId="20" fillId="4" borderId="0" xfId="0" applyFont="1" applyFill="1" applyAlignment="1">
      <alignment horizontal="left" vertical="top" wrapText="1"/>
    </xf>
    <xf numFmtId="0" fontId="40" fillId="4" borderId="0" xfId="0" applyFont="1" applyFill="1" applyAlignment="1">
      <alignment horizontal="left" vertical="top" wrapText="1"/>
    </xf>
    <xf numFmtId="16" fontId="15" fillId="15" borderId="22" xfId="0" applyNumberFormat="1" applyFont="1" applyFill="1" applyBorder="1" applyAlignment="1" applyProtection="1">
      <alignment horizontal="center" vertical="top" wrapText="1"/>
      <protection locked="0"/>
    </xf>
    <xf numFmtId="0" fontId="15" fillId="4" borderId="0" xfId="0" applyFont="1" applyFill="1" applyAlignment="1">
      <alignment horizontal="left" vertical="center" wrapText="1"/>
    </xf>
    <xf numFmtId="0" fontId="15" fillId="15" borderId="8" xfId="0" applyFont="1" applyFill="1" applyBorder="1" applyAlignment="1" applyProtection="1">
      <alignment horizontal="left" vertical="top" wrapText="1"/>
      <protection locked="0"/>
    </xf>
    <xf numFmtId="0" fontId="107" fillId="0" borderId="17" xfId="0" applyFont="1" applyBorder="1" applyAlignment="1">
      <alignment horizontal="left" vertical="top" wrapText="1"/>
    </xf>
    <xf numFmtId="0" fontId="107" fillId="0" borderId="5" xfId="0" applyFont="1" applyBorder="1" applyAlignment="1">
      <alignment horizontal="left" vertical="top" wrapText="1"/>
    </xf>
    <xf numFmtId="0" fontId="107" fillId="0" borderId="3" xfId="0" applyFont="1" applyBorder="1" applyAlignment="1">
      <alignment horizontal="left"/>
    </xf>
    <xf numFmtId="0" fontId="107" fillId="0" borderId="5" xfId="0" applyFont="1" applyBorder="1" applyAlignment="1">
      <alignment horizontal="left"/>
    </xf>
    <xf numFmtId="0" fontId="20" fillId="4" borderId="0" xfId="0" applyFont="1" applyFill="1" applyAlignment="1">
      <alignment horizontal="left"/>
    </xf>
    <xf numFmtId="0" fontId="107" fillId="0" borderId="3" xfId="0" applyFont="1" applyBorder="1" applyAlignment="1">
      <alignment horizontal="left" vertical="top"/>
    </xf>
    <xf numFmtId="0" fontId="107" fillId="0" borderId="0" xfId="0" applyFont="1" applyAlignment="1">
      <alignment horizontal="left" vertical="top" wrapText="1"/>
    </xf>
    <xf numFmtId="0" fontId="107" fillId="0" borderId="17" xfId="0" applyFont="1" applyBorder="1" applyAlignment="1">
      <alignment horizontal="left"/>
    </xf>
    <xf numFmtId="0" fontId="15" fillId="4" borderId="0" xfId="0" applyFont="1" applyFill="1" applyAlignment="1">
      <alignment horizontal="left" vertical="top" wrapText="1"/>
    </xf>
    <xf numFmtId="0" fontId="123" fillId="4" borderId="0" xfId="0" applyFont="1" applyFill="1" applyAlignment="1">
      <alignment horizontal="left" vertical="center" wrapText="1"/>
    </xf>
    <xf numFmtId="0" fontId="107" fillId="0" borderId="3" xfId="0" applyFont="1" applyBorder="1" applyAlignment="1">
      <alignment horizontal="left" vertical="top" wrapText="1"/>
    </xf>
    <xf numFmtId="0" fontId="22" fillId="7" borderId="0" xfId="0" applyFont="1" applyFill="1" applyAlignment="1">
      <alignment horizontal="left" vertical="center" wrapText="1"/>
    </xf>
    <xf numFmtId="0" fontId="9" fillId="4" borderId="17" xfId="0" applyFont="1" applyFill="1" applyBorder="1" applyAlignment="1">
      <alignment horizontal="left" vertical="top" wrapText="1"/>
    </xf>
    <xf numFmtId="0" fontId="9" fillId="4" borderId="0" xfId="0" applyFont="1" applyFill="1" applyAlignment="1">
      <alignment horizontal="left" vertical="top" wrapText="1"/>
    </xf>
    <xf numFmtId="0" fontId="25" fillId="11" borderId="20" xfId="0" applyFont="1" applyFill="1" applyBorder="1" applyAlignment="1" applyProtection="1">
      <alignment horizontal="center" vertical="center" wrapText="1"/>
      <protection locked="0"/>
    </xf>
    <xf numFmtId="0" fontId="25" fillId="11" borderId="21" xfId="0" applyFont="1" applyFill="1" applyBorder="1" applyAlignment="1" applyProtection="1">
      <alignment horizontal="center" vertical="center" wrapText="1"/>
      <protection locked="0"/>
    </xf>
    <xf numFmtId="0" fontId="148" fillId="7" borderId="0" xfId="0" applyFont="1" applyFill="1" applyAlignment="1">
      <alignment horizontal="left" vertical="center" wrapText="1"/>
    </xf>
    <xf numFmtId="0" fontId="15" fillId="15" borderId="34" xfId="0" applyFont="1" applyFill="1" applyBorder="1" applyAlignment="1" applyProtection="1">
      <alignment horizontal="left" vertical="top" wrapText="1"/>
      <protection locked="0"/>
    </xf>
    <xf numFmtId="0" fontId="66" fillId="4" borderId="0" xfId="0" applyFont="1" applyFill="1" applyAlignment="1">
      <alignment horizontal="center" vertical="top" wrapText="1"/>
    </xf>
    <xf numFmtId="0" fontId="124" fillId="2" borderId="0" xfId="0" applyFont="1" applyFill="1" applyAlignment="1">
      <alignment horizontal="left"/>
    </xf>
    <xf numFmtId="0" fontId="2" fillId="2" borderId="0" xfId="0" applyFont="1" applyFill="1" applyAlignment="1">
      <alignment horizontal="left" vertical="center" wrapText="1"/>
    </xf>
    <xf numFmtId="0" fontId="125" fillId="3" borderId="0" xfId="0" applyFont="1" applyFill="1" applyAlignment="1">
      <alignment horizontal="center"/>
    </xf>
    <xf numFmtId="0" fontId="121" fillId="7" borderId="0" xfId="0" applyFont="1" applyFill="1" applyAlignment="1">
      <alignment horizontal="left" vertical="top" wrapText="1"/>
    </xf>
    <xf numFmtId="168" fontId="106" fillId="5" borderId="10" xfId="0" applyNumberFormat="1" applyFont="1" applyFill="1" applyBorder="1" applyAlignment="1">
      <alignment horizontal="center"/>
    </xf>
    <xf numFmtId="168" fontId="106" fillId="5" borderId="7" xfId="0" applyNumberFormat="1" applyFont="1" applyFill="1" applyBorder="1" applyAlignment="1">
      <alignment horizontal="center"/>
    </xf>
    <xf numFmtId="168" fontId="106" fillId="5" borderId="11" xfId="0" applyNumberFormat="1" applyFont="1" applyFill="1" applyBorder="1" applyAlignment="1">
      <alignment horizontal="center"/>
    </xf>
    <xf numFmtId="0" fontId="127" fillId="8" borderId="0" xfId="0" applyFont="1" applyFill="1" applyAlignment="1">
      <alignment horizontal="center" vertical="center"/>
    </xf>
    <xf numFmtId="0" fontId="29" fillId="4" borderId="0" xfId="0" applyFont="1" applyFill="1" applyAlignment="1">
      <alignment horizontal="center" vertical="center"/>
    </xf>
    <xf numFmtId="22" fontId="166" fillId="6" borderId="0" xfId="0" applyNumberFormat="1" applyFont="1" applyFill="1" applyAlignment="1">
      <alignment horizontal="center" vertical="center"/>
    </xf>
    <xf numFmtId="0" fontId="17" fillId="8" borderId="0" xfId="0" applyFont="1" applyFill="1" applyAlignment="1">
      <alignment horizontal="center" vertical="center"/>
    </xf>
    <xf numFmtId="0" fontId="0" fillId="0" borderId="32" xfId="0" applyBorder="1" applyAlignment="1">
      <alignment horizontal="right"/>
    </xf>
    <xf numFmtId="0" fontId="0" fillId="0" borderId="18" xfId="0" applyBorder="1" applyAlignment="1">
      <alignment horizontal="right"/>
    </xf>
    <xf numFmtId="0" fontId="31" fillId="0" borderId="24" xfId="0" applyFont="1" applyBorder="1" applyAlignment="1">
      <alignment horizontal="left" wrapText="1"/>
    </xf>
    <xf numFmtId="0" fontId="0" fillId="0" borderId="0" xfId="0" applyAlignment="1">
      <alignment horizontal="center"/>
    </xf>
    <xf numFmtId="165" fontId="46" fillId="0" borderId="31" xfId="0" applyNumberFormat="1" applyFont="1" applyBorder="1" applyAlignment="1">
      <alignment horizontal="left"/>
    </xf>
    <xf numFmtId="165" fontId="46" fillId="0" borderId="0" xfId="0" applyNumberFormat="1" applyFont="1" applyAlignment="1">
      <alignment horizontal="left"/>
    </xf>
    <xf numFmtId="165" fontId="24" fillId="0" borderId="31" xfId="0" applyNumberFormat="1" applyFont="1" applyBorder="1" applyAlignment="1">
      <alignment horizontal="left"/>
    </xf>
    <xf numFmtId="165" fontId="24" fillId="0" borderId="0" xfId="0" applyNumberFormat="1" applyFont="1" applyAlignment="1">
      <alignment horizontal="left"/>
    </xf>
    <xf numFmtId="0" fontId="53" fillId="4" borderId="0" xfId="0" applyFont="1" applyFill="1" applyAlignment="1">
      <alignment horizontal="center"/>
    </xf>
    <xf numFmtId="1" fontId="41" fillId="0" borderId="0" xfId="0" applyNumberFormat="1" applyFont="1" applyAlignment="1">
      <alignment horizontal="center"/>
    </xf>
    <xf numFmtId="0" fontId="41" fillId="0" borderId="0" xfId="0" applyFont="1" applyAlignment="1">
      <alignment horizontal="center"/>
    </xf>
    <xf numFmtId="9" fontId="35" fillId="0" borderId="0" xfId="0" applyNumberFormat="1" applyFont="1" applyAlignment="1">
      <alignment horizontal="center"/>
    </xf>
    <xf numFmtId="0" fontId="71" fillId="0" borderId="0" xfId="0" applyFont="1" applyAlignment="1">
      <alignment horizontal="left" vertical="top" wrapText="1"/>
    </xf>
    <xf numFmtId="0" fontId="71" fillId="0" borderId="0" xfId="0" applyFont="1" applyAlignment="1">
      <alignment horizontal="left" vertical="center" wrapText="1"/>
    </xf>
    <xf numFmtId="0" fontId="24" fillId="0" borderId="0" xfId="0" applyFont="1" applyAlignment="1">
      <alignment horizontal="left" wrapText="1"/>
    </xf>
  </cellXfs>
  <cellStyles count="4">
    <cellStyle name="Lien hypertexte" xfId="1" builtinId="8"/>
    <cellStyle name="Milliers" xfId="3" builtinId="3"/>
    <cellStyle name="Normal" xfId="0" builtinId="0"/>
    <cellStyle name="Pourcentage" xfId="2" builtinId="5"/>
  </cellStyles>
  <dxfs count="99">
    <dxf>
      <font>
        <color theme="0"/>
      </font>
      <fill>
        <patternFill>
          <bgColor theme="7" tint="-0.499984740745262"/>
        </patternFill>
      </fill>
    </dxf>
    <dxf>
      <font>
        <color theme="0"/>
      </font>
      <fill>
        <patternFill>
          <bgColor rgb="FF002060"/>
        </patternFill>
      </fill>
    </dxf>
    <dxf>
      <font>
        <color theme="3" tint="-0.24994659260841701"/>
      </font>
      <fill>
        <gradientFill degree="135">
          <stop position="0">
            <color rgb="FFFFFF00"/>
          </stop>
          <stop position="1">
            <color rgb="FFFFC000"/>
          </stop>
        </gradientFill>
      </fill>
    </dxf>
    <dxf>
      <font>
        <color theme="3" tint="-0.24994659260841701"/>
      </font>
      <fill>
        <gradientFill degree="180">
          <stop position="0">
            <color rgb="FFFFFF00"/>
          </stop>
          <stop position="1">
            <color rgb="FFFFC000"/>
          </stop>
        </gradientFill>
      </fill>
    </dxf>
    <dxf>
      <font>
        <color theme="0"/>
      </font>
      <fill>
        <patternFill>
          <bgColor theme="7" tint="-0.499984740745262"/>
        </patternFill>
      </fill>
    </dxf>
    <dxf>
      <font>
        <color theme="0"/>
      </font>
      <fill>
        <patternFill>
          <bgColor rgb="FF002060"/>
        </patternFill>
      </fill>
    </dxf>
    <dxf>
      <font>
        <color theme="3" tint="-0.24994659260841701"/>
      </font>
      <fill>
        <gradientFill degree="135">
          <stop position="0">
            <color rgb="FFFFFF00"/>
          </stop>
          <stop position="1">
            <color rgb="FFFFC000"/>
          </stop>
        </gradientFill>
      </fill>
    </dxf>
    <dxf>
      <font>
        <color theme="3" tint="-0.24994659260841701"/>
      </font>
      <fill>
        <gradientFill degree="180">
          <stop position="0">
            <color rgb="FFFFFF00"/>
          </stop>
          <stop position="1">
            <color rgb="FFFFC000"/>
          </stop>
        </gradientFill>
      </fill>
    </dxf>
    <dxf>
      <font>
        <color theme="0"/>
      </font>
      <fill>
        <patternFill>
          <bgColor theme="7" tint="-0.499984740745262"/>
        </patternFill>
      </fill>
    </dxf>
    <dxf>
      <font>
        <color theme="0"/>
      </font>
      <fill>
        <patternFill>
          <bgColor rgb="FF002060"/>
        </patternFill>
      </fill>
    </dxf>
    <dxf>
      <font>
        <color theme="3" tint="-0.24994659260841701"/>
      </font>
      <fill>
        <gradientFill degree="135">
          <stop position="0">
            <color rgb="FFFFFF00"/>
          </stop>
          <stop position="1">
            <color rgb="FFFFC000"/>
          </stop>
        </gradientFill>
      </fill>
    </dxf>
    <dxf>
      <font>
        <color theme="3" tint="-0.24994659260841701"/>
      </font>
      <fill>
        <gradientFill degree="180">
          <stop position="0">
            <color rgb="FFFFFF00"/>
          </stop>
          <stop position="1">
            <color rgb="FFFFC000"/>
          </stop>
        </gradientFill>
      </fill>
    </dxf>
    <dxf>
      <font>
        <color theme="0"/>
      </font>
      <fill>
        <patternFill>
          <bgColor theme="7" tint="-0.499984740745262"/>
        </patternFill>
      </fill>
    </dxf>
    <dxf>
      <font>
        <color theme="0"/>
      </font>
      <fill>
        <patternFill>
          <bgColor rgb="FF002060"/>
        </patternFill>
      </fill>
    </dxf>
    <dxf>
      <font>
        <color theme="3" tint="-0.24994659260841701"/>
      </font>
      <fill>
        <gradientFill degree="135">
          <stop position="0">
            <color rgb="FFFFFF00"/>
          </stop>
          <stop position="1">
            <color rgb="FFFFC000"/>
          </stop>
        </gradientFill>
      </fill>
    </dxf>
    <dxf>
      <font>
        <color theme="3" tint="-0.24994659260841701"/>
      </font>
      <fill>
        <gradientFill degree="180">
          <stop position="0">
            <color rgb="FFFFFF00"/>
          </stop>
          <stop position="1">
            <color rgb="FFFFC000"/>
          </stop>
        </gradientFill>
      </fill>
    </dxf>
    <dxf>
      <font>
        <color theme="0"/>
      </font>
      <fill>
        <patternFill>
          <bgColor theme="7" tint="-0.499984740745262"/>
        </patternFill>
      </fill>
    </dxf>
    <dxf>
      <font>
        <color theme="0"/>
      </font>
      <fill>
        <patternFill>
          <bgColor rgb="FF002060"/>
        </patternFill>
      </fill>
    </dxf>
    <dxf>
      <font>
        <color theme="3" tint="-0.24994659260841701"/>
      </font>
      <fill>
        <gradientFill degree="135">
          <stop position="0">
            <color rgb="FFFFFF00"/>
          </stop>
          <stop position="1">
            <color rgb="FFFFC000"/>
          </stop>
        </gradientFill>
      </fill>
    </dxf>
    <dxf>
      <font>
        <color theme="3" tint="-0.24994659260841701"/>
      </font>
      <fill>
        <gradientFill degree="180">
          <stop position="0">
            <color rgb="FFFFFF00"/>
          </stop>
          <stop position="1">
            <color rgb="FFFFC000"/>
          </stop>
        </gradientFill>
      </fill>
    </dxf>
    <dxf>
      <font>
        <color theme="0"/>
      </font>
      <fill>
        <patternFill>
          <bgColor theme="7" tint="-0.499984740745262"/>
        </patternFill>
      </fill>
    </dxf>
    <dxf>
      <font>
        <color theme="0"/>
      </font>
      <fill>
        <patternFill>
          <bgColor rgb="FF002060"/>
        </patternFill>
      </fill>
    </dxf>
    <dxf>
      <font>
        <color theme="3" tint="-0.24994659260841701"/>
      </font>
      <fill>
        <gradientFill degree="135">
          <stop position="0">
            <color rgb="FFFFFF00"/>
          </stop>
          <stop position="1">
            <color rgb="FFFFC000"/>
          </stop>
        </gradientFill>
      </fill>
    </dxf>
    <dxf>
      <font>
        <color theme="3" tint="-0.24994659260841701"/>
      </font>
      <fill>
        <gradientFill degree="180">
          <stop position="0">
            <color rgb="FFFFFF00"/>
          </stop>
          <stop position="1">
            <color rgb="FFFFC000"/>
          </stop>
        </gradientFill>
      </fill>
    </dxf>
    <dxf>
      <font>
        <color theme="0"/>
      </font>
      <fill>
        <patternFill>
          <bgColor theme="7" tint="-0.499984740745262"/>
        </patternFill>
      </fill>
    </dxf>
    <dxf>
      <font>
        <color theme="0"/>
      </font>
      <fill>
        <patternFill>
          <bgColor rgb="FF002060"/>
        </patternFill>
      </fill>
    </dxf>
    <dxf>
      <font>
        <color theme="3" tint="-0.24994659260841701"/>
      </font>
      <fill>
        <gradientFill degree="135">
          <stop position="0">
            <color rgb="FFFFFF00"/>
          </stop>
          <stop position="1">
            <color rgb="FFFFC000"/>
          </stop>
        </gradientFill>
      </fill>
    </dxf>
    <dxf>
      <font>
        <color theme="3" tint="-0.24994659260841701"/>
      </font>
      <fill>
        <gradientFill degree="180">
          <stop position="0">
            <color rgb="FFFFFF00"/>
          </stop>
          <stop position="1">
            <color rgb="FFFFC000"/>
          </stop>
        </gradientFill>
      </fill>
    </dxf>
    <dxf>
      <font>
        <color theme="0"/>
      </font>
      <fill>
        <patternFill>
          <bgColor theme="7" tint="-0.499984740745262"/>
        </patternFill>
      </fill>
    </dxf>
    <dxf>
      <font>
        <color theme="0"/>
      </font>
      <fill>
        <patternFill>
          <bgColor rgb="FF002060"/>
        </patternFill>
      </fill>
    </dxf>
    <dxf>
      <font>
        <color theme="3" tint="-0.24994659260841701"/>
      </font>
      <fill>
        <gradientFill degree="135">
          <stop position="0">
            <color rgb="FFFFFF00"/>
          </stop>
          <stop position="1">
            <color rgb="FFFFC000"/>
          </stop>
        </gradientFill>
      </fill>
    </dxf>
    <dxf>
      <font>
        <color theme="0"/>
      </font>
      <fill>
        <patternFill>
          <bgColor theme="7" tint="-0.499984740745262"/>
        </patternFill>
      </fill>
    </dxf>
    <dxf>
      <font>
        <color theme="0"/>
      </font>
      <fill>
        <patternFill>
          <bgColor rgb="FF002060"/>
        </patternFill>
      </fill>
    </dxf>
    <dxf>
      <font>
        <color theme="3" tint="-0.24994659260841701"/>
      </font>
      <fill>
        <gradientFill degree="135">
          <stop position="0">
            <color rgb="FFFFFF00"/>
          </stop>
          <stop position="1">
            <color rgb="FFFFC000"/>
          </stop>
        </gradientFill>
      </fill>
    </dxf>
    <dxf>
      <font>
        <color theme="3" tint="-0.24994659260841701"/>
      </font>
      <fill>
        <gradientFill degree="180">
          <stop position="0">
            <color rgb="FFFFFF00"/>
          </stop>
          <stop position="1">
            <color rgb="FFFFC000"/>
          </stop>
        </gradientFill>
      </fill>
    </dxf>
    <dxf>
      <font>
        <color theme="0"/>
      </font>
      <fill>
        <patternFill>
          <bgColor theme="7" tint="-0.499984740745262"/>
        </patternFill>
      </fill>
    </dxf>
    <dxf>
      <font>
        <color theme="0"/>
      </font>
      <fill>
        <patternFill>
          <bgColor rgb="FF002060"/>
        </patternFill>
      </fill>
    </dxf>
    <dxf>
      <font>
        <color theme="0"/>
      </font>
      <fill>
        <patternFill>
          <bgColor rgb="FF002060"/>
        </patternFill>
      </fill>
    </dxf>
    <dxf>
      <font>
        <color theme="0" tint="-4.9989318521683403E-2"/>
      </font>
      <fill>
        <gradientFill type="path" left="1" right="1">
          <stop position="0">
            <color rgb="FF0DFFC0"/>
          </stop>
          <stop position="1">
            <color theme="3" tint="-0.49803155613879818"/>
          </stop>
        </gradientFill>
      </fill>
    </dxf>
    <dxf>
      <font>
        <color theme="0"/>
      </font>
      <fill>
        <gradientFill type="path">
          <stop position="0">
            <color rgb="FF0DFFC0"/>
          </stop>
          <stop position="1">
            <color theme="3" tint="-0.49803155613879818"/>
          </stop>
        </gradientFill>
      </fill>
    </dxf>
    <dxf>
      <fill>
        <gradientFill type="path" left="1" right="1">
          <stop position="0">
            <color rgb="FF0DFFC0"/>
          </stop>
          <stop position="1">
            <color theme="3" tint="-0.49803155613879818"/>
          </stop>
        </gradientFill>
      </fill>
    </dxf>
    <dxf>
      <font>
        <color theme="0"/>
      </font>
      <fill>
        <patternFill>
          <bgColor rgb="FF00B050"/>
        </patternFill>
      </fill>
    </dxf>
    <dxf>
      <font>
        <color theme="0"/>
      </font>
      <fill>
        <patternFill>
          <bgColor rgb="FFFF0000"/>
        </patternFill>
      </fill>
    </dxf>
    <dxf>
      <font>
        <color theme="0"/>
      </font>
      <fill>
        <patternFill>
          <bgColor rgb="FF00B050"/>
        </patternFill>
      </fill>
    </dxf>
    <dxf>
      <font>
        <color theme="0"/>
      </font>
      <fill>
        <patternFill>
          <bgColor rgb="FFFF0000"/>
        </patternFill>
      </fill>
    </dxf>
    <dxf>
      <font>
        <color auto="1"/>
      </font>
    </dxf>
    <dxf>
      <font>
        <color theme="0" tint="-4.9989318521683403E-2"/>
      </font>
    </dxf>
    <dxf>
      <font>
        <color rgb="FFFF0000"/>
      </font>
      <fill>
        <gradientFill type="path" left="1" right="1">
          <stop position="0">
            <color theme="0"/>
          </stop>
          <stop position="1">
            <color theme="0" tint="-0.34900967436750391"/>
          </stop>
        </gradientFill>
      </fill>
    </dxf>
    <dxf>
      <font>
        <color theme="3" tint="-0.499984740745262"/>
      </font>
      <fill>
        <gradientFill degree="90">
          <stop position="0">
            <color rgb="FFFFFF00"/>
          </stop>
          <stop position="1">
            <color rgb="FFFFC000"/>
          </stop>
        </gradientFill>
      </fill>
    </dxf>
    <dxf>
      <font>
        <color rgb="FF0DFFC0"/>
      </font>
      <fill>
        <patternFill>
          <bgColor rgb="FF002060"/>
        </patternFill>
      </fill>
    </dxf>
    <dxf>
      <font>
        <color theme="3" tint="-0.499984740745262"/>
      </font>
      <fill>
        <patternFill>
          <bgColor rgb="FFFFC000"/>
        </patternFill>
      </fill>
    </dxf>
    <dxf>
      <font>
        <color rgb="FF9C0006"/>
      </font>
      <fill>
        <patternFill>
          <bgColor rgb="FFFFC7CE"/>
        </patternFill>
      </fill>
    </dxf>
    <dxf>
      <font>
        <color theme="0" tint="-4.9989318521683403E-2"/>
      </font>
      <fill>
        <gradientFill type="path" left="1" right="1">
          <stop position="0">
            <color rgb="FF0DFFC0"/>
          </stop>
          <stop position="1">
            <color theme="3" tint="-0.49803155613879818"/>
          </stop>
        </gradientFill>
      </fill>
    </dxf>
    <dxf>
      <font>
        <color rgb="FF9C0006"/>
      </font>
      <fill>
        <patternFill>
          <bgColor rgb="FFFFC7CE"/>
        </patternFill>
      </fill>
    </dxf>
    <dxf>
      <font>
        <color theme="0" tint="-4.9989318521683403E-2"/>
      </font>
      <fill>
        <gradientFill type="path" left="1" right="1">
          <stop position="0">
            <color rgb="FF0DFFC0"/>
          </stop>
          <stop position="1">
            <color theme="3" tint="-0.49803155613879818"/>
          </stop>
        </gradientFill>
      </fill>
    </dxf>
    <dxf>
      <font>
        <color rgb="FFFF0000"/>
      </font>
      <fill>
        <gradientFill type="path" left="1" right="1">
          <stop position="0">
            <color theme="0"/>
          </stop>
          <stop position="1">
            <color theme="0" tint="-0.34900967436750391"/>
          </stop>
        </gradientFill>
      </fill>
    </dxf>
    <dxf>
      <font>
        <color rgb="FF9C0006"/>
      </font>
      <fill>
        <patternFill>
          <bgColor rgb="FFFFC7CE"/>
        </patternFill>
      </fill>
    </dxf>
    <dxf>
      <font>
        <color theme="3" tint="-0.24994659260841701"/>
      </font>
    </dxf>
    <dxf>
      <font>
        <b/>
        <i val="0"/>
        <strike val="0"/>
        <color theme="3" tint="-0.24994659260841701"/>
      </font>
    </dxf>
    <dxf>
      <font>
        <color theme="0" tint="-4.9989318521683403E-2"/>
      </font>
      <fill>
        <patternFill>
          <bgColor theme="0" tint="-4.9989318521683403E-2"/>
        </patternFill>
      </fill>
    </dxf>
    <dxf>
      <font>
        <color theme="0"/>
      </font>
      <fill>
        <gradientFill degree="90">
          <stop position="0">
            <color theme="3" tint="0.40000610370189521"/>
          </stop>
          <stop position="1">
            <color theme="3" tint="-0.49803155613879818"/>
          </stop>
        </gradientFill>
      </fill>
    </dxf>
    <dxf>
      <font>
        <color theme="0"/>
      </font>
      <fill>
        <gradientFill type="path" left="1" right="1">
          <stop position="0">
            <color rgb="FF43FF98"/>
          </stop>
          <stop position="1">
            <color theme="3" tint="-0.49803155613879818"/>
          </stop>
        </gradientFill>
      </fill>
    </dxf>
    <dxf>
      <font>
        <color theme="3" tint="-0.24994659260841701"/>
      </font>
      <fill>
        <gradientFill degree="135">
          <stop position="0">
            <color rgb="FFFFFF00"/>
          </stop>
          <stop position="1">
            <color rgb="FFFFC000"/>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color theme="3" tint="-0.24994659260841701"/>
      </font>
      <fill>
        <gradientFill degree="135">
          <stop position="0">
            <color rgb="FFFFFF00"/>
          </stop>
          <stop position="0.5">
            <color rgb="FFFFC000"/>
          </stop>
          <stop position="1">
            <color rgb="FFFFFF00"/>
          </stop>
        </gradientFill>
      </fill>
    </dxf>
    <dxf>
      <font>
        <color theme="3" tint="-0.24994659260841701"/>
      </font>
      <fill>
        <gradientFill degree="135">
          <stop position="0">
            <color rgb="FFFFFF00"/>
          </stop>
          <stop position="1">
            <color rgb="FFFFC000"/>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color theme="0"/>
      </font>
      <fill>
        <gradientFill degree="135">
          <stop position="0">
            <color theme="3" tint="0.40000610370189521"/>
          </stop>
          <stop position="1">
            <color theme="3" tint="-0.25098422193060094"/>
          </stop>
        </gradientFill>
      </fill>
    </dxf>
    <dxf>
      <font>
        <color theme="3" tint="-0.24994659260841701"/>
      </font>
      <fill>
        <gradientFill degree="13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b/>
        <i val="0"/>
        <color theme="0"/>
      </font>
      <fill>
        <patternFill>
          <bgColor rgb="FF002060"/>
        </patternFill>
      </fill>
    </dxf>
    <dxf>
      <font>
        <color theme="3" tint="-0.24994659260841701"/>
      </font>
      <fill>
        <gradientFill degree="135">
          <stop position="0">
            <color rgb="FFFFFF00"/>
          </stop>
          <stop position="1">
            <color rgb="FFFFC000"/>
          </stop>
        </gradientFill>
      </fill>
    </dxf>
    <dxf>
      <font>
        <color theme="3" tint="-0.24994659260841701"/>
      </font>
      <fill>
        <gradientFill degree="135">
          <stop position="0">
            <color rgb="FFFFFF00"/>
          </stop>
          <stop position="1">
            <color rgb="FFFFC000"/>
          </stop>
        </gradientFill>
      </fill>
    </dxf>
    <dxf>
      <font>
        <color rgb="FF9C0006"/>
      </font>
      <fill>
        <patternFill>
          <bgColor rgb="FFFFC7CE"/>
        </patternFill>
      </fill>
    </dxf>
    <dxf>
      <font>
        <color theme="3" tint="-0.24994659260841701"/>
      </font>
      <fill>
        <gradientFill degree="135">
          <stop position="0">
            <color rgb="FFFFFF00"/>
          </stop>
          <stop position="1">
            <color rgb="FFFFC000"/>
          </stop>
        </gradientFill>
      </fill>
    </dxf>
    <dxf>
      <font>
        <color theme="3" tint="-0.24994659260841701"/>
      </font>
      <fill>
        <gradientFill degree="90">
          <stop position="0">
            <color rgb="FFFFFF00"/>
          </stop>
          <stop position="1">
            <color rgb="FFFFC000"/>
          </stop>
        </gradientFill>
      </fill>
    </dxf>
    <dxf>
      <font>
        <b/>
        <i val="0"/>
        <color theme="0"/>
      </font>
      <fill>
        <patternFill>
          <bgColor rgb="FF002060"/>
        </patternFill>
      </fill>
    </dxf>
    <dxf>
      <font>
        <b/>
        <i val="0"/>
        <color theme="0"/>
      </font>
      <fill>
        <patternFill>
          <bgColor rgb="FF002060"/>
        </patternFill>
      </fill>
    </dxf>
    <dxf>
      <font>
        <color theme="3" tint="-0.24994659260841701"/>
      </font>
      <fill>
        <gradientFill degree="90">
          <stop position="0">
            <color theme="0"/>
          </stop>
          <stop position="1">
            <color theme="0" tint="-0.1490218817712943"/>
          </stop>
        </gradientFill>
      </fill>
    </dxf>
    <dxf>
      <font>
        <color theme="3" tint="-0.24994659260841701"/>
      </font>
      <fill>
        <gradientFill degree="90">
          <stop position="0">
            <color rgb="FFFFFF00"/>
          </stop>
          <stop position="1">
            <color rgb="FFFFC000"/>
          </stop>
        </gradientFill>
      </fill>
    </dxf>
    <dxf>
      <font>
        <color theme="0"/>
      </font>
      <fill>
        <gradientFill degree="90">
          <stop position="0">
            <color rgb="FFFF7575"/>
          </stop>
          <stop position="1">
            <color rgb="FFFF0000"/>
          </stop>
        </gradientFill>
      </fill>
    </dxf>
    <dxf>
      <font>
        <color theme="0"/>
      </font>
      <fill>
        <gradientFill degree="90">
          <stop position="0">
            <color rgb="FF00EE6C"/>
          </stop>
          <stop position="1">
            <color rgb="FF009900"/>
          </stop>
        </gradientFill>
      </fill>
    </dxf>
    <dxf>
      <font>
        <color theme="0"/>
      </font>
      <fill>
        <gradientFill degree="90">
          <stop position="0">
            <color theme="3" tint="0.40000610370189521"/>
          </stop>
          <stop position="1">
            <color theme="3" tint="-0.49803155613879818"/>
          </stop>
        </gradientFill>
      </fill>
    </dxf>
    <dxf>
      <font>
        <color theme="0" tint="-4.9989318521683403E-2"/>
      </font>
      <fill>
        <patternFill patternType="solid">
          <fgColor auto="1"/>
          <bgColor theme="0" tint="-4.9989318521683403E-2"/>
        </patternFill>
      </fill>
    </dxf>
    <dxf>
      <fill>
        <gradientFill degree="90">
          <stop position="0">
            <color theme="3" tint="0.40000610370189521"/>
          </stop>
          <stop position="1">
            <color theme="3" tint="-0.25098422193060094"/>
          </stop>
        </gradientFill>
      </fill>
    </dxf>
    <dxf>
      <font>
        <color theme="0"/>
      </font>
      <fill>
        <gradientFill type="path" left="1" right="1">
          <stop position="0">
            <color rgb="FF43FF98"/>
          </stop>
          <stop position="1">
            <color theme="3" tint="-0.49803155613879818"/>
          </stop>
        </gradientFill>
      </fill>
    </dxf>
    <dxf>
      <font>
        <color theme="0"/>
      </font>
      <fill>
        <gradientFill type="path" left="1" right="1">
          <stop position="0">
            <color rgb="FF43FF98"/>
          </stop>
          <stop position="1">
            <color theme="3" tint="-0.49803155613879818"/>
          </stop>
        </gradientFill>
      </fill>
    </dxf>
    <dxf>
      <font>
        <color theme="3" tint="-0.24994659260841701"/>
      </font>
      <fill>
        <gradientFill degree="90">
          <stop position="0">
            <color rgb="FFFFFF00"/>
          </stop>
          <stop position="1">
            <color rgb="FFFFC000"/>
          </stop>
        </gradientFill>
      </fill>
    </dxf>
    <dxf>
      <font>
        <color theme="0"/>
      </font>
      <fill>
        <patternFill>
          <bgColor rgb="FFFF0000"/>
        </patternFill>
      </fill>
    </dxf>
    <dxf>
      <font>
        <color theme="0"/>
      </font>
      <fill>
        <gradientFill degree="135">
          <stop position="0">
            <color rgb="FF75FFB3"/>
          </stop>
          <stop position="1">
            <color rgb="FF00D661"/>
          </stop>
        </gradientFill>
      </fill>
    </dxf>
    <dxf>
      <font>
        <color theme="3" tint="-0.24994659260841701"/>
      </font>
      <fill>
        <gradientFill degree="135">
          <stop position="0">
            <color rgb="FF75FFB3"/>
          </stop>
          <stop position="1">
            <color rgb="FF00D661"/>
          </stop>
        </gradientFill>
      </fill>
    </dxf>
    <dxf>
      <font>
        <color theme="3" tint="-0.24994659260841701"/>
      </font>
      <fill>
        <gradientFill degree="135">
          <stop position="0">
            <color theme="3" tint="0.80001220740379042"/>
          </stop>
          <stop position="1">
            <color theme="3" tint="0.40000610370189521"/>
          </stop>
        </gradientFill>
      </fill>
    </dxf>
    <dxf>
      <font>
        <b/>
        <i val="0"/>
        <color theme="0"/>
      </font>
      <fill>
        <gradientFill degree="135">
          <stop position="0">
            <color theme="3" tint="0.80001220740379042"/>
          </stop>
          <stop position="1">
            <color theme="3" tint="0.40000610370189521"/>
          </stop>
        </gradientFill>
      </fill>
    </dxf>
    <dxf>
      <fill>
        <gradientFill degree="135">
          <stop position="0">
            <color theme="3" tint="0.59999389629810485"/>
          </stop>
          <stop position="1">
            <color theme="3" tint="-0.25098422193060094"/>
          </stop>
        </gradientFill>
      </fill>
    </dxf>
    <dxf>
      <font>
        <color theme="0"/>
      </font>
      <fill>
        <patternFill>
          <bgColor rgb="FFFF0000"/>
        </patternFill>
      </fill>
    </dxf>
  </dxfs>
  <tableStyles count="0" defaultTableStyle="TableStyleMedium9" defaultPivotStyle="PivotStyleLight16"/>
  <colors>
    <mruColors>
      <color rgb="FF00C85A"/>
      <color rgb="FF43FF98"/>
      <color rgb="FFB3FFD5"/>
      <color rgb="FF29FF8A"/>
      <color rgb="FF8FFFC2"/>
      <color rgb="FF00E266"/>
      <color rgb="FF00CC66"/>
      <color rgb="FF002774"/>
      <color rgb="FF00206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pPr>
        <a:gradFill>
          <a:gsLst>
            <a:gs pos="0">
              <a:schemeClr val="tx2">
                <a:lumMod val="50000"/>
              </a:schemeClr>
            </a:gs>
            <a:gs pos="50000">
              <a:schemeClr val="tx2">
                <a:lumMod val="75000"/>
              </a:schemeClr>
            </a:gs>
            <a:gs pos="100000">
              <a:schemeClr val="tx2">
                <a:lumMod val="60000"/>
                <a:lumOff val="40000"/>
              </a:schemeClr>
            </a:gs>
          </a:gsLst>
          <a:lin ang="5400000" scaled="0"/>
        </a:gradFill>
        <a:ln w="25400">
          <a:noFill/>
        </a:ln>
      </c:spPr>
    </c:sideWall>
    <c:backWall>
      <c:thickness val="0"/>
      <c:spPr>
        <a:gradFill>
          <a:gsLst>
            <a:gs pos="0">
              <a:schemeClr val="tx2">
                <a:lumMod val="50000"/>
              </a:schemeClr>
            </a:gs>
            <a:gs pos="50000">
              <a:schemeClr val="tx2">
                <a:lumMod val="75000"/>
              </a:schemeClr>
            </a:gs>
            <a:gs pos="100000">
              <a:schemeClr val="tx2">
                <a:lumMod val="60000"/>
                <a:lumOff val="40000"/>
              </a:schemeClr>
            </a:gs>
          </a:gsLst>
          <a:lin ang="5400000" scaled="0"/>
        </a:gradFill>
      </c:spPr>
    </c:backWall>
    <c:plotArea>
      <c:layout/>
      <c:bar3DChart>
        <c:barDir val="bar"/>
        <c:grouping val="clustered"/>
        <c:varyColors val="0"/>
        <c:ser>
          <c:idx val="0"/>
          <c:order val="0"/>
          <c:spPr>
            <a:solidFill>
              <a:srgbClr val="00C85A"/>
            </a:solidFill>
            <a:scene3d>
              <a:camera prst="orthographicFront"/>
              <a:lightRig rig="threePt" dir="t"/>
            </a:scene3d>
            <a:sp3d>
              <a:bevelT/>
            </a:sp3d>
          </c:spPr>
          <c:invertIfNegative val="1"/>
          <c:val>
            <c:numRef>
              <c:f>'EP8'!$X$35:$X$40</c:f>
              <c:numCache>
                <c:formatCode>General</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0000"/>
                  </a:solidFill>
                  <a:scene3d>
                    <a:camera prst="orthographicFront"/>
                    <a:lightRig rig="threePt" dir="t"/>
                  </a:scene3d>
                  <a:sp3d>
                    <a:bevelT/>
                  </a:sp3d>
                </c14:spPr>
              </c14:invertSolidFillFmt>
            </c:ext>
            <c:ext xmlns:c16="http://schemas.microsoft.com/office/drawing/2014/chart" uri="{C3380CC4-5D6E-409C-BE32-E72D297353CC}">
              <c16:uniqueId val="{00000000-CB0D-4C8A-9273-C09988360843}"/>
            </c:ext>
          </c:extLst>
        </c:ser>
        <c:dLbls>
          <c:showLegendKey val="0"/>
          <c:showVal val="0"/>
          <c:showCatName val="0"/>
          <c:showSerName val="0"/>
          <c:showPercent val="0"/>
          <c:showBubbleSize val="0"/>
        </c:dLbls>
        <c:gapWidth val="50"/>
        <c:gapDepth val="0"/>
        <c:shape val="cylinder"/>
        <c:axId val="807285272"/>
        <c:axId val="807287624"/>
        <c:axId val="0"/>
      </c:bar3DChart>
      <c:catAx>
        <c:axId val="807285272"/>
        <c:scaling>
          <c:orientation val="minMax"/>
        </c:scaling>
        <c:delete val="1"/>
        <c:axPos val="l"/>
        <c:majorTickMark val="out"/>
        <c:minorTickMark val="none"/>
        <c:tickLblPos val="none"/>
        <c:crossAx val="807287624"/>
        <c:crosses val="autoZero"/>
        <c:auto val="1"/>
        <c:lblAlgn val="ctr"/>
        <c:lblOffset val="100"/>
        <c:noMultiLvlLbl val="0"/>
      </c:catAx>
      <c:valAx>
        <c:axId val="807287624"/>
        <c:scaling>
          <c:orientation val="minMax"/>
        </c:scaling>
        <c:delete val="1"/>
        <c:axPos val="b"/>
        <c:majorGridlines/>
        <c:numFmt formatCode="General" sourceLinked="1"/>
        <c:majorTickMark val="out"/>
        <c:minorTickMark val="none"/>
        <c:tickLblPos val="none"/>
        <c:crossAx val="807285272"/>
        <c:crosses val="autoZero"/>
        <c:crossBetween val="between"/>
      </c:valAx>
      <c:spPr>
        <a:gradFill>
          <a:gsLst>
            <a:gs pos="0">
              <a:schemeClr val="tx2">
                <a:lumMod val="50000"/>
              </a:schemeClr>
            </a:gs>
            <a:gs pos="50000">
              <a:schemeClr val="tx2">
                <a:lumMod val="75000"/>
              </a:schemeClr>
            </a:gs>
            <a:gs pos="100000">
              <a:schemeClr val="tx2">
                <a:lumMod val="60000"/>
                <a:lumOff val="40000"/>
              </a:schemeClr>
            </a:gs>
          </a:gsLst>
          <a:lin ang="5400000" scaled="0"/>
        </a:gradFill>
        <a:ln>
          <a:solidFill>
            <a:srgbClr val="002060"/>
          </a:solidFill>
        </a:ln>
        <a:scene3d>
          <a:camera prst="orthographicFront"/>
          <a:lightRig rig="threePt" dir="t"/>
        </a:scene3d>
        <a:sp3d prstMaterial="metal">
          <a:bevelT/>
          <a:bevelB/>
        </a:sp3d>
      </c:spPr>
    </c:plotArea>
    <c:plotVisOnly val="1"/>
    <c:dispBlanksAs val="gap"/>
    <c:showDLblsOverMax val="0"/>
  </c:chart>
  <c:spPr>
    <a:gradFill>
      <a:gsLst>
        <a:gs pos="0">
          <a:schemeClr val="tx2">
            <a:lumMod val="50000"/>
          </a:schemeClr>
        </a:gs>
        <a:gs pos="50000">
          <a:schemeClr val="tx2">
            <a:lumMod val="75000"/>
          </a:schemeClr>
        </a:gs>
        <a:gs pos="100000">
          <a:schemeClr val="tx2">
            <a:lumMod val="60000"/>
            <a:lumOff val="40000"/>
          </a:schemeClr>
        </a:gs>
      </a:gsLst>
      <a:lin ang="5400000" scaled="0"/>
    </a:gradFill>
    <a:ln w="12700">
      <a:solidFill>
        <a:schemeClr val="bg1"/>
      </a:solidFill>
    </a:ln>
    <a:scene3d>
      <a:camera prst="orthographicFront"/>
      <a:lightRig rig="threePt" dir="t"/>
    </a:scene3d>
    <a:sp3d prstMaterial="metal">
      <a:bevelT w="50800" h="50800"/>
      <a:bevelB w="50800" h="50800"/>
    </a:sp3d>
  </c:spPr>
  <c:printSettings>
    <c:headerFooter/>
    <c:pageMargins b="0.75000000000000777" l="0.70000000000000062" r="0.70000000000000062" t="0.750000000000007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pPr>
        <a:gradFill>
          <a:gsLst>
            <a:gs pos="0">
              <a:srgbClr val="00B050"/>
            </a:gs>
            <a:gs pos="50000">
              <a:srgbClr val="00C85A"/>
            </a:gs>
            <a:gs pos="100000">
              <a:srgbClr val="00E266"/>
            </a:gs>
          </a:gsLst>
          <a:lin ang="5400000" scaled="0"/>
        </a:gradFill>
        <a:scene3d>
          <a:camera prst="orthographicFront"/>
          <a:lightRig rig="threePt" dir="t"/>
        </a:scene3d>
        <a:sp3d>
          <a:bevelT w="6350"/>
        </a:sp3d>
      </c:spPr>
    </c:sideWall>
    <c:backWall>
      <c:thickness val="0"/>
      <c:spPr>
        <a:gradFill>
          <a:gsLst>
            <a:gs pos="0">
              <a:srgbClr val="00B050"/>
            </a:gs>
            <a:gs pos="50000">
              <a:srgbClr val="00C85A"/>
            </a:gs>
            <a:gs pos="100000">
              <a:srgbClr val="00E266"/>
            </a:gs>
          </a:gsLst>
          <a:lin ang="5400000" scaled="0"/>
        </a:gradFill>
        <a:scene3d>
          <a:camera prst="orthographicFront"/>
          <a:lightRig rig="threePt" dir="t"/>
        </a:scene3d>
        <a:sp3d>
          <a:bevelT w="6350"/>
        </a:sp3d>
      </c:spPr>
    </c:backWall>
    <c:plotArea>
      <c:layout/>
      <c:bar3DChart>
        <c:barDir val="bar"/>
        <c:grouping val="clustered"/>
        <c:varyColors val="0"/>
        <c:ser>
          <c:idx val="0"/>
          <c:order val="0"/>
          <c:spPr>
            <a:solidFill>
              <a:srgbClr val="002060"/>
            </a:solidFill>
            <a:scene3d>
              <a:camera prst="orthographicFront"/>
              <a:lightRig rig="threePt" dir="t"/>
            </a:scene3d>
            <a:sp3d>
              <a:bevelT/>
              <a:bevelB/>
            </a:sp3d>
          </c:spPr>
          <c:invertIfNegative val="1"/>
          <c:val>
            <c:numRef>
              <c:f>'EP8'!$AA$35:$AA$40</c:f>
              <c:numCache>
                <c:formatCode>General</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0000"/>
                  </a:solidFill>
                  <a:scene3d>
                    <a:camera prst="orthographicFront"/>
                    <a:lightRig rig="threePt" dir="t"/>
                  </a:scene3d>
                  <a:sp3d>
                    <a:bevelT/>
                    <a:bevelB/>
                  </a:sp3d>
                </c14:spPr>
              </c14:invertSolidFillFmt>
            </c:ext>
            <c:ext xmlns:c16="http://schemas.microsoft.com/office/drawing/2014/chart" uri="{C3380CC4-5D6E-409C-BE32-E72D297353CC}">
              <c16:uniqueId val="{00000000-49CE-403D-A0BC-704611FB19C7}"/>
            </c:ext>
          </c:extLst>
        </c:ser>
        <c:dLbls>
          <c:showLegendKey val="0"/>
          <c:showVal val="0"/>
          <c:showCatName val="0"/>
          <c:showSerName val="0"/>
          <c:showPercent val="0"/>
          <c:showBubbleSize val="0"/>
        </c:dLbls>
        <c:gapWidth val="50"/>
        <c:gapDepth val="0"/>
        <c:shape val="cylinder"/>
        <c:axId val="807282136"/>
        <c:axId val="807282528"/>
        <c:axId val="0"/>
      </c:bar3DChart>
      <c:catAx>
        <c:axId val="807282136"/>
        <c:scaling>
          <c:orientation val="minMax"/>
        </c:scaling>
        <c:delete val="1"/>
        <c:axPos val="l"/>
        <c:majorTickMark val="out"/>
        <c:minorTickMark val="none"/>
        <c:tickLblPos val="none"/>
        <c:crossAx val="807282528"/>
        <c:crosses val="autoZero"/>
        <c:auto val="1"/>
        <c:lblAlgn val="ctr"/>
        <c:lblOffset val="100"/>
        <c:noMultiLvlLbl val="0"/>
      </c:catAx>
      <c:valAx>
        <c:axId val="807282528"/>
        <c:scaling>
          <c:orientation val="minMax"/>
        </c:scaling>
        <c:delete val="1"/>
        <c:axPos val="b"/>
        <c:majorGridlines/>
        <c:numFmt formatCode="General" sourceLinked="1"/>
        <c:majorTickMark val="out"/>
        <c:minorTickMark val="none"/>
        <c:tickLblPos val="none"/>
        <c:crossAx val="807282136"/>
        <c:crosses val="autoZero"/>
        <c:crossBetween val="between"/>
      </c:valAx>
      <c:spPr>
        <a:gradFill>
          <a:gsLst>
            <a:gs pos="0">
              <a:srgbClr val="00B050"/>
            </a:gs>
            <a:gs pos="50000">
              <a:srgbClr val="00C85A"/>
            </a:gs>
            <a:gs pos="100000">
              <a:srgbClr val="00E266"/>
            </a:gs>
          </a:gsLst>
          <a:lin ang="5400000" scaled="0"/>
        </a:gradFill>
        <a:scene3d>
          <a:camera prst="orthographicFront"/>
          <a:lightRig rig="threePt" dir="t"/>
        </a:scene3d>
        <a:sp3d prstMaterial="metal">
          <a:bevelT/>
          <a:bevelB/>
        </a:sp3d>
      </c:spPr>
    </c:plotArea>
    <c:plotVisOnly val="1"/>
    <c:dispBlanksAs val="gap"/>
    <c:showDLblsOverMax val="0"/>
  </c:chart>
  <c:spPr>
    <a:gradFill flip="none" rotWithShape="1">
      <a:gsLst>
        <a:gs pos="0">
          <a:srgbClr val="00E266"/>
        </a:gs>
        <a:gs pos="41000">
          <a:srgbClr val="00E266"/>
        </a:gs>
        <a:gs pos="100000">
          <a:srgbClr val="00B050"/>
        </a:gs>
      </a:gsLst>
      <a:lin ang="16200000" scaled="0"/>
      <a:tileRect/>
    </a:gradFill>
    <a:ln w="12700">
      <a:solidFill>
        <a:schemeClr val="bg1"/>
      </a:solidFill>
    </a:ln>
    <a:scene3d>
      <a:camera prst="orthographicFront"/>
      <a:lightRig rig="threePt" dir="t"/>
    </a:scene3d>
    <a:sp3d prstMaterial="metal">
      <a:bevelT w="50800" h="50800"/>
      <a:bevelB w="50800" h="50800"/>
    </a:sp3d>
  </c:spPr>
  <c:printSettings>
    <c:headerFooter/>
    <c:pageMargins b="0.75000000000000777" l="0.70000000000000062" r="0.70000000000000062" t="0.75000000000000777" header="0.30000000000000032" footer="0.30000000000000032"/>
    <c:pageSetup/>
  </c:printSettings>
</c:chartSpace>
</file>

<file path=xl/ctrlProps/ctrlProp1.xml><?xml version="1.0" encoding="utf-8"?>
<formControlPr xmlns="http://schemas.microsoft.com/office/spreadsheetml/2009/9/main" objectType="Spin" dx="22" fmlaLink="$N$11" max="5" page="10" val="5"/>
</file>

<file path=xl/ctrlProps/ctrlProp10.xml><?xml version="1.0" encoding="utf-8"?>
<formControlPr xmlns="http://schemas.microsoft.com/office/spreadsheetml/2009/9/main" objectType="Spin" dx="22" fmlaLink="$L$34" max="3" min="1" page="10"/>
</file>

<file path=xl/ctrlProps/ctrlProp11.xml><?xml version="1.0" encoding="utf-8"?>
<formControlPr xmlns="http://schemas.microsoft.com/office/spreadsheetml/2009/9/main" objectType="Spin" dx="22" fmlaLink="$L$34" max="3" min="1" page="10"/>
</file>

<file path=xl/ctrlProps/ctrlProp12.xml><?xml version="1.0" encoding="utf-8"?>
<formControlPr xmlns="http://schemas.microsoft.com/office/spreadsheetml/2009/9/main" objectType="Spin" dx="22" fmlaLink="$L$34" max="3" min="1" page="10"/>
</file>

<file path=xl/ctrlProps/ctrlProp13.xml><?xml version="1.0" encoding="utf-8"?>
<formControlPr xmlns="http://schemas.microsoft.com/office/spreadsheetml/2009/9/main" objectType="Spin" dx="22" fmlaLink="$L$34" max="3" min="1" page="10"/>
</file>

<file path=xl/ctrlProps/ctrlProp14.xml><?xml version="1.0" encoding="utf-8"?>
<formControlPr xmlns="http://schemas.microsoft.com/office/spreadsheetml/2009/9/main" objectType="Spin" dx="22" fmlaLink="$L$34" max="3" min="1" page="10"/>
</file>

<file path=xl/ctrlProps/ctrlProp2.xml><?xml version="1.0" encoding="utf-8"?>
<formControlPr xmlns="http://schemas.microsoft.com/office/spreadsheetml/2009/9/main" objectType="Spin" dx="22" fmlaLink="$P$34" max="4" min="1" page="10"/>
</file>

<file path=xl/ctrlProps/ctrlProp3.xml><?xml version="1.0" encoding="utf-8"?>
<formControlPr xmlns="http://schemas.microsoft.com/office/spreadsheetml/2009/9/main" objectType="Spin" dx="22" fmlaLink="$AA$13" max="2" min="1" page="10"/>
</file>

<file path=xl/ctrlProps/ctrlProp4.xml><?xml version="1.0" encoding="utf-8"?>
<formControlPr xmlns="http://schemas.microsoft.com/office/spreadsheetml/2009/9/main" objectType="Spin" dx="22" fmlaLink="$AA$19" max="12" min="1" page="10" val="5"/>
</file>

<file path=xl/ctrlProps/ctrlProp5.xml><?xml version="1.0" encoding="utf-8"?>
<formControlPr xmlns="http://schemas.microsoft.com/office/spreadsheetml/2009/9/main" objectType="Spin" dx="22" fmlaLink="$L$34" max="3" min="1" page="10"/>
</file>

<file path=xl/ctrlProps/ctrlProp6.xml><?xml version="1.0" encoding="utf-8"?>
<formControlPr xmlns="http://schemas.microsoft.com/office/spreadsheetml/2009/9/main" objectType="Spin" dx="22" fmlaLink="$L$34" max="3" min="1" page="10"/>
</file>

<file path=xl/ctrlProps/ctrlProp7.xml><?xml version="1.0" encoding="utf-8"?>
<formControlPr xmlns="http://schemas.microsoft.com/office/spreadsheetml/2009/9/main" objectType="Spin" dx="22" fmlaLink="$L$34" max="3" min="1" page="10"/>
</file>

<file path=xl/ctrlProps/ctrlProp8.xml><?xml version="1.0" encoding="utf-8"?>
<formControlPr xmlns="http://schemas.microsoft.com/office/spreadsheetml/2009/9/main" objectType="Spin" dx="22" fmlaLink="$L$34" max="3" min="1" page="10"/>
</file>

<file path=xl/ctrlProps/ctrlProp9.xml><?xml version="1.0" encoding="utf-8"?>
<formControlPr xmlns="http://schemas.microsoft.com/office/spreadsheetml/2009/9/main" objectType="Spin" dx="22" fmlaLink="$L$34" max="3" min="1" page="1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hyperlink" Target="#Accueil!A1"/></Relationships>
</file>

<file path=xl/drawings/_rels/drawing10.xml.rels><?xml version="1.0" encoding="UTF-8" standalone="yes"?>
<Relationships xmlns="http://schemas.openxmlformats.org/package/2006/relationships"><Relationship Id="rId2" Type="http://schemas.openxmlformats.org/officeDocument/2006/relationships/hyperlink" Target="#'CE3'!A1"/><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EP4'!A1"/><Relationship Id="rId18" Type="http://schemas.openxmlformats.org/officeDocument/2006/relationships/hyperlink" Target="#'CE1'!A1"/><Relationship Id="rId26" Type="http://schemas.openxmlformats.org/officeDocument/2006/relationships/hyperlink" Target="#'CE7'!A1"/><Relationship Id="rId3" Type="http://schemas.openxmlformats.org/officeDocument/2006/relationships/hyperlink" Target="#Start"/><Relationship Id="rId21" Type="http://schemas.openxmlformats.org/officeDocument/2006/relationships/hyperlink" Target="https://www.compentho.com/?page_id=11552" TargetMode="External"/><Relationship Id="rId7" Type="http://schemas.openxmlformats.org/officeDocument/2006/relationships/hyperlink" Target="#Menu_Retour_3"/><Relationship Id="rId12" Type="http://schemas.openxmlformats.org/officeDocument/2006/relationships/hyperlink" Target="#'CE3'!A1"/><Relationship Id="rId17" Type="http://schemas.openxmlformats.org/officeDocument/2006/relationships/hyperlink" Target="#Introduction!A1"/><Relationship Id="rId25" Type="http://schemas.openxmlformats.org/officeDocument/2006/relationships/hyperlink" Target="#'CE6'!A1"/><Relationship Id="rId2" Type="http://schemas.openxmlformats.org/officeDocument/2006/relationships/image" Target="../media/image16.png"/><Relationship Id="rId16" Type="http://schemas.openxmlformats.org/officeDocument/2006/relationships/hyperlink" Target="#Accueil!A1"/><Relationship Id="rId20" Type="http://schemas.openxmlformats.org/officeDocument/2006/relationships/hyperlink" Target="#Sauvegarde!A1"/><Relationship Id="rId29" Type="http://schemas.openxmlformats.org/officeDocument/2006/relationships/hyperlink" Target="#'CE10'!A1"/><Relationship Id="rId1" Type="http://schemas.openxmlformats.org/officeDocument/2006/relationships/hyperlink" Target="#Menu_Ret_EX_4"/><Relationship Id="rId6" Type="http://schemas.openxmlformats.org/officeDocument/2006/relationships/image" Target="../media/image18.png"/><Relationship Id="rId11" Type="http://schemas.openxmlformats.org/officeDocument/2006/relationships/hyperlink" Target="#'CE5'!A1"/><Relationship Id="rId24" Type="http://schemas.openxmlformats.org/officeDocument/2006/relationships/hyperlink" Target="#'CE4'!A1"/><Relationship Id="rId5" Type="http://schemas.openxmlformats.org/officeDocument/2006/relationships/hyperlink" Target="#Menu_Eva_4"/><Relationship Id="rId15" Type="http://schemas.openxmlformats.org/officeDocument/2006/relationships/image" Target="../media/image2.png"/><Relationship Id="rId23" Type="http://schemas.openxmlformats.org/officeDocument/2006/relationships/hyperlink" Target="#'CE2'!A1"/><Relationship Id="rId28" Type="http://schemas.openxmlformats.org/officeDocument/2006/relationships/hyperlink" Target="#'CE9'!A1"/><Relationship Id="rId10" Type="http://schemas.openxmlformats.org/officeDocument/2006/relationships/image" Target="../media/image20.png"/><Relationship Id="rId19" Type="http://schemas.openxmlformats.org/officeDocument/2006/relationships/hyperlink" Target="#Certificat!A1"/><Relationship Id="rId4" Type="http://schemas.openxmlformats.org/officeDocument/2006/relationships/image" Target="../media/image17.png"/><Relationship Id="rId9" Type="http://schemas.openxmlformats.org/officeDocument/2006/relationships/hyperlink" Target="#Menu_Retour_5"/><Relationship Id="rId14" Type="http://schemas.openxmlformats.org/officeDocument/2006/relationships/hyperlink" Target="#Start!A1"/><Relationship Id="rId22" Type="http://schemas.openxmlformats.org/officeDocument/2006/relationships/image" Target="../media/image10.png"/><Relationship Id="rId27" Type="http://schemas.openxmlformats.org/officeDocument/2006/relationships/hyperlink" Target="#'CE8'!A1"/></Relationships>
</file>

<file path=xl/drawings/_rels/drawing12.xml.rels><?xml version="1.0" encoding="UTF-8" standalone="yes"?>
<Relationships xmlns="http://schemas.openxmlformats.org/package/2006/relationships"><Relationship Id="rId2" Type="http://schemas.openxmlformats.org/officeDocument/2006/relationships/hyperlink" Target="#'CE4'!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EP5'!A1"/><Relationship Id="rId18" Type="http://schemas.openxmlformats.org/officeDocument/2006/relationships/hyperlink" Target="#'CE1'!A1"/><Relationship Id="rId26" Type="http://schemas.openxmlformats.org/officeDocument/2006/relationships/hyperlink" Target="#'CE7'!A1"/><Relationship Id="rId3" Type="http://schemas.openxmlformats.org/officeDocument/2006/relationships/hyperlink" Target="#Start"/><Relationship Id="rId21" Type="http://schemas.openxmlformats.org/officeDocument/2006/relationships/hyperlink" Target="https://www.compentho.com/?page_id=11552" TargetMode="External"/><Relationship Id="rId7" Type="http://schemas.openxmlformats.org/officeDocument/2006/relationships/hyperlink" Target="#Menu_Retour_3"/><Relationship Id="rId12" Type="http://schemas.openxmlformats.org/officeDocument/2006/relationships/hyperlink" Target="#'CE4'!A1"/><Relationship Id="rId17" Type="http://schemas.openxmlformats.org/officeDocument/2006/relationships/hyperlink" Target="#Introduction!A1"/><Relationship Id="rId25" Type="http://schemas.openxmlformats.org/officeDocument/2006/relationships/hyperlink" Target="#'CE5'!A1"/><Relationship Id="rId2" Type="http://schemas.openxmlformats.org/officeDocument/2006/relationships/image" Target="../media/image16.png"/><Relationship Id="rId16" Type="http://schemas.openxmlformats.org/officeDocument/2006/relationships/hyperlink" Target="#Accueil!A1"/><Relationship Id="rId20" Type="http://schemas.openxmlformats.org/officeDocument/2006/relationships/hyperlink" Target="#Sauvegarde!A1"/><Relationship Id="rId29" Type="http://schemas.openxmlformats.org/officeDocument/2006/relationships/hyperlink" Target="#'CE10'!A1"/><Relationship Id="rId1" Type="http://schemas.openxmlformats.org/officeDocument/2006/relationships/hyperlink" Target="#Menu_Ret_EX_4"/><Relationship Id="rId6" Type="http://schemas.openxmlformats.org/officeDocument/2006/relationships/image" Target="../media/image18.png"/><Relationship Id="rId11" Type="http://schemas.openxmlformats.org/officeDocument/2006/relationships/hyperlink" Target="#'CE6'!A1"/><Relationship Id="rId24" Type="http://schemas.openxmlformats.org/officeDocument/2006/relationships/hyperlink" Target="#'CE3'!A1"/><Relationship Id="rId5" Type="http://schemas.openxmlformats.org/officeDocument/2006/relationships/hyperlink" Target="#Menu_Eva_4"/><Relationship Id="rId15" Type="http://schemas.openxmlformats.org/officeDocument/2006/relationships/image" Target="../media/image2.png"/><Relationship Id="rId23" Type="http://schemas.openxmlformats.org/officeDocument/2006/relationships/hyperlink" Target="#'CE2'!A1"/><Relationship Id="rId28" Type="http://schemas.openxmlformats.org/officeDocument/2006/relationships/hyperlink" Target="#'CE9'!A1"/><Relationship Id="rId10" Type="http://schemas.openxmlformats.org/officeDocument/2006/relationships/image" Target="../media/image20.png"/><Relationship Id="rId19" Type="http://schemas.openxmlformats.org/officeDocument/2006/relationships/hyperlink" Target="#Certificat!A1"/><Relationship Id="rId4" Type="http://schemas.openxmlformats.org/officeDocument/2006/relationships/image" Target="../media/image17.png"/><Relationship Id="rId9" Type="http://schemas.openxmlformats.org/officeDocument/2006/relationships/hyperlink" Target="#Menu_Retour_5"/><Relationship Id="rId14" Type="http://schemas.openxmlformats.org/officeDocument/2006/relationships/hyperlink" Target="#Start!A1"/><Relationship Id="rId22" Type="http://schemas.openxmlformats.org/officeDocument/2006/relationships/image" Target="../media/image10.png"/><Relationship Id="rId27" Type="http://schemas.openxmlformats.org/officeDocument/2006/relationships/hyperlink" Target="#'CE8'!A1"/></Relationships>
</file>

<file path=xl/drawings/_rels/drawing14.xml.rels><?xml version="1.0" encoding="UTF-8" standalone="yes"?>
<Relationships xmlns="http://schemas.openxmlformats.org/package/2006/relationships"><Relationship Id="rId2" Type="http://schemas.openxmlformats.org/officeDocument/2006/relationships/hyperlink" Target="#'CE5'!A1"/><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CE7'!A1"/><Relationship Id="rId18" Type="http://schemas.openxmlformats.org/officeDocument/2006/relationships/hyperlink" Target="#'CE1'!A1"/><Relationship Id="rId26" Type="http://schemas.openxmlformats.org/officeDocument/2006/relationships/hyperlink" Target="#'CE6'!A1"/><Relationship Id="rId3" Type="http://schemas.openxmlformats.org/officeDocument/2006/relationships/hyperlink" Target="#Start"/><Relationship Id="rId21" Type="http://schemas.openxmlformats.org/officeDocument/2006/relationships/hyperlink" Target="https://www.compentho.com/?page_id=11552" TargetMode="External"/><Relationship Id="rId7" Type="http://schemas.openxmlformats.org/officeDocument/2006/relationships/hyperlink" Target="#Menu_Retour_3"/><Relationship Id="rId12" Type="http://schemas.openxmlformats.org/officeDocument/2006/relationships/hyperlink" Target="#'EP6'!A1"/><Relationship Id="rId17" Type="http://schemas.openxmlformats.org/officeDocument/2006/relationships/hyperlink" Target="#Introduction!A1"/><Relationship Id="rId25" Type="http://schemas.openxmlformats.org/officeDocument/2006/relationships/hyperlink" Target="#'CE4'!A1"/><Relationship Id="rId2" Type="http://schemas.openxmlformats.org/officeDocument/2006/relationships/image" Target="../media/image16.png"/><Relationship Id="rId16" Type="http://schemas.openxmlformats.org/officeDocument/2006/relationships/hyperlink" Target="#Accueil!A1"/><Relationship Id="rId20" Type="http://schemas.openxmlformats.org/officeDocument/2006/relationships/hyperlink" Target="#Sauvegarde!A1"/><Relationship Id="rId29" Type="http://schemas.openxmlformats.org/officeDocument/2006/relationships/hyperlink" Target="#'CE10'!A1"/><Relationship Id="rId1" Type="http://schemas.openxmlformats.org/officeDocument/2006/relationships/hyperlink" Target="#Menu_Ret_EX_4"/><Relationship Id="rId6" Type="http://schemas.openxmlformats.org/officeDocument/2006/relationships/image" Target="../media/image18.png"/><Relationship Id="rId11" Type="http://schemas.openxmlformats.org/officeDocument/2006/relationships/hyperlink" Target="#'CE5'!A1"/><Relationship Id="rId24" Type="http://schemas.openxmlformats.org/officeDocument/2006/relationships/hyperlink" Target="#'CE3'!A1"/><Relationship Id="rId5" Type="http://schemas.openxmlformats.org/officeDocument/2006/relationships/hyperlink" Target="#Menu_Eva_4"/><Relationship Id="rId15" Type="http://schemas.openxmlformats.org/officeDocument/2006/relationships/image" Target="../media/image2.png"/><Relationship Id="rId23" Type="http://schemas.openxmlformats.org/officeDocument/2006/relationships/hyperlink" Target="#'CE2'!A1"/><Relationship Id="rId28" Type="http://schemas.openxmlformats.org/officeDocument/2006/relationships/hyperlink" Target="#'CE9'!A1"/><Relationship Id="rId10" Type="http://schemas.openxmlformats.org/officeDocument/2006/relationships/image" Target="../media/image20.png"/><Relationship Id="rId19" Type="http://schemas.openxmlformats.org/officeDocument/2006/relationships/hyperlink" Target="#Certificat!A1"/><Relationship Id="rId4" Type="http://schemas.openxmlformats.org/officeDocument/2006/relationships/image" Target="../media/image17.png"/><Relationship Id="rId9" Type="http://schemas.openxmlformats.org/officeDocument/2006/relationships/hyperlink" Target="#Menu_Retour_5"/><Relationship Id="rId14" Type="http://schemas.openxmlformats.org/officeDocument/2006/relationships/hyperlink" Target="#Start!A1"/><Relationship Id="rId22" Type="http://schemas.openxmlformats.org/officeDocument/2006/relationships/image" Target="../media/image10.png"/><Relationship Id="rId27" Type="http://schemas.openxmlformats.org/officeDocument/2006/relationships/hyperlink" Target="#'CE8'!A1"/></Relationships>
</file>

<file path=xl/drawings/_rels/drawing16.xml.rels><?xml version="1.0" encoding="UTF-8" standalone="yes"?>
<Relationships xmlns="http://schemas.openxmlformats.org/package/2006/relationships"><Relationship Id="rId2" Type="http://schemas.openxmlformats.org/officeDocument/2006/relationships/hyperlink" Target="#'CE6'!A1"/><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8" Type="http://schemas.openxmlformats.org/officeDocument/2006/relationships/hyperlink" Target="#Menu_Retour_3"/><Relationship Id="rId13" Type="http://schemas.openxmlformats.org/officeDocument/2006/relationships/hyperlink" Target="#'CE6'!A1"/><Relationship Id="rId18" Type="http://schemas.openxmlformats.org/officeDocument/2006/relationships/hyperlink" Target="#Introduction!A1"/><Relationship Id="rId26" Type="http://schemas.openxmlformats.org/officeDocument/2006/relationships/hyperlink" Target="#'CE4'!A1"/><Relationship Id="rId3" Type="http://schemas.openxmlformats.org/officeDocument/2006/relationships/image" Target="../media/image16.png"/><Relationship Id="rId21" Type="http://schemas.openxmlformats.org/officeDocument/2006/relationships/hyperlink" Target="#Sauvegarde!A1"/><Relationship Id="rId7" Type="http://schemas.openxmlformats.org/officeDocument/2006/relationships/image" Target="../media/image18.png"/><Relationship Id="rId12" Type="http://schemas.openxmlformats.org/officeDocument/2006/relationships/hyperlink" Target="#'CE8'!A1"/><Relationship Id="rId17" Type="http://schemas.openxmlformats.org/officeDocument/2006/relationships/hyperlink" Target="#Accueil!A1"/><Relationship Id="rId25" Type="http://schemas.openxmlformats.org/officeDocument/2006/relationships/hyperlink" Target="#'CE3'!A1"/><Relationship Id="rId2" Type="http://schemas.openxmlformats.org/officeDocument/2006/relationships/hyperlink" Target="#Menu_Ret_EX_4"/><Relationship Id="rId16" Type="http://schemas.openxmlformats.org/officeDocument/2006/relationships/image" Target="../media/image2.png"/><Relationship Id="rId20" Type="http://schemas.openxmlformats.org/officeDocument/2006/relationships/hyperlink" Target="#Certificat!A1"/><Relationship Id="rId29" Type="http://schemas.openxmlformats.org/officeDocument/2006/relationships/hyperlink" Target="#'CE9'!A1"/><Relationship Id="rId1" Type="http://schemas.openxmlformats.org/officeDocument/2006/relationships/image" Target="../media/image21.png"/><Relationship Id="rId6" Type="http://schemas.openxmlformats.org/officeDocument/2006/relationships/hyperlink" Target="#Menu_Eva_4"/><Relationship Id="rId11" Type="http://schemas.openxmlformats.org/officeDocument/2006/relationships/image" Target="../media/image20.png"/><Relationship Id="rId24" Type="http://schemas.openxmlformats.org/officeDocument/2006/relationships/hyperlink" Target="#'CE2'!A1"/><Relationship Id="rId5" Type="http://schemas.openxmlformats.org/officeDocument/2006/relationships/image" Target="../media/image17.png"/><Relationship Id="rId15" Type="http://schemas.openxmlformats.org/officeDocument/2006/relationships/hyperlink" Target="#Start!A1"/><Relationship Id="rId23" Type="http://schemas.openxmlformats.org/officeDocument/2006/relationships/image" Target="../media/image10.png"/><Relationship Id="rId28" Type="http://schemas.openxmlformats.org/officeDocument/2006/relationships/hyperlink" Target="#'CE7'!A1"/><Relationship Id="rId10" Type="http://schemas.openxmlformats.org/officeDocument/2006/relationships/hyperlink" Target="#Menu_Retour_5"/><Relationship Id="rId19" Type="http://schemas.openxmlformats.org/officeDocument/2006/relationships/hyperlink" Target="#'CE1'!A1"/><Relationship Id="rId4" Type="http://schemas.openxmlformats.org/officeDocument/2006/relationships/hyperlink" Target="#Start"/><Relationship Id="rId9" Type="http://schemas.openxmlformats.org/officeDocument/2006/relationships/image" Target="../media/image19.png"/><Relationship Id="rId14" Type="http://schemas.openxmlformats.org/officeDocument/2006/relationships/hyperlink" Target="#'EP7'!A1"/><Relationship Id="rId22" Type="http://schemas.openxmlformats.org/officeDocument/2006/relationships/hyperlink" Target="https://www.compentho.com/?page_id=11552" TargetMode="External"/><Relationship Id="rId27" Type="http://schemas.openxmlformats.org/officeDocument/2006/relationships/hyperlink" Target="#'CE5'!A1"/><Relationship Id="rId30" Type="http://schemas.openxmlformats.org/officeDocument/2006/relationships/hyperlink" Target="#'CE10'!A1"/></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hyperlink" Target="#Menu_Eva_3"/><Relationship Id="rId4" Type="http://schemas.openxmlformats.org/officeDocument/2006/relationships/hyperlink" Target="#'CE7'!A1"/></Relationships>
</file>

<file path=xl/drawings/_rels/drawing19.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EP8'!A1"/><Relationship Id="rId18" Type="http://schemas.openxmlformats.org/officeDocument/2006/relationships/hyperlink" Target="#'CE1'!A1"/><Relationship Id="rId26" Type="http://schemas.openxmlformats.org/officeDocument/2006/relationships/hyperlink" Target="#'CE5'!A1"/><Relationship Id="rId3" Type="http://schemas.openxmlformats.org/officeDocument/2006/relationships/hyperlink" Target="#Start"/><Relationship Id="rId21" Type="http://schemas.openxmlformats.org/officeDocument/2006/relationships/hyperlink" Target="https://www.compentho.com/?page_id=11552" TargetMode="External"/><Relationship Id="rId7" Type="http://schemas.openxmlformats.org/officeDocument/2006/relationships/hyperlink" Target="#Menu_Retour_3"/><Relationship Id="rId12" Type="http://schemas.openxmlformats.org/officeDocument/2006/relationships/hyperlink" Target="#'CE7'!A1"/><Relationship Id="rId17" Type="http://schemas.openxmlformats.org/officeDocument/2006/relationships/hyperlink" Target="#Introduction!A1"/><Relationship Id="rId25" Type="http://schemas.openxmlformats.org/officeDocument/2006/relationships/hyperlink" Target="#'CE4'!A1"/><Relationship Id="rId2" Type="http://schemas.openxmlformats.org/officeDocument/2006/relationships/image" Target="../media/image16.png"/><Relationship Id="rId16" Type="http://schemas.openxmlformats.org/officeDocument/2006/relationships/hyperlink" Target="#Accueil!A1"/><Relationship Id="rId20" Type="http://schemas.openxmlformats.org/officeDocument/2006/relationships/hyperlink" Target="#Sauvegarde!A1"/><Relationship Id="rId29" Type="http://schemas.openxmlformats.org/officeDocument/2006/relationships/hyperlink" Target="#'CE10'!A1"/><Relationship Id="rId1" Type="http://schemas.openxmlformats.org/officeDocument/2006/relationships/hyperlink" Target="#Menu_Ret_EX_4"/><Relationship Id="rId6" Type="http://schemas.openxmlformats.org/officeDocument/2006/relationships/image" Target="../media/image18.png"/><Relationship Id="rId11" Type="http://schemas.openxmlformats.org/officeDocument/2006/relationships/hyperlink" Target="#'CE9'!A1"/><Relationship Id="rId24" Type="http://schemas.openxmlformats.org/officeDocument/2006/relationships/hyperlink" Target="#'CE3'!A1"/><Relationship Id="rId5" Type="http://schemas.openxmlformats.org/officeDocument/2006/relationships/hyperlink" Target="#Menu_Eva_4"/><Relationship Id="rId15" Type="http://schemas.openxmlformats.org/officeDocument/2006/relationships/image" Target="../media/image2.png"/><Relationship Id="rId23" Type="http://schemas.openxmlformats.org/officeDocument/2006/relationships/hyperlink" Target="#'CE2'!A1"/><Relationship Id="rId28" Type="http://schemas.openxmlformats.org/officeDocument/2006/relationships/hyperlink" Target="#'CE8'!A1"/><Relationship Id="rId10" Type="http://schemas.openxmlformats.org/officeDocument/2006/relationships/image" Target="../media/image20.png"/><Relationship Id="rId19" Type="http://schemas.openxmlformats.org/officeDocument/2006/relationships/hyperlink" Target="#Certificat!A1"/><Relationship Id="rId4" Type="http://schemas.openxmlformats.org/officeDocument/2006/relationships/image" Target="../media/image17.png"/><Relationship Id="rId9" Type="http://schemas.openxmlformats.org/officeDocument/2006/relationships/hyperlink" Target="#Menu_Retour_5"/><Relationship Id="rId14" Type="http://schemas.openxmlformats.org/officeDocument/2006/relationships/hyperlink" Target="#Start!A1"/><Relationship Id="rId22" Type="http://schemas.openxmlformats.org/officeDocument/2006/relationships/image" Target="../media/image10.png"/><Relationship Id="rId27" Type="http://schemas.openxmlformats.org/officeDocument/2006/relationships/hyperlink" Target="#'CE6'!A1"/></Relationships>
</file>

<file path=xl/drawings/_rels/drawing2.xml.rels><?xml version="1.0" encoding="UTF-8" standalone="yes"?>
<Relationships xmlns="http://schemas.openxmlformats.org/package/2006/relationships"><Relationship Id="rId8" Type="http://schemas.openxmlformats.org/officeDocument/2006/relationships/hyperlink" Target="#Introduction!A1"/><Relationship Id="rId13" Type="http://schemas.openxmlformats.org/officeDocument/2006/relationships/hyperlink" Target="#Confort!A1"/><Relationship Id="rId3" Type="http://schemas.openxmlformats.org/officeDocument/2006/relationships/hyperlink" Target="http://www.compentho.com" TargetMode="External"/><Relationship Id="rId7" Type="http://schemas.openxmlformats.org/officeDocument/2006/relationships/hyperlink" Target="https://www.compentho.com/?page_id=8817" TargetMode="External"/><Relationship Id="rId12" Type="http://schemas.openxmlformats.org/officeDocument/2006/relationships/hyperlink" Target="https://www.compentho.com/?page_id=11552" TargetMode="External"/><Relationship Id="rId2" Type="http://schemas.openxmlformats.org/officeDocument/2006/relationships/image" Target="NULL"/><Relationship Id="rId1" Type="http://schemas.openxmlformats.org/officeDocument/2006/relationships/image" Target="../media/image4.png"/><Relationship Id="rId6" Type="http://schemas.openxmlformats.org/officeDocument/2006/relationships/image" Target="../media/image5.png"/><Relationship Id="rId11" Type="http://schemas.openxmlformats.org/officeDocument/2006/relationships/hyperlink" Target="#Sauvegarde!A1"/><Relationship Id="rId5" Type="http://schemas.openxmlformats.org/officeDocument/2006/relationships/image" Target="../media/image2.png"/><Relationship Id="rId10" Type="http://schemas.openxmlformats.org/officeDocument/2006/relationships/hyperlink" Target="#Certificat!A1"/><Relationship Id="rId4" Type="http://schemas.openxmlformats.org/officeDocument/2006/relationships/hyperlink" Target="#Start!A1"/><Relationship Id="rId9" Type="http://schemas.openxmlformats.org/officeDocument/2006/relationships/hyperlink" Target="#'CE1'!A1"/></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CE8'!A1"/></Relationships>
</file>

<file path=xl/drawings/_rels/drawing21.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EP9'!A1"/><Relationship Id="rId18" Type="http://schemas.openxmlformats.org/officeDocument/2006/relationships/hyperlink" Target="#'CE1'!A1"/><Relationship Id="rId26" Type="http://schemas.openxmlformats.org/officeDocument/2006/relationships/hyperlink" Target="#'CE5'!A1"/><Relationship Id="rId3" Type="http://schemas.openxmlformats.org/officeDocument/2006/relationships/hyperlink" Target="#Start"/><Relationship Id="rId21" Type="http://schemas.openxmlformats.org/officeDocument/2006/relationships/hyperlink" Target="https://www.compentho.com/?page_id=11552" TargetMode="External"/><Relationship Id="rId7" Type="http://schemas.openxmlformats.org/officeDocument/2006/relationships/hyperlink" Target="#Menu_Retour_3"/><Relationship Id="rId12" Type="http://schemas.openxmlformats.org/officeDocument/2006/relationships/hyperlink" Target="#'CE8'!A1"/><Relationship Id="rId17" Type="http://schemas.openxmlformats.org/officeDocument/2006/relationships/hyperlink" Target="#Introduction!A1"/><Relationship Id="rId25" Type="http://schemas.openxmlformats.org/officeDocument/2006/relationships/hyperlink" Target="#'CE4'!A1"/><Relationship Id="rId2" Type="http://schemas.openxmlformats.org/officeDocument/2006/relationships/image" Target="../media/image16.png"/><Relationship Id="rId16" Type="http://schemas.openxmlformats.org/officeDocument/2006/relationships/hyperlink" Target="#Accueil!A1"/><Relationship Id="rId20" Type="http://schemas.openxmlformats.org/officeDocument/2006/relationships/hyperlink" Target="#Sauvegarde!A1"/><Relationship Id="rId29" Type="http://schemas.openxmlformats.org/officeDocument/2006/relationships/hyperlink" Target="#'CE9'!A1"/><Relationship Id="rId1" Type="http://schemas.openxmlformats.org/officeDocument/2006/relationships/hyperlink" Target="#Menu_Ret_EX_4"/><Relationship Id="rId6" Type="http://schemas.openxmlformats.org/officeDocument/2006/relationships/image" Target="../media/image18.png"/><Relationship Id="rId11" Type="http://schemas.openxmlformats.org/officeDocument/2006/relationships/hyperlink" Target="#'CE10'!A1"/><Relationship Id="rId24" Type="http://schemas.openxmlformats.org/officeDocument/2006/relationships/hyperlink" Target="#'CE3'!A1"/><Relationship Id="rId5" Type="http://schemas.openxmlformats.org/officeDocument/2006/relationships/hyperlink" Target="#Menu_Eva_4"/><Relationship Id="rId15" Type="http://schemas.openxmlformats.org/officeDocument/2006/relationships/image" Target="../media/image2.png"/><Relationship Id="rId23" Type="http://schemas.openxmlformats.org/officeDocument/2006/relationships/hyperlink" Target="#'CE2'!A1"/><Relationship Id="rId28" Type="http://schemas.openxmlformats.org/officeDocument/2006/relationships/hyperlink" Target="#'CE7'!A1"/><Relationship Id="rId10" Type="http://schemas.openxmlformats.org/officeDocument/2006/relationships/image" Target="../media/image20.png"/><Relationship Id="rId19" Type="http://schemas.openxmlformats.org/officeDocument/2006/relationships/hyperlink" Target="#Certificat!A1"/><Relationship Id="rId4" Type="http://schemas.openxmlformats.org/officeDocument/2006/relationships/image" Target="../media/image17.png"/><Relationship Id="rId9" Type="http://schemas.openxmlformats.org/officeDocument/2006/relationships/hyperlink" Target="#Menu_Retour_5"/><Relationship Id="rId14" Type="http://schemas.openxmlformats.org/officeDocument/2006/relationships/hyperlink" Target="#Start!A1"/><Relationship Id="rId22" Type="http://schemas.openxmlformats.org/officeDocument/2006/relationships/image" Target="../media/image10.png"/><Relationship Id="rId27" Type="http://schemas.openxmlformats.org/officeDocument/2006/relationships/hyperlink" Target="#'CE6'!A1"/></Relationships>
</file>

<file path=xl/drawings/_rels/drawing22.xml.rels><?xml version="1.0" encoding="UTF-8" standalone="yes"?>
<Relationships xmlns="http://schemas.openxmlformats.org/package/2006/relationships"><Relationship Id="rId2" Type="http://schemas.openxmlformats.org/officeDocument/2006/relationships/hyperlink" Target="#'CE9'!A1"/><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EP10'!A1"/><Relationship Id="rId18" Type="http://schemas.openxmlformats.org/officeDocument/2006/relationships/hyperlink" Target="#Certificat!A1"/><Relationship Id="rId26" Type="http://schemas.openxmlformats.org/officeDocument/2006/relationships/hyperlink" Target="#'CE6'!A1"/><Relationship Id="rId3" Type="http://schemas.openxmlformats.org/officeDocument/2006/relationships/hyperlink" Target="#Start"/><Relationship Id="rId21" Type="http://schemas.openxmlformats.org/officeDocument/2006/relationships/image" Target="../media/image10.png"/><Relationship Id="rId7" Type="http://schemas.openxmlformats.org/officeDocument/2006/relationships/hyperlink" Target="#Menu_Retour_3"/><Relationship Id="rId12" Type="http://schemas.openxmlformats.org/officeDocument/2006/relationships/hyperlink" Target="#'CE9'!A1"/><Relationship Id="rId17" Type="http://schemas.openxmlformats.org/officeDocument/2006/relationships/hyperlink" Target="#'CE1'!A1"/><Relationship Id="rId25" Type="http://schemas.openxmlformats.org/officeDocument/2006/relationships/hyperlink" Target="#'CE5'!A1"/><Relationship Id="rId2" Type="http://schemas.openxmlformats.org/officeDocument/2006/relationships/image" Target="../media/image16.png"/><Relationship Id="rId16" Type="http://schemas.openxmlformats.org/officeDocument/2006/relationships/hyperlink" Target="#Accueil!A1"/><Relationship Id="rId20" Type="http://schemas.openxmlformats.org/officeDocument/2006/relationships/hyperlink" Target="https://www.compentho.com/?page_id=11552" TargetMode="External"/><Relationship Id="rId29" Type="http://schemas.openxmlformats.org/officeDocument/2006/relationships/hyperlink" Target="#'CE10'!A1"/><Relationship Id="rId1" Type="http://schemas.openxmlformats.org/officeDocument/2006/relationships/hyperlink" Target="#Menu_Ret_EX_4"/><Relationship Id="rId6" Type="http://schemas.openxmlformats.org/officeDocument/2006/relationships/image" Target="../media/image18.png"/><Relationship Id="rId11" Type="http://schemas.openxmlformats.org/officeDocument/2006/relationships/hyperlink" Target="#Introduction!A1"/><Relationship Id="rId24" Type="http://schemas.openxmlformats.org/officeDocument/2006/relationships/hyperlink" Target="#'CE4'!A1"/><Relationship Id="rId5" Type="http://schemas.openxmlformats.org/officeDocument/2006/relationships/hyperlink" Target="#Menu_Eva_4"/><Relationship Id="rId15" Type="http://schemas.openxmlformats.org/officeDocument/2006/relationships/image" Target="../media/image2.png"/><Relationship Id="rId23" Type="http://schemas.openxmlformats.org/officeDocument/2006/relationships/hyperlink" Target="#'CE3'!A1"/><Relationship Id="rId28" Type="http://schemas.openxmlformats.org/officeDocument/2006/relationships/hyperlink" Target="#'CE8'!A1"/><Relationship Id="rId10" Type="http://schemas.openxmlformats.org/officeDocument/2006/relationships/image" Target="../media/image20.png"/><Relationship Id="rId19" Type="http://schemas.openxmlformats.org/officeDocument/2006/relationships/hyperlink" Target="#Sauvegarde!A1"/><Relationship Id="rId4" Type="http://schemas.openxmlformats.org/officeDocument/2006/relationships/image" Target="../media/image17.png"/><Relationship Id="rId9" Type="http://schemas.openxmlformats.org/officeDocument/2006/relationships/hyperlink" Target="#Menu_Retour_5"/><Relationship Id="rId14" Type="http://schemas.openxmlformats.org/officeDocument/2006/relationships/hyperlink" Target="#Start!A1"/><Relationship Id="rId22" Type="http://schemas.openxmlformats.org/officeDocument/2006/relationships/hyperlink" Target="#'CE2'!A1"/><Relationship Id="rId27" Type="http://schemas.openxmlformats.org/officeDocument/2006/relationships/hyperlink" Target="#'CE7'!A1"/></Relationships>
</file>

<file path=xl/drawings/_rels/drawing24.xml.rels><?xml version="1.0" encoding="UTF-8" standalone="yes"?>
<Relationships xmlns="http://schemas.openxmlformats.org/package/2006/relationships"><Relationship Id="rId3" Type="http://schemas.openxmlformats.org/officeDocument/2006/relationships/hyperlink" Target="#'CE10'!A1"/><Relationship Id="rId2" Type="http://schemas.openxmlformats.org/officeDocument/2006/relationships/image" Target="../media/image2.png"/><Relationship Id="rId1"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image" Target="../media/image25.png"/><Relationship Id="rId7" Type="http://schemas.openxmlformats.org/officeDocument/2006/relationships/hyperlink" Target="#Accueil!A1"/><Relationship Id="rId2" Type="http://schemas.openxmlformats.org/officeDocument/2006/relationships/image" Target="../media/image24.png"/><Relationship Id="rId1" Type="http://schemas.openxmlformats.org/officeDocument/2006/relationships/image" Target="../media/image21.png"/><Relationship Id="rId6" Type="http://schemas.openxmlformats.org/officeDocument/2006/relationships/image" Target="../media/image13.png"/><Relationship Id="rId5" Type="http://schemas.openxmlformats.org/officeDocument/2006/relationships/image" Target="../media/image23.png"/><Relationship Id="rId4" Type="http://schemas.openxmlformats.org/officeDocument/2006/relationships/image" Target="../media/image26.emf"/><Relationship Id="rId9" Type="http://schemas.openxmlformats.org/officeDocument/2006/relationships/hyperlink" Target="#Sauvegarde!A1"/></Relationships>
</file>

<file path=xl/drawings/_rels/drawing3.xml.rels><?xml version="1.0" encoding="UTF-8" standalone="yes"?>
<Relationships xmlns="http://schemas.openxmlformats.org/package/2006/relationships"><Relationship Id="rId8" Type="http://schemas.openxmlformats.org/officeDocument/2006/relationships/hyperlink" Target="#'CE7'!A1"/><Relationship Id="rId13" Type="http://schemas.openxmlformats.org/officeDocument/2006/relationships/hyperlink" Target="#Start!A1"/><Relationship Id="rId18" Type="http://schemas.openxmlformats.org/officeDocument/2006/relationships/hyperlink" Target="#Sauvegarde!A1"/><Relationship Id="rId3" Type="http://schemas.openxmlformats.org/officeDocument/2006/relationships/hyperlink" Target="#'CE2'!A1"/><Relationship Id="rId7" Type="http://schemas.openxmlformats.org/officeDocument/2006/relationships/hyperlink" Target="#'CE6'!A1"/><Relationship Id="rId12" Type="http://schemas.openxmlformats.org/officeDocument/2006/relationships/image" Target="../media/image3.png"/><Relationship Id="rId17" Type="http://schemas.openxmlformats.org/officeDocument/2006/relationships/hyperlink" Target="#Certificat!A1"/><Relationship Id="rId2" Type="http://schemas.openxmlformats.org/officeDocument/2006/relationships/hyperlink" Target="#'CE1'!A1"/><Relationship Id="rId16" Type="http://schemas.openxmlformats.org/officeDocument/2006/relationships/hyperlink" Target="#Introduction!A1"/><Relationship Id="rId1" Type="http://schemas.openxmlformats.org/officeDocument/2006/relationships/image" Target="../media/image6.png"/><Relationship Id="rId6" Type="http://schemas.openxmlformats.org/officeDocument/2006/relationships/hyperlink" Target="#'CE5'!A1"/><Relationship Id="rId11" Type="http://schemas.openxmlformats.org/officeDocument/2006/relationships/hyperlink" Target="#'CE10'!A1"/><Relationship Id="rId5" Type="http://schemas.openxmlformats.org/officeDocument/2006/relationships/hyperlink" Target="#'CE4'!A1"/><Relationship Id="rId15" Type="http://schemas.openxmlformats.org/officeDocument/2006/relationships/hyperlink" Target="#Accueil!A1"/><Relationship Id="rId10" Type="http://schemas.openxmlformats.org/officeDocument/2006/relationships/hyperlink" Target="#'CE9'!A1"/><Relationship Id="rId19" Type="http://schemas.openxmlformats.org/officeDocument/2006/relationships/hyperlink" Target="https://www.compentho.com/?page_id=11552" TargetMode="External"/><Relationship Id="rId4" Type="http://schemas.openxmlformats.org/officeDocument/2006/relationships/hyperlink" Target="#'CE3'!A1"/><Relationship Id="rId9" Type="http://schemas.openxmlformats.org/officeDocument/2006/relationships/hyperlink" Target="#'CE8'!A1"/><Relationship Id="rId14"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hyperlink" Target="#Introduction!A1"/><Relationship Id="rId13" Type="http://schemas.openxmlformats.org/officeDocument/2006/relationships/image" Target="../media/image11.png"/><Relationship Id="rId3" Type="http://schemas.openxmlformats.org/officeDocument/2006/relationships/image" Target="../media/image9.png"/><Relationship Id="rId7" Type="http://schemas.openxmlformats.org/officeDocument/2006/relationships/hyperlink" Target="#Accueil!A1"/><Relationship Id="rId12" Type="http://schemas.openxmlformats.org/officeDocument/2006/relationships/hyperlink" Target="https://www.compentho.com/?page_id=11552" TargetMode="External"/><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2.png"/><Relationship Id="rId11" Type="http://schemas.openxmlformats.org/officeDocument/2006/relationships/hyperlink" Target="#Sauvegarde!A1"/><Relationship Id="rId5" Type="http://schemas.openxmlformats.org/officeDocument/2006/relationships/hyperlink" Target="#Start!A1"/><Relationship Id="rId15" Type="http://schemas.openxmlformats.org/officeDocument/2006/relationships/image" Target="../media/image12.png"/><Relationship Id="rId10" Type="http://schemas.openxmlformats.org/officeDocument/2006/relationships/hyperlink" Target="#Certificat!A1"/><Relationship Id="rId4" Type="http://schemas.openxmlformats.org/officeDocument/2006/relationships/image" Target="../media/image10.png"/><Relationship Id="rId9" Type="http://schemas.openxmlformats.org/officeDocument/2006/relationships/hyperlink" Target="#'CE1'!A1"/><Relationship Id="rId14" Type="http://schemas.openxmlformats.org/officeDocument/2006/relationships/hyperlink" Target="https://www.compentho.com/?page_id=10770"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Accueil!A1"/><Relationship Id="rId1" Type="http://schemas.openxmlformats.org/officeDocument/2006/relationships/image" Target="../media/image13.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Start!A1"/><Relationship Id="rId18" Type="http://schemas.openxmlformats.org/officeDocument/2006/relationships/hyperlink" Target="#Sauvegarde!A1"/><Relationship Id="rId26" Type="http://schemas.openxmlformats.org/officeDocument/2006/relationships/hyperlink" Target="#'CE9'!A1"/><Relationship Id="rId3" Type="http://schemas.openxmlformats.org/officeDocument/2006/relationships/hyperlink" Target="#Start"/><Relationship Id="rId21" Type="http://schemas.openxmlformats.org/officeDocument/2006/relationships/hyperlink" Target="#'CE4'!A1"/><Relationship Id="rId7" Type="http://schemas.openxmlformats.org/officeDocument/2006/relationships/hyperlink" Target="#Menu_Retour_3"/><Relationship Id="rId12" Type="http://schemas.openxmlformats.org/officeDocument/2006/relationships/hyperlink" Target="#Introduction!A1"/><Relationship Id="rId17" Type="http://schemas.openxmlformats.org/officeDocument/2006/relationships/hyperlink" Target="#Certificat!A1"/><Relationship Id="rId25" Type="http://schemas.openxmlformats.org/officeDocument/2006/relationships/hyperlink" Target="#'CE8'!A1"/><Relationship Id="rId2" Type="http://schemas.openxmlformats.org/officeDocument/2006/relationships/image" Target="../media/image16.png"/><Relationship Id="rId16" Type="http://schemas.openxmlformats.org/officeDocument/2006/relationships/hyperlink" Target="#'CE1'!A1"/><Relationship Id="rId20" Type="http://schemas.openxmlformats.org/officeDocument/2006/relationships/hyperlink" Target="#'CE3'!A1"/><Relationship Id="rId1" Type="http://schemas.openxmlformats.org/officeDocument/2006/relationships/hyperlink" Target="#Menu_Ret_EX_4"/><Relationship Id="rId6" Type="http://schemas.openxmlformats.org/officeDocument/2006/relationships/image" Target="../media/image18.png"/><Relationship Id="rId11" Type="http://schemas.openxmlformats.org/officeDocument/2006/relationships/hyperlink" Target="#'CE2'!A1"/><Relationship Id="rId24" Type="http://schemas.openxmlformats.org/officeDocument/2006/relationships/hyperlink" Target="#'CE7'!A1"/><Relationship Id="rId5" Type="http://schemas.openxmlformats.org/officeDocument/2006/relationships/hyperlink" Target="#Menu_Eva_4"/><Relationship Id="rId15" Type="http://schemas.openxmlformats.org/officeDocument/2006/relationships/hyperlink" Target="#Accueil!A1"/><Relationship Id="rId23" Type="http://schemas.openxmlformats.org/officeDocument/2006/relationships/hyperlink" Target="#'CE6'!A1"/><Relationship Id="rId28" Type="http://schemas.openxmlformats.org/officeDocument/2006/relationships/image" Target="../media/image10.png"/><Relationship Id="rId10" Type="http://schemas.openxmlformats.org/officeDocument/2006/relationships/image" Target="../media/image20.png"/><Relationship Id="rId19" Type="http://schemas.openxmlformats.org/officeDocument/2006/relationships/hyperlink" Target="https://www.compentho.com/?page_id=11552" TargetMode="External"/><Relationship Id="rId4" Type="http://schemas.openxmlformats.org/officeDocument/2006/relationships/image" Target="../media/image17.png"/><Relationship Id="rId9" Type="http://schemas.openxmlformats.org/officeDocument/2006/relationships/hyperlink" Target="#Menu_Retour_5"/><Relationship Id="rId14" Type="http://schemas.openxmlformats.org/officeDocument/2006/relationships/image" Target="../media/image2.png"/><Relationship Id="rId22" Type="http://schemas.openxmlformats.org/officeDocument/2006/relationships/hyperlink" Target="#'CE5'!A1"/><Relationship Id="rId27" Type="http://schemas.openxmlformats.org/officeDocument/2006/relationships/hyperlink" Target="#'CE10'!A1"/></Relationships>
</file>

<file path=xl/drawings/_rels/drawing7.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EP2'!A1"/><Relationship Id="rId18" Type="http://schemas.openxmlformats.org/officeDocument/2006/relationships/hyperlink" Target="#Certificat!A1"/><Relationship Id="rId26" Type="http://schemas.openxmlformats.org/officeDocument/2006/relationships/hyperlink" Target="#'CE7'!A1"/><Relationship Id="rId3" Type="http://schemas.openxmlformats.org/officeDocument/2006/relationships/hyperlink" Target="#Start"/><Relationship Id="rId21" Type="http://schemas.openxmlformats.org/officeDocument/2006/relationships/image" Target="../media/image10.png"/><Relationship Id="rId7" Type="http://schemas.openxmlformats.org/officeDocument/2006/relationships/hyperlink" Target="#Menu_Retour_3"/><Relationship Id="rId12" Type="http://schemas.openxmlformats.org/officeDocument/2006/relationships/hyperlink" Target="#'CE1'!A1"/><Relationship Id="rId17" Type="http://schemas.openxmlformats.org/officeDocument/2006/relationships/hyperlink" Target="#Introduction!A1"/><Relationship Id="rId25" Type="http://schemas.openxmlformats.org/officeDocument/2006/relationships/hyperlink" Target="#'CE6'!A1"/><Relationship Id="rId2" Type="http://schemas.openxmlformats.org/officeDocument/2006/relationships/image" Target="../media/image16.png"/><Relationship Id="rId16" Type="http://schemas.openxmlformats.org/officeDocument/2006/relationships/hyperlink" Target="#Accueil!A1"/><Relationship Id="rId20" Type="http://schemas.openxmlformats.org/officeDocument/2006/relationships/hyperlink" Target="https://www.compentho.com/?page_id=11552" TargetMode="External"/><Relationship Id="rId29" Type="http://schemas.openxmlformats.org/officeDocument/2006/relationships/hyperlink" Target="#'CE10'!A1"/><Relationship Id="rId1" Type="http://schemas.openxmlformats.org/officeDocument/2006/relationships/hyperlink" Target="#Menu_Ret_EX_4"/><Relationship Id="rId6" Type="http://schemas.openxmlformats.org/officeDocument/2006/relationships/image" Target="../media/image18.png"/><Relationship Id="rId11" Type="http://schemas.openxmlformats.org/officeDocument/2006/relationships/hyperlink" Target="#'CE3'!A1"/><Relationship Id="rId24" Type="http://schemas.openxmlformats.org/officeDocument/2006/relationships/hyperlink" Target="#'CE5'!A1"/><Relationship Id="rId5" Type="http://schemas.openxmlformats.org/officeDocument/2006/relationships/hyperlink" Target="#Menu_Eva_4"/><Relationship Id="rId15" Type="http://schemas.openxmlformats.org/officeDocument/2006/relationships/image" Target="../media/image2.png"/><Relationship Id="rId23" Type="http://schemas.openxmlformats.org/officeDocument/2006/relationships/hyperlink" Target="#'CE4'!A1"/><Relationship Id="rId28" Type="http://schemas.openxmlformats.org/officeDocument/2006/relationships/hyperlink" Target="#'CE9'!A1"/><Relationship Id="rId10" Type="http://schemas.openxmlformats.org/officeDocument/2006/relationships/image" Target="../media/image20.png"/><Relationship Id="rId19" Type="http://schemas.openxmlformats.org/officeDocument/2006/relationships/hyperlink" Target="#Sauvegarde!A1"/><Relationship Id="rId4" Type="http://schemas.openxmlformats.org/officeDocument/2006/relationships/image" Target="../media/image17.png"/><Relationship Id="rId9" Type="http://schemas.openxmlformats.org/officeDocument/2006/relationships/hyperlink" Target="#Menu_Retour_5"/><Relationship Id="rId14" Type="http://schemas.openxmlformats.org/officeDocument/2006/relationships/hyperlink" Target="#Start!A1"/><Relationship Id="rId22" Type="http://schemas.openxmlformats.org/officeDocument/2006/relationships/hyperlink" Target="#'CE2'!A1"/><Relationship Id="rId27" Type="http://schemas.openxmlformats.org/officeDocument/2006/relationships/hyperlink" Target="#'CE8'!A1"/></Relationships>
</file>

<file path=xl/drawings/_rels/drawing8.xml.rels><?xml version="1.0" encoding="UTF-8" standalone="yes"?>
<Relationships xmlns="http://schemas.openxmlformats.org/package/2006/relationships"><Relationship Id="rId2" Type="http://schemas.openxmlformats.org/officeDocument/2006/relationships/hyperlink" Target="#'CE2'!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EP3'!A1"/><Relationship Id="rId18" Type="http://schemas.openxmlformats.org/officeDocument/2006/relationships/hyperlink" Target="#'CE7'!A1"/><Relationship Id="rId26" Type="http://schemas.openxmlformats.org/officeDocument/2006/relationships/hyperlink" Target="#Certificat!A1"/><Relationship Id="rId3" Type="http://schemas.openxmlformats.org/officeDocument/2006/relationships/hyperlink" Target="#Start"/><Relationship Id="rId21" Type="http://schemas.openxmlformats.org/officeDocument/2006/relationships/hyperlink" Target="#'CE10'!A1"/><Relationship Id="rId7" Type="http://schemas.openxmlformats.org/officeDocument/2006/relationships/hyperlink" Target="#Menu_Retour_3"/><Relationship Id="rId12" Type="http://schemas.openxmlformats.org/officeDocument/2006/relationships/hyperlink" Target="#'CE2'!A1"/><Relationship Id="rId17" Type="http://schemas.openxmlformats.org/officeDocument/2006/relationships/hyperlink" Target="#'CE6'!A1"/><Relationship Id="rId25" Type="http://schemas.openxmlformats.org/officeDocument/2006/relationships/hyperlink" Target="#Introduction!A1"/><Relationship Id="rId2" Type="http://schemas.openxmlformats.org/officeDocument/2006/relationships/image" Target="../media/image16.png"/><Relationship Id="rId16" Type="http://schemas.openxmlformats.org/officeDocument/2006/relationships/hyperlink" Target="#'CE5'!A1"/><Relationship Id="rId20" Type="http://schemas.openxmlformats.org/officeDocument/2006/relationships/hyperlink" Target="#'CE9'!A1"/><Relationship Id="rId29" Type="http://schemas.openxmlformats.org/officeDocument/2006/relationships/image" Target="../media/image10.png"/><Relationship Id="rId1" Type="http://schemas.openxmlformats.org/officeDocument/2006/relationships/hyperlink" Target="#Menu_Ret_EX_4"/><Relationship Id="rId6" Type="http://schemas.openxmlformats.org/officeDocument/2006/relationships/image" Target="../media/image18.png"/><Relationship Id="rId11" Type="http://schemas.openxmlformats.org/officeDocument/2006/relationships/hyperlink" Target="#'CE4'!A1"/><Relationship Id="rId24" Type="http://schemas.openxmlformats.org/officeDocument/2006/relationships/hyperlink" Target="#Accueil!A1"/><Relationship Id="rId5" Type="http://schemas.openxmlformats.org/officeDocument/2006/relationships/hyperlink" Target="#Menu_Eva_4"/><Relationship Id="rId15" Type="http://schemas.openxmlformats.org/officeDocument/2006/relationships/hyperlink" Target="#'CE3'!A1"/><Relationship Id="rId23" Type="http://schemas.openxmlformats.org/officeDocument/2006/relationships/image" Target="../media/image2.png"/><Relationship Id="rId28" Type="http://schemas.openxmlformats.org/officeDocument/2006/relationships/hyperlink" Target="https://www.compentho.com/?page_id=11552" TargetMode="External"/><Relationship Id="rId10" Type="http://schemas.openxmlformats.org/officeDocument/2006/relationships/image" Target="../media/image20.png"/><Relationship Id="rId19" Type="http://schemas.openxmlformats.org/officeDocument/2006/relationships/hyperlink" Target="#'CE8'!A1"/><Relationship Id="rId4" Type="http://schemas.openxmlformats.org/officeDocument/2006/relationships/image" Target="../media/image17.png"/><Relationship Id="rId9" Type="http://schemas.openxmlformats.org/officeDocument/2006/relationships/hyperlink" Target="#Menu_Retour_5"/><Relationship Id="rId14" Type="http://schemas.openxmlformats.org/officeDocument/2006/relationships/hyperlink" Target="#'CE1'!A1"/><Relationship Id="rId22" Type="http://schemas.openxmlformats.org/officeDocument/2006/relationships/hyperlink" Target="#Start!A1"/><Relationship Id="rId27" Type="http://schemas.openxmlformats.org/officeDocument/2006/relationships/hyperlink" Target="#Sauvegard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104775</xdr:rowOff>
    </xdr:from>
    <xdr:to>
      <xdr:col>8</xdr:col>
      <xdr:colOff>514349</xdr:colOff>
      <xdr:row>18</xdr:row>
      <xdr:rowOff>152400</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0" y="1133475"/>
          <a:ext cx="7581899" cy="2714625"/>
        </a:xfrm>
        <a:prstGeom prst="rect">
          <a:avLst/>
        </a:prstGeom>
      </xdr:spPr>
    </xdr:pic>
    <xdr:clientData/>
  </xdr:twoCellAnchor>
  <xdr:twoCellAnchor editAs="oneCell">
    <xdr:from>
      <xdr:col>1</xdr:col>
      <xdr:colOff>200024</xdr:colOff>
      <xdr:row>0</xdr:row>
      <xdr:rowOff>76201</xdr:rowOff>
    </xdr:from>
    <xdr:to>
      <xdr:col>4</xdr:col>
      <xdr:colOff>1562100</xdr:colOff>
      <xdr:row>3</xdr:row>
      <xdr:rowOff>161925</xdr:rowOff>
    </xdr:to>
    <xdr:pic>
      <xdr:nvPicPr>
        <xdr:cNvPr id="2" name="Imag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899" y="76201"/>
          <a:ext cx="4219576" cy="923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217402</xdr:colOff>
      <xdr:row>3</xdr:row>
      <xdr:rowOff>90195</xdr:rowOff>
    </xdr:from>
    <xdr:ext cx="7436844" cy="3410998"/>
    <xdr:sp macro="" textlink="">
      <xdr:nvSpPr>
        <xdr:cNvPr id="4" name="Rectangle 3">
          <a:extLst>
            <a:ext uri="{FF2B5EF4-FFF2-40B4-BE49-F238E27FC236}">
              <a16:creationId xmlns:a16="http://schemas.microsoft.com/office/drawing/2014/main" id="{00000000-0008-0000-0000-000004000000}"/>
            </a:ext>
          </a:extLst>
        </xdr:cNvPr>
        <xdr:cNvSpPr/>
      </xdr:nvSpPr>
      <xdr:spPr>
        <a:xfrm>
          <a:off x="8046952" y="928395"/>
          <a:ext cx="7436844" cy="3410998"/>
        </a:xfrm>
        <a:prstGeom prst="rect">
          <a:avLst/>
        </a:prstGeom>
        <a:noFill/>
      </xdr:spPr>
      <xdr:txBody>
        <a:bodyPr wrap="none" lIns="91440" tIns="45720" rIns="91440" bIns="45720">
          <a:spAutoFit/>
        </a:bodyPr>
        <a:lstStyle/>
        <a:p>
          <a:pPr algn="ctr"/>
          <a:r>
            <a:rPr lang="fr-FR" sz="8000" b="1" cap="none" spc="0">
              <a:ln w="28575">
                <a:solidFill>
                  <a:schemeClr val="tx2">
                    <a:lumMod val="50000"/>
                  </a:schemeClr>
                </a:solidFill>
                <a:prstDash val="solid"/>
              </a:ln>
              <a:solidFill>
                <a:sysClr val="windowText" lastClr="000000"/>
              </a:solidFill>
              <a:effectLst/>
              <a:latin typeface="+mn-lt"/>
            </a:rPr>
            <a:t>Mise en pratique</a:t>
          </a:r>
        </a:p>
        <a:p>
          <a:pPr algn="ctr"/>
          <a:r>
            <a:rPr lang="fr-FR" sz="6600" b="1" cap="none" spc="0">
              <a:ln w="28575">
                <a:solidFill>
                  <a:schemeClr val="tx2">
                    <a:lumMod val="50000"/>
                  </a:schemeClr>
                </a:solidFill>
                <a:prstDash val="solid"/>
              </a:ln>
              <a:solidFill>
                <a:sysClr val="windowText" lastClr="000000"/>
              </a:solidFill>
              <a:effectLst/>
              <a:latin typeface="+mn-lt"/>
            </a:rPr>
            <a:t>Des situations tirées</a:t>
          </a:r>
        </a:p>
        <a:p>
          <a:pPr algn="ctr"/>
          <a:r>
            <a:rPr lang="fr-FR" sz="6600" b="1" cap="none" spc="0">
              <a:ln w="28575">
                <a:solidFill>
                  <a:schemeClr val="tx2">
                    <a:lumMod val="50000"/>
                  </a:schemeClr>
                </a:solidFill>
                <a:prstDash val="solid"/>
              </a:ln>
              <a:solidFill>
                <a:sysClr val="windowText" lastClr="000000"/>
              </a:solidFill>
              <a:effectLst/>
              <a:latin typeface="+mn-lt"/>
            </a:rPr>
            <a:t> de l'expérience</a:t>
          </a:r>
        </a:p>
      </xdr:txBody>
    </xdr:sp>
    <xdr:clientData/>
  </xdr:oneCellAnchor>
  <xdr:twoCellAnchor editAs="oneCell">
    <xdr:from>
      <xdr:col>0</xdr:col>
      <xdr:colOff>95250</xdr:colOff>
      <xdr:row>21</xdr:row>
      <xdr:rowOff>180975</xdr:rowOff>
    </xdr:from>
    <xdr:to>
      <xdr:col>2</xdr:col>
      <xdr:colOff>742223</xdr:colOff>
      <xdr:row>24</xdr:row>
      <xdr:rowOff>190500</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95250" y="4924425"/>
          <a:ext cx="2123348" cy="1781175"/>
        </a:xfrm>
        <a:prstGeom prst="rect">
          <a:avLst/>
        </a:prstGeom>
      </xdr:spPr>
    </xdr:pic>
    <xdr:clientData/>
  </xdr:twoCellAnchor>
  <xdr:twoCellAnchor>
    <xdr:from>
      <xdr:col>6</xdr:col>
      <xdr:colOff>409574</xdr:colOff>
      <xdr:row>20</xdr:row>
      <xdr:rowOff>239854</xdr:rowOff>
    </xdr:from>
    <xdr:to>
      <xdr:col>8</xdr:col>
      <xdr:colOff>666750</xdr:colOff>
      <xdr:row>23</xdr:row>
      <xdr:rowOff>300469</xdr:rowOff>
    </xdr:to>
    <xdr:sp macro="" textlink="">
      <xdr:nvSpPr>
        <xdr:cNvPr id="3" name="Ellipse 2">
          <a:hlinkClick xmlns:r="http://schemas.openxmlformats.org/officeDocument/2006/relationships" r:id="rId4" tooltip=" "/>
          <a:extLst>
            <a:ext uri="{FF2B5EF4-FFF2-40B4-BE49-F238E27FC236}">
              <a16:creationId xmlns:a16="http://schemas.microsoft.com/office/drawing/2014/main" id="{00000000-0008-0000-0000-000003000000}"/>
            </a:ext>
          </a:extLst>
        </xdr:cNvPr>
        <xdr:cNvSpPr/>
      </xdr:nvSpPr>
      <xdr:spPr>
        <a:xfrm>
          <a:off x="5924549" y="4583254"/>
          <a:ext cx="1809751" cy="1641765"/>
        </a:xfrm>
        <a:prstGeom prst="ellipse">
          <a:avLst/>
        </a:prstGeom>
        <a:gradFill flip="none" rotWithShape="1">
          <a:gsLst>
            <a:gs pos="46000">
              <a:srgbClr val="00B050"/>
            </a:gs>
            <a:gs pos="0">
              <a:srgbClr val="19FF81"/>
            </a:gs>
            <a:gs pos="100000">
              <a:srgbClr val="00823B"/>
            </a:gs>
          </a:gsLst>
          <a:path path="circle">
            <a:fillToRect l="50000" t="50000" r="50000" b="50000"/>
          </a:path>
          <a:tileRect/>
        </a:gradFill>
        <a:scene3d>
          <a:camera prst="orthographicFront"/>
          <a:lightRig rig="threePt" dir="t"/>
        </a:scene3d>
        <a:sp3d>
          <a:bevelT w="10795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fr-BE" sz="5400" b="1">
              <a:latin typeface="Arial" panose="020B0604020202020204" pitchFamily="34" charset="0"/>
              <a:cs typeface="Arial" panose="020B0604020202020204" pitchFamily="34" charset="0"/>
            </a:rPr>
            <a:t>Go</a:t>
          </a:r>
        </a:p>
      </xdr:txBody>
    </xdr:sp>
    <xdr:clientData/>
  </xdr:twoCellAnchor>
  <xdr:twoCellAnchor>
    <xdr:from>
      <xdr:col>6</xdr:col>
      <xdr:colOff>257175</xdr:colOff>
      <xdr:row>20</xdr:row>
      <xdr:rowOff>104775</xdr:rowOff>
    </xdr:from>
    <xdr:to>
      <xdr:col>9</xdr:col>
      <xdr:colOff>95250</xdr:colOff>
      <xdr:row>24</xdr:row>
      <xdr:rowOff>3463</xdr:rowOff>
    </xdr:to>
    <xdr:sp macro="" textlink="">
      <xdr:nvSpPr>
        <xdr:cNvPr id="6" name="Cercle : creux 5">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5772150" y="4448175"/>
          <a:ext cx="2152650" cy="2070388"/>
        </a:xfrm>
        <a:prstGeom prst="donut">
          <a:avLst>
            <a:gd name="adj" fmla="val 13323"/>
          </a:avLst>
        </a:prstGeom>
        <a:gradFill flip="none" rotWithShape="1">
          <a:gsLst>
            <a:gs pos="0">
              <a:schemeClr val="bg1">
                <a:lumMod val="95000"/>
              </a:schemeClr>
            </a:gs>
            <a:gs pos="35000">
              <a:schemeClr val="bg1">
                <a:lumMod val="85000"/>
              </a:schemeClr>
            </a:gs>
            <a:gs pos="100000">
              <a:schemeClr val="bg1">
                <a:lumMod val="75000"/>
              </a:schemeClr>
            </a:gs>
          </a:gsLst>
          <a:path path="rect">
            <a:fillToRect r="100000" b="100000"/>
          </a:path>
          <a:tileRect l="-100000" t="-100000"/>
        </a:gradFill>
        <a:scene3d>
          <a:camera prst="orthographicFront"/>
          <a:lightRig rig="threePt" dir="t"/>
        </a:scene3d>
        <a:sp3d>
          <a:bevelT w="10795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fr-BE">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47625</xdr:colOff>
      <xdr:row>3</xdr:row>
      <xdr:rowOff>161925</xdr:rowOff>
    </xdr:from>
    <xdr:to>
      <xdr:col>7</xdr:col>
      <xdr:colOff>638175</xdr:colOff>
      <xdr:row>5</xdr:row>
      <xdr:rowOff>209550</xdr:rowOff>
    </xdr:to>
    <xdr:sp macro="" textlink="">
      <xdr:nvSpPr>
        <xdr:cNvPr id="15" name="Organigramme : Délai 25">
          <a:extLst>
            <a:ext uri="{FF2B5EF4-FFF2-40B4-BE49-F238E27FC236}">
              <a16:creationId xmlns:a16="http://schemas.microsoft.com/office/drawing/2014/main" id="{00000000-0008-0000-0C00-00000F000000}"/>
            </a:ext>
          </a:extLst>
        </xdr:cNvPr>
        <xdr:cNvSpPr/>
      </xdr:nvSpPr>
      <xdr:spPr>
        <a:xfrm>
          <a:off x="1657350" y="695325"/>
          <a:ext cx="704850" cy="4572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3200" b="1" u="none">
              <a:solidFill>
                <a:schemeClr val="bg1"/>
              </a:solidFill>
            </a:rPr>
            <a:t>3</a:t>
          </a:r>
          <a:endParaRPr lang="fr-BE" sz="2000" b="1" u="none">
            <a:solidFill>
              <a:schemeClr val="bg1"/>
            </a:solidFill>
          </a:endParaRPr>
        </a:p>
      </xdr:txBody>
    </xdr:sp>
    <xdr:clientData/>
  </xdr:twoCellAnchor>
  <xdr:twoCellAnchor editAs="oneCell">
    <xdr:from>
      <xdr:col>1</xdr:col>
      <xdr:colOff>0</xdr:colOff>
      <xdr:row>0</xdr:row>
      <xdr:rowOff>19047</xdr:rowOff>
    </xdr:from>
    <xdr:to>
      <xdr:col>7</xdr:col>
      <xdr:colOff>828675</xdr:colOff>
      <xdr:row>3</xdr:row>
      <xdr:rowOff>87512</xdr:rowOff>
    </xdr:to>
    <xdr:pic>
      <xdr:nvPicPr>
        <xdr:cNvPr id="5" name="Imag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9047"/>
          <a:ext cx="2495550" cy="601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2505074</xdr:colOff>
      <xdr:row>0</xdr:row>
      <xdr:rowOff>0</xdr:rowOff>
    </xdr:from>
    <xdr:to>
      <xdr:col>13</xdr:col>
      <xdr:colOff>259260</xdr:colOff>
      <xdr:row>2</xdr:row>
      <xdr:rowOff>129898</xdr:rowOff>
    </xdr:to>
    <xdr:sp macro="" textlink="">
      <xdr:nvSpPr>
        <xdr:cNvPr id="6" name="Rectangle : coins arrondis 5">
          <a:hlinkClick xmlns:r="http://schemas.openxmlformats.org/officeDocument/2006/relationships" r:id="rId2" tooltip=" "/>
          <a:extLst>
            <a:ext uri="{FF2B5EF4-FFF2-40B4-BE49-F238E27FC236}">
              <a16:creationId xmlns:a16="http://schemas.microsoft.com/office/drawing/2014/main" id="{00000000-0008-0000-0C00-000006000000}"/>
            </a:ext>
          </a:extLst>
        </xdr:cNvPr>
        <xdr:cNvSpPr>
          <a:spLocks noChangeAspect="1"/>
        </xdr:cNvSpPr>
      </xdr:nvSpPr>
      <xdr:spPr>
        <a:xfrm>
          <a:off x="6362699" y="0"/>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AR ESSENCE" panose="02000000000000000000" pitchFamily="2" charset="0"/>
              <a:ea typeface="+mn-ea"/>
              <a:cs typeface="+mn-cs"/>
            </a:rPr>
            <a:t>Retour</a:t>
          </a:r>
        </a:p>
      </xdr:txBody>
    </xdr:sp>
    <xdr:clientData/>
  </xdr:twoCellAnchor>
  <xdr:twoCellAnchor>
    <xdr:from>
      <xdr:col>24</xdr:col>
      <xdr:colOff>0</xdr:colOff>
      <xdr:row>34</xdr:row>
      <xdr:rowOff>0</xdr:rowOff>
    </xdr:from>
    <xdr:to>
      <xdr:col>26</xdr:col>
      <xdr:colOff>221161</xdr:colOff>
      <xdr:row>36</xdr:row>
      <xdr:rowOff>15598</xdr:rowOff>
    </xdr:to>
    <xdr:sp macro="" textlink="">
      <xdr:nvSpPr>
        <xdr:cNvPr id="8" name="Rectangle : coins arrondis 7">
          <a:hlinkClick xmlns:r="http://schemas.openxmlformats.org/officeDocument/2006/relationships" r:id="rId2" tooltip=" "/>
          <a:extLst>
            <a:ext uri="{FF2B5EF4-FFF2-40B4-BE49-F238E27FC236}">
              <a16:creationId xmlns:a16="http://schemas.microsoft.com/office/drawing/2014/main" id="{00000000-0008-0000-0C00-000008000000}"/>
            </a:ext>
          </a:extLst>
        </xdr:cNvPr>
        <xdr:cNvSpPr>
          <a:spLocks noChangeAspect="1"/>
        </xdr:cNvSpPr>
      </xdr:nvSpPr>
      <xdr:spPr>
        <a:xfrm>
          <a:off x="10934700" y="6781800"/>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AR ESSENCE" panose="02000000000000000000" pitchFamily="2" charset="0"/>
              <a:ea typeface="+mn-ea"/>
              <a:cs typeface="+mn-cs"/>
            </a:rPr>
            <a:t>Retour</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695</xdr:col>
      <xdr:colOff>0</xdr:colOff>
      <xdr:row>61</xdr:row>
      <xdr:rowOff>0</xdr:rowOff>
    </xdr:from>
    <xdr:to>
      <xdr:col>695</xdr:col>
      <xdr:colOff>609454</xdr:colOff>
      <xdr:row>65</xdr:row>
      <xdr:rowOff>57048</xdr:rowOff>
    </xdr:to>
    <xdr:pic>
      <xdr:nvPicPr>
        <xdr:cNvPr id="53" name="Picture 7">
          <a:hlinkClick xmlns:r="http://schemas.openxmlformats.org/officeDocument/2006/relationships" r:id="rId1"/>
          <a:extLst>
            <a:ext uri="{FF2B5EF4-FFF2-40B4-BE49-F238E27FC236}">
              <a16:creationId xmlns:a16="http://schemas.microsoft.com/office/drawing/2014/main" id="{00000000-0008-0000-0D00-00003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1786525" y="6324600"/>
          <a:ext cx="609454" cy="819048"/>
        </a:xfrm>
        <a:prstGeom prst="rect">
          <a:avLst/>
        </a:prstGeom>
        <a:noFill/>
      </xdr:spPr>
    </xdr:pic>
    <xdr:clientData/>
  </xdr:twoCellAnchor>
  <xdr:twoCellAnchor editAs="oneCell">
    <xdr:from>
      <xdr:col>695</xdr:col>
      <xdr:colOff>0</xdr:colOff>
      <xdr:row>61</xdr:row>
      <xdr:rowOff>0</xdr:rowOff>
    </xdr:from>
    <xdr:to>
      <xdr:col>696</xdr:col>
      <xdr:colOff>165</xdr:colOff>
      <xdr:row>65</xdr:row>
      <xdr:rowOff>57048</xdr:rowOff>
    </xdr:to>
    <xdr:pic>
      <xdr:nvPicPr>
        <xdr:cNvPr id="54" name="Picture 5">
          <a:hlinkClick xmlns:r="http://schemas.openxmlformats.org/officeDocument/2006/relationships" r:id="rId3"/>
          <a:extLst>
            <a:ext uri="{FF2B5EF4-FFF2-40B4-BE49-F238E27FC236}">
              <a16:creationId xmlns:a16="http://schemas.microsoft.com/office/drawing/2014/main" id="{00000000-0008-0000-0D00-000036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01786525" y="6334125"/>
          <a:ext cx="609765" cy="819048"/>
        </a:xfrm>
        <a:prstGeom prst="rect">
          <a:avLst/>
        </a:prstGeom>
        <a:noFill/>
      </xdr:spPr>
    </xdr:pic>
    <xdr:clientData/>
  </xdr:twoCellAnchor>
  <xdr:twoCellAnchor editAs="oneCell">
    <xdr:from>
      <xdr:col>695</xdr:col>
      <xdr:colOff>0</xdr:colOff>
      <xdr:row>61</xdr:row>
      <xdr:rowOff>0</xdr:rowOff>
    </xdr:from>
    <xdr:to>
      <xdr:col>696</xdr:col>
      <xdr:colOff>165</xdr:colOff>
      <xdr:row>65</xdr:row>
      <xdr:rowOff>57048</xdr:rowOff>
    </xdr:to>
    <xdr:pic>
      <xdr:nvPicPr>
        <xdr:cNvPr id="55" name="Picture 6">
          <a:hlinkClick xmlns:r="http://schemas.openxmlformats.org/officeDocument/2006/relationships" r:id="rId5"/>
          <a:extLst>
            <a:ext uri="{FF2B5EF4-FFF2-40B4-BE49-F238E27FC236}">
              <a16:creationId xmlns:a16="http://schemas.microsoft.com/office/drawing/2014/main" id="{00000000-0008-0000-0D00-00003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501786525" y="6324600"/>
          <a:ext cx="609765" cy="819048"/>
        </a:xfrm>
        <a:prstGeom prst="rect">
          <a:avLst/>
        </a:prstGeom>
        <a:noFill/>
      </xdr:spPr>
    </xdr:pic>
    <xdr:clientData/>
  </xdr:twoCellAnchor>
  <xdr:twoCellAnchor editAs="oneCell">
    <xdr:from>
      <xdr:col>695</xdr:col>
      <xdr:colOff>0</xdr:colOff>
      <xdr:row>61</xdr:row>
      <xdr:rowOff>0</xdr:rowOff>
    </xdr:from>
    <xdr:to>
      <xdr:col>695</xdr:col>
      <xdr:colOff>609451</xdr:colOff>
      <xdr:row>65</xdr:row>
      <xdr:rowOff>57048</xdr:rowOff>
    </xdr:to>
    <xdr:pic>
      <xdr:nvPicPr>
        <xdr:cNvPr id="56" name="Picture 8">
          <a:hlinkClick xmlns:r="http://schemas.openxmlformats.org/officeDocument/2006/relationships" r:id="rId7"/>
          <a:extLst>
            <a:ext uri="{FF2B5EF4-FFF2-40B4-BE49-F238E27FC236}">
              <a16:creationId xmlns:a16="http://schemas.microsoft.com/office/drawing/2014/main" id="{00000000-0008-0000-0D00-000038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01786525" y="6324600"/>
          <a:ext cx="609451" cy="819048"/>
        </a:xfrm>
        <a:prstGeom prst="rect">
          <a:avLst/>
        </a:prstGeom>
        <a:noFill/>
      </xdr:spPr>
    </xdr:pic>
    <xdr:clientData/>
  </xdr:twoCellAnchor>
  <xdr:twoCellAnchor editAs="oneCell">
    <xdr:from>
      <xdr:col>695</xdr:col>
      <xdr:colOff>0</xdr:colOff>
      <xdr:row>61</xdr:row>
      <xdr:rowOff>0</xdr:rowOff>
    </xdr:from>
    <xdr:to>
      <xdr:col>696</xdr:col>
      <xdr:colOff>162</xdr:colOff>
      <xdr:row>65</xdr:row>
      <xdr:rowOff>57048</xdr:rowOff>
    </xdr:to>
    <xdr:pic>
      <xdr:nvPicPr>
        <xdr:cNvPr id="57" name="Picture 9">
          <a:hlinkClick xmlns:r="http://schemas.openxmlformats.org/officeDocument/2006/relationships" r:id="rId9"/>
          <a:extLst>
            <a:ext uri="{FF2B5EF4-FFF2-40B4-BE49-F238E27FC236}">
              <a16:creationId xmlns:a16="http://schemas.microsoft.com/office/drawing/2014/main" id="{00000000-0008-0000-0D00-000039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01786525" y="6381750"/>
          <a:ext cx="609762" cy="819048"/>
        </a:xfrm>
        <a:prstGeom prst="rect">
          <a:avLst/>
        </a:prstGeom>
        <a:noFill/>
      </xdr:spPr>
    </xdr:pic>
    <xdr:clientData/>
  </xdr:twoCellAnchor>
  <xdr:twoCellAnchor editAs="oneCell">
    <xdr:from>
      <xdr:col>695</xdr:col>
      <xdr:colOff>0</xdr:colOff>
      <xdr:row>37</xdr:row>
      <xdr:rowOff>76200</xdr:rowOff>
    </xdr:from>
    <xdr:to>
      <xdr:col>695</xdr:col>
      <xdr:colOff>609454</xdr:colOff>
      <xdr:row>39</xdr:row>
      <xdr:rowOff>617</xdr:rowOff>
    </xdr:to>
    <xdr:pic>
      <xdr:nvPicPr>
        <xdr:cNvPr id="21" name="Picture 7">
          <a:hlinkClick xmlns:r="http://schemas.openxmlformats.org/officeDocument/2006/relationships" r:id="rId1"/>
          <a:extLst>
            <a:ext uri="{FF2B5EF4-FFF2-40B4-BE49-F238E27FC236}">
              <a16:creationId xmlns:a16="http://schemas.microsoft.com/office/drawing/2014/main" id="{00000000-0008-0000-0D00-00001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7968250" y="7200900"/>
          <a:ext cx="609454" cy="438048"/>
        </a:xfrm>
        <a:prstGeom prst="rect">
          <a:avLst/>
        </a:prstGeom>
        <a:noFill/>
      </xdr:spPr>
    </xdr:pic>
    <xdr:clientData/>
  </xdr:twoCellAnchor>
  <xdr:twoCellAnchor editAs="oneCell">
    <xdr:from>
      <xdr:col>695</xdr:col>
      <xdr:colOff>0</xdr:colOff>
      <xdr:row>37</xdr:row>
      <xdr:rowOff>85725</xdr:rowOff>
    </xdr:from>
    <xdr:to>
      <xdr:col>696</xdr:col>
      <xdr:colOff>165</xdr:colOff>
      <xdr:row>39</xdr:row>
      <xdr:rowOff>617</xdr:rowOff>
    </xdr:to>
    <xdr:pic>
      <xdr:nvPicPr>
        <xdr:cNvPr id="22" name="Picture 5">
          <a:hlinkClick xmlns:r="http://schemas.openxmlformats.org/officeDocument/2006/relationships" r:id="rId3"/>
          <a:extLst>
            <a:ext uri="{FF2B5EF4-FFF2-40B4-BE49-F238E27FC236}">
              <a16:creationId xmlns:a16="http://schemas.microsoft.com/office/drawing/2014/main" id="{00000000-0008-0000-0D00-000016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07968250" y="7210425"/>
          <a:ext cx="609765" cy="438048"/>
        </a:xfrm>
        <a:prstGeom prst="rect">
          <a:avLst/>
        </a:prstGeom>
        <a:noFill/>
      </xdr:spPr>
    </xdr:pic>
    <xdr:clientData/>
  </xdr:twoCellAnchor>
  <xdr:twoCellAnchor editAs="oneCell">
    <xdr:from>
      <xdr:col>695</xdr:col>
      <xdr:colOff>0</xdr:colOff>
      <xdr:row>37</xdr:row>
      <xdr:rowOff>76200</xdr:rowOff>
    </xdr:from>
    <xdr:to>
      <xdr:col>696</xdr:col>
      <xdr:colOff>165</xdr:colOff>
      <xdr:row>39</xdr:row>
      <xdr:rowOff>617</xdr:rowOff>
    </xdr:to>
    <xdr:pic>
      <xdr:nvPicPr>
        <xdr:cNvPr id="23" name="Picture 6">
          <a:hlinkClick xmlns:r="http://schemas.openxmlformats.org/officeDocument/2006/relationships" r:id="rId5"/>
          <a:extLst>
            <a:ext uri="{FF2B5EF4-FFF2-40B4-BE49-F238E27FC236}">
              <a16:creationId xmlns:a16="http://schemas.microsoft.com/office/drawing/2014/main" id="{00000000-0008-0000-0D00-00001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507968250" y="7200900"/>
          <a:ext cx="609765" cy="438048"/>
        </a:xfrm>
        <a:prstGeom prst="rect">
          <a:avLst/>
        </a:prstGeom>
        <a:noFill/>
      </xdr:spPr>
    </xdr:pic>
    <xdr:clientData/>
  </xdr:twoCellAnchor>
  <xdr:twoCellAnchor editAs="oneCell">
    <xdr:from>
      <xdr:col>695</xdr:col>
      <xdr:colOff>0</xdr:colOff>
      <xdr:row>37</xdr:row>
      <xdr:rowOff>76200</xdr:rowOff>
    </xdr:from>
    <xdr:to>
      <xdr:col>695</xdr:col>
      <xdr:colOff>609451</xdr:colOff>
      <xdr:row>39</xdr:row>
      <xdr:rowOff>617</xdr:rowOff>
    </xdr:to>
    <xdr:pic>
      <xdr:nvPicPr>
        <xdr:cNvPr id="24" name="Picture 8">
          <a:hlinkClick xmlns:r="http://schemas.openxmlformats.org/officeDocument/2006/relationships" r:id="rId7"/>
          <a:extLst>
            <a:ext uri="{FF2B5EF4-FFF2-40B4-BE49-F238E27FC236}">
              <a16:creationId xmlns:a16="http://schemas.microsoft.com/office/drawing/2014/main" id="{00000000-0008-0000-0D00-000018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507968250" y="7200900"/>
          <a:ext cx="609451" cy="438048"/>
        </a:xfrm>
        <a:prstGeom prst="rect">
          <a:avLst/>
        </a:prstGeom>
        <a:noFill/>
      </xdr:spPr>
    </xdr:pic>
    <xdr:clientData/>
  </xdr:twoCellAnchor>
  <xdr:twoCellAnchor editAs="oneCell">
    <xdr:from>
      <xdr:col>695</xdr:col>
      <xdr:colOff>0</xdr:colOff>
      <xdr:row>37</xdr:row>
      <xdr:rowOff>133350</xdr:rowOff>
    </xdr:from>
    <xdr:to>
      <xdr:col>696</xdr:col>
      <xdr:colOff>162</xdr:colOff>
      <xdr:row>39</xdr:row>
      <xdr:rowOff>37998</xdr:rowOff>
    </xdr:to>
    <xdr:pic>
      <xdr:nvPicPr>
        <xdr:cNvPr id="25" name="Picture 9">
          <a:hlinkClick xmlns:r="http://schemas.openxmlformats.org/officeDocument/2006/relationships" r:id="rId9"/>
          <a:extLst>
            <a:ext uri="{FF2B5EF4-FFF2-40B4-BE49-F238E27FC236}">
              <a16:creationId xmlns:a16="http://schemas.microsoft.com/office/drawing/2014/main" id="{00000000-0008-0000-0D00-000019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507968250" y="7258050"/>
          <a:ext cx="609762" cy="438048"/>
        </a:xfrm>
        <a:prstGeom prst="rect">
          <a:avLst/>
        </a:prstGeom>
        <a:noFill/>
      </xdr:spPr>
    </xdr:pic>
    <xdr:clientData/>
  </xdr:twoCellAnchor>
  <xdr:twoCellAnchor>
    <xdr:from>
      <xdr:col>0</xdr:col>
      <xdr:colOff>0</xdr:colOff>
      <xdr:row>37</xdr:row>
      <xdr:rowOff>171450</xdr:rowOff>
    </xdr:from>
    <xdr:to>
      <xdr:col>20</xdr:col>
      <xdr:colOff>28575</xdr:colOff>
      <xdr:row>40</xdr:row>
      <xdr:rowOff>66675</xdr:rowOff>
    </xdr:to>
    <xdr:sp macro="" textlink="">
      <xdr:nvSpPr>
        <xdr:cNvPr id="29" name="Rectangle 28">
          <a:extLst>
            <a:ext uri="{FF2B5EF4-FFF2-40B4-BE49-F238E27FC236}">
              <a16:creationId xmlns:a16="http://schemas.microsoft.com/office/drawing/2014/main" id="{00000000-0008-0000-0D00-00001D000000}"/>
            </a:ext>
          </a:extLst>
        </xdr:cNvPr>
        <xdr:cNvSpPr/>
      </xdr:nvSpPr>
      <xdr:spPr>
        <a:xfrm>
          <a:off x="0" y="7296150"/>
          <a:ext cx="13658850" cy="466725"/>
        </a:xfrm>
        <a:prstGeom prst="rect">
          <a:avLst/>
        </a:prstGeom>
        <a:gradFill flip="none" rotWithShape="1">
          <a:gsLst>
            <a:gs pos="0">
              <a:schemeClr val="tx2">
                <a:lumMod val="50000"/>
              </a:schemeClr>
            </a:gs>
            <a:gs pos="62000">
              <a:schemeClr val="tx2">
                <a:lumMod val="75000"/>
              </a:schemeClr>
            </a:gs>
            <a:gs pos="100000">
              <a:srgbClr val="43FF98"/>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0"/>
        <a:lstStyle/>
        <a:p>
          <a:pPr algn="ctr"/>
          <a:r>
            <a:rPr lang="fr-BE" sz="2400" b="0">
              <a:solidFill>
                <a:schemeClr val="bg1"/>
              </a:solidFill>
            </a:rPr>
            <a:t>Evaluer, Analyser, Agir, Informer</a:t>
          </a:r>
        </a:p>
      </xdr:txBody>
    </xdr:sp>
    <xdr:clientData/>
  </xdr:twoCellAnchor>
  <xdr:twoCellAnchor>
    <xdr:from>
      <xdr:col>3</xdr:col>
      <xdr:colOff>2</xdr:colOff>
      <xdr:row>2</xdr:row>
      <xdr:rowOff>276225</xdr:rowOff>
    </xdr:from>
    <xdr:to>
      <xdr:col>3</xdr:col>
      <xdr:colOff>695326</xdr:colOff>
      <xdr:row>5</xdr:row>
      <xdr:rowOff>19050</xdr:rowOff>
    </xdr:to>
    <xdr:sp macro="" textlink="">
      <xdr:nvSpPr>
        <xdr:cNvPr id="40" name="Organigramme : Délai 25">
          <a:extLst>
            <a:ext uri="{FF2B5EF4-FFF2-40B4-BE49-F238E27FC236}">
              <a16:creationId xmlns:a16="http://schemas.microsoft.com/office/drawing/2014/main" id="{00000000-0008-0000-0D00-000028000000}"/>
            </a:ext>
          </a:extLst>
        </xdr:cNvPr>
        <xdr:cNvSpPr/>
      </xdr:nvSpPr>
      <xdr:spPr>
        <a:xfrm>
          <a:off x="1485902" y="762000"/>
          <a:ext cx="695324" cy="4191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3200" b="1" u="none">
              <a:solidFill>
                <a:schemeClr val="bg1"/>
              </a:solidFill>
            </a:rPr>
            <a:t>4</a:t>
          </a:r>
          <a:endParaRPr lang="fr-BE" sz="2000" b="1" u="none">
            <a:solidFill>
              <a:schemeClr val="bg1"/>
            </a:solidFill>
          </a:endParaRPr>
        </a:p>
      </xdr:txBody>
    </xdr:sp>
    <xdr:clientData/>
  </xdr:twoCellAnchor>
  <xdr:twoCellAnchor>
    <xdr:from>
      <xdr:col>15</xdr:col>
      <xdr:colOff>541853</xdr:colOff>
      <xdr:row>34</xdr:row>
      <xdr:rowOff>0</xdr:rowOff>
    </xdr:from>
    <xdr:to>
      <xdr:col>17</xdr:col>
      <xdr:colOff>542925</xdr:colOff>
      <xdr:row>37</xdr:row>
      <xdr:rowOff>9525</xdr:rowOff>
    </xdr:to>
    <xdr:sp macro="" textlink="">
      <xdr:nvSpPr>
        <xdr:cNvPr id="104" name="Organigramme : Délai 20">
          <a:hlinkClick xmlns:r="http://schemas.openxmlformats.org/officeDocument/2006/relationships" r:id="rId11" tooltip=" "/>
          <a:extLst>
            <a:ext uri="{FF2B5EF4-FFF2-40B4-BE49-F238E27FC236}">
              <a16:creationId xmlns:a16="http://schemas.microsoft.com/office/drawing/2014/main" id="{00000000-0008-0000-0D00-000068000000}"/>
            </a:ext>
          </a:extLst>
        </xdr:cNvPr>
        <xdr:cNvSpPr/>
      </xdr:nvSpPr>
      <xdr:spPr>
        <a:xfrm>
          <a:off x="12362378" y="6972300"/>
          <a:ext cx="1163122" cy="581025"/>
        </a:xfrm>
        <a:prstGeom prst="roundRect">
          <a:avLst/>
        </a:prstGeom>
        <a:gradFill flip="none" rotWithShape="1">
          <a:gsLst>
            <a:gs pos="0">
              <a:srgbClr val="FFC000"/>
            </a:gs>
            <a:gs pos="46000">
              <a:srgbClr val="FFC000"/>
            </a:gs>
            <a:gs pos="100000">
              <a:srgbClr val="FFFF0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400" b="1" u="sng">
              <a:solidFill>
                <a:schemeClr val="tx2">
                  <a:lumMod val="75000"/>
                </a:schemeClr>
              </a:solidFill>
              <a:latin typeface="+mn-lt"/>
              <a:ea typeface="+mn-ea"/>
              <a:cs typeface="+mn-cs"/>
            </a:rPr>
            <a:t>Suivant</a:t>
          </a:r>
          <a:endParaRPr lang="fr-BE" sz="2800" b="1" u="sng">
            <a:solidFill>
              <a:schemeClr val="tx2">
                <a:lumMod val="75000"/>
              </a:schemeClr>
            </a:solidFill>
            <a:latin typeface="+mn-lt"/>
            <a:ea typeface="+mn-ea"/>
            <a:cs typeface="+mn-cs"/>
          </a:endParaRPr>
        </a:p>
      </xdr:txBody>
    </xdr:sp>
    <xdr:clientData/>
  </xdr:twoCellAnchor>
  <xdr:twoCellAnchor>
    <xdr:from>
      <xdr:col>11</xdr:col>
      <xdr:colOff>590549</xdr:colOff>
      <xdr:row>34</xdr:row>
      <xdr:rowOff>0</xdr:rowOff>
    </xdr:from>
    <xdr:to>
      <xdr:col>14</xdr:col>
      <xdr:colOff>55531</xdr:colOff>
      <xdr:row>37</xdr:row>
      <xdr:rowOff>9525</xdr:rowOff>
    </xdr:to>
    <xdr:sp macro="" textlink="">
      <xdr:nvSpPr>
        <xdr:cNvPr id="105" name="Organigramme : Délai 22">
          <a:hlinkClick xmlns:r="http://schemas.openxmlformats.org/officeDocument/2006/relationships" r:id="rId12" tooltip=" "/>
          <a:extLst>
            <a:ext uri="{FF2B5EF4-FFF2-40B4-BE49-F238E27FC236}">
              <a16:creationId xmlns:a16="http://schemas.microsoft.com/office/drawing/2014/main" id="{00000000-0008-0000-0D00-000069000000}"/>
            </a:ext>
          </a:extLst>
        </xdr:cNvPr>
        <xdr:cNvSpPr/>
      </xdr:nvSpPr>
      <xdr:spPr>
        <a:xfrm flipH="1">
          <a:off x="9820274" y="6972300"/>
          <a:ext cx="1474757" cy="581025"/>
        </a:xfrm>
        <a:prstGeom prst="roundRect">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400" b="1" u="sng">
              <a:solidFill>
                <a:schemeClr val="bg1"/>
              </a:solidFill>
              <a:latin typeface="+mn-lt"/>
              <a:ea typeface="+mn-ea"/>
              <a:cs typeface="+mn-cs"/>
            </a:rPr>
            <a:t>Précédent</a:t>
          </a:r>
        </a:p>
      </xdr:txBody>
    </xdr:sp>
    <xdr:clientData/>
  </xdr:twoCellAnchor>
  <xdr:twoCellAnchor>
    <xdr:from>
      <xdr:col>17</xdr:col>
      <xdr:colOff>560717</xdr:colOff>
      <xdr:row>34</xdr:row>
      <xdr:rowOff>9526</xdr:rowOff>
    </xdr:from>
    <xdr:to>
      <xdr:col>19</xdr:col>
      <xdr:colOff>571500</xdr:colOff>
      <xdr:row>36</xdr:row>
      <xdr:rowOff>180976</xdr:rowOff>
    </xdr:to>
    <xdr:sp macro="" textlink="">
      <xdr:nvSpPr>
        <xdr:cNvPr id="106" name="Organigramme : Délai 20">
          <a:hlinkClick xmlns:r="http://schemas.openxmlformats.org/officeDocument/2006/relationships" r:id="rId13" tooltip=" "/>
          <a:extLst>
            <a:ext uri="{FF2B5EF4-FFF2-40B4-BE49-F238E27FC236}">
              <a16:creationId xmlns:a16="http://schemas.microsoft.com/office/drawing/2014/main" id="{00000000-0008-0000-0D00-00006A000000}"/>
            </a:ext>
          </a:extLst>
        </xdr:cNvPr>
        <xdr:cNvSpPr/>
      </xdr:nvSpPr>
      <xdr:spPr>
        <a:xfrm>
          <a:off x="14035177" y="6945164"/>
          <a:ext cx="1218481" cy="551012"/>
        </a:xfrm>
        <a:prstGeom prst="roundRect">
          <a:avLst/>
        </a:prstGeom>
        <a:gradFill flip="none" rotWithShape="1">
          <a:gsLst>
            <a:gs pos="0">
              <a:srgbClr val="00C85A"/>
            </a:gs>
            <a:gs pos="46000">
              <a:srgbClr val="00C85A"/>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000" b="1" u="sng">
              <a:solidFill>
                <a:schemeClr val="bg1"/>
              </a:solidFill>
              <a:latin typeface="+mn-lt"/>
              <a:ea typeface="+mn-ea"/>
              <a:cs typeface="+mn-cs"/>
            </a:rPr>
            <a:t>Pratique</a:t>
          </a:r>
        </a:p>
      </xdr:txBody>
    </xdr:sp>
    <xdr:clientData/>
  </xdr:twoCellAnchor>
  <xdr:twoCellAnchor editAs="oneCell">
    <xdr:from>
      <xdr:col>1</xdr:col>
      <xdr:colOff>0</xdr:colOff>
      <xdr:row>0</xdr:row>
      <xdr:rowOff>0</xdr:rowOff>
    </xdr:from>
    <xdr:to>
      <xdr:col>5</xdr:col>
      <xdr:colOff>19049</xdr:colOff>
      <xdr:row>2</xdr:row>
      <xdr:rowOff>207978</xdr:rowOff>
    </xdr:to>
    <xdr:pic>
      <xdr:nvPicPr>
        <xdr:cNvPr id="2" name="Image 1">
          <a:hlinkClick xmlns:r="http://schemas.openxmlformats.org/officeDocument/2006/relationships" r:id="rId14" tooltip=" "/>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7150" y="0"/>
          <a:ext cx="2876549" cy="693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0</xdr:row>
      <xdr:rowOff>0</xdr:rowOff>
    </xdr:from>
    <xdr:to>
      <xdr:col>7</xdr:col>
      <xdr:colOff>369086</xdr:colOff>
      <xdr:row>1</xdr:row>
      <xdr:rowOff>266700</xdr:rowOff>
    </xdr:to>
    <xdr:sp macro="" textlink="">
      <xdr:nvSpPr>
        <xdr:cNvPr id="3" name="Rectangle : coins arrondis 2">
          <a:hlinkClick xmlns:r="http://schemas.openxmlformats.org/officeDocument/2006/relationships" r:id="rId16" tooltip=" "/>
          <a:extLst>
            <a:ext uri="{FF2B5EF4-FFF2-40B4-BE49-F238E27FC236}">
              <a16:creationId xmlns:a16="http://schemas.microsoft.com/office/drawing/2014/main" id="{00000000-0008-0000-0D00-000003000000}"/>
            </a:ext>
          </a:extLst>
        </xdr:cNvPr>
        <xdr:cNvSpPr>
          <a:spLocks noChangeAspect="1"/>
        </xdr:cNvSpPr>
      </xdr:nvSpPr>
      <xdr:spPr>
        <a:xfrm>
          <a:off x="3486150" y="0"/>
          <a:ext cx="1226336" cy="4572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Accueil</a:t>
          </a:r>
        </a:p>
      </xdr:txBody>
    </xdr:sp>
    <xdr:clientData/>
  </xdr:twoCellAnchor>
  <xdr:twoCellAnchor>
    <xdr:from>
      <xdr:col>7</xdr:col>
      <xdr:colOff>389487</xdr:colOff>
      <xdr:row>0</xdr:row>
      <xdr:rowOff>9525</xdr:rowOff>
    </xdr:from>
    <xdr:to>
      <xdr:col>8</xdr:col>
      <xdr:colOff>1709119</xdr:colOff>
      <xdr:row>1</xdr:row>
      <xdr:rowOff>266700</xdr:rowOff>
    </xdr:to>
    <xdr:sp macro="" textlink="">
      <xdr:nvSpPr>
        <xdr:cNvPr id="4" name="Rectangle : coins arrondis 3">
          <a:hlinkClick xmlns:r="http://schemas.openxmlformats.org/officeDocument/2006/relationships" r:id="rId17" tooltip=" "/>
          <a:extLst>
            <a:ext uri="{FF2B5EF4-FFF2-40B4-BE49-F238E27FC236}">
              <a16:creationId xmlns:a16="http://schemas.microsoft.com/office/drawing/2014/main" id="{00000000-0008-0000-0D00-000004000000}"/>
            </a:ext>
          </a:extLst>
        </xdr:cNvPr>
        <xdr:cNvSpPr>
          <a:spLocks noChangeAspect="1"/>
        </xdr:cNvSpPr>
      </xdr:nvSpPr>
      <xdr:spPr>
        <a:xfrm>
          <a:off x="4732887" y="9525"/>
          <a:ext cx="2034007" cy="447675"/>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Introduction</a:t>
          </a:r>
        </a:p>
      </xdr:txBody>
    </xdr:sp>
    <xdr:clientData/>
  </xdr:twoCellAnchor>
  <xdr:twoCellAnchor>
    <xdr:from>
      <xdr:col>8</xdr:col>
      <xdr:colOff>1804370</xdr:colOff>
      <xdr:row>0</xdr:row>
      <xdr:rowOff>9528</xdr:rowOff>
    </xdr:from>
    <xdr:to>
      <xdr:col>9</xdr:col>
      <xdr:colOff>492006</xdr:colOff>
      <xdr:row>1</xdr:row>
      <xdr:rowOff>291826</xdr:rowOff>
    </xdr:to>
    <xdr:sp macro="" textlink="">
      <xdr:nvSpPr>
        <xdr:cNvPr id="5" name="Rectangle : coins arrondis 4">
          <a:hlinkClick xmlns:r="http://schemas.openxmlformats.org/officeDocument/2006/relationships" r:id="rId18" tooltip=" "/>
          <a:extLst>
            <a:ext uri="{FF2B5EF4-FFF2-40B4-BE49-F238E27FC236}">
              <a16:creationId xmlns:a16="http://schemas.microsoft.com/office/drawing/2014/main" id="{00000000-0008-0000-0D00-000005000000}"/>
            </a:ext>
          </a:extLst>
        </xdr:cNvPr>
        <xdr:cNvSpPr>
          <a:spLocks noChangeAspect="1"/>
        </xdr:cNvSpPr>
      </xdr:nvSpPr>
      <xdr:spPr>
        <a:xfrm>
          <a:off x="6862145" y="9528"/>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rgbClr val="43FF98"/>
              </a:solidFill>
              <a:latin typeface="+mn-lt"/>
              <a:ea typeface="+mn-ea"/>
              <a:cs typeface="+mn-cs"/>
            </a:rPr>
            <a:t>Exercices</a:t>
          </a:r>
        </a:p>
      </xdr:txBody>
    </xdr:sp>
    <xdr:clientData/>
  </xdr:twoCellAnchor>
  <xdr:twoCellAnchor>
    <xdr:from>
      <xdr:col>9</xdr:col>
      <xdr:colOff>578950</xdr:colOff>
      <xdr:row>0</xdr:row>
      <xdr:rowOff>19050</xdr:rowOff>
    </xdr:from>
    <xdr:to>
      <xdr:col>12</xdr:col>
      <xdr:colOff>251794</xdr:colOff>
      <xdr:row>2</xdr:row>
      <xdr:rowOff>6073</xdr:rowOff>
    </xdr:to>
    <xdr:sp macro="" textlink="">
      <xdr:nvSpPr>
        <xdr:cNvPr id="6" name="Rectangle : coins arrondis 5">
          <a:hlinkClick xmlns:r="http://schemas.openxmlformats.org/officeDocument/2006/relationships" r:id="rId19" tooltip="  "/>
          <a:extLst>
            <a:ext uri="{FF2B5EF4-FFF2-40B4-BE49-F238E27FC236}">
              <a16:creationId xmlns:a16="http://schemas.microsoft.com/office/drawing/2014/main" id="{00000000-0008-0000-0D00-000006000000}"/>
            </a:ext>
          </a:extLst>
        </xdr:cNvPr>
        <xdr:cNvSpPr>
          <a:spLocks noChangeAspect="1"/>
        </xdr:cNvSpPr>
      </xdr:nvSpPr>
      <xdr:spPr>
        <a:xfrm>
          <a:off x="8770450" y="19050"/>
          <a:ext cx="1425444"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Certificat</a:t>
          </a:r>
        </a:p>
      </xdr:txBody>
    </xdr:sp>
    <xdr:clientData/>
  </xdr:twoCellAnchor>
  <xdr:twoCellAnchor>
    <xdr:from>
      <xdr:col>12</xdr:col>
      <xdr:colOff>347045</xdr:colOff>
      <xdr:row>0</xdr:row>
      <xdr:rowOff>19053</xdr:rowOff>
    </xdr:from>
    <xdr:to>
      <xdr:col>15</xdr:col>
      <xdr:colOff>211257</xdr:colOff>
      <xdr:row>2</xdr:row>
      <xdr:rowOff>6076</xdr:rowOff>
    </xdr:to>
    <xdr:sp macro="" textlink="">
      <xdr:nvSpPr>
        <xdr:cNvPr id="7" name="Rectangle : coins arrondis 6">
          <a:hlinkClick xmlns:r="http://schemas.openxmlformats.org/officeDocument/2006/relationships" r:id="rId20" tooltip=" "/>
          <a:extLst>
            <a:ext uri="{FF2B5EF4-FFF2-40B4-BE49-F238E27FC236}">
              <a16:creationId xmlns:a16="http://schemas.microsoft.com/office/drawing/2014/main" id="{00000000-0008-0000-0D00-000007000000}"/>
            </a:ext>
          </a:extLst>
        </xdr:cNvPr>
        <xdr:cNvSpPr>
          <a:spLocks noChangeAspect="1"/>
        </xdr:cNvSpPr>
      </xdr:nvSpPr>
      <xdr:spPr>
        <a:xfrm>
          <a:off x="10291145" y="19053"/>
          <a:ext cx="1740637"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Sauvegarde</a:t>
          </a:r>
        </a:p>
      </xdr:txBody>
    </xdr:sp>
    <xdr:clientData/>
  </xdr:twoCellAnchor>
  <xdr:twoCellAnchor>
    <xdr:from>
      <xdr:col>15</xdr:col>
      <xdr:colOff>310339</xdr:colOff>
      <xdr:row>0</xdr:row>
      <xdr:rowOff>9525</xdr:rowOff>
    </xdr:from>
    <xdr:to>
      <xdr:col>17</xdr:col>
      <xdr:colOff>140985</xdr:colOff>
      <xdr:row>1</xdr:row>
      <xdr:rowOff>291823</xdr:rowOff>
    </xdr:to>
    <xdr:sp macro="" textlink="">
      <xdr:nvSpPr>
        <xdr:cNvPr id="8" name="Rectangle : coins arrondis 7">
          <a:hlinkClick xmlns:r="http://schemas.openxmlformats.org/officeDocument/2006/relationships" r:id="rId21" tooltip=" "/>
          <a:extLst>
            <a:ext uri="{FF2B5EF4-FFF2-40B4-BE49-F238E27FC236}">
              <a16:creationId xmlns:a16="http://schemas.microsoft.com/office/drawing/2014/main" id="{00000000-0008-0000-0D00-000008000000}"/>
            </a:ext>
          </a:extLst>
        </xdr:cNvPr>
        <xdr:cNvSpPr>
          <a:spLocks noChangeAspect="1"/>
        </xdr:cNvSpPr>
      </xdr:nvSpPr>
      <xdr:spPr>
        <a:xfrm>
          <a:off x="12130864" y="9525"/>
          <a:ext cx="992696"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Site</a:t>
          </a:r>
        </a:p>
      </xdr:txBody>
    </xdr:sp>
    <xdr:clientData/>
  </xdr:twoCellAnchor>
  <xdr:twoCellAnchor editAs="oneCell">
    <xdr:from>
      <xdr:col>19</xdr:col>
      <xdr:colOff>228600</xdr:colOff>
      <xdr:row>1</xdr:row>
      <xdr:rowOff>0</xdr:rowOff>
    </xdr:from>
    <xdr:to>
      <xdr:col>20</xdr:col>
      <xdr:colOff>116436</xdr:colOff>
      <xdr:row>3</xdr:row>
      <xdr:rowOff>129808</xdr:rowOff>
    </xdr:to>
    <xdr:pic>
      <xdr:nvPicPr>
        <xdr:cNvPr id="9" name="Image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22"/>
        <a:stretch>
          <a:fillRect/>
        </a:stretch>
      </xdr:blipFill>
      <xdr:spPr>
        <a:xfrm rot="1655933" flipH="1" flipV="1">
          <a:off x="14373225" y="190500"/>
          <a:ext cx="468861" cy="720358"/>
        </a:xfrm>
        <a:prstGeom prst="rect">
          <a:avLst/>
        </a:prstGeom>
      </xdr:spPr>
    </xdr:pic>
    <xdr:clientData/>
  </xdr:twoCellAnchor>
  <xdr:twoCellAnchor editAs="absolute">
    <xdr:from>
      <xdr:col>1</xdr:col>
      <xdr:colOff>0</xdr:colOff>
      <xdr:row>35</xdr:row>
      <xdr:rowOff>38095</xdr:rowOff>
    </xdr:from>
    <xdr:to>
      <xdr:col>3</xdr:col>
      <xdr:colOff>118124</xdr:colOff>
      <xdr:row>37</xdr:row>
      <xdr:rowOff>89095</xdr:rowOff>
    </xdr:to>
    <xdr:sp macro="" textlink="">
      <xdr:nvSpPr>
        <xdr:cNvPr id="43" name="Organigramme : Délai 45">
          <a:extLst>
            <a:ext uri="{FF2B5EF4-FFF2-40B4-BE49-F238E27FC236}">
              <a16:creationId xmlns:a16="http://schemas.microsoft.com/office/drawing/2014/main" id="{00000000-0008-0000-0D00-00002B000000}"/>
            </a:ext>
          </a:extLst>
        </xdr:cNvPr>
        <xdr:cNvSpPr/>
      </xdr:nvSpPr>
      <xdr:spPr>
        <a:xfrm>
          <a:off x="57150" y="7200895"/>
          <a:ext cx="1546874"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nchorCtr="0"/>
        <a:lstStyle/>
        <a:p>
          <a:pPr algn="l"/>
          <a:r>
            <a:rPr lang="fr-BE" sz="2800" b="1" u="sng">
              <a:solidFill>
                <a:schemeClr val="bg1"/>
              </a:solidFill>
            </a:rPr>
            <a:t>  </a:t>
          </a:r>
          <a:r>
            <a:rPr lang="fr-BE" sz="2000" b="1" u="sng">
              <a:solidFill>
                <a:schemeClr val="bg1"/>
              </a:solidFill>
            </a:rPr>
            <a:t>Chapitres</a:t>
          </a:r>
          <a:endParaRPr lang="fr-BE" sz="1800" b="1" u="sng">
            <a:solidFill>
              <a:schemeClr val="bg1"/>
            </a:solidFill>
          </a:endParaRPr>
        </a:p>
      </xdr:txBody>
    </xdr:sp>
    <xdr:clientData/>
  </xdr:twoCellAnchor>
  <xdr:twoCellAnchor editAs="absolute">
    <xdr:from>
      <xdr:col>3</xdr:col>
      <xdr:colOff>209556</xdr:colOff>
      <xdr:row>35</xdr:row>
      <xdr:rowOff>57150</xdr:rowOff>
    </xdr:from>
    <xdr:to>
      <xdr:col>4</xdr:col>
      <xdr:colOff>161181</xdr:colOff>
      <xdr:row>37</xdr:row>
      <xdr:rowOff>108150</xdr:rowOff>
    </xdr:to>
    <xdr:sp macro="" textlink="">
      <xdr:nvSpPr>
        <xdr:cNvPr id="44" name="Organigramme : Délai 25">
          <a:hlinkClick xmlns:r="http://schemas.openxmlformats.org/officeDocument/2006/relationships" r:id="rId18" tooltip=" "/>
          <a:extLst>
            <a:ext uri="{FF2B5EF4-FFF2-40B4-BE49-F238E27FC236}">
              <a16:creationId xmlns:a16="http://schemas.microsoft.com/office/drawing/2014/main" id="{00000000-0008-0000-0D00-00002C000000}"/>
            </a:ext>
          </a:extLst>
        </xdr:cNvPr>
        <xdr:cNvSpPr>
          <a:spLocks noChangeAspect="1"/>
        </xdr:cNvSpPr>
      </xdr:nvSpPr>
      <xdr:spPr>
        <a:xfrm>
          <a:off x="1695456" y="72199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a:t>
          </a:r>
          <a:endParaRPr lang="fr-BE" sz="1800" b="1" u="none">
            <a:solidFill>
              <a:schemeClr val="bg1"/>
            </a:solidFill>
          </a:endParaRPr>
        </a:p>
      </xdr:txBody>
    </xdr:sp>
    <xdr:clientData/>
  </xdr:twoCellAnchor>
  <xdr:twoCellAnchor editAs="absolute">
    <xdr:from>
      <xdr:col>4</xdr:col>
      <xdr:colOff>180981</xdr:colOff>
      <xdr:row>35</xdr:row>
      <xdr:rowOff>57150</xdr:rowOff>
    </xdr:from>
    <xdr:to>
      <xdr:col>5</xdr:col>
      <xdr:colOff>132606</xdr:colOff>
      <xdr:row>37</xdr:row>
      <xdr:rowOff>108150</xdr:rowOff>
    </xdr:to>
    <xdr:sp macro="" textlink="">
      <xdr:nvSpPr>
        <xdr:cNvPr id="45" name="Organigramme : Délai 25">
          <a:hlinkClick xmlns:r="http://schemas.openxmlformats.org/officeDocument/2006/relationships" r:id="rId23" tooltip=" "/>
          <a:extLst>
            <a:ext uri="{FF2B5EF4-FFF2-40B4-BE49-F238E27FC236}">
              <a16:creationId xmlns:a16="http://schemas.microsoft.com/office/drawing/2014/main" id="{00000000-0008-0000-0D00-00002D000000}"/>
            </a:ext>
          </a:extLst>
        </xdr:cNvPr>
        <xdr:cNvSpPr>
          <a:spLocks noChangeAspect="1"/>
        </xdr:cNvSpPr>
      </xdr:nvSpPr>
      <xdr:spPr>
        <a:xfrm>
          <a:off x="2381256" y="72199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2</a:t>
          </a:r>
          <a:endParaRPr lang="fr-BE" sz="1800" b="1" u="none">
            <a:solidFill>
              <a:schemeClr val="bg1"/>
            </a:solidFill>
          </a:endParaRPr>
        </a:p>
      </xdr:txBody>
    </xdr:sp>
    <xdr:clientData/>
  </xdr:twoCellAnchor>
  <xdr:twoCellAnchor editAs="absolute">
    <xdr:from>
      <xdr:col>5</xdr:col>
      <xdr:colOff>161931</xdr:colOff>
      <xdr:row>35</xdr:row>
      <xdr:rowOff>38100</xdr:rowOff>
    </xdr:from>
    <xdr:to>
      <xdr:col>6</xdr:col>
      <xdr:colOff>113556</xdr:colOff>
      <xdr:row>37</xdr:row>
      <xdr:rowOff>89100</xdr:rowOff>
    </xdr:to>
    <xdr:sp macro="" textlink="">
      <xdr:nvSpPr>
        <xdr:cNvPr id="46" name="Organigramme : Délai 25">
          <a:hlinkClick xmlns:r="http://schemas.openxmlformats.org/officeDocument/2006/relationships" r:id="rId12" tooltip=" "/>
          <a:extLst>
            <a:ext uri="{FF2B5EF4-FFF2-40B4-BE49-F238E27FC236}">
              <a16:creationId xmlns:a16="http://schemas.microsoft.com/office/drawing/2014/main" id="{00000000-0008-0000-0D00-00002E000000}"/>
            </a:ext>
          </a:extLst>
        </xdr:cNvPr>
        <xdr:cNvSpPr>
          <a:spLocks noChangeAspect="1"/>
        </xdr:cNvSpPr>
      </xdr:nvSpPr>
      <xdr:spPr>
        <a:xfrm>
          <a:off x="3076581" y="72009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3</a:t>
          </a:r>
          <a:endParaRPr lang="fr-BE" sz="1800" b="1" u="none">
            <a:solidFill>
              <a:schemeClr val="bg1"/>
            </a:solidFill>
          </a:endParaRPr>
        </a:p>
      </xdr:txBody>
    </xdr:sp>
    <xdr:clientData/>
  </xdr:twoCellAnchor>
  <xdr:twoCellAnchor editAs="absolute">
    <xdr:from>
      <xdr:col>6</xdr:col>
      <xdr:colOff>152406</xdr:colOff>
      <xdr:row>35</xdr:row>
      <xdr:rowOff>28575</xdr:rowOff>
    </xdr:from>
    <xdr:to>
      <xdr:col>7</xdr:col>
      <xdr:colOff>104031</xdr:colOff>
      <xdr:row>37</xdr:row>
      <xdr:rowOff>79575</xdr:rowOff>
    </xdr:to>
    <xdr:sp macro="" textlink="">
      <xdr:nvSpPr>
        <xdr:cNvPr id="47" name="Organigramme : Délai 25">
          <a:hlinkClick xmlns:r="http://schemas.openxmlformats.org/officeDocument/2006/relationships" r:id="rId24" tooltip=" "/>
          <a:extLst>
            <a:ext uri="{FF2B5EF4-FFF2-40B4-BE49-F238E27FC236}">
              <a16:creationId xmlns:a16="http://schemas.microsoft.com/office/drawing/2014/main" id="{00000000-0008-0000-0D00-00002F000000}"/>
            </a:ext>
          </a:extLst>
        </xdr:cNvPr>
        <xdr:cNvSpPr>
          <a:spLocks noChangeAspect="1"/>
        </xdr:cNvSpPr>
      </xdr:nvSpPr>
      <xdr:spPr>
        <a:xfrm>
          <a:off x="3781431"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rgbClr val="43FF98"/>
              </a:solidFill>
            </a:rPr>
            <a:t>4</a:t>
          </a:r>
          <a:endParaRPr lang="fr-BE" sz="1800" b="1" u="none">
            <a:solidFill>
              <a:srgbClr val="43FF98"/>
            </a:solidFill>
          </a:endParaRPr>
        </a:p>
      </xdr:txBody>
    </xdr:sp>
    <xdr:clientData/>
  </xdr:twoCellAnchor>
  <xdr:twoCellAnchor editAs="absolute">
    <xdr:from>
      <xdr:col>7</xdr:col>
      <xdr:colOff>152406</xdr:colOff>
      <xdr:row>35</xdr:row>
      <xdr:rowOff>28575</xdr:rowOff>
    </xdr:from>
    <xdr:to>
      <xdr:col>8</xdr:col>
      <xdr:colOff>104031</xdr:colOff>
      <xdr:row>37</xdr:row>
      <xdr:rowOff>79575</xdr:rowOff>
    </xdr:to>
    <xdr:sp macro="" textlink="">
      <xdr:nvSpPr>
        <xdr:cNvPr id="48" name="Organigramme : Délai 25">
          <a:hlinkClick xmlns:r="http://schemas.openxmlformats.org/officeDocument/2006/relationships" r:id="rId11" tooltip="  "/>
          <a:extLst>
            <a:ext uri="{FF2B5EF4-FFF2-40B4-BE49-F238E27FC236}">
              <a16:creationId xmlns:a16="http://schemas.microsoft.com/office/drawing/2014/main" id="{00000000-0008-0000-0D00-000030000000}"/>
            </a:ext>
          </a:extLst>
        </xdr:cNvPr>
        <xdr:cNvSpPr>
          <a:spLocks noChangeAspect="1"/>
        </xdr:cNvSpPr>
      </xdr:nvSpPr>
      <xdr:spPr>
        <a:xfrm>
          <a:off x="4495806"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5</a:t>
          </a:r>
          <a:endParaRPr lang="fr-BE" sz="1800" b="1" u="none">
            <a:solidFill>
              <a:schemeClr val="bg1"/>
            </a:solidFill>
          </a:endParaRPr>
        </a:p>
      </xdr:txBody>
    </xdr:sp>
    <xdr:clientData/>
  </xdr:twoCellAnchor>
  <xdr:twoCellAnchor editAs="absolute">
    <xdr:from>
      <xdr:col>8</xdr:col>
      <xdr:colOff>161931</xdr:colOff>
      <xdr:row>35</xdr:row>
      <xdr:rowOff>28575</xdr:rowOff>
    </xdr:from>
    <xdr:to>
      <xdr:col>8</xdr:col>
      <xdr:colOff>827931</xdr:colOff>
      <xdr:row>37</xdr:row>
      <xdr:rowOff>79575</xdr:rowOff>
    </xdr:to>
    <xdr:sp macro="" textlink="">
      <xdr:nvSpPr>
        <xdr:cNvPr id="49" name="Organigramme : Délai 25">
          <a:hlinkClick xmlns:r="http://schemas.openxmlformats.org/officeDocument/2006/relationships" r:id="rId25" tooltip=" "/>
          <a:extLst>
            <a:ext uri="{FF2B5EF4-FFF2-40B4-BE49-F238E27FC236}">
              <a16:creationId xmlns:a16="http://schemas.microsoft.com/office/drawing/2014/main" id="{00000000-0008-0000-0D00-000031000000}"/>
            </a:ext>
          </a:extLst>
        </xdr:cNvPr>
        <xdr:cNvSpPr>
          <a:spLocks noChangeAspect="1"/>
        </xdr:cNvSpPr>
      </xdr:nvSpPr>
      <xdr:spPr>
        <a:xfrm>
          <a:off x="5219706"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6</a:t>
          </a:r>
          <a:endParaRPr lang="fr-BE" sz="1800" b="1" u="none">
            <a:solidFill>
              <a:schemeClr val="bg1"/>
            </a:solidFill>
          </a:endParaRPr>
        </a:p>
      </xdr:txBody>
    </xdr:sp>
    <xdr:clientData/>
  </xdr:twoCellAnchor>
  <xdr:twoCellAnchor editAs="absolute">
    <xdr:from>
      <xdr:col>8</xdr:col>
      <xdr:colOff>857256</xdr:colOff>
      <xdr:row>35</xdr:row>
      <xdr:rowOff>19050</xdr:rowOff>
    </xdr:from>
    <xdr:to>
      <xdr:col>8</xdr:col>
      <xdr:colOff>1523256</xdr:colOff>
      <xdr:row>37</xdr:row>
      <xdr:rowOff>70050</xdr:rowOff>
    </xdr:to>
    <xdr:sp macro="" textlink="">
      <xdr:nvSpPr>
        <xdr:cNvPr id="50" name="Organigramme : Délai 49">
          <a:hlinkClick xmlns:r="http://schemas.openxmlformats.org/officeDocument/2006/relationships" r:id="rId26" tooltip=" "/>
          <a:extLst>
            <a:ext uri="{FF2B5EF4-FFF2-40B4-BE49-F238E27FC236}">
              <a16:creationId xmlns:a16="http://schemas.microsoft.com/office/drawing/2014/main" id="{00000000-0008-0000-0D00-000032000000}"/>
            </a:ext>
          </a:extLst>
        </xdr:cNvPr>
        <xdr:cNvSpPr>
          <a:spLocks noChangeAspect="1"/>
        </xdr:cNvSpPr>
      </xdr:nvSpPr>
      <xdr:spPr>
        <a:xfrm>
          <a:off x="5915031" y="71818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7</a:t>
          </a:r>
          <a:endParaRPr lang="fr-BE" sz="1800" b="1" u="none">
            <a:solidFill>
              <a:schemeClr val="bg1"/>
            </a:solidFill>
          </a:endParaRPr>
        </a:p>
      </xdr:txBody>
    </xdr:sp>
    <xdr:clientData/>
  </xdr:twoCellAnchor>
  <xdr:twoCellAnchor editAs="absolute">
    <xdr:from>
      <xdr:col>8</xdr:col>
      <xdr:colOff>1562106</xdr:colOff>
      <xdr:row>35</xdr:row>
      <xdr:rowOff>9525</xdr:rowOff>
    </xdr:from>
    <xdr:to>
      <xdr:col>8</xdr:col>
      <xdr:colOff>2228106</xdr:colOff>
      <xdr:row>37</xdr:row>
      <xdr:rowOff>60525</xdr:rowOff>
    </xdr:to>
    <xdr:sp macro="" textlink="">
      <xdr:nvSpPr>
        <xdr:cNvPr id="51" name="Organigramme : Délai 25">
          <a:hlinkClick xmlns:r="http://schemas.openxmlformats.org/officeDocument/2006/relationships" r:id="rId27" tooltip=" "/>
          <a:extLst>
            <a:ext uri="{FF2B5EF4-FFF2-40B4-BE49-F238E27FC236}">
              <a16:creationId xmlns:a16="http://schemas.microsoft.com/office/drawing/2014/main" id="{00000000-0008-0000-0D00-000033000000}"/>
            </a:ext>
          </a:extLst>
        </xdr:cNvPr>
        <xdr:cNvSpPr>
          <a:spLocks noChangeAspect="1"/>
        </xdr:cNvSpPr>
      </xdr:nvSpPr>
      <xdr:spPr>
        <a:xfrm>
          <a:off x="6619881" y="717232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8</a:t>
          </a:r>
          <a:endParaRPr lang="fr-BE" sz="1800" b="1" u="none">
            <a:solidFill>
              <a:schemeClr val="bg1"/>
            </a:solidFill>
          </a:endParaRPr>
        </a:p>
      </xdr:txBody>
    </xdr:sp>
    <xdr:clientData/>
  </xdr:twoCellAnchor>
  <xdr:twoCellAnchor editAs="absolute">
    <xdr:from>
      <xdr:col>8</xdr:col>
      <xdr:colOff>2257431</xdr:colOff>
      <xdr:row>35</xdr:row>
      <xdr:rowOff>0</xdr:rowOff>
    </xdr:from>
    <xdr:to>
      <xdr:col>8</xdr:col>
      <xdr:colOff>2923431</xdr:colOff>
      <xdr:row>37</xdr:row>
      <xdr:rowOff>51000</xdr:rowOff>
    </xdr:to>
    <xdr:sp macro="" textlink="">
      <xdr:nvSpPr>
        <xdr:cNvPr id="52" name="Organigramme : Délai 25">
          <a:hlinkClick xmlns:r="http://schemas.openxmlformats.org/officeDocument/2006/relationships" r:id="rId28" tooltip=" "/>
          <a:extLst>
            <a:ext uri="{FF2B5EF4-FFF2-40B4-BE49-F238E27FC236}">
              <a16:creationId xmlns:a16="http://schemas.microsoft.com/office/drawing/2014/main" id="{00000000-0008-0000-0D00-000034000000}"/>
            </a:ext>
          </a:extLst>
        </xdr:cNvPr>
        <xdr:cNvSpPr>
          <a:spLocks noChangeAspect="1"/>
        </xdr:cNvSpPr>
      </xdr:nvSpPr>
      <xdr:spPr>
        <a:xfrm>
          <a:off x="7315206" y="71628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9</a:t>
          </a:r>
          <a:endParaRPr lang="fr-BE" sz="1800" b="1" u="none">
            <a:solidFill>
              <a:schemeClr val="bg1"/>
            </a:solidFill>
          </a:endParaRPr>
        </a:p>
      </xdr:txBody>
    </xdr:sp>
    <xdr:clientData/>
  </xdr:twoCellAnchor>
  <xdr:twoCellAnchor editAs="absolute">
    <xdr:from>
      <xdr:col>8</xdr:col>
      <xdr:colOff>2971806</xdr:colOff>
      <xdr:row>35</xdr:row>
      <xdr:rowOff>0</xdr:rowOff>
    </xdr:from>
    <xdr:to>
      <xdr:col>9</xdr:col>
      <xdr:colOff>504081</xdr:colOff>
      <xdr:row>37</xdr:row>
      <xdr:rowOff>51000</xdr:rowOff>
    </xdr:to>
    <xdr:sp macro="" textlink="">
      <xdr:nvSpPr>
        <xdr:cNvPr id="58" name="Organigramme : Délai 25">
          <a:hlinkClick xmlns:r="http://schemas.openxmlformats.org/officeDocument/2006/relationships" r:id="rId29" tooltip=" "/>
          <a:extLst>
            <a:ext uri="{FF2B5EF4-FFF2-40B4-BE49-F238E27FC236}">
              <a16:creationId xmlns:a16="http://schemas.microsoft.com/office/drawing/2014/main" id="{00000000-0008-0000-0D00-00003A000000}"/>
            </a:ext>
          </a:extLst>
        </xdr:cNvPr>
        <xdr:cNvSpPr>
          <a:spLocks noChangeAspect="1"/>
        </xdr:cNvSpPr>
      </xdr:nvSpPr>
      <xdr:spPr>
        <a:xfrm>
          <a:off x="8029581" y="71628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10</a:t>
          </a:r>
          <a:endParaRPr lang="fr-BE" sz="1800" b="1" u="none">
            <a:solidFill>
              <a:schemeClr val="bg1"/>
            </a:solidFill>
          </a:endParaRPr>
        </a:p>
      </xdr:txBody>
    </xdr:sp>
    <xdr:clientData/>
  </xdr:twoCellAnchor>
  <xdr:twoCellAnchor>
    <xdr:from>
      <xdr:col>11</xdr:col>
      <xdr:colOff>85724</xdr:colOff>
      <xdr:row>35</xdr:row>
      <xdr:rowOff>0</xdr:rowOff>
    </xdr:from>
    <xdr:to>
      <xdr:col>11</xdr:col>
      <xdr:colOff>381000</xdr:colOff>
      <xdr:row>36</xdr:row>
      <xdr:rowOff>57150</xdr:rowOff>
    </xdr:to>
    <xdr:sp macro="" textlink="">
      <xdr:nvSpPr>
        <xdr:cNvPr id="102" name="Flèche : haut 101">
          <a:extLst>
            <a:ext uri="{FF2B5EF4-FFF2-40B4-BE49-F238E27FC236}">
              <a16:creationId xmlns:a16="http://schemas.microsoft.com/office/drawing/2014/main" id="{00000000-0008-0000-0D00-000066000000}"/>
            </a:ext>
          </a:extLst>
        </xdr:cNvPr>
        <xdr:cNvSpPr/>
      </xdr:nvSpPr>
      <xdr:spPr>
        <a:xfrm>
          <a:off x="9315449" y="7162800"/>
          <a:ext cx="295276" cy="247650"/>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mc:AlternateContent xmlns:mc="http://schemas.openxmlformats.org/markup-compatibility/2006">
    <mc:Choice xmlns:a14="http://schemas.microsoft.com/office/drawing/2010/main" Requires="a14">
      <xdr:twoCellAnchor>
        <xdr:from>
          <xdr:col>11</xdr:col>
          <xdr:colOff>19050</xdr:colOff>
          <xdr:row>33</xdr:row>
          <xdr:rowOff>0</xdr:rowOff>
        </xdr:from>
        <xdr:to>
          <xdr:col>11</xdr:col>
          <xdr:colOff>523875</xdr:colOff>
          <xdr:row>35</xdr:row>
          <xdr:rowOff>0</xdr:rowOff>
        </xdr:to>
        <xdr:sp macro="" textlink="">
          <xdr:nvSpPr>
            <xdr:cNvPr id="35845" name="Spinner 5" hidden="1">
              <a:extLst>
                <a:ext uri="{63B3BB69-23CF-44E3-9099-C40C66FF867C}">
                  <a14:compatExt spid="_x0000_s35845"/>
                </a:ext>
                <a:ext uri="{FF2B5EF4-FFF2-40B4-BE49-F238E27FC236}">
                  <a16:creationId xmlns:a16="http://schemas.microsoft.com/office/drawing/2014/main" id="{00000000-0008-0000-0D00-0000058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9525</xdr:colOff>
      <xdr:row>3</xdr:row>
      <xdr:rowOff>161925</xdr:rowOff>
    </xdr:from>
    <xdr:to>
      <xdr:col>7</xdr:col>
      <xdr:colOff>600075</xdr:colOff>
      <xdr:row>5</xdr:row>
      <xdr:rowOff>209550</xdr:rowOff>
    </xdr:to>
    <xdr:sp macro="" textlink="">
      <xdr:nvSpPr>
        <xdr:cNvPr id="14" name="Organigramme : Délai 25">
          <a:extLst>
            <a:ext uri="{FF2B5EF4-FFF2-40B4-BE49-F238E27FC236}">
              <a16:creationId xmlns:a16="http://schemas.microsoft.com/office/drawing/2014/main" id="{00000000-0008-0000-0E00-00000E000000}"/>
            </a:ext>
          </a:extLst>
        </xdr:cNvPr>
        <xdr:cNvSpPr/>
      </xdr:nvSpPr>
      <xdr:spPr>
        <a:xfrm>
          <a:off x="1619250" y="695325"/>
          <a:ext cx="704850" cy="4572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3200" b="1" u="none">
              <a:solidFill>
                <a:schemeClr val="bg1"/>
              </a:solidFill>
            </a:rPr>
            <a:t>4</a:t>
          </a:r>
          <a:endParaRPr lang="fr-BE" sz="2000" b="1" u="none">
            <a:solidFill>
              <a:schemeClr val="bg1"/>
            </a:solidFill>
          </a:endParaRPr>
        </a:p>
      </xdr:txBody>
    </xdr:sp>
    <xdr:clientData/>
  </xdr:twoCellAnchor>
  <xdr:twoCellAnchor editAs="oneCell">
    <xdr:from>
      <xdr:col>1</xdr:col>
      <xdr:colOff>0</xdr:colOff>
      <xdr:row>0</xdr:row>
      <xdr:rowOff>19047</xdr:rowOff>
    </xdr:from>
    <xdr:to>
      <xdr:col>7</xdr:col>
      <xdr:colOff>828675</xdr:colOff>
      <xdr:row>3</xdr:row>
      <xdr:rowOff>87512</xdr:rowOff>
    </xdr:to>
    <xdr:pic>
      <xdr:nvPicPr>
        <xdr:cNvPr id="6" name="Image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9047"/>
          <a:ext cx="2495550" cy="601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2505074</xdr:colOff>
      <xdr:row>0</xdr:row>
      <xdr:rowOff>0</xdr:rowOff>
    </xdr:from>
    <xdr:to>
      <xdr:col>13</xdr:col>
      <xdr:colOff>259260</xdr:colOff>
      <xdr:row>2</xdr:row>
      <xdr:rowOff>129898</xdr:rowOff>
    </xdr:to>
    <xdr:sp macro="" textlink="">
      <xdr:nvSpPr>
        <xdr:cNvPr id="7" name="Rectangle : coins arrondis 6">
          <a:hlinkClick xmlns:r="http://schemas.openxmlformats.org/officeDocument/2006/relationships" r:id="rId2" tooltip=" "/>
          <a:extLst>
            <a:ext uri="{FF2B5EF4-FFF2-40B4-BE49-F238E27FC236}">
              <a16:creationId xmlns:a16="http://schemas.microsoft.com/office/drawing/2014/main" id="{00000000-0008-0000-0E00-000007000000}"/>
            </a:ext>
          </a:extLst>
        </xdr:cNvPr>
        <xdr:cNvSpPr>
          <a:spLocks noChangeAspect="1"/>
        </xdr:cNvSpPr>
      </xdr:nvSpPr>
      <xdr:spPr>
        <a:xfrm>
          <a:off x="6362699" y="0"/>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AR ESSENCE" panose="02000000000000000000" pitchFamily="2" charset="0"/>
              <a:ea typeface="+mn-ea"/>
              <a:cs typeface="+mn-cs"/>
            </a:rPr>
            <a:t>Retour</a:t>
          </a:r>
        </a:p>
      </xdr:txBody>
    </xdr:sp>
    <xdr:clientData/>
  </xdr:twoCellAnchor>
  <xdr:twoCellAnchor>
    <xdr:from>
      <xdr:col>24</xdr:col>
      <xdr:colOff>0</xdr:colOff>
      <xdr:row>37</xdr:row>
      <xdr:rowOff>0</xdr:rowOff>
    </xdr:from>
    <xdr:to>
      <xdr:col>26</xdr:col>
      <xdr:colOff>221161</xdr:colOff>
      <xdr:row>39</xdr:row>
      <xdr:rowOff>91798</xdr:rowOff>
    </xdr:to>
    <xdr:sp macro="" textlink="">
      <xdr:nvSpPr>
        <xdr:cNvPr id="4" name="Rectangle : coins arrondis 3">
          <a:hlinkClick xmlns:r="http://schemas.openxmlformats.org/officeDocument/2006/relationships" r:id="rId2" tooltip=" "/>
          <a:extLst>
            <a:ext uri="{FF2B5EF4-FFF2-40B4-BE49-F238E27FC236}">
              <a16:creationId xmlns:a16="http://schemas.microsoft.com/office/drawing/2014/main" id="{00000000-0008-0000-0E00-000004000000}"/>
            </a:ext>
          </a:extLst>
        </xdr:cNvPr>
        <xdr:cNvSpPr>
          <a:spLocks noChangeAspect="1"/>
        </xdr:cNvSpPr>
      </xdr:nvSpPr>
      <xdr:spPr>
        <a:xfrm>
          <a:off x="10934700" y="6972300"/>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AR ESSENCE" panose="02000000000000000000" pitchFamily="2" charset="0"/>
              <a:ea typeface="+mn-ea"/>
              <a:cs typeface="+mn-cs"/>
            </a:rPr>
            <a:t>Retour</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695</xdr:col>
      <xdr:colOff>0</xdr:colOff>
      <xdr:row>61</xdr:row>
      <xdr:rowOff>0</xdr:rowOff>
    </xdr:from>
    <xdr:to>
      <xdr:col>695</xdr:col>
      <xdr:colOff>609454</xdr:colOff>
      <xdr:row>64</xdr:row>
      <xdr:rowOff>95148</xdr:rowOff>
    </xdr:to>
    <xdr:pic>
      <xdr:nvPicPr>
        <xdr:cNvPr id="57" name="Picture 7">
          <a:hlinkClick xmlns:r="http://schemas.openxmlformats.org/officeDocument/2006/relationships" r:id="rId1"/>
          <a:extLst>
            <a:ext uri="{FF2B5EF4-FFF2-40B4-BE49-F238E27FC236}">
              <a16:creationId xmlns:a16="http://schemas.microsoft.com/office/drawing/2014/main" id="{00000000-0008-0000-0F00-00003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0462075" y="6324600"/>
          <a:ext cx="609454" cy="819048"/>
        </a:xfrm>
        <a:prstGeom prst="rect">
          <a:avLst/>
        </a:prstGeom>
        <a:noFill/>
      </xdr:spPr>
    </xdr:pic>
    <xdr:clientData/>
  </xdr:twoCellAnchor>
  <xdr:twoCellAnchor editAs="oneCell">
    <xdr:from>
      <xdr:col>695</xdr:col>
      <xdr:colOff>0</xdr:colOff>
      <xdr:row>61</xdr:row>
      <xdr:rowOff>0</xdr:rowOff>
    </xdr:from>
    <xdr:to>
      <xdr:col>696</xdr:col>
      <xdr:colOff>165</xdr:colOff>
      <xdr:row>64</xdr:row>
      <xdr:rowOff>95148</xdr:rowOff>
    </xdr:to>
    <xdr:pic>
      <xdr:nvPicPr>
        <xdr:cNvPr id="58" name="Picture 5">
          <a:hlinkClick xmlns:r="http://schemas.openxmlformats.org/officeDocument/2006/relationships" r:id="rId3"/>
          <a:extLst>
            <a:ext uri="{FF2B5EF4-FFF2-40B4-BE49-F238E27FC236}">
              <a16:creationId xmlns:a16="http://schemas.microsoft.com/office/drawing/2014/main" id="{00000000-0008-0000-0F00-00003A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0462075" y="6334125"/>
          <a:ext cx="609765" cy="819048"/>
        </a:xfrm>
        <a:prstGeom prst="rect">
          <a:avLst/>
        </a:prstGeom>
        <a:noFill/>
      </xdr:spPr>
    </xdr:pic>
    <xdr:clientData/>
  </xdr:twoCellAnchor>
  <xdr:twoCellAnchor editAs="oneCell">
    <xdr:from>
      <xdr:col>695</xdr:col>
      <xdr:colOff>0</xdr:colOff>
      <xdr:row>61</xdr:row>
      <xdr:rowOff>0</xdr:rowOff>
    </xdr:from>
    <xdr:to>
      <xdr:col>696</xdr:col>
      <xdr:colOff>165</xdr:colOff>
      <xdr:row>64</xdr:row>
      <xdr:rowOff>95148</xdr:rowOff>
    </xdr:to>
    <xdr:pic>
      <xdr:nvPicPr>
        <xdr:cNvPr id="59" name="Picture 6">
          <a:hlinkClick xmlns:r="http://schemas.openxmlformats.org/officeDocument/2006/relationships" r:id="rId5"/>
          <a:extLst>
            <a:ext uri="{FF2B5EF4-FFF2-40B4-BE49-F238E27FC236}">
              <a16:creationId xmlns:a16="http://schemas.microsoft.com/office/drawing/2014/main" id="{00000000-0008-0000-0F00-00003B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20462075" y="6324600"/>
          <a:ext cx="609765" cy="819048"/>
        </a:xfrm>
        <a:prstGeom prst="rect">
          <a:avLst/>
        </a:prstGeom>
        <a:noFill/>
      </xdr:spPr>
    </xdr:pic>
    <xdr:clientData/>
  </xdr:twoCellAnchor>
  <xdr:twoCellAnchor editAs="oneCell">
    <xdr:from>
      <xdr:col>695</xdr:col>
      <xdr:colOff>0</xdr:colOff>
      <xdr:row>61</xdr:row>
      <xdr:rowOff>0</xdr:rowOff>
    </xdr:from>
    <xdr:to>
      <xdr:col>695</xdr:col>
      <xdr:colOff>609451</xdr:colOff>
      <xdr:row>64</xdr:row>
      <xdr:rowOff>95148</xdr:rowOff>
    </xdr:to>
    <xdr:pic>
      <xdr:nvPicPr>
        <xdr:cNvPr id="60" name="Picture 8">
          <a:hlinkClick xmlns:r="http://schemas.openxmlformats.org/officeDocument/2006/relationships" r:id="rId7"/>
          <a:extLst>
            <a:ext uri="{FF2B5EF4-FFF2-40B4-BE49-F238E27FC236}">
              <a16:creationId xmlns:a16="http://schemas.microsoft.com/office/drawing/2014/main" id="{00000000-0008-0000-0F00-00003C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20462075" y="6324600"/>
          <a:ext cx="609451" cy="819048"/>
        </a:xfrm>
        <a:prstGeom prst="rect">
          <a:avLst/>
        </a:prstGeom>
        <a:noFill/>
      </xdr:spPr>
    </xdr:pic>
    <xdr:clientData/>
  </xdr:twoCellAnchor>
  <xdr:twoCellAnchor editAs="oneCell">
    <xdr:from>
      <xdr:col>695</xdr:col>
      <xdr:colOff>0</xdr:colOff>
      <xdr:row>61</xdr:row>
      <xdr:rowOff>0</xdr:rowOff>
    </xdr:from>
    <xdr:to>
      <xdr:col>696</xdr:col>
      <xdr:colOff>162</xdr:colOff>
      <xdr:row>64</xdr:row>
      <xdr:rowOff>95148</xdr:rowOff>
    </xdr:to>
    <xdr:pic>
      <xdr:nvPicPr>
        <xdr:cNvPr id="61" name="Picture 9">
          <a:hlinkClick xmlns:r="http://schemas.openxmlformats.org/officeDocument/2006/relationships" r:id="rId9"/>
          <a:extLst>
            <a:ext uri="{FF2B5EF4-FFF2-40B4-BE49-F238E27FC236}">
              <a16:creationId xmlns:a16="http://schemas.microsoft.com/office/drawing/2014/main" id="{00000000-0008-0000-0F00-00003D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20462075" y="6381750"/>
          <a:ext cx="609762" cy="819048"/>
        </a:xfrm>
        <a:prstGeom prst="rect">
          <a:avLst/>
        </a:prstGeom>
        <a:noFill/>
      </xdr:spPr>
    </xdr:pic>
    <xdr:clientData/>
  </xdr:twoCellAnchor>
  <xdr:twoCellAnchor editAs="oneCell">
    <xdr:from>
      <xdr:col>695</xdr:col>
      <xdr:colOff>0</xdr:colOff>
      <xdr:row>37</xdr:row>
      <xdr:rowOff>76200</xdr:rowOff>
    </xdr:from>
    <xdr:to>
      <xdr:col>695</xdr:col>
      <xdr:colOff>609454</xdr:colOff>
      <xdr:row>38</xdr:row>
      <xdr:rowOff>114198</xdr:rowOff>
    </xdr:to>
    <xdr:pic>
      <xdr:nvPicPr>
        <xdr:cNvPr id="21" name="Picture 7">
          <a:hlinkClick xmlns:r="http://schemas.openxmlformats.org/officeDocument/2006/relationships" r:id="rId1"/>
          <a:extLst>
            <a:ext uri="{FF2B5EF4-FFF2-40B4-BE49-F238E27FC236}">
              <a16:creationId xmlns:a16="http://schemas.microsoft.com/office/drawing/2014/main" id="{00000000-0008-0000-0F00-00001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7415325" y="7200900"/>
          <a:ext cx="609454" cy="304698"/>
        </a:xfrm>
        <a:prstGeom prst="rect">
          <a:avLst/>
        </a:prstGeom>
        <a:noFill/>
      </xdr:spPr>
    </xdr:pic>
    <xdr:clientData/>
  </xdr:twoCellAnchor>
  <xdr:twoCellAnchor editAs="oneCell">
    <xdr:from>
      <xdr:col>695</xdr:col>
      <xdr:colOff>0</xdr:colOff>
      <xdr:row>37</xdr:row>
      <xdr:rowOff>85725</xdr:rowOff>
    </xdr:from>
    <xdr:to>
      <xdr:col>696</xdr:col>
      <xdr:colOff>165</xdr:colOff>
      <xdr:row>38</xdr:row>
      <xdr:rowOff>114198</xdr:rowOff>
    </xdr:to>
    <xdr:pic>
      <xdr:nvPicPr>
        <xdr:cNvPr id="22" name="Picture 5">
          <a:hlinkClick xmlns:r="http://schemas.openxmlformats.org/officeDocument/2006/relationships" r:id="rId3"/>
          <a:extLst>
            <a:ext uri="{FF2B5EF4-FFF2-40B4-BE49-F238E27FC236}">
              <a16:creationId xmlns:a16="http://schemas.microsoft.com/office/drawing/2014/main" id="{00000000-0008-0000-0F00-000016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7415325" y="7210425"/>
          <a:ext cx="609765" cy="295173"/>
        </a:xfrm>
        <a:prstGeom prst="rect">
          <a:avLst/>
        </a:prstGeom>
        <a:noFill/>
      </xdr:spPr>
    </xdr:pic>
    <xdr:clientData/>
  </xdr:twoCellAnchor>
  <xdr:twoCellAnchor editAs="oneCell">
    <xdr:from>
      <xdr:col>695</xdr:col>
      <xdr:colOff>0</xdr:colOff>
      <xdr:row>37</xdr:row>
      <xdr:rowOff>76200</xdr:rowOff>
    </xdr:from>
    <xdr:to>
      <xdr:col>696</xdr:col>
      <xdr:colOff>165</xdr:colOff>
      <xdr:row>38</xdr:row>
      <xdr:rowOff>114198</xdr:rowOff>
    </xdr:to>
    <xdr:pic>
      <xdr:nvPicPr>
        <xdr:cNvPr id="23" name="Picture 6">
          <a:hlinkClick xmlns:r="http://schemas.openxmlformats.org/officeDocument/2006/relationships" r:id="rId5"/>
          <a:extLst>
            <a:ext uri="{FF2B5EF4-FFF2-40B4-BE49-F238E27FC236}">
              <a16:creationId xmlns:a16="http://schemas.microsoft.com/office/drawing/2014/main" id="{00000000-0008-0000-0F00-00001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27415325" y="7200900"/>
          <a:ext cx="609765" cy="304698"/>
        </a:xfrm>
        <a:prstGeom prst="rect">
          <a:avLst/>
        </a:prstGeom>
        <a:noFill/>
      </xdr:spPr>
    </xdr:pic>
    <xdr:clientData/>
  </xdr:twoCellAnchor>
  <xdr:twoCellAnchor editAs="oneCell">
    <xdr:from>
      <xdr:col>695</xdr:col>
      <xdr:colOff>0</xdr:colOff>
      <xdr:row>37</xdr:row>
      <xdr:rowOff>76200</xdr:rowOff>
    </xdr:from>
    <xdr:to>
      <xdr:col>695</xdr:col>
      <xdr:colOff>609451</xdr:colOff>
      <xdr:row>38</xdr:row>
      <xdr:rowOff>114198</xdr:rowOff>
    </xdr:to>
    <xdr:pic>
      <xdr:nvPicPr>
        <xdr:cNvPr id="24" name="Picture 8">
          <a:hlinkClick xmlns:r="http://schemas.openxmlformats.org/officeDocument/2006/relationships" r:id="rId7"/>
          <a:extLst>
            <a:ext uri="{FF2B5EF4-FFF2-40B4-BE49-F238E27FC236}">
              <a16:creationId xmlns:a16="http://schemas.microsoft.com/office/drawing/2014/main" id="{00000000-0008-0000-0F00-000018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27415325" y="7200900"/>
          <a:ext cx="609451" cy="304698"/>
        </a:xfrm>
        <a:prstGeom prst="rect">
          <a:avLst/>
        </a:prstGeom>
        <a:noFill/>
      </xdr:spPr>
    </xdr:pic>
    <xdr:clientData/>
  </xdr:twoCellAnchor>
  <xdr:twoCellAnchor editAs="oneCell">
    <xdr:from>
      <xdr:col>695</xdr:col>
      <xdr:colOff>0</xdr:colOff>
      <xdr:row>37</xdr:row>
      <xdr:rowOff>133350</xdr:rowOff>
    </xdr:from>
    <xdr:to>
      <xdr:col>696</xdr:col>
      <xdr:colOff>162</xdr:colOff>
      <xdr:row>38</xdr:row>
      <xdr:rowOff>152298</xdr:rowOff>
    </xdr:to>
    <xdr:pic>
      <xdr:nvPicPr>
        <xdr:cNvPr id="25" name="Picture 9">
          <a:hlinkClick xmlns:r="http://schemas.openxmlformats.org/officeDocument/2006/relationships" r:id="rId9"/>
          <a:extLst>
            <a:ext uri="{FF2B5EF4-FFF2-40B4-BE49-F238E27FC236}">
              <a16:creationId xmlns:a16="http://schemas.microsoft.com/office/drawing/2014/main" id="{00000000-0008-0000-0F00-000019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27415325" y="7258050"/>
          <a:ext cx="609762" cy="285648"/>
        </a:xfrm>
        <a:prstGeom prst="rect">
          <a:avLst/>
        </a:prstGeom>
        <a:noFill/>
      </xdr:spPr>
    </xdr:pic>
    <xdr:clientData/>
  </xdr:twoCellAnchor>
  <xdr:twoCellAnchor>
    <xdr:from>
      <xdr:col>0</xdr:col>
      <xdr:colOff>0</xdr:colOff>
      <xdr:row>38</xdr:row>
      <xdr:rowOff>9525</xdr:rowOff>
    </xdr:from>
    <xdr:to>
      <xdr:col>20</xdr:col>
      <xdr:colOff>28575</xdr:colOff>
      <xdr:row>40</xdr:row>
      <xdr:rowOff>95250</xdr:rowOff>
    </xdr:to>
    <xdr:sp macro="" textlink="">
      <xdr:nvSpPr>
        <xdr:cNvPr id="29" name="Rectangle 28">
          <a:extLst>
            <a:ext uri="{FF2B5EF4-FFF2-40B4-BE49-F238E27FC236}">
              <a16:creationId xmlns:a16="http://schemas.microsoft.com/office/drawing/2014/main" id="{00000000-0008-0000-0F00-00001D000000}"/>
            </a:ext>
          </a:extLst>
        </xdr:cNvPr>
        <xdr:cNvSpPr/>
      </xdr:nvSpPr>
      <xdr:spPr>
        <a:xfrm>
          <a:off x="0" y="7743825"/>
          <a:ext cx="14773275" cy="466725"/>
        </a:xfrm>
        <a:prstGeom prst="rect">
          <a:avLst/>
        </a:prstGeom>
        <a:gradFill flip="none" rotWithShape="1">
          <a:gsLst>
            <a:gs pos="0">
              <a:schemeClr val="tx2">
                <a:lumMod val="50000"/>
              </a:schemeClr>
            </a:gs>
            <a:gs pos="62000">
              <a:schemeClr val="tx2">
                <a:lumMod val="75000"/>
              </a:schemeClr>
            </a:gs>
            <a:gs pos="100000">
              <a:srgbClr val="43FF98"/>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0"/>
        <a:lstStyle/>
        <a:p>
          <a:pPr algn="ctr"/>
          <a:r>
            <a:rPr lang="fr-BE" sz="2400" b="0">
              <a:solidFill>
                <a:schemeClr val="bg1"/>
              </a:solidFill>
            </a:rPr>
            <a:t>Evaluer, Analyser, Agir, Informer</a:t>
          </a:r>
        </a:p>
      </xdr:txBody>
    </xdr:sp>
    <xdr:clientData/>
  </xdr:twoCellAnchor>
  <xdr:twoCellAnchor>
    <xdr:from>
      <xdr:col>3</xdr:col>
      <xdr:colOff>1</xdr:colOff>
      <xdr:row>3</xdr:row>
      <xdr:rowOff>0</xdr:rowOff>
    </xdr:from>
    <xdr:to>
      <xdr:col>4</xdr:col>
      <xdr:colOff>47625</xdr:colOff>
      <xdr:row>5</xdr:row>
      <xdr:rowOff>38100</xdr:rowOff>
    </xdr:to>
    <xdr:sp macro="" textlink="">
      <xdr:nvSpPr>
        <xdr:cNvPr id="37" name="Organigramme : Délai 25">
          <a:extLst>
            <a:ext uri="{FF2B5EF4-FFF2-40B4-BE49-F238E27FC236}">
              <a16:creationId xmlns:a16="http://schemas.microsoft.com/office/drawing/2014/main" id="{00000000-0008-0000-0F00-000025000000}"/>
            </a:ext>
          </a:extLst>
        </xdr:cNvPr>
        <xdr:cNvSpPr/>
      </xdr:nvSpPr>
      <xdr:spPr>
        <a:xfrm>
          <a:off x="1485901" y="485775"/>
          <a:ext cx="761999" cy="4191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3200" b="1" u="none">
              <a:solidFill>
                <a:schemeClr val="bg1"/>
              </a:solidFill>
            </a:rPr>
            <a:t>5</a:t>
          </a:r>
        </a:p>
      </xdr:txBody>
    </xdr:sp>
    <xdr:clientData/>
  </xdr:twoCellAnchor>
  <xdr:twoCellAnchor>
    <xdr:from>
      <xdr:col>15</xdr:col>
      <xdr:colOff>532328</xdr:colOff>
      <xdr:row>34</xdr:row>
      <xdr:rowOff>0</xdr:rowOff>
    </xdr:from>
    <xdr:to>
      <xdr:col>17</xdr:col>
      <xdr:colOff>533400</xdr:colOff>
      <xdr:row>37</xdr:row>
      <xdr:rowOff>9525</xdr:rowOff>
    </xdr:to>
    <xdr:sp macro="" textlink="">
      <xdr:nvSpPr>
        <xdr:cNvPr id="101" name="Organigramme : Délai 20">
          <a:hlinkClick xmlns:r="http://schemas.openxmlformats.org/officeDocument/2006/relationships" r:id="rId11" tooltip=" "/>
          <a:extLst>
            <a:ext uri="{FF2B5EF4-FFF2-40B4-BE49-F238E27FC236}">
              <a16:creationId xmlns:a16="http://schemas.microsoft.com/office/drawing/2014/main" id="{00000000-0008-0000-0F00-000065000000}"/>
            </a:ext>
          </a:extLst>
        </xdr:cNvPr>
        <xdr:cNvSpPr/>
      </xdr:nvSpPr>
      <xdr:spPr>
        <a:xfrm>
          <a:off x="12371903" y="6972300"/>
          <a:ext cx="1163122" cy="581025"/>
        </a:xfrm>
        <a:prstGeom prst="roundRect">
          <a:avLst/>
        </a:prstGeom>
        <a:gradFill flip="none" rotWithShape="1">
          <a:gsLst>
            <a:gs pos="0">
              <a:srgbClr val="FFC000"/>
            </a:gs>
            <a:gs pos="46000">
              <a:srgbClr val="FFC000"/>
            </a:gs>
            <a:gs pos="100000">
              <a:srgbClr val="FFFF0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400" b="1" u="sng">
              <a:solidFill>
                <a:schemeClr val="tx2">
                  <a:lumMod val="75000"/>
                </a:schemeClr>
              </a:solidFill>
              <a:latin typeface="+mn-lt"/>
              <a:ea typeface="+mn-ea"/>
              <a:cs typeface="+mn-cs"/>
            </a:rPr>
            <a:t>Suivant</a:t>
          </a:r>
          <a:endParaRPr lang="fr-BE" sz="2800" b="1" u="sng">
            <a:solidFill>
              <a:schemeClr val="tx2">
                <a:lumMod val="75000"/>
              </a:schemeClr>
            </a:solidFill>
            <a:latin typeface="+mn-lt"/>
            <a:ea typeface="+mn-ea"/>
            <a:cs typeface="+mn-cs"/>
          </a:endParaRPr>
        </a:p>
      </xdr:txBody>
    </xdr:sp>
    <xdr:clientData/>
  </xdr:twoCellAnchor>
  <xdr:twoCellAnchor>
    <xdr:from>
      <xdr:col>11</xdr:col>
      <xdr:colOff>590549</xdr:colOff>
      <xdr:row>34</xdr:row>
      <xdr:rowOff>0</xdr:rowOff>
    </xdr:from>
    <xdr:to>
      <xdr:col>14</xdr:col>
      <xdr:colOff>74581</xdr:colOff>
      <xdr:row>37</xdr:row>
      <xdr:rowOff>9525</xdr:rowOff>
    </xdr:to>
    <xdr:sp macro="" textlink="">
      <xdr:nvSpPr>
        <xdr:cNvPr id="102" name="Organigramme : Délai 22">
          <a:hlinkClick xmlns:r="http://schemas.openxmlformats.org/officeDocument/2006/relationships" r:id="rId12" tooltip=" "/>
          <a:extLst>
            <a:ext uri="{FF2B5EF4-FFF2-40B4-BE49-F238E27FC236}">
              <a16:creationId xmlns:a16="http://schemas.microsoft.com/office/drawing/2014/main" id="{00000000-0008-0000-0F00-000066000000}"/>
            </a:ext>
          </a:extLst>
        </xdr:cNvPr>
        <xdr:cNvSpPr/>
      </xdr:nvSpPr>
      <xdr:spPr>
        <a:xfrm flipH="1">
          <a:off x="9839324" y="6972300"/>
          <a:ext cx="1493807" cy="581025"/>
        </a:xfrm>
        <a:prstGeom prst="roundRect">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400" b="1" u="sng">
              <a:solidFill>
                <a:schemeClr val="bg1"/>
              </a:solidFill>
              <a:latin typeface="+mn-lt"/>
              <a:ea typeface="+mn-ea"/>
              <a:cs typeface="+mn-cs"/>
            </a:rPr>
            <a:t>Précédent</a:t>
          </a:r>
        </a:p>
      </xdr:txBody>
    </xdr:sp>
    <xdr:clientData/>
  </xdr:twoCellAnchor>
  <xdr:twoCellAnchor>
    <xdr:from>
      <xdr:col>18</xdr:col>
      <xdr:colOff>104775</xdr:colOff>
      <xdr:row>34</xdr:row>
      <xdr:rowOff>19051</xdr:rowOff>
    </xdr:from>
    <xdr:to>
      <xdr:col>20</xdr:col>
      <xdr:colOff>0</xdr:colOff>
      <xdr:row>37</xdr:row>
      <xdr:rowOff>1</xdr:rowOff>
    </xdr:to>
    <xdr:sp macro="" textlink="">
      <xdr:nvSpPr>
        <xdr:cNvPr id="103" name="Organigramme : Délai 20">
          <a:hlinkClick xmlns:r="http://schemas.openxmlformats.org/officeDocument/2006/relationships" r:id="rId13" tooltip=" "/>
          <a:extLst>
            <a:ext uri="{FF2B5EF4-FFF2-40B4-BE49-F238E27FC236}">
              <a16:creationId xmlns:a16="http://schemas.microsoft.com/office/drawing/2014/main" id="{00000000-0008-0000-0F00-000067000000}"/>
            </a:ext>
          </a:extLst>
        </xdr:cNvPr>
        <xdr:cNvSpPr/>
      </xdr:nvSpPr>
      <xdr:spPr>
        <a:xfrm>
          <a:off x="13687425" y="6991351"/>
          <a:ext cx="1057275" cy="552450"/>
        </a:xfrm>
        <a:prstGeom prst="roundRect">
          <a:avLst/>
        </a:prstGeom>
        <a:gradFill flip="none" rotWithShape="1">
          <a:gsLst>
            <a:gs pos="0">
              <a:srgbClr val="00C85A"/>
            </a:gs>
            <a:gs pos="46000">
              <a:srgbClr val="00C85A"/>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000" b="1" u="sng">
              <a:solidFill>
                <a:schemeClr val="bg1"/>
              </a:solidFill>
              <a:latin typeface="+mn-lt"/>
              <a:ea typeface="+mn-ea"/>
              <a:cs typeface="+mn-cs"/>
            </a:rPr>
            <a:t>Pratique</a:t>
          </a:r>
        </a:p>
      </xdr:txBody>
    </xdr:sp>
    <xdr:clientData/>
  </xdr:twoCellAnchor>
  <xdr:twoCellAnchor editAs="oneCell">
    <xdr:from>
      <xdr:col>1</xdr:col>
      <xdr:colOff>0</xdr:colOff>
      <xdr:row>0</xdr:row>
      <xdr:rowOff>0</xdr:rowOff>
    </xdr:from>
    <xdr:to>
      <xdr:col>5</xdr:col>
      <xdr:colOff>19049</xdr:colOff>
      <xdr:row>2</xdr:row>
      <xdr:rowOff>207978</xdr:rowOff>
    </xdr:to>
    <xdr:pic>
      <xdr:nvPicPr>
        <xdr:cNvPr id="2" name="Image 1">
          <a:hlinkClick xmlns:r="http://schemas.openxmlformats.org/officeDocument/2006/relationships" r:id="rId14" tooltip=" "/>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7150" y="0"/>
          <a:ext cx="2876549" cy="693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0</xdr:row>
      <xdr:rowOff>0</xdr:rowOff>
    </xdr:from>
    <xdr:to>
      <xdr:col>7</xdr:col>
      <xdr:colOff>369086</xdr:colOff>
      <xdr:row>1</xdr:row>
      <xdr:rowOff>266700</xdr:rowOff>
    </xdr:to>
    <xdr:sp macro="" textlink="">
      <xdr:nvSpPr>
        <xdr:cNvPr id="3" name="Rectangle : coins arrondis 2">
          <a:hlinkClick xmlns:r="http://schemas.openxmlformats.org/officeDocument/2006/relationships" r:id="rId16" tooltip=" "/>
          <a:extLst>
            <a:ext uri="{FF2B5EF4-FFF2-40B4-BE49-F238E27FC236}">
              <a16:creationId xmlns:a16="http://schemas.microsoft.com/office/drawing/2014/main" id="{00000000-0008-0000-0F00-000003000000}"/>
            </a:ext>
          </a:extLst>
        </xdr:cNvPr>
        <xdr:cNvSpPr>
          <a:spLocks noChangeAspect="1"/>
        </xdr:cNvSpPr>
      </xdr:nvSpPr>
      <xdr:spPr>
        <a:xfrm>
          <a:off x="3486150" y="0"/>
          <a:ext cx="1226336" cy="4572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7</xdr:col>
      <xdr:colOff>389487</xdr:colOff>
      <xdr:row>0</xdr:row>
      <xdr:rowOff>9525</xdr:rowOff>
    </xdr:from>
    <xdr:to>
      <xdr:col>8</xdr:col>
      <xdr:colOff>1709119</xdr:colOff>
      <xdr:row>1</xdr:row>
      <xdr:rowOff>266700</xdr:rowOff>
    </xdr:to>
    <xdr:sp macro="" textlink="">
      <xdr:nvSpPr>
        <xdr:cNvPr id="4" name="Rectangle : coins arrondis 3">
          <a:hlinkClick xmlns:r="http://schemas.openxmlformats.org/officeDocument/2006/relationships" r:id="rId17" tooltip=" "/>
          <a:extLst>
            <a:ext uri="{FF2B5EF4-FFF2-40B4-BE49-F238E27FC236}">
              <a16:creationId xmlns:a16="http://schemas.microsoft.com/office/drawing/2014/main" id="{00000000-0008-0000-0F00-000004000000}"/>
            </a:ext>
          </a:extLst>
        </xdr:cNvPr>
        <xdr:cNvSpPr>
          <a:spLocks noChangeAspect="1"/>
        </xdr:cNvSpPr>
      </xdr:nvSpPr>
      <xdr:spPr>
        <a:xfrm>
          <a:off x="4732887" y="9525"/>
          <a:ext cx="2034007" cy="447675"/>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p>
      </xdr:txBody>
    </xdr:sp>
    <xdr:clientData/>
  </xdr:twoCellAnchor>
  <xdr:twoCellAnchor>
    <xdr:from>
      <xdr:col>8</xdr:col>
      <xdr:colOff>1804370</xdr:colOff>
      <xdr:row>0</xdr:row>
      <xdr:rowOff>9528</xdr:rowOff>
    </xdr:from>
    <xdr:to>
      <xdr:col>9</xdr:col>
      <xdr:colOff>482481</xdr:colOff>
      <xdr:row>1</xdr:row>
      <xdr:rowOff>291826</xdr:rowOff>
    </xdr:to>
    <xdr:sp macro="" textlink="">
      <xdr:nvSpPr>
        <xdr:cNvPr id="5" name="Rectangle : coins arrondis 4">
          <a:hlinkClick xmlns:r="http://schemas.openxmlformats.org/officeDocument/2006/relationships" r:id="rId18" tooltip=" "/>
          <a:extLst>
            <a:ext uri="{FF2B5EF4-FFF2-40B4-BE49-F238E27FC236}">
              <a16:creationId xmlns:a16="http://schemas.microsoft.com/office/drawing/2014/main" id="{00000000-0008-0000-0F00-000005000000}"/>
            </a:ext>
          </a:extLst>
        </xdr:cNvPr>
        <xdr:cNvSpPr>
          <a:spLocks noChangeAspect="1"/>
        </xdr:cNvSpPr>
      </xdr:nvSpPr>
      <xdr:spPr>
        <a:xfrm>
          <a:off x="6862145" y="9528"/>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mn-lt"/>
              <a:ea typeface="+mn-ea"/>
              <a:cs typeface="+mn-cs"/>
            </a:rPr>
            <a:t>Exercices</a:t>
          </a:r>
        </a:p>
      </xdr:txBody>
    </xdr:sp>
    <xdr:clientData/>
  </xdr:twoCellAnchor>
  <xdr:twoCellAnchor>
    <xdr:from>
      <xdr:col>9</xdr:col>
      <xdr:colOff>569425</xdr:colOff>
      <xdr:row>0</xdr:row>
      <xdr:rowOff>19050</xdr:rowOff>
    </xdr:from>
    <xdr:to>
      <xdr:col>12</xdr:col>
      <xdr:colOff>232744</xdr:colOff>
      <xdr:row>2</xdr:row>
      <xdr:rowOff>6073</xdr:rowOff>
    </xdr:to>
    <xdr:sp macro="" textlink="">
      <xdr:nvSpPr>
        <xdr:cNvPr id="6" name="Rectangle : coins arrondis 5">
          <a:hlinkClick xmlns:r="http://schemas.openxmlformats.org/officeDocument/2006/relationships" r:id="rId19" tooltip="  "/>
          <a:extLst>
            <a:ext uri="{FF2B5EF4-FFF2-40B4-BE49-F238E27FC236}">
              <a16:creationId xmlns:a16="http://schemas.microsoft.com/office/drawing/2014/main" id="{00000000-0008-0000-0F00-000006000000}"/>
            </a:ext>
          </a:extLst>
        </xdr:cNvPr>
        <xdr:cNvSpPr>
          <a:spLocks noChangeAspect="1"/>
        </xdr:cNvSpPr>
      </xdr:nvSpPr>
      <xdr:spPr>
        <a:xfrm>
          <a:off x="8770450" y="19050"/>
          <a:ext cx="1425444"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Certificat</a:t>
          </a:r>
        </a:p>
      </xdr:txBody>
    </xdr:sp>
    <xdr:clientData/>
  </xdr:twoCellAnchor>
  <xdr:twoCellAnchor>
    <xdr:from>
      <xdr:col>12</xdr:col>
      <xdr:colOff>327995</xdr:colOff>
      <xdr:row>0</xdr:row>
      <xdr:rowOff>19053</xdr:rowOff>
    </xdr:from>
    <xdr:to>
      <xdr:col>15</xdr:col>
      <xdr:colOff>192207</xdr:colOff>
      <xdr:row>2</xdr:row>
      <xdr:rowOff>6076</xdr:rowOff>
    </xdr:to>
    <xdr:sp macro="" textlink="">
      <xdr:nvSpPr>
        <xdr:cNvPr id="7" name="Rectangle : coins arrondis 6">
          <a:hlinkClick xmlns:r="http://schemas.openxmlformats.org/officeDocument/2006/relationships" r:id="rId20" tooltip=" "/>
          <a:extLst>
            <a:ext uri="{FF2B5EF4-FFF2-40B4-BE49-F238E27FC236}">
              <a16:creationId xmlns:a16="http://schemas.microsoft.com/office/drawing/2014/main" id="{00000000-0008-0000-0F00-000007000000}"/>
            </a:ext>
          </a:extLst>
        </xdr:cNvPr>
        <xdr:cNvSpPr>
          <a:spLocks noChangeAspect="1"/>
        </xdr:cNvSpPr>
      </xdr:nvSpPr>
      <xdr:spPr>
        <a:xfrm>
          <a:off x="10291145" y="19053"/>
          <a:ext cx="1740637"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Sauvegarde</a:t>
          </a:r>
        </a:p>
      </xdr:txBody>
    </xdr:sp>
    <xdr:clientData/>
  </xdr:twoCellAnchor>
  <xdr:twoCellAnchor>
    <xdr:from>
      <xdr:col>15</xdr:col>
      <xdr:colOff>291289</xdr:colOff>
      <xdr:row>0</xdr:row>
      <xdr:rowOff>9525</xdr:rowOff>
    </xdr:from>
    <xdr:to>
      <xdr:col>17</xdr:col>
      <xdr:colOff>121935</xdr:colOff>
      <xdr:row>1</xdr:row>
      <xdr:rowOff>291823</xdr:rowOff>
    </xdr:to>
    <xdr:sp macro="" textlink="">
      <xdr:nvSpPr>
        <xdr:cNvPr id="8" name="Rectangle : coins arrondis 7">
          <a:hlinkClick xmlns:r="http://schemas.openxmlformats.org/officeDocument/2006/relationships" r:id="rId21" tooltip=" "/>
          <a:extLst>
            <a:ext uri="{FF2B5EF4-FFF2-40B4-BE49-F238E27FC236}">
              <a16:creationId xmlns:a16="http://schemas.microsoft.com/office/drawing/2014/main" id="{00000000-0008-0000-0F00-000008000000}"/>
            </a:ext>
          </a:extLst>
        </xdr:cNvPr>
        <xdr:cNvSpPr>
          <a:spLocks noChangeAspect="1"/>
        </xdr:cNvSpPr>
      </xdr:nvSpPr>
      <xdr:spPr>
        <a:xfrm>
          <a:off x="12130864" y="9525"/>
          <a:ext cx="992696"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Site</a:t>
          </a:r>
        </a:p>
      </xdr:txBody>
    </xdr:sp>
    <xdr:clientData/>
  </xdr:twoCellAnchor>
  <xdr:twoCellAnchor editAs="oneCell">
    <xdr:from>
      <xdr:col>19</xdr:col>
      <xdr:colOff>323850</xdr:colOff>
      <xdr:row>0</xdr:row>
      <xdr:rowOff>123825</xdr:rowOff>
    </xdr:from>
    <xdr:to>
      <xdr:col>20</xdr:col>
      <xdr:colOff>211686</xdr:colOff>
      <xdr:row>3</xdr:row>
      <xdr:rowOff>63133</xdr:rowOff>
    </xdr:to>
    <xdr:pic>
      <xdr:nvPicPr>
        <xdr:cNvPr id="16" name="Image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22"/>
        <a:stretch>
          <a:fillRect/>
        </a:stretch>
      </xdr:blipFill>
      <xdr:spPr>
        <a:xfrm rot="1655933" flipH="1" flipV="1">
          <a:off x="14487525" y="123825"/>
          <a:ext cx="468861" cy="720358"/>
        </a:xfrm>
        <a:prstGeom prst="rect">
          <a:avLst/>
        </a:prstGeom>
      </xdr:spPr>
    </xdr:pic>
    <xdr:clientData/>
  </xdr:twoCellAnchor>
  <xdr:twoCellAnchor editAs="absolute">
    <xdr:from>
      <xdr:col>1</xdr:col>
      <xdr:colOff>0</xdr:colOff>
      <xdr:row>67</xdr:row>
      <xdr:rowOff>76195</xdr:rowOff>
    </xdr:from>
    <xdr:to>
      <xdr:col>3</xdr:col>
      <xdr:colOff>118124</xdr:colOff>
      <xdr:row>68</xdr:row>
      <xdr:rowOff>241495</xdr:rowOff>
    </xdr:to>
    <xdr:sp macro="" textlink="">
      <xdr:nvSpPr>
        <xdr:cNvPr id="18" name="Organigramme : Délai 45">
          <a:extLst>
            <a:ext uri="{FF2B5EF4-FFF2-40B4-BE49-F238E27FC236}">
              <a16:creationId xmlns:a16="http://schemas.microsoft.com/office/drawing/2014/main" id="{00000000-0008-0000-0F00-000012000000}"/>
            </a:ext>
          </a:extLst>
        </xdr:cNvPr>
        <xdr:cNvSpPr/>
      </xdr:nvSpPr>
      <xdr:spPr>
        <a:xfrm>
          <a:off x="57150" y="14173195"/>
          <a:ext cx="1546874"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nchorCtr="0"/>
        <a:lstStyle/>
        <a:p>
          <a:pPr algn="l"/>
          <a:r>
            <a:rPr lang="fr-BE" sz="2800" b="1" u="sng">
              <a:solidFill>
                <a:schemeClr val="bg1"/>
              </a:solidFill>
            </a:rPr>
            <a:t>  </a:t>
          </a:r>
          <a:r>
            <a:rPr lang="fr-BE" sz="2000" b="1" u="sng">
              <a:solidFill>
                <a:schemeClr val="bg1"/>
              </a:solidFill>
            </a:rPr>
            <a:t>Chapitres</a:t>
          </a:r>
          <a:endParaRPr lang="fr-BE" sz="1800" b="1" u="sng">
            <a:solidFill>
              <a:schemeClr val="bg1"/>
            </a:solidFill>
          </a:endParaRPr>
        </a:p>
      </xdr:txBody>
    </xdr:sp>
    <xdr:clientData/>
  </xdr:twoCellAnchor>
  <xdr:twoCellAnchor editAs="absolute">
    <xdr:from>
      <xdr:col>3</xdr:col>
      <xdr:colOff>209556</xdr:colOff>
      <xdr:row>67</xdr:row>
      <xdr:rowOff>95250</xdr:rowOff>
    </xdr:from>
    <xdr:to>
      <xdr:col>4</xdr:col>
      <xdr:colOff>161181</xdr:colOff>
      <xdr:row>68</xdr:row>
      <xdr:rowOff>260550</xdr:rowOff>
    </xdr:to>
    <xdr:sp macro="" textlink="">
      <xdr:nvSpPr>
        <xdr:cNvPr id="19" name="Organigramme : Délai 25">
          <a:hlinkClick xmlns:r="http://schemas.openxmlformats.org/officeDocument/2006/relationships" r:id="rId18" tooltip=" "/>
          <a:extLst>
            <a:ext uri="{FF2B5EF4-FFF2-40B4-BE49-F238E27FC236}">
              <a16:creationId xmlns:a16="http://schemas.microsoft.com/office/drawing/2014/main" id="{00000000-0008-0000-0F00-000013000000}"/>
            </a:ext>
          </a:extLst>
        </xdr:cNvPr>
        <xdr:cNvSpPr>
          <a:spLocks noChangeAspect="1"/>
        </xdr:cNvSpPr>
      </xdr:nvSpPr>
      <xdr:spPr>
        <a:xfrm>
          <a:off x="1695456" y="1419225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a:t>
          </a:r>
          <a:endParaRPr lang="fr-BE" sz="1800" b="1" u="none">
            <a:solidFill>
              <a:schemeClr val="bg1"/>
            </a:solidFill>
          </a:endParaRPr>
        </a:p>
      </xdr:txBody>
    </xdr:sp>
    <xdr:clientData/>
  </xdr:twoCellAnchor>
  <xdr:twoCellAnchor editAs="absolute">
    <xdr:from>
      <xdr:col>4</xdr:col>
      <xdr:colOff>180981</xdr:colOff>
      <xdr:row>67</xdr:row>
      <xdr:rowOff>95250</xdr:rowOff>
    </xdr:from>
    <xdr:to>
      <xdr:col>5</xdr:col>
      <xdr:colOff>132606</xdr:colOff>
      <xdr:row>68</xdr:row>
      <xdr:rowOff>260550</xdr:rowOff>
    </xdr:to>
    <xdr:sp macro="" textlink="">
      <xdr:nvSpPr>
        <xdr:cNvPr id="20" name="Organigramme : Délai 25">
          <a:hlinkClick xmlns:r="http://schemas.openxmlformats.org/officeDocument/2006/relationships" r:id="rId23" tooltip=" "/>
          <a:extLst>
            <a:ext uri="{FF2B5EF4-FFF2-40B4-BE49-F238E27FC236}">
              <a16:creationId xmlns:a16="http://schemas.microsoft.com/office/drawing/2014/main" id="{00000000-0008-0000-0F00-000014000000}"/>
            </a:ext>
          </a:extLst>
        </xdr:cNvPr>
        <xdr:cNvSpPr>
          <a:spLocks noChangeAspect="1"/>
        </xdr:cNvSpPr>
      </xdr:nvSpPr>
      <xdr:spPr>
        <a:xfrm>
          <a:off x="2381256" y="1419225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2</a:t>
          </a:r>
          <a:endParaRPr lang="fr-BE" sz="1800" b="1" u="none">
            <a:solidFill>
              <a:schemeClr val="bg1"/>
            </a:solidFill>
          </a:endParaRPr>
        </a:p>
      </xdr:txBody>
    </xdr:sp>
    <xdr:clientData/>
  </xdr:twoCellAnchor>
  <xdr:twoCellAnchor editAs="absolute">
    <xdr:from>
      <xdr:col>5</xdr:col>
      <xdr:colOff>161931</xdr:colOff>
      <xdr:row>67</xdr:row>
      <xdr:rowOff>76200</xdr:rowOff>
    </xdr:from>
    <xdr:to>
      <xdr:col>6</xdr:col>
      <xdr:colOff>113556</xdr:colOff>
      <xdr:row>68</xdr:row>
      <xdr:rowOff>241500</xdr:rowOff>
    </xdr:to>
    <xdr:sp macro="" textlink="">
      <xdr:nvSpPr>
        <xdr:cNvPr id="26" name="Organigramme : Délai 25">
          <a:hlinkClick xmlns:r="http://schemas.openxmlformats.org/officeDocument/2006/relationships" r:id="rId24" tooltip=" "/>
          <a:extLst>
            <a:ext uri="{FF2B5EF4-FFF2-40B4-BE49-F238E27FC236}">
              <a16:creationId xmlns:a16="http://schemas.microsoft.com/office/drawing/2014/main" id="{00000000-0008-0000-0F00-00001A000000}"/>
            </a:ext>
          </a:extLst>
        </xdr:cNvPr>
        <xdr:cNvSpPr>
          <a:spLocks noChangeAspect="1"/>
        </xdr:cNvSpPr>
      </xdr:nvSpPr>
      <xdr:spPr>
        <a:xfrm>
          <a:off x="3076581" y="1417320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3</a:t>
          </a:r>
          <a:endParaRPr lang="fr-BE" sz="1800" b="1" u="none">
            <a:solidFill>
              <a:schemeClr val="bg1"/>
            </a:solidFill>
          </a:endParaRPr>
        </a:p>
      </xdr:txBody>
    </xdr:sp>
    <xdr:clientData/>
  </xdr:twoCellAnchor>
  <xdr:twoCellAnchor editAs="absolute">
    <xdr:from>
      <xdr:col>6</xdr:col>
      <xdr:colOff>152406</xdr:colOff>
      <xdr:row>67</xdr:row>
      <xdr:rowOff>66675</xdr:rowOff>
    </xdr:from>
    <xdr:to>
      <xdr:col>7</xdr:col>
      <xdr:colOff>104031</xdr:colOff>
      <xdr:row>68</xdr:row>
      <xdr:rowOff>231975</xdr:rowOff>
    </xdr:to>
    <xdr:sp macro="" textlink="">
      <xdr:nvSpPr>
        <xdr:cNvPr id="27" name="Organigramme : Délai 25">
          <a:hlinkClick xmlns:r="http://schemas.openxmlformats.org/officeDocument/2006/relationships" r:id="rId12" tooltip=" "/>
          <a:extLst>
            <a:ext uri="{FF2B5EF4-FFF2-40B4-BE49-F238E27FC236}">
              <a16:creationId xmlns:a16="http://schemas.microsoft.com/office/drawing/2014/main" id="{00000000-0008-0000-0F00-00001B000000}"/>
            </a:ext>
          </a:extLst>
        </xdr:cNvPr>
        <xdr:cNvSpPr>
          <a:spLocks noChangeAspect="1"/>
        </xdr:cNvSpPr>
      </xdr:nvSpPr>
      <xdr:spPr>
        <a:xfrm>
          <a:off x="3781431" y="14163675"/>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rgbClr val="43FF98"/>
              </a:solidFill>
            </a:rPr>
            <a:t>4</a:t>
          </a:r>
          <a:endParaRPr lang="fr-BE" sz="1800" b="1" u="none">
            <a:solidFill>
              <a:srgbClr val="43FF98"/>
            </a:solidFill>
          </a:endParaRPr>
        </a:p>
      </xdr:txBody>
    </xdr:sp>
    <xdr:clientData/>
  </xdr:twoCellAnchor>
  <xdr:twoCellAnchor editAs="absolute">
    <xdr:from>
      <xdr:col>7</xdr:col>
      <xdr:colOff>152406</xdr:colOff>
      <xdr:row>67</xdr:row>
      <xdr:rowOff>66675</xdr:rowOff>
    </xdr:from>
    <xdr:to>
      <xdr:col>8</xdr:col>
      <xdr:colOff>104031</xdr:colOff>
      <xdr:row>68</xdr:row>
      <xdr:rowOff>231975</xdr:rowOff>
    </xdr:to>
    <xdr:sp macro="" textlink="">
      <xdr:nvSpPr>
        <xdr:cNvPr id="28" name="Organigramme : Délai 25">
          <a:hlinkClick xmlns:r="http://schemas.openxmlformats.org/officeDocument/2006/relationships" r:id="rId25" tooltip="  "/>
          <a:extLst>
            <a:ext uri="{FF2B5EF4-FFF2-40B4-BE49-F238E27FC236}">
              <a16:creationId xmlns:a16="http://schemas.microsoft.com/office/drawing/2014/main" id="{00000000-0008-0000-0F00-00001C000000}"/>
            </a:ext>
          </a:extLst>
        </xdr:cNvPr>
        <xdr:cNvSpPr>
          <a:spLocks noChangeAspect="1"/>
        </xdr:cNvSpPr>
      </xdr:nvSpPr>
      <xdr:spPr>
        <a:xfrm>
          <a:off x="4495806" y="14163675"/>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5</a:t>
          </a:r>
          <a:endParaRPr lang="fr-BE" sz="1800" b="1" u="none">
            <a:solidFill>
              <a:schemeClr val="bg1"/>
            </a:solidFill>
          </a:endParaRPr>
        </a:p>
      </xdr:txBody>
    </xdr:sp>
    <xdr:clientData/>
  </xdr:twoCellAnchor>
  <xdr:twoCellAnchor editAs="absolute">
    <xdr:from>
      <xdr:col>8</xdr:col>
      <xdr:colOff>161931</xdr:colOff>
      <xdr:row>67</xdr:row>
      <xdr:rowOff>66675</xdr:rowOff>
    </xdr:from>
    <xdr:to>
      <xdr:col>8</xdr:col>
      <xdr:colOff>827931</xdr:colOff>
      <xdr:row>68</xdr:row>
      <xdr:rowOff>231975</xdr:rowOff>
    </xdr:to>
    <xdr:sp macro="" textlink="">
      <xdr:nvSpPr>
        <xdr:cNvPr id="30" name="Organigramme : Délai 25">
          <a:hlinkClick xmlns:r="http://schemas.openxmlformats.org/officeDocument/2006/relationships" r:id="rId11" tooltip=" "/>
          <a:extLst>
            <a:ext uri="{FF2B5EF4-FFF2-40B4-BE49-F238E27FC236}">
              <a16:creationId xmlns:a16="http://schemas.microsoft.com/office/drawing/2014/main" id="{00000000-0008-0000-0F00-00001E000000}"/>
            </a:ext>
          </a:extLst>
        </xdr:cNvPr>
        <xdr:cNvSpPr>
          <a:spLocks noChangeAspect="1"/>
        </xdr:cNvSpPr>
      </xdr:nvSpPr>
      <xdr:spPr>
        <a:xfrm>
          <a:off x="5219706" y="14163675"/>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6</a:t>
          </a:r>
          <a:endParaRPr lang="fr-BE" sz="1800" b="1" u="none">
            <a:solidFill>
              <a:schemeClr val="bg1"/>
            </a:solidFill>
          </a:endParaRPr>
        </a:p>
      </xdr:txBody>
    </xdr:sp>
    <xdr:clientData/>
  </xdr:twoCellAnchor>
  <xdr:twoCellAnchor editAs="absolute">
    <xdr:from>
      <xdr:col>8</xdr:col>
      <xdr:colOff>857256</xdr:colOff>
      <xdr:row>67</xdr:row>
      <xdr:rowOff>57150</xdr:rowOff>
    </xdr:from>
    <xdr:to>
      <xdr:col>8</xdr:col>
      <xdr:colOff>1523256</xdr:colOff>
      <xdr:row>68</xdr:row>
      <xdr:rowOff>222450</xdr:rowOff>
    </xdr:to>
    <xdr:sp macro="" textlink="">
      <xdr:nvSpPr>
        <xdr:cNvPr id="31" name="Organigramme : Délai 30">
          <a:hlinkClick xmlns:r="http://schemas.openxmlformats.org/officeDocument/2006/relationships" r:id="rId26" tooltip=" "/>
          <a:extLst>
            <a:ext uri="{FF2B5EF4-FFF2-40B4-BE49-F238E27FC236}">
              <a16:creationId xmlns:a16="http://schemas.microsoft.com/office/drawing/2014/main" id="{00000000-0008-0000-0F00-00001F000000}"/>
            </a:ext>
          </a:extLst>
        </xdr:cNvPr>
        <xdr:cNvSpPr>
          <a:spLocks noChangeAspect="1"/>
        </xdr:cNvSpPr>
      </xdr:nvSpPr>
      <xdr:spPr>
        <a:xfrm>
          <a:off x="5915031" y="1415415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7</a:t>
          </a:r>
          <a:endParaRPr lang="fr-BE" sz="1800" b="1" u="none">
            <a:solidFill>
              <a:schemeClr val="bg1"/>
            </a:solidFill>
          </a:endParaRPr>
        </a:p>
      </xdr:txBody>
    </xdr:sp>
    <xdr:clientData/>
  </xdr:twoCellAnchor>
  <xdr:twoCellAnchor editAs="absolute">
    <xdr:from>
      <xdr:col>8</xdr:col>
      <xdr:colOff>1562106</xdr:colOff>
      <xdr:row>67</xdr:row>
      <xdr:rowOff>47625</xdr:rowOff>
    </xdr:from>
    <xdr:to>
      <xdr:col>8</xdr:col>
      <xdr:colOff>2228106</xdr:colOff>
      <xdr:row>68</xdr:row>
      <xdr:rowOff>212925</xdr:rowOff>
    </xdr:to>
    <xdr:sp macro="" textlink="">
      <xdr:nvSpPr>
        <xdr:cNvPr id="32" name="Organigramme : Délai 25">
          <a:hlinkClick xmlns:r="http://schemas.openxmlformats.org/officeDocument/2006/relationships" r:id="rId27" tooltip=" "/>
          <a:extLst>
            <a:ext uri="{FF2B5EF4-FFF2-40B4-BE49-F238E27FC236}">
              <a16:creationId xmlns:a16="http://schemas.microsoft.com/office/drawing/2014/main" id="{00000000-0008-0000-0F00-000020000000}"/>
            </a:ext>
          </a:extLst>
        </xdr:cNvPr>
        <xdr:cNvSpPr>
          <a:spLocks noChangeAspect="1"/>
        </xdr:cNvSpPr>
      </xdr:nvSpPr>
      <xdr:spPr>
        <a:xfrm>
          <a:off x="6619881" y="14144625"/>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8</a:t>
          </a:r>
          <a:endParaRPr lang="fr-BE" sz="1800" b="1" u="none">
            <a:solidFill>
              <a:schemeClr val="bg1"/>
            </a:solidFill>
          </a:endParaRPr>
        </a:p>
      </xdr:txBody>
    </xdr:sp>
    <xdr:clientData/>
  </xdr:twoCellAnchor>
  <xdr:twoCellAnchor editAs="absolute">
    <xdr:from>
      <xdr:col>8</xdr:col>
      <xdr:colOff>2257431</xdr:colOff>
      <xdr:row>67</xdr:row>
      <xdr:rowOff>38100</xdr:rowOff>
    </xdr:from>
    <xdr:to>
      <xdr:col>8</xdr:col>
      <xdr:colOff>2923431</xdr:colOff>
      <xdr:row>68</xdr:row>
      <xdr:rowOff>203400</xdr:rowOff>
    </xdr:to>
    <xdr:sp macro="" textlink="">
      <xdr:nvSpPr>
        <xdr:cNvPr id="33" name="Organigramme : Délai 25">
          <a:hlinkClick xmlns:r="http://schemas.openxmlformats.org/officeDocument/2006/relationships" r:id="rId28" tooltip=" "/>
          <a:extLst>
            <a:ext uri="{FF2B5EF4-FFF2-40B4-BE49-F238E27FC236}">
              <a16:creationId xmlns:a16="http://schemas.microsoft.com/office/drawing/2014/main" id="{00000000-0008-0000-0F00-000021000000}"/>
            </a:ext>
          </a:extLst>
        </xdr:cNvPr>
        <xdr:cNvSpPr>
          <a:spLocks noChangeAspect="1"/>
        </xdr:cNvSpPr>
      </xdr:nvSpPr>
      <xdr:spPr>
        <a:xfrm>
          <a:off x="7315206" y="1413510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9</a:t>
          </a:r>
          <a:endParaRPr lang="fr-BE" sz="1800" b="1" u="none">
            <a:solidFill>
              <a:schemeClr val="bg1"/>
            </a:solidFill>
          </a:endParaRPr>
        </a:p>
      </xdr:txBody>
    </xdr:sp>
    <xdr:clientData/>
  </xdr:twoCellAnchor>
  <xdr:twoCellAnchor editAs="absolute">
    <xdr:from>
      <xdr:col>8</xdr:col>
      <xdr:colOff>2971806</xdr:colOff>
      <xdr:row>67</xdr:row>
      <xdr:rowOff>38100</xdr:rowOff>
    </xdr:from>
    <xdr:to>
      <xdr:col>9</xdr:col>
      <xdr:colOff>494556</xdr:colOff>
      <xdr:row>68</xdr:row>
      <xdr:rowOff>203400</xdr:rowOff>
    </xdr:to>
    <xdr:sp macro="" textlink="">
      <xdr:nvSpPr>
        <xdr:cNvPr id="34" name="Organigramme : Délai 25">
          <a:hlinkClick xmlns:r="http://schemas.openxmlformats.org/officeDocument/2006/relationships" r:id="rId29" tooltip=" "/>
          <a:extLst>
            <a:ext uri="{FF2B5EF4-FFF2-40B4-BE49-F238E27FC236}">
              <a16:creationId xmlns:a16="http://schemas.microsoft.com/office/drawing/2014/main" id="{00000000-0008-0000-0F00-000022000000}"/>
            </a:ext>
          </a:extLst>
        </xdr:cNvPr>
        <xdr:cNvSpPr>
          <a:spLocks noChangeAspect="1"/>
        </xdr:cNvSpPr>
      </xdr:nvSpPr>
      <xdr:spPr>
        <a:xfrm>
          <a:off x="8029581" y="1413510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10</a:t>
          </a:r>
          <a:endParaRPr lang="fr-BE" sz="1800" b="1" u="none">
            <a:solidFill>
              <a:schemeClr val="bg1"/>
            </a:solidFill>
          </a:endParaRPr>
        </a:p>
      </xdr:txBody>
    </xdr:sp>
    <xdr:clientData/>
  </xdr:twoCellAnchor>
  <xdr:twoCellAnchor editAs="absolute">
    <xdr:from>
      <xdr:col>1</xdr:col>
      <xdr:colOff>152400</xdr:colOff>
      <xdr:row>67</xdr:row>
      <xdr:rowOff>228595</xdr:rowOff>
    </xdr:from>
    <xdr:to>
      <xdr:col>3</xdr:col>
      <xdr:colOff>270524</xdr:colOff>
      <xdr:row>69</xdr:row>
      <xdr:rowOff>127195</xdr:rowOff>
    </xdr:to>
    <xdr:sp macro="" textlink="">
      <xdr:nvSpPr>
        <xdr:cNvPr id="44" name="Organigramme : Délai 45">
          <a:extLst>
            <a:ext uri="{FF2B5EF4-FFF2-40B4-BE49-F238E27FC236}">
              <a16:creationId xmlns:a16="http://schemas.microsoft.com/office/drawing/2014/main" id="{00000000-0008-0000-0F00-00002C000000}"/>
            </a:ext>
          </a:extLst>
        </xdr:cNvPr>
        <xdr:cNvSpPr/>
      </xdr:nvSpPr>
      <xdr:spPr>
        <a:xfrm>
          <a:off x="209550" y="14325595"/>
          <a:ext cx="1546874"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nchorCtr="0"/>
        <a:lstStyle/>
        <a:p>
          <a:pPr algn="l"/>
          <a:r>
            <a:rPr lang="fr-BE" sz="2800" b="1" u="sng">
              <a:solidFill>
                <a:schemeClr val="bg1"/>
              </a:solidFill>
            </a:rPr>
            <a:t>  </a:t>
          </a:r>
          <a:r>
            <a:rPr lang="fr-BE" sz="2000" b="1" u="sng">
              <a:solidFill>
                <a:schemeClr val="bg1"/>
              </a:solidFill>
            </a:rPr>
            <a:t>Chapitres</a:t>
          </a:r>
          <a:endParaRPr lang="fr-BE" sz="1800" b="1" u="sng">
            <a:solidFill>
              <a:schemeClr val="bg1"/>
            </a:solidFill>
          </a:endParaRPr>
        </a:p>
      </xdr:txBody>
    </xdr:sp>
    <xdr:clientData/>
  </xdr:twoCellAnchor>
  <xdr:twoCellAnchor editAs="absolute">
    <xdr:from>
      <xdr:col>3</xdr:col>
      <xdr:colOff>361956</xdr:colOff>
      <xdr:row>67</xdr:row>
      <xdr:rowOff>247650</xdr:rowOff>
    </xdr:from>
    <xdr:to>
      <xdr:col>4</xdr:col>
      <xdr:colOff>313581</xdr:colOff>
      <xdr:row>69</xdr:row>
      <xdr:rowOff>146250</xdr:rowOff>
    </xdr:to>
    <xdr:sp macro="" textlink="">
      <xdr:nvSpPr>
        <xdr:cNvPr id="45" name="Organigramme : Délai 25">
          <a:hlinkClick xmlns:r="http://schemas.openxmlformats.org/officeDocument/2006/relationships" r:id="rId18" tooltip=" "/>
          <a:extLst>
            <a:ext uri="{FF2B5EF4-FFF2-40B4-BE49-F238E27FC236}">
              <a16:creationId xmlns:a16="http://schemas.microsoft.com/office/drawing/2014/main" id="{00000000-0008-0000-0F00-00002D000000}"/>
            </a:ext>
          </a:extLst>
        </xdr:cNvPr>
        <xdr:cNvSpPr>
          <a:spLocks noChangeAspect="1"/>
        </xdr:cNvSpPr>
      </xdr:nvSpPr>
      <xdr:spPr>
        <a:xfrm>
          <a:off x="1847856" y="1434465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a:t>
          </a:r>
          <a:endParaRPr lang="fr-BE" sz="1800" b="1" u="none">
            <a:solidFill>
              <a:schemeClr val="bg1"/>
            </a:solidFill>
          </a:endParaRPr>
        </a:p>
      </xdr:txBody>
    </xdr:sp>
    <xdr:clientData/>
  </xdr:twoCellAnchor>
  <xdr:twoCellAnchor editAs="absolute">
    <xdr:from>
      <xdr:col>4</xdr:col>
      <xdr:colOff>333381</xdr:colOff>
      <xdr:row>67</xdr:row>
      <xdr:rowOff>247650</xdr:rowOff>
    </xdr:from>
    <xdr:to>
      <xdr:col>5</xdr:col>
      <xdr:colOff>285006</xdr:colOff>
      <xdr:row>69</xdr:row>
      <xdr:rowOff>146250</xdr:rowOff>
    </xdr:to>
    <xdr:sp macro="" textlink="">
      <xdr:nvSpPr>
        <xdr:cNvPr id="46" name="Organigramme : Délai 25">
          <a:hlinkClick xmlns:r="http://schemas.openxmlformats.org/officeDocument/2006/relationships" r:id="rId23" tooltip=" "/>
          <a:extLst>
            <a:ext uri="{FF2B5EF4-FFF2-40B4-BE49-F238E27FC236}">
              <a16:creationId xmlns:a16="http://schemas.microsoft.com/office/drawing/2014/main" id="{00000000-0008-0000-0F00-00002E000000}"/>
            </a:ext>
          </a:extLst>
        </xdr:cNvPr>
        <xdr:cNvSpPr>
          <a:spLocks noChangeAspect="1"/>
        </xdr:cNvSpPr>
      </xdr:nvSpPr>
      <xdr:spPr>
        <a:xfrm>
          <a:off x="2533656" y="1434465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2</a:t>
          </a:r>
          <a:endParaRPr lang="fr-BE" sz="1800" b="1" u="none">
            <a:solidFill>
              <a:schemeClr val="bg1"/>
            </a:solidFill>
          </a:endParaRPr>
        </a:p>
      </xdr:txBody>
    </xdr:sp>
    <xdr:clientData/>
  </xdr:twoCellAnchor>
  <xdr:twoCellAnchor editAs="absolute">
    <xdr:from>
      <xdr:col>5</xdr:col>
      <xdr:colOff>314331</xdr:colOff>
      <xdr:row>67</xdr:row>
      <xdr:rowOff>228600</xdr:rowOff>
    </xdr:from>
    <xdr:to>
      <xdr:col>6</xdr:col>
      <xdr:colOff>265956</xdr:colOff>
      <xdr:row>69</xdr:row>
      <xdr:rowOff>127200</xdr:rowOff>
    </xdr:to>
    <xdr:sp macro="" textlink="">
      <xdr:nvSpPr>
        <xdr:cNvPr id="47" name="Organigramme : Délai 25">
          <a:hlinkClick xmlns:r="http://schemas.openxmlformats.org/officeDocument/2006/relationships" r:id="rId24" tooltip=" "/>
          <a:extLst>
            <a:ext uri="{FF2B5EF4-FFF2-40B4-BE49-F238E27FC236}">
              <a16:creationId xmlns:a16="http://schemas.microsoft.com/office/drawing/2014/main" id="{00000000-0008-0000-0F00-00002F000000}"/>
            </a:ext>
          </a:extLst>
        </xdr:cNvPr>
        <xdr:cNvSpPr>
          <a:spLocks noChangeAspect="1"/>
        </xdr:cNvSpPr>
      </xdr:nvSpPr>
      <xdr:spPr>
        <a:xfrm>
          <a:off x="3228981" y="1432560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3</a:t>
          </a:r>
          <a:endParaRPr lang="fr-BE" sz="1800" b="1" u="none">
            <a:solidFill>
              <a:schemeClr val="bg1"/>
            </a:solidFill>
          </a:endParaRPr>
        </a:p>
      </xdr:txBody>
    </xdr:sp>
    <xdr:clientData/>
  </xdr:twoCellAnchor>
  <xdr:twoCellAnchor editAs="absolute">
    <xdr:from>
      <xdr:col>6</xdr:col>
      <xdr:colOff>304806</xdr:colOff>
      <xdr:row>67</xdr:row>
      <xdr:rowOff>219075</xdr:rowOff>
    </xdr:from>
    <xdr:to>
      <xdr:col>7</xdr:col>
      <xdr:colOff>256431</xdr:colOff>
      <xdr:row>69</xdr:row>
      <xdr:rowOff>117675</xdr:rowOff>
    </xdr:to>
    <xdr:sp macro="" textlink="">
      <xdr:nvSpPr>
        <xdr:cNvPr id="48" name="Organigramme : Délai 25">
          <a:hlinkClick xmlns:r="http://schemas.openxmlformats.org/officeDocument/2006/relationships" r:id="rId12" tooltip=" "/>
          <a:extLst>
            <a:ext uri="{FF2B5EF4-FFF2-40B4-BE49-F238E27FC236}">
              <a16:creationId xmlns:a16="http://schemas.microsoft.com/office/drawing/2014/main" id="{00000000-0008-0000-0F00-000030000000}"/>
            </a:ext>
          </a:extLst>
        </xdr:cNvPr>
        <xdr:cNvSpPr>
          <a:spLocks noChangeAspect="1"/>
        </xdr:cNvSpPr>
      </xdr:nvSpPr>
      <xdr:spPr>
        <a:xfrm>
          <a:off x="3933831" y="14316075"/>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rgbClr val="43FF98"/>
              </a:solidFill>
            </a:rPr>
            <a:t>4</a:t>
          </a:r>
          <a:endParaRPr lang="fr-BE" sz="1800" b="1" u="none">
            <a:solidFill>
              <a:srgbClr val="43FF98"/>
            </a:solidFill>
          </a:endParaRPr>
        </a:p>
      </xdr:txBody>
    </xdr:sp>
    <xdr:clientData/>
  </xdr:twoCellAnchor>
  <xdr:twoCellAnchor editAs="absolute">
    <xdr:from>
      <xdr:col>7</xdr:col>
      <xdr:colOff>304806</xdr:colOff>
      <xdr:row>67</xdr:row>
      <xdr:rowOff>219075</xdr:rowOff>
    </xdr:from>
    <xdr:to>
      <xdr:col>8</xdr:col>
      <xdr:colOff>256431</xdr:colOff>
      <xdr:row>69</xdr:row>
      <xdr:rowOff>117675</xdr:rowOff>
    </xdr:to>
    <xdr:sp macro="" textlink="">
      <xdr:nvSpPr>
        <xdr:cNvPr id="49" name="Organigramme : Délai 25">
          <a:hlinkClick xmlns:r="http://schemas.openxmlformats.org/officeDocument/2006/relationships" r:id="rId25" tooltip="  "/>
          <a:extLst>
            <a:ext uri="{FF2B5EF4-FFF2-40B4-BE49-F238E27FC236}">
              <a16:creationId xmlns:a16="http://schemas.microsoft.com/office/drawing/2014/main" id="{00000000-0008-0000-0F00-000031000000}"/>
            </a:ext>
          </a:extLst>
        </xdr:cNvPr>
        <xdr:cNvSpPr>
          <a:spLocks noChangeAspect="1"/>
        </xdr:cNvSpPr>
      </xdr:nvSpPr>
      <xdr:spPr>
        <a:xfrm>
          <a:off x="4648206" y="14316075"/>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5</a:t>
          </a:r>
          <a:endParaRPr lang="fr-BE" sz="1800" b="1" u="none">
            <a:solidFill>
              <a:schemeClr val="bg1"/>
            </a:solidFill>
          </a:endParaRPr>
        </a:p>
      </xdr:txBody>
    </xdr:sp>
    <xdr:clientData/>
  </xdr:twoCellAnchor>
  <xdr:twoCellAnchor editAs="absolute">
    <xdr:from>
      <xdr:col>8</xdr:col>
      <xdr:colOff>314331</xdr:colOff>
      <xdr:row>67</xdr:row>
      <xdr:rowOff>219075</xdr:rowOff>
    </xdr:from>
    <xdr:to>
      <xdr:col>8</xdr:col>
      <xdr:colOff>980331</xdr:colOff>
      <xdr:row>69</xdr:row>
      <xdr:rowOff>117675</xdr:rowOff>
    </xdr:to>
    <xdr:sp macro="" textlink="">
      <xdr:nvSpPr>
        <xdr:cNvPr id="50" name="Organigramme : Délai 25">
          <a:hlinkClick xmlns:r="http://schemas.openxmlformats.org/officeDocument/2006/relationships" r:id="rId11" tooltip=" "/>
          <a:extLst>
            <a:ext uri="{FF2B5EF4-FFF2-40B4-BE49-F238E27FC236}">
              <a16:creationId xmlns:a16="http://schemas.microsoft.com/office/drawing/2014/main" id="{00000000-0008-0000-0F00-000032000000}"/>
            </a:ext>
          </a:extLst>
        </xdr:cNvPr>
        <xdr:cNvSpPr>
          <a:spLocks noChangeAspect="1"/>
        </xdr:cNvSpPr>
      </xdr:nvSpPr>
      <xdr:spPr>
        <a:xfrm>
          <a:off x="5372106" y="14316075"/>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6</a:t>
          </a:r>
          <a:endParaRPr lang="fr-BE" sz="1800" b="1" u="none">
            <a:solidFill>
              <a:schemeClr val="bg1"/>
            </a:solidFill>
          </a:endParaRPr>
        </a:p>
      </xdr:txBody>
    </xdr:sp>
    <xdr:clientData/>
  </xdr:twoCellAnchor>
  <xdr:twoCellAnchor editAs="absolute">
    <xdr:from>
      <xdr:col>8</xdr:col>
      <xdr:colOff>1009656</xdr:colOff>
      <xdr:row>67</xdr:row>
      <xdr:rowOff>209550</xdr:rowOff>
    </xdr:from>
    <xdr:to>
      <xdr:col>8</xdr:col>
      <xdr:colOff>1675656</xdr:colOff>
      <xdr:row>69</xdr:row>
      <xdr:rowOff>108150</xdr:rowOff>
    </xdr:to>
    <xdr:sp macro="" textlink="">
      <xdr:nvSpPr>
        <xdr:cNvPr id="51" name="Organigramme : Délai 50">
          <a:hlinkClick xmlns:r="http://schemas.openxmlformats.org/officeDocument/2006/relationships" r:id="rId26" tooltip=" "/>
          <a:extLst>
            <a:ext uri="{FF2B5EF4-FFF2-40B4-BE49-F238E27FC236}">
              <a16:creationId xmlns:a16="http://schemas.microsoft.com/office/drawing/2014/main" id="{00000000-0008-0000-0F00-000033000000}"/>
            </a:ext>
          </a:extLst>
        </xdr:cNvPr>
        <xdr:cNvSpPr>
          <a:spLocks noChangeAspect="1"/>
        </xdr:cNvSpPr>
      </xdr:nvSpPr>
      <xdr:spPr>
        <a:xfrm>
          <a:off x="6067431" y="1430655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7</a:t>
          </a:r>
          <a:endParaRPr lang="fr-BE" sz="1800" b="1" u="none">
            <a:solidFill>
              <a:schemeClr val="bg1"/>
            </a:solidFill>
          </a:endParaRPr>
        </a:p>
      </xdr:txBody>
    </xdr:sp>
    <xdr:clientData/>
  </xdr:twoCellAnchor>
  <xdr:twoCellAnchor editAs="absolute">
    <xdr:from>
      <xdr:col>8</xdr:col>
      <xdr:colOff>1714506</xdr:colOff>
      <xdr:row>67</xdr:row>
      <xdr:rowOff>200025</xdr:rowOff>
    </xdr:from>
    <xdr:to>
      <xdr:col>8</xdr:col>
      <xdr:colOff>2380506</xdr:colOff>
      <xdr:row>69</xdr:row>
      <xdr:rowOff>98625</xdr:rowOff>
    </xdr:to>
    <xdr:sp macro="" textlink="">
      <xdr:nvSpPr>
        <xdr:cNvPr id="52" name="Organigramme : Délai 25">
          <a:hlinkClick xmlns:r="http://schemas.openxmlformats.org/officeDocument/2006/relationships" r:id="rId27" tooltip=" "/>
          <a:extLst>
            <a:ext uri="{FF2B5EF4-FFF2-40B4-BE49-F238E27FC236}">
              <a16:creationId xmlns:a16="http://schemas.microsoft.com/office/drawing/2014/main" id="{00000000-0008-0000-0F00-000034000000}"/>
            </a:ext>
          </a:extLst>
        </xdr:cNvPr>
        <xdr:cNvSpPr>
          <a:spLocks noChangeAspect="1"/>
        </xdr:cNvSpPr>
      </xdr:nvSpPr>
      <xdr:spPr>
        <a:xfrm>
          <a:off x="6772281" y="14297025"/>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8</a:t>
          </a:r>
          <a:endParaRPr lang="fr-BE" sz="1800" b="1" u="none">
            <a:solidFill>
              <a:schemeClr val="bg1"/>
            </a:solidFill>
          </a:endParaRPr>
        </a:p>
      </xdr:txBody>
    </xdr:sp>
    <xdr:clientData/>
  </xdr:twoCellAnchor>
  <xdr:twoCellAnchor editAs="absolute">
    <xdr:from>
      <xdr:col>8</xdr:col>
      <xdr:colOff>2409831</xdr:colOff>
      <xdr:row>67</xdr:row>
      <xdr:rowOff>190500</xdr:rowOff>
    </xdr:from>
    <xdr:to>
      <xdr:col>8</xdr:col>
      <xdr:colOff>3075831</xdr:colOff>
      <xdr:row>69</xdr:row>
      <xdr:rowOff>89100</xdr:rowOff>
    </xdr:to>
    <xdr:sp macro="" textlink="">
      <xdr:nvSpPr>
        <xdr:cNvPr id="53" name="Organigramme : Délai 25">
          <a:hlinkClick xmlns:r="http://schemas.openxmlformats.org/officeDocument/2006/relationships" r:id="rId28" tooltip=" "/>
          <a:extLst>
            <a:ext uri="{FF2B5EF4-FFF2-40B4-BE49-F238E27FC236}">
              <a16:creationId xmlns:a16="http://schemas.microsoft.com/office/drawing/2014/main" id="{00000000-0008-0000-0F00-000035000000}"/>
            </a:ext>
          </a:extLst>
        </xdr:cNvPr>
        <xdr:cNvSpPr>
          <a:spLocks noChangeAspect="1"/>
        </xdr:cNvSpPr>
      </xdr:nvSpPr>
      <xdr:spPr>
        <a:xfrm>
          <a:off x="7467606" y="1428750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9</a:t>
          </a:r>
          <a:endParaRPr lang="fr-BE" sz="1800" b="1" u="none">
            <a:solidFill>
              <a:schemeClr val="bg1"/>
            </a:solidFill>
          </a:endParaRPr>
        </a:p>
      </xdr:txBody>
    </xdr:sp>
    <xdr:clientData/>
  </xdr:twoCellAnchor>
  <xdr:twoCellAnchor editAs="absolute">
    <xdr:from>
      <xdr:col>8</xdr:col>
      <xdr:colOff>3124206</xdr:colOff>
      <xdr:row>67</xdr:row>
      <xdr:rowOff>190500</xdr:rowOff>
    </xdr:from>
    <xdr:to>
      <xdr:col>9</xdr:col>
      <xdr:colOff>646956</xdr:colOff>
      <xdr:row>69</xdr:row>
      <xdr:rowOff>89100</xdr:rowOff>
    </xdr:to>
    <xdr:sp macro="" textlink="">
      <xdr:nvSpPr>
        <xdr:cNvPr id="54" name="Organigramme : Délai 25">
          <a:hlinkClick xmlns:r="http://schemas.openxmlformats.org/officeDocument/2006/relationships" r:id="rId29" tooltip=" "/>
          <a:extLst>
            <a:ext uri="{FF2B5EF4-FFF2-40B4-BE49-F238E27FC236}">
              <a16:creationId xmlns:a16="http://schemas.microsoft.com/office/drawing/2014/main" id="{00000000-0008-0000-0F00-000036000000}"/>
            </a:ext>
          </a:extLst>
        </xdr:cNvPr>
        <xdr:cNvSpPr>
          <a:spLocks noChangeAspect="1"/>
        </xdr:cNvSpPr>
      </xdr:nvSpPr>
      <xdr:spPr>
        <a:xfrm>
          <a:off x="8181981" y="1428750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10</a:t>
          </a:r>
          <a:endParaRPr lang="fr-BE" sz="1800" b="1" u="none">
            <a:solidFill>
              <a:schemeClr val="bg1"/>
            </a:solidFill>
          </a:endParaRPr>
        </a:p>
      </xdr:txBody>
    </xdr:sp>
    <xdr:clientData/>
  </xdr:twoCellAnchor>
  <xdr:twoCellAnchor editAs="absolute">
    <xdr:from>
      <xdr:col>1</xdr:col>
      <xdr:colOff>304800</xdr:colOff>
      <xdr:row>68</xdr:row>
      <xdr:rowOff>114295</xdr:rowOff>
    </xdr:from>
    <xdr:to>
      <xdr:col>3</xdr:col>
      <xdr:colOff>422924</xdr:colOff>
      <xdr:row>70</xdr:row>
      <xdr:rowOff>12895</xdr:rowOff>
    </xdr:to>
    <xdr:sp macro="" textlink="">
      <xdr:nvSpPr>
        <xdr:cNvPr id="56" name="Organigramme : Délai 45">
          <a:extLst>
            <a:ext uri="{FF2B5EF4-FFF2-40B4-BE49-F238E27FC236}">
              <a16:creationId xmlns:a16="http://schemas.microsoft.com/office/drawing/2014/main" id="{00000000-0008-0000-0F00-000038000000}"/>
            </a:ext>
          </a:extLst>
        </xdr:cNvPr>
        <xdr:cNvSpPr/>
      </xdr:nvSpPr>
      <xdr:spPr>
        <a:xfrm>
          <a:off x="361950" y="14477995"/>
          <a:ext cx="1546874"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nchorCtr="0"/>
        <a:lstStyle/>
        <a:p>
          <a:pPr algn="l"/>
          <a:r>
            <a:rPr lang="fr-BE" sz="2800" b="1" u="sng">
              <a:solidFill>
                <a:schemeClr val="bg1"/>
              </a:solidFill>
            </a:rPr>
            <a:t>  </a:t>
          </a:r>
          <a:r>
            <a:rPr lang="fr-BE" sz="2000" b="1" u="sng">
              <a:solidFill>
                <a:schemeClr val="bg1"/>
              </a:solidFill>
            </a:rPr>
            <a:t>Chapitres</a:t>
          </a:r>
          <a:endParaRPr lang="fr-BE" sz="1800" b="1" u="sng">
            <a:solidFill>
              <a:schemeClr val="bg1"/>
            </a:solidFill>
          </a:endParaRPr>
        </a:p>
      </xdr:txBody>
    </xdr:sp>
    <xdr:clientData/>
  </xdr:twoCellAnchor>
  <xdr:twoCellAnchor editAs="absolute">
    <xdr:from>
      <xdr:col>3</xdr:col>
      <xdr:colOff>514356</xdr:colOff>
      <xdr:row>68</xdr:row>
      <xdr:rowOff>133350</xdr:rowOff>
    </xdr:from>
    <xdr:to>
      <xdr:col>4</xdr:col>
      <xdr:colOff>465981</xdr:colOff>
      <xdr:row>70</xdr:row>
      <xdr:rowOff>31950</xdr:rowOff>
    </xdr:to>
    <xdr:sp macro="" textlink="">
      <xdr:nvSpPr>
        <xdr:cNvPr id="62" name="Organigramme : Délai 25">
          <a:hlinkClick xmlns:r="http://schemas.openxmlformats.org/officeDocument/2006/relationships" r:id="rId18" tooltip=" "/>
          <a:extLst>
            <a:ext uri="{FF2B5EF4-FFF2-40B4-BE49-F238E27FC236}">
              <a16:creationId xmlns:a16="http://schemas.microsoft.com/office/drawing/2014/main" id="{00000000-0008-0000-0F00-00003E000000}"/>
            </a:ext>
          </a:extLst>
        </xdr:cNvPr>
        <xdr:cNvSpPr>
          <a:spLocks noChangeAspect="1"/>
        </xdr:cNvSpPr>
      </xdr:nvSpPr>
      <xdr:spPr>
        <a:xfrm>
          <a:off x="2000256" y="1449705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a:t>
          </a:r>
          <a:endParaRPr lang="fr-BE" sz="1800" b="1" u="none">
            <a:solidFill>
              <a:schemeClr val="bg1"/>
            </a:solidFill>
          </a:endParaRPr>
        </a:p>
      </xdr:txBody>
    </xdr:sp>
    <xdr:clientData/>
  </xdr:twoCellAnchor>
  <xdr:twoCellAnchor editAs="absolute">
    <xdr:from>
      <xdr:col>4</xdr:col>
      <xdr:colOff>485781</xdr:colOff>
      <xdr:row>68</xdr:row>
      <xdr:rowOff>133350</xdr:rowOff>
    </xdr:from>
    <xdr:to>
      <xdr:col>5</xdr:col>
      <xdr:colOff>437406</xdr:colOff>
      <xdr:row>70</xdr:row>
      <xdr:rowOff>31950</xdr:rowOff>
    </xdr:to>
    <xdr:sp macro="" textlink="">
      <xdr:nvSpPr>
        <xdr:cNvPr id="63" name="Organigramme : Délai 25">
          <a:hlinkClick xmlns:r="http://schemas.openxmlformats.org/officeDocument/2006/relationships" r:id="rId23" tooltip=" "/>
          <a:extLst>
            <a:ext uri="{FF2B5EF4-FFF2-40B4-BE49-F238E27FC236}">
              <a16:creationId xmlns:a16="http://schemas.microsoft.com/office/drawing/2014/main" id="{00000000-0008-0000-0F00-00003F000000}"/>
            </a:ext>
          </a:extLst>
        </xdr:cNvPr>
        <xdr:cNvSpPr>
          <a:spLocks noChangeAspect="1"/>
        </xdr:cNvSpPr>
      </xdr:nvSpPr>
      <xdr:spPr>
        <a:xfrm>
          <a:off x="2686056" y="1449705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2</a:t>
          </a:r>
          <a:endParaRPr lang="fr-BE" sz="1800" b="1" u="none">
            <a:solidFill>
              <a:schemeClr val="bg1"/>
            </a:solidFill>
          </a:endParaRPr>
        </a:p>
      </xdr:txBody>
    </xdr:sp>
    <xdr:clientData/>
  </xdr:twoCellAnchor>
  <xdr:twoCellAnchor editAs="absolute">
    <xdr:from>
      <xdr:col>5</xdr:col>
      <xdr:colOff>466731</xdr:colOff>
      <xdr:row>68</xdr:row>
      <xdr:rowOff>114300</xdr:rowOff>
    </xdr:from>
    <xdr:to>
      <xdr:col>6</xdr:col>
      <xdr:colOff>418356</xdr:colOff>
      <xdr:row>70</xdr:row>
      <xdr:rowOff>12900</xdr:rowOff>
    </xdr:to>
    <xdr:sp macro="" textlink="">
      <xdr:nvSpPr>
        <xdr:cNvPr id="96" name="Organigramme : Délai 25">
          <a:hlinkClick xmlns:r="http://schemas.openxmlformats.org/officeDocument/2006/relationships" r:id="rId24" tooltip=" "/>
          <a:extLst>
            <a:ext uri="{FF2B5EF4-FFF2-40B4-BE49-F238E27FC236}">
              <a16:creationId xmlns:a16="http://schemas.microsoft.com/office/drawing/2014/main" id="{00000000-0008-0000-0F00-000060000000}"/>
            </a:ext>
          </a:extLst>
        </xdr:cNvPr>
        <xdr:cNvSpPr>
          <a:spLocks noChangeAspect="1"/>
        </xdr:cNvSpPr>
      </xdr:nvSpPr>
      <xdr:spPr>
        <a:xfrm>
          <a:off x="3381381" y="1447800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3</a:t>
          </a:r>
          <a:endParaRPr lang="fr-BE" sz="1800" b="1" u="none">
            <a:solidFill>
              <a:schemeClr val="bg1"/>
            </a:solidFill>
          </a:endParaRPr>
        </a:p>
      </xdr:txBody>
    </xdr:sp>
    <xdr:clientData/>
  </xdr:twoCellAnchor>
  <xdr:twoCellAnchor editAs="absolute">
    <xdr:from>
      <xdr:col>6</xdr:col>
      <xdr:colOff>457206</xdr:colOff>
      <xdr:row>68</xdr:row>
      <xdr:rowOff>104775</xdr:rowOff>
    </xdr:from>
    <xdr:to>
      <xdr:col>7</xdr:col>
      <xdr:colOff>408831</xdr:colOff>
      <xdr:row>70</xdr:row>
      <xdr:rowOff>3375</xdr:rowOff>
    </xdr:to>
    <xdr:sp macro="" textlink="">
      <xdr:nvSpPr>
        <xdr:cNvPr id="97" name="Organigramme : Délai 25">
          <a:hlinkClick xmlns:r="http://schemas.openxmlformats.org/officeDocument/2006/relationships" r:id="rId12" tooltip=" "/>
          <a:extLst>
            <a:ext uri="{FF2B5EF4-FFF2-40B4-BE49-F238E27FC236}">
              <a16:creationId xmlns:a16="http://schemas.microsoft.com/office/drawing/2014/main" id="{00000000-0008-0000-0F00-000061000000}"/>
            </a:ext>
          </a:extLst>
        </xdr:cNvPr>
        <xdr:cNvSpPr>
          <a:spLocks noChangeAspect="1"/>
        </xdr:cNvSpPr>
      </xdr:nvSpPr>
      <xdr:spPr>
        <a:xfrm>
          <a:off x="4086231" y="14468475"/>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rgbClr val="43FF98"/>
              </a:solidFill>
            </a:rPr>
            <a:t>4</a:t>
          </a:r>
          <a:endParaRPr lang="fr-BE" sz="1800" b="1" u="none">
            <a:solidFill>
              <a:srgbClr val="43FF98"/>
            </a:solidFill>
          </a:endParaRPr>
        </a:p>
      </xdr:txBody>
    </xdr:sp>
    <xdr:clientData/>
  </xdr:twoCellAnchor>
  <xdr:twoCellAnchor editAs="absolute">
    <xdr:from>
      <xdr:col>7</xdr:col>
      <xdr:colOff>457206</xdr:colOff>
      <xdr:row>68</xdr:row>
      <xdr:rowOff>104775</xdr:rowOff>
    </xdr:from>
    <xdr:to>
      <xdr:col>8</xdr:col>
      <xdr:colOff>408831</xdr:colOff>
      <xdr:row>70</xdr:row>
      <xdr:rowOff>3375</xdr:rowOff>
    </xdr:to>
    <xdr:sp macro="" textlink="">
      <xdr:nvSpPr>
        <xdr:cNvPr id="98" name="Organigramme : Délai 25">
          <a:hlinkClick xmlns:r="http://schemas.openxmlformats.org/officeDocument/2006/relationships" r:id="rId25" tooltip="  "/>
          <a:extLst>
            <a:ext uri="{FF2B5EF4-FFF2-40B4-BE49-F238E27FC236}">
              <a16:creationId xmlns:a16="http://schemas.microsoft.com/office/drawing/2014/main" id="{00000000-0008-0000-0F00-000062000000}"/>
            </a:ext>
          </a:extLst>
        </xdr:cNvPr>
        <xdr:cNvSpPr>
          <a:spLocks noChangeAspect="1"/>
        </xdr:cNvSpPr>
      </xdr:nvSpPr>
      <xdr:spPr>
        <a:xfrm>
          <a:off x="4800606" y="14468475"/>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5</a:t>
          </a:r>
          <a:endParaRPr lang="fr-BE" sz="1800" b="1" u="none">
            <a:solidFill>
              <a:schemeClr val="bg1"/>
            </a:solidFill>
          </a:endParaRPr>
        </a:p>
      </xdr:txBody>
    </xdr:sp>
    <xdr:clientData/>
  </xdr:twoCellAnchor>
  <xdr:twoCellAnchor editAs="absolute">
    <xdr:from>
      <xdr:col>8</xdr:col>
      <xdr:colOff>466731</xdr:colOff>
      <xdr:row>68</xdr:row>
      <xdr:rowOff>104775</xdr:rowOff>
    </xdr:from>
    <xdr:to>
      <xdr:col>8</xdr:col>
      <xdr:colOff>1132731</xdr:colOff>
      <xdr:row>70</xdr:row>
      <xdr:rowOff>3375</xdr:rowOff>
    </xdr:to>
    <xdr:sp macro="" textlink="">
      <xdr:nvSpPr>
        <xdr:cNvPr id="99" name="Organigramme : Délai 25">
          <a:hlinkClick xmlns:r="http://schemas.openxmlformats.org/officeDocument/2006/relationships" r:id="rId11" tooltip=" "/>
          <a:extLst>
            <a:ext uri="{FF2B5EF4-FFF2-40B4-BE49-F238E27FC236}">
              <a16:creationId xmlns:a16="http://schemas.microsoft.com/office/drawing/2014/main" id="{00000000-0008-0000-0F00-000063000000}"/>
            </a:ext>
          </a:extLst>
        </xdr:cNvPr>
        <xdr:cNvSpPr>
          <a:spLocks noChangeAspect="1"/>
        </xdr:cNvSpPr>
      </xdr:nvSpPr>
      <xdr:spPr>
        <a:xfrm>
          <a:off x="5524506" y="14468475"/>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6</a:t>
          </a:r>
          <a:endParaRPr lang="fr-BE" sz="1800" b="1" u="none">
            <a:solidFill>
              <a:schemeClr val="bg1"/>
            </a:solidFill>
          </a:endParaRPr>
        </a:p>
      </xdr:txBody>
    </xdr:sp>
    <xdr:clientData/>
  </xdr:twoCellAnchor>
  <xdr:twoCellAnchor editAs="absolute">
    <xdr:from>
      <xdr:col>8</xdr:col>
      <xdr:colOff>1162056</xdr:colOff>
      <xdr:row>68</xdr:row>
      <xdr:rowOff>95250</xdr:rowOff>
    </xdr:from>
    <xdr:to>
      <xdr:col>8</xdr:col>
      <xdr:colOff>1828056</xdr:colOff>
      <xdr:row>69</xdr:row>
      <xdr:rowOff>260550</xdr:rowOff>
    </xdr:to>
    <xdr:sp macro="" textlink="">
      <xdr:nvSpPr>
        <xdr:cNvPr id="100" name="Organigramme : Délai 99">
          <a:hlinkClick xmlns:r="http://schemas.openxmlformats.org/officeDocument/2006/relationships" r:id="rId26" tooltip=" "/>
          <a:extLst>
            <a:ext uri="{FF2B5EF4-FFF2-40B4-BE49-F238E27FC236}">
              <a16:creationId xmlns:a16="http://schemas.microsoft.com/office/drawing/2014/main" id="{00000000-0008-0000-0F00-000064000000}"/>
            </a:ext>
          </a:extLst>
        </xdr:cNvPr>
        <xdr:cNvSpPr>
          <a:spLocks noChangeAspect="1"/>
        </xdr:cNvSpPr>
      </xdr:nvSpPr>
      <xdr:spPr>
        <a:xfrm>
          <a:off x="6219831" y="1445895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7</a:t>
          </a:r>
          <a:endParaRPr lang="fr-BE" sz="1800" b="1" u="none">
            <a:solidFill>
              <a:schemeClr val="bg1"/>
            </a:solidFill>
          </a:endParaRPr>
        </a:p>
      </xdr:txBody>
    </xdr:sp>
    <xdr:clientData/>
  </xdr:twoCellAnchor>
  <xdr:twoCellAnchor editAs="absolute">
    <xdr:from>
      <xdr:col>8</xdr:col>
      <xdr:colOff>1866906</xdr:colOff>
      <xdr:row>68</xdr:row>
      <xdr:rowOff>85725</xdr:rowOff>
    </xdr:from>
    <xdr:to>
      <xdr:col>8</xdr:col>
      <xdr:colOff>2532906</xdr:colOff>
      <xdr:row>69</xdr:row>
      <xdr:rowOff>251025</xdr:rowOff>
    </xdr:to>
    <xdr:sp macro="" textlink="">
      <xdr:nvSpPr>
        <xdr:cNvPr id="115" name="Organigramme : Délai 25">
          <a:hlinkClick xmlns:r="http://schemas.openxmlformats.org/officeDocument/2006/relationships" r:id="rId27" tooltip=" "/>
          <a:extLst>
            <a:ext uri="{FF2B5EF4-FFF2-40B4-BE49-F238E27FC236}">
              <a16:creationId xmlns:a16="http://schemas.microsoft.com/office/drawing/2014/main" id="{00000000-0008-0000-0F00-000073000000}"/>
            </a:ext>
          </a:extLst>
        </xdr:cNvPr>
        <xdr:cNvSpPr>
          <a:spLocks noChangeAspect="1"/>
        </xdr:cNvSpPr>
      </xdr:nvSpPr>
      <xdr:spPr>
        <a:xfrm>
          <a:off x="6924681" y="14449425"/>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8</a:t>
          </a:r>
          <a:endParaRPr lang="fr-BE" sz="1800" b="1" u="none">
            <a:solidFill>
              <a:schemeClr val="bg1"/>
            </a:solidFill>
          </a:endParaRPr>
        </a:p>
      </xdr:txBody>
    </xdr:sp>
    <xdr:clientData/>
  </xdr:twoCellAnchor>
  <xdr:twoCellAnchor editAs="absolute">
    <xdr:from>
      <xdr:col>8</xdr:col>
      <xdr:colOff>2562231</xdr:colOff>
      <xdr:row>68</xdr:row>
      <xdr:rowOff>76200</xdr:rowOff>
    </xdr:from>
    <xdr:to>
      <xdr:col>9</xdr:col>
      <xdr:colOff>84981</xdr:colOff>
      <xdr:row>69</xdr:row>
      <xdr:rowOff>241500</xdr:rowOff>
    </xdr:to>
    <xdr:sp macro="" textlink="">
      <xdr:nvSpPr>
        <xdr:cNvPr id="116" name="Organigramme : Délai 25">
          <a:hlinkClick xmlns:r="http://schemas.openxmlformats.org/officeDocument/2006/relationships" r:id="rId28" tooltip=" "/>
          <a:extLst>
            <a:ext uri="{FF2B5EF4-FFF2-40B4-BE49-F238E27FC236}">
              <a16:creationId xmlns:a16="http://schemas.microsoft.com/office/drawing/2014/main" id="{00000000-0008-0000-0F00-000074000000}"/>
            </a:ext>
          </a:extLst>
        </xdr:cNvPr>
        <xdr:cNvSpPr>
          <a:spLocks noChangeAspect="1"/>
        </xdr:cNvSpPr>
      </xdr:nvSpPr>
      <xdr:spPr>
        <a:xfrm>
          <a:off x="7620006" y="1443990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9</a:t>
          </a:r>
          <a:endParaRPr lang="fr-BE" sz="1800" b="1" u="none">
            <a:solidFill>
              <a:schemeClr val="bg1"/>
            </a:solidFill>
          </a:endParaRPr>
        </a:p>
      </xdr:txBody>
    </xdr:sp>
    <xdr:clientData/>
  </xdr:twoCellAnchor>
  <xdr:twoCellAnchor editAs="absolute">
    <xdr:from>
      <xdr:col>9</xdr:col>
      <xdr:colOff>133356</xdr:colOff>
      <xdr:row>68</xdr:row>
      <xdr:rowOff>76200</xdr:rowOff>
    </xdr:from>
    <xdr:to>
      <xdr:col>10</xdr:col>
      <xdr:colOff>84981</xdr:colOff>
      <xdr:row>69</xdr:row>
      <xdr:rowOff>241500</xdr:rowOff>
    </xdr:to>
    <xdr:sp macro="" textlink="">
      <xdr:nvSpPr>
        <xdr:cNvPr id="117" name="Organigramme : Délai 25">
          <a:hlinkClick xmlns:r="http://schemas.openxmlformats.org/officeDocument/2006/relationships" r:id="rId29" tooltip=" "/>
          <a:extLst>
            <a:ext uri="{FF2B5EF4-FFF2-40B4-BE49-F238E27FC236}">
              <a16:creationId xmlns:a16="http://schemas.microsoft.com/office/drawing/2014/main" id="{00000000-0008-0000-0F00-000075000000}"/>
            </a:ext>
          </a:extLst>
        </xdr:cNvPr>
        <xdr:cNvSpPr>
          <a:spLocks noChangeAspect="1"/>
        </xdr:cNvSpPr>
      </xdr:nvSpPr>
      <xdr:spPr>
        <a:xfrm>
          <a:off x="8334381" y="1443990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10</a:t>
          </a:r>
          <a:endParaRPr lang="fr-BE" sz="1800" b="1" u="none">
            <a:solidFill>
              <a:schemeClr val="bg1"/>
            </a:solidFill>
          </a:endParaRPr>
        </a:p>
      </xdr:txBody>
    </xdr:sp>
    <xdr:clientData/>
  </xdr:twoCellAnchor>
  <xdr:twoCellAnchor editAs="absolute">
    <xdr:from>
      <xdr:col>1</xdr:col>
      <xdr:colOff>457200</xdr:colOff>
      <xdr:row>68</xdr:row>
      <xdr:rowOff>266695</xdr:rowOff>
    </xdr:from>
    <xdr:to>
      <xdr:col>3</xdr:col>
      <xdr:colOff>575324</xdr:colOff>
      <xdr:row>70</xdr:row>
      <xdr:rowOff>165295</xdr:rowOff>
    </xdr:to>
    <xdr:sp macro="" textlink="">
      <xdr:nvSpPr>
        <xdr:cNvPr id="119" name="Organigramme : Délai 45">
          <a:extLst>
            <a:ext uri="{FF2B5EF4-FFF2-40B4-BE49-F238E27FC236}">
              <a16:creationId xmlns:a16="http://schemas.microsoft.com/office/drawing/2014/main" id="{00000000-0008-0000-0F00-000077000000}"/>
            </a:ext>
          </a:extLst>
        </xdr:cNvPr>
        <xdr:cNvSpPr/>
      </xdr:nvSpPr>
      <xdr:spPr>
        <a:xfrm>
          <a:off x="514350" y="14630395"/>
          <a:ext cx="1546874"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nchorCtr="0"/>
        <a:lstStyle/>
        <a:p>
          <a:pPr algn="l"/>
          <a:r>
            <a:rPr lang="fr-BE" sz="2800" b="1" u="sng">
              <a:solidFill>
                <a:schemeClr val="bg1"/>
              </a:solidFill>
            </a:rPr>
            <a:t>  </a:t>
          </a:r>
          <a:r>
            <a:rPr lang="fr-BE" sz="2000" b="1" u="sng">
              <a:solidFill>
                <a:schemeClr val="bg1"/>
              </a:solidFill>
            </a:rPr>
            <a:t>Chapitres</a:t>
          </a:r>
          <a:endParaRPr lang="fr-BE" sz="1800" b="1" u="sng">
            <a:solidFill>
              <a:schemeClr val="bg1"/>
            </a:solidFill>
          </a:endParaRPr>
        </a:p>
      </xdr:txBody>
    </xdr:sp>
    <xdr:clientData/>
  </xdr:twoCellAnchor>
  <xdr:twoCellAnchor editAs="absolute">
    <xdr:from>
      <xdr:col>3</xdr:col>
      <xdr:colOff>666756</xdr:colOff>
      <xdr:row>69</xdr:row>
      <xdr:rowOff>19050</xdr:rowOff>
    </xdr:from>
    <xdr:to>
      <xdr:col>4</xdr:col>
      <xdr:colOff>618381</xdr:colOff>
      <xdr:row>70</xdr:row>
      <xdr:rowOff>184350</xdr:rowOff>
    </xdr:to>
    <xdr:sp macro="" textlink="">
      <xdr:nvSpPr>
        <xdr:cNvPr id="120" name="Organigramme : Délai 25">
          <a:hlinkClick xmlns:r="http://schemas.openxmlformats.org/officeDocument/2006/relationships" r:id="rId18" tooltip=" "/>
          <a:extLst>
            <a:ext uri="{FF2B5EF4-FFF2-40B4-BE49-F238E27FC236}">
              <a16:creationId xmlns:a16="http://schemas.microsoft.com/office/drawing/2014/main" id="{00000000-0008-0000-0F00-000078000000}"/>
            </a:ext>
          </a:extLst>
        </xdr:cNvPr>
        <xdr:cNvSpPr>
          <a:spLocks noChangeAspect="1"/>
        </xdr:cNvSpPr>
      </xdr:nvSpPr>
      <xdr:spPr>
        <a:xfrm>
          <a:off x="2152656" y="1464945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a:t>
          </a:r>
          <a:endParaRPr lang="fr-BE" sz="1800" b="1" u="none">
            <a:solidFill>
              <a:schemeClr val="bg1"/>
            </a:solidFill>
          </a:endParaRPr>
        </a:p>
      </xdr:txBody>
    </xdr:sp>
    <xdr:clientData/>
  </xdr:twoCellAnchor>
  <xdr:twoCellAnchor editAs="absolute">
    <xdr:from>
      <xdr:col>4</xdr:col>
      <xdr:colOff>638181</xdr:colOff>
      <xdr:row>69</xdr:row>
      <xdr:rowOff>19050</xdr:rowOff>
    </xdr:from>
    <xdr:to>
      <xdr:col>5</xdr:col>
      <xdr:colOff>589806</xdr:colOff>
      <xdr:row>70</xdr:row>
      <xdr:rowOff>184350</xdr:rowOff>
    </xdr:to>
    <xdr:sp macro="" textlink="">
      <xdr:nvSpPr>
        <xdr:cNvPr id="121" name="Organigramme : Délai 25">
          <a:hlinkClick xmlns:r="http://schemas.openxmlformats.org/officeDocument/2006/relationships" r:id="rId23" tooltip=" "/>
          <a:extLst>
            <a:ext uri="{FF2B5EF4-FFF2-40B4-BE49-F238E27FC236}">
              <a16:creationId xmlns:a16="http://schemas.microsoft.com/office/drawing/2014/main" id="{00000000-0008-0000-0F00-000079000000}"/>
            </a:ext>
          </a:extLst>
        </xdr:cNvPr>
        <xdr:cNvSpPr>
          <a:spLocks noChangeAspect="1"/>
        </xdr:cNvSpPr>
      </xdr:nvSpPr>
      <xdr:spPr>
        <a:xfrm>
          <a:off x="2838456" y="1464945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2</a:t>
          </a:r>
          <a:endParaRPr lang="fr-BE" sz="1800" b="1" u="none">
            <a:solidFill>
              <a:schemeClr val="bg1"/>
            </a:solidFill>
          </a:endParaRPr>
        </a:p>
      </xdr:txBody>
    </xdr:sp>
    <xdr:clientData/>
  </xdr:twoCellAnchor>
  <xdr:twoCellAnchor editAs="absolute">
    <xdr:from>
      <xdr:col>5</xdr:col>
      <xdr:colOff>619131</xdr:colOff>
      <xdr:row>69</xdr:row>
      <xdr:rowOff>0</xdr:rowOff>
    </xdr:from>
    <xdr:to>
      <xdr:col>6</xdr:col>
      <xdr:colOff>570756</xdr:colOff>
      <xdr:row>70</xdr:row>
      <xdr:rowOff>165300</xdr:rowOff>
    </xdr:to>
    <xdr:sp macro="" textlink="">
      <xdr:nvSpPr>
        <xdr:cNvPr id="122" name="Organigramme : Délai 25">
          <a:hlinkClick xmlns:r="http://schemas.openxmlformats.org/officeDocument/2006/relationships" r:id="rId24" tooltip=" "/>
          <a:extLst>
            <a:ext uri="{FF2B5EF4-FFF2-40B4-BE49-F238E27FC236}">
              <a16:creationId xmlns:a16="http://schemas.microsoft.com/office/drawing/2014/main" id="{00000000-0008-0000-0F00-00007A000000}"/>
            </a:ext>
          </a:extLst>
        </xdr:cNvPr>
        <xdr:cNvSpPr>
          <a:spLocks noChangeAspect="1"/>
        </xdr:cNvSpPr>
      </xdr:nvSpPr>
      <xdr:spPr>
        <a:xfrm>
          <a:off x="3533781" y="1463040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3</a:t>
          </a:r>
          <a:endParaRPr lang="fr-BE" sz="1800" b="1" u="none">
            <a:solidFill>
              <a:schemeClr val="bg1"/>
            </a:solidFill>
          </a:endParaRPr>
        </a:p>
      </xdr:txBody>
    </xdr:sp>
    <xdr:clientData/>
  </xdr:twoCellAnchor>
  <xdr:twoCellAnchor editAs="absolute">
    <xdr:from>
      <xdr:col>6</xdr:col>
      <xdr:colOff>609606</xdr:colOff>
      <xdr:row>68</xdr:row>
      <xdr:rowOff>257175</xdr:rowOff>
    </xdr:from>
    <xdr:to>
      <xdr:col>7</xdr:col>
      <xdr:colOff>561231</xdr:colOff>
      <xdr:row>70</xdr:row>
      <xdr:rowOff>155775</xdr:rowOff>
    </xdr:to>
    <xdr:sp macro="" textlink="">
      <xdr:nvSpPr>
        <xdr:cNvPr id="123" name="Organigramme : Délai 25">
          <a:hlinkClick xmlns:r="http://schemas.openxmlformats.org/officeDocument/2006/relationships" r:id="rId12" tooltip=" "/>
          <a:extLst>
            <a:ext uri="{FF2B5EF4-FFF2-40B4-BE49-F238E27FC236}">
              <a16:creationId xmlns:a16="http://schemas.microsoft.com/office/drawing/2014/main" id="{00000000-0008-0000-0F00-00007B000000}"/>
            </a:ext>
          </a:extLst>
        </xdr:cNvPr>
        <xdr:cNvSpPr>
          <a:spLocks noChangeAspect="1"/>
        </xdr:cNvSpPr>
      </xdr:nvSpPr>
      <xdr:spPr>
        <a:xfrm>
          <a:off x="4238631" y="14620875"/>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rgbClr val="43FF98"/>
              </a:solidFill>
            </a:rPr>
            <a:t>4</a:t>
          </a:r>
          <a:endParaRPr lang="fr-BE" sz="1800" b="1" u="none">
            <a:solidFill>
              <a:srgbClr val="43FF98"/>
            </a:solidFill>
          </a:endParaRPr>
        </a:p>
      </xdr:txBody>
    </xdr:sp>
    <xdr:clientData/>
  </xdr:twoCellAnchor>
  <xdr:twoCellAnchor editAs="absolute">
    <xdr:from>
      <xdr:col>7</xdr:col>
      <xdr:colOff>609606</xdr:colOff>
      <xdr:row>68</xdr:row>
      <xdr:rowOff>257175</xdr:rowOff>
    </xdr:from>
    <xdr:to>
      <xdr:col>8</xdr:col>
      <xdr:colOff>561231</xdr:colOff>
      <xdr:row>70</xdr:row>
      <xdr:rowOff>155775</xdr:rowOff>
    </xdr:to>
    <xdr:sp macro="" textlink="">
      <xdr:nvSpPr>
        <xdr:cNvPr id="124" name="Organigramme : Délai 25">
          <a:hlinkClick xmlns:r="http://schemas.openxmlformats.org/officeDocument/2006/relationships" r:id="rId25" tooltip="  "/>
          <a:extLst>
            <a:ext uri="{FF2B5EF4-FFF2-40B4-BE49-F238E27FC236}">
              <a16:creationId xmlns:a16="http://schemas.microsoft.com/office/drawing/2014/main" id="{00000000-0008-0000-0F00-00007C000000}"/>
            </a:ext>
          </a:extLst>
        </xdr:cNvPr>
        <xdr:cNvSpPr>
          <a:spLocks noChangeAspect="1"/>
        </xdr:cNvSpPr>
      </xdr:nvSpPr>
      <xdr:spPr>
        <a:xfrm>
          <a:off x="4953006" y="14620875"/>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5</a:t>
          </a:r>
          <a:endParaRPr lang="fr-BE" sz="1800" b="1" u="none">
            <a:solidFill>
              <a:schemeClr val="bg1"/>
            </a:solidFill>
          </a:endParaRPr>
        </a:p>
      </xdr:txBody>
    </xdr:sp>
    <xdr:clientData/>
  </xdr:twoCellAnchor>
  <xdr:twoCellAnchor editAs="absolute">
    <xdr:from>
      <xdr:col>8</xdr:col>
      <xdr:colOff>619131</xdr:colOff>
      <xdr:row>68</xdr:row>
      <xdr:rowOff>257175</xdr:rowOff>
    </xdr:from>
    <xdr:to>
      <xdr:col>8</xdr:col>
      <xdr:colOff>1285131</xdr:colOff>
      <xdr:row>70</xdr:row>
      <xdr:rowOff>155775</xdr:rowOff>
    </xdr:to>
    <xdr:sp macro="" textlink="">
      <xdr:nvSpPr>
        <xdr:cNvPr id="125" name="Organigramme : Délai 25">
          <a:hlinkClick xmlns:r="http://schemas.openxmlformats.org/officeDocument/2006/relationships" r:id="rId11" tooltip=" "/>
          <a:extLst>
            <a:ext uri="{FF2B5EF4-FFF2-40B4-BE49-F238E27FC236}">
              <a16:creationId xmlns:a16="http://schemas.microsoft.com/office/drawing/2014/main" id="{00000000-0008-0000-0F00-00007D000000}"/>
            </a:ext>
          </a:extLst>
        </xdr:cNvPr>
        <xdr:cNvSpPr>
          <a:spLocks noChangeAspect="1"/>
        </xdr:cNvSpPr>
      </xdr:nvSpPr>
      <xdr:spPr>
        <a:xfrm>
          <a:off x="5676906" y="14620875"/>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6</a:t>
          </a:r>
          <a:endParaRPr lang="fr-BE" sz="1800" b="1" u="none">
            <a:solidFill>
              <a:schemeClr val="bg1"/>
            </a:solidFill>
          </a:endParaRPr>
        </a:p>
      </xdr:txBody>
    </xdr:sp>
    <xdr:clientData/>
  </xdr:twoCellAnchor>
  <xdr:twoCellAnchor editAs="absolute">
    <xdr:from>
      <xdr:col>8</xdr:col>
      <xdr:colOff>1314456</xdr:colOff>
      <xdr:row>68</xdr:row>
      <xdr:rowOff>247650</xdr:rowOff>
    </xdr:from>
    <xdr:to>
      <xdr:col>8</xdr:col>
      <xdr:colOff>1980456</xdr:colOff>
      <xdr:row>70</xdr:row>
      <xdr:rowOff>146250</xdr:rowOff>
    </xdr:to>
    <xdr:sp macro="" textlink="">
      <xdr:nvSpPr>
        <xdr:cNvPr id="126" name="Organigramme : Délai 125">
          <a:hlinkClick xmlns:r="http://schemas.openxmlformats.org/officeDocument/2006/relationships" r:id="rId26" tooltip=" "/>
          <a:extLst>
            <a:ext uri="{FF2B5EF4-FFF2-40B4-BE49-F238E27FC236}">
              <a16:creationId xmlns:a16="http://schemas.microsoft.com/office/drawing/2014/main" id="{00000000-0008-0000-0F00-00007E000000}"/>
            </a:ext>
          </a:extLst>
        </xdr:cNvPr>
        <xdr:cNvSpPr>
          <a:spLocks noChangeAspect="1"/>
        </xdr:cNvSpPr>
      </xdr:nvSpPr>
      <xdr:spPr>
        <a:xfrm>
          <a:off x="6372231" y="1461135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7</a:t>
          </a:r>
          <a:endParaRPr lang="fr-BE" sz="1800" b="1" u="none">
            <a:solidFill>
              <a:schemeClr val="bg1"/>
            </a:solidFill>
          </a:endParaRPr>
        </a:p>
      </xdr:txBody>
    </xdr:sp>
    <xdr:clientData/>
  </xdr:twoCellAnchor>
  <xdr:twoCellAnchor editAs="absolute">
    <xdr:from>
      <xdr:col>8</xdr:col>
      <xdr:colOff>2019306</xdr:colOff>
      <xdr:row>68</xdr:row>
      <xdr:rowOff>238125</xdr:rowOff>
    </xdr:from>
    <xdr:to>
      <xdr:col>8</xdr:col>
      <xdr:colOff>2685306</xdr:colOff>
      <xdr:row>70</xdr:row>
      <xdr:rowOff>136725</xdr:rowOff>
    </xdr:to>
    <xdr:sp macro="" textlink="">
      <xdr:nvSpPr>
        <xdr:cNvPr id="127" name="Organigramme : Délai 25">
          <a:hlinkClick xmlns:r="http://schemas.openxmlformats.org/officeDocument/2006/relationships" r:id="rId27" tooltip=" "/>
          <a:extLst>
            <a:ext uri="{FF2B5EF4-FFF2-40B4-BE49-F238E27FC236}">
              <a16:creationId xmlns:a16="http://schemas.microsoft.com/office/drawing/2014/main" id="{00000000-0008-0000-0F00-00007F000000}"/>
            </a:ext>
          </a:extLst>
        </xdr:cNvPr>
        <xdr:cNvSpPr>
          <a:spLocks noChangeAspect="1"/>
        </xdr:cNvSpPr>
      </xdr:nvSpPr>
      <xdr:spPr>
        <a:xfrm>
          <a:off x="7077081" y="14601825"/>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8</a:t>
          </a:r>
          <a:endParaRPr lang="fr-BE" sz="1800" b="1" u="none">
            <a:solidFill>
              <a:schemeClr val="bg1"/>
            </a:solidFill>
          </a:endParaRPr>
        </a:p>
      </xdr:txBody>
    </xdr:sp>
    <xdr:clientData/>
  </xdr:twoCellAnchor>
  <xdr:twoCellAnchor editAs="absolute">
    <xdr:from>
      <xdr:col>8</xdr:col>
      <xdr:colOff>2714631</xdr:colOff>
      <xdr:row>68</xdr:row>
      <xdr:rowOff>228600</xdr:rowOff>
    </xdr:from>
    <xdr:to>
      <xdr:col>9</xdr:col>
      <xdr:colOff>237381</xdr:colOff>
      <xdr:row>70</xdr:row>
      <xdr:rowOff>127200</xdr:rowOff>
    </xdr:to>
    <xdr:sp macro="" textlink="">
      <xdr:nvSpPr>
        <xdr:cNvPr id="128" name="Organigramme : Délai 25">
          <a:hlinkClick xmlns:r="http://schemas.openxmlformats.org/officeDocument/2006/relationships" r:id="rId28" tooltip=" "/>
          <a:extLst>
            <a:ext uri="{FF2B5EF4-FFF2-40B4-BE49-F238E27FC236}">
              <a16:creationId xmlns:a16="http://schemas.microsoft.com/office/drawing/2014/main" id="{00000000-0008-0000-0F00-000080000000}"/>
            </a:ext>
          </a:extLst>
        </xdr:cNvPr>
        <xdr:cNvSpPr>
          <a:spLocks noChangeAspect="1"/>
        </xdr:cNvSpPr>
      </xdr:nvSpPr>
      <xdr:spPr>
        <a:xfrm>
          <a:off x="7772406" y="1459230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9</a:t>
          </a:r>
          <a:endParaRPr lang="fr-BE" sz="1800" b="1" u="none">
            <a:solidFill>
              <a:schemeClr val="bg1"/>
            </a:solidFill>
          </a:endParaRPr>
        </a:p>
      </xdr:txBody>
    </xdr:sp>
    <xdr:clientData/>
  </xdr:twoCellAnchor>
  <xdr:twoCellAnchor editAs="absolute">
    <xdr:from>
      <xdr:col>9</xdr:col>
      <xdr:colOff>285756</xdr:colOff>
      <xdr:row>68</xdr:row>
      <xdr:rowOff>228600</xdr:rowOff>
    </xdr:from>
    <xdr:to>
      <xdr:col>10</xdr:col>
      <xdr:colOff>237381</xdr:colOff>
      <xdr:row>70</xdr:row>
      <xdr:rowOff>127200</xdr:rowOff>
    </xdr:to>
    <xdr:sp macro="" textlink="">
      <xdr:nvSpPr>
        <xdr:cNvPr id="129" name="Organigramme : Délai 25">
          <a:hlinkClick xmlns:r="http://schemas.openxmlformats.org/officeDocument/2006/relationships" r:id="rId29" tooltip=" "/>
          <a:extLst>
            <a:ext uri="{FF2B5EF4-FFF2-40B4-BE49-F238E27FC236}">
              <a16:creationId xmlns:a16="http://schemas.microsoft.com/office/drawing/2014/main" id="{00000000-0008-0000-0F00-000081000000}"/>
            </a:ext>
          </a:extLst>
        </xdr:cNvPr>
        <xdr:cNvSpPr>
          <a:spLocks noChangeAspect="1"/>
        </xdr:cNvSpPr>
      </xdr:nvSpPr>
      <xdr:spPr>
        <a:xfrm>
          <a:off x="8486781" y="1459230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10</a:t>
          </a:r>
          <a:endParaRPr lang="fr-BE" sz="1800" b="1" u="none">
            <a:solidFill>
              <a:schemeClr val="bg1"/>
            </a:solidFill>
          </a:endParaRPr>
        </a:p>
      </xdr:txBody>
    </xdr:sp>
    <xdr:clientData/>
  </xdr:twoCellAnchor>
  <xdr:twoCellAnchor editAs="absolute">
    <xdr:from>
      <xdr:col>1</xdr:col>
      <xdr:colOff>0</xdr:colOff>
      <xdr:row>35</xdr:row>
      <xdr:rowOff>38095</xdr:rowOff>
    </xdr:from>
    <xdr:to>
      <xdr:col>3</xdr:col>
      <xdr:colOff>118124</xdr:colOff>
      <xdr:row>37</xdr:row>
      <xdr:rowOff>89095</xdr:rowOff>
    </xdr:to>
    <xdr:sp macro="" textlink="">
      <xdr:nvSpPr>
        <xdr:cNvPr id="130" name="Organigramme : Délai 45">
          <a:extLst>
            <a:ext uri="{FF2B5EF4-FFF2-40B4-BE49-F238E27FC236}">
              <a16:creationId xmlns:a16="http://schemas.microsoft.com/office/drawing/2014/main" id="{00000000-0008-0000-0F00-000082000000}"/>
            </a:ext>
          </a:extLst>
        </xdr:cNvPr>
        <xdr:cNvSpPr/>
      </xdr:nvSpPr>
      <xdr:spPr>
        <a:xfrm>
          <a:off x="57150" y="7200895"/>
          <a:ext cx="1546874"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nchorCtr="0"/>
        <a:lstStyle/>
        <a:p>
          <a:pPr algn="l"/>
          <a:r>
            <a:rPr lang="fr-BE" sz="2800" b="1" u="sng">
              <a:solidFill>
                <a:schemeClr val="bg1"/>
              </a:solidFill>
            </a:rPr>
            <a:t>  </a:t>
          </a:r>
          <a:r>
            <a:rPr lang="fr-BE" sz="2000" b="1" u="sng">
              <a:solidFill>
                <a:schemeClr val="bg1"/>
              </a:solidFill>
            </a:rPr>
            <a:t>Chapitres</a:t>
          </a:r>
          <a:endParaRPr lang="fr-BE" sz="1800" b="1" u="sng">
            <a:solidFill>
              <a:schemeClr val="bg1"/>
            </a:solidFill>
          </a:endParaRPr>
        </a:p>
      </xdr:txBody>
    </xdr:sp>
    <xdr:clientData/>
  </xdr:twoCellAnchor>
  <xdr:twoCellAnchor editAs="absolute">
    <xdr:from>
      <xdr:col>3</xdr:col>
      <xdr:colOff>209556</xdr:colOff>
      <xdr:row>35</xdr:row>
      <xdr:rowOff>57150</xdr:rowOff>
    </xdr:from>
    <xdr:to>
      <xdr:col>4</xdr:col>
      <xdr:colOff>161181</xdr:colOff>
      <xdr:row>37</xdr:row>
      <xdr:rowOff>108150</xdr:rowOff>
    </xdr:to>
    <xdr:sp macro="" textlink="">
      <xdr:nvSpPr>
        <xdr:cNvPr id="131" name="Organigramme : Délai 25">
          <a:hlinkClick xmlns:r="http://schemas.openxmlformats.org/officeDocument/2006/relationships" r:id="rId18" tooltip=" "/>
          <a:extLst>
            <a:ext uri="{FF2B5EF4-FFF2-40B4-BE49-F238E27FC236}">
              <a16:creationId xmlns:a16="http://schemas.microsoft.com/office/drawing/2014/main" id="{00000000-0008-0000-0F00-000083000000}"/>
            </a:ext>
          </a:extLst>
        </xdr:cNvPr>
        <xdr:cNvSpPr>
          <a:spLocks noChangeAspect="1"/>
        </xdr:cNvSpPr>
      </xdr:nvSpPr>
      <xdr:spPr>
        <a:xfrm>
          <a:off x="1695456" y="72199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a:t>
          </a:r>
          <a:endParaRPr lang="fr-BE" sz="1800" b="1" u="none">
            <a:solidFill>
              <a:schemeClr val="bg1"/>
            </a:solidFill>
          </a:endParaRPr>
        </a:p>
      </xdr:txBody>
    </xdr:sp>
    <xdr:clientData/>
  </xdr:twoCellAnchor>
  <xdr:twoCellAnchor editAs="absolute">
    <xdr:from>
      <xdr:col>4</xdr:col>
      <xdr:colOff>180981</xdr:colOff>
      <xdr:row>35</xdr:row>
      <xdr:rowOff>57150</xdr:rowOff>
    </xdr:from>
    <xdr:to>
      <xdr:col>5</xdr:col>
      <xdr:colOff>132606</xdr:colOff>
      <xdr:row>37</xdr:row>
      <xdr:rowOff>108150</xdr:rowOff>
    </xdr:to>
    <xdr:sp macro="" textlink="">
      <xdr:nvSpPr>
        <xdr:cNvPr id="132" name="Organigramme : Délai 25">
          <a:hlinkClick xmlns:r="http://schemas.openxmlformats.org/officeDocument/2006/relationships" r:id="rId23" tooltip=" "/>
          <a:extLst>
            <a:ext uri="{FF2B5EF4-FFF2-40B4-BE49-F238E27FC236}">
              <a16:creationId xmlns:a16="http://schemas.microsoft.com/office/drawing/2014/main" id="{00000000-0008-0000-0F00-000084000000}"/>
            </a:ext>
          </a:extLst>
        </xdr:cNvPr>
        <xdr:cNvSpPr>
          <a:spLocks noChangeAspect="1"/>
        </xdr:cNvSpPr>
      </xdr:nvSpPr>
      <xdr:spPr>
        <a:xfrm>
          <a:off x="2381256" y="72199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2</a:t>
          </a:r>
          <a:endParaRPr lang="fr-BE" sz="1800" b="1" u="none">
            <a:solidFill>
              <a:schemeClr val="bg1"/>
            </a:solidFill>
          </a:endParaRPr>
        </a:p>
      </xdr:txBody>
    </xdr:sp>
    <xdr:clientData/>
  </xdr:twoCellAnchor>
  <xdr:twoCellAnchor editAs="absolute">
    <xdr:from>
      <xdr:col>5</xdr:col>
      <xdr:colOff>161931</xdr:colOff>
      <xdr:row>35</xdr:row>
      <xdr:rowOff>38100</xdr:rowOff>
    </xdr:from>
    <xdr:to>
      <xdr:col>6</xdr:col>
      <xdr:colOff>113556</xdr:colOff>
      <xdr:row>37</xdr:row>
      <xdr:rowOff>89100</xdr:rowOff>
    </xdr:to>
    <xdr:sp macro="" textlink="">
      <xdr:nvSpPr>
        <xdr:cNvPr id="133" name="Organigramme : Délai 25">
          <a:hlinkClick xmlns:r="http://schemas.openxmlformats.org/officeDocument/2006/relationships" r:id="rId24" tooltip=" "/>
          <a:extLst>
            <a:ext uri="{FF2B5EF4-FFF2-40B4-BE49-F238E27FC236}">
              <a16:creationId xmlns:a16="http://schemas.microsoft.com/office/drawing/2014/main" id="{00000000-0008-0000-0F00-000085000000}"/>
            </a:ext>
          </a:extLst>
        </xdr:cNvPr>
        <xdr:cNvSpPr>
          <a:spLocks noChangeAspect="1"/>
        </xdr:cNvSpPr>
      </xdr:nvSpPr>
      <xdr:spPr>
        <a:xfrm>
          <a:off x="3076581" y="72009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3</a:t>
          </a:r>
          <a:endParaRPr lang="fr-BE" sz="1800" b="1" u="none">
            <a:solidFill>
              <a:schemeClr val="bg1"/>
            </a:solidFill>
          </a:endParaRPr>
        </a:p>
      </xdr:txBody>
    </xdr:sp>
    <xdr:clientData/>
  </xdr:twoCellAnchor>
  <xdr:twoCellAnchor editAs="absolute">
    <xdr:from>
      <xdr:col>6</xdr:col>
      <xdr:colOff>152406</xdr:colOff>
      <xdr:row>35</xdr:row>
      <xdr:rowOff>28575</xdr:rowOff>
    </xdr:from>
    <xdr:to>
      <xdr:col>7</xdr:col>
      <xdr:colOff>104031</xdr:colOff>
      <xdr:row>37</xdr:row>
      <xdr:rowOff>79575</xdr:rowOff>
    </xdr:to>
    <xdr:sp macro="" textlink="">
      <xdr:nvSpPr>
        <xdr:cNvPr id="134" name="Organigramme : Délai 25">
          <a:hlinkClick xmlns:r="http://schemas.openxmlformats.org/officeDocument/2006/relationships" r:id="rId12" tooltip=" "/>
          <a:extLst>
            <a:ext uri="{FF2B5EF4-FFF2-40B4-BE49-F238E27FC236}">
              <a16:creationId xmlns:a16="http://schemas.microsoft.com/office/drawing/2014/main" id="{00000000-0008-0000-0F00-000086000000}"/>
            </a:ext>
          </a:extLst>
        </xdr:cNvPr>
        <xdr:cNvSpPr>
          <a:spLocks noChangeAspect="1"/>
        </xdr:cNvSpPr>
      </xdr:nvSpPr>
      <xdr:spPr>
        <a:xfrm>
          <a:off x="3781431"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4</a:t>
          </a:r>
          <a:endParaRPr lang="fr-BE" sz="1800" b="1" u="none">
            <a:solidFill>
              <a:schemeClr val="bg1"/>
            </a:solidFill>
          </a:endParaRPr>
        </a:p>
      </xdr:txBody>
    </xdr:sp>
    <xdr:clientData/>
  </xdr:twoCellAnchor>
  <xdr:twoCellAnchor editAs="absolute">
    <xdr:from>
      <xdr:col>7</xdr:col>
      <xdr:colOff>152406</xdr:colOff>
      <xdr:row>35</xdr:row>
      <xdr:rowOff>28575</xdr:rowOff>
    </xdr:from>
    <xdr:to>
      <xdr:col>8</xdr:col>
      <xdr:colOff>104031</xdr:colOff>
      <xdr:row>37</xdr:row>
      <xdr:rowOff>79575</xdr:rowOff>
    </xdr:to>
    <xdr:sp macro="" textlink="">
      <xdr:nvSpPr>
        <xdr:cNvPr id="135" name="Organigramme : Délai 25">
          <a:hlinkClick xmlns:r="http://schemas.openxmlformats.org/officeDocument/2006/relationships" r:id="rId25" tooltip="  "/>
          <a:extLst>
            <a:ext uri="{FF2B5EF4-FFF2-40B4-BE49-F238E27FC236}">
              <a16:creationId xmlns:a16="http://schemas.microsoft.com/office/drawing/2014/main" id="{00000000-0008-0000-0F00-000087000000}"/>
            </a:ext>
          </a:extLst>
        </xdr:cNvPr>
        <xdr:cNvSpPr>
          <a:spLocks noChangeAspect="1"/>
        </xdr:cNvSpPr>
      </xdr:nvSpPr>
      <xdr:spPr>
        <a:xfrm>
          <a:off x="4495806"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rgbClr val="43FF98"/>
              </a:solidFill>
            </a:rPr>
            <a:t>5</a:t>
          </a:r>
          <a:endParaRPr lang="fr-BE" sz="1800" b="1" u="none">
            <a:solidFill>
              <a:srgbClr val="43FF98"/>
            </a:solidFill>
          </a:endParaRPr>
        </a:p>
      </xdr:txBody>
    </xdr:sp>
    <xdr:clientData/>
  </xdr:twoCellAnchor>
  <xdr:twoCellAnchor editAs="absolute">
    <xdr:from>
      <xdr:col>8</xdr:col>
      <xdr:colOff>161931</xdr:colOff>
      <xdr:row>35</xdr:row>
      <xdr:rowOff>28575</xdr:rowOff>
    </xdr:from>
    <xdr:to>
      <xdr:col>8</xdr:col>
      <xdr:colOff>827931</xdr:colOff>
      <xdr:row>37</xdr:row>
      <xdr:rowOff>79575</xdr:rowOff>
    </xdr:to>
    <xdr:sp macro="" textlink="">
      <xdr:nvSpPr>
        <xdr:cNvPr id="136" name="Organigramme : Délai 25">
          <a:hlinkClick xmlns:r="http://schemas.openxmlformats.org/officeDocument/2006/relationships" r:id="rId11" tooltip=" "/>
          <a:extLst>
            <a:ext uri="{FF2B5EF4-FFF2-40B4-BE49-F238E27FC236}">
              <a16:creationId xmlns:a16="http://schemas.microsoft.com/office/drawing/2014/main" id="{00000000-0008-0000-0F00-000088000000}"/>
            </a:ext>
          </a:extLst>
        </xdr:cNvPr>
        <xdr:cNvSpPr>
          <a:spLocks noChangeAspect="1"/>
        </xdr:cNvSpPr>
      </xdr:nvSpPr>
      <xdr:spPr>
        <a:xfrm>
          <a:off x="5219706"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6</a:t>
          </a:r>
          <a:endParaRPr lang="fr-BE" sz="1800" b="1" u="none">
            <a:solidFill>
              <a:schemeClr val="bg1"/>
            </a:solidFill>
          </a:endParaRPr>
        </a:p>
      </xdr:txBody>
    </xdr:sp>
    <xdr:clientData/>
  </xdr:twoCellAnchor>
  <xdr:twoCellAnchor editAs="absolute">
    <xdr:from>
      <xdr:col>8</xdr:col>
      <xdr:colOff>857256</xdr:colOff>
      <xdr:row>35</xdr:row>
      <xdr:rowOff>19050</xdr:rowOff>
    </xdr:from>
    <xdr:to>
      <xdr:col>8</xdr:col>
      <xdr:colOff>1523256</xdr:colOff>
      <xdr:row>37</xdr:row>
      <xdr:rowOff>70050</xdr:rowOff>
    </xdr:to>
    <xdr:sp macro="" textlink="">
      <xdr:nvSpPr>
        <xdr:cNvPr id="137" name="Organigramme : Délai 136">
          <a:hlinkClick xmlns:r="http://schemas.openxmlformats.org/officeDocument/2006/relationships" r:id="rId26" tooltip=" "/>
          <a:extLst>
            <a:ext uri="{FF2B5EF4-FFF2-40B4-BE49-F238E27FC236}">
              <a16:creationId xmlns:a16="http://schemas.microsoft.com/office/drawing/2014/main" id="{00000000-0008-0000-0F00-000089000000}"/>
            </a:ext>
          </a:extLst>
        </xdr:cNvPr>
        <xdr:cNvSpPr>
          <a:spLocks noChangeAspect="1"/>
        </xdr:cNvSpPr>
      </xdr:nvSpPr>
      <xdr:spPr>
        <a:xfrm>
          <a:off x="5915031" y="71818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7</a:t>
          </a:r>
          <a:endParaRPr lang="fr-BE" sz="1800" b="1" u="none">
            <a:solidFill>
              <a:schemeClr val="bg1"/>
            </a:solidFill>
          </a:endParaRPr>
        </a:p>
      </xdr:txBody>
    </xdr:sp>
    <xdr:clientData/>
  </xdr:twoCellAnchor>
  <xdr:twoCellAnchor editAs="absolute">
    <xdr:from>
      <xdr:col>8</xdr:col>
      <xdr:colOff>1562106</xdr:colOff>
      <xdr:row>35</xdr:row>
      <xdr:rowOff>9525</xdr:rowOff>
    </xdr:from>
    <xdr:to>
      <xdr:col>8</xdr:col>
      <xdr:colOff>2228106</xdr:colOff>
      <xdr:row>37</xdr:row>
      <xdr:rowOff>60525</xdr:rowOff>
    </xdr:to>
    <xdr:sp macro="" textlink="">
      <xdr:nvSpPr>
        <xdr:cNvPr id="138" name="Organigramme : Délai 25">
          <a:hlinkClick xmlns:r="http://schemas.openxmlformats.org/officeDocument/2006/relationships" r:id="rId27" tooltip=" "/>
          <a:extLst>
            <a:ext uri="{FF2B5EF4-FFF2-40B4-BE49-F238E27FC236}">
              <a16:creationId xmlns:a16="http://schemas.microsoft.com/office/drawing/2014/main" id="{00000000-0008-0000-0F00-00008A000000}"/>
            </a:ext>
          </a:extLst>
        </xdr:cNvPr>
        <xdr:cNvSpPr>
          <a:spLocks noChangeAspect="1"/>
        </xdr:cNvSpPr>
      </xdr:nvSpPr>
      <xdr:spPr>
        <a:xfrm>
          <a:off x="6619881" y="717232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8</a:t>
          </a:r>
          <a:endParaRPr lang="fr-BE" sz="1800" b="1" u="none">
            <a:solidFill>
              <a:schemeClr val="bg1"/>
            </a:solidFill>
          </a:endParaRPr>
        </a:p>
      </xdr:txBody>
    </xdr:sp>
    <xdr:clientData/>
  </xdr:twoCellAnchor>
  <xdr:twoCellAnchor editAs="absolute">
    <xdr:from>
      <xdr:col>8</xdr:col>
      <xdr:colOff>2257431</xdr:colOff>
      <xdr:row>35</xdr:row>
      <xdr:rowOff>0</xdr:rowOff>
    </xdr:from>
    <xdr:to>
      <xdr:col>8</xdr:col>
      <xdr:colOff>2923431</xdr:colOff>
      <xdr:row>37</xdr:row>
      <xdr:rowOff>51000</xdr:rowOff>
    </xdr:to>
    <xdr:sp macro="" textlink="">
      <xdr:nvSpPr>
        <xdr:cNvPr id="139" name="Organigramme : Délai 25">
          <a:hlinkClick xmlns:r="http://schemas.openxmlformats.org/officeDocument/2006/relationships" r:id="rId28" tooltip=" "/>
          <a:extLst>
            <a:ext uri="{FF2B5EF4-FFF2-40B4-BE49-F238E27FC236}">
              <a16:creationId xmlns:a16="http://schemas.microsoft.com/office/drawing/2014/main" id="{00000000-0008-0000-0F00-00008B000000}"/>
            </a:ext>
          </a:extLst>
        </xdr:cNvPr>
        <xdr:cNvSpPr>
          <a:spLocks noChangeAspect="1"/>
        </xdr:cNvSpPr>
      </xdr:nvSpPr>
      <xdr:spPr>
        <a:xfrm>
          <a:off x="7315206" y="71628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9</a:t>
          </a:r>
          <a:endParaRPr lang="fr-BE" sz="1800" b="1" u="none">
            <a:solidFill>
              <a:schemeClr val="bg1"/>
            </a:solidFill>
          </a:endParaRPr>
        </a:p>
      </xdr:txBody>
    </xdr:sp>
    <xdr:clientData/>
  </xdr:twoCellAnchor>
  <xdr:twoCellAnchor editAs="absolute">
    <xdr:from>
      <xdr:col>8</xdr:col>
      <xdr:colOff>2971806</xdr:colOff>
      <xdr:row>35</xdr:row>
      <xdr:rowOff>0</xdr:rowOff>
    </xdr:from>
    <xdr:to>
      <xdr:col>9</xdr:col>
      <xdr:colOff>494556</xdr:colOff>
      <xdr:row>37</xdr:row>
      <xdr:rowOff>51000</xdr:rowOff>
    </xdr:to>
    <xdr:sp macro="" textlink="">
      <xdr:nvSpPr>
        <xdr:cNvPr id="140" name="Organigramme : Délai 25">
          <a:hlinkClick xmlns:r="http://schemas.openxmlformats.org/officeDocument/2006/relationships" r:id="rId29" tooltip=" "/>
          <a:extLst>
            <a:ext uri="{FF2B5EF4-FFF2-40B4-BE49-F238E27FC236}">
              <a16:creationId xmlns:a16="http://schemas.microsoft.com/office/drawing/2014/main" id="{00000000-0008-0000-0F00-00008C000000}"/>
            </a:ext>
          </a:extLst>
        </xdr:cNvPr>
        <xdr:cNvSpPr>
          <a:spLocks noChangeAspect="1"/>
        </xdr:cNvSpPr>
      </xdr:nvSpPr>
      <xdr:spPr>
        <a:xfrm>
          <a:off x="8029581" y="71628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10</a:t>
          </a:r>
          <a:endParaRPr lang="fr-BE" sz="1800" b="1" u="none">
            <a:solidFill>
              <a:schemeClr val="bg1"/>
            </a:solidFill>
          </a:endParaRPr>
        </a:p>
      </xdr:txBody>
    </xdr:sp>
    <xdr:clientData/>
  </xdr:twoCellAnchor>
  <xdr:twoCellAnchor>
    <xdr:from>
      <xdr:col>11</xdr:col>
      <xdr:colOff>0</xdr:colOff>
      <xdr:row>35</xdr:row>
      <xdr:rowOff>0</xdr:rowOff>
    </xdr:from>
    <xdr:to>
      <xdr:col>11</xdr:col>
      <xdr:colOff>361950</xdr:colOff>
      <xdr:row>35</xdr:row>
      <xdr:rowOff>180975</xdr:rowOff>
    </xdr:to>
    <xdr:sp macro="" textlink="">
      <xdr:nvSpPr>
        <xdr:cNvPr id="152" name="Flèche : haut 151">
          <a:extLst>
            <a:ext uri="{FF2B5EF4-FFF2-40B4-BE49-F238E27FC236}">
              <a16:creationId xmlns:a16="http://schemas.microsoft.com/office/drawing/2014/main" id="{00000000-0008-0000-0F00-000098000000}"/>
            </a:ext>
          </a:extLst>
        </xdr:cNvPr>
        <xdr:cNvSpPr/>
      </xdr:nvSpPr>
      <xdr:spPr>
        <a:xfrm>
          <a:off x="9248775" y="7162800"/>
          <a:ext cx="361950" cy="180975"/>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mc:AlternateContent xmlns:mc="http://schemas.openxmlformats.org/markup-compatibility/2006">
    <mc:Choice xmlns:a14="http://schemas.microsoft.com/office/drawing/2010/main" Requires="a14">
      <xdr:twoCellAnchor>
        <xdr:from>
          <xdr:col>11</xdr:col>
          <xdr:colOff>19050</xdr:colOff>
          <xdr:row>32</xdr:row>
          <xdr:rowOff>171450</xdr:rowOff>
        </xdr:from>
        <xdr:to>
          <xdr:col>11</xdr:col>
          <xdr:colOff>523875</xdr:colOff>
          <xdr:row>34</xdr:row>
          <xdr:rowOff>171450</xdr:rowOff>
        </xdr:to>
        <xdr:sp macro="" textlink="">
          <xdr:nvSpPr>
            <xdr:cNvPr id="37893" name="Spinner 5" hidden="1">
              <a:extLst>
                <a:ext uri="{63B3BB69-23CF-44E3-9099-C40C66FF867C}">
                  <a14:compatExt spid="_x0000_s37893"/>
                </a:ext>
                <a:ext uri="{FF2B5EF4-FFF2-40B4-BE49-F238E27FC236}">
                  <a16:creationId xmlns:a16="http://schemas.microsoft.com/office/drawing/2014/main" id="{00000000-0008-0000-0F00-0000059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4</xdr:col>
      <xdr:colOff>561975</xdr:colOff>
      <xdr:row>4</xdr:row>
      <xdr:rowOff>0</xdr:rowOff>
    </xdr:from>
    <xdr:to>
      <xdr:col>7</xdr:col>
      <xdr:colOff>571500</xdr:colOff>
      <xdr:row>6</xdr:row>
      <xdr:rowOff>19050</xdr:rowOff>
    </xdr:to>
    <xdr:sp macro="" textlink="">
      <xdr:nvSpPr>
        <xdr:cNvPr id="16" name="Organigramme : Délai 25">
          <a:extLst>
            <a:ext uri="{FF2B5EF4-FFF2-40B4-BE49-F238E27FC236}">
              <a16:creationId xmlns:a16="http://schemas.microsoft.com/office/drawing/2014/main" id="{00000000-0008-0000-1000-000010000000}"/>
            </a:ext>
          </a:extLst>
        </xdr:cNvPr>
        <xdr:cNvSpPr/>
      </xdr:nvSpPr>
      <xdr:spPr>
        <a:xfrm>
          <a:off x="1590675" y="723900"/>
          <a:ext cx="704850" cy="4572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3200" b="1" u="none">
              <a:solidFill>
                <a:schemeClr val="bg1"/>
              </a:solidFill>
            </a:rPr>
            <a:t>5</a:t>
          </a:r>
          <a:endParaRPr lang="fr-BE" sz="2000" b="1" u="none">
            <a:solidFill>
              <a:schemeClr val="bg1"/>
            </a:solidFill>
          </a:endParaRPr>
        </a:p>
      </xdr:txBody>
    </xdr:sp>
    <xdr:clientData/>
  </xdr:twoCellAnchor>
  <xdr:twoCellAnchor editAs="oneCell">
    <xdr:from>
      <xdr:col>1</xdr:col>
      <xdr:colOff>0</xdr:colOff>
      <xdr:row>0</xdr:row>
      <xdr:rowOff>19047</xdr:rowOff>
    </xdr:from>
    <xdr:to>
      <xdr:col>7</xdr:col>
      <xdr:colOff>828675</xdr:colOff>
      <xdr:row>3</xdr:row>
      <xdr:rowOff>87512</xdr:rowOff>
    </xdr:to>
    <xdr:pic>
      <xdr:nvPicPr>
        <xdr:cNvPr id="6" name="Image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9047"/>
          <a:ext cx="2495550" cy="601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2505074</xdr:colOff>
      <xdr:row>0</xdr:row>
      <xdr:rowOff>0</xdr:rowOff>
    </xdr:from>
    <xdr:to>
      <xdr:col>13</xdr:col>
      <xdr:colOff>259260</xdr:colOff>
      <xdr:row>2</xdr:row>
      <xdr:rowOff>129898</xdr:rowOff>
    </xdr:to>
    <xdr:sp macro="" textlink="">
      <xdr:nvSpPr>
        <xdr:cNvPr id="7" name="Rectangle : coins arrondis 6">
          <a:hlinkClick xmlns:r="http://schemas.openxmlformats.org/officeDocument/2006/relationships" r:id="rId2" tooltip=" "/>
          <a:extLst>
            <a:ext uri="{FF2B5EF4-FFF2-40B4-BE49-F238E27FC236}">
              <a16:creationId xmlns:a16="http://schemas.microsoft.com/office/drawing/2014/main" id="{00000000-0008-0000-1000-000007000000}"/>
            </a:ext>
          </a:extLst>
        </xdr:cNvPr>
        <xdr:cNvSpPr>
          <a:spLocks noChangeAspect="1"/>
        </xdr:cNvSpPr>
      </xdr:nvSpPr>
      <xdr:spPr>
        <a:xfrm>
          <a:off x="6362699" y="0"/>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AR ESSENCE" panose="02000000000000000000" pitchFamily="2" charset="0"/>
              <a:ea typeface="+mn-ea"/>
              <a:cs typeface="+mn-cs"/>
            </a:rPr>
            <a:t>Retour</a:t>
          </a:r>
        </a:p>
      </xdr:txBody>
    </xdr:sp>
    <xdr:clientData/>
  </xdr:twoCellAnchor>
  <xdr:twoCellAnchor>
    <xdr:from>
      <xdr:col>24</xdr:col>
      <xdr:colOff>0</xdr:colOff>
      <xdr:row>32</xdr:row>
      <xdr:rowOff>0</xdr:rowOff>
    </xdr:from>
    <xdr:to>
      <xdr:col>26</xdr:col>
      <xdr:colOff>221161</xdr:colOff>
      <xdr:row>34</xdr:row>
      <xdr:rowOff>91798</xdr:rowOff>
    </xdr:to>
    <xdr:sp macro="" textlink="">
      <xdr:nvSpPr>
        <xdr:cNvPr id="5" name="Rectangle : coins arrondis 4">
          <a:hlinkClick xmlns:r="http://schemas.openxmlformats.org/officeDocument/2006/relationships" r:id="rId2" tooltip=" "/>
          <a:extLst>
            <a:ext uri="{FF2B5EF4-FFF2-40B4-BE49-F238E27FC236}">
              <a16:creationId xmlns:a16="http://schemas.microsoft.com/office/drawing/2014/main" id="{00000000-0008-0000-1000-000005000000}"/>
            </a:ext>
          </a:extLst>
        </xdr:cNvPr>
        <xdr:cNvSpPr>
          <a:spLocks noChangeAspect="1"/>
        </xdr:cNvSpPr>
      </xdr:nvSpPr>
      <xdr:spPr>
        <a:xfrm>
          <a:off x="10934700" y="6019800"/>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AR ESSENCE" panose="02000000000000000000" pitchFamily="2" charset="0"/>
              <a:ea typeface="+mn-ea"/>
              <a:cs typeface="+mn-cs"/>
            </a:rPr>
            <a:t>Retour</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695</xdr:col>
      <xdr:colOff>0</xdr:colOff>
      <xdr:row>61</xdr:row>
      <xdr:rowOff>0</xdr:rowOff>
    </xdr:from>
    <xdr:to>
      <xdr:col>696</xdr:col>
      <xdr:colOff>90</xdr:colOff>
      <xdr:row>64</xdr:row>
      <xdr:rowOff>18948</xdr:rowOff>
    </xdr:to>
    <xdr:pic>
      <xdr:nvPicPr>
        <xdr:cNvPr id="44" name="Picture 7">
          <a:hlinkClick xmlns:r="http://schemas.openxmlformats.org/officeDocument/2006/relationships" r:id="rId1"/>
          <a:extLst>
            <a:ext uri="{FF2B5EF4-FFF2-40B4-BE49-F238E27FC236}">
              <a16:creationId xmlns:a16="http://schemas.microsoft.com/office/drawing/2014/main" id="{00000000-0008-0000-1100-00002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0462075" y="6324600"/>
          <a:ext cx="609454" cy="819048"/>
        </a:xfrm>
        <a:prstGeom prst="rect">
          <a:avLst/>
        </a:prstGeom>
        <a:noFill/>
      </xdr:spPr>
    </xdr:pic>
    <xdr:clientData/>
  </xdr:twoCellAnchor>
  <xdr:twoCellAnchor editAs="oneCell">
    <xdr:from>
      <xdr:col>695</xdr:col>
      <xdr:colOff>0</xdr:colOff>
      <xdr:row>61</xdr:row>
      <xdr:rowOff>0</xdr:rowOff>
    </xdr:from>
    <xdr:to>
      <xdr:col>696</xdr:col>
      <xdr:colOff>165</xdr:colOff>
      <xdr:row>64</xdr:row>
      <xdr:rowOff>18948</xdr:rowOff>
    </xdr:to>
    <xdr:pic>
      <xdr:nvPicPr>
        <xdr:cNvPr id="45" name="Picture 5">
          <a:hlinkClick xmlns:r="http://schemas.openxmlformats.org/officeDocument/2006/relationships" r:id="rId3"/>
          <a:extLst>
            <a:ext uri="{FF2B5EF4-FFF2-40B4-BE49-F238E27FC236}">
              <a16:creationId xmlns:a16="http://schemas.microsoft.com/office/drawing/2014/main" id="{00000000-0008-0000-1100-00002D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0462075" y="6334125"/>
          <a:ext cx="609765" cy="819048"/>
        </a:xfrm>
        <a:prstGeom prst="rect">
          <a:avLst/>
        </a:prstGeom>
        <a:noFill/>
      </xdr:spPr>
    </xdr:pic>
    <xdr:clientData/>
  </xdr:twoCellAnchor>
  <xdr:twoCellAnchor editAs="oneCell">
    <xdr:from>
      <xdr:col>695</xdr:col>
      <xdr:colOff>0</xdr:colOff>
      <xdr:row>61</xdr:row>
      <xdr:rowOff>0</xdr:rowOff>
    </xdr:from>
    <xdr:to>
      <xdr:col>696</xdr:col>
      <xdr:colOff>165</xdr:colOff>
      <xdr:row>64</xdr:row>
      <xdr:rowOff>18948</xdr:rowOff>
    </xdr:to>
    <xdr:pic>
      <xdr:nvPicPr>
        <xdr:cNvPr id="46" name="Picture 6">
          <a:hlinkClick xmlns:r="http://schemas.openxmlformats.org/officeDocument/2006/relationships" r:id="rId5"/>
          <a:extLst>
            <a:ext uri="{FF2B5EF4-FFF2-40B4-BE49-F238E27FC236}">
              <a16:creationId xmlns:a16="http://schemas.microsoft.com/office/drawing/2014/main" id="{00000000-0008-0000-1100-00002E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20462075" y="6324600"/>
          <a:ext cx="609765" cy="819048"/>
        </a:xfrm>
        <a:prstGeom prst="rect">
          <a:avLst/>
        </a:prstGeom>
        <a:noFill/>
      </xdr:spPr>
    </xdr:pic>
    <xdr:clientData/>
  </xdr:twoCellAnchor>
  <xdr:twoCellAnchor editAs="oneCell">
    <xdr:from>
      <xdr:col>695</xdr:col>
      <xdr:colOff>0</xdr:colOff>
      <xdr:row>61</xdr:row>
      <xdr:rowOff>0</xdr:rowOff>
    </xdr:from>
    <xdr:to>
      <xdr:col>696</xdr:col>
      <xdr:colOff>87</xdr:colOff>
      <xdr:row>64</xdr:row>
      <xdr:rowOff>18948</xdr:rowOff>
    </xdr:to>
    <xdr:pic>
      <xdr:nvPicPr>
        <xdr:cNvPr id="47" name="Picture 8">
          <a:hlinkClick xmlns:r="http://schemas.openxmlformats.org/officeDocument/2006/relationships" r:id="rId7"/>
          <a:extLst>
            <a:ext uri="{FF2B5EF4-FFF2-40B4-BE49-F238E27FC236}">
              <a16:creationId xmlns:a16="http://schemas.microsoft.com/office/drawing/2014/main" id="{00000000-0008-0000-1100-00002F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20462075" y="6324600"/>
          <a:ext cx="609451" cy="819048"/>
        </a:xfrm>
        <a:prstGeom prst="rect">
          <a:avLst/>
        </a:prstGeom>
        <a:noFill/>
      </xdr:spPr>
    </xdr:pic>
    <xdr:clientData/>
  </xdr:twoCellAnchor>
  <xdr:twoCellAnchor editAs="oneCell">
    <xdr:from>
      <xdr:col>695</xdr:col>
      <xdr:colOff>0</xdr:colOff>
      <xdr:row>61</xdr:row>
      <xdr:rowOff>0</xdr:rowOff>
    </xdr:from>
    <xdr:to>
      <xdr:col>696</xdr:col>
      <xdr:colOff>162</xdr:colOff>
      <xdr:row>64</xdr:row>
      <xdr:rowOff>18948</xdr:rowOff>
    </xdr:to>
    <xdr:pic>
      <xdr:nvPicPr>
        <xdr:cNvPr id="48" name="Picture 9">
          <a:hlinkClick xmlns:r="http://schemas.openxmlformats.org/officeDocument/2006/relationships" r:id="rId9"/>
          <a:extLst>
            <a:ext uri="{FF2B5EF4-FFF2-40B4-BE49-F238E27FC236}">
              <a16:creationId xmlns:a16="http://schemas.microsoft.com/office/drawing/2014/main" id="{00000000-0008-0000-1100-000030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20462075" y="6381750"/>
          <a:ext cx="609762" cy="819048"/>
        </a:xfrm>
        <a:prstGeom prst="rect">
          <a:avLst/>
        </a:prstGeom>
        <a:noFill/>
      </xdr:spPr>
    </xdr:pic>
    <xdr:clientData/>
  </xdr:twoCellAnchor>
  <xdr:twoCellAnchor editAs="oneCell">
    <xdr:from>
      <xdr:col>695</xdr:col>
      <xdr:colOff>0</xdr:colOff>
      <xdr:row>37</xdr:row>
      <xdr:rowOff>76200</xdr:rowOff>
    </xdr:from>
    <xdr:to>
      <xdr:col>696</xdr:col>
      <xdr:colOff>90</xdr:colOff>
      <xdr:row>38</xdr:row>
      <xdr:rowOff>37998</xdr:rowOff>
    </xdr:to>
    <xdr:pic>
      <xdr:nvPicPr>
        <xdr:cNvPr id="22" name="Picture 7">
          <a:hlinkClick xmlns:r="http://schemas.openxmlformats.org/officeDocument/2006/relationships" r:id="rId1"/>
          <a:extLst>
            <a:ext uri="{FF2B5EF4-FFF2-40B4-BE49-F238E27FC236}">
              <a16:creationId xmlns:a16="http://schemas.microsoft.com/office/drawing/2014/main" id="{00000000-0008-0000-1100-00001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8882175" y="7200900"/>
          <a:ext cx="609454" cy="228498"/>
        </a:xfrm>
        <a:prstGeom prst="rect">
          <a:avLst/>
        </a:prstGeom>
        <a:noFill/>
      </xdr:spPr>
    </xdr:pic>
    <xdr:clientData/>
  </xdr:twoCellAnchor>
  <xdr:twoCellAnchor editAs="oneCell">
    <xdr:from>
      <xdr:col>695</xdr:col>
      <xdr:colOff>0</xdr:colOff>
      <xdr:row>37</xdr:row>
      <xdr:rowOff>85725</xdr:rowOff>
    </xdr:from>
    <xdr:to>
      <xdr:col>696</xdr:col>
      <xdr:colOff>165</xdr:colOff>
      <xdr:row>38</xdr:row>
      <xdr:rowOff>37998</xdr:rowOff>
    </xdr:to>
    <xdr:pic>
      <xdr:nvPicPr>
        <xdr:cNvPr id="23" name="Picture 5">
          <a:hlinkClick xmlns:r="http://schemas.openxmlformats.org/officeDocument/2006/relationships" r:id="rId3"/>
          <a:extLst>
            <a:ext uri="{FF2B5EF4-FFF2-40B4-BE49-F238E27FC236}">
              <a16:creationId xmlns:a16="http://schemas.microsoft.com/office/drawing/2014/main" id="{00000000-0008-0000-1100-00001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8882175" y="7210425"/>
          <a:ext cx="609765" cy="218973"/>
        </a:xfrm>
        <a:prstGeom prst="rect">
          <a:avLst/>
        </a:prstGeom>
        <a:noFill/>
      </xdr:spPr>
    </xdr:pic>
    <xdr:clientData/>
  </xdr:twoCellAnchor>
  <xdr:twoCellAnchor editAs="oneCell">
    <xdr:from>
      <xdr:col>695</xdr:col>
      <xdr:colOff>0</xdr:colOff>
      <xdr:row>37</xdr:row>
      <xdr:rowOff>76200</xdr:rowOff>
    </xdr:from>
    <xdr:to>
      <xdr:col>696</xdr:col>
      <xdr:colOff>165</xdr:colOff>
      <xdr:row>38</xdr:row>
      <xdr:rowOff>37998</xdr:rowOff>
    </xdr:to>
    <xdr:pic>
      <xdr:nvPicPr>
        <xdr:cNvPr id="24" name="Picture 6">
          <a:hlinkClick xmlns:r="http://schemas.openxmlformats.org/officeDocument/2006/relationships" r:id="rId5"/>
          <a:extLst>
            <a:ext uri="{FF2B5EF4-FFF2-40B4-BE49-F238E27FC236}">
              <a16:creationId xmlns:a16="http://schemas.microsoft.com/office/drawing/2014/main" id="{00000000-0008-0000-1100-000018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28882175" y="7200900"/>
          <a:ext cx="609765" cy="228498"/>
        </a:xfrm>
        <a:prstGeom prst="rect">
          <a:avLst/>
        </a:prstGeom>
        <a:noFill/>
      </xdr:spPr>
    </xdr:pic>
    <xdr:clientData/>
  </xdr:twoCellAnchor>
  <xdr:twoCellAnchor editAs="oneCell">
    <xdr:from>
      <xdr:col>695</xdr:col>
      <xdr:colOff>0</xdr:colOff>
      <xdr:row>37</xdr:row>
      <xdr:rowOff>76200</xdr:rowOff>
    </xdr:from>
    <xdr:to>
      <xdr:col>696</xdr:col>
      <xdr:colOff>87</xdr:colOff>
      <xdr:row>38</xdr:row>
      <xdr:rowOff>37998</xdr:rowOff>
    </xdr:to>
    <xdr:pic>
      <xdr:nvPicPr>
        <xdr:cNvPr id="25" name="Picture 8">
          <a:hlinkClick xmlns:r="http://schemas.openxmlformats.org/officeDocument/2006/relationships" r:id="rId7"/>
          <a:extLst>
            <a:ext uri="{FF2B5EF4-FFF2-40B4-BE49-F238E27FC236}">
              <a16:creationId xmlns:a16="http://schemas.microsoft.com/office/drawing/2014/main" id="{00000000-0008-0000-1100-00001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28882175" y="7200900"/>
          <a:ext cx="609451" cy="228498"/>
        </a:xfrm>
        <a:prstGeom prst="rect">
          <a:avLst/>
        </a:prstGeom>
        <a:noFill/>
      </xdr:spPr>
    </xdr:pic>
    <xdr:clientData/>
  </xdr:twoCellAnchor>
  <xdr:twoCellAnchor editAs="oneCell">
    <xdr:from>
      <xdr:col>695</xdr:col>
      <xdr:colOff>0</xdr:colOff>
      <xdr:row>37</xdr:row>
      <xdr:rowOff>133350</xdr:rowOff>
    </xdr:from>
    <xdr:to>
      <xdr:col>696</xdr:col>
      <xdr:colOff>162</xdr:colOff>
      <xdr:row>38</xdr:row>
      <xdr:rowOff>76098</xdr:rowOff>
    </xdr:to>
    <xdr:pic>
      <xdr:nvPicPr>
        <xdr:cNvPr id="26" name="Picture 9">
          <a:hlinkClick xmlns:r="http://schemas.openxmlformats.org/officeDocument/2006/relationships" r:id="rId9"/>
          <a:extLst>
            <a:ext uri="{FF2B5EF4-FFF2-40B4-BE49-F238E27FC236}">
              <a16:creationId xmlns:a16="http://schemas.microsoft.com/office/drawing/2014/main" id="{00000000-0008-0000-1100-00001A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28882175" y="7258050"/>
          <a:ext cx="609762" cy="209448"/>
        </a:xfrm>
        <a:prstGeom prst="rect">
          <a:avLst/>
        </a:prstGeom>
        <a:noFill/>
      </xdr:spPr>
    </xdr:pic>
    <xdr:clientData/>
  </xdr:twoCellAnchor>
  <xdr:twoCellAnchor>
    <xdr:from>
      <xdr:col>0</xdr:col>
      <xdr:colOff>0</xdr:colOff>
      <xdr:row>37</xdr:row>
      <xdr:rowOff>171450</xdr:rowOff>
    </xdr:from>
    <xdr:to>
      <xdr:col>20</xdr:col>
      <xdr:colOff>28575</xdr:colOff>
      <xdr:row>40</xdr:row>
      <xdr:rowOff>66675</xdr:rowOff>
    </xdr:to>
    <xdr:sp macro="" textlink="">
      <xdr:nvSpPr>
        <xdr:cNvPr id="30" name="Rectangle 29">
          <a:extLst>
            <a:ext uri="{FF2B5EF4-FFF2-40B4-BE49-F238E27FC236}">
              <a16:creationId xmlns:a16="http://schemas.microsoft.com/office/drawing/2014/main" id="{00000000-0008-0000-1100-00001E000000}"/>
            </a:ext>
          </a:extLst>
        </xdr:cNvPr>
        <xdr:cNvSpPr/>
      </xdr:nvSpPr>
      <xdr:spPr>
        <a:xfrm>
          <a:off x="0" y="7296150"/>
          <a:ext cx="13658850" cy="466725"/>
        </a:xfrm>
        <a:prstGeom prst="rect">
          <a:avLst/>
        </a:prstGeom>
        <a:gradFill flip="none" rotWithShape="1">
          <a:gsLst>
            <a:gs pos="0">
              <a:schemeClr val="tx2">
                <a:lumMod val="50000"/>
              </a:schemeClr>
            </a:gs>
            <a:gs pos="62000">
              <a:schemeClr val="tx2">
                <a:lumMod val="75000"/>
              </a:schemeClr>
            </a:gs>
            <a:gs pos="100000">
              <a:srgbClr val="43FF98"/>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0"/>
        <a:lstStyle/>
        <a:p>
          <a:pPr algn="ctr"/>
          <a:r>
            <a:rPr lang="fr-BE" sz="2400" b="0">
              <a:solidFill>
                <a:schemeClr val="bg1"/>
              </a:solidFill>
            </a:rPr>
            <a:t>Evaluer, Analyser, Agir, Informer</a:t>
          </a:r>
        </a:p>
      </xdr:txBody>
    </xdr:sp>
    <xdr:clientData/>
  </xdr:twoCellAnchor>
  <xdr:twoCellAnchor>
    <xdr:from>
      <xdr:col>3</xdr:col>
      <xdr:colOff>1</xdr:colOff>
      <xdr:row>3</xdr:row>
      <xdr:rowOff>0</xdr:rowOff>
    </xdr:from>
    <xdr:to>
      <xdr:col>4</xdr:col>
      <xdr:colOff>47625</xdr:colOff>
      <xdr:row>5</xdr:row>
      <xdr:rowOff>38100</xdr:rowOff>
    </xdr:to>
    <xdr:sp macro="" textlink="">
      <xdr:nvSpPr>
        <xdr:cNvPr id="39" name="Organigramme : Délai 25">
          <a:extLst>
            <a:ext uri="{FF2B5EF4-FFF2-40B4-BE49-F238E27FC236}">
              <a16:creationId xmlns:a16="http://schemas.microsoft.com/office/drawing/2014/main" id="{00000000-0008-0000-1100-000027000000}"/>
            </a:ext>
          </a:extLst>
        </xdr:cNvPr>
        <xdr:cNvSpPr/>
      </xdr:nvSpPr>
      <xdr:spPr>
        <a:xfrm>
          <a:off x="1485901" y="485775"/>
          <a:ext cx="761999" cy="4191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3200" b="1" u="none">
              <a:solidFill>
                <a:schemeClr val="bg1"/>
              </a:solidFill>
            </a:rPr>
            <a:t>6</a:t>
          </a:r>
        </a:p>
      </xdr:txBody>
    </xdr:sp>
    <xdr:clientData/>
  </xdr:twoCellAnchor>
  <xdr:twoCellAnchor>
    <xdr:from>
      <xdr:col>11</xdr:col>
      <xdr:colOff>600075</xdr:colOff>
      <xdr:row>34</xdr:row>
      <xdr:rowOff>0</xdr:rowOff>
    </xdr:from>
    <xdr:to>
      <xdr:col>14</xdr:col>
      <xdr:colOff>46007</xdr:colOff>
      <xdr:row>37</xdr:row>
      <xdr:rowOff>9525</xdr:rowOff>
    </xdr:to>
    <xdr:sp macro="" textlink="">
      <xdr:nvSpPr>
        <xdr:cNvPr id="89" name="Organigramme : Délai 22">
          <a:hlinkClick xmlns:r="http://schemas.openxmlformats.org/officeDocument/2006/relationships" r:id="rId11" tooltip=" "/>
          <a:extLst>
            <a:ext uri="{FF2B5EF4-FFF2-40B4-BE49-F238E27FC236}">
              <a16:creationId xmlns:a16="http://schemas.microsoft.com/office/drawing/2014/main" id="{00000000-0008-0000-1100-000059000000}"/>
            </a:ext>
          </a:extLst>
        </xdr:cNvPr>
        <xdr:cNvSpPr/>
      </xdr:nvSpPr>
      <xdr:spPr>
        <a:xfrm flipH="1">
          <a:off x="9839325" y="6972300"/>
          <a:ext cx="1503332" cy="581025"/>
        </a:xfrm>
        <a:prstGeom prst="roundRect">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400" b="1" u="sng">
              <a:solidFill>
                <a:schemeClr val="bg1"/>
              </a:solidFill>
              <a:latin typeface="+mn-lt"/>
              <a:ea typeface="+mn-ea"/>
              <a:cs typeface="+mn-cs"/>
            </a:rPr>
            <a:t>Précédent</a:t>
          </a:r>
        </a:p>
      </xdr:txBody>
    </xdr:sp>
    <xdr:clientData/>
  </xdr:twoCellAnchor>
  <xdr:twoCellAnchor>
    <xdr:from>
      <xdr:col>18</xdr:col>
      <xdr:colOff>104775</xdr:colOff>
      <xdr:row>34</xdr:row>
      <xdr:rowOff>9526</xdr:rowOff>
    </xdr:from>
    <xdr:to>
      <xdr:col>20</xdr:col>
      <xdr:colOff>0</xdr:colOff>
      <xdr:row>36</xdr:row>
      <xdr:rowOff>180976</xdr:rowOff>
    </xdr:to>
    <xdr:sp macro="" textlink="">
      <xdr:nvSpPr>
        <xdr:cNvPr id="90" name="Organigramme : Délai 20">
          <a:hlinkClick xmlns:r="http://schemas.openxmlformats.org/officeDocument/2006/relationships" r:id="rId12" tooltip=" "/>
          <a:extLst>
            <a:ext uri="{FF2B5EF4-FFF2-40B4-BE49-F238E27FC236}">
              <a16:creationId xmlns:a16="http://schemas.microsoft.com/office/drawing/2014/main" id="{00000000-0008-0000-1100-00005A000000}"/>
            </a:ext>
          </a:extLst>
        </xdr:cNvPr>
        <xdr:cNvSpPr/>
      </xdr:nvSpPr>
      <xdr:spPr>
        <a:xfrm>
          <a:off x="13725525" y="6981826"/>
          <a:ext cx="1057275" cy="552450"/>
        </a:xfrm>
        <a:prstGeom prst="roundRect">
          <a:avLst/>
        </a:prstGeom>
        <a:gradFill flip="none" rotWithShape="1">
          <a:gsLst>
            <a:gs pos="0">
              <a:srgbClr val="00C85A"/>
            </a:gs>
            <a:gs pos="46000">
              <a:srgbClr val="00C85A"/>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000" b="1" u="sng">
              <a:solidFill>
                <a:schemeClr val="bg1"/>
              </a:solidFill>
              <a:latin typeface="+mn-lt"/>
              <a:ea typeface="+mn-ea"/>
              <a:cs typeface="+mn-cs"/>
            </a:rPr>
            <a:t>Pratique</a:t>
          </a:r>
          <a:endParaRPr lang="fr-BE" sz="2400" b="1" u="sng">
            <a:solidFill>
              <a:schemeClr val="bg1"/>
            </a:solidFill>
            <a:latin typeface="+mn-lt"/>
            <a:ea typeface="+mn-ea"/>
            <a:cs typeface="+mn-cs"/>
          </a:endParaRPr>
        </a:p>
      </xdr:txBody>
    </xdr:sp>
    <xdr:clientData/>
  </xdr:twoCellAnchor>
  <xdr:twoCellAnchor>
    <xdr:from>
      <xdr:col>15</xdr:col>
      <xdr:colOff>551378</xdr:colOff>
      <xdr:row>34</xdr:row>
      <xdr:rowOff>0</xdr:rowOff>
    </xdr:from>
    <xdr:to>
      <xdr:col>17</xdr:col>
      <xdr:colOff>552450</xdr:colOff>
      <xdr:row>37</xdr:row>
      <xdr:rowOff>9525</xdr:rowOff>
    </xdr:to>
    <xdr:sp macro="" textlink="">
      <xdr:nvSpPr>
        <xdr:cNvPr id="91" name="Organigramme : Délai 20">
          <a:hlinkClick xmlns:r="http://schemas.openxmlformats.org/officeDocument/2006/relationships" r:id="rId13" tooltip=" "/>
          <a:extLst>
            <a:ext uri="{FF2B5EF4-FFF2-40B4-BE49-F238E27FC236}">
              <a16:creationId xmlns:a16="http://schemas.microsoft.com/office/drawing/2014/main" id="{00000000-0008-0000-1100-00005B000000}"/>
            </a:ext>
          </a:extLst>
        </xdr:cNvPr>
        <xdr:cNvSpPr/>
      </xdr:nvSpPr>
      <xdr:spPr>
        <a:xfrm>
          <a:off x="12429053" y="6972300"/>
          <a:ext cx="1163122" cy="581025"/>
        </a:xfrm>
        <a:prstGeom prst="roundRect">
          <a:avLst/>
        </a:prstGeom>
        <a:gradFill flip="none" rotWithShape="1">
          <a:gsLst>
            <a:gs pos="0">
              <a:srgbClr val="FFC000"/>
            </a:gs>
            <a:gs pos="46000">
              <a:srgbClr val="FFC000"/>
            </a:gs>
            <a:gs pos="100000">
              <a:srgbClr val="FFFF0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400" b="1" u="sng">
              <a:solidFill>
                <a:schemeClr val="tx2">
                  <a:lumMod val="75000"/>
                </a:schemeClr>
              </a:solidFill>
              <a:latin typeface="+mn-lt"/>
              <a:ea typeface="+mn-ea"/>
              <a:cs typeface="+mn-cs"/>
            </a:rPr>
            <a:t>Suivant</a:t>
          </a:r>
          <a:endParaRPr lang="fr-BE" sz="2800" b="1" u="sng">
            <a:solidFill>
              <a:schemeClr val="tx2">
                <a:lumMod val="75000"/>
              </a:schemeClr>
            </a:solidFill>
            <a:latin typeface="+mn-lt"/>
            <a:ea typeface="+mn-ea"/>
            <a:cs typeface="+mn-cs"/>
          </a:endParaRPr>
        </a:p>
      </xdr:txBody>
    </xdr:sp>
    <xdr:clientData/>
  </xdr:twoCellAnchor>
  <xdr:twoCellAnchor editAs="oneCell">
    <xdr:from>
      <xdr:col>1</xdr:col>
      <xdr:colOff>0</xdr:colOff>
      <xdr:row>0</xdr:row>
      <xdr:rowOff>0</xdr:rowOff>
    </xdr:from>
    <xdr:to>
      <xdr:col>5</xdr:col>
      <xdr:colOff>19049</xdr:colOff>
      <xdr:row>2</xdr:row>
      <xdr:rowOff>207978</xdr:rowOff>
    </xdr:to>
    <xdr:pic>
      <xdr:nvPicPr>
        <xdr:cNvPr id="2" name="Image 1">
          <a:hlinkClick xmlns:r="http://schemas.openxmlformats.org/officeDocument/2006/relationships" r:id="rId14" tooltip=" "/>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7150" y="0"/>
          <a:ext cx="2876549" cy="693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0</xdr:row>
      <xdr:rowOff>0</xdr:rowOff>
    </xdr:from>
    <xdr:to>
      <xdr:col>7</xdr:col>
      <xdr:colOff>369086</xdr:colOff>
      <xdr:row>1</xdr:row>
      <xdr:rowOff>266700</xdr:rowOff>
    </xdr:to>
    <xdr:sp macro="" textlink="">
      <xdr:nvSpPr>
        <xdr:cNvPr id="3" name="Rectangle : coins arrondis 2">
          <a:hlinkClick xmlns:r="http://schemas.openxmlformats.org/officeDocument/2006/relationships" r:id="rId16" tooltip=" "/>
          <a:extLst>
            <a:ext uri="{FF2B5EF4-FFF2-40B4-BE49-F238E27FC236}">
              <a16:creationId xmlns:a16="http://schemas.microsoft.com/office/drawing/2014/main" id="{00000000-0008-0000-1100-000003000000}"/>
            </a:ext>
          </a:extLst>
        </xdr:cNvPr>
        <xdr:cNvSpPr>
          <a:spLocks noChangeAspect="1"/>
        </xdr:cNvSpPr>
      </xdr:nvSpPr>
      <xdr:spPr>
        <a:xfrm>
          <a:off x="3486150" y="0"/>
          <a:ext cx="1226336" cy="4572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7</xdr:col>
      <xdr:colOff>389487</xdr:colOff>
      <xdr:row>0</xdr:row>
      <xdr:rowOff>9525</xdr:rowOff>
    </xdr:from>
    <xdr:to>
      <xdr:col>8</xdr:col>
      <xdr:colOff>1709119</xdr:colOff>
      <xdr:row>1</xdr:row>
      <xdr:rowOff>266700</xdr:rowOff>
    </xdr:to>
    <xdr:sp macro="" textlink="">
      <xdr:nvSpPr>
        <xdr:cNvPr id="4" name="Rectangle : coins arrondis 3">
          <a:hlinkClick xmlns:r="http://schemas.openxmlformats.org/officeDocument/2006/relationships" r:id="rId17" tooltip=" "/>
          <a:extLst>
            <a:ext uri="{FF2B5EF4-FFF2-40B4-BE49-F238E27FC236}">
              <a16:creationId xmlns:a16="http://schemas.microsoft.com/office/drawing/2014/main" id="{00000000-0008-0000-1100-000004000000}"/>
            </a:ext>
          </a:extLst>
        </xdr:cNvPr>
        <xdr:cNvSpPr>
          <a:spLocks noChangeAspect="1"/>
        </xdr:cNvSpPr>
      </xdr:nvSpPr>
      <xdr:spPr>
        <a:xfrm>
          <a:off x="4732887" y="9525"/>
          <a:ext cx="2034007" cy="447675"/>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p>
      </xdr:txBody>
    </xdr:sp>
    <xdr:clientData/>
  </xdr:twoCellAnchor>
  <xdr:twoCellAnchor>
    <xdr:from>
      <xdr:col>8</xdr:col>
      <xdr:colOff>1804370</xdr:colOff>
      <xdr:row>0</xdr:row>
      <xdr:rowOff>9528</xdr:rowOff>
    </xdr:from>
    <xdr:to>
      <xdr:col>9</xdr:col>
      <xdr:colOff>482481</xdr:colOff>
      <xdr:row>1</xdr:row>
      <xdr:rowOff>291826</xdr:rowOff>
    </xdr:to>
    <xdr:sp macro="" textlink="">
      <xdr:nvSpPr>
        <xdr:cNvPr id="5" name="Rectangle : coins arrondis 4">
          <a:hlinkClick xmlns:r="http://schemas.openxmlformats.org/officeDocument/2006/relationships" r:id="rId18" tooltip=" "/>
          <a:extLst>
            <a:ext uri="{FF2B5EF4-FFF2-40B4-BE49-F238E27FC236}">
              <a16:creationId xmlns:a16="http://schemas.microsoft.com/office/drawing/2014/main" id="{00000000-0008-0000-1100-000005000000}"/>
            </a:ext>
          </a:extLst>
        </xdr:cNvPr>
        <xdr:cNvSpPr>
          <a:spLocks noChangeAspect="1"/>
        </xdr:cNvSpPr>
      </xdr:nvSpPr>
      <xdr:spPr>
        <a:xfrm>
          <a:off x="6862145" y="9528"/>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mn-lt"/>
              <a:ea typeface="+mn-ea"/>
              <a:cs typeface="+mn-cs"/>
            </a:rPr>
            <a:t>Exercices</a:t>
          </a:r>
        </a:p>
      </xdr:txBody>
    </xdr:sp>
    <xdr:clientData/>
  </xdr:twoCellAnchor>
  <xdr:twoCellAnchor>
    <xdr:from>
      <xdr:col>9</xdr:col>
      <xdr:colOff>569425</xdr:colOff>
      <xdr:row>0</xdr:row>
      <xdr:rowOff>19050</xdr:rowOff>
    </xdr:from>
    <xdr:to>
      <xdr:col>12</xdr:col>
      <xdr:colOff>242269</xdr:colOff>
      <xdr:row>2</xdr:row>
      <xdr:rowOff>6073</xdr:rowOff>
    </xdr:to>
    <xdr:sp macro="" textlink="">
      <xdr:nvSpPr>
        <xdr:cNvPr id="6" name="Rectangle : coins arrondis 5">
          <a:hlinkClick xmlns:r="http://schemas.openxmlformats.org/officeDocument/2006/relationships" r:id="rId19" tooltip="  "/>
          <a:extLst>
            <a:ext uri="{FF2B5EF4-FFF2-40B4-BE49-F238E27FC236}">
              <a16:creationId xmlns:a16="http://schemas.microsoft.com/office/drawing/2014/main" id="{00000000-0008-0000-1100-000006000000}"/>
            </a:ext>
          </a:extLst>
        </xdr:cNvPr>
        <xdr:cNvSpPr>
          <a:spLocks noChangeAspect="1"/>
        </xdr:cNvSpPr>
      </xdr:nvSpPr>
      <xdr:spPr>
        <a:xfrm>
          <a:off x="8770450" y="19050"/>
          <a:ext cx="1425444"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Certificat</a:t>
          </a:r>
        </a:p>
      </xdr:txBody>
    </xdr:sp>
    <xdr:clientData/>
  </xdr:twoCellAnchor>
  <xdr:twoCellAnchor>
    <xdr:from>
      <xdr:col>12</xdr:col>
      <xdr:colOff>337520</xdr:colOff>
      <xdr:row>0</xdr:row>
      <xdr:rowOff>19053</xdr:rowOff>
    </xdr:from>
    <xdr:to>
      <xdr:col>15</xdr:col>
      <xdr:colOff>154107</xdr:colOff>
      <xdr:row>2</xdr:row>
      <xdr:rowOff>6076</xdr:rowOff>
    </xdr:to>
    <xdr:sp macro="" textlink="">
      <xdr:nvSpPr>
        <xdr:cNvPr id="7" name="Rectangle : coins arrondis 6">
          <a:hlinkClick xmlns:r="http://schemas.openxmlformats.org/officeDocument/2006/relationships" r:id="rId20" tooltip=" "/>
          <a:extLst>
            <a:ext uri="{FF2B5EF4-FFF2-40B4-BE49-F238E27FC236}">
              <a16:creationId xmlns:a16="http://schemas.microsoft.com/office/drawing/2014/main" id="{00000000-0008-0000-1100-000007000000}"/>
            </a:ext>
          </a:extLst>
        </xdr:cNvPr>
        <xdr:cNvSpPr>
          <a:spLocks noChangeAspect="1"/>
        </xdr:cNvSpPr>
      </xdr:nvSpPr>
      <xdr:spPr>
        <a:xfrm>
          <a:off x="10291145" y="19053"/>
          <a:ext cx="1740637"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Sauvegarde</a:t>
          </a:r>
        </a:p>
      </xdr:txBody>
    </xdr:sp>
    <xdr:clientData/>
  </xdr:twoCellAnchor>
  <xdr:twoCellAnchor>
    <xdr:from>
      <xdr:col>15</xdr:col>
      <xdr:colOff>253189</xdr:colOff>
      <xdr:row>0</xdr:row>
      <xdr:rowOff>9525</xdr:rowOff>
    </xdr:from>
    <xdr:to>
      <xdr:col>17</xdr:col>
      <xdr:colOff>83835</xdr:colOff>
      <xdr:row>1</xdr:row>
      <xdr:rowOff>291823</xdr:rowOff>
    </xdr:to>
    <xdr:sp macro="" textlink="">
      <xdr:nvSpPr>
        <xdr:cNvPr id="8" name="Rectangle : coins arrondis 7">
          <a:hlinkClick xmlns:r="http://schemas.openxmlformats.org/officeDocument/2006/relationships" r:id="rId21" tooltip=" "/>
          <a:extLst>
            <a:ext uri="{FF2B5EF4-FFF2-40B4-BE49-F238E27FC236}">
              <a16:creationId xmlns:a16="http://schemas.microsoft.com/office/drawing/2014/main" id="{00000000-0008-0000-1100-000008000000}"/>
            </a:ext>
          </a:extLst>
        </xdr:cNvPr>
        <xdr:cNvSpPr>
          <a:spLocks noChangeAspect="1"/>
        </xdr:cNvSpPr>
      </xdr:nvSpPr>
      <xdr:spPr>
        <a:xfrm>
          <a:off x="12130864" y="9525"/>
          <a:ext cx="992696"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Site</a:t>
          </a:r>
        </a:p>
      </xdr:txBody>
    </xdr:sp>
    <xdr:clientData/>
  </xdr:twoCellAnchor>
  <xdr:twoCellAnchor editAs="oneCell">
    <xdr:from>
      <xdr:col>19</xdr:col>
      <xdr:colOff>285750</xdr:colOff>
      <xdr:row>0</xdr:row>
      <xdr:rowOff>123825</xdr:rowOff>
    </xdr:from>
    <xdr:to>
      <xdr:col>20</xdr:col>
      <xdr:colOff>173586</xdr:colOff>
      <xdr:row>3</xdr:row>
      <xdr:rowOff>63133</xdr:rowOff>
    </xdr:to>
    <xdr:pic>
      <xdr:nvPicPr>
        <xdr:cNvPr id="9" name="Image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2"/>
        <a:stretch>
          <a:fillRect/>
        </a:stretch>
      </xdr:blipFill>
      <xdr:spPr>
        <a:xfrm rot="1655933" flipH="1" flipV="1">
          <a:off x="14487525" y="123825"/>
          <a:ext cx="468861" cy="720358"/>
        </a:xfrm>
        <a:prstGeom prst="rect">
          <a:avLst/>
        </a:prstGeom>
      </xdr:spPr>
    </xdr:pic>
    <xdr:clientData/>
  </xdr:twoCellAnchor>
  <xdr:twoCellAnchor editAs="absolute">
    <xdr:from>
      <xdr:col>1</xdr:col>
      <xdr:colOff>0</xdr:colOff>
      <xdr:row>35</xdr:row>
      <xdr:rowOff>38095</xdr:rowOff>
    </xdr:from>
    <xdr:to>
      <xdr:col>3</xdr:col>
      <xdr:colOff>118124</xdr:colOff>
      <xdr:row>37</xdr:row>
      <xdr:rowOff>89095</xdr:rowOff>
    </xdr:to>
    <xdr:sp macro="" textlink="">
      <xdr:nvSpPr>
        <xdr:cNvPr id="10" name="Organigramme : Délai 45">
          <a:extLst>
            <a:ext uri="{FF2B5EF4-FFF2-40B4-BE49-F238E27FC236}">
              <a16:creationId xmlns:a16="http://schemas.microsoft.com/office/drawing/2014/main" id="{00000000-0008-0000-1100-00000A000000}"/>
            </a:ext>
          </a:extLst>
        </xdr:cNvPr>
        <xdr:cNvSpPr/>
      </xdr:nvSpPr>
      <xdr:spPr>
        <a:xfrm>
          <a:off x="57150" y="7200895"/>
          <a:ext cx="1546874"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nchorCtr="0"/>
        <a:lstStyle/>
        <a:p>
          <a:pPr algn="l"/>
          <a:r>
            <a:rPr lang="fr-BE" sz="2800" b="1" u="sng">
              <a:solidFill>
                <a:schemeClr val="bg1"/>
              </a:solidFill>
            </a:rPr>
            <a:t>  </a:t>
          </a:r>
          <a:r>
            <a:rPr lang="fr-BE" sz="2000" b="1" u="sng">
              <a:solidFill>
                <a:schemeClr val="bg1"/>
              </a:solidFill>
            </a:rPr>
            <a:t>Chapitres</a:t>
          </a:r>
          <a:endParaRPr lang="fr-BE" sz="1800" b="1" u="sng">
            <a:solidFill>
              <a:schemeClr val="bg1"/>
            </a:solidFill>
          </a:endParaRPr>
        </a:p>
      </xdr:txBody>
    </xdr:sp>
    <xdr:clientData/>
  </xdr:twoCellAnchor>
  <xdr:twoCellAnchor editAs="absolute">
    <xdr:from>
      <xdr:col>3</xdr:col>
      <xdr:colOff>209556</xdr:colOff>
      <xdr:row>35</xdr:row>
      <xdr:rowOff>57150</xdr:rowOff>
    </xdr:from>
    <xdr:to>
      <xdr:col>4</xdr:col>
      <xdr:colOff>161181</xdr:colOff>
      <xdr:row>37</xdr:row>
      <xdr:rowOff>108150</xdr:rowOff>
    </xdr:to>
    <xdr:sp macro="" textlink="">
      <xdr:nvSpPr>
        <xdr:cNvPr id="11" name="Organigramme : Délai 25">
          <a:hlinkClick xmlns:r="http://schemas.openxmlformats.org/officeDocument/2006/relationships" r:id="rId18" tooltip=" "/>
          <a:extLst>
            <a:ext uri="{FF2B5EF4-FFF2-40B4-BE49-F238E27FC236}">
              <a16:creationId xmlns:a16="http://schemas.microsoft.com/office/drawing/2014/main" id="{00000000-0008-0000-1100-00000B000000}"/>
            </a:ext>
          </a:extLst>
        </xdr:cNvPr>
        <xdr:cNvSpPr>
          <a:spLocks noChangeAspect="1"/>
        </xdr:cNvSpPr>
      </xdr:nvSpPr>
      <xdr:spPr>
        <a:xfrm>
          <a:off x="1695456" y="721995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a:t>
          </a:r>
          <a:endParaRPr lang="fr-BE" sz="1800" b="1" u="none">
            <a:solidFill>
              <a:schemeClr val="bg1"/>
            </a:solidFill>
          </a:endParaRPr>
        </a:p>
      </xdr:txBody>
    </xdr:sp>
    <xdr:clientData/>
  </xdr:twoCellAnchor>
  <xdr:twoCellAnchor editAs="absolute">
    <xdr:from>
      <xdr:col>4</xdr:col>
      <xdr:colOff>180981</xdr:colOff>
      <xdr:row>35</xdr:row>
      <xdr:rowOff>57150</xdr:rowOff>
    </xdr:from>
    <xdr:to>
      <xdr:col>5</xdr:col>
      <xdr:colOff>132606</xdr:colOff>
      <xdr:row>37</xdr:row>
      <xdr:rowOff>108150</xdr:rowOff>
    </xdr:to>
    <xdr:sp macro="" textlink="">
      <xdr:nvSpPr>
        <xdr:cNvPr id="12" name="Organigramme : Délai 25">
          <a:hlinkClick xmlns:r="http://schemas.openxmlformats.org/officeDocument/2006/relationships" r:id="rId23" tooltip=" "/>
          <a:extLst>
            <a:ext uri="{FF2B5EF4-FFF2-40B4-BE49-F238E27FC236}">
              <a16:creationId xmlns:a16="http://schemas.microsoft.com/office/drawing/2014/main" id="{00000000-0008-0000-1100-00000C000000}"/>
            </a:ext>
          </a:extLst>
        </xdr:cNvPr>
        <xdr:cNvSpPr>
          <a:spLocks noChangeAspect="1"/>
        </xdr:cNvSpPr>
      </xdr:nvSpPr>
      <xdr:spPr>
        <a:xfrm>
          <a:off x="2381256" y="721995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2</a:t>
          </a:r>
          <a:endParaRPr lang="fr-BE" sz="1800" b="1" u="none">
            <a:solidFill>
              <a:schemeClr val="bg1"/>
            </a:solidFill>
          </a:endParaRPr>
        </a:p>
      </xdr:txBody>
    </xdr:sp>
    <xdr:clientData/>
  </xdr:twoCellAnchor>
  <xdr:twoCellAnchor editAs="absolute">
    <xdr:from>
      <xdr:col>5</xdr:col>
      <xdr:colOff>161931</xdr:colOff>
      <xdr:row>35</xdr:row>
      <xdr:rowOff>38100</xdr:rowOff>
    </xdr:from>
    <xdr:to>
      <xdr:col>6</xdr:col>
      <xdr:colOff>113556</xdr:colOff>
      <xdr:row>37</xdr:row>
      <xdr:rowOff>89100</xdr:rowOff>
    </xdr:to>
    <xdr:sp macro="" textlink="">
      <xdr:nvSpPr>
        <xdr:cNvPr id="13" name="Organigramme : Délai 25">
          <a:hlinkClick xmlns:r="http://schemas.openxmlformats.org/officeDocument/2006/relationships" r:id="rId24" tooltip=" "/>
          <a:extLst>
            <a:ext uri="{FF2B5EF4-FFF2-40B4-BE49-F238E27FC236}">
              <a16:creationId xmlns:a16="http://schemas.microsoft.com/office/drawing/2014/main" id="{00000000-0008-0000-1100-00000D000000}"/>
            </a:ext>
          </a:extLst>
        </xdr:cNvPr>
        <xdr:cNvSpPr>
          <a:spLocks noChangeAspect="1"/>
        </xdr:cNvSpPr>
      </xdr:nvSpPr>
      <xdr:spPr>
        <a:xfrm>
          <a:off x="3076581" y="72009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3</a:t>
          </a:r>
          <a:endParaRPr lang="fr-BE" sz="1800" b="1" u="none">
            <a:solidFill>
              <a:schemeClr val="bg1"/>
            </a:solidFill>
          </a:endParaRPr>
        </a:p>
      </xdr:txBody>
    </xdr:sp>
    <xdr:clientData/>
  </xdr:twoCellAnchor>
  <xdr:twoCellAnchor editAs="absolute">
    <xdr:from>
      <xdr:col>6</xdr:col>
      <xdr:colOff>152406</xdr:colOff>
      <xdr:row>35</xdr:row>
      <xdr:rowOff>28575</xdr:rowOff>
    </xdr:from>
    <xdr:to>
      <xdr:col>7</xdr:col>
      <xdr:colOff>104031</xdr:colOff>
      <xdr:row>37</xdr:row>
      <xdr:rowOff>79575</xdr:rowOff>
    </xdr:to>
    <xdr:sp macro="" textlink="">
      <xdr:nvSpPr>
        <xdr:cNvPr id="14" name="Organigramme : Délai 25">
          <a:hlinkClick xmlns:r="http://schemas.openxmlformats.org/officeDocument/2006/relationships" r:id="rId25" tooltip=" "/>
          <a:extLst>
            <a:ext uri="{FF2B5EF4-FFF2-40B4-BE49-F238E27FC236}">
              <a16:creationId xmlns:a16="http://schemas.microsoft.com/office/drawing/2014/main" id="{00000000-0008-0000-1100-00000E000000}"/>
            </a:ext>
          </a:extLst>
        </xdr:cNvPr>
        <xdr:cNvSpPr>
          <a:spLocks noChangeAspect="1"/>
        </xdr:cNvSpPr>
      </xdr:nvSpPr>
      <xdr:spPr>
        <a:xfrm>
          <a:off x="3781431"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4</a:t>
          </a:r>
          <a:endParaRPr lang="fr-BE" sz="1800" b="1" u="none">
            <a:solidFill>
              <a:schemeClr val="bg1"/>
            </a:solidFill>
          </a:endParaRPr>
        </a:p>
      </xdr:txBody>
    </xdr:sp>
    <xdr:clientData/>
  </xdr:twoCellAnchor>
  <xdr:twoCellAnchor editAs="absolute">
    <xdr:from>
      <xdr:col>7</xdr:col>
      <xdr:colOff>152406</xdr:colOff>
      <xdr:row>35</xdr:row>
      <xdr:rowOff>28575</xdr:rowOff>
    </xdr:from>
    <xdr:to>
      <xdr:col>8</xdr:col>
      <xdr:colOff>104031</xdr:colOff>
      <xdr:row>37</xdr:row>
      <xdr:rowOff>79575</xdr:rowOff>
    </xdr:to>
    <xdr:sp macro="" textlink="">
      <xdr:nvSpPr>
        <xdr:cNvPr id="15" name="Organigramme : Délai 25">
          <a:hlinkClick xmlns:r="http://schemas.openxmlformats.org/officeDocument/2006/relationships" r:id="rId11" tooltip="  "/>
          <a:extLst>
            <a:ext uri="{FF2B5EF4-FFF2-40B4-BE49-F238E27FC236}">
              <a16:creationId xmlns:a16="http://schemas.microsoft.com/office/drawing/2014/main" id="{00000000-0008-0000-1100-00000F000000}"/>
            </a:ext>
          </a:extLst>
        </xdr:cNvPr>
        <xdr:cNvSpPr>
          <a:spLocks noChangeAspect="1"/>
        </xdr:cNvSpPr>
      </xdr:nvSpPr>
      <xdr:spPr>
        <a:xfrm>
          <a:off x="4495806"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lumMod val="95000"/>
                </a:schemeClr>
              </a:solidFill>
            </a:rPr>
            <a:t>5</a:t>
          </a:r>
          <a:endParaRPr lang="fr-BE" sz="1800" b="1" u="none">
            <a:solidFill>
              <a:schemeClr val="bg1">
                <a:lumMod val="95000"/>
              </a:schemeClr>
            </a:solidFill>
          </a:endParaRPr>
        </a:p>
      </xdr:txBody>
    </xdr:sp>
    <xdr:clientData/>
  </xdr:twoCellAnchor>
  <xdr:twoCellAnchor editAs="absolute">
    <xdr:from>
      <xdr:col>8</xdr:col>
      <xdr:colOff>161931</xdr:colOff>
      <xdr:row>35</xdr:row>
      <xdr:rowOff>28575</xdr:rowOff>
    </xdr:from>
    <xdr:to>
      <xdr:col>8</xdr:col>
      <xdr:colOff>827931</xdr:colOff>
      <xdr:row>37</xdr:row>
      <xdr:rowOff>79575</xdr:rowOff>
    </xdr:to>
    <xdr:sp macro="" textlink="">
      <xdr:nvSpPr>
        <xdr:cNvPr id="16" name="Organigramme : Délai 25">
          <a:hlinkClick xmlns:r="http://schemas.openxmlformats.org/officeDocument/2006/relationships" r:id="rId26" tooltip=" "/>
          <a:extLst>
            <a:ext uri="{FF2B5EF4-FFF2-40B4-BE49-F238E27FC236}">
              <a16:creationId xmlns:a16="http://schemas.microsoft.com/office/drawing/2014/main" id="{00000000-0008-0000-1100-000010000000}"/>
            </a:ext>
          </a:extLst>
        </xdr:cNvPr>
        <xdr:cNvSpPr>
          <a:spLocks noChangeAspect="1"/>
        </xdr:cNvSpPr>
      </xdr:nvSpPr>
      <xdr:spPr>
        <a:xfrm>
          <a:off x="5219706"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rgbClr val="43FF98"/>
              </a:solidFill>
            </a:rPr>
            <a:t>6</a:t>
          </a:r>
          <a:endParaRPr lang="fr-BE" sz="1800" b="1" u="none">
            <a:solidFill>
              <a:srgbClr val="43FF98"/>
            </a:solidFill>
          </a:endParaRPr>
        </a:p>
      </xdr:txBody>
    </xdr:sp>
    <xdr:clientData/>
  </xdr:twoCellAnchor>
  <xdr:twoCellAnchor editAs="absolute">
    <xdr:from>
      <xdr:col>8</xdr:col>
      <xdr:colOff>857256</xdr:colOff>
      <xdr:row>35</xdr:row>
      <xdr:rowOff>19050</xdr:rowOff>
    </xdr:from>
    <xdr:to>
      <xdr:col>8</xdr:col>
      <xdr:colOff>1523256</xdr:colOff>
      <xdr:row>37</xdr:row>
      <xdr:rowOff>70050</xdr:rowOff>
    </xdr:to>
    <xdr:sp macro="" textlink="">
      <xdr:nvSpPr>
        <xdr:cNvPr id="17" name="Organigramme : Délai 16">
          <a:hlinkClick xmlns:r="http://schemas.openxmlformats.org/officeDocument/2006/relationships" r:id="rId13" tooltip=" "/>
          <a:extLst>
            <a:ext uri="{FF2B5EF4-FFF2-40B4-BE49-F238E27FC236}">
              <a16:creationId xmlns:a16="http://schemas.microsoft.com/office/drawing/2014/main" id="{00000000-0008-0000-1100-000011000000}"/>
            </a:ext>
          </a:extLst>
        </xdr:cNvPr>
        <xdr:cNvSpPr>
          <a:spLocks noChangeAspect="1"/>
        </xdr:cNvSpPr>
      </xdr:nvSpPr>
      <xdr:spPr>
        <a:xfrm>
          <a:off x="5915031" y="71818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7</a:t>
          </a:r>
          <a:endParaRPr lang="fr-BE" sz="1800" b="1" u="none">
            <a:solidFill>
              <a:schemeClr val="bg1"/>
            </a:solidFill>
          </a:endParaRPr>
        </a:p>
      </xdr:txBody>
    </xdr:sp>
    <xdr:clientData/>
  </xdr:twoCellAnchor>
  <xdr:twoCellAnchor editAs="absolute">
    <xdr:from>
      <xdr:col>8</xdr:col>
      <xdr:colOff>1562106</xdr:colOff>
      <xdr:row>35</xdr:row>
      <xdr:rowOff>9525</xdr:rowOff>
    </xdr:from>
    <xdr:to>
      <xdr:col>8</xdr:col>
      <xdr:colOff>2228106</xdr:colOff>
      <xdr:row>37</xdr:row>
      <xdr:rowOff>60525</xdr:rowOff>
    </xdr:to>
    <xdr:sp macro="" textlink="">
      <xdr:nvSpPr>
        <xdr:cNvPr id="18" name="Organigramme : Délai 25">
          <a:hlinkClick xmlns:r="http://schemas.openxmlformats.org/officeDocument/2006/relationships" r:id="rId27" tooltip=" "/>
          <a:extLst>
            <a:ext uri="{FF2B5EF4-FFF2-40B4-BE49-F238E27FC236}">
              <a16:creationId xmlns:a16="http://schemas.microsoft.com/office/drawing/2014/main" id="{00000000-0008-0000-1100-000012000000}"/>
            </a:ext>
          </a:extLst>
        </xdr:cNvPr>
        <xdr:cNvSpPr>
          <a:spLocks noChangeAspect="1"/>
        </xdr:cNvSpPr>
      </xdr:nvSpPr>
      <xdr:spPr>
        <a:xfrm>
          <a:off x="6619881" y="717232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8</a:t>
          </a:r>
          <a:endParaRPr lang="fr-BE" sz="1800" b="1" u="none">
            <a:solidFill>
              <a:schemeClr val="bg1"/>
            </a:solidFill>
          </a:endParaRPr>
        </a:p>
      </xdr:txBody>
    </xdr:sp>
    <xdr:clientData/>
  </xdr:twoCellAnchor>
  <xdr:twoCellAnchor editAs="absolute">
    <xdr:from>
      <xdr:col>8</xdr:col>
      <xdr:colOff>2257431</xdr:colOff>
      <xdr:row>35</xdr:row>
      <xdr:rowOff>0</xdr:rowOff>
    </xdr:from>
    <xdr:to>
      <xdr:col>8</xdr:col>
      <xdr:colOff>2923431</xdr:colOff>
      <xdr:row>37</xdr:row>
      <xdr:rowOff>51000</xdr:rowOff>
    </xdr:to>
    <xdr:sp macro="" textlink="">
      <xdr:nvSpPr>
        <xdr:cNvPr id="19" name="Organigramme : Délai 25">
          <a:hlinkClick xmlns:r="http://schemas.openxmlformats.org/officeDocument/2006/relationships" r:id="rId28" tooltip=" "/>
          <a:extLst>
            <a:ext uri="{FF2B5EF4-FFF2-40B4-BE49-F238E27FC236}">
              <a16:creationId xmlns:a16="http://schemas.microsoft.com/office/drawing/2014/main" id="{00000000-0008-0000-1100-000013000000}"/>
            </a:ext>
          </a:extLst>
        </xdr:cNvPr>
        <xdr:cNvSpPr>
          <a:spLocks noChangeAspect="1"/>
        </xdr:cNvSpPr>
      </xdr:nvSpPr>
      <xdr:spPr>
        <a:xfrm>
          <a:off x="7315206" y="71628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9</a:t>
          </a:r>
          <a:endParaRPr lang="fr-BE" sz="1800" b="1" u="none">
            <a:solidFill>
              <a:schemeClr val="bg1"/>
            </a:solidFill>
          </a:endParaRPr>
        </a:p>
      </xdr:txBody>
    </xdr:sp>
    <xdr:clientData/>
  </xdr:twoCellAnchor>
  <xdr:twoCellAnchor editAs="absolute">
    <xdr:from>
      <xdr:col>8</xdr:col>
      <xdr:colOff>2971806</xdr:colOff>
      <xdr:row>35</xdr:row>
      <xdr:rowOff>0</xdr:rowOff>
    </xdr:from>
    <xdr:to>
      <xdr:col>9</xdr:col>
      <xdr:colOff>494556</xdr:colOff>
      <xdr:row>37</xdr:row>
      <xdr:rowOff>51000</xdr:rowOff>
    </xdr:to>
    <xdr:sp macro="" textlink="">
      <xdr:nvSpPr>
        <xdr:cNvPr id="20" name="Organigramme : Délai 25">
          <a:hlinkClick xmlns:r="http://schemas.openxmlformats.org/officeDocument/2006/relationships" r:id="rId29" tooltip=" "/>
          <a:extLst>
            <a:ext uri="{FF2B5EF4-FFF2-40B4-BE49-F238E27FC236}">
              <a16:creationId xmlns:a16="http://schemas.microsoft.com/office/drawing/2014/main" id="{00000000-0008-0000-1100-000014000000}"/>
            </a:ext>
          </a:extLst>
        </xdr:cNvPr>
        <xdr:cNvSpPr>
          <a:spLocks noChangeAspect="1"/>
        </xdr:cNvSpPr>
      </xdr:nvSpPr>
      <xdr:spPr>
        <a:xfrm>
          <a:off x="8029581" y="71628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10</a:t>
          </a:r>
          <a:endParaRPr lang="fr-BE" sz="1800" b="1" u="none">
            <a:solidFill>
              <a:schemeClr val="bg1"/>
            </a:solidFill>
          </a:endParaRPr>
        </a:p>
      </xdr:txBody>
    </xdr:sp>
    <xdr:clientData/>
  </xdr:twoCellAnchor>
  <xdr:twoCellAnchor>
    <xdr:from>
      <xdr:col>11</xdr:col>
      <xdr:colOff>0</xdr:colOff>
      <xdr:row>35</xdr:row>
      <xdr:rowOff>0</xdr:rowOff>
    </xdr:from>
    <xdr:to>
      <xdr:col>11</xdr:col>
      <xdr:colOff>361950</xdr:colOff>
      <xdr:row>35</xdr:row>
      <xdr:rowOff>180975</xdr:rowOff>
    </xdr:to>
    <xdr:sp macro="" textlink="">
      <xdr:nvSpPr>
        <xdr:cNvPr id="69" name="Flèche : haut 68">
          <a:extLst>
            <a:ext uri="{FF2B5EF4-FFF2-40B4-BE49-F238E27FC236}">
              <a16:creationId xmlns:a16="http://schemas.microsoft.com/office/drawing/2014/main" id="{00000000-0008-0000-1100-000045000000}"/>
            </a:ext>
          </a:extLst>
        </xdr:cNvPr>
        <xdr:cNvSpPr/>
      </xdr:nvSpPr>
      <xdr:spPr>
        <a:xfrm>
          <a:off x="9239250" y="7162800"/>
          <a:ext cx="361950" cy="180975"/>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mc:AlternateContent xmlns:mc="http://schemas.openxmlformats.org/markup-compatibility/2006">
    <mc:Choice xmlns:a14="http://schemas.microsoft.com/office/drawing/2010/main" Requires="a14">
      <xdr:twoCellAnchor>
        <xdr:from>
          <xdr:col>10</xdr:col>
          <xdr:colOff>228600</xdr:colOff>
          <xdr:row>32</xdr:row>
          <xdr:rowOff>171450</xdr:rowOff>
        </xdr:from>
        <xdr:to>
          <xdr:col>11</xdr:col>
          <xdr:colOff>409575</xdr:colOff>
          <xdr:row>34</xdr:row>
          <xdr:rowOff>171450</xdr:rowOff>
        </xdr:to>
        <xdr:sp macro="" textlink="">
          <xdr:nvSpPr>
            <xdr:cNvPr id="39940" name="Spinner 4" hidden="1">
              <a:extLst>
                <a:ext uri="{63B3BB69-23CF-44E3-9099-C40C66FF867C}">
                  <a14:compatExt spid="_x0000_s39940"/>
                </a:ext>
                <a:ext uri="{FF2B5EF4-FFF2-40B4-BE49-F238E27FC236}">
                  <a16:creationId xmlns:a16="http://schemas.microsoft.com/office/drawing/2014/main" id="{00000000-0008-0000-1100-0000049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absolute">
    <xdr:from>
      <xdr:col>1</xdr:col>
      <xdr:colOff>28575</xdr:colOff>
      <xdr:row>35</xdr:row>
      <xdr:rowOff>38095</xdr:rowOff>
    </xdr:from>
    <xdr:to>
      <xdr:col>3</xdr:col>
      <xdr:colOff>146699</xdr:colOff>
      <xdr:row>37</xdr:row>
      <xdr:rowOff>89095</xdr:rowOff>
    </xdr:to>
    <xdr:sp macro="" textlink="">
      <xdr:nvSpPr>
        <xdr:cNvPr id="21" name="Organigramme : Délai 45">
          <a:extLst>
            <a:ext uri="{FF2B5EF4-FFF2-40B4-BE49-F238E27FC236}">
              <a16:creationId xmlns:a16="http://schemas.microsoft.com/office/drawing/2014/main" id="{00000000-0008-0000-1100-000015000000}"/>
            </a:ext>
          </a:extLst>
        </xdr:cNvPr>
        <xdr:cNvSpPr/>
      </xdr:nvSpPr>
      <xdr:spPr>
        <a:xfrm>
          <a:off x="85725" y="7200895"/>
          <a:ext cx="1546874"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nchorCtr="0"/>
        <a:lstStyle/>
        <a:p>
          <a:pPr algn="l"/>
          <a:r>
            <a:rPr lang="fr-BE" sz="2800" b="1" u="sng">
              <a:solidFill>
                <a:schemeClr val="bg1"/>
              </a:solidFill>
            </a:rPr>
            <a:t>  </a:t>
          </a:r>
          <a:r>
            <a:rPr lang="fr-BE" sz="2000" b="1" u="sng">
              <a:solidFill>
                <a:schemeClr val="bg1"/>
              </a:solidFill>
            </a:rPr>
            <a:t>Chapitres</a:t>
          </a:r>
          <a:endParaRPr lang="fr-BE" sz="1800" b="1" u="sng">
            <a:solidFill>
              <a:schemeClr val="bg1"/>
            </a:solidFill>
          </a:endParaRPr>
        </a:p>
      </xdr:txBody>
    </xdr:sp>
    <xdr:clientData/>
  </xdr:twoCellAnchor>
  <xdr:twoCellAnchor editAs="absolute">
    <xdr:from>
      <xdr:col>3</xdr:col>
      <xdr:colOff>238131</xdr:colOff>
      <xdr:row>35</xdr:row>
      <xdr:rowOff>57150</xdr:rowOff>
    </xdr:from>
    <xdr:to>
      <xdr:col>4</xdr:col>
      <xdr:colOff>189756</xdr:colOff>
      <xdr:row>37</xdr:row>
      <xdr:rowOff>108150</xdr:rowOff>
    </xdr:to>
    <xdr:sp macro="" textlink="">
      <xdr:nvSpPr>
        <xdr:cNvPr id="27" name="Organigramme : Délai 25">
          <a:hlinkClick xmlns:r="http://schemas.openxmlformats.org/officeDocument/2006/relationships" r:id="rId18" tooltip=" "/>
          <a:extLst>
            <a:ext uri="{FF2B5EF4-FFF2-40B4-BE49-F238E27FC236}">
              <a16:creationId xmlns:a16="http://schemas.microsoft.com/office/drawing/2014/main" id="{00000000-0008-0000-1100-00001B000000}"/>
            </a:ext>
          </a:extLst>
        </xdr:cNvPr>
        <xdr:cNvSpPr>
          <a:spLocks noChangeAspect="1"/>
        </xdr:cNvSpPr>
      </xdr:nvSpPr>
      <xdr:spPr>
        <a:xfrm>
          <a:off x="1724031" y="72199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a:t>
          </a:r>
          <a:endParaRPr lang="fr-BE" sz="1800" b="1" u="none">
            <a:solidFill>
              <a:schemeClr val="bg1"/>
            </a:solidFill>
          </a:endParaRPr>
        </a:p>
      </xdr:txBody>
    </xdr:sp>
    <xdr:clientData/>
  </xdr:twoCellAnchor>
  <xdr:twoCellAnchor editAs="absolute">
    <xdr:from>
      <xdr:col>4</xdr:col>
      <xdr:colOff>209556</xdr:colOff>
      <xdr:row>35</xdr:row>
      <xdr:rowOff>57150</xdr:rowOff>
    </xdr:from>
    <xdr:to>
      <xdr:col>5</xdr:col>
      <xdr:colOff>161181</xdr:colOff>
      <xdr:row>37</xdr:row>
      <xdr:rowOff>108150</xdr:rowOff>
    </xdr:to>
    <xdr:sp macro="" textlink="">
      <xdr:nvSpPr>
        <xdr:cNvPr id="28" name="Organigramme : Délai 25">
          <a:hlinkClick xmlns:r="http://schemas.openxmlformats.org/officeDocument/2006/relationships" r:id="rId23" tooltip=" "/>
          <a:extLst>
            <a:ext uri="{FF2B5EF4-FFF2-40B4-BE49-F238E27FC236}">
              <a16:creationId xmlns:a16="http://schemas.microsoft.com/office/drawing/2014/main" id="{00000000-0008-0000-1100-00001C000000}"/>
            </a:ext>
          </a:extLst>
        </xdr:cNvPr>
        <xdr:cNvSpPr>
          <a:spLocks noChangeAspect="1"/>
        </xdr:cNvSpPr>
      </xdr:nvSpPr>
      <xdr:spPr>
        <a:xfrm>
          <a:off x="2409831" y="72199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2</a:t>
          </a:r>
          <a:endParaRPr lang="fr-BE" sz="1800" b="1" u="none">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561975</xdr:colOff>
      <xdr:row>4</xdr:row>
      <xdr:rowOff>0</xdr:rowOff>
    </xdr:from>
    <xdr:to>
      <xdr:col>7</xdr:col>
      <xdr:colOff>571500</xdr:colOff>
      <xdr:row>6</xdr:row>
      <xdr:rowOff>19050</xdr:rowOff>
    </xdr:to>
    <xdr:sp macro="" textlink="">
      <xdr:nvSpPr>
        <xdr:cNvPr id="17" name="Organigramme : Délai 25">
          <a:extLst>
            <a:ext uri="{FF2B5EF4-FFF2-40B4-BE49-F238E27FC236}">
              <a16:creationId xmlns:a16="http://schemas.microsoft.com/office/drawing/2014/main" id="{00000000-0008-0000-1200-000011000000}"/>
            </a:ext>
          </a:extLst>
        </xdr:cNvPr>
        <xdr:cNvSpPr/>
      </xdr:nvSpPr>
      <xdr:spPr>
        <a:xfrm>
          <a:off x="1590675" y="723900"/>
          <a:ext cx="704850" cy="4572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3200" b="1" u="none">
              <a:solidFill>
                <a:schemeClr val="bg1"/>
              </a:solidFill>
            </a:rPr>
            <a:t>6</a:t>
          </a:r>
          <a:endParaRPr lang="fr-BE" sz="2000" b="1" u="none">
            <a:solidFill>
              <a:schemeClr val="bg1"/>
            </a:solidFill>
          </a:endParaRPr>
        </a:p>
      </xdr:txBody>
    </xdr:sp>
    <xdr:clientData/>
  </xdr:twoCellAnchor>
  <xdr:twoCellAnchor editAs="oneCell">
    <xdr:from>
      <xdr:col>0</xdr:col>
      <xdr:colOff>0</xdr:colOff>
      <xdr:row>0</xdr:row>
      <xdr:rowOff>19047</xdr:rowOff>
    </xdr:from>
    <xdr:to>
      <xdr:col>7</xdr:col>
      <xdr:colOff>771525</xdr:colOff>
      <xdr:row>3</xdr:row>
      <xdr:rowOff>87512</xdr:rowOff>
    </xdr:to>
    <xdr:pic>
      <xdr:nvPicPr>
        <xdr:cNvPr id="6" name="Image 5">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47"/>
          <a:ext cx="2495550" cy="601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2447924</xdr:colOff>
      <xdr:row>0</xdr:row>
      <xdr:rowOff>0</xdr:rowOff>
    </xdr:from>
    <xdr:to>
      <xdr:col>13</xdr:col>
      <xdr:colOff>78285</xdr:colOff>
      <xdr:row>2</xdr:row>
      <xdr:rowOff>129898</xdr:rowOff>
    </xdr:to>
    <xdr:sp macro="" textlink="">
      <xdr:nvSpPr>
        <xdr:cNvPr id="7" name="Rectangle : coins arrondis 6">
          <a:hlinkClick xmlns:r="http://schemas.openxmlformats.org/officeDocument/2006/relationships" r:id="rId2" tooltip=" "/>
          <a:extLst>
            <a:ext uri="{FF2B5EF4-FFF2-40B4-BE49-F238E27FC236}">
              <a16:creationId xmlns:a16="http://schemas.microsoft.com/office/drawing/2014/main" id="{00000000-0008-0000-1200-000007000000}"/>
            </a:ext>
          </a:extLst>
        </xdr:cNvPr>
        <xdr:cNvSpPr>
          <a:spLocks noChangeAspect="1"/>
        </xdr:cNvSpPr>
      </xdr:nvSpPr>
      <xdr:spPr>
        <a:xfrm>
          <a:off x="6305549" y="0"/>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AR ESSENCE" panose="02000000000000000000" pitchFamily="2" charset="0"/>
              <a:ea typeface="+mn-ea"/>
              <a:cs typeface="+mn-cs"/>
            </a:rPr>
            <a:t>Retour</a:t>
          </a:r>
        </a:p>
      </xdr:txBody>
    </xdr:sp>
    <xdr:clientData/>
  </xdr:twoCellAnchor>
  <xdr:twoCellAnchor>
    <xdr:from>
      <xdr:col>24</xdr:col>
      <xdr:colOff>0</xdr:colOff>
      <xdr:row>35</xdr:row>
      <xdr:rowOff>0</xdr:rowOff>
    </xdr:from>
    <xdr:to>
      <xdr:col>26</xdr:col>
      <xdr:colOff>221161</xdr:colOff>
      <xdr:row>37</xdr:row>
      <xdr:rowOff>91798</xdr:rowOff>
    </xdr:to>
    <xdr:sp macro="" textlink="">
      <xdr:nvSpPr>
        <xdr:cNvPr id="4" name="Rectangle : coins arrondis 3">
          <a:hlinkClick xmlns:r="http://schemas.openxmlformats.org/officeDocument/2006/relationships" r:id="rId2" tooltip=" "/>
          <a:extLst>
            <a:ext uri="{FF2B5EF4-FFF2-40B4-BE49-F238E27FC236}">
              <a16:creationId xmlns:a16="http://schemas.microsoft.com/office/drawing/2014/main" id="{00000000-0008-0000-1200-000004000000}"/>
            </a:ext>
          </a:extLst>
        </xdr:cNvPr>
        <xdr:cNvSpPr>
          <a:spLocks noChangeAspect="1"/>
        </xdr:cNvSpPr>
      </xdr:nvSpPr>
      <xdr:spPr>
        <a:xfrm>
          <a:off x="10963275" y="6591300"/>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AR ESSENCE" panose="02000000000000000000" pitchFamily="2" charset="0"/>
              <a:ea typeface="+mn-ea"/>
              <a:cs typeface="+mn-cs"/>
            </a:rPr>
            <a:t>Retour</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66</xdr:col>
      <xdr:colOff>9525</xdr:colOff>
      <xdr:row>61</xdr:row>
      <xdr:rowOff>0</xdr:rowOff>
    </xdr:from>
    <xdr:to>
      <xdr:col>67</xdr:col>
      <xdr:colOff>9525</xdr:colOff>
      <xdr:row>62</xdr:row>
      <xdr:rowOff>38100</xdr:rowOff>
    </xdr:to>
    <xdr:pic>
      <xdr:nvPicPr>
        <xdr:cNvPr id="16" name="Picture 7">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47595825" y="0"/>
          <a:ext cx="1123950" cy="247650"/>
        </a:xfrm>
        <a:prstGeom prst="rect">
          <a:avLst/>
        </a:prstGeom>
        <a:noFill/>
      </xdr:spPr>
    </xdr:pic>
    <xdr:clientData/>
  </xdr:twoCellAnchor>
  <xdr:twoCellAnchor editAs="oneCell">
    <xdr:from>
      <xdr:col>64</xdr:col>
      <xdr:colOff>0</xdr:colOff>
      <xdr:row>61</xdr:row>
      <xdr:rowOff>0</xdr:rowOff>
    </xdr:from>
    <xdr:to>
      <xdr:col>65</xdr:col>
      <xdr:colOff>0</xdr:colOff>
      <xdr:row>62</xdr:row>
      <xdr:rowOff>57150</xdr:rowOff>
    </xdr:to>
    <xdr:pic>
      <xdr:nvPicPr>
        <xdr:cNvPr id="18" name="Picture 7">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46367100" y="0"/>
          <a:ext cx="2466975" cy="266700"/>
        </a:xfrm>
        <a:prstGeom prst="rect">
          <a:avLst/>
        </a:prstGeom>
        <a:noFill/>
      </xdr:spPr>
    </xdr:pic>
    <xdr:clientData/>
  </xdr:twoCellAnchor>
  <xdr:twoCellAnchor editAs="oneCell">
    <xdr:from>
      <xdr:col>695</xdr:col>
      <xdr:colOff>0</xdr:colOff>
      <xdr:row>61</xdr:row>
      <xdr:rowOff>0</xdr:rowOff>
    </xdr:from>
    <xdr:to>
      <xdr:col>696</xdr:col>
      <xdr:colOff>479</xdr:colOff>
      <xdr:row>64</xdr:row>
      <xdr:rowOff>18948</xdr:rowOff>
    </xdr:to>
    <xdr:pic>
      <xdr:nvPicPr>
        <xdr:cNvPr id="58" name="Picture 7">
          <a:hlinkClick xmlns:r="http://schemas.openxmlformats.org/officeDocument/2006/relationships" r:id="rId2"/>
          <a:extLst>
            <a:ext uri="{FF2B5EF4-FFF2-40B4-BE49-F238E27FC236}">
              <a16:creationId xmlns:a16="http://schemas.microsoft.com/office/drawing/2014/main" id="{00000000-0008-0000-1300-00003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20462075" y="6324600"/>
          <a:ext cx="609454" cy="819048"/>
        </a:xfrm>
        <a:prstGeom prst="rect">
          <a:avLst/>
        </a:prstGeom>
        <a:noFill/>
      </xdr:spPr>
    </xdr:pic>
    <xdr:clientData/>
  </xdr:twoCellAnchor>
  <xdr:twoCellAnchor editAs="oneCell">
    <xdr:from>
      <xdr:col>695</xdr:col>
      <xdr:colOff>0</xdr:colOff>
      <xdr:row>61</xdr:row>
      <xdr:rowOff>0</xdr:rowOff>
    </xdr:from>
    <xdr:to>
      <xdr:col>696</xdr:col>
      <xdr:colOff>165</xdr:colOff>
      <xdr:row>64</xdr:row>
      <xdr:rowOff>18948</xdr:rowOff>
    </xdr:to>
    <xdr:pic>
      <xdr:nvPicPr>
        <xdr:cNvPr id="59" name="Picture 5">
          <a:hlinkClick xmlns:r="http://schemas.openxmlformats.org/officeDocument/2006/relationships" r:id="rId4"/>
          <a:extLst>
            <a:ext uri="{FF2B5EF4-FFF2-40B4-BE49-F238E27FC236}">
              <a16:creationId xmlns:a16="http://schemas.microsoft.com/office/drawing/2014/main" id="{00000000-0008-0000-1300-00003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20462075" y="6334125"/>
          <a:ext cx="609765" cy="819048"/>
        </a:xfrm>
        <a:prstGeom prst="rect">
          <a:avLst/>
        </a:prstGeom>
        <a:noFill/>
      </xdr:spPr>
    </xdr:pic>
    <xdr:clientData/>
  </xdr:twoCellAnchor>
  <xdr:twoCellAnchor editAs="oneCell">
    <xdr:from>
      <xdr:col>695</xdr:col>
      <xdr:colOff>0</xdr:colOff>
      <xdr:row>61</xdr:row>
      <xdr:rowOff>0</xdr:rowOff>
    </xdr:from>
    <xdr:to>
      <xdr:col>696</xdr:col>
      <xdr:colOff>165</xdr:colOff>
      <xdr:row>64</xdr:row>
      <xdr:rowOff>18948</xdr:rowOff>
    </xdr:to>
    <xdr:pic>
      <xdr:nvPicPr>
        <xdr:cNvPr id="60" name="Picture 6">
          <a:hlinkClick xmlns:r="http://schemas.openxmlformats.org/officeDocument/2006/relationships" r:id="rId6"/>
          <a:extLst>
            <a:ext uri="{FF2B5EF4-FFF2-40B4-BE49-F238E27FC236}">
              <a16:creationId xmlns:a16="http://schemas.microsoft.com/office/drawing/2014/main" id="{00000000-0008-0000-1300-00003C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420462075" y="6324600"/>
          <a:ext cx="609765" cy="819048"/>
        </a:xfrm>
        <a:prstGeom prst="rect">
          <a:avLst/>
        </a:prstGeom>
        <a:noFill/>
      </xdr:spPr>
    </xdr:pic>
    <xdr:clientData/>
  </xdr:twoCellAnchor>
  <xdr:twoCellAnchor editAs="oneCell">
    <xdr:from>
      <xdr:col>695</xdr:col>
      <xdr:colOff>0</xdr:colOff>
      <xdr:row>61</xdr:row>
      <xdr:rowOff>0</xdr:rowOff>
    </xdr:from>
    <xdr:to>
      <xdr:col>696</xdr:col>
      <xdr:colOff>476</xdr:colOff>
      <xdr:row>64</xdr:row>
      <xdr:rowOff>18948</xdr:rowOff>
    </xdr:to>
    <xdr:pic>
      <xdr:nvPicPr>
        <xdr:cNvPr id="61" name="Picture 8">
          <a:hlinkClick xmlns:r="http://schemas.openxmlformats.org/officeDocument/2006/relationships" r:id="rId8"/>
          <a:extLst>
            <a:ext uri="{FF2B5EF4-FFF2-40B4-BE49-F238E27FC236}">
              <a16:creationId xmlns:a16="http://schemas.microsoft.com/office/drawing/2014/main" id="{00000000-0008-0000-1300-00003D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20462075" y="6324600"/>
          <a:ext cx="609451" cy="819048"/>
        </a:xfrm>
        <a:prstGeom prst="rect">
          <a:avLst/>
        </a:prstGeom>
        <a:noFill/>
      </xdr:spPr>
    </xdr:pic>
    <xdr:clientData/>
  </xdr:twoCellAnchor>
  <xdr:twoCellAnchor editAs="oneCell">
    <xdr:from>
      <xdr:col>695</xdr:col>
      <xdr:colOff>0</xdr:colOff>
      <xdr:row>61</xdr:row>
      <xdr:rowOff>0</xdr:rowOff>
    </xdr:from>
    <xdr:to>
      <xdr:col>696</xdr:col>
      <xdr:colOff>162</xdr:colOff>
      <xdr:row>64</xdr:row>
      <xdr:rowOff>18948</xdr:rowOff>
    </xdr:to>
    <xdr:pic>
      <xdr:nvPicPr>
        <xdr:cNvPr id="62" name="Picture 9">
          <a:hlinkClick xmlns:r="http://schemas.openxmlformats.org/officeDocument/2006/relationships" r:id="rId10"/>
          <a:extLst>
            <a:ext uri="{FF2B5EF4-FFF2-40B4-BE49-F238E27FC236}">
              <a16:creationId xmlns:a16="http://schemas.microsoft.com/office/drawing/2014/main" id="{00000000-0008-0000-1300-00003E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20462075" y="6381750"/>
          <a:ext cx="609762" cy="819048"/>
        </a:xfrm>
        <a:prstGeom prst="rect">
          <a:avLst/>
        </a:prstGeom>
        <a:noFill/>
      </xdr:spPr>
    </xdr:pic>
    <xdr:clientData/>
  </xdr:twoCellAnchor>
  <xdr:twoCellAnchor editAs="oneCell">
    <xdr:from>
      <xdr:col>695</xdr:col>
      <xdr:colOff>0</xdr:colOff>
      <xdr:row>37</xdr:row>
      <xdr:rowOff>76200</xdr:rowOff>
    </xdr:from>
    <xdr:to>
      <xdr:col>696</xdr:col>
      <xdr:colOff>479</xdr:colOff>
      <xdr:row>38</xdr:row>
      <xdr:rowOff>3021</xdr:rowOff>
    </xdr:to>
    <xdr:pic>
      <xdr:nvPicPr>
        <xdr:cNvPr id="25" name="Picture 7">
          <a:hlinkClick xmlns:r="http://schemas.openxmlformats.org/officeDocument/2006/relationships" r:id="rId2"/>
          <a:extLst>
            <a:ext uri="{FF2B5EF4-FFF2-40B4-BE49-F238E27FC236}">
              <a16:creationId xmlns:a16="http://schemas.microsoft.com/office/drawing/2014/main" id="{00000000-0008-0000-1300-000019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27415325" y="7200900"/>
          <a:ext cx="609454" cy="152298"/>
        </a:xfrm>
        <a:prstGeom prst="rect">
          <a:avLst/>
        </a:prstGeom>
        <a:noFill/>
      </xdr:spPr>
    </xdr:pic>
    <xdr:clientData/>
  </xdr:twoCellAnchor>
  <xdr:twoCellAnchor editAs="oneCell">
    <xdr:from>
      <xdr:col>695</xdr:col>
      <xdr:colOff>0</xdr:colOff>
      <xdr:row>37</xdr:row>
      <xdr:rowOff>85725</xdr:rowOff>
    </xdr:from>
    <xdr:to>
      <xdr:col>696</xdr:col>
      <xdr:colOff>165</xdr:colOff>
      <xdr:row>38</xdr:row>
      <xdr:rowOff>3021</xdr:rowOff>
    </xdr:to>
    <xdr:pic>
      <xdr:nvPicPr>
        <xdr:cNvPr id="26" name="Picture 5">
          <a:hlinkClick xmlns:r="http://schemas.openxmlformats.org/officeDocument/2006/relationships" r:id="rId4"/>
          <a:extLst>
            <a:ext uri="{FF2B5EF4-FFF2-40B4-BE49-F238E27FC236}">
              <a16:creationId xmlns:a16="http://schemas.microsoft.com/office/drawing/2014/main" id="{00000000-0008-0000-1300-00001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27415325" y="7210425"/>
          <a:ext cx="609765" cy="142773"/>
        </a:xfrm>
        <a:prstGeom prst="rect">
          <a:avLst/>
        </a:prstGeom>
        <a:noFill/>
      </xdr:spPr>
    </xdr:pic>
    <xdr:clientData/>
  </xdr:twoCellAnchor>
  <xdr:twoCellAnchor editAs="oneCell">
    <xdr:from>
      <xdr:col>695</xdr:col>
      <xdr:colOff>0</xdr:colOff>
      <xdr:row>37</xdr:row>
      <xdr:rowOff>76200</xdr:rowOff>
    </xdr:from>
    <xdr:to>
      <xdr:col>696</xdr:col>
      <xdr:colOff>165</xdr:colOff>
      <xdr:row>38</xdr:row>
      <xdr:rowOff>3021</xdr:rowOff>
    </xdr:to>
    <xdr:pic>
      <xdr:nvPicPr>
        <xdr:cNvPr id="27" name="Picture 6">
          <a:hlinkClick xmlns:r="http://schemas.openxmlformats.org/officeDocument/2006/relationships" r:id="rId6"/>
          <a:extLst>
            <a:ext uri="{FF2B5EF4-FFF2-40B4-BE49-F238E27FC236}">
              <a16:creationId xmlns:a16="http://schemas.microsoft.com/office/drawing/2014/main" id="{00000000-0008-0000-1300-00001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427415325" y="7200900"/>
          <a:ext cx="609765" cy="152298"/>
        </a:xfrm>
        <a:prstGeom prst="rect">
          <a:avLst/>
        </a:prstGeom>
        <a:noFill/>
      </xdr:spPr>
    </xdr:pic>
    <xdr:clientData/>
  </xdr:twoCellAnchor>
  <xdr:twoCellAnchor editAs="oneCell">
    <xdr:from>
      <xdr:col>695</xdr:col>
      <xdr:colOff>0</xdr:colOff>
      <xdr:row>37</xdr:row>
      <xdr:rowOff>76200</xdr:rowOff>
    </xdr:from>
    <xdr:to>
      <xdr:col>696</xdr:col>
      <xdr:colOff>476</xdr:colOff>
      <xdr:row>38</xdr:row>
      <xdr:rowOff>3021</xdr:rowOff>
    </xdr:to>
    <xdr:pic>
      <xdr:nvPicPr>
        <xdr:cNvPr id="28" name="Picture 8">
          <a:hlinkClick xmlns:r="http://schemas.openxmlformats.org/officeDocument/2006/relationships" r:id="rId8"/>
          <a:extLst>
            <a:ext uri="{FF2B5EF4-FFF2-40B4-BE49-F238E27FC236}">
              <a16:creationId xmlns:a16="http://schemas.microsoft.com/office/drawing/2014/main" id="{00000000-0008-0000-1300-00001C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27415325" y="7200900"/>
          <a:ext cx="609451" cy="152298"/>
        </a:xfrm>
        <a:prstGeom prst="rect">
          <a:avLst/>
        </a:prstGeom>
        <a:noFill/>
      </xdr:spPr>
    </xdr:pic>
    <xdr:clientData/>
  </xdr:twoCellAnchor>
  <xdr:twoCellAnchor editAs="oneCell">
    <xdr:from>
      <xdr:col>695</xdr:col>
      <xdr:colOff>0</xdr:colOff>
      <xdr:row>37</xdr:row>
      <xdr:rowOff>133350</xdr:rowOff>
    </xdr:from>
    <xdr:to>
      <xdr:col>696</xdr:col>
      <xdr:colOff>162</xdr:colOff>
      <xdr:row>38</xdr:row>
      <xdr:rowOff>3021</xdr:rowOff>
    </xdr:to>
    <xdr:pic>
      <xdr:nvPicPr>
        <xdr:cNvPr id="29" name="Picture 9">
          <a:hlinkClick xmlns:r="http://schemas.openxmlformats.org/officeDocument/2006/relationships" r:id="rId10"/>
          <a:extLst>
            <a:ext uri="{FF2B5EF4-FFF2-40B4-BE49-F238E27FC236}">
              <a16:creationId xmlns:a16="http://schemas.microsoft.com/office/drawing/2014/main" id="{00000000-0008-0000-1300-00001D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27415325" y="7258050"/>
          <a:ext cx="609762" cy="133248"/>
        </a:xfrm>
        <a:prstGeom prst="rect">
          <a:avLst/>
        </a:prstGeom>
        <a:noFill/>
      </xdr:spPr>
    </xdr:pic>
    <xdr:clientData/>
  </xdr:twoCellAnchor>
  <xdr:twoCellAnchor>
    <xdr:from>
      <xdr:col>15</xdr:col>
      <xdr:colOff>541853</xdr:colOff>
      <xdr:row>33</xdr:row>
      <xdr:rowOff>190499</xdr:rowOff>
    </xdr:from>
    <xdr:to>
      <xdr:col>17</xdr:col>
      <xdr:colOff>542925</xdr:colOff>
      <xdr:row>37</xdr:row>
      <xdr:rowOff>9524</xdr:rowOff>
    </xdr:to>
    <xdr:sp macro="" textlink="">
      <xdr:nvSpPr>
        <xdr:cNvPr id="31" name="Organigramme : Délai 20">
          <a:hlinkClick xmlns:r="http://schemas.openxmlformats.org/officeDocument/2006/relationships" r:id="rId12" tooltip=" "/>
          <a:extLst>
            <a:ext uri="{FF2B5EF4-FFF2-40B4-BE49-F238E27FC236}">
              <a16:creationId xmlns:a16="http://schemas.microsoft.com/office/drawing/2014/main" id="{00000000-0008-0000-1300-00001F000000}"/>
            </a:ext>
          </a:extLst>
        </xdr:cNvPr>
        <xdr:cNvSpPr/>
      </xdr:nvSpPr>
      <xdr:spPr>
        <a:xfrm>
          <a:off x="12381428" y="6981824"/>
          <a:ext cx="1163122" cy="581025"/>
        </a:xfrm>
        <a:prstGeom prst="roundRect">
          <a:avLst/>
        </a:prstGeom>
        <a:gradFill flip="none" rotWithShape="1">
          <a:gsLst>
            <a:gs pos="0">
              <a:srgbClr val="FFC000"/>
            </a:gs>
            <a:gs pos="46000">
              <a:srgbClr val="FFC000"/>
            </a:gs>
            <a:gs pos="100000">
              <a:srgbClr val="FFFF0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400" b="1" u="sng">
              <a:solidFill>
                <a:schemeClr val="tx2">
                  <a:lumMod val="75000"/>
                </a:schemeClr>
              </a:solidFill>
              <a:latin typeface="+mn-lt"/>
              <a:ea typeface="+mn-ea"/>
              <a:cs typeface="+mn-cs"/>
            </a:rPr>
            <a:t>Suivant</a:t>
          </a:r>
          <a:endParaRPr lang="fr-BE" sz="2800" b="1" u="sng">
            <a:solidFill>
              <a:schemeClr val="tx2">
                <a:lumMod val="75000"/>
              </a:schemeClr>
            </a:solidFill>
            <a:latin typeface="+mn-lt"/>
            <a:ea typeface="+mn-ea"/>
            <a:cs typeface="+mn-cs"/>
          </a:endParaRPr>
        </a:p>
      </xdr:txBody>
    </xdr:sp>
    <xdr:clientData/>
  </xdr:twoCellAnchor>
  <xdr:twoCellAnchor>
    <xdr:from>
      <xdr:col>11</xdr:col>
      <xdr:colOff>571499</xdr:colOff>
      <xdr:row>33</xdr:row>
      <xdr:rowOff>190499</xdr:rowOff>
    </xdr:from>
    <xdr:to>
      <xdr:col>14</xdr:col>
      <xdr:colOff>55531</xdr:colOff>
      <xdr:row>37</xdr:row>
      <xdr:rowOff>9524</xdr:rowOff>
    </xdr:to>
    <xdr:sp macro="" textlink="">
      <xdr:nvSpPr>
        <xdr:cNvPr id="33" name="Organigramme : Délai 22">
          <a:hlinkClick xmlns:r="http://schemas.openxmlformats.org/officeDocument/2006/relationships" r:id="rId13" tooltip=" "/>
          <a:extLst>
            <a:ext uri="{FF2B5EF4-FFF2-40B4-BE49-F238E27FC236}">
              <a16:creationId xmlns:a16="http://schemas.microsoft.com/office/drawing/2014/main" id="{00000000-0008-0000-1300-000021000000}"/>
            </a:ext>
          </a:extLst>
        </xdr:cNvPr>
        <xdr:cNvSpPr/>
      </xdr:nvSpPr>
      <xdr:spPr>
        <a:xfrm flipH="1">
          <a:off x="9820274" y="6981824"/>
          <a:ext cx="1493807" cy="581025"/>
        </a:xfrm>
        <a:prstGeom prst="roundRect">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400" b="1" u="sng">
              <a:solidFill>
                <a:schemeClr val="bg1"/>
              </a:solidFill>
              <a:latin typeface="+mn-lt"/>
              <a:ea typeface="+mn-ea"/>
              <a:cs typeface="+mn-cs"/>
            </a:rPr>
            <a:t>Précédent</a:t>
          </a:r>
        </a:p>
      </xdr:txBody>
    </xdr:sp>
    <xdr:clientData/>
  </xdr:twoCellAnchor>
  <xdr:twoCellAnchor>
    <xdr:from>
      <xdr:col>0</xdr:col>
      <xdr:colOff>0</xdr:colOff>
      <xdr:row>37</xdr:row>
      <xdr:rowOff>180975</xdr:rowOff>
    </xdr:from>
    <xdr:to>
      <xdr:col>20</xdr:col>
      <xdr:colOff>28575</xdr:colOff>
      <xdr:row>40</xdr:row>
      <xdr:rowOff>76200</xdr:rowOff>
    </xdr:to>
    <xdr:sp macro="" textlink="">
      <xdr:nvSpPr>
        <xdr:cNvPr id="34" name="Rectangle 33">
          <a:extLst>
            <a:ext uri="{FF2B5EF4-FFF2-40B4-BE49-F238E27FC236}">
              <a16:creationId xmlns:a16="http://schemas.microsoft.com/office/drawing/2014/main" id="{00000000-0008-0000-1300-000022000000}"/>
            </a:ext>
          </a:extLst>
        </xdr:cNvPr>
        <xdr:cNvSpPr/>
      </xdr:nvSpPr>
      <xdr:spPr>
        <a:xfrm>
          <a:off x="0" y="7734300"/>
          <a:ext cx="14773275" cy="466725"/>
        </a:xfrm>
        <a:prstGeom prst="rect">
          <a:avLst/>
        </a:prstGeom>
        <a:gradFill flip="none" rotWithShape="1">
          <a:gsLst>
            <a:gs pos="0">
              <a:schemeClr val="tx2">
                <a:lumMod val="50000"/>
              </a:schemeClr>
            </a:gs>
            <a:gs pos="62000">
              <a:schemeClr val="tx2">
                <a:lumMod val="75000"/>
              </a:schemeClr>
            </a:gs>
            <a:gs pos="100000">
              <a:srgbClr val="43FF98"/>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0"/>
        <a:lstStyle/>
        <a:p>
          <a:pPr algn="ctr"/>
          <a:r>
            <a:rPr lang="fr-BE" sz="2400" b="0">
              <a:solidFill>
                <a:schemeClr val="bg1"/>
              </a:solidFill>
            </a:rPr>
            <a:t>Evaluer, Analyser, Agir, Informer</a:t>
          </a:r>
        </a:p>
      </xdr:txBody>
    </xdr:sp>
    <xdr:clientData/>
  </xdr:twoCellAnchor>
  <xdr:twoCellAnchor>
    <xdr:from>
      <xdr:col>18</xdr:col>
      <xdr:colOff>104775</xdr:colOff>
      <xdr:row>34</xdr:row>
      <xdr:rowOff>9525</xdr:rowOff>
    </xdr:from>
    <xdr:to>
      <xdr:col>20</xdr:col>
      <xdr:colOff>0</xdr:colOff>
      <xdr:row>36</xdr:row>
      <xdr:rowOff>180975</xdr:rowOff>
    </xdr:to>
    <xdr:sp macro="" textlink="">
      <xdr:nvSpPr>
        <xdr:cNvPr id="41" name="Organigramme : Délai 20">
          <a:hlinkClick xmlns:r="http://schemas.openxmlformats.org/officeDocument/2006/relationships" r:id="rId14" tooltip=" "/>
          <a:extLst>
            <a:ext uri="{FF2B5EF4-FFF2-40B4-BE49-F238E27FC236}">
              <a16:creationId xmlns:a16="http://schemas.microsoft.com/office/drawing/2014/main" id="{00000000-0008-0000-1300-000029000000}"/>
            </a:ext>
          </a:extLst>
        </xdr:cNvPr>
        <xdr:cNvSpPr/>
      </xdr:nvSpPr>
      <xdr:spPr>
        <a:xfrm>
          <a:off x="13687425" y="6991350"/>
          <a:ext cx="1057275" cy="552450"/>
        </a:xfrm>
        <a:prstGeom prst="roundRect">
          <a:avLst/>
        </a:prstGeom>
        <a:gradFill flip="none" rotWithShape="1">
          <a:gsLst>
            <a:gs pos="0">
              <a:srgbClr val="00C85A"/>
            </a:gs>
            <a:gs pos="46000">
              <a:srgbClr val="00C85A"/>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000" b="1" u="sng">
              <a:solidFill>
                <a:schemeClr val="bg1"/>
              </a:solidFill>
              <a:latin typeface="+mn-lt"/>
              <a:ea typeface="+mn-ea"/>
              <a:cs typeface="+mn-cs"/>
            </a:rPr>
            <a:t>Pratique</a:t>
          </a:r>
        </a:p>
      </xdr:txBody>
    </xdr:sp>
    <xdr:clientData/>
  </xdr:twoCellAnchor>
  <xdr:twoCellAnchor>
    <xdr:from>
      <xdr:col>3</xdr:col>
      <xdr:colOff>1</xdr:colOff>
      <xdr:row>3</xdr:row>
      <xdr:rowOff>0</xdr:rowOff>
    </xdr:from>
    <xdr:to>
      <xdr:col>4</xdr:col>
      <xdr:colOff>47625</xdr:colOff>
      <xdr:row>5</xdr:row>
      <xdr:rowOff>38100</xdr:rowOff>
    </xdr:to>
    <xdr:sp macro="" textlink="">
      <xdr:nvSpPr>
        <xdr:cNvPr id="42" name="Organigramme : Délai 25">
          <a:extLst>
            <a:ext uri="{FF2B5EF4-FFF2-40B4-BE49-F238E27FC236}">
              <a16:creationId xmlns:a16="http://schemas.microsoft.com/office/drawing/2014/main" id="{00000000-0008-0000-1300-00002A000000}"/>
            </a:ext>
          </a:extLst>
        </xdr:cNvPr>
        <xdr:cNvSpPr/>
      </xdr:nvSpPr>
      <xdr:spPr>
        <a:xfrm>
          <a:off x="1485901" y="485775"/>
          <a:ext cx="761999" cy="4191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3200" b="1" u="none">
              <a:solidFill>
                <a:schemeClr val="bg1"/>
              </a:solidFill>
            </a:rPr>
            <a:t>7</a:t>
          </a:r>
        </a:p>
      </xdr:txBody>
    </xdr:sp>
    <xdr:clientData/>
  </xdr:twoCellAnchor>
  <xdr:twoCellAnchor editAs="oneCell">
    <xdr:from>
      <xdr:col>1</xdr:col>
      <xdr:colOff>0</xdr:colOff>
      <xdr:row>0</xdr:row>
      <xdr:rowOff>0</xdr:rowOff>
    </xdr:from>
    <xdr:to>
      <xdr:col>5</xdr:col>
      <xdr:colOff>19049</xdr:colOff>
      <xdr:row>2</xdr:row>
      <xdr:rowOff>207978</xdr:rowOff>
    </xdr:to>
    <xdr:pic>
      <xdr:nvPicPr>
        <xdr:cNvPr id="2" name="Image 1">
          <a:hlinkClick xmlns:r="http://schemas.openxmlformats.org/officeDocument/2006/relationships" r:id="rId15" tooltip=" "/>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7150" y="0"/>
          <a:ext cx="2876549" cy="693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0</xdr:row>
      <xdr:rowOff>25878</xdr:rowOff>
    </xdr:from>
    <xdr:to>
      <xdr:col>7</xdr:col>
      <xdr:colOff>369086</xdr:colOff>
      <xdr:row>1</xdr:row>
      <xdr:rowOff>292578</xdr:rowOff>
    </xdr:to>
    <xdr:sp macro="" textlink="">
      <xdr:nvSpPr>
        <xdr:cNvPr id="3" name="Rectangle : coins arrondis 2">
          <a:hlinkClick xmlns:r="http://schemas.openxmlformats.org/officeDocument/2006/relationships" r:id="rId17" tooltip=" "/>
          <a:extLst>
            <a:ext uri="{FF2B5EF4-FFF2-40B4-BE49-F238E27FC236}">
              <a16:creationId xmlns:a16="http://schemas.microsoft.com/office/drawing/2014/main" id="{00000000-0008-0000-1300-000003000000}"/>
            </a:ext>
          </a:extLst>
        </xdr:cNvPr>
        <xdr:cNvSpPr>
          <a:spLocks noChangeAspect="1"/>
        </xdr:cNvSpPr>
      </xdr:nvSpPr>
      <xdr:spPr>
        <a:xfrm>
          <a:off x="3599372" y="25878"/>
          <a:ext cx="1281329" cy="456481"/>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7</xdr:col>
      <xdr:colOff>389487</xdr:colOff>
      <xdr:row>0</xdr:row>
      <xdr:rowOff>35403</xdr:rowOff>
    </xdr:from>
    <xdr:to>
      <xdr:col>8</xdr:col>
      <xdr:colOff>1709119</xdr:colOff>
      <xdr:row>1</xdr:row>
      <xdr:rowOff>292578</xdr:rowOff>
    </xdr:to>
    <xdr:sp macro="" textlink="">
      <xdr:nvSpPr>
        <xdr:cNvPr id="4" name="Rectangle : coins arrondis 3">
          <a:hlinkClick xmlns:r="http://schemas.openxmlformats.org/officeDocument/2006/relationships" r:id="rId18" tooltip=" "/>
          <a:extLst>
            <a:ext uri="{FF2B5EF4-FFF2-40B4-BE49-F238E27FC236}">
              <a16:creationId xmlns:a16="http://schemas.microsoft.com/office/drawing/2014/main" id="{00000000-0008-0000-1300-000004000000}"/>
            </a:ext>
          </a:extLst>
        </xdr:cNvPr>
        <xdr:cNvSpPr>
          <a:spLocks noChangeAspect="1"/>
        </xdr:cNvSpPr>
      </xdr:nvSpPr>
      <xdr:spPr>
        <a:xfrm>
          <a:off x="4901102" y="35403"/>
          <a:ext cx="2061504" cy="446956"/>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p>
      </xdr:txBody>
    </xdr:sp>
    <xdr:clientData/>
  </xdr:twoCellAnchor>
  <xdr:twoCellAnchor>
    <xdr:from>
      <xdr:col>8</xdr:col>
      <xdr:colOff>1804370</xdr:colOff>
      <xdr:row>0</xdr:row>
      <xdr:rowOff>35406</xdr:rowOff>
    </xdr:from>
    <xdr:to>
      <xdr:col>9</xdr:col>
      <xdr:colOff>482481</xdr:colOff>
      <xdr:row>2</xdr:row>
      <xdr:rowOff>24406</xdr:rowOff>
    </xdr:to>
    <xdr:sp macro="" textlink="">
      <xdr:nvSpPr>
        <xdr:cNvPr id="5" name="Rectangle : coins arrondis 4">
          <a:hlinkClick xmlns:r="http://schemas.openxmlformats.org/officeDocument/2006/relationships" r:id="rId19" tooltip=" "/>
          <a:extLst>
            <a:ext uri="{FF2B5EF4-FFF2-40B4-BE49-F238E27FC236}">
              <a16:creationId xmlns:a16="http://schemas.microsoft.com/office/drawing/2014/main" id="{00000000-0008-0000-1300-000005000000}"/>
            </a:ext>
          </a:extLst>
        </xdr:cNvPr>
        <xdr:cNvSpPr>
          <a:spLocks noChangeAspect="1"/>
        </xdr:cNvSpPr>
      </xdr:nvSpPr>
      <xdr:spPr>
        <a:xfrm>
          <a:off x="7057857" y="35406"/>
          <a:ext cx="1930269" cy="472079"/>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mn-lt"/>
              <a:ea typeface="+mn-ea"/>
              <a:cs typeface="+mn-cs"/>
            </a:rPr>
            <a:t>Exercices</a:t>
          </a:r>
        </a:p>
      </xdr:txBody>
    </xdr:sp>
    <xdr:clientData/>
  </xdr:twoCellAnchor>
  <xdr:twoCellAnchor>
    <xdr:from>
      <xdr:col>9</xdr:col>
      <xdr:colOff>569425</xdr:colOff>
      <xdr:row>0</xdr:row>
      <xdr:rowOff>19050</xdr:rowOff>
    </xdr:from>
    <xdr:to>
      <xdr:col>12</xdr:col>
      <xdr:colOff>232744</xdr:colOff>
      <xdr:row>2</xdr:row>
      <xdr:rowOff>6073</xdr:rowOff>
    </xdr:to>
    <xdr:sp macro="" textlink="">
      <xdr:nvSpPr>
        <xdr:cNvPr id="6" name="Rectangle : coins arrondis 5">
          <a:hlinkClick xmlns:r="http://schemas.openxmlformats.org/officeDocument/2006/relationships" r:id="rId20" tooltip="  "/>
          <a:extLst>
            <a:ext uri="{FF2B5EF4-FFF2-40B4-BE49-F238E27FC236}">
              <a16:creationId xmlns:a16="http://schemas.microsoft.com/office/drawing/2014/main" id="{00000000-0008-0000-1300-000006000000}"/>
            </a:ext>
          </a:extLst>
        </xdr:cNvPr>
        <xdr:cNvSpPr>
          <a:spLocks noChangeAspect="1"/>
        </xdr:cNvSpPr>
      </xdr:nvSpPr>
      <xdr:spPr>
        <a:xfrm>
          <a:off x="8770450" y="19050"/>
          <a:ext cx="1425444"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Certificat</a:t>
          </a:r>
        </a:p>
      </xdr:txBody>
    </xdr:sp>
    <xdr:clientData/>
  </xdr:twoCellAnchor>
  <xdr:twoCellAnchor>
    <xdr:from>
      <xdr:col>12</xdr:col>
      <xdr:colOff>327995</xdr:colOff>
      <xdr:row>0</xdr:row>
      <xdr:rowOff>19053</xdr:rowOff>
    </xdr:from>
    <xdr:to>
      <xdr:col>15</xdr:col>
      <xdr:colOff>192207</xdr:colOff>
      <xdr:row>2</xdr:row>
      <xdr:rowOff>6076</xdr:rowOff>
    </xdr:to>
    <xdr:sp macro="" textlink="">
      <xdr:nvSpPr>
        <xdr:cNvPr id="7" name="Rectangle : coins arrondis 6">
          <a:hlinkClick xmlns:r="http://schemas.openxmlformats.org/officeDocument/2006/relationships" r:id="rId21" tooltip=" "/>
          <a:extLst>
            <a:ext uri="{FF2B5EF4-FFF2-40B4-BE49-F238E27FC236}">
              <a16:creationId xmlns:a16="http://schemas.microsoft.com/office/drawing/2014/main" id="{00000000-0008-0000-1300-000007000000}"/>
            </a:ext>
          </a:extLst>
        </xdr:cNvPr>
        <xdr:cNvSpPr>
          <a:spLocks noChangeAspect="1"/>
        </xdr:cNvSpPr>
      </xdr:nvSpPr>
      <xdr:spPr>
        <a:xfrm>
          <a:off x="10291145" y="19053"/>
          <a:ext cx="1740637"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Sauvegarde</a:t>
          </a:r>
        </a:p>
      </xdr:txBody>
    </xdr:sp>
    <xdr:clientData/>
  </xdr:twoCellAnchor>
  <xdr:twoCellAnchor>
    <xdr:from>
      <xdr:col>15</xdr:col>
      <xdr:colOff>291289</xdr:colOff>
      <xdr:row>0</xdr:row>
      <xdr:rowOff>9525</xdr:rowOff>
    </xdr:from>
    <xdr:to>
      <xdr:col>17</xdr:col>
      <xdr:colOff>121935</xdr:colOff>
      <xdr:row>1</xdr:row>
      <xdr:rowOff>291823</xdr:rowOff>
    </xdr:to>
    <xdr:sp macro="" textlink="">
      <xdr:nvSpPr>
        <xdr:cNvPr id="8" name="Rectangle : coins arrondis 7">
          <a:hlinkClick xmlns:r="http://schemas.openxmlformats.org/officeDocument/2006/relationships" r:id="rId22" tooltip=" "/>
          <a:extLst>
            <a:ext uri="{FF2B5EF4-FFF2-40B4-BE49-F238E27FC236}">
              <a16:creationId xmlns:a16="http://schemas.microsoft.com/office/drawing/2014/main" id="{00000000-0008-0000-1300-000008000000}"/>
            </a:ext>
          </a:extLst>
        </xdr:cNvPr>
        <xdr:cNvSpPr>
          <a:spLocks noChangeAspect="1"/>
        </xdr:cNvSpPr>
      </xdr:nvSpPr>
      <xdr:spPr>
        <a:xfrm>
          <a:off x="12130864" y="9525"/>
          <a:ext cx="992696"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Site</a:t>
          </a:r>
        </a:p>
      </xdr:txBody>
    </xdr:sp>
    <xdr:clientData/>
  </xdr:twoCellAnchor>
  <xdr:twoCellAnchor editAs="oneCell">
    <xdr:from>
      <xdr:col>19</xdr:col>
      <xdr:colOff>323850</xdr:colOff>
      <xdr:row>0</xdr:row>
      <xdr:rowOff>123825</xdr:rowOff>
    </xdr:from>
    <xdr:to>
      <xdr:col>20</xdr:col>
      <xdr:colOff>211686</xdr:colOff>
      <xdr:row>3</xdr:row>
      <xdr:rowOff>63133</xdr:rowOff>
    </xdr:to>
    <xdr:pic>
      <xdr:nvPicPr>
        <xdr:cNvPr id="9" name="Imag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23"/>
        <a:stretch>
          <a:fillRect/>
        </a:stretch>
      </xdr:blipFill>
      <xdr:spPr>
        <a:xfrm rot="1655933" flipH="1" flipV="1">
          <a:off x="14487525" y="123825"/>
          <a:ext cx="468861" cy="720358"/>
        </a:xfrm>
        <a:prstGeom prst="rect">
          <a:avLst/>
        </a:prstGeom>
      </xdr:spPr>
    </xdr:pic>
    <xdr:clientData/>
  </xdr:twoCellAnchor>
  <xdr:twoCellAnchor editAs="absolute">
    <xdr:from>
      <xdr:col>1</xdr:col>
      <xdr:colOff>0</xdr:colOff>
      <xdr:row>35</xdr:row>
      <xdr:rowOff>38095</xdr:rowOff>
    </xdr:from>
    <xdr:to>
      <xdr:col>3</xdr:col>
      <xdr:colOff>118124</xdr:colOff>
      <xdr:row>37</xdr:row>
      <xdr:rowOff>89095</xdr:rowOff>
    </xdr:to>
    <xdr:sp macro="" textlink="">
      <xdr:nvSpPr>
        <xdr:cNvPr id="10" name="Organigramme : Délai 45">
          <a:extLst>
            <a:ext uri="{FF2B5EF4-FFF2-40B4-BE49-F238E27FC236}">
              <a16:creationId xmlns:a16="http://schemas.microsoft.com/office/drawing/2014/main" id="{00000000-0008-0000-1300-00000A000000}"/>
            </a:ext>
          </a:extLst>
        </xdr:cNvPr>
        <xdr:cNvSpPr/>
      </xdr:nvSpPr>
      <xdr:spPr>
        <a:xfrm>
          <a:off x="57150" y="7210420"/>
          <a:ext cx="1546874"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nchorCtr="0"/>
        <a:lstStyle/>
        <a:p>
          <a:pPr algn="l"/>
          <a:r>
            <a:rPr lang="fr-BE" sz="2800" b="1" u="sng">
              <a:solidFill>
                <a:schemeClr val="bg1"/>
              </a:solidFill>
            </a:rPr>
            <a:t>  </a:t>
          </a:r>
          <a:r>
            <a:rPr lang="fr-BE" sz="2000" b="1" u="sng">
              <a:solidFill>
                <a:schemeClr val="bg1"/>
              </a:solidFill>
            </a:rPr>
            <a:t>Chapitres</a:t>
          </a:r>
          <a:endParaRPr lang="fr-BE" sz="1800" b="1" u="sng">
            <a:solidFill>
              <a:schemeClr val="bg1"/>
            </a:solidFill>
          </a:endParaRPr>
        </a:p>
      </xdr:txBody>
    </xdr:sp>
    <xdr:clientData/>
  </xdr:twoCellAnchor>
  <xdr:twoCellAnchor editAs="absolute">
    <xdr:from>
      <xdr:col>3</xdr:col>
      <xdr:colOff>209556</xdr:colOff>
      <xdr:row>35</xdr:row>
      <xdr:rowOff>57150</xdr:rowOff>
    </xdr:from>
    <xdr:to>
      <xdr:col>4</xdr:col>
      <xdr:colOff>161181</xdr:colOff>
      <xdr:row>37</xdr:row>
      <xdr:rowOff>108150</xdr:rowOff>
    </xdr:to>
    <xdr:sp macro="" textlink="">
      <xdr:nvSpPr>
        <xdr:cNvPr id="11" name="Organigramme : Délai 25">
          <a:hlinkClick xmlns:r="http://schemas.openxmlformats.org/officeDocument/2006/relationships" r:id="rId19" tooltip=" "/>
          <a:extLst>
            <a:ext uri="{FF2B5EF4-FFF2-40B4-BE49-F238E27FC236}">
              <a16:creationId xmlns:a16="http://schemas.microsoft.com/office/drawing/2014/main" id="{00000000-0008-0000-1300-00000B000000}"/>
            </a:ext>
          </a:extLst>
        </xdr:cNvPr>
        <xdr:cNvSpPr>
          <a:spLocks noChangeAspect="1"/>
        </xdr:cNvSpPr>
      </xdr:nvSpPr>
      <xdr:spPr>
        <a:xfrm>
          <a:off x="1695456" y="72294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a:t>
          </a:r>
          <a:endParaRPr lang="fr-BE" sz="1800" b="1" u="none">
            <a:solidFill>
              <a:schemeClr val="bg1"/>
            </a:solidFill>
          </a:endParaRPr>
        </a:p>
      </xdr:txBody>
    </xdr:sp>
    <xdr:clientData/>
  </xdr:twoCellAnchor>
  <xdr:twoCellAnchor editAs="absolute">
    <xdr:from>
      <xdr:col>4</xdr:col>
      <xdr:colOff>180981</xdr:colOff>
      <xdr:row>35</xdr:row>
      <xdr:rowOff>57150</xdr:rowOff>
    </xdr:from>
    <xdr:to>
      <xdr:col>5</xdr:col>
      <xdr:colOff>132606</xdr:colOff>
      <xdr:row>37</xdr:row>
      <xdr:rowOff>108150</xdr:rowOff>
    </xdr:to>
    <xdr:sp macro="" textlink="">
      <xdr:nvSpPr>
        <xdr:cNvPr id="12" name="Organigramme : Délai 25">
          <a:hlinkClick xmlns:r="http://schemas.openxmlformats.org/officeDocument/2006/relationships" r:id="rId24" tooltip=" "/>
          <a:extLst>
            <a:ext uri="{FF2B5EF4-FFF2-40B4-BE49-F238E27FC236}">
              <a16:creationId xmlns:a16="http://schemas.microsoft.com/office/drawing/2014/main" id="{00000000-0008-0000-1300-00000C000000}"/>
            </a:ext>
          </a:extLst>
        </xdr:cNvPr>
        <xdr:cNvSpPr>
          <a:spLocks noChangeAspect="1"/>
        </xdr:cNvSpPr>
      </xdr:nvSpPr>
      <xdr:spPr>
        <a:xfrm>
          <a:off x="2381256" y="72294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2</a:t>
          </a:r>
          <a:endParaRPr lang="fr-BE" sz="1800" b="1" u="none">
            <a:solidFill>
              <a:schemeClr val="bg1"/>
            </a:solidFill>
          </a:endParaRPr>
        </a:p>
      </xdr:txBody>
    </xdr:sp>
    <xdr:clientData/>
  </xdr:twoCellAnchor>
  <xdr:twoCellAnchor editAs="absolute">
    <xdr:from>
      <xdr:col>5</xdr:col>
      <xdr:colOff>161931</xdr:colOff>
      <xdr:row>35</xdr:row>
      <xdr:rowOff>38100</xdr:rowOff>
    </xdr:from>
    <xdr:to>
      <xdr:col>6</xdr:col>
      <xdr:colOff>113556</xdr:colOff>
      <xdr:row>37</xdr:row>
      <xdr:rowOff>89100</xdr:rowOff>
    </xdr:to>
    <xdr:sp macro="" textlink="">
      <xdr:nvSpPr>
        <xdr:cNvPr id="13" name="Organigramme : Délai 25">
          <a:hlinkClick xmlns:r="http://schemas.openxmlformats.org/officeDocument/2006/relationships" r:id="rId25" tooltip=" "/>
          <a:extLst>
            <a:ext uri="{FF2B5EF4-FFF2-40B4-BE49-F238E27FC236}">
              <a16:creationId xmlns:a16="http://schemas.microsoft.com/office/drawing/2014/main" id="{00000000-0008-0000-1300-00000D000000}"/>
            </a:ext>
          </a:extLst>
        </xdr:cNvPr>
        <xdr:cNvSpPr>
          <a:spLocks noChangeAspect="1"/>
        </xdr:cNvSpPr>
      </xdr:nvSpPr>
      <xdr:spPr>
        <a:xfrm>
          <a:off x="3076581" y="721042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3</a:t>
          </a:r>
          <a:endParaRPr lang="fr-BE" sz="1800" b="1" u="none">
            <a:solidFill>
              <a:schemeClr val="bg1"/>
            </a:solidFill>
          </a:endParaRPr>
        </a:p>
      </xdr:txBody>
    </xdr:sp>
    <xdr:clientData/>
  </xdr:twoCellAnchor>
  <xdr:twoCellAnchor editAs="absolute">
    <xdr:from>
      <xdr:col>6</xdr:col>
      <xdr:colOff>152406</xdr:colOff>
      <xdr:row>35</xdr:row>
      <xdr:rowOff>28575</xdr:rowOff>
    </xdr:from>
    <xdr:to>
      <xdr:col>7</xdr:col>
      <xdr:colOff>104031</xdr:colOff>
      <xdr:row>37</xdr:row>
      <xdr:rowOff>79575</xdr:rowOff>
    </xdr:to>
    <xdr:sp macro="" textlink="">
      <xdr:nvSpPr>
        <xdr:cNvPr id="14" name="Organigramme : Délai 25">
          <a:hlinkClick xmlns:r="http://schemas.openxmlformats.org/officeDocument/2006/relationships" r:id="rId26" tooltip=" "/>
          <a:extLst>
            <a:ext uri="{FF2B5EF4-FFF2-40B4-BE49-F238E27FC236}">
              <a16:creationId xmlns:a16="http://schemas.microsoft.com/office/drawing/2014/main" id="{00000000-0008-0000-1300-00000E000000}"/>
            </a:ext>
          </a:extLst>
        </xdr:cNvPr>
        <xdr:cNvSpPr>
          <a:spLocks noChangeAspect="1"/>
        </xdr:cNvSpPr>
      </xdr:nvSpPr>
      <xdr:spPr>
        <a:xfrm>
          <a:off x="3781431" y="72009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4</a:t>
          </a:r>
          <a:endParaRPr lang="fr-BE" sz="1800" b="1" u="none">
            <a:solidFill>
              <a:schemeClr val="bg1"/>
            </a:solidFill>
          </a:endParaRPr>
        </a:p>
      </xdr:txBody>
    </xdr:sp>
    <xdr:clientData/>
  </xdr:twoCellAnchor>
  <xdr:twoCellAnchor editAs="absolute">
    <xdr:from>
      <xdr:col>7</xdr:col>
      <xdr:colOff>152406</xdr:colOff>
      <xdr:row>35</xdr:row>
      <xdr:rowOff>28575</xdr:rowOff>
    </xdr:from>
    <xdr:to>
      <xdr:col>8</xdr:col>
      <xdr:colOff>104031</xdr:colOff>
      <xdr:row>37</xdr:row>
      <xdr:rowOff>79575</xdr:rowOff>
    </xdr:to>
    <xdr:sp macro="" textlink="">
      <xdr:nvSpPr>
        <xdr:cNvPr id="15" name="Organigramme : Délai 25">
          <a:hlinkClick xmlns:r="http://schemas.openxmlformats.org/officeDocument/2006/relationships" r:id="rId27" tooltip="  "/>
          <a:extLst>
            <a:ext uri="{FF2B5EF4-FFF2-40B4-BE49-F238E27FC236}">
              <a16:creationId xmlns:a16="http://schemas.microsoft.com/office/drawing/2014/main" id="{00000000-0008-0000-1300-00000F000000}"/>
            </a:ext>
          </a:extLst>
        </xdr:cNvPr>
        <xdr:cNvSpPr>
          <a:spLocks noChangeAspect="1"/>
        </xdr:cNvSpPr>
      </xdr:nvSpPr>
      <xdr:spPr>
        <a:xfrm>
          <a:off x="4495806" y="72009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lumMod val="95000"/>
                </a:schemeClr>
              </a:solidFill>
            </a:rPr>
            <a:t>5</a:t>
          </a:r>
          <a:endParaRPr lang="fr-BE" sz="1800" b="1" u="none">
            <a:solidFill>
              <a:schemeClr val="bg1">
                <a:lumMod val="95000"/>
              </a:schemeClr>
            </a:solidFill>
          </a:endParaRPr>
        </a:p>
      </xdr:txBody>
    </xdr:sp>
    <xdr:clientData/>
  </xdr:twoCellAnchor>
  <xdr:twoCellAnchor editAs="absolute">
    <xdr:from>
      <xdr:col>8</xdr:col>
      <xdr:colOff>161931</xdr:colOff>
      <xdr:row>35</xdr:row>
      <xdr:rowOff>28575</xdr:rowOff>
    </xdr:from>
    <xdr:to>
      <xdr:col>8</xdr:col>
      <xdr:colOff>827931</xdr:colOff>
      <xdr:row>37</xdr:row>
      <xdr:rowOff>79575</xdr:rowOff>
    </xdr:to>
    <xdr:sp macro="" textlink="">
      <xdr:nvSpPr>
        <xdr:cNvPr id="17" name="Organigramme : Délai 25">
          <a:hlinkClick xmlns:r="http://schemas.openxmlformats.org/officeDocument/2006/relationships" r:id="rId13" tooltip=" "/>
          <a:extLst>
            <a:ext uri="{FF2B5EF4-FFF2-40B4-BE49-F238E27FC236}">
              <a16:creationId xmlns:a16="http://schemas.microsoft.com/office/drawing/2014/main" id="{00000000-0008-0000-1300-000011000000}"/>
            </a:ext>
          </a:extLst>
        </xdr:cNvPr>
        <xdr:cNvSpPr>
          <a:spLocks noChangeAspect="1"/>
        </xdr:cNvSpPr>
      </xdr:nvSpPr>
      <xdr:spPr>
        <a:xfrm>
          <a:off x="5219706" y="72009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6</a:t>
          </a:r>
          <a:endParaRPr lang="fr-BE" sz="1800" b="1" u="none">
            <a:solidFill>
              <a:schemeClr val="bg1"/>
            </a:solidFill>
          </a:endParaRPr>
        </a:p>
      </xdr:txBody>
    </xdr:sp>
    <xdr:clientData/>
  </xdr:twoCellAnchor>
  <xdr:twoCellAnchor editAs="absolute">
    <xdr:from>
      <xdr:col>8</xdr:col>
      <xdr:colOff>857256</xdr:colOff>
      <xdr:row>35</xdr:row>
      <xdr:rowOff>19050</xdr:rowOff>
    </xdr:from>
    <xdr:to>
      <xdr:col>8</xdr:col>
      <xdr:colOff>1523256</xdr:colOff>
      <xdr:row>37</xdr:row>
      <xdr:rowOff>70050</xdr:rowOff>
    </xdr:to>
    <xdr:sp macro="" textlink="">
      <xdr:nvSpPr>
        <xdr:cNvPr id="19" name="Organigramme : Délai 18">
          <a:hlinkClick xmlns:r="http://schemas.openxmlformats.org/officeDocument/2006/relationships" r:id="rId28" tooltip=" "/>
          <a:extLst>
            <a:ext uri="{FF2B5EF4-FFF2-40B4-BE49-F238E27FC236}">
              <a16:creationId xmlns:a16="http://schemas.microsoft.com/office/drawing/2014/main" id="{00000000-0008-0000-1300-000013000000}"/>
            </a:ext>
          </a:extLst>
        </xdr:cNvPr>
        <xdr:cNvSpPr>
          <a:spLocks noChangeAspect="1"/>
        </xdr:cNvSpPr>
      </xdr:nvSpPr>
      <xdr:spPr>
        <a:xfrm>
          <a:off x="5915031"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rgbClr val="43FF98"/>
              </a:solidFill>
            </a:rPr>
            <a:t>7</a:t>
          </a:r>
          <a:endParaRPr lang="fr-BE" sz="1800" b="1" u="none">
            <a:solidFill>
              <a:srgbClr val="43FF98"/>
            </a:solidFill>
          </a:endParaRPr>
        </a:p>
      </xdr:txBody>
    </xdr:sp>
    <xdr:clientData/>
  </xdr:twoCellAnchor>
  <xdr:twoCellAnchor editAs="absolute">
    <xdr:from>
      <xdr:col>8</xdr:col>
      <xdr:colOff>1562106</xdr:colOff>
      <xdr:row>35</xdr:row>
      <xdr:rowOff>9525</xdr:rowOff>
    </xdr:from>
    <xdr:to>
      <xdr:col>8</xdr:col>
      <xdr:colOff>2228106</xdr:colOff>
      <xdr:row>37</xdr:row>
      <xdr:rowOff>60525</xdr:rowOff>
    </xdr:to>
    <xdr:sp macro="" textlink="">
      <xdr:nvSpPr>
        <xdr:cNvPr id="20" name="Organigramme : Délai 25">
          <a:hlinkClick xmlns:r="http://schemas.openxmlformats.org/officeDocument/2006/relationships" r:id="rId12" tooltip=" "/>
          <a:extLst>
            <a:ext uri="{FF2B5EF4-FFF2-40B4-BE49-F238E27FC236}">
              <a16:creationId xmlns:a16="http://schemas.microsoft.com/office/drawing/2014/main" id="{00000000-0008-0000-1300-000014000000}"/>
            </a:ext>
          </a:extLst>
        </xdr:cNvPr>
        <xdr:cNvSpPr>
          <a:spLocks noChangeAspect="1"/>
        </xdr:cNvSpPr>
      </xdr:nvSpPr>
      <xdr:spPr>
        <a:xfrm>
          <a:off x="6619881" y="71818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8</a:t>
          </a:r>
          <a:endParaRPr lang="fr-BE" sz="1800" b="1" u="none">
            <a:solidFill>
              <a:schemeClr val="bg1"/>
            </a:solidFill>
          </a:endParaRPr>
        </a:p>
      </xdr:txBody>
    </xdr:sp>
    <xdr:clientData/>
  </xdr:twoCellAnchor>
  <xdr:twoCellAnchor editAs="absolute">
    <xdr:from>
      <xdr:col>8</xdr:col>
      <xdr:colOff>2257431</xdr:colOff>
      <xdr:row>35</xdr:row>
      <xdr:rowOff>0</xdr:rowOff>
    </xdr:from>
    <xdr:to>
      <xdr:col>8</xdr:col>
      <xdr:colOff>2923431</xdr:colOff>
      <xdr:row>37</xdr:row>
      <xdr:rowOff>51000</xdr:rowOff>
    </xdr:to>
    <xdr:sp macro="" textlink="">
      <xdr:nvSpPr>
        <xdr:cNvPr id="21" name="Organigramme : Délai 25">
          <a:hlinkClick xmlns:r="http://schemas.openxmlformats.org/officeDocument/2006/relationships" r:id="rId29" tooltip=" "/>
          <a:extLst>
            <a:ext uri="{FF2B5EF4-FFF2-40B4-BE49-F238E27FC236}">
              <a16:creationId xmlns:a16="http://schemas.microsoft.com/office/drawing/2014/main" id="{00000000-0008-0000-1300-000015000000}"/>
            </a:ext>
          </a:extLst>
        </xdr:cNvPr>
        <xdr:cNvSpPr>
          <a:spLocks noChangeAspect="1"/>
        </xdr:cNvSpPr>
      </xdr:nvSpPr>
      <xdr:spPr>
        <a:xfrm>
          <a:off x="7315206" y="717232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9</a:t>
          </a:r>
          <a:endParaRPr lang="fr-BE" sz="1800" b="1" u="none">
            <a:solidFill>
              <a:schemeClr val="bg1"/>
            </a:solidFill>
          </a:endParaRPr>
        </a:p>
      </xdr:txBody>
    </xdr:sp>
    <xdr:clientData/>
  </xdr:twoCellAnchor>
  <xdr:twoCellAnchor editAs="absolute">
    <xdr:from>
      <xdr:col>8</xdr:col>
      <xdr:colOff>2971806</xdr:colOff>
      <xdr:row>35</xdr:row>
      <xdr:rowOff>0</xdr:rowOff>
    </xdr:from>
    <xdr:to>
      <xdr:col>9</xdr:col>
      <xdr:colOff>494556</xdr:colOff>
      <xdr:row>37</xdr:row>
      <xdr:rowOff>51000</xdr:rowOff>
    </xdr:to>
    <xdr:sp macro="" textlink="">
      <xdr:nvSpPr>
        <xdr:cNvPr id="22" name="Organigramme : Délai 25">
          <a:hlinkClick xmlns:r="http://schemas.openxmlformats.org/officeDocument/2006/relationships" r:id="rId30" tooltip=" "/>
          <a:extLst>
            <a:ext uri="{FF2B5EF4-FFF2-40B4-BE49-F238E27FC236}">
              <a16:creationId xmlns:a16="http://schemas.microsoft.com/office/drawing/2014/main" id="{00000000-0008-0000-1300-000016000000}"/>
            </a:ext>
          </a:extLst>
        </xdr:cNvPr>
        <xdr:cNvSpPr>
          <a:spLocks noChangeAspect="1"/>
        </xdr:cNvSpPr>
      </xdr:nvSpPr>
      <xdr:spPr>
        <a:xfrm>
          <a:off x="8029581" y="717232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10</a:t>
          </a:r>
          <a:endParaRPr lang="fr-BE" sz="1800" b="1" u="none">
            <a:solidFill>
              <a:schemeClr val="bg1"/>
            </a:solidFill>
          </a:endParaRPr>
        </a:p>
      </xdr:txBody>
    </xdr:sp>
    <xdr:clientData/>
  </xdr:twoCellAnchor>
  <xdr:twoCellAnchor>
    <xdr:from>
      <xdr:col>11</xdr:col>
      <xdr:colOff>66675</xdr:colOff>
      <xdr:row>35</xdr:row>
      <xdr:rowOff>47625</xdr:rowOff>
    </xdr:from>
    <xdr:to>
      <xdr:col>11</xdr:col>
      <xdr:colOff>428625</xdr:colOff>
      <xdr:row>36</xdr:row>
      <xdr:rowOff>38100</xdr:rowOff>
    </xdr:to>
    <xdr:sp macro="" textlink="">
      <xdr:nvSpPr>
        <xdr:cNvPr id="51" name="Flèche : haut 50">
          <a:extLst>
            <a:ext uri="{FF2B5EF4-FFF2-40B4-BE49-F238E27FC236}">
              <a16:creationId xmlns:a16="http://schemas.microsoft.com/office/drawing/2014/main" id="{00000000-0008-0000-1300-000033000000}"/>
            </a:ext>
          </a:extLst>
        </xdr:cNvPr>
        <xdr:cNvSpPr/>
      </xdr:nvSpPr>
      <xdr:spPr>
        <a:xfrm>
          <a:off x="9315450" y="7219950"/>
          <a:ext cx="361950" cy="180975"/>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mc:AlternateContent xmlns:mc="http://schemas.openxmlformats.org/markup-compatibility/2006">
    <mc:Choice xmlns:a14="http://schemas.microsoft.com/office/drawing/2010/main" Requires="a14">
      <xdr:twoCellAnchor>
        <xdr:from>
          <xdr:col>11</xdr:col>
          <xdr:colOff>0</xdr:colOff>
          <xdr:row>33</xdr:row>
          <xdr:rowOff>9525</xdr:rowOff>
        </xdr:from>
        <xdr:to>
          <xdr:col>11</xdr:col>
          <xdr:colOff>504825</xdr:colOff>
          <xdr:row>35</xdr:row>
          <xdr:rowOff>9525</xdr:rowOff>
        </xdr:to>
        <xdr:sp macro="" textlink="">
          <xdr:nvSpPr>
            <xdr:cNvPr id="41988" name="Spinner 4" hidden="1">
              <a:extLst>
                <a:ext uri="{63B3BB69-23CF-44E3-9099-C40C66FF867C}">
                  <a14:compatExt spid="_x0000_s41988"/>
                </a:ext>
                <a:ext uri="{FF2B5EF4-FFF2-40B4-BE49-F238E27FC236}">
                  <a16:creationId xmlns:a16="http://schemas.microsoft.com/office/drawing/2014/main" id="{00000000-0008-0000-1300-000004A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8</xdr:col>
      <xdr:colOff>1181105</xdr:colOff>
      <xdr:row>38</xdr:row>
      <xdr:rowOff>57153</xdr:rowOff>
    </xdr:from>
    <xdr:to>
      <xdr:col>9</xdr:col>
      <xdr:colOff>170</xdr:colOff>
      <xdr:row>43</xdr:row>
      <xdr:rowOff>76101</xdr:rowOff>
    </xdr:to>
    <xdr:pic>
      <xdr:nvPicPr>
        <xdr:cNvPr id="8" name="Picture 9">
          <a:hlinkClick xmlns:r="http://schemas.openxmlformats.org/officeDocument/2006/relationships" r:id="rId1"/>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994105" y="5657853"/>
          <a:ext cx="165" cy="819048"/>
        </a:xfrm>
        <a:prstGeom prst="rect">
          <a:avLst/>
        </a:prstGeom>
        <a:noFill/>
      </xdr:spPr>
    </xdr:pic>
    <xdr:clientData/>
  </xdr:twoCellAnchor>
  <xdr:twoCellAnchor>
    <xdr:from>
      <xdr:col>5</xdr:col>
      <xdr:colOff>9525</xdr:colOff>
      <xdr:row>3</xdr:row>
      <xdr:rowOff>180975</xdr:rowOff>
    </xdr:from>
    <xdr:to>
      <xdr:col>7</xdr:col>
      <xdr:colOff>600075</xdr:colOff>
      <xdr:row>6</xdr:row>
      <xdr:rowOff>9525</xdr:rowOff>
    </xdr:to>
    <xdr:sp macro="" textlink="">
      <xdr:nvSpPr>
        <xdr:cNvPr id="16" name="Organigramme : Délai 25">
          <a:extLst>
            <a:ext uri="{FF2B5EF4-FFF2-40B4-BE49-F238E27FC236}">
              <a16:creationId xmlns:a16="http://schemas.microsoft.com/office/drawing/2014/main" id="{00000000-0008-0000-1400-000010000000}"/>
            </a:ext>
          </a:extLst>
        </xdr:cNvPr>
        <xdr:cNvSpPr/>
      </xdr:nvSpPr>
      <xdr:spPr>
        <a:xfrm>
          <a:off x="1619250" y="714375"/>
          <a:ext cx="704850" cy="4572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3200" b="1" u="none">
              <a:solidFill>
                <a:schemeClr val="bg1"/>
              </a:solidFill>
            </a:rPr>
            <a:t>7</a:t>
          </a:r>
          <a:endParaRPr lang="fr-BE" sz="2000" b="1" u="none">
            <a:solidFill>
              <a:schemeClr val="bg1"/>
            </a:solidFill>
          </a:endParaRPr>
        </a:p>
      </xdr:txBody>
    </xdr:sp>
    <xdr:clientData/>
  </xdr:twoCellAnchor>
  <xdr:twoCellAnchor editAs="oneCell">
    <xdr:from>
      <xdr:col>0</xdr:col>
      <xdr:colOff>0</xdr:colOff>
      <xdr:row>0</xdr:row>
      <xdr:rowOff>19047</xdr:rowOff>
    </xdr:from>
    <xdr:to>
      <xdr:col>7</xdr:col>
      <xdr:colOff>771525</xdr:colOff>
      <xdr:row>3</xdr:row>
      <xdr:rowOff>87512</xdr:rowOff>
    </xdr:to>
    <xdr:pic>
      <xdr:nvPicPr>
        <xdr:cNvPr id="7" name="Image 6">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9047"/>
          <a:ext cx="2495550" cy="601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2447924</xdr:colOff>
      <xdr:row>0</xdr:row>
      <xdr:rowOff>0</xdr:rowOff>
    </xdr:from>
    <xdr:to>
      <xdr:col>13</xdr:col>
      <xdr:colOff>202110</xdr:colOff>
      <xdr:row>2</xdr:row>
      <xdr:rowOff>129898</xdr:rowOff>
    </xdr:to>
    <xdr:sp macro="" textlink="">
      <xdr:nvSpPr>
        <xdr:cNvPr id="9" name="Rectangle : coins arrondis 8">
          <a:hlinkClick xmlns:r="http://schemas.openxmlformats.org/officeDocument/2006/relationships" r:id="rId4" tooltip=" "/>
          <a:extLst>
            <a:ext uri="{FF2B5EF4-FFF2-40B4-BE49-F238E27FC236}">
              <a16:creationId xmlns:a16="http://schemas.microsoft.com/office/drawing/2014/main" id="{00000000-0008-0000-1400-000009000000}"/>
            </a:ext>
          </a:extLst>
        </xdr:cNvPr>
        <xdr:cNvSpPr>
          <a:spLocks noChangeAspect="1"/>
        </xdr:cNvSpPr>
      </xdr:nvSpPr>
      <xdr:spPr>
        <a:xfrm>
          <a:off x="6305549" y="0"/>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AR ESSENCE" panose="02000000000000000000" pitchFamily="2" charset="0"/>
              <a:ea typeface="+mn-ea"/>
              <a:cs typeface="+mn-cs"/>
            </a:rPr>
            <a:t>Retour</a:t>
          </a:r>
        </a:p>
      </xdr:txBody>
    </xdr:sp>
    <xdr:clientData/>
  </xdr:twoCellAnchor>
  <xdr:twoCellAnchor>
    <xdr:from>
      <xdr:col>25</xdr:col>
      <xdr:colOff>0</xdr:colOff>
      <xdr:row>39</xdr:row>
      <xdr:rowOff>0</xdr:rowOff>
    </xdr:from>
    <xdr:to>
      <xdr:col>26</xdr:col>
      <xdr:colOff>602161</xdr:colOff>
      <xdr:row>41</xdr:row>
      <xdr:rowOff>91798</xdr:rowOff>
    </xdr:to>
    <xdr:sp macro="" textlink="">
      <xdr:nvSpPr>
        <xdr:cNvPr id="4" name="Rectangle : coins arrondis 3">
          <a:hlinkClick xmlns:r="http://schemas.openxmlformats.org/officeDocument/2006/relationships" r:id="rId4" tooltip=" "/>
          <a:extLst>
            <a:ext uri="{FF2B5EF4-FFF2-40B4-BE49-F238E27FC236}">
              <a16:creationId xmlns:a16="http://schemas.microsoft.com/office/drawing/2014/main" id="{00000000-0008-0000-1400-000004000000}"/>
            </a:ext>
          </a:extLst>
        </xdr:cNvPr>
        <xdr:cNvSpPr>
          <a:spLocks noChangeAspect="1"/>
        </xdr:cNvSpPr>
      </xdr:nvSpPr>
      <xdr:spPr>
        <a:xfrm>
          <a:off x="11315700" y="7391400"/>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AR ESSENCE" panose="02000000000000000000" pitchFamily="2" charset="0"/>
              <a:ea typeface="+mn-ea"/>
              <a:cs typeface="+mn-cs"/>
            </a:rPr>
            <a:t>Retour</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695</xdr:col>
      <xdr:colOff>0</xdr:colOff>
      <xdr:row>61</xdr:row>
      <xdr:rowOff>0</xdr:rowOff>
    </xdr:from>
    <xdr:to>
      <xdr:col>696</xdr:col>
      <xdr:colOff>2305</xdr:colOff>
      <xdr:row>64</xdr:row>
      <xdr:rowOff>18948</xdr:rowOff>
    </xdr:to>
    <xdr:pic>
      <xdr:nvPicPr>
        <xdr:cNvPr id="53" name="Picture 7">
          <a:hlinkClick xmlns:r="http://schemas.openxmlformats.org/officeDocument/2006/relationships" r:id="rId1"/>
          <a:extLst>
            <a:ext uri="{FF2B5EF4-FFF2-40B4-BE49-F238E27FC236}">
              <a16:creationId xmlns:a16="http://schemas.microsoft.com/office/drawing/2014/main" id="{00000000-0008-0000-1500-00003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0462075" y="6324600"/>
          <a:ext cx="609454" cy="819048"/>
        </a:xfrm>
        <a:prstGeom prst="rect">
          <a:avLst/>
        </a:prstGeom>
        <a:noFill/>
      </xdr:spPr>
    </xdr:pic>
    <xdr:clientData/>
  </xdr:twoCellAnchor>
  <xdr:twoCellAnchor editAs="oneCell">
    <xdr:from>
      <xdr:col>695</xdr:col>
      <xdr:colOff>0</xdr:colOff>
      <xdr:row>61</xdr:row>
      <xdr:rowOff>0</xdr:rowOff>
    </xdr:from>
    <xdr:to>
      <xdr:col>696</xdr:col>
      <xdr:colOff>165</xdr:colOff>
      <xdr:row>64</xdr:row>
      <xdr:rowOff>18948</xdr:rowOff>
    </xdr:to>
    <xdr:pic>
      <xdr:nvPicPr>
        <xdr:cNvPr id="54" name="Picture 5">
          <a:hlinkClick xmlns:r="http://schemas.openxmlformats.org/officeDocument/2006/relationships" r:id="rId3"/>
          <a:extLst>
            <a:ext uri="{FF2B5EF4-FFF2-40B4-BE49-F238E27FC236}">
              <a16:creationId xmlns:a16="http://schemas.microsoft.com/office/drawing/2014/main" id="{00000000-0008-0000-1500-000036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0462075" y="6334125"/>
          <a:ext cx="609765" cy="819048"/>
        </a:xfrm>
        <a:prstGeom prst="rect">
          <a:avLst/>
        </a:prstGeom>
        <a:noFill/>
      </xdr:spPr>
    </xdr:pic>
    <xdr:clientData/>
  </xdr:twoCellAnchor>
  <xdr:twoCellAnchor editAs="oneCell">
    <xdr:from>
      <xdr:col>695</xdr:col>
      <xdr:colOff>0</xdr:colOff>
      <xdr:row>61</xdr:row>
      <xdr:rowOff>0</xdr:rowOff>
    </xdr:from>
    <xdr:to>
      <xdr:col>696</xdr:col>
      <xdr:colOff>165</xdr:colOff>
      <xdr:row>64</xdr:row>
      <xdr:rowOff>18948</xdr:rowOff>
    </xdr:to>
    <xdr:pic>
      <xdr:nvPicPr>
        <xdr:cNvPr id="55" name="Picture 6">
          <a:hlinkClick xmlns:r="http://schemas.openxmlformats.org/officeDocument/2006/relationships" r:id="rId5"/>
          <a:extLst>
            <a:ext uri="{FF2B5EF4-FFF2-40B4-BE49-F238E27FC236}">
              <a16:creationId xmlns:a16="http://schemas.microsoft.com/office/drawing/2014/main" id="{00000000-0008-0000-1500-00003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20462075" y="6324600"/>
          <a:ext cx="609765" cy="819048"/>
        </a:xfrm>
        <a:prstGeom prst="rect">
          <a:avLst/>
        </a:prstGeom>
        <a:noFill/>
      </xdr:spPr>
    </xdr:pic>
    <xdr:clientData/>
  </xdr:twoCellAnchor>
  <xdr:twoCellAnchor editAs="oneCell">
    <xdr:from>
      <xdr:col>695</xdr:col>
      <xdr:colOff>0</xdr:colOff>
      <xdr:row>61</xdr:row>
      <xdr:rowOff>0</xdr:rowOff>
    </xdr:from>
    <xdr:to>
      <xdr:col>696</xdr:col>
      <xdr:colOff>2302</xdr:colOff>
      <xdr:row>64</xdr:row>
      <xdr:rowOff>18948</xdr:rowOff>
    </xdr:to>
    <xdr:pic>
      <xdr:nvPicPr>
        <xdr:cNvPr id="56" name="Picture 8">
          <a:hlinkClick xmlns:r="http://schemas.openxmlformats.org/officeDocument/2006/relationships" r:id="rId7"/>
          <a:extLst>
            <a:ext uri="{FF2B5EF4-FFF2-40B4-BE49-F238E27FC236}">
              <a16:creationId xmlns:a16="http://schemas.microsoft.com/office/drawing/2014/main" id="{00000000-0008-0000-1500-000038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20462075" y="6324600"/>
          <a:ext cx="609451" cy="819048"/>
        </a:xfrm>
        <a:prstGeom prst="rect">
          <a:avLst/>
        </a:prstGeom>
        <a:noFill/>
      </xdr:spPr>
    </xdr:pic>
    <xdr:clientData/>
  </xdr:twoCellAnchor>
  <xdr:twoCellAnchor editAs="oneCell">
    <xdr:from>
      <xdr:col>695</xdr:col>
      <xdr:colOff>0</xdr:colOff>
      <xdr:row>61</xdr:row>
      <xdr:rowOff>0</xdr:rowOff>
    </xdr:from>
    <xdr:to>
      <xdr:col>696</xdr:col>
      <xdr:colOff>162</xdr:colOff>
      <xdr:row>64</xdr:row>
      <xdr:rowOff>18948</xdr:rowOff>
    </xdr:to>
    <xdr:pic>
      <xdr:nvPicPr>
        <xdr:cNvPr id="57" name="Picture 9">
          <a:hlinkClick xmlns:r="http://schemas.openxmlformats.org/officeDocument/2006/relationships" r:id="rId9"/>
          <a:extLst>
            <a:ext uri="{FF2B5EF4-FFF2-40B4-BE49-F238E27FC236}">
              <a16:creationId xmlns:a16="http://schemas.microsoft.com/office/drawing/2014/main" id="{00000000-0008-0000-1500-000039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20462075" y="6381750"/>
          <a:ext cx="609762" cy="819048"/>
        </a:xfrm>
        <a:prstGeom prst="rect">
          <a:avLst/>
        </a:prstGeom>
        <a:noFill/>
      </xdr:spPr>
    </xdr:pic>
    <xdr:clientData/>
  </xdr:twoCellAnchor>
  <xdr:twoCellAnchor editAs="oneCell">
    <xdr:from>
      <xdr:col>695</xdr:col>
      <xdr:colOff>0</xdr:colOff>
      <xdr:row>37</xdr:row>
      <xdr:rowOff>76200</xdr:rowOff>
    </xdr:from>
    <xdr:to>
      <xdr:col>696</xdr:col>
      <xdr:colOff>2305</xdr:colOff>
      <xdr:row>38</xdr:row>
      <xdr:rowOff>1410</xdr:rowOff>
    </xdr:to>
    <xdr:pic>
      <xdr:nvPicPr>
        <xdr:cNvPr id="23" name="Picture 7">
          <a:hlinkClick xmlns:r="http://schemas.openxmlformats.org/officeDocument/2006/relationships" r:id="rId1"/>
          <a:extLst>
            <a:ext uri="{FF2B5EF4-FFF2-40B4-BE49-F238E27FC236}">
              <a16:creationId xmlns:a16="http://schemas.microsoft.com/office/drawing/2014/main" id="{00000000-0008-0000-15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9091725" y="7200900"/>
          <a:ext cx="609454" cy="114198"/>
        </a:xfrm>
        <a:prstGeom prst="rect">
          <a:avLst/>
        </a:prstGeom>
        <a:noFill/>
      </xdr:spPr>
    </xdr:pic>
    <xdr:clientData/>
  </xdr:twoCellAnchor>
  <xdr:twoCellAnchor editAs="oneCell">
    <xdr:from>
      <xdr:col>695</xdr:col>
      <xdr:colOff>0</xdr:colOff>
      <xdr:row>37</xdr:row>
      <xdr:rowOff>85725</xdr:rowOff>
    </xdr:from>
    <xdr:to>
      <xdr:col>696</xdr:col>
      <xdr:colOff>165</xdr:colOff>
      <xdr:row>38</xdr:row>
      <xdr:rowOff>1410</xdr:rowOff>
    </xdr:to>
    <xdr:pic>
      <xdr:nvPicPr>
        <xdr:cNvPr id="24" name="Picture 5">
          <a:hlinkClick xmlns:r="http://schemas.openxmlformats.org/officeDocument/2006/relationships" r:id="rId3"/>
          <a:extLst>
            <a:ext uri="{FF2B5EF4-FFF2-40B4-BE49-F238E27FC236}">
              <a16:creationId xmlns:a16="http://schemas.microsoft.com/office/drawing/2014/main" id="{00000000-0008-0000-1500-00001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9091725" y="7210425"/>
          <a:ext cx="609765" cy="104673"/>
        </a:xfrm>
        <a:prstGeom prst="rect">
          <a:avLst/>
        </a:prstGeom>
        <a:noFill/>
      </xdr:spPr>
    </xdr:pic>
    <xdr:clientData/>
  </xdr:twoCellAnchor>
  <xdr:twoCellAnchor editAs="oneCell">
    <xdr:from>
      <xdr:col>695</xdr:col>
      <xdr:colOff>0</xdr:colOff>
      <xdr:row>37</xdr:row>
      <xdr:rowOff>76200</xdr:rowOff>
    </xdr:from>
    <xdr:to>
      <xdr:col>696</xdr:col>
      <xdr:colOff>165</xdr:colOff>
      <xdr:row>38</xdr:row>
      <xdr:rowOff>1410</xdr:rowOff>
    </xdr:to>
    <xdr:pic>
      <xdr:nvPicPr>
        <xdr:cNvPr id="25" name="Picture 6">
          <a:hlinkClick xmlns:r="http://schemas.openxmlformats.org/officeDocument/2006/relationships" r:id="rId5"/>
          <a:extLst>
            <a:ext uri="{FF2B5EF4-FFF2-40B4-BE49-F238E27FC236}">
              <a16:creationId xmlns:a16="http://schemas.microsoft.com/office/drawing/2014/main" id="{00000000-0008-0000-1500-000019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29091725" y="7200900"/>
          <a:ext cx="609765" cy="114198"/>
        </a:xfrm>
        <a:prstGeom prst="rect">
          <a:avLst/>
        </a:prstGeom>
        <a:noFill/>
      </xdr:spPr>
    </xdr:pic>
    <xdr:clientData/>
  </xdr:twoCellAnchor>
  <xdr:twoCellAnchor editAs="oneCell">
    <xdr:from>
      <xdr:col>695</xdr:col>
      <xdr:colOff>0</xdr:colOff>
      <xdr:row>37</xdr:row>
      <xdr:rowOff>76200</xdr:rowOff>
    </xdr:from>
    <xdr:to>
      <xdr:col>696</xdr:col>
      <xdr:colOff>2302</xdr:colOff>
      <xdr:row>38</xdr:row>
      <xdr:rowOff>1410</xdr:rowOff>
    </xdr:to>
    <xdr:pic>
      <xdr:nvPicPr>
        <xdr:cNvPr id="26" name="Picture 8">
          <a:hlinkClick xmlns:r="http://schemas.openxmlformats.org/officeDocument/2006/relationships" r:id="rId7"/>
          <a:extLst>
            <a:ext uri="{FF2B5EF4-FFF2-40B4-BE49-F238E27FC236}">
              <a16:creationId xmlns:a16="http://schemas.microsoft.com/office/drawing/2014/main" id="{00000000-0008-0000-1500-00001A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29091725" y="7200900"/>
          <a:ext cx="609451" cy="114198"/>
        </a:xfrm>
        <a:prstGeom prst="rect">
          <a:avLst/>
        </a:prstGeom>
        <a:noFill/>
      </xdr:spPr>
    </xdr:pic>
    <xdr:clientData/>
  </xdr:twoCellAnchor>
  <xdr:twoCellAnchor editAs="oneCell">
    <xdr:from>
      <xdr:col>695</xdr:col>
      <xdr:colOff>0</xdr:colOff>
      <xdr:row>37</xdr:row>
      <xdr:rowOff>133350</xdr:rowOff>
    </xdr:from>
    <xdr:to>
      <xdr:col>696</xdr:col>
      <xdr:colOff>162</xdr:colOff>
      <xdr:row>38</xdr:row>
      <xdr:rowOff>1410</xdr:rowOff>
    </xdr:to>
    <xdr:pic>
      <xdr:nvPicPr>
        <xdr:cNvPr id="27" name="Picture 9">
          <a:hlinkClick xmlns:r="http://schemas.openxmlformats.org/officeDocument/2006/relationships" r:id="rId9"/>
          <a:extLst>
            <a:ext uri="{FF2B5EF4-FFF2-40B4-BE49-F238E27FC236}">
              <a16:creationId xmlns:a16="http://schemas.microsoft.com/office/drawing/2014/main" id="{00000000-0008-0000-1500-00001B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29091725" y="7258050"/>
          <a:ext cx="609762" cy="57048"/>
        </a:xfrm>
        <a:prstGeom prst="rect">
          <a:avLst/>
        </a:prstGeom>
        <a:noFill/>
      </xdr:spPr>
    </xdr:pic>
    <xdr:clientData/>
  </xdr:twoCellAnchor>
  <xdr:twoCellAnchor>
    <xdr:from>
      <xdr:col>15</xdr:col>
      <xdr:colOff>560903</xdr:colOff>
      <xdr:row>33</xdr:row>
      <xdr:rowOff>190499</xdr:rowOff>
    </xdr:from>
    <xdr:to>
      <xdr:col>17</xdr:col>
      <xdr:colOff>561975</xdr:colOff>
      <xdr:row>37</xdr:row>
      <xdr:rowOff>9524</xdr:rowOff>
    </xdr:to>
    <xdr:sp macro="" textlink="">
      <xdr:nvSpPr>
        <xdr:cNvPr id="29" name="Organigramme : Délai 20">
          <a:hlinkClick xmlns:r="http://schemas.openxmlformats.org/officeDocument/2006/relationships" r:id="rId11" tooltip=" "/>
          <a:extLst>
            <a:ext uri="{FF2B5EF4-FFF2-40B4-BE49-F238E27FC236}">
              <a16:creationId xmlns:a16="http://schemas.microsoft.com/office/drawing/2014/main" id="{00000000-0008-0000-1500-00001D000000}"/>
            </a:ext>
          </a:extLst>
        </xdr:cNvPr>
        <xdr:cNvSpPr/>
      </xdr:nvSpPr>
      <xdr:spPr>
        <a:xfrm>
          <a:off x="12371903" y="6962774"/>
          <a:ext cx="1163122" cy="581025"/>
        </a:xfrm>
        <a:prstGeom prst="roundRect">
          <a:avLst/>
        </a:prstGeom>
        <a:gradFill flip="none" rotWithShape="1">
          <a:gsLst>
            <a:gs pos="0">
              <a:srgbClr val="FFC000"/>
            </a:gs>
            <a:gs pos="46000">
              <a:srgbClr val="FFC000"/>
            </a:gs>
            <a:gs pos="100000">
              <a:srgbClr val="FFFF0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400" b="1" u="sng">
              <a:solidFill>
                <a:schemeClr val="tx2">
                  <a:lumMod val="75000"/>
                </a:schemeClr>
              </a:solidFill>
              <a:latin typeface="+mn-lt"/>
              <a:ea typeface="+mn-ea"/>
              <a:cs typeface="+mn-cs"/>
            </a:rPr>
            <a:t>Suivant</a:t>
          </a:r>
          <a:endParaRPr lang="fr-BE" sz="2800" b="1" u="sng">
            <a:solidFill>
              <a:schemeClr val="tx2">
                <a:lumMod val="75000"/>
              </a:schemeClr>
            </a:solidFill>
            <a:latin typeface="+mn-lt"/>
            <a:ea typeface="+mn-ea"/>
            <a:cs typeface="+mn-cs"/>
          </a:endParaRPr>
        </a:p>
      </xdr:txBody>
    </xdr:sp>
    <xdr:clientData/>
  </xdr:twoCellAnchor>
  <xdr:twoCellAnchor>
    <xdr:from>
      <xdr:col>11</xdr:col>
      <xdr:colOff>590549</xdr:colOff>
      <xdr:row>33</xdr:row>
      <xdr:rowOff>190499</xdr:rowOff>
    </xdr:from>
    <xdr:to>
      <xdr:col>14</xdr:col>
      <xdr:colOff>55531</xdr:colOff>
      <xdr:row>37</xdr:row>
      <xdr:rowOff>9524</xdr:rowOff>
    </xdr:to>
    <xdr:sp macro="" textlink="">
      <xdr:nvSpPr>
        <xdr:cNvPr id="31" name="Organigramme : Délai 22">
          <a:hlinkClick xmlns:r="http://schemas.openxmlformats.org/officeDocument/2006/relationships" r:id="rId12" tooltip=" "/>
          <a:extLst>
            <a:ext uri="{FF2B5EF4-FFF2-40B4-BE49-F238E27FC236}">
              <a16:creationId xmlns:a16="http://schemas.microsoft.com/office/drawing/2014/main" id="{00000000-0008-0000-1500-00001F000000}"/>
            </a:ext>
          </a:extLst>
        </xdr:cNvPr>
        <xdr:cNvSpPr/>
      </xdr:nvSpPr>
      <xdr:spPr>
        <a:xfrm flipH="1">
          <a:off x="9810749" y="6962774"/>
          <a:ext cx="1474757" cy="581025"/>
        </a:xfrm>
        <a:prstGeom prst="roundRect">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400" b="1" u="sng">
              <a:solidFill>
                <a:schemeClr val="bg1"/>
              </a:solidFill>
              <a:latin typeface="+mn-lt"/>
              <a:ea typeface="+mn-ea"/>
              <a:cs typeface="+mn-cs"/>
            </a:rPr>
            <a:t>Précédent</a:t>
          </a:r>
        </a:p>
      </xdr:txBody>
    </xdr:sp>
    <xdr:clientData/>
  </xdr:twoCellAnchor>
  <xdr:twoCellAnchor>
    <xdr:from>
      <xdr:col>0</xdr:col>
      <xdr:colOff>0</xdr:colOff>
      <xdr:row>37</xdr:row>
      <xdr:rowOff>171450</xdr:rowOff>
    </xdr:from>
    <xdr:to>
      <xdr:col>20</xdr:col>
      <xdr:colOff>28575</xdr:colOff>
      <xdr:row>40</xdr:row>
      <xdr:rowOff>66675</xdr:rowOff>
    </xdr:to>
    <xdr:sp macro="" textlink="">
      <xdr:nvSpPr>
        <xdr:cNvPr id="32" name="Rectangle 31">
          <a:extLst>
            <a:ext uri="{FF2B5EF4-FFF2-40B4-BE49-F238E27FC236}">
              <a16:creationId xmlns:a16="http://schemas.microsoft.com/office/drawing/2014/main" id="{00000000-0008-0000-1500-000020000000}"/>
            </a:ext>
          </a:extLst>
        </xdr:cNvPr>
        <xdr:cNvSpPr/>
      </xdr:nvSpPr>
      <xdr:spPr>
        <a:xfrm>
          <a:off x="0" y="7296150"/>
          <a:ext cx="13658850" cy="466725"/>
        </a:xfrm>
        <a:prstGeom prst="rect">
          <a:avLst/>
        </a:prstGeom>
        <a:gradFill flip="none" rotWithShape="1">
          <a:gsLst>
            <a:gs pos="0">
              <a:schemeClr val="tx2">
                <a:lumMod val="50000"/>
              </a:schemeClr>
            </a:gs>
            <a:gs pos="62000">
              <a:schemeClr val="tx2">
                <a:lumMod val="75000"/>
              </a:schemeClr>
            </a:gs>
            <a:gs pos="100000">
              <a:srgbClr val="43FF98"/>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0"/>
        <a:lstStyle/>
        <a:p>
          <a:pPr algn="ctr"/>
          <a:r>
            <a:rPr lang="fr-BE" sz="2400" b="0">
              <a:solidFill>
                <a:schemeClr val="bg1"/>
              </a:solidFill>
            </a:rPr>
            <a:t>Evaluer, Analyser, Agir, Informer</a:t>
          </a:r>
        </a:p>
      </xdr:txBody>
    </xdr:sp>
    <xdr:clientData/>
  </xdr:twoCellAnchor>
  <xdr:twoCellAnchor>
    <xdr:from>
      <xdr:col>18</xdr:col>
      <xdr:colOff>104775</xdr:colOff>
      <xdr:row>34</xdr:row>
      <xdr:rowOff>9525</xdr:rowOff>
    </xdr:from>
    <xdr:to>
      <xdr:col>20</xdr:col>
      <xdr:colOff>0</xdr:colOff>
      <xdr:row>36</xdr:row>
      <xdr:rowOff>180975</xdr:rowOff>
    </xdr:to>
    <xdr:sp macro="" textlink="">
      <xdr:nvSpPr>
        <xdr:cNvPr id="39" name="Organigramme : Délai 20">
          <a:hlinkClick xmlns:r="http://schemas.openxmlformats.org/officeDocument/2006/relationships" r:id="rId13" tooltip=" "/>
          <a:extLst>
            <a:ext uri="{FF2B5EF4-FFF2-40B4-BE49-F238E27FC236}">
              <a16:creationId xmlns:a16="http://schemas.microsoft.com/office/drawing/2014/main" id="{00000000-0008-0000-1500-000027000000}"/>
            </a:ext>
          </a:extLst>
        </xdr:cNvPr>
        <xdr:cNvSpPr/>
      </xdr:nvSpPr>
      <xdr:spPr>
        <a:xfrm>
          <a:off x="13658850" y="6972300"/>
          <a:ext cx="1057275" cy="552450"/>
        </a:xfrm>
        <a:prstGeom prst="roundRect">
          <a:avLst/>
        </a:prstGeom>
        <a:gradFill flip="none" rotWithShape="1">
          <a:gsLst>
            <a:gs pos="0">
              <a:srgbClr val="00C85A"/>
            </a:gs>
            <a:gs pos="46000">
              <a:srgbClr val="00C85A"/>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000" b="1" u="sng">
              <a:solidFill>
                <a:schemeClr val="bg1"/>
              </a:solidFill>
              <a:latin typeface="+mn-lt"/>
              <a:ea typeface="+mn-ea"/>
              <a:cs typeface="+mn-cs"/>
            </a:rPr>
            <a:t>Pratique</a:t>
          </a:r>
        </a:p>
      </xdr:txBody>
    </xdr:sp>
    <xdr:clientData/>
  </xdr:twoCellAnchor>
  <xdr:twoCellAnchor>
    <xdr:from>
      <xdr:col>3</xdr:col>
      <xdr:colOff>1</xdr:colOff>
      <xdr:row>3</xdr:row>
      <xdr:rowOff>0</xdr:rowOff>
    </xdr:from>
    <xdr:to>
      <xdr:col>4</xdr:col>
      <xdr:colOff>47625</xdr:colOff>
      <xdr:row>5</xdr:row>
      <xdr:rowOff>38100</xdr:rowOff>
    </xdr:to>
    <xdr:sp macro="" textlink="">
      <xdr:nvSpPr>
        <xdr:cNvPr id="40" name="Organigramme : Délai 25">
          <a:extLst>
            <a:ext uri="{FF2B5EF4-FFF2-40B4-BE49-F238E27FC236}">
              <a16:creationId xmlns:a16="http://schemas.microsoft.com/office/drawing/2014/main" id="{00000000-0008-0000-1500-000028000000}"/>
            </a:ext>
          </a:extLst>
        </xdr:cNvPr>
        <xdr:cNvSpPr/>
      </xdr:nvSpPr>
      <xdr:spPr>
        <a:xfrm>
          <a:off x="1485901" y="485775"/>
          <a:ext cx="761999" cy="4191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3200" b="1" u="none">
              <a:solidFill>
                <a:schemeClr val="bg1"/>
              </a:solidFill>
            </a:rPr>
            <a:t>8</a:t>
          </a:r>
        </a:p>
      </xdr:txBody>
    </xdr:sp>
    <xdr:clientData/>
  </xdr:twoCellAnchor>
  <xdr:twoCellAnchor editAs="oneCell">
    <xdr:from>
      <xdr:col>1</xdr:col>
      <xdr:colOff>0</xdr:colOff>
      <xdr:row>0</xdr:row>
      <xdr:rowOff>0</xdr:rowOff>
    </xdr:from>
    <xdr:to>
      <xdr:col>5</xdr:col>
      <xdr:colOff>19049</xdr:colOff>
      <xdr:row>2</xdr:row>
      <xdr:rowOff>207978</xdr:rowOff>
    </xdr:to>
    <xdr:pic>
      <xdr:nvPicPr>
        <xdr:cNvPr id="2" name="Image 1">
          <a:hlinkClick xmlns:r="http://schemas.openxmlformats.org/officeDocument/2006/relationships" r:id="rId14" tooltip=" "/>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7150" y="0"/>
          <a:ext cx="2876549" cy="693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0</xdr:row>
      <xdr:rowOff>17252</xdr:rowOff>
    </xdr:from>
    <xdr:to>
      <xdr:col>7</xdr:col>
      <xdr:colOff>369086</xdr:colOff>
      <xdr:row>1</xdr:row>
      <xdr:rowOff>283952</xdr:rowOff>
    </xdr:to>
    <xdr:sp macro="" textlink="">
      <xdr:nvSpPr>
        <xdr:cNvPr id="3" name="Rectangle : coins arrondis 2">
          <a:hlinkClick xmlns:r="http://schemas.openxmlformats.org/officeDocument/2006/relationships" r:id="rId16" tooltip=" "/>
          <a:extLst>
            <a:ext uri="{FF2B5EF4-FFF2-40B4-BE49-F238E27FC236}">
              <a16:creationId xmlns:a16="http://schemas.microsoft.com/office/drawing/2014/main" id="{00000000-0008-0000-1500-000003000000}"/>
            </a:ext>
          </a:extLst>
        </xdr:cNvPr>
        <xdr:cNvSpPr>
          <a:spLocks noChangeAspect="1"/>
        </xdr:cNvSpPr>
      </xdr:nvSpPr>
      <xdr:spPr>
        <a:xfrm>
          <a:off x="3599372" y="17252"/>
          <a:ext cx="1281329" cy="456481"/>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7</xdr:col>
      <xdr:colOff>389487</xdr:colOff>
      <xdr:row>0</xdr:row>
      <xdr:rowOff>26777</xdr:rowOff>
    </xdr:from>
    <xdr:to>
      <xdr:col>8</xdr:col>
      <xdr:colOff>1709119</xdr:colOff>
      <xdr:row>1</xdr:row>
      <xdr:rowOff>283952</xdr:rowOff>
    </xdr:to>
    <xdr:sp macro="" textlink="">
      <xdr:nvSpPr>
        <xdr:cNvPr id="4" name="Rectangle : coins arrondis 3">
          <a:hlinkClick xmlns:r="http://schemas.openxmlformats.org/officeDocument/2006/relationships" r:id="rId17" tooltip=" "/>
          <a:extLst>
            <a:ext uri="{FF2B5EF4-FFF2-40B4-BE49-F238E27FC236}">
              <a16:creationId xmlns:a16="http://schemas.microsoft.com/office/drawing/2014/main" id="{00000000-0008-0000-1500-000004000000}"/>
            </a:ext>
          </a:extLst>
        </xdr:cNvPr>
        <xdr:cNvSpPr>
          <a:spLocks noChangeAspect="1"/>
        </xdr:cNvSpPr>
      </xdr:nvSpPr>
      <xdr:spPr>
        <a:xfrm>
          <a:off x="4901102" y="26777"/>
          <a:ext cx="2061504" cy="446956"/>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p>
      </xdr:txBody>
    </xdr:sp>
    <xdr:clientData/>
  </xdr:twoCellAnchor>
  <xdr:twoCellAnchor>
    <xdr:from>
      <xdr:col>8</xdr:col>
      <xdr:colOff>1804370</xdr:colOff>
      <xdr:row>0</xdr:row>
      <xdr:rowOff>26780</xdr:rowOff>
    </xdr:from>
    <xdr:to>
      <xdr:col>9</xdr:col>
      <xdr:colOff>482481</xdr:colOff>
      <xdr:row>2</xdr:row>
      <xdr:rowOff>15780</xdr:rowOff>
    </xdr:to>
    <xdr:sp macro="" textlink="">
      <xdr:nvSpPr>
        <xdr:cNvPr id="5" name="Rectangle : coins arrondis 4">
          <a:hlinkClick xmlns:r="http://schemas.openxmlformats.org/officeDocument/2006/relationships" r:id="rId18" tooltip=" "/>
          <a:extLst>
            <a:ext uri="{FF2B5EF4-FFF2-40B4-BE49-F238E27FC236}">
              <a16:creationId xmlns:a16="http://schemas.microsoft.com/office/drawing/2014/main" id="{00000000-0008-0000-1500-000005000000}"/>
            </a:ext>
          </a:extLst>
        </xdr:cNvPr>
        <xdr:cNvSpPr>
          <a:spLocks noChangeAspect="1"/>
        </xdr:cNvSpPr>
      </xdr:nvSpPr>
      <xdr:spPr>
        <a:xfrm>
          <a:off x="7057857" y="26780"/>
          <a:ext cx="1930269" cy="472079"/>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mn-lt"/>
              <a:ea typeface="+mn-ea"/>
              <a:cs typeface="+mn-cs"/>
            </a:rPr>
            <a:t>Exercices</a:t>
          </a:r>
        </a:p>
      </xdr:txBody>
    </xdr:sp>
    <xdr:clientData/>
  </xdr:twoCellAnchor>
  <xdr:twoCellAnchor>
    <xdr:from>
      <xdr:col>9</xdr:col>
      <xdr:colOff>569425</xdr:colOff>
      <xdr:row>0</xdr:row>
      <xdr:rowOff>19050</xdr:rowOff>
    </xdr:from>
    <xdr:to>
      <xdr:col>12</xdr:col>
      <xdr:colOff>261319</xdr:colOff>
      <xdr:row>2</xdr:row>
      <xdr:rowOff>6073</xdr:rowOff>
    </xdr:to>
    <xdr:sp macro="" textlink="">
      <xdr:nvSpPr>
        <xdr:cNvPr id="6" name="Rectangle : coins arrondis 5">
          <a:hlinkClick xmlns:r="http://schemas.openxmlformats.org/officeDocument/2006/relationships" r:id="rId19" tooltip="  "/>
          <a:extLst>
            <a:ext uri="{FF2B5EF4-FFF2-40B4-BE49-F238E27FC236}">
              <a16:creationId xmlns:a16="http://schemas.microsoft.com/office/drawing/2014/main" id="{00000000-0008-0000-1500-000006000000}"/>
            </a:ext>
          </a:extLst>
        </xdr:cNvPr>
        <xdr:cNvSpPr>
          <a:spLocks noChangeAspect="1"/>
        </xdr:cNvSpPr>
      </xdr:nvSpPr>
      <xdr:spPr>
        <a:xfrm>
          <a:off x="8770450" y="19050"/>
          <a:ext cx="1425444"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Certificat</a:t>
          </a:r>
        </a:p>
      </xdr:txBody>
    </xdr:sp>
    <xdr:clientData/>
  </xdr:twoCellAnchor>
  <xdr:twoCellAnchor>
    <xdr:from>
      <xdr:col>12</xdr:col>
      <xdr:colOff>356570</xdr:colOff>
      <xdr:row>0</xdr:row>
      <xdr:rowOff>19053</xdr:rowOff>
    </xdr:from>
    <xdr:to>
      <xdr:col>15</xdr:col>
      <xdr:colOff>220782</xdr:colOff>
      <xdr:row>2</xdr:row>
      <xdr:rowOff>6076</xdr:rowOff>
    </xdr:to>
    <xdr:sp macro="" textlink="">
      <xdr:nvSpPr>
        <xdr:cNvPr id="7" name="Rectangle : coins arrondis 6">
          <a:hlinkClick xmlns:r="http://schemas.openxmlformats.org/officeDocument/2006/relationships" r:id="rId20" tooltip=" "/>
          <a:extLst>
            <a:ext uri="{FF2B5EF4-FFF2-40B4-BE49-F238E27FC236}">
              <a16:creationId xmlns:a16="http://schemas.microsoft.com/office/drawing/2014/main" id="{00000000-0008-0000-1500-000007000000}"/>
            </a:ext>
          </a:extLst>
        </xdr:cNvPr>
        <xdr:cNvSpPr>
          <a:spLocks noChangeAspect="1"/>
        </xdr:cNvSpPr>
      </xdr:nvSpPr>
      <xdr:spPr>
        <a:xfrm>
          <a:off x="10291145" y="19053"/>
          <a:ext cx="1740637"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Sauvegarde</a:t>
          </a:r>
        </a:p>
      </xdr:txBody>
    </xdr:sp>
    <xdr:clientData/>
  </xdr:twoCellAnchor>
  <xdr:twoCellAnchor>
    <xdr:from>
      <xdr:col>15</xdr:col>
      <xdr:colOff>319864</xdr:colOff>
      <xdr:row>0</xdr:row>
      <xdr:rowOff>9525</xdr:rowOff>
    </xdr:from>
    <xdr:to>
      <xdr:col>17</xdr:col>
      <xdr:colOff>150510</xdr:colOff>
      <xdr:row>1</xdr:row>
      <xdr:rowOff>291823</xdr:rowOff>
    </xdr:to>
    <xdr:sp macro="" textlink="">
      <xdr:nvSpPr>
        <xdr:cNvPr id="8" name="Rectangle : coins arrondis 7">
          <a:hlinkClick xmlns:r="http://schemas.openxmlformats.org/officeDocument/2006/relationships" r:id="rId21" tooltip=" "/>
          <a:extLst>
            <a:ext uri="{FF2B5EF4-FFF2-40B4-BE49-F238E27FC236}">
              <a16:creationId xmlns:a16="http://schemas.microsoft.com/office/drawing/2014/main" id="{00000000-0008-0000-1500-000008000000}"/>
            </a:ext>
          </a:extLst>
        </xdr:cNvPr>
        <xdr:cNvSpPr>
          <a:spLocks noChangeAspect="1"/>
        </xdr:cNvSpPr>
      </xdr:nvSpPr>
      <xdr:spPr>
        <a:xfrm>
          <a:off x="12130864" y="9525"/>
          <a:ext cx="992696"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Site</a:t>
          </a:r>
        </a:p>
      </xdr:txBody>
    </xdr:sp>
    <xdr:clientData/>
  </xdr:twoCellAnchor>
  <xdr:twoCellAnchor editAs="oneCell">
    <xdr:from>
      <xdr:col>19</xdr:col>
      <xdr:colOff>352425</xdr:colOff>
      <xdr:row>0</xdr:row>
      <xdr:rowOff>123825</xdr:rowOff>
    </xdr:from>
    <xdr:to>
      <xdr:col>20</xdr:col>
      <xdr:colOff>240261</xdr:colOff>
      <xdr:row>3</xdr:row>
      <xdr:rowOff>63133</xdr:rowOff>
    </xdr:to>
    <xdr:pic>
      <xdr:nvPicPr>
        <xdr:cNvPr id="9" name="Image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2"/>
        <a:stretch>
          <a:fillRect/>
        </a:stretch>
      </xdr:blipFill>
      <xdr:spPr>
        <a:xfrm rot="1655933" flipH="1" flipV="1">
          <a:off x="14487525" y="123825"/>
          <a:ext cx="468861" cy="720358"/>
        </a:xfrm>
        <a:prstGeom prst="rect">
          <a:avLst/>
        </a:prstGeom>
      </xdr:spPr>
    </xdr:pic>
    <xdr:clientData/>
  </xdr:twoCellAnchor>
  <xdr:twoCellAnchor editAs="absolute">
    <xdr:from>
      <xdr:col>1</xdr:col>
      <xdr:colOff>0</xdr:colOff>
      <xdr:row>35</xdr:row>
      <xdr:rowOff>38095</xdr:rowOff>
    </xdr:from>
    <xdr:to>
      <xdr:col>3</xdr:col>
      <xdr:colOff>118124</xdr:colOff>
      <xdr:row>37</xdr:row>
      <xdr:rowOff>89095</xdr:rowOff>
    </xdr:to>
    <xdr:sp macro="" textlink="">
      <xdr:nvSpPr>
        <xdr:cNvPr id="10" name="Organigramme : Délai 45">
          <a:extLst>
            <a:ext uri="{FF2B5EF4-FFF2-40B4-BE49-F238E27FC236}">
              <a16:creationId xmlns:a16="http://schemas.microsoft.com/office/drawing/2014/main" id="{00000000-0008-0000-1500-00000A000000}"/>
            </a:ext>
          </a:extLst>
        </xdr:cNvPr>
        <xdr:cNvSpPr/>
      </xdr:nvSpPr>
      <xdr:spPr>
        <a:xfrm>
          <a:off x="57150" y="7191370"/>
          <a:ext cx="1546874" cy="432000"/>
        </a:xfrm>
        <a:prstGeom prst="flowChartDelay">
          <a:avLst/>
        </a:prstGeom>
        <a:gradFill flip="none" rotWithShape="1">
          <a:gsLst>
            <a:gs pos="0">
              <a:schemeClr val="accent1">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nchorCtr="0"/>
        <a:lstStyle/>
        <a:p>
          <a:pPr algn="l"/>
          <a:r>
            <a:rPr lang="fr-BE" sz="2800" b="1" u="sng">
              <a:solidFill>
                <a:schemeClr val="bg1"/>
              </a:solidFill>
            </a:rPr>
            <a:t>  </a:t>
          </a:r>
          <a:r>
            <a:rPr lang="fr-BE" sz="2000" b="1" u="sng">
              <a:solidFill>
                <a:schemeClr val="bg1"/>
              </a:solidFill>
            </a:rPr>
            <a:t>Chapitres</a:t>
          </a:r>
          <a:endParaRPr lang="fr-BE" sz="1800" b="1" u="sng">
            <a:solidFill>
              <a:schemeClr val="bg1"/>
            </a:solidFill>
          </a:endParaRPr>
        </a:p>
      </xdr:txBody>
    </xdr:sp>
    <xdr:clientData/>
  </xdr:twoCellAnchor>
  <xdr:twoCellAnchor editAs="absolute">
    <xdr:from>
      <xdr:col>3</xdr:col>
      <xdr:colOff>209556</xdr:colOff>
      <xdr:row>35</xdr:row>
      <xdr:rowOff>57150</xdr:rowOff>
    </xdr:from>
    <xdr:to>
      <xdr:col>4</xdr:col>
      <xdr:colOff>161181</xdr:colOff>
      <xdr:row>37</xdr:row>
      <xdr:rowOff>108150</xdr:rowOff>
    </xdr:to>
    <xdr:sp macro="" textlink="">
      <xdr:nvSpPr>
        <xdr:cNvPr id="11" name="Organigramme : Délai 25">
          <a:hlinkClick xmlns:r="http://schemas.openxmlformats.org/officeDocument/2006/relationships" r:id="rId18" tooltip=" "/>
          <a:extLst>
            <a:ext uri="{FF2B5EF4-FFF2-40B4-BE49-F238E27FC236}">
              <a16:creationId xmlns:a16="http://schemas.microsoft.com/office/drawing/2014/main" id="{00000000-0008-0000-1500-00000B000000}"/>
            </a:ext>
          </a:extLst>
        </xdr:cNvPr>
        <xdr:cNvSpPr>
          <a:spLocks noChangeAspect="1"/>
        </xdr:cNvSpPr>
      </xdr:nvSpPr>
      <xdr:spPr>
        <a:xfrm>
          <a:off x="1695456" y="7210425"/>
          <a:ext cx="666000" cy="432000"/>
        </a:xfrm>
        <a:prstGeom prst="flowChartDelay">
          <a:avLst/>
        </a:prstGeom>
        <a:gradFill flip="none" rotWithShape="1">
          <a:gsLst>
            <a:gs pos="0">
              <a:schemeClr val="accent1">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a:t>
          </a:r>
          <a:endParaRPr lang="fr-BE" sz="1800" b="1" u="none">
            <a:solidFill>
              <a:schemeClr val="bg1"/>
            </a:solidFill>
          </a:endParaRPr>
        </a:p>
      </xdr:txBody>
    </xdr:sp>
    <xdr:clientData/>
  </xdr:twoCellAnchor>
  <xdr:twoCellAnchor editAs="absolute">
    <xdr:from>
      <xdr:col>4</xdr:col>
      <xdr:colOff>180981</xdr:colOff>
      <xdr:row>35</xdr:row>
      <xdr:rowOff>57150</xdr:rowOff>
    </xdr:from>
    <xdr:to>
      <xdr:col>5</xdr:col>
      <xdr:colOff>132606</xdr:colOff>
      <xdr:row>37</xdr:row>
      <xdr:rowOff>108150</xdr:rowOff>
    </xdr:to>
    <xdr:sp macro="" textlink="">
      <xdr:nvSpPr>
        <xdr:cNvPr id="12" name="Organigramme : Délai 25">
          <a:hlinkClick xmlns:r="http://schemas.openxmlformats.org/officeDocument/2006/relationships" r:id="rId23" tooltip=" "/>
          <a:extLst>
            <a:ext uri="{FF2B5EF4-FFF2-40B4-BE49-F238E27FC236}">
              <a16:creationId xmlns:a16="http://schemas.microsoft.com/office/drawing/2014/main" id="{00000000-0008-0000-1500-00000C000000}"/>
            </a:ext>
          </a:extLst>
        </xdr:cNvPr>
        <xdr:cNvSpPr>
          <a:spLocks noChangeAspect="1"/>
        </xdr:cNvSpPr>
      </xdr:nvSpPr>
      <xdr:spPr>
        <a:xfrm>
          <a:off x="2381256" y="7210425"/>
          <a:ext cx="666000" cy="432000"/>
        </a:xfrm>
        <a:prstGeom prst="flowChartDelay">
          <a:avLst/>
        </a:prstGeom>
        <a:gradFill flip="none" rotWithShape="1">
          <a:gsLst>
            <a:gs pos="0">
              <a:schemeClr val="accent1">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2</a:t>
          </a:r>
          <a:endParaRPr lang="fr-BE" sz="1800" b="1" u="none">
            <a:solidFill>
              <a:schemeClr val="bg1"/>
            </a:solidFill>
          </a:endParaRPr>
        </a:p>
      </xdr:txBody>
    </xdr:sp>
    <xdr:clientData/>
  </xdr:twoCellAnchor>
  <xdr:twoCellAnchor editAs="absolute">
    <xdr:from>
      <xdr:col>5</xdr:col>
      <xdr:colOff>161931</xdr:colOff>
      <xdr:row>35</xdr:row>
      <xdr:rowOff>38100</xdr:rowOff>
    </xdr:from>
    <xdr:to>
      <xdr:col>6</xdr:col>
      <xdr:colOff>113556</xdr:colOff>
      <xdr:row>37</xdr:row>
      <xdr:rowOff>89100</xdr:rowOff>
    </xdr:to>
    <xdr:sp macro="" textlink="">
      <xdr:nvSpPr>
        <xdr:cNvPr id="13" name="Organigramme : Délai 25">
          <a:hlinkClick xmlns:r="http://schemas.openxmlformats.org/officeDocument/2006/relationships" r:id="rId24" tooltip=" "/>
          <a:extLst>
            <a:ext uri="{FF2B5EF4-FFF2-40B4-BE49-F238E27FC236}">
              <a16:creationId xmlns:a16="http://schemas.microsoft.com/office/drawing/2014/main" id="{00000000-0008-0000-1500-00000D000000}"/>
            </a:ext>
          </a:extLst>
        </xdr:cNvPr>
        <xdr:cNvSpPr>
          <a:spLocks noChangeAspect="1"/>
        </xdr:cNvSpPr>
      </xdr:nvSpPr>
      <xdr:spPr>
        <a:xfrm>
          <a:off x="3076581" y="7191375"/>
          <a:ext cx="666000" cy="432000"/>
        </a:xfrm>
        <a:prstGeom prst="flowChartDelay">
          <a:avLst/>
        </a:prstGeom>
        <a:gradFill flip="none" rotWithShape="1">
          <a:gsLst>
            <a:gs pos="0">
              <a:schemeClr val="accent1">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3</a:t>
          </a:r>
          <a:endParaRPr lang="fr-BE" sz="1800" b="1" u="none">
            <a:solidFill>
              <a:schemeClr val="bg1"/>
            </a:solidFill>
          </a:endParaRPr>
        </a:p>
      </xdr:txBody>
    </xdr:sp>
    <xdr:clientData/>
  </xdr:twoCellAnchor>
  <xdr:twoCellAnchor editAs="absolute">
    <xdr:from>
      <xdr:col>6</xdr:col>
      <xdr:colOff>152406</xdr:colOff>
      <xdr:row>35</xdr:row>
      <xdr:rowOff>28575</xdr:rowOff>
    </xdr:from>
    <xdr:to>
      <xdr:col>7</xdr:col>
      <xdr:colOff>104031</xdr:colOff>
      <xdr:row>37</xdr:row>
      <xdr:rowOff>79575</xdr:rowOff>
    </xdr:to>
    <xdr:sp macro="" textlink="">
      <xdr:nvSpPr>
        <xdr:cNvPr id="14" name="Organigramme : Délai 25">
          <a:hlinkClick xmlns:r="http://schemas.openxmlformats.org/officeDocument/2006/relationships" r:id="rId25" tooltip=" "/>
          <a:extLst>
            <a:ext uri="{FF2B5EF4-FFF2-40B4-BE49-F238E27FC236}">
              <a16:creationId xmlns:a16="http://schemas.microsoft.com/office/drawing/2014/main" id="{00000000-0008-0000-1500-00000E000000}"/>
            </a:ext>
          </a:extLst>
        </xdr:cNvPr>
        <xdr:cNvSpPr>
          <a:spLocks noChangeAspect="1"/>
        </xdr:cNvSpPr>
      </xdr:nvSpPr>
      <xdr:spPr>
        <a:xfrm>
          <a:off x="3781431" y="7181850"/>
          <a:ext cx="666000" cy="432000"/>
        </a:xfrm>
        <a:prstGeom prst="flowChartDelay">
          <a:avLst/>
        </a:prstGeom>
        <a:gradFill flip="none" rotWithShape="1">
          <a:gsLst>
            <a:gs pos="0">
              <a:schemeClr val="accent1">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4</a:t>
          </a:r>
          <a:endParaRPr lang="fr-BE" sz="1800" b="1" u="none">
            <a:solidFill>
              <a:schemeClr val="bg1"/>
            </a:solidFill>
          </a:endParaRPr>
        </a:p>
      </xdr:txBody>
    </xdr:sp>
    <xdr:clientData/>
  </xdr:twoCellAnchor>
  <xdr:twoCellAnchor editAs="absolute">
    <xdr:from>
      <xdr:col>7</xdr:col>
      <xdr:colOff>152406</xdr:colOff>
      <xdr:row>35</xdr:row>
      <xdr:rowOff>28575</xdr:rowOff>
    </xdr:from>
    <xdr:to>
      <xdr:col>8</xdr:col>
      <xdr:colOff>104031</xdr:colOff>
      <xdr:row>37</xdr:row>
      <xdr:rowOff>79575</xdr:rowOff>
    </xdr:to>
    <xdr:sp macro="" textlink="">
      <xdr:nvSpPr>
        <xdr:cNvPr id="15" name="Organigramme : Délai 25">
          <a:hlinkClick xmlns:r="http://schemas.openxmlformats.org/officeDocument/2006/relationships" r:id="rId26" tooltip="  "/>
          <a:extLst>
            <a:ext uri="{FF2B5EF4-FFF2-40B4-BE49-F238E27FC236}">
              <a16:creationId xmlns:a16="http://schemas.microsoft.com/office/drawing/2014/main" id="{00000000-0008-0000-1500-00000F000000}"/>
            </a:ext>
          </a:extLst>
        </xdr:cNvPr>
        <xdr:cNvSpPr>
          <a:spLocks noChangeAspect="1"/>
        </xdr:cNvSpPr>
      </xdr:nvSpPr>
      <xdr:spPr>
        <a:xfrm>
          <a:off x="4495806" y="7181850"/>
          <a:ext cx="666000" cy="432000"/>
        </a:xfrm>
        <a:prstGeom prst="flowChartDelay">
          <a:avLst/>
        </a:prstGeom>
        <a:gradFill flip="none" rotWithShape="1">
          <a:gsLst>
            <a:gs pos="0">
              <a:schemeClr val="accent1">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lumMod val="95000"/>
                </a:schemeClr>
              </a:solidFill>
            </a:rPr>
            <a:t>5</a:t>
          </a:r>
          <a:endParaRPr lang="fr-BE" sz="1800" b="1" u="none">
            <a:solidFill>
              <a:schemeClr val="bg1">
                <a:lumMod val="95000"/>
              </a:schemeClr>
            </a:solidFill>
          </a:endParaRPr>
        </a:p>
      </xdr:txBody>
    </xdr:sp>
    <xdr:clientData/>
  </xdr:twoCellAnchor>
  <xdr:twoCellAnchor editAs="absolute">
    <xdr:from>
      <xdr:col>8</xdr:col>
      <xdr:colOff>161931</xdr:colOff>
      <xdr:row>35</xdr:row>
      <xdr:rowOff>28575</xdr:rowOff>
    </xdr:from>
    <xdr:to>
      <xdr:col>8</xdr:col>
      <xdr:colOff>827931</xdr:colOff>
      <xdr:row>37</xdr:row>
      <xdr:rowOff>79575</xdr:rowOff>
    </xdr:to>
    <xdr:sp macro="" textlink="">
      <xdr:nvSpPr>
        <xdr:cNvPr id="16" name="Organigramme : Délai 25">
          <a:hlinkClick xmlns:r="http://schemas.openxmlformats.org/officeDocument/2006/relationships" r:id="rId27" tooltip=" "/>
          <a:extLst>
            <a:ext uri="{FF2B5EF4-FFF2-40B4-BE49-F238E27FC236}">
              <a16:creationId xmlns:a16="http://schemas.microsoft.com/office/drawing/2014/main" id="{00000000-0008-0000-1500-000010000000}"/>
            </a:ext>
          </a:extLst>
        </xdr:cNvPr>
        <xdr:cNvSpPr>
          <a:spLocks noChangeAspect="1"/>
        </xdr:cNvSpPr>
      </xdr:nvSpPr>
      <xdr:spPr>
        <a:xfrm>
          <a:off x="5219706" y="7181850"/>
          <a:ext cx="666000" cy="432000"/>
        </a:xfrm>
        <a:prstGeom prst="flowChartDelay">
          <a:avLst/>
        </a:prstGeom>
        <a:gradFill flip="none" rotWithShape="1">
          <a:gsLst>
            <a:gs pos="0">
              <a:schemeClr val="accent1">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6</a:t>
          </a:r>
          <a:endParaRPr lang="fr-BE" sz="1800" b="1" u="none">
            <a:solidFill>
              <a:schemeClr val="bg1"/>
            </a:solidFill>
          </a:endParaRPr>
        </a:p>
      </xdr:txBody>
    </xdr:sp>
    <xdr:clientData/>
  </xdr:twoCellAnchor>
  <xdr:twoCellAnchor editAs="absolute">
    <xdr:from>
      <xdr:col>8</xdr:col>
      <xdr:colOff>857256</xdr:colOff>
      <xdr:row>35</xdr:row>
      <xdr:rowOff>19050</xdr:rowOff>
    </xdr:from>
    <xdr:to>
      <xdr:col>8</xdr:col>
      <xdr:colOff>1523256</xdr:colOff>
      <xdr:row>37</xdr:row>
      <xdr:rowOff>70050</xdr:rowOff>
    </xdr:to>
    <xdr:sp macro="" textlink="">
      <xdr:nvSpPr>
        <xdr:cNvPr id="17" name="Organigramme : Délai 16">
          <a:hlinkClick xmlns:r="http://schemas.openxmlformats.org/officeDocument/2006/relationships" r:id="rId12" tooltip=" "/>
          <a:extLst>
            <a:ext uri="{FF2B5EF4-FFF2-40B4-BE49-F238E27FC236}">
              <a16:creationId xmlns:a16="http://schemas.microsoft.com/office/drawing/2014/main" id="{00000000-0008-0000-1500-000011000000}"/>
            </a:ext>
          </a:extLst>
        </xdr:cNvPr>
        <xdr:cNvSpPr>
          <a:spLocks noChangeAspect="1"/>
        </xdr:cNvSpPr>
      </xdr:nvSpPr>
      <xdr:spPr>
        <a:xfrm>
          <a:off x="5915031" y="7172325"/>
          <a:ext cx="666000" cy="432000"/>
        </a:xfrm>
        <a:prstGeom prst="flowChartDelay">
          <a:avLst/>
        </a:prstGeom>
        <a:gradFill flip="none" rotWithShape="1">
          <a:gsLst>
            <a:gs pos="0">
              <a:schemeClr val="accent1">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7</a:t>
          </a:r>
          <a:endParaRPr lang="fr-BE" sz="1800" b="1" u="none">
            <a:solidFill>
              <a:schemeClr val="bg1"/>
            </a:solidFill>
          </a:endParaRPr>
        </a:p>
      </xdr:txBody>
    </xdr:sp>
    <xdr:clientData/>
  </xdr:twoCellAnchor>
  <xdr:twoCellAnchor editAs="absolute">
    <xdr:from>
      <xdr:col>8</xdr:col>
      <xdr:colOff>1562106</xdr:colOff>
      <xdr:row>35</xdr:row>
      <xdr:rowOff>9525</xdr:rowOff>
    </xdr:from>
    <xdr:to>
      <xdr:col>8</xdr:col>
      <xdr:colOff>2228106</xdr:colOff>
      <xdr:row>37</xdr:row>
      <xdr:rowOff>60525</xdr:rowOff>
    </xdr:to>
    <xdr:sp macro="" textlink="">
      <xdr:nvSpPr>
        <xdr:cNvPr id="18" name="Organigramme : Délai 25">
          <a:hlinkClick xmlns:r="http://schemas.openxmlformats.org/officeDocument/2006/relationships" r:id="rId28" tooltip=" "/>
          <a:extLst>
            <a:ext uri="{FF2B5EF4-FFF2-40B4-BE49-F238E27FC236}">
              <a16:creationId xmlns:a16="http://schemas.microsoft.com/office/drawing/2014/main" id="{00000000-0008-0000-1500-000012000000}"/>
            </a:ext>
          </a:extLst>
        </xdr:cNvPr>
        <xdr:cNvSpPr>
          <a:spLocks noChangeAspect="1"/>
        </xdr:cNvSpPr>
      </xdr:nvSpPr>
      <xdr:spPr>
        <a:xfrm>
          <a:off x="6619881" y="7162800"/>
          <a:ext cx="666000" cy="432000"/>
        </a:xfrm>
        <a:prstGeom prst="flowChartDelay">
          <a:avLst/>
        </a:prstGeom>
        <a:gradFill flip="none" rotWithShape="1">
          <a:gsLst>
            <a:gs pos="0">
              <a:schemeClr val="accent1">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rgbClr val="43FF98"/>
              </a:solidFill>
            </a:rPr>
            <a:t>8</a:t>
          </a:r>
          <a:endParaRPr lang="fr-BE" sz="1800" b="1" u="none">
            <a:solidFill>
              <a:srgbClr val="43FF98"/>
            </a:solidFill>
          </a:endParaRPr>
        </a:p>
      </xdr:txBody>
    </xdr:sp>
    <xdr:clientData/>
  </xdr:twoCellAnchor>
  <xdr:twoCellAnchor editAs="absolute">
    <xdr:from>
      <xdr:col>8</xdr:col>
      <xdr:colOff>2257431</xdr:colOff>
      <xdr:row>35</xdr:row>
      <xdr:rowOff>0</xdr:rowOff>
    </xdr:from>
    <xdr:to>
      <xdr:col>8</xdr:col>
      <xdr:colOff>2923431</xdr:colOff>
      <xdr:row>37</xdr:row>
      <xdr:rowOff>51000</xdr:rowOff>
    </xdr:to>
    <xdr:sp macro="" textlink="">
      <xdr:nvSpPr>
        <xdr:cNvPr id="19" name="Organigramme : Délai 25">
          <a:hlinkClick xmlns:r="http://schemas.openxmlformats.org/officeDocument/2006/relationships" r:id="rId11" tooltip=" "/>
          <a:extLst>
            <a:ext uri="{FF2B5EF4-FFF2-40B4-BE49-F238E27FC236}">
              <a16:creationId xmlns:a16="http://schemas.microsoft.com/office/drawing/2014/main" id="{00000000-0008-0000-1500-000013000000}"/>
            </a:ext>
          </a:extLst>
        </xdr:cNvPr>
        <xdr:cNvSpPr>
          <a:spLocks noChangeAspect="1"/>
        </xdr:cNvSpPr>
      </xdr:nvSpPr>
      <xdr:spPr>
        <a:xfrm>
          <a:off x="7315206" y="7153275"/>
          <a:ext cx="666000" cy="432000"/>
        </a:xfrm>
        <a:prstGeom prst="flowChartDelay">
          <a:avLst/>
        </a:prstGeom>
        <a:gradFill flip="none" rotWithShape="1">
          <a:gsLst>
            <a:gs pos="0">
              <a:schemeClr val="accent1">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9</a:t>
          </a:r>
          <a:endParaRPr lang="fr-BE" sz="1800" b="1" u="none">
            <a:solidFill>
              <a:schemeClr val="bg1"/>
            </a:solidFill>
          </a:endParaRPr>
        </a:p>
      </xdr:txBody>
    </xdr:sp>
    <xdr:clientData/>
  </xdr:twoCellAnchor>
  <xdr:twoCellAnchor editAs="absolute">
    <xdr:from>
      <xdr:col>8</xdr:col>
      <xdr:colOff>2971806</xdr:colOff>
      <xdr:row>35</xdr:row>
      <xdr:rowOff>0</xdr:rowOff>
    </xdr:from>
    <xdr:to>
      <xdr:col>9</xdr:col>
      <xdr:colOff>494556</xdr:colOff>
      <xdr:row>37</xdr:row>
      <xdr:rowOff>51000</xdr:rowOff>
    </xdr:to>
    <xdr:sp macro="" textlink="">
      <xdr:nvSpPr>
        <xdr:cNvPr id="20" name="Organigramme : Délai 25">
          <a:hlinkClick xmlns:r="http://schemas.openxmlformats.org/officeDocument/2006/relationships" r:id="rId29" tooltip=" "/>
          <a:extLst>
            <a:ext uri="{FF2B5EF4-FFF2-40B4-BE49-F238E27FC236}">
              <a16:creationId xmlns:a16="http://schemas.microsoft.com/office/drawing/2014/main" id="{00000000-0008-0000-1500-000014000000}"/>
            </a:ext>
          </a:extLst>
        </xdr:cNvPr>
        <xdr:cNvSpPr>
          <a:spLocks noChangeAspect="1"/>
        </xdr:cNvSpPr>
      </xdr:nvSpPr>
      <xdr:spPr>
        <a:xfrm>
          <a:off x="8029581" y="7153275"/>
          <a:ext cx="666000" cy="432000"/>
        </a:xfrm>
        <a:prstGeom prst="flowChartDelay">
          <a:avLst/>
        </a:prstGeom>
        <a:gradFill flip="none" rotWithShape="1">
          <a:gsLst>
            <a:gs pos="0">
              <a:schemeClr val="accent1">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10</a:t>
          </a:r>
          <a:endParaRPr lang="fr-BE" sz="1800" b="1" u="none">
            <a:solidFill>
              <a:schemeClr val="bg1"/>
            </a:solidFill>
          </a:endParaRPr>
        </a:p>
      </xdr:txBody>
    </xdr:sp>
    <xdr:clientData/>
  </xdr:twoCellAnchor>
  <xdr:twoCellAnchor>
    <xdr:from>
      <xdr:col>11</xdr:col>
      <xdr:colOff>28575</xdr:colOff>
      <xdr:row>35</xdr:row>
      <xdr:rowOff>57150</xdr:rowOff>
    </xdr:from>
    <xdr:to>
      <xdr:col>11</xdr:col>
      <xdr:colOff>390525</xdr:colOff>
      <xdr:row>36</xdr:row>
      <xdr:rowOff>47625</xdr:rowOff>
    </xdr:to>
    <xdr:sp macro="" textlink="">
      <xdr:nvSpPr>
        <xdr:cNvPr id="46" name="Flèche : haut 45">
          <a:extLst>
            <a:ext uri="{FF2B5EF4-FFF2-40B4-BE49-F238E27FC236}">
              <a16:creationId xmlns:a16="http://schemas.microsoft.com/office/drawing/2014/main" id="{00000000-0008-0000-1500-00002E000000}"/>
            </a:ext>
          </a:extLst>
        </xdr:cNvPr>
        <xdr:cNvSpPr/>
      </xdr:nvSpPr>
      <xdr:spPr>
        <a:xfrm>
          <a:off x="9248775" y="7210425"/>
          <a:ext cx="361950" cy="180975"/>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mc:AlternateContent xmlns:mc="http://schemas.openxmlformats.org/markup-compatibility/2006">
    <mc:Choice xmlns:a14="http://schemas.microsoft.com/office/drawing/2010/main" Requires="a14">
      <xdr:twoCellAnchor>
        <xdr:from>
          <xdr:col>10</xdr:col>
          <xdr:colOff>276225</xdr:colOff>
          <xdr:row>33</xdr:row>
          <xdr:rowOff>9525</xdr:rowOff>
        </xdr:from>
        <xdr:to>
          <xdr:col>11</xdr:col>
          <xdr:colOff>476250</xdr:colOff>
          <xdr:row>35</xdr:row>
          <xdr:rowOff>9525</xdr:rowOff>
        </xdr:to>
        <xdr:sp macro="" textlink="">
          <xdr:nvSpPr>
            <xdr:cNvPr id="44036" name="Spinner 4" hidden="1">
              <a:extLst>
                <a:ext uri="{63B3BB69-23CF-44E3-9099-C40C66FF867C}">
                  <a14:compatExt spid="_x0000_s44036"/>
                </a:ext>
                <a:ext uri="{FF2B5EF4-FFF2-40B4-BE49-F238E27FC236}">
                  <a16:creationId xmlns:a16="http://schemas.microsoft.com/office/drawing/2014/main" id="{00000000-0008-0000-1500-000004A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76200</xdr:rowOff>
    </xdr:from>
    <xdr:to>
      <xdr:col>13</xdr:col>
      <xdr:colOff>57150</xdr:colOff>
      <xdr:row>23</xdr:row>
      <xdr:rowOff>159764</xdr:rowOff>
    </xdr:to>
    <xdr:pic>
      <xdr:nvPicPr>
        <xdr:cNvPr id="28" name="Picture 2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34100"/>
          <a:ext cx="6381750" cy="1112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495300</xdr:colOff>
      <xdr:row>79</xdr:row>
      <xdr:rowOff>28575</xdr:rowOff>
    </xdr:from>
    <xdr:to>
      <xdr:col>6</xdr:col>
      <xdr:colOff>495300</xdr:colOff>
      <xdr:row>80</xdr:row>
      <xdr:rowOff>19050</xdr:rowOff>
    </xdr:to>
    <xdr:pic>
      <xdr:nvPicPr>
        <xdr:cNvPr id="42" name="Picture 30">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28950" y="6267450"/>
          <a:ext cx="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95249</xdr:colOff>
      <xdr:row>65</xdr:row>
      <xdr:rowOff>190499</xdr:rowOff>
    </xdr:from>
    <xdr:to>
      <xdr:col>20</xdr:col>
      <xdr:colOff>209550</xdr:colOff>
      <xdr:row>65</xdr:row>
      <xdr:rowOff>190499</xdr:rowOff>
    </xdr:to>
    <xdr:sp macro="" textlink="">
      <xdr:nvSpPr>
        <xdr:cNvPr id="43" name="Rectangle à coins arrondis 9">
          <a:hlinkClick xmlns:r="http://schemas.openxmlformats.org/officeDocument/2006/relationships" r:id="rId3" tooltip="Accès site Compentho"/>
          <a:extLst>
            <a:ext uri="{FF2B5EF4-FFF2-40B4-BE49-F238E27FC236}">
              <a16:creationId xmlns:a16="http://schemas.microsoft.com/office/drawing/2014/main" id="{00000000-0008-0000-0100-00002B000000}"/>
            </a:ext>
          </a:extLst>
        </xdr:cNvPr>
        <xdr:cNvSpPr/>
      </xdr:nvSpPr>
      <xdr:spPr>
        <a:xfrm>
          <a:off x="10096499" y="3362324"/>
          <a:ext cx="1333501" cy="0"/>
        </a:xfrm>
        <a:prstGeom prst="roundRect">
          <a:avLst>
            <a:gd name="adj" fmla="val 10000"/>
          </a:avLst>
        </a:prstGeom>
        <a:gradFill rotWithShape="0">
          <a:gsLst>
            <a:gs pos="0">
              <a:srgbClr val="EA9C10"/>
            </a:gs>
            <a:gs pos="50000">
              <a:srgbClr val="FFC000"/>
            </a:gs>
            <a:gs pos="100000">
              <a:srgbClr val="FFFF00"/>
            </a:gs>
          </a:gsLst>
          <a:lin ang="5400000" scaled="0"/>
        </a:gradFill>
        <a:scene3d>
          <a:camera prst="orthographicFront"/>
          <a:lightRig rig="threePt" dir="t"/>
        </a:scene3d>
        <a:sp3d>
          <a:bevelT w="50800" h="50800"/>
          <a:bevelB w="50800" h="50800"/>
        </a:sp3d>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clientData/>
  </xdr:twoCellAnchor>
  <xdr:twoCellAnchor>
    <xdr:from>
      <xdr:col>1</xdr:col>
      <xdr:colOff>9526</xdr:colOff>
      <xdr:row>19</xdr:row>
      <xdr:rowOff>123824</xdr:rowOff>
    </xdr:from>
    <xdr:to>
      <xdr:col>6</xdr:col>
      <xdr:colOff>209550</xdr:colOff>
      <xdr:row>23</xdr:row>
      <xdr:rowOff>85725</xdr:rowOff>
    </xdr:to>
    <xdr:sp macro="" textlink="">
      <xdr:nvSpPr>
        <xdr:cNvPr id="71" name="TextBox 29">
          <a:extLst>
            <a:ext uri="{FF2B5EF4-FFF2-40B4-BE49-F238E27FC236}">
              <a16:creationId xmlns:a16="http://schemas.microsoft.com/office/drawing/2014/main" id="{00000000-0008-0000-0100-000047000000}"/>
            </a:ext>
          </a:extLst>
        </xdr:cNvPr>
        <xdr:cNvSpPr txBox="1"/>
      </xdr:nvSpPr>
      <xdr:spPr>
        <a:xfrm>
          <a:off x="190501" y="6448424"/>
          <a:ext cx="2867024" cy="723901"/>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r>
            <a:rPr lang="fr-BE" sz="4400" b="0" i="0" u="none" strike="noStrike">
              <a:solidFill>
                <a:schemeClr val="dk1"/>
              </a:solidFill>
              <a:effectLst/>
              <a:latin typeface="AR ESSENCE" panose="02000000000000000000" pitchFamily="2" charset="0"/>
              <a:ea typeface="+mn-ea"/>
              <a:cs typeface="+mn-cs"/>
            </a:rPr>
            <a:t>M</a:t>
          </a:r>
          <a:r>
            <a:rPr lang="fr-BE" sz="3200" b="0" i="0" u="none" strike="noStrike">
              <a:solidFill>
                <a:schemeClr val="dk1"/>
              </a:solidFill>
              <a:effectLst/>
              <a:latin typeface="AR ESSENCE" panose="02000000000000000000" pitchFamily="2" charset="0"/>
              <a:ea typeface="+mn-ea"/>
              <a:cs typeface="+mn-cs"/>
            </a:rPr>
            <a:t>ise</a:t>
          </a:r>
          <a:r>
            <a:rPr lang="fr-BE" sz="3200" b="0" i="0" u="none" strike="noStrike" baseline="0">
              <a:solidFill>
                <a:schemeClr val="dk1"/>
              </a:solidFill>
              <a:effectLst/>
              <a:latin typeface="AR ESSENCE" panose="02000000000000000000" pitchFamily="2" charset="0"/>
              <a:ea typeface="+mn-ea"/>
              <a:cs typeface="+mn-cs"/>
            </a:rPr>
            <a:t> en pratique</a:t>
          </a:r>
          <a:endParaRPr lang="fr-BE" sz="3200">
            <a:latin typeface="AR ESSENCE" panose="02000000000000000000" pitchFamily="2" charset="0"/>
          </a:endParaRPr>
        </a:p>
      </xdr:txBody>
    </xdr:sp>
    <xdr:clientData/>
  </xdr:twoCellAnchor>
  <xdr:twoCellAnchor>
    <xdr:from>
      <xdr:col>23</xdr:col>
      <xdr:colOff>104775</xdr:colOff>
      <xdr:row>20</xdr:row>
      <xdr:rowOff>152401</xdr:rowOff>
    </xdr:from>
    <xdr:to>
      <xdr:col>25</xdr:col>
      <xdr:colOff>542925</xdr:colOff>
      <xdr:row>24</xdr:row>
      <xdr:rowOff>152401</xdr:rowOff>
    </xdr:to>
    <xdr:grpSp>
      <xdr:nvGrpSpPr>
        <xdr:cNvPr id="72" name="Groupe 71">
          <a:extLst>
            <a:ext uri="{FF2B5EF4-FFF2-40B4-BE49-F238E27FC236}">
              <a16:creationId xmlns:a16="http://schemas.microsoft.com/office/drawing/2014/main" id="{00000000-0008-0000-0100-000048000000}"/>
            </a:ext>
          </a:extLst>
        </xdr:cNvPr>
        <xdr:cNvGrpSpPr/>
      </xdr:nvGrpSpPr>
      <xdr:grpSpPr>
        <a:xfrm>
          <a:off x="12344400" y="6667501"/>
          <a:ext cx="1657350" cy="762000"/>
          <a:chOff x="2587" y="2302"/>
          <a:chExt cx="3597412" cy="536328"/>
        </a:xfrm>
        <a:gradFill>
          <a:gsLst>
            <a:gs pos="0">
              <a:schemeClr val="tx2">
                <a:lumMod val="75000"/>
              </a:schemeClr>
            </a:gs>
            <a:gs pos="48000">
              <a:schemeClr val="tx2">
                <a:lumMod val="75000"/>
              </a:schemeClr>
            </a:gs>
            <a:gs pos="100000">
              <a:srgbClr val="43FF98"/>
            </a:gs>
          </a:gsLst>
          <a:lin ang="18900000" scaled="1"/>
        </a:gradFill>
        <a:scene3d>
          <a:camera prst="orthographicFront"/>
          <a:lightRig rig="threePt" dir="t"/>
        </a:scene3d>
      </xdr:grpSpPr>
      <xdr:sp macro="" textlink="">
        <xdr:nvSpPr>
          <xdr:cNvPr id="73" name="Rectangle à coins arrondis 24">
            <a:extLst>
              <a:ext uri="{FF2B5EF4-FFF2-40B4-BE49-F238E27FC236}">
                <a16:creationId xmlns:a16="http://schemas.microsoft.com/office/drawing/2014/main" id="{00000000-0008-0000-0100-000049000000}"/>
              </a:ext>
            </a:extLst>
          </xdr:cNvPr>
          <xdr:cNvSpPr/>
        </xdr:nvSpPr>
        <xdr:spPr>
          <a:xfrm>
            <a:off x="2587" y="2302"/>
            <a:ext cx="3597412" cy="536328"/>
          </a:xfrm>
          <a:prstGeom prst="roundRect">
            <a:avLst>
              <a:gd name="adj" fmla="val 10000"/>
            </a:avLst>
          </a:prstGeom>
          <a:grpFill/>
          <a:sp3d>
            <a:bevelT w="50800" h="50800"/>
            <a:bevelB w="50800" h="50800"/>
          </a:sp3d>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a:lstStyle/>
          <a:p>
            <a:endParaRPr lang="fr-BE" sz="1600"/>
          </a:p>
        </xdr:txBody>
      </xdr:sp>
      <xdr:sp macro="" textlink="">
        <xdr:nvSpPr>
          <xdr:cNvPr id="74" name="Rectangle 73">
            <a:extLst>
              <a:ext uri="{FF2B5EF4-FFF2-40B4-BE49-F238E27FC236}">
                <a16:creationId xmlns:a16="http://schemas.microsoft.com/office/drawing/2014/main" id="{00000000-0008-0000-0100-00004A000000}"/>
              </a:ext>
            </a:extLst>
          </xdr:cNvPr>
          <xdr:cNvSpPr/>
        </xdr:nvSpPr>
        <xdr:spPr>
          <a:xfrm>
            <a:off x="18888" y="8679"/>
            <a:ext cx="3564813" cy="523881"/>
          </a:xfrm>
          <a:prstGeom prst="rect">
            <a:avLst/>
          </a:prstGeom>
          <a:grpFill/>
          <a:sp3d>
            <a:bevelT w="50800" h="50800"/>
            <a:bevelB w="50800" h="50800"/>
          </a:sp3d>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91440" tIns="91440" rIns="91440" bIns="91440" numCol="1" spcCol="1270" anchor="t" anchorCtr="0">
            <a:noAutofit/>
          </a:bodyPr>
          <a:lstStyle/>
          <a:p>
            <a:r>
              <a:rPr lang="fr-BE" sz="1600" b="1">
                <a:solidFill>
                  <a:schemeClr val="bg1"/>
                </a:solidFill>
                <a:effectLst/>
                <a:latin typeface="+mn-lt"/>
                <a:ea typeface="+mn-ea"/>
                <a:cs typeface="+mn-cs"/>
              </a:rPr>
              <a:t>Sauvegardez</a:t>
            </a:r>
            <a:r>
              <a:rPr lang="fr-BE" sz="1400" b="1" baseline="0">
                <a:solidFill>
                  <a:schemeClr val="bg1"/>
                </a:solidFill>
                <a:effectLst/>
                <a:latin typeface="+mn-lt"/>
                <a:ea typeface="+mn-ea"/>
                <a:cs typeface="+mn-cs"/>
              </a:rPr>
              <a:t> !</a:t>
            </a:r>
          </a:p>
          <a:p>
            <a:pPr algn="ctr"/>
            <a:r>
              <a:rPr lang="fr-BE" sz="2000" b="1" baseline="0">
                <a:solidFill>
                  <a:schemeClr val="bg1"/>
                </a:solidFill>
                <a:effectLst/>
                <a:latin typeface="+mn-lt"/>
                <a:ea typeface="+mn-ea"/>
                <a:cs typeface="+mn-cs"/>
              </a:rPr>
              <a:t>Ctrl S</a:t>
            </a:r>
            <a:endParaRPr lang="fr-BE" sz="2000" b="1">
              <a:solidFill>
                <a:schemeClr val="bg1"/>
              </a:solidFill>
              <a:effectLst/>
            </a:endParaRPr>
          </a:p>
        </xdr:txBody>
      </xdr:sp>
    </xdr:grpSp>
    <xdr:clientData/>
  </xdr:twoCellAnchor>
  <xdr:twoCellAnchor>
    <xdr:from>
      <xdr:col>0</xdr:col>
      <xdr:colOff>0</xdr:colOff>
      <xdr:row>23</xdr:row>
      <xdr:rowOff>152400</xdr:rowOff>
    </xdr:from>
    <xdr:to>
      <xdr:col>13</xdr:col>
      <xdr:colOff>66675</xdr:colOff>
      <xdr:row>26</xdr:row>
      <xdr:rowOff>95250</xdr:rowOff>
    </xdr:to>
    <xdr:sp macro="" textlink="">
      <xdr:nvSpPr>
        <xdr:cNvPr id="75" name="Rectangle 74">
          <a:extLst>
            <a:ext uri="{FF2B5EF4-FFF2-40B4-BE49-F238E27FC236}">
              <a16:creationId xmlns:a16="http://schemas.microsoft.com/office/drawing/2014/main" id="{00000000-0008-0000-0100-00004B000000}"/>
            </a:ext>
          </a:extLst>
        </xdr:cNvPr>
        <xdr:cNvSpPr/>
      </xdr:nvSpPr>
      <xdr:spPr>
        <a:xfrm>
          <a:off x="0" y="7239000"/>
          <a:ext cx="6391275" cy="514350"/>
        </a:xfrm>
        <a:prstGeom prst="rect">
          <a:avLst/>
        </a:prstGeom>
        <a:gradFill flip="none" rotWithShape="1">
          <a:gsLst>
            <a:gs pos="0">
              <a:schemeClr val="tx2">
                <a:lumMod val="50000"/>
              </a:schemeClr>
            </a:gs>
            <a:gs pos="62000">
              <a:schemeClr val="tx2">
                <a:lumMod val="75000"/>
              </a:schemeClr>
            </a:gs>
            <a:gs pos="98000">
              <a:srgbClr val="43FF98"/>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0"/>
        <a:lstStyle/>
        <a:p>
          <a:pPr algn="ctr"/>
          <a:r>
            <a:rPr lang="fr-BE" sz="2400" b="0">
              <a:solidFill>
                <a:schemeClr val="bg1"/>
              </a:solidFill>
            </a:rPr>
            <a:t>Evaluer, Analyser,</a:t>
          </a:r>
          <a:r>
            <a:rPr lang="fr-BE" sz="2400" b="0" baseline="0">
              <a:solidFill>
                <a:schemeClr val="bg1"/>
              </a:solidFill>
            </a:rPr>
            <a:t> Agir, Informer</a:t>
          </a:r>
          <a:endParaRPr lang="fr-BE" sz="2400" b="0">
            <a:solidFill>
              <a:schemeClr val="bg1"/>
            </a:solidFill>
          </a:endParaRPr>
        </a:p>
      </xdr:txBody>
    </xdr:sp>
    <xdr:clientData/>
  </xdr:twoCellAnchor>
  <xdr:twoCellAnchor editAs="oneCell">
    <xdr:from>
      <xdr:col>0</xdr:col>
      <xdr:colOff>0</xdr:colOff>
      <xdr:row>0</xdr:row>
      <xdr:rowOff>19050</xdr:rowOff>
    </xdr:from>
    <xdr:to>
      <xdr:col>6</xdr:col>
      <xdr:colOff>28574</xdr:colOff>
      <xdr:row>1</xdr:row>
      <xdr:rowOff>227028</xdr:rowOff>
    </xdr:to>
    <xdr:pic>
      <xdr:nvPicPr>
        <xdr:cNvPr id="37" name="Image 36">
          <a:hlinkClick xmlns:r="http://schemas.openxmlformats.org/officeDocument/2006/relationships" r:id="rId4" tooltip=" "/>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9050"/>
          <a:ext cx="2876549" cy="693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161925</xdr:colOff>
      <xdr:row>10</xdr:row>
      <xdr:rowOff>47625</xdr:rowOff>
    </xdr:from>
    <xdr:to>
      <xdr:col>10</xdr:col>
      <xdr:colOff>247650</xdr:colOff>
      <xdr:row>11</xdr:row>
      <xdr:rowOff>314325</xdr:rowOff>
    </xdr:to>
    <xdr:sp macro="" textlink="">
      <xdr:nvSpPr>
        <xdr:cNvPr id="22" name="Flèche : droite 21">
          <a:extLst>
            <a:ext uri="{FF2B5EF4-FFF2-40B4-BE49-F238E27FC236}">
              <a16:creationId xmlns:a16="http://schemas.microsoft.com/office/drawing/2014/main" id="{00000000-0008-0000-0100-000016000000}"/>
            </a:ext>
          </a:extLst>
        </xdr:cNvPr>
        <xdr:cNvSpPr/>
      </xdr:nvSpPr>
      <xdr:spPr>
        <a:xfrm>
          <a:off x="4181475" y="3876675"/>
          <a:ext cx="914400" cy="600075"/>
        </a:xfrm>
        <a:prstGeom prst="rightArrow">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mc:AlternateContent xmlns:mc="http://schemas.openxmlformats.org/markup-compatibility/2006">
    <mc:Choice xmlns:a14="http://schemas.microsoft.com/office/drawing/2010/main" Requires="a14">
      <xdr:twoCellAnchor>
        <xdr:from>
          <xdr:col>12</xdr:col>
          <xdr:colOff>571500</xdr:colOff>
          <xdr:row>10</xdr:row>
          <xdr:rowOff>0</xdr:rowOff>
        </xdr:from>
        <xdr:to>
          <xdr:col>14</xdr:col>
          <xdr:colOff>9525</xdr:colOff>
          <xdr:row>12</xdr:row>
          <xdr:rowOff>0</xdr:rowOff>
        </xdr:to>
        <xdr:sp macro="" textlink="">
          <xdr:nvSpPr>
            <xdr:cNvPr id="1026" name="Spinner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editAs="oneCell">
    <xdr:from>
      <xdr:col>13</xdr:col>
      <xdr:colOff>257175</xdr:colOff>
      <xdr:row>18</xdr:row>
      <xdr:rowOff>76199</xdr:rowOff>
    </xdr:from>
    <xdr:to>
      <xdr:col>15</xdr:col>
      <xdr:colOff>114300</xdr:colOff>
      <xdr:row>26</xdr:row>
      <xdr:rowOff>90690</xdr:rowOff>
    </xdr:to>
    <xdr:pic>
      <xdr:nvPicPr>
        <xdr:cNvPr id="23" name="Imag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6"/>
        <a:stretch>
          <a:fillRect/>
        </a:stretch>
      </xdr:blipFill>
      <xdr:spPr>
        <a:xfrm>
          <a:off x="6581775" y="6134099"/>
          <a:ext cx="885825" cy="1614691"/>
        </a:xfrm>
        <a:prstGeom prst="rect">
          <a:avLst/>
        </a:prstGeom>
      </xdr:spPr>
    </xdr:pic>
    <xdr:clientData/>
  </xdr:twoCellAnchor>
  <xdr:twoCellAnchor>
    <xdr:from>
      <xdr:col>17</xdr:col>
      <xdr:colOff>590551</xdr:colOff>
      <xdr:row>1</xdr:row>
      <xdr:rowOff>171450</xdr:rowOff>
    </xdr:from>
    <xdr:to>
      <xdr:col>25</xdr:col>
      <xdr:colOff>561975</xdr:colOff>
      <xdr:row>4</xdr:row>
      <xdr:rowOff>781050</xdr:rowOff>
    </xdr:to>
    <xdr:sp macro="" textlink="">
      <xdr:nvSpPr>
        <xdr:cNvPr id="3" name="ZoneTexte 2">
          <a:hlinkClick xmlns:r="http://schemas.openxmlformats.org/officeDocument/2006/relationships" r:id="rId7" tooltip=" "/>
          <a:extLst>
            <a:ext uri="{FF2B5EF4-FFF2-40B4-BE49-F238E27FC236}">
              <a16:creationId xmlns:a16="http://schemas.microsoft.com/office/drawing/2014/main" id="{00000000-0008-0000-0100-000003000000}"/>
            </a:ext>
          </a:extLst>
        </xdr:cNvPr>
        <xdr:cNvSpPr txBox="1"/>
      </xdr:nvSpPr>
      <xdr:spPr>
        <a:xfrm>
          <a:off x="9324976" y="657225"/>
          <a:ext cx="4695824" cy="1295400"/>
        </a:xfrm>
        <a:prstGeom prst="roundRect">
          <a:avLst/>
        </a:prstGeom>
        <a:gradFill flip="none" rotWithShape="1">
          <a:gsLst>
            <a:gs pos="73324">
              <a:srgbClr val="FFDF00"/>
            </a:gs>
            <a:gs pos="0">
              <a:srgbClr val="FFC000"/>
            </a:gs>
            <a:gs pos="48000">
              <a:srgbClr val="FFC000"/>
            </a:gs>
            <a:gs pos="100000">
              <a:srgbClr val="FFFF00"/>
            </a:gs>
          </a:gsLst>
          <a:lin ang="18900000" scaled="1"/>
          <a:tileRect/>
        </a:gradFill>
        <a:ln w="9525" cmpd="sng">
          <a:noFill/>
        </a:ln>
        <a:effectLst>
          <a:outerShdw blurRad="50800" dist="50800" dir="600000" algn="ctr" rotWithShape="0">
            <a:srgbClr val="000000">
              <a:alpha val="43137"/>
            </a:srgbClr>
          </a:outerShdw>
        </a:effectLst>
        <a:scene3d>
          <a:camera prst="orthographicFront"/>
          <a:lightRig rig="flood" dir="t">
            <a:rot lat="0" lon="0" rev="13800000"/>
          </a:lightRig>
        </a:scene3d>
        <a:sp3d extrusionH="107950" prstMaterial="plastic">
          <a:bevelT w="82550" h="63500" prst="divot"/>
          <a:bevelB/>
        </a:sp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BE" sz="2800" b="1">
              <a:solidFill>
                <a:schemeClr val="tx2">
                  <a:lumMod val="75000"/>
                </a:schemeClr>
              </a:solidFill>
            </a:rPr>
            <a:t>Télécharger</a:t>
          </a:r>
          <a:r>
            <a:rPr lang="fr-BE" sz="2800" b="1" baseline="0">
              <a:solidFill>
                <a:schemeClr val="tx2">
                  <a:lumMod val="75000"/>
                </a:schemeClr>
              </a:solidFill>
            </a:rPr>
            <a:t> et                       </a:t>
          </a:r>
          <a:r>
            <a:rPr lang="fr-BE" sz="2800" b="1" baseline="0">
              <a:solidFill>
                <a:schemeClr val="tx2">
                  <a:lumMod val="50000"/>
                </a:schemeClr>
              </a:solidFill>
            </a:rPr>
            <a:t>créer</a:t>
          </a:r>
          <a:r>
            <a:rPr lang="fr-BE" sz="2800" b="1" baseline="0">
              <a:solidFill>
                <a:schemeClr val="tx2">
                  <a:lumMod val="75000"/>
                </a:schemeClr>
              </a:solidFill>
            </a:rPr>
            <a:t> votre  </a:t>
          </a:r>
          <a:r>
            <a:rPr lang="fr-BE" sz="2400" b="1" baseline="0">
              <a:solidFill>
                <a:schemeClr val="tx2">
                  <a:lumMod val="75000"/>
                </a:schemeClr>
              </a:solidFill>
            </a:rPr>
            <a:t>COMPENTHO PASS</a:t>
          </a:r>
          <a:endParaRPr lang="fr-BE" sz="2000" b="1">
            <a:solidFill>
              <a:schemeClr val="tx2">
                <a:lumMod val="75000"/>
              </a:schemeClr>
            </a:solidFill>
          </a:endParaRPr>
        </a:p>
      </xdr:txBody>
    </xdr:sp>
    <xdr:clientData/>
  </xdr:twoCellAnchor>
  <xdr:twoCellAnchor>
    <xdr:from>
      <xdr:col>7</xdr:col>
      <xdr:colOff>0</xdr:colOff>
      <xdr:row>0</xdr:row>
      <xdr:rowOff>19050</xdr:rowOff>
    </xdr:from>
    <xdr:to>
      <xdr:col>9</xdr:col>
      <xdr:colOff>83336</xdr:colOff>
      <xdr:row>0</xdr:row>
      <xdr:rowOff>476250</xdr:rowOff>
    </xdr:to>
    <xdr:sp macro="" textlink="">
      <xdr:nvSpPr>
        <xdr:cNvPr id="5" name="Rectangle : coins arrondis 4">
          <a:hlinkClick xmlns:r="http://schemas.openxmlformats.org/officeDocument/2006/relationships" r:id="rId4" tooltip=" "/>
          <a:extLst>
            <a:ext uri="{FF2B5EF4-FFF2-40B4-BE49-F238E27FC236}">
              <a16:creationId xmlns:a16="http://schemas.microsoft.com/office/drawing/2014/main" id="{00000000-0008-0000-0100-000005000000}"/>
            </a:ext>
          </a:extLst>
        </xdr:cNvPr>
        <xdr:cNvSpPr>
          <a:spLocks noChangeAspect="1"/>
        </xdr:cNvSpPr>
      </xdr:nvSpPr>
      <xdr:spPr>
        <a:xfrm>
          <a:off x="3429000" y="19050"/>
          <a:ext cx="1226336" cy="4572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mn-lt"/>
              <a:ea typeface="+mn-ea"/>
              <a:cs typeface="+mn-cs"/>
            </a:rPr>
            <a:t>Accueil</a:t>
          </a:r>
        </a:p>
      </xdr:txBody>
    </xdr:sp>
    <xdr:clientData/>
  </xdr:twoCellAnchor>
  <xdr:twoCellAnchor>
    <xdr:from>
      <xdr:col>9</xdr:col>
      <xdr:colOff>103737</xdr:colOff>
      <xdr:row>0</xdr:row>
      <xdr:rowOff>28575</xdr:rowOff>
    </xdr:from>
    <xdr:to>
      <xdr:col>14</xdr:col>
      <xdr:colOff>70819</xdr:colOff>
      <xdr:row>0</xdr:row>
      <xdr:rowOff>476250</xdr:rowOff>
    </xdr:to>
    <xdr:sp macro="" textlink="">
      <xdr:nvSpPr>
        <xdr:cNvPr id="6" name="Rectangle : coins arrondis 5">
          <a:hlinkClick xmlns:r="http://schemas.openxmlformats.org/officeDocument/2006/relationships" r:id="rId8" tooltip=" "/>
          <a:extLst>
            <a:ext uri="{FF2B5EF4-FFF2-40B4-BE49-F238E27FC236}">
              <a16:creationId xmlns:a16="http://schemas.microsoft.com/office/drawing/2014/main" id="{00000000-0008-0000-0100-000006000000}"/>
            </a:ext>
          </a:extLst>
        </xdr:cNvPr>
        <xdr:cNvSpPr>
          <a:spLocks noChangeAspect="1"/>
        </xdr:cNvSpPr>
      </xdr:nvSpPr>
      <xdr:spPr>
        <a:xfrm>
          <a:off x="4675737" y="28575"/>
          <a:ext cx="2034007" cy="447675"/>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p>
      </xdr:txBody>
    </xdr:sp>
    <xdr:clientData/>
  </xdr:twoCellAnchor>
  <xdr:twoCellAnchor>
    <xdr:from>
      <xdr:col>14</xdr:col>
      <xdr:colOff>166070</xdr:colOff>
      <xdr:row>0</xdr:row>
      <xdr:rowOff>28578</xdr:rowOff>
    </xdr:from>
    <xdr:to>
      <xdr:col>16</xdr:col>
      <xdr:colOff>568206</xdr:colOff>
      <xdr:row>1</xdr:row>
      <xdr:rowOff>15601</xdr:rowOff>
    </xdr:to>
    <xdr:sp macro="" textlink="">
      <xdr:nvSpPr>
        <xdr:cNvPr id="7" name="Rectangle : coins arrondis 6">
          <a:hlinkClick xmlns:r="http://schemas.openxmlformats.org/officeDocument/2006/relationships" r:id="rId9" tooltip=" "/>
          <a:extLst>
            <a:ext uri="{FF2B5EF4-FFF2-40B4-BE49-F238E27FC236}">
              <a16:creationId xmlns:a16="http://schemas.microsoft.com/office/drawing/2014/main" id="{00000000-0008-0000-0100-000007000000}"/>
            </a:ext>
          </a:extLst>
        </xdr:cNvPr>
        <xdr:cNvSpPr>
          <a:spLocks noChangeAspect="1"/>
        </xdr:cNvSpPr>
      </xdr:nvSpPr>
      <xdr:spPr>
        <a:xfrm>
          <a:off x="6804995" y="28578"/>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Exercices</a:t>
          </a:r>
        </a:p>
      </xdr:txBody>
    </xdr:sp>
    <xdr:clientData/>
  </xdr:twoCellAnchor>
  <xdr:twoCellAnchor>
    <xdr:from>
      <xdr:col>16</xdr:col>
      <xdr:colOff>655150</xdr:colOff>
      <xdr:row>0</xdr:row>
      <xdr:rowOff>38100</xdr:rowOff>
    </xdr:from>
    <xdr:to>
      <xdr:col>19</xdr:col>
      <xdr:colOff>185119</xdr:colOff>
      <xdr:row>1</xdr:row>
      <xdr:rowOff>25123</xdr:rowOff>
    </xdr:to>
    <xdr:sp macro="" textlink="">
      <xdr:nvSpPr>
        <xdr:cNvPr id="8" name="Rectangle : coins arrondis 7">
          <a:hlinkClick xmlns:r="http://schemas.openxmlformats.org/officeDocument/2006/relationships" r:id="rId10" tooltip="  "/>
          <a:extLst>
            <a:ext uri="{FF2B5EF4-FFF2-40B4-BE49-F238E27FC236}">
              <a16:creationId xmlns:a16="http://schemas.microsoft.com/office/drawing/2014/main" id="{00000000-0008-0000-0100-000008000000}"/>
            </a:ext>
          </a:extLst>
        </xdr:cNvPr>
        <xdr:cNvSpPr>
          <a:spLocks noChangeAspect="1"/>
        </xdr:cNvSpPr>
      </xdr:nvSpPr>
      <xdr:spPr>
        <a:xfrm>
          <a:off x="8713300" y="38100"/>
          <a:ext cx="1425444"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Certificat</a:t>
          </a:r>
        </a:p>
      </xdr:txBody>
    </xdr:sp>
    <xdr:clientData/>
  </xdr:twoCellAnchor>
  <xdr:twoCellAnchor>
    <xdr:from>
      <xdr:col>19</xdr:col>
      <xdr:colOff>280370</xdr:colOff>
      <xdr:row>0</xdr:row>
      <xdr:rowOff>38103</xdr:rowOff>
    </xdr:from>
    <xdr:to>
      <xdr:col>22</xdr:col>
      <xdr:colOff>344607</xdr:colOff>
      <xdr:row>1</xdr:row>
      <xdr:rowOff>25126</xdr:rowOff>
    </xdr:to>
    <xdr:sp macro="" textlink="">
      <xdr:nvSpPr>
        <xdr:cNvPr id="9" name="Rectangle : coins arrondis 8">
          <a:hlinkClick xmlns:r="http://schemas.openxmlformats.org/officeDocument/2006/relationships" r:id="rId11" tooltip=" "/>
          <a:extLst>
            <a:ext uri="{FF2B5EF4-FFF2-40B4-BE49-F238E27FC236}">
              <a16:creationId xmlns:a16="http://schemas.microsoft.com/office/drawing/2014/main" id="{00000000-0008-0000-0100-000009000000}"/>
            </a:ext>
          </a:extLst>
        </xdr:cNvPr>
        <xdr:cNvSpPr>
          <a:spLocks noChangeAspect="1"/>
        </xdr:cNvSpPr>
      </xdr:nvSpPr>
      <xdr:spPr>
        <a:xfrm>
          <a:off x="10233995" y="38103"/>
          <a:ext cx="1740637"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Sauvegarde</a:t>
          </a:r>
        </a:p>
      </xdr:txBody>
    </xdr:sp>
    <xdr:clientData/>
  </xdr:twoCellAnchor>
  <xdr:twoCellAnchor>
    <xdr:from>
      <xdr:col>22</xdr:col>
      <xdr:colOff>443689</xdr:colOff>
      <xdr:row>0</xdr:row>
      <xdr:rowOff>28575</xdr:rowOff>
    </xdr:from>
    <xdr:to>
      <xdr:col>24</xdr:col>
      <xdr:colOff>217185</xdr:colOff>
      <xdr:row>1</xdr:row>
      <xdr:rowOff>15598</xdr:rowOff>
    </xdr:to>
    <xdr:sp macro="" textlink="">
      <xdr:nvSpPr>
        <xdr:cNvPr id="10" name="Rectangle : coins arrondis 9">
          <a:hlinkClick xmlns:r="http://schemas.openxmlformats.org/officeDocument/2006/relationships" r:id="rId12" tooltip=" "/>
          <a:extLst>
            <a:ext uri="{FF2B5EF4-FFF2-40B4-BE49-F238E27FC236}">
              <a16:creationId xmlns:a16="http://schemas.microsoft.com/office/drawing/2014/main" id="{00000000-0008-0000-0100-00000A000000}"/>
            </a:ext>
          </a:extLst>
        </xdr:cNvPr>
        <xdr:cNvSpPr>
          <a:spLocks noChangeAspect="1"/>
        </xdr:cNvSpPr>
      </xdr:nvSpPr>
      <xdr:spPr>
        <a:xfrm>
          <a:off x="12073714" y="28575"/>
          <a:ext cx="992696"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Site</a:t>
          </a:r>
        </a:p>
      </xdr:txBody>
    </xdr:sp>
    <xdr:clientData/>
  </xdr:twoCellAnchor>
  <xdr:twoCellAnchor>
    <xdr:from>
      <xdr:col>15</xdr:col>
      <xdr:colOff>352425</xdr:colOff>
      <xdr:row>19</xdr:row>
      <xdr:rowOff>104775</xdr:rowOff>
    </xdr:from>
    <xdr:to>
      <xdr:col>19</xdr:col>
      <xdr:colOff>276225</xdr:colOff>
      <xdr:row>24</xdr:row>
      <xdr:rowOff>168999</xdr:rowOff>
    </xdr:to>
    <xdr:sp macro="" textlink="">
      <xdr:nvSpPr>
        <xdr:cNvPr id="4" name="ZoneTexte 3">
          <a:hlinkClick xmlns:r="http://schemas.openxmlformats.org/officeDocument/2006/relationships" r:id="rId13" tooltip="  "/>
          <a:extLst>
            <a:ext uri="{FF2B5EF4-FFF2-40B4-BE49-F238E27FC236}">
              <a16:creationId xmlns:a16="http://schemas.microsoft.com/office/drawing/2014/main" id="{00000000-0008-0000-0100-000004000000}"/>
            </a:ext>
          </a:extLst>
        </xdr:cNvPr>
        <xdr:cNvSpPr txBox="1"/>
      </xdr:nvSpPr>
      <xdr:spPr>
        <a:xfrm>
          <a:off x="7705725" y="6429375"/>
          <a:ext cx="2524125" cy="1016724"/>
        </a:xfrm>
        <a:prstGeom prst="roundRect">
          <a:avLst/>
        </a:prstGeom>
        <a:gradFill flip="none" rotWithShape="1">
          <a:gsLst>
            <a:gs pos="0">
              <a:schemeClr val="tx2">
                <a:lumMod val="75000"/>
              </a:schemeClr>
            </a:gs>
            <a:gs pos="48000">
              <a:schemeClr val="tx2">
                <a:lumMod val="75000"/>
              </a:schemeClr>
            </a:gs>
            <a:gs pos="100000">
              <a:srgbClr val="43FF98"/>
            </a:gs>
          </a:gsLst>
          <a:lin ang="18900000" scaled="1"/>
          <a:tileRect/>
        </a:gradFill>
        <a:ln w="9525" cmpd="sng">
          <a:noFill/>
        </a:ln>
        <a:effectLst/>
        <a:scene3d>
          <a:camera prst="orthographicFront"/>
          <a:lightRig rig="flood" dir="t">
            <a:rot lat="0" lon="0" rev="13800000"/>
          </a:lightRig>
        </a:scene3d>
        <a:sp3d extrusionH="107950" prstMaterial="plastic">
          <a:bevelT w="82550" h="63500" prst="divot"/>
          <a:bevelB/>
        </a:sp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BE" sz="1800" b="0">
              <a:solidFill>
                <a:schemeClr val="bg1"/>
              </a:solidFill>
            </a:rPr>
            <a:t>Introduction des  données</a:t>
          </a:r>
          <a:r>
            <a:rPr lang="fr-BE" sz="1800" b="0" baseline="0">
              <a:solidFill>
                <a:schemeClr val="bg1"/>
              </a:solidFill>
            </a:rPr>
            <a:t> </a:t>
          </a:r>
          <a:r>
            <a:rPr lang="fr-BE" sz="1800" b="0">
              <a:solidFill>
                <a:schemeClr val="bg1"/>
              </a:solidFill>
            </a:rPr>
            <a:t> et affichage  </a:t>
          </a:r>
          <a:r>
            <a:rPr lang="fr-BE" sz="1800" b="1">
              <a:solidFill>
                <a:schemeClr val="bg1"/>
              </a:solidFill>
            </a:rPr>
            <a:t>Plein écran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22</xdr:col>
      <xdr:colOff>28574</xdr:colOff>
      <xdr:row>19</xdr:row>
      <xdr:rowOff>104775</xdr:rowOff>
    </xdr:from>
    <xdr:to>
      <xdr:col>25</xdr:col>
      <xdr:colOff>647700</xdr:colOff>
      <xdr:row>35</xdr:row>
      <xdr:rowOff>28575</xdr:rowOff>
    </xdr:to>
    <xdr:graphicFrame macro="">
      <xdr:nvGraphicFramePr>
        <xdr:cNvPr id="8" name="Chart 15">
          <a:extLst>
            <a:ext uri="{FF2B5EF4-FFF2-40B4-BE49-F238E27FC236}">
              <a16:creationId xmlns:a16="http://schemas.microsoft.com/office/drawing/2014/main" id="{00000000-0008-0000-1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800101</xdr:colOff>
      <xdr:row>19</xdr:row>
      <xdr:rowOff>123824</xdr:rowOff>
    </xdr:from>
    <xdr:to>
      <xdr:col>26</xdr:col>
      <xdr:colOff>1019175</xdr:colOff>
      <xdr:row>35</xdr:row>
      <xdr:rowOff>57150</xdr:rowOff>
    </xdr:to>
    <xdr:graphicFrame macro="">
      <xdr:nvGraphicFramePr>
        <xdr:cNvPr id="9" name="Chart 16">
          <a:extLst>
            <a:ext uri="{FF2B5EF4-FFF2-40B4-BE49-F238E27FC236}">
              <a16:creationId xmlns:a16="http://schemas.microsoft.com/office/drawing/2014/main" id="{00000000-0008-0000-1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3</xdr:row>
      <xdr:rowOff>161925</xdr:rowOff>
    </xdr:from>
    <xdr:to>
      <xdr:col>7</xdr:col>
      <xdr:colOff>590550</xdr:colOff>
      <xdr:row>5</xdr:row>
      <xdr:rowOff>209550</xdr:rowOff>
    </xdr:to>
    <xdr:sp macro="" textlink="">
      <xdr:nvSpPr>
        <xdr:cNvPr id="18" name="Organigramme : Délai 25">
          <a:extLst>
            <a:ext uri="{FF2B5EF4-FFF2-40B4-BE49-F238E27FC236}">
              <a16:creationId xmlns:a16="http://schemas.microsoft.com/office/drawing/2014/main" id="{00000000-0008-0000-1600-000012000000}"/>
            </a:ext>
          </a:extLst>
        </xdr:cNvPr>
        <xdr:cNvSpPr/>
      </xdr:nvSpPr>
      <xdr:spPr>
        <a:xfrm>
          <a:off x="1609725" y="695325"/>
          <a:ext cx="704850" cy="4572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3200" b="1" u="none">
              <a:solidFill>
                <a:schemeClr val="bg1"/>
              </a:solidFill>
            </a:rPr>
            <a:t>8</a:t>
          </a:r>
          <a:endParaRPr lang="fr-BE" sz="2000" b="1" u="none">
            <a:solidFill>
              <a:schemeClr val="bg1"/>
            </a:solidFill>
          </a:endParaRPr>
        </a:p>
      </xdr:txBody>
    </xdr:sp>
    <xdr:clientData/>
  </xdr:twoCellAnchor>
  <xdr:twoCellAnchor editAs="oneCell">
    <xdr:from>
      <xdr:col>0</xdr:col>
      <xdr:colOff>0</xdr:colOff>
      <xdr:row>0</xdr:row>
      <xdr:rowOff>19047</xdr:rowOff>
    </xdr:from>
    <xdr:to>
      <xdr:col>7</xdr:col>
      <xdr:colOff>771525</xdr:colOff>
      <xdr:row>3</xdr:row>
      <xdr:rowOff>87512</xdr:rowOff>
    </xdr:to>
    <xdr:pic>
      <xdr:nvPicPr>
        <xdr:cNvPr id="10" name="Image 9">
          <a:extLst>
            <a:ext uri="{FF2B5EF4-FFF2-40B4-BE49-F238E27FC236}">
              <a16:creationId xmlns:a16="http://schemas.microsoft.com/office/drawing/2014/main" id="{00000000-0008-0000-16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9047"/>
          <a:ext cx="2495550" cy="601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247649</xdr:colOff>
      <xdr:row>0</xdr:row>
      <xdr:rowOff>0</xdr:rowOff>
    </xdr:from>
    <xdr:to>
      <xdr:col>14</xdr:col>
      <xdr:colOff>116385</xdr:colOff>
      <xdr:row>2</xdr:row>
      <xdr:rowOff>129898</xdr:rowOff>
    </xdr:to>
    <xdr:sp macro="" textlink="">
      <xdr:nvSpPr>
        <xdr:cNvPr id="11" name="Rectangle : coins arrondis 10">
          <a:hlinkClick xmlns:r="http://schemas.openxmlformats.org/officeDocument/2006/relationships" r:id="rId4" tooltip=" "/>
          <a:extLst>
            <a:ext uri="{FF2B5EF4-FFF2-40B4-BE49-F238E27FC236}">
              <a16:creationId xmlns:a16="http://schemas.microsoft.com/office/drawing/2014/main" id="{00000000-0008-0000-1600-00000B000000}"/>
            </a:ext>
          </a:extLst>
        </xdr:cNvPr>
        <xdr:cNvSpPr>
          <a:spLocks noChangeAspect="1"/>
        </xdr:cNvSpPr>
      </xdr:nvSpPr>
      <xdr:spPr>
        <a:xfrm>
          <a:off x="6305549" y="0"/>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AR ESSENCE" panose="02000000000000000000" pitchFamily="2" charset="0"/>
              <a:ea typeface="+mn-ea"/>
              <a:cs typeface="+mn-cs"/>
            </a:rPr>
            <a:t>Retour</a:t>
          </a:r>
        </a:p>
      </xdr:txBody>
    </xdr:sp>
    <xdr:clientData/>
  </xdr:twoCellAnchor>
  <xdr:twoCellAnchor>
    <xdr:from>
      <xdr:col>24</xdr:col>
      <xdr:colOff>0</xdr:colOff>
      <xdr:row>36</xdr:row>
      <xdr:rowOff>0</xdr:rowOff>
    </xdr:from>
    <xdr:to>
      <xdr:col>26</xdr:col>
      <xdr:colOff>221161</xdr:colOff>
      <xdr:row>39</xdr:row>
      <xdr:rowOff>53698</xdr:rowOff>
    </xdr:to>
    <xdr:sp macro="" textlink="">
      <xdr:nvSpPr>
        <xdr:cNvPr id="6" name="Rectangle : coins arrondis 5">
          <a:hlinkClick xmlns:r="http://schemas.openxmlformats.org/officeDocument/2006/relationships" r:id="rId4" tooltip=" "/>
          <a:extLst>
            <a:ext uri="{FF2B5EF4-FFF2-40B4-BE49-F238E27FC236}">
              <a16:creationId xmlns:a16="http://schemas.microsoft.com/office/drawing/2014/main" id="{00000000-0008-0000-1600-000006000000}"/>
            </a:ext>
          </a:extLst>
        </xdr:cNvPr>
        <xdr:cNvSpPr>
          <a:spLocks noChangeAspect="1"/>
        </xdr:cNvSpPr>
      </xdr:nvSpPr>
      <xdr:spPr>
        <a:xfrm>
          <a:off x="10706100" y="6781800"/>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AR ESSENCE" panose="02000000000000000000" pitchFamily="2" charset="0"/>
              <a:ea typeface="+mn-ea"/>
              <a:cs typeface="+mn-cs"/>
            </a:rPr>
            <a:t>Retour</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695</xdr:col>
      <xdr:colOff>0</xdr:colOff>
      <xdr:row>61</xdr:row>
      <xdr:rowOff>0</xdr:rowOff>
    </xdr:from>
    <xdr:to>
      <xdr:col>696</xdr:col>
      <xdr:colOff>297</xdr:colOff>
      <xdr:row>64</xdr:row>
      <xdr:rowOff>171348</xdr:rowOff>
    </xdr:to>
    <xdr:pic>
      <xdr:nvPicPr>
        <xdr:cNvPr id="66" name="Picture 7">
          <a:hlinkClick xmlns:r="http://schemas.openxmlformats.org/officeDocument/2006/relationships" r:id="rId1"/>
          <a:extLst>
            <a:ext uri="{FF2B5EF4-FFF2-40B4-BE49-F238E27FC236}">
              <a16:creationId xmlns:a16="http://schemas.microsoft.com/office/drawing/2014/main" id="{00000000-0008-0000-1700-00004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0462075" y="6324600"/>
          <a:ext cx="609454" cy="819048"/>
        </a:xfrm>
        <a:prstGeom prst="rect">
          <a:avLst/>
        </a:prstGeom>
        <a:noFill/>
      </xdr:spPr>
    </xdr:pic>
    <xdr:clientData/>
  </xdr:twoCellAnchor>
  <xdr:twoCellAnchor editAs="oneCell">
    <xdr:from>
      <xdr:col>695</xdr:col>
      <xdr:colOff>0</xdr:colOff>
      <xdr:row>61</xdr:row>
      <xdr:rowOff>0</xdr:rowOff>
    </xdr:from>
    <xdr:to>
      <xdr:col>696</xdr:col>
      <xdr:colOff>165</xdr:colOff>
      <xdr:row>64</xdr:row>
      <xdr:rowOff>171348</xdr:rowOff>
    </xdr:to>
    <xdr:pic>
      <xdr:nvPicPr>
        <xdr:cNvPr id="67" name="Picture 5">
          <a:hlinkClick xmlns:r="http://schemas.openxmlformats.org/officeDocument/2006/relationships" r:id="rId3"/>
          <a:extLst>
            <a:ext uri="{FF2B5EF4-FFF2-40B4-BE49-F238E27FC236}">
              <a16:creationId xmlns:a16="http://schemas.microsoft.com/office/drawing/2014/main" id="{00000000-0008-0000-1700-00004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0462075" y="6334125"/>
          <a:ext cx="609765" cy="819048"/>
        </a:xfrm>
        <a:prstGeom prst="rect">
          <a:avLst/>
        </a:prstGeom>
        <a:noFill/>
      </xdr:spPr>
    </xdr:pic>
    <xdr:clientData/>
  </xdr:twoCellAnchor>
  <xdr:twoCellAnchor editAs="oneCell">
    <xdr:from>
      <xdr:col>695</xdr:col>
      <xdr:colOff>0</xdr:colOff>
      <xdr:row>61</xdr:row>
      <xdr:rowOff>0</xdr:rowOff>
    </xdr:from>
    <xdr:to>
      <xdr:col>696</xdr:col>
      <xdr:colOff>165</xdr:colOff>
      <xdr:row>64</xdr:row>
      <xdr:rowOff>171348</xdr:rowOff>
    </xdr:to>
    <xdr:pic>
      <xdr:nvPicPr>
        <xdr:cNvPr id="68" name="Picture 6">
          <a:hlinkClick xmlns:r="http://schemas.openxmlformats.org/officeDocument/2006/relationships" r:id="rId5"/>
          <a:extLst>
            <a:ext uri="{FF2B5EF4-FFF2-40B4-BE49-F238E27FC236}">
              <a16:creationId xmlns:a16="http://schemas.microsoft.com/office/drawing/2014/main" id="{00000000-0008-0000-1700-000044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20462075" y="6324600"/>
          <a:ext cx="609765" cy="819048"/>
        </a:xfrm>
        <a:prstGeom prst="rect">
          <a:avLst/>
        </a:prstGeom>
        <a:noFill/>
      </xdr:spPr>
    </xdr:pic>
    <xdr:clientData/>
  </xdr:twoCellAnchor>
  <xdr:twoCellAnchor editAs="oneCell">
    <xdr:from>
      <xdr:col>695</xdr:col>
      <xdr:colOff>0</xdr:colOff>
      <xdr:row>61</xdr:row>
      <xdr:rowOff>0</xdr:rowOff>
    </xdr:from>
    <xdr:to>
      <xdr:col>696</xdr:col>
      <xdr:colOff>294</xdr:colOff>
      <xdr:row>64</xdr:row>
      <xdr:rowOff>171348</xdr:rowOff>
    </xdr:to>
    <xdr:pic>
      <xdr:nvPicPr>
        <xdr:cNvPr id="69" name="Picture 8">
          <a:hlinkClick xmlns:r="http://schemas.openxmlformats.org/officeDocument/2006/relationships" r:id="rId7"/>
          <a:extLst>
            <a:ext uri="{FF2B5EF4-FFF2-40B4-BE49-F238E27FC236}">
              <a16:creationId xmlns:a16="http://schemas.microsoft.com/office/drawing/2014/main" id="{00000000-0008-0000-1700-000045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20462075" y="6324600"/>
          <a:ext cx="609451" cy="819048"/>
        </a:xfrm>
        <a:prstGeom prst="rect">
          <a:avLst/>
        </a:prstGeom>
        <a:noFill/>
      </xdr:spPr>
    </xdr:pic>
    <xdr:clientData/>
  </xdr:twoCellAnchor>
  <xdr:twoCellAnchor editAs="oneCell">
    <xdr:from>
      <xdr:col>695</xdr:col>
      <xdr:colOff>0</xdr:colOff>
      <xdr:row>61</xdr:row>
      <xdr:rowOff>0</xdr:rowOff>
    </xdr:from>
    <xdr:to>
      <xdr:col>696</xdr:col>
      <xdr:colOff>162</xdr:colOff>
      <xdr:row>64</xdr:row>
      <xdr:rowOff>171348</xdr:rowOff>
    </xdr:to>
    <xdr:pic>
      <xdr:nvPicPr>
        <xdr:cNvPr id="70" name="Picture 9">
          <a:hlinkClick xmlns:r="http://schemas.openxmlformats.org/officeDocument/2006/relationships" r:id="rId9"/>
          <a:extLst>
            <a:ext uri="{FF2B5EF4-FFF2-40B4-BE49-F238E27FC236}">
              <a16:creationId xmlns:a16="http://schemas.microsoft.com/office/drawing/2014/main" id="{00000000-0008-0000-1700-000046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20462075" y="6381750"/>
          <a:ext cx="609762" cy="819048"/>
        </a:xfrm>
        <a:prstGeom prst="rect">
          <a:avLst/>
        </a:prstGeom>
        <a:noFill/>
      </xdr:spPr>
    </xdr:pic>
    <xdr:clientData/>
  </xdr:twoCellAnchor>
  <xdr:twoCellAnchor editAs="oneCell">
    <xdr:from>
      <xdr:col>695</xdr:col>
      <xdr:colOff>0</xdr:colOff>
      <xdr:row>37</xdr:row>
      <xdr:rowOff>76200</xdr:rowOff>
    </xdr:from>
    <xdr:to>
      <xdr:col>696</xdr:col>
      <xdr:colOff>297</xdr:colOff>
      <xdr:row>38</xdr:row>
      <xdr:rowOff>2113</xdr:rowOff>
    </xdr:to>
    <xdr:pic>
      <xdr:nvPicPr>
        <xdr:cNvPr id="23" name="Picture 7">
          <a:hlinkClick xmlns:r="http://schemas.openxmlformats.org/officeDocument/2006/relationships" r:id="rId1"/>
          <a:extLst>
            <a:ext uri="{FF2B5EF4-FFF2-40B4-BE49-F238E27FC236}">
              <a16:creationId xmlns:a16="http://schemas.microsoft.com/office/drawing/2014/main" id="{00000000-0008-0000-17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8043975" y="7200900"/>
          <a:ext cx="609454" cy="114198"/>
        </a:xfrm>
        <a:prstGeom prst="rect">
          <a:avLst/>
        </a:prstGeom>
        <a:noFill/>
      </xdr:spPr>
    </xdr:pic>
    <xdr:clientData/>
  </xdr:twoCellAnchor>
  <xdr:twoCellAnchor editAs="oneCell">
    <xdr:from>
      <xdr:col>695</xdr:col>
      <xdr:colOff>0</xdr:colOff>
      <xdr:row>37</xdr:row>
      <xdr:rowOff>85725</xdr:rowOff>
    </xdr:from>
    <xdr:to>
      <xdr:col>696</xdr:col>
      <xdr:colOff>165</xdr:colOff>
      <xdr:row>38</xdr:row>
      <xdr:rowOff>2113</xdr:rowOff>
    </xdr:to>
    <xdr:pic>
      <xdr:nvPicPr>
        <xdr:cNvPr id="24" name="Picture 5">
          <a:hlinkClick xmlns:r="http://schemas.openxmlformats.org/officeDocument/2006/relationships" r:id="rId3"/>
          <a:extLst>
            <a:ext uri="{FF2B5EF4-FFF2-40B4-BE49-F238E27FC236}">
              <a16:creationId xmlns:a16="http://schemas.microsoft.com/office/drawing/2014/main" id="{00000000-0008-0000-1700-00001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8043975" y="7210425"/>
          <a:ext cx="609765" cy="104673"/>
        </a:xfrm>
        <a:prstGeom prst="rect">
          <a:avLst/>
        </a:prstGeom>
        <a:noFill/>
      </xdr:spPr>
    </xdr:pic>
    <xdr:clientData/>
  </xdr:twoCellAnchor>
  <xdr:twoCellAnchor editAs="oneCell">
    <xdr:from>
      <xdr:col>695</xdr:col>
      <xdr:colOff>0</xdr:colOff>
      <xdr:row>37</xdr:row>
      <xdr:rowOff>76200</xdr:rowOff>
    </xdr:from>
    <xdr:to>
      <xdr:col>696</xdr:col>
      <xdr:colOff>165</xdr:colOff>
      <xdr:row>38</xdr:row>
      <xdr:rowOff>2113</xdr:rowOff>
    </xdr:to>
    <xdr:pic>
      <xdr:nvPicPr>
        <xdr:cNvPr id="25" name="Picture 6">
          <a:hlinkClick xmlns:r="http://schemas.openxmlformats.org/officeDocument/2006/relationships" r:id="rId5"/>
          <a:extLst>
            <a:ext uri="{FF2B5EF4-FFF2-40B4-BE49-F238E27FC236}">
              <a16:creationId xmlns:a16="http://schemas.microsoft.com/office/drawing/2014/main" id="{00000000-0008-0000-1700-000019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28043975" y="7200900"/>
          <a:ext cx="609765" cy="114198"/>
        </a:xfrm>
        <a:prstGeom prst="rect">
          <a:avLst/>
        </a:prstGeom>
        <a:noFill/>
      </xdr:spPr>
    </xdr:pic>
    <xdr:clientData/>
  </xdr:twoCellAnchor>
  <xdr:twoCellAnchor editAs="oneCell">
    <xdr:from>
      <xdr:col>695</xdr:col>
      <xdr:colOff>0</xdr:colOff>
      <xdr:row>37</xdr:row>
      <xdr:rowOff>76200</xdr:rowOff>
    </xdr:from>
    <xdr:to>
      <xdr:col>696</xdr:col>
      <xdr:colOff>294</xdr:colOff>
      <xdr:row>38</xdr:row>
      <xdr:rowOff>2113</xdr:rowOff>
    </xdr:to>
    <xdr:pic>
      <xdr:nvPicPr>
        <xdr:cNvPr id="26" name="Picture 8">
          <a:hlinkClick xmlns:r="http://schemas.openxmlformats.org/officeDocument/2006/relationships" r:id="rId7"/>
          <a:extLst>
            <a:ext uri="{FF2B5EF4-FFF2-40B4-BE49-F238E27FC236}">
              <a16:creationId xmlns:a16="http://schemas.microsoft.com/office/drawing/2014/main" id="{00000000-0008-0000-1700-00001A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28043975" y="7200900"/>
          <a:ext cx="609451" cy="114198"/>
        </a:xfrm>
        <a:prstGeom prst="rect">
          <a:avLst/>
        </a:prstGeom>
        <a:noFill/>
      </xdr:spPr>
    </xdr:pic>
    <xdr:clientData/>
  </xdr:twoCellAnchor>
  <xdr:twoCellAnchor editAs="oneCell">
    <xdr:from>
      <xdr:col>695</xdr:col>
      <xdr:colOff>0</xdr:colOff>
      <xdr:row>37</xdr:row>
      <xdr:rowOff>133350</xdr:rowOff>
    </xdr:from>
    <xdr:to>
      <xdr:col>696</xdr:col>
      <xdr:colOff>162</xdr:colOff>
      <xdr:row>38</xdr:row>
      <xdr:rowOff>2113</xdr:rowOff>
    </xdr:to>
    <xdr:pic>
      <xdr:nvPicPr>
        <xdr:cNvPr id="27" name="Picture 9">
          <a:hlinkClick xmlns:r="http://schemas.openxmlformats.org/officeDocument/2006/relationships" r:id="rId9"/>
          <a:extLst>
            <a:ext uri="{FF2B5EF4-FFF2-40B4-BE49-F238E27FC236}">
              <a16:creationId xmlns:a16="http://schemas.microsoft.com/office/drawing/2014/main" id="{00000000-0008-0000-1700-00001B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28043975" y="7258050"/>
          <a:ext cx="609762" cy="57048"/>
        </a:xfrm>
        <a:prstGeom prst="rect">
          <a:avLst/>
        </a:prstGeom>
        <a:noFill/>
      </xdr:spPr>
    </xdr:pic>
    <xdr:clientData/>
  </xdr:twoCellAnchor>
  <xdr:twoCellAnchor>
    <xdr:from>
      <xdr:col>15</xdr:col>
      <xdr:colOff>560903</xdr:colOff>
      <xdr:row>34</xdr:row>
      <xdr:rowOff>9524</xdr:rowOff>
    </xdr:from>
    <xdr:to>
      <xdr:col>17</xdr:col>
      <xdr:colOff>561975</xdr:colOff>
      <xdr:row>37</xdr:row>
      <xdr:rowOff>19049</xdr:rowOff>
    </xdr:to>
    <xdr:sp macro="" textlink="">
      <xdr:nvSpPr>
        <xdr:cNvPr id="29" name="Organigramme : Délai 20">
          <a:hlinkClick xmlns:r="http://schemas.openxmlformats.org/officeDocument/2006/relationships" r:id="rId11" tooltip=" "/>
          <a:extLst>
            <a:ext uri="{FF2B5EF4-FFF2-40B4-BE49-F238E27FC236}">
              <a16:creationId xmlns:a16="http://schemas.microsoft.com/office/drawing/2014/main" id="{00000000-0008-0000-1700-00001D000000}"/>
            </a:ext>
          </a:extLst>
        </xdr:cNvPr>
        <xdr:cNvSpPr/>
      </xdr:nvSpPr>
      <xdr:spPr>
        <a:xfrm>
          <a:off x="12381428" y="6981824"/>
          <a:ext cx="1163122" cy="581025"/>
        </a:xfrm>
        <a:prstGeom prst="roundRect">
          <a:avLst/>
        </a:prstGeom>
        <a:gradFill flip="none" rotWithShape="1">
          <a:gsLst>
            <a:gs pos="0">
              <a:srgbClr val="FFC000"/>
            </a:gs>
            <a:gs pos="46000">
              <a:srgbClr val="FFC000"/>
            </a:gs>
            <a:gs pos="100000">
              <a:srgbClr val="FFFF0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400" b="1" u="sng">
              <a:solidFill>
                <a:schemeClr val="tx2">
                  <a:lumMod val="75000"/>
                </a:schemeClr>
              </a:solidFill>
              <a:latin typeface="+mn-lt"/>
              <a:ea typeface="+mn-ea"/>
              <a:cs typeface="+mn-cs"/>
            </a:rPr>
            <a:t>Suivant</a:t>
          </a:r>
          <a:endParaRPr lang="fr-BE" sz="2800" b="1" u="sng">
            <a:solidFill>
              <a:schemeClr val="tx2">
                <a:lumMod val="75000"/>
              </a:schemeClr>
            </a:solidFill>
            <a:latin typeface="+mn-lt"/>
            <a:ea typeface="+mn-ea"/>
            <a:cs typeface="+mn-cs"/>
          </a:endParaRPr>
        </a:p>
      </xdr:txBody>
    </xdr:sp>
    <xdr:clientData/>
  </xdr:twoCellAnchor>
  <xdr:twoCellAnchor>
    <xdr:from>
      <xdr:col>11</xdr:col>
      <xdr:colOff>600074</xdr:colOff>
      <xdr:row>33</xdr:row>
      <xdr:rowOff>190499</xdr:rowOff>
    </xdr:from>
    <xdr:to>
      <xdr:col>14</xdr:col>
      <xdr:colOff>55531</xdr:colOff>
      <xdr:row>37</xdr:row>
      <xdr:rowOff>9524</xdr:rowOff>
    </xdr:to>
    <xdr:sp macro="" textlink="">
      <xdr:nvSpPr>
        <xdr:cNvPr id="30" name="Organigramme : Délai 22">
          <a:hlinkClick xmlns:r="http://schemas.openxmlformats.org/officeDocument/2006/relationships" r:id="rId12" tooltip=" "/>
          <a:extLst>
            <a:ext uri="{FF2B5EF4-FFF2-40B4-BE49-F238E27FC236}">
              <a16:creationId xmlns:a16="http://schemas.microsoft.com/office/drawing/2014/main" id="{00000000-0008-0000-1700-00001E000000}"/>
            </a:ext>
          </a:extLst>
        </xdr:cNvPr>
        <xdr:cNvSpPr/>
      </xdr:nvSpPr>
      <xdr:spPr>
        <a:xfrm flipH="1">
          <a:off x="9829799" y="6972299"/>
          <a:ext cx="1465232" cy="581025"/>
        </a:xfrm>
        <a:prstGeom prst="roundRect">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400" b="1" u="sng">
              <a:solidFill>
                <a:schemeClr val="bg1"/>
              </a:solidFill>
              <a:latin typeface="+mn-lt"/>
              <a:ea typeface="+mn-ea"/>
              <a:cs typeface="+mn-cs"/>
            </a:rPr>
            <a:t>Précédent</a:t>
          </a:r>
        </a:p>
      </xdr:txBody>
    </xdr:sp>
    <xdr:clientData/>
  </xdr:twoCellAnchor>
  <xdr:twoCellAnchor>
    <xdr:from>
      <xdr:col>0</xdr:col>
      <xdr:colOff>0</xdr:colOff>
      <xdr:row>37</xdr:row>
      <xdr:rowOff>171450</xdr:rowOff>
    </xdr:from>
    <xdr:to>
      <xdr:col>20</xdr:col>
      <xdr:colOff>28575</xdr:colOff>
      <xdr:row>40</xdr:row>
      <xdr:rowOff>66675</xdr:rowOff>
    </xdr:to>
    <xdr:sp macro="" textlink="">
      <xdr:nvSpPr>
        <xdr:cNvPr id="31" name="Rectangle 30">
          <a:extLst>
            <a:ext uri="{FF2B5EF4-FFF2-40B4-BE49-F238E27FC236}">
              <a16:creationId xmlns:a16="http://schemas.microsoft.com/office/drawing/2014/main" id="{00000000-0008-0000-1700-00001F000000}"/>
            </a:ext>
          </a:extLst>
        </xdr:cNvPr>
        <xdr:cNvSpPr/>
      </xdr:nvSpPr>
      <xdr:spPr>
        <a:xfrm>
          <a:off x="0" y="7296150"/>
          <a:ext cx="13658850" cy="466725"/>
        </a:xfrm>
        <a:prstGeom prst="rect">
          <a:avLst/>
        </a:prstGeom>
        <a:gradFill flip="none" rotWithShape="1">
          <a:gsLst>
            <a:gs pos="0">
              <a:schemeClr val="tx2">
                <a:lumMod val="50000"/>
              </a:schemeClr>
            </a:gs>
            <a:gs pos="62000">
              <a:schemeClr val="tx2">
                <a:lumMod val="75000"/>
              </a:schemeClr>
            </a:gs>
            <a:gs pos="100000">
              <a:srgbClr val="43FF98"/>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0"/>
        <a:lstStyle/>
        <a:p>
          <a:pPr algn="ctr"/>
          <a:r>
            <a:rPr lang="fr-BE" sz="2400" b="0">
              <a:solidFill>
                <a:schemeClr val="bg1"/>
              </a:solidFill>
            </a:rPr>
            <a:t>Evaluer, Analyser, Agir, Informer</a:t>
          </a:r>
        </a:p>
      </xdr:txBody>
    </xdr:sp>
    <xdr:clientData/>
  </xdr:twoCellAnchor>
  <xdr:twoCellAnchor>
    <xdr:from>
      <xdr:col>18</xdr:col>
      <xdr:colOff>104775</xdr:colOff>
      <xdr:row>34</xdr:row>
      <xdr:rowOff>9525</xdr:rowOff>
    </xdr:from>
    <xdr:to>
      <xdr:col>19</xdr:col>
      <xdr:colOff>685800</xdr:colOff>
      <xdr:row>36</xdr:row>
      <xdr:rowOff>180975</xdr:rowOff>
    </xdr:to>
    <xdr:sp macro="" textlink="">
      <xdr:nvSpPr>
        <xdr:cNvPr id="38" name="Organigramme : Délai 20">
          <a:hlinkClick xmlns:r="http://schemas.openxmlformats.org/officeDocument/2006/relationships" r:id="rId13" tooltip=" "/>
          <a:extLst>
            <a:ext uri="{FF2B5EF4-FFF2-40B4-BE49-F238E27FC236}">
              <a16:creationId xmlns:a16="http://schemas.microsoft.com/office/drawing/2014/main" id="{00000000-0008-0000-1700-000026000000}"/>
            </a:ext>
          </a:extLst>
        </xdr:cNvPr>
        <xdr:cNvSpPr/>
      </xdr:nvSpPr>
      <xdr:spPr>
        <a:xfrm>
          <a:off x="12306300" y="6562725"/>
          <a:ext cx="1295400" cy="552450"/>
        </a:xfrm>
        <a:prstGeom prst="roundRect">
          <a:avLst/>
        </a:prstGeom>
        <a:gradFill flip="none" rotWithShape="1">
          <a:gsLst>
            <a:gs pos="0">
              <a:srgbClr val="00C85A"/>
            </a:gs>
            <a:gs pos="46000">
              <a:srgbClr val="00C85A"/>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000" b="1" u="sng">
              <a:solidFill>
                <a:schemeClr val="bg1"/>
              </a:solidFill>
              <a:latin typeface="+mn-lt"/>
              <a:ea typeface="+mn-ea"/>
              <a:cs typeface="+mn-cs"/>
            </a:rPr>
            <a:t>Pratique</a:t>
          </a:r>
          <a:endParaRPr lang="fr-BE" sz="2400" b="1" u="sng">
            <a:solidFill>
              <a:schemeClr val="bg1"/>
            </a:solidFill>
            <a:latin typeface="+mn-lt"/>
            <a:ea typeface="+mn-ea"/>
            <a:cs typeface="+mn-cs"/>
          </a:endParaRPr>
        </a:p>
      </xdr:txBody>
    </xdr:sp>
    <xdr:clientData/>
  </xdr:twoCellAnchor>
  <xdr:twoCellAnchor>
    <xdr:from>
      <xdr:col>3</xdr:col>
      <xdr:colOff>1</xdr:colOff>
      <xdr:row>3</xdr:row>
      <xdr:rowOff>0</xdr:rowOff>
    </xdr:from>
    <xdr:to>
      <xdr:col>4</xdr:col>
      <xdr:colOff>47625</xdr:colOff>
      <xdr:row>5</xdr:row>
      <xdr:rowOff>38100</xdr:rowOff>
    </xdr:to>
    <xdr:sp macro="" textlink="">
      <xdr:nvSpPr>
        <xdr:cNvPr id="39" name="Organigramme : Délai 25">
          <a:extLst>
            <a:ext uri="{FF2B5EF4-FFF2-40B4-BE49-F238E27FC236}">
              <a16:creationId xmlns:a16="http://schemas.microsoft.com/office/drawing/2014/main" id="{00000000-0008-0000-1700-000027000000}"/>
            </a:ext>
          </a:extLst>
        </xdr:cNvPr>
        <xdr:cNvSpPr/>
      </xdr:nvSpPr>
      <xdr:spPr>
        <a:xfrm>
          <a:off x="1485901" y="485775"/>
          <a:ext cx="761999" cy="4191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3200" b="1" u="none">
              <a:solidFill>
                <a:schemeClr val="bg1"/>
              </a:solidFill>
            </a:rPr>
            <a:t>9</a:t>
          </a:r>
        </a:p>
      </xdr:txBody>
    </xdr:sp>
    <xdr:clientData/>
  </xdr:twoCellAnchor>
  <xdr:twoCellAnchor editAs="oneCell">
    <xdr:from>
      <xdr:col>1</xdr:col>
      <xdr:colOff>0</xdr:colOff>
      <xdr:row>0</xdr:row>
      <xdr:rowOff>0</xdr:rowOff>
    </xdr:from>
    <xdr:to>
      <xdr:col>5</xdr:col>
      <xdr:colOff>19049</xdr:colOff>
      <xdr:row>2</xdr:row>
      <xdr:rowOff>207978</xdr:rowOff>
    </xdr:to>
    <xdr:pic>
      <xdr:nvPicPr>
        <xdr:cNvPr id="2" name="Image 1">
          <a:hlinkClick xmlns:r="http://schemas.openxmlformats.org/officeDocument/2006/relationships" r:id="rId14" tooltip=" "/>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7150" y="0"/>
          <a:ext cx="2876549" cy="693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0</xdr:row>
      <xdr:rowOff>17252</xdr:rowOff>
    </xdr:from>
    <xdr:to>
      <xdr:col>7</xdr:col>
      <xdr:colOff>369086</xdr:colOff>
      <xdr:row>1</xdr:row>
      <xdr:rowOff>283952</xdr:rowOff>
    </xdr:to>
    <xdr:sp macro="" textlink="">
      <xdr:nvSpPr>
        <xdr:cNvPr id="3" name="Rectangle : coins arrondis 2">
          <a:hlinkClick xmlns:r="http://schemas.openxmlformats.org/officeDocument/2006/relationships" r:id="rId16" tooltip=" "/>
          <a:extLst>
            <a:ext uri="{FF2B5EF4-FFF2-40B4-BE49-F238E27FC236}">
              <a16:creationId xmlns:a16="http://schemas.microsoft.com/office/drawing/2014/main" id="{00000000-0008-0000-1700-000003000000}"/>
            </a:ext>
          </a:extLst>
        </xdr:cNvPr>
        <xdr:cNvSpPr>
          <a:spLocks noChangeAspect="1"/>
        </xdr:cNvSpPr>
      </xdr:nvSpPr>
      <xdr:spPr>
        <a:xfrm>
          <a:off x="3599372" y="17252"/>
          <a:ext cx="1281329" cy="456481"/>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7</xdr:col>
      <xdr:colOff>389487</xdr:colOff>
      <xdr:row>0</xdr:row>
      <xdr:rowOff>26777</xdr:rowOff>
    </xdr:from>
    <xdr:to>
      <xdr:col>8</xdr:col>
      <xdr:colOff>1709119</xdr:colOff>
      <xdr:row>1</xdr:row>
      <xdr:rowOff>283952</xdr:rowOff>
    </xdr:to>
    <xdr:sp macro="" textlink="">
      <xdr:nvSpPr>
        <xdr:cNvPr id="4" name="Rectangle : coins arrondis 3">
          <a:hlinkClick xmlns:r="http://schemas.openxmlformats.org/officeDocument/2006/relationships" r:id="rId17" tooltip=" "/>
          <a:extLst>
            <a:ext uri="{FF2B5EF4-FFF2-40B4-BE49-F238E27FC236}">
              <a16:creationId xmlns:a16="http://schemas.microsoft.com/office/drawing/2014/main" id="{00000000-0008-0000-1700-000004000000}"/>
            </a:ext>
          </a:extLst>
        </xdr:cNvPr>
        <xdr:cNvSpPr>
          <a:spLocks noChangeAspect="1"/>
        </xdr:cNvSpPr>
      </xdr:nvSpPr>
      <xdr:spPr>
        <a:xfrm>
          <a:off x="4901102" y="26777"/>
          <a:ext cx="2061504" cy="446956"/>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p>
      </xdr:txBody>
    </xdr:sp>
    <xdr:clientData/>
  </xdr:twoCellAnchor>
  <xdr:twoCellAnchor>
    <xdr:from>
      <xdr:col>8</xdr:col>
      <xdr:colOff>1804370</xdr:colOff>
      <xdr:row>0</xdr:row>
      <xdr:rowOff>26780</xdr:rowOff>
    </xdr:from>
    <xdr:to>
      <xdr:col>9</xdr:col>
      <xdr:colOff>482481</xdr:colOff>
      <xdr:row>2</xdr:row>
      <xdr:rowOff>15780</xdr:rowOff>
    </xdr:to>
    <xdr:sp macro="" textlink="">
      <xdr:nvSpPr>
        <xdr:cNvPr id="5" name="Rectangle : coins arrondis 4">
          <a:hlinkClick xmlns:r="http://schemas.openxmlformats.org/officeDocument/2006/relationships" r:id="rId18" tooltip=" "/>
          <a:extLst>
            <a:ext uri="{FF2B5EF4-FFF2-40B4-BE49-F238E27FC236}">
              <a16:creationId xmlns:a16="http://schemas.microsoft.com/office/drawing/2014/main" id="{00000000-0008-0000-1700-000005000000}"/>
            </a:ext>
          </a:extLst>
        </xdr:cNvPr>
        <xdr:cNvSpPr>
          <a:spLocks noChangeAspect="1"/>
        </xdr:cNvSpPr>
      </xdr:nvSpPr>
      <xdr:spPr>
        <a:xfrm>
          <a:off x="7057857" y="26780"/>
          <a:ext cx="1930269" cy="472079"/>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mn-lt"/>
              <a:ea typeface="+mn-ea"/>
              <a:cs typeface="+mn-cs"/>
            </a:rPr>
            <a:t>Exercices</a:t>
          </a:r>
        </a:p>
      </xdr:txBody>
    </xdr:sp>
    <xdr:clientData/>
  </xdr:twoCellAnchor>
  <xdr:twoCellAnchor>
    <xdr:from>
      <xdr:col>9</xdr:col>
      <xdr:colOff>569425</xdr:colOff>
      <xdr:row>0</xdr:row>
      <xdr:rowOff>19050</xdr:rowOff>
    </xdr:from>
    <xdr:to>
      <xdr:col>12</xdr:col>
      <xdr:colOff>251794</xdr:colOff>
      <xdr:row>2</xdr:row>
      <xdr:rowOff>6073</xdr:rowOff>
    </xdr:to>
    <xdr:sp macro="" textlink="">
      <xdr:nvSpPr>
        <xdr:cNvPr id="6" name="Rectangle : coins arrondis 5">
          <a:hlinkClick xmlns:r="http://schemas.openxmlformats.org/officeDocument/2006/relationships" r:id="rId19" tooltip="  "/>
          <a:extLst>
            <a:ext uri="{FF2B5EF4-FFF2-40B4-BE49-F238E27FC236}">
              <a16:creationId xmlns:a16="http://schemas.microsoft.com/office/drawing/2014/main" id="{00000000-0008-0000-1700-000006000000}"/>
            </a:ext>
          </a:extLst>
        </xdr:cNvPr>
        <xdr:cNvSpPr>
          <a:spLocks noChangeAspect="1"/>
        </xdr:cNvSpPr>
      </xdr:nvSpPr>
      <xdr:spPr>
        <a:xfrm>
          <a:off x="8770450" y="19050"/>
          <a:ext cx="1425444"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Certificat</a:t>
          </a:r>
        </a:p>
      </xdr:txBody>
    </xdr:sp>
    <xdr:clientData/>
  </xdr:twoCellAnchor>
  <xdr:twoCellAnchor>
    <xdr:from>
      <xdr:col>12</xdr:col>
      <xdr:colOff>347045</xdr:colOff>
      <xdr:row>0</xdr:row>
      <xdr:rowOff>19053</xdr:rowOff>
    </xdr:from>
    <xdr:to>
      <xdr:col>15</xdr:col>
      <xdr:colOff>211257</xdr:colOff>
      <xdr:row>2</xdr:row>
      <xdr:rowOff>6076</xdr:rowOff>
    </xdr:to>
    <xdr:sp macro="" textlink="">
      <xdr:nvSpPr>
        <xdr:cNvPr id="7" name="Rectangle : coins arrondis 6">
          <a:hlinkClick xmlns:r="http://schemas.openxmlformats.org/officeDocument/2006/relationships" r:id="rId20" tooltip=" "/>
          <a:extLst>
            <a:ext uri="{FF2B5EF4-FFF2-40B4-BE49-F238E27FC236}">
              <a16:creationId xmlns:a16="http://schemas.microsoft.com/office/drawing/2014/main" id="{00000000-0008-0000-1700-000007000000}"/>
            </a:ext>
          </a:extLst>
        </xdr:cNvPr>
        <xdr:cNvSpPr>
          <a:spLocks noChangeAspect="1"/>
        </xdr:cNvSpPr>
      </xdr:nvSpPr>
      <xdr:spPr>
        <a:xfrm>
          <a:off x="10291145" y="19053"/>
          <a:ext cx="1740637"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Sauvegarde</a:t>
          </a:r>
        </a:p>
      </xdr:txBody>
    </xdr:sp>
    <xdr:clientData/>
  </xdr:twoCellAnchor>
  <xdr:twoCellAnchor>
    <xdr:from>
      <xdr:col>15</xdr:col>
      <xdr:colOff>310339</xdr:colOff>
      <xdr:row>0</xdr:row>
      <xdr:rowOff>9525</xdr:rowOff>
    </xdr:from>
    <xdr:to>
      <xdr:col>17</xdr:col>
      <xdr:colOff>140985</xdr:colOff>
      <xdr:row>1</xdr:row>
      <xdr:rowOff>291823</xdr:rowOff>
    </xdr:to>
    <xdr:sp macro="" textlink="">
      <xdr:nvSpPr>
        <xdr:cNvPr id="8" name="Rectangle : coins arrondis 7">
          <a:hlinkClick xmlns:r="http://schemas.openxmlformats.org/officeDocument/2006/relationships" r:id="rId21" tooltip=" "/>
          <a:extLst>
            <a:ext uri="{FF2B5EF4-FFF2-40B4-BE49-F238E27FC236}">
              <a16:creationId xmlns:a16="http://schemas.microsoft.com/office/drawing/2014/main" id="{00000000-0008-0000-1700-000008000000}"/>
            </a:ext>
          </a:extLst>
        </xdr:cNvPr>
        <xdr:cNvSpPr>
          <a:spLocks noChangeAspect="1"/>
        </xdr:cNvSpPr>
      </xdr:nvSpPr>
      <xdr:spPr>
        <a:xfrm>
          <a:off x="12130864" y="9525"/>
          <a:ext cx="992696"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Site</a:t>
          </a:r>
        </a:p>
      </xdr:txBody>
    </xdr:sp>
    <xdr:clientData/>
  </xdr:twoCellAnchor>
  <xdr:twoCellAnchor editAs="oneCell">
    <xdr:from>
      <xdr:col>19</xdr:col>
      <xdr:colOff>342900</xdr:colOff>
      <xdr:row>0</xdr:row>
      <xdr:rowOff>123825</xdr:rowOff>
    </xdr:from>
    <xdr:to>
      <xdr:col>20</xdr:col>
      <xdr:colOff>230736</xdr:colOff>
      <xdr:row>3</xdr:row>
      <xdr:rowOff>63133</xdr:rowOff>
    </xdr:to>
    <xdr:pic>
      <xdr:nvPicPr>
        <xdr:cNvPr id="9" name="Image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22"/>
        <a:stretch>
          <a:fillRect/>
        </a:stretch>
      </xdr:blipFill>
      <xdr:spPr>
        <a:xfrm rot="1655933" flipH="1" flipV="1">
          <a:off x="14487525" y="123825"/>
          <a:ext cx="468861" cy="720358"/>
        </a:xfrm>
        <a:prstGeom prst="rect">
          <a:avLst/>
        </a:prstGeom>
      </xdr:spPr>
    </xdr:pic>
    <xdr:clientData/>
  </xdr:twoCellAnchor>
  <xdr:twoCellAnchor editAs="absolute">
    <xdr:from>
      <xdr:col>1</xdr:col>
      <xdr:colOff>0</xdr:colOff>
      <xdr:row>35</xdr:row>
      <xdr:rowOff>38095</xdr:rowOff>
    </xdr:from>
    <xdr:to>
      <xdr:col>3</xdr:col>
      <xdr:colOff>118124</xdr:colOff>
      <xdr:row>37</xdr:row>
      <xdr:rowOff>89095</xdr:rowOff>
    </xdr:to>
    <xdr:sp macro="" textlink="">
      <xdr:nvSpPr>
        <xdr:cNvPr id="10" name="Organigramme : Délai 45">
          <a:extLst>
            <a:ext uri="{FF2B5EF4-FFF2-40B4-BE49-F238E27FC236}">
              <a16:creationId xmlns:a16="http://schemas.microsoft.com/office/drawing/2014/main" id="{00000000-0008-0000-1700-00000A000000}"/>
            </a:ext>
          </a:extLst>
        </xdr:cNvPr>
        <xdr:cNvSpPr/>
      </xdr:nvSpPr>
      <xdr:spPr>
        <a:xfrm>
          <a:off x="57150" y="7200895"/>
          <a:ext cx="1546874"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nchorCtr="0"/>
        <a:lstStyle/>
        <a:p>
          <a:pPr algn="l"/>
          <a:r>
            <a:rPr lang="fr-BE" sz="2800" b="1" u="sng">
              <a:solidFill>
                <a:schemeClr val="bg1"/>
              </a:solidFill>
            </a:rPr>
            <a:t>  </a:t>
          </a:r>
          <a:r>
            <a:rPr lang="fr-BE" sz="2000" b="1" u="sng">
              <a:solidFill>
                <a:schemeClr val="bg1"/>
              </a:solidFill>
            </a:rPr>
            <a:t>Chapitres</a:t>
          </a:r>
          <a:endParaRPr lang="fr-BE" sz="1800" b="1" u="sng">
            <a:solidFill>
              <a:schemeClr val="bg1"/>
            </a:solidFill>
          </a:endParaRPr>
        </a:p>
      </xdr:txBody>
    </xdr:sp>
    <xdr:clientData/>
  </xdr:twoCellAnchor>
  <xdr:twoCellAnchor editAs="absolute">
    <xdr:from>
      <xdr:col>3</xdr:col>
      <xdr:colOff>209556</xdr:colOff>
      <xdr:row>35</xdr:row>
      <xdr:rowOff>57150</xdr:rowOff>
    </xdr:from>
    <xdr:to>
      <xdr:col>4</xdr:col>
      <xdr:colOff>161181</xdr:colOff>
      <xdr:row>37</xdr:row>
      <xdr:rowOff>108150</xdr:rowOff>
    </xdr:to>
    <xdr:sp macro="" textlink="">
      <xdr:nvSpPr>
        <xdr:cNvPr id="11" name="Organigramme : Délai 25">
          <a:hlinkClick xmlns:r="http://schemas.openxmlformats.org/officeDocument/2006/relationships" r:id="rId18" tooltip=" "/>
          <a:extLst>
            <a:ext uri="{FF2B5EF4-FFF2-40B4-BE49-F238E27FC236}">
              <a16:creationId xmlns:a16="http://schemas.microsoft.com/office/drawing/2014/main" id="{00000000-0008-0000-1700-00000B000000}"/>
            </a:ext>
          </a:extLst>
        </xdr:cNvPr>
        <xdr:cNvSpPr>
          <a:spLocks noChangeAspect="1"/>
        </xdr:cNvSpPr>
      </xdr:nvSpPr>
      <xdr:spPr>
        <a:xfrm>
          <a:off x="1695456" y="72199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a:t>
          </a:r>
          <a:endParaRPr lang="fr-BE" sz="1800" b="1" u="none">
            <a:solidFill>
              <a:schemeClr val="bg1"/>
            </a:solidFill>
          </a:endParaRPr>
        </a:p>
      </xdr:txBody>
    </xdr:sp>
    <xdr:clientData/>
  </xdr:twoCellAnchor>
  <xdr:twoCellAnchor editAs="absolute">
    <xdr:from>
      <xdr:col>4</xdr:col>
      <xdr:colOff>180981</xdr:colOff>
      <xdr:row>35</xdr:row>
      <xdr:rowOff>57150</xdr:rowOff>
    </xdr:from>
    <xdr:to>
      <xdr:col>5</xdr:col>
      <xdr:colOff>132606</xdr:colOff>
      <xdr:row>37</xdr:row>
      <xdr:rowOff>108150</xdr:rowOff>
    </xdr:to>
    <xdr:sp macro="" textlink="">
      <xdr:nvSpPr>
        <xdr:cNvPr id="12" name="Organigramme : Délai 25">
          <a:hlinkClick xmlns:r="http://schemas.openxmlformats.org/officeDocument/2006/relationships" r:id="rId23" tooltip=" "/>
          <a:extLst>
            <a:ext uri="{FF2B5EF4-FFF2-40B4-BE49-F238E27FC236}">
              <a16:creationId xmlns:a16="http://schemas.microsoft.com/office/drawing/2014/main" id="{00000000-0008-0000-1700-00000C000000}"/>
            </a:ext>
          </a:extLst>
        </xdr:cNvPr>
        <xdr:cNvSpPr>
          <a:spLocks noChangeAspect="1"/>
        </xdr:cNvSpPr>
      </xdr:nvSpPr>
      <xdr:spPr>
        <a:xfrm>
          <a:off x="2381256" y="72199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2</a:t>
          </a:r>
          <a:endParaRPr lang="fr-BE" sz="1800" b="1" u="none">
            <a:solidFill>
              <a:schemeClr val="bg1"/>
            </a:solidFill>
          </a:endParaRPr>
        </a:p>
      </xdr:txBody>
    </xdr:sp>
    <xdr:clientData/>
  </xdr:twoCellAnchor>
  <xdr:twoCellAnchor editAs="absolute">
    <xdr:from>
      <xdr:col>5</xdr:col>
      <xdr:colOff>161931</xdr:colOff>
      <xdr:row>35</xdr:row>
      <xdr:rowOff>38100</xdr:rowOff>
    </xdr:from>
    <xdr:to>
      <xdr:col>6</xdr:col>
      <xdr:colOff>113556</xdr:colOff>
      <xdr:row>37</xdr:row>
      <xdr:rowOff>89100</xdr:rowOff>
    </xdr:to>
    <xdr:sp macro="" textlink="">
      <xdr:nvSpPr>
        <xdr:cNvPr id="13" name="Organigramme : Délai 25">
          <a:hlinkClick xmlns:r="http://schemas.openxmlformats.org/officeDocument/2006/relationships" r:id="rId24" tooltip=" "/>
          <a:extLst>
            <a:ext uri="{FF2B5EF4-FFF2-40B4-BE49-F238E27FC236}">
              <a16:creationId xmlns:a16="http://schemas.microsoft.com/office/drawing/2014/main" id="{00000000-0008-0000-1700-00000D000000}"/>
            </a:ext>
          </a:extLst>
        </xdr:cNvPr>
        <xdr:cNvSpPr>
          <a:spLocks noChangeAspect="1"/>
        </xdr:cNvSpPr>
      </xdr:nvSpPr>
      <xdr:spPr>
        <a:xfrm>
          <a:off x="3076581" y="72009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3</a:t>
          </a:r>
          <a:endParaRPr lang="fr-BE" sz="1800" b="1" u="none">
            <a:solidFill>
              <a:schemeClr val="bg1"/>
            </a:solidFill>
          </a:endParaRPr>
        </a:p>
      </xdr:txBody>
    </xdr:sp>
    <xdr:clientData/>
  </xdr:twoCellAnchor>
  <xdr:twoCellAnchor editAs="absolute">
    <xdr:from>
      <xdr:col>6</xdr:col>
      <xdr:colOff>152406</xdr:colOff>
      <xdr:row>35</xdr:row>
      <xdr:rowOff>28575</xdr:rowOff>
    </xdr:from>
    <xdr:to>
      <xdr:col>7</xdr:col>
      <xdr:colOff>104031</xdr:colOff>
      <xdr:row>37</xdr:row>
      <xdr:rowOff>79575</xdr:rowOff>
    </xdr:to>
    <xdr:sp macro="" textlink="">
      <xdr:nvSpPr>
        <xdr:cNvPr id="14" name="Organigramme : Délai 25">
          <a:hlinkClick xmlns:r="http://schemas.openxmlformats.org/officeDocument/2006/relationships" r:id="rId25" tooltip=" "/>
          <a:extLst>
            <a:ext uri="{FF2B5EF4-FFF2-40B4-BE49-F238E27FC236}">
              <a16:creationId xmlns:a16="http://schemas.microsoft.com/office/drawing/2014/main" id="{00000000-0008-0000-1700-00000E000000}"/>
            </a:ext>
          </a:extLst>
        </xdr:cNvPr>
        <xdr:cNvSpPr>
          <a:spLocks noChangeAspect="1"/>
        </xdr:cNvSpPr>
      </xdr:nvSpPr>
      <xdr:spPr>
        <a:xfrm>
          <a:off x="3781431"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4</a:t>
          </a:r>
          <a:endParaRPr lang="fr-BE" sz="1800" b="1" u="none">
            <a:solidFill>
              <a:schemeClr val="bg1"/>
            </a:solidFill>
          </a:endParaRPr>
        </a:p>
      </xdr:txBody>
    </xdr:sp>
    <xdr:clientData/>
  </xdr:twoCellAnchor>
  <xdr:twoCellAnchor editAs="absolute">
    <xdr:from>
      <xdr:col>7</xdr:col>
      <xdr:colOff>152406</xdr:colOff>
      <xdr:row>35</xdr:row>
      <xdr:rowOff>28575</xdr:rowOff>
    </xdr:from>
    <xdr:to>
      <xdr:col>8</xdr:col>
      <xdr:colOff>104031</xdr:colOff>
      <xdr:row>37</xdr:row>
      <xdr:rowOff>79575</xdr:rowOff>
    </xdr:to>
    <xdr:sp macro="" textlink="">
      <xdr:nvSpPr>
        <xdr:cNvPr id="15" name="Organigramme : Délai 25">
          <a:hlinkClick xmlns:r="http://schemas.openxmlformats.org/officeDocument/2006/relationships" r:id="rId26" tooltip="  "/>
          <a:extLst>
            <a:ext uri="{FF2B5EF4-FFF2-40B4-BE49-F238E27FC236}">
              <a16:creationId xmlns:a16="http://schemas.microsoft.com/office/drawing/2014/main" id="{00000000-0008-0000-1700-00000F000000}"/>
            </a:ext>
          </a:extLst>
        </xdr:cNvPr>
        <xdr:cNvSpPr>
          <a:spLocks noChangeAspect="1"/>
        </xdr:cNvSpPr>
      </xdr:nvSpPr>
      <xdr:spPr>
        <a:xfrm>
          <a:off x="4495806"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lumMod val="95000"/>
                </a:schemeClr>
              </a:solidFill>
            </a:rPr>
            <a:t>5</a:t>
          </a:r>
          <a:endParaRPr lang="fr-BE" sz="1800" b="1" u="none">
            <a:solidFill>
              <a:schemeClr val="bg1">
                <a:lumMod val="95000"/>
              </a:schemeClr>
            </a:solidFill>
          </a:endParaRPr>
        </a:p>
      </xdr:txBody>
    </xdr:sp>
    <xdr:clientData/>
  </xdr:twoCellAnchor>
  <xdr:twoCellAnchor editAs="absolute">
    <xdr:from>
      <xdr:col>8</xdr:col>
      <xdr:colOff>161931</xdr:colOff>
      <xdr:row>35</xdr:row>
      <xdr:rowOff>28575</xdr:rowOff>
    </xdr:from>
    <xdr:to>
      <xdr:col>8</xdr:col>
      <xdr:colOff>827931</xdr:colOff>
      <xdr:row>37</xdr:row>
      <xdr:rowOff>79575</xdr:rowOff>
    </xdr:to>
    <xdr:sp macro="" textlink="">
      <xdr:nvSpPr>
        <xdr:cNvPr id="16" name="Organigramme : Délai 25">
          <a:hlinkClick xmlns:r="http://schemas.openxmlformats.org/officeDocument/2006/relationships" r:id="rId27" tooltip=" "/>
          <a:extLst>
            <a:ext uri="{FF2B5EF4-FFF2-40B4-BE49-F238E27FC236}">
              <a16:creationId xmlns:a16="http://schemas.microsoft.com/office/drawing/2014/main" id="{00000000-0008-0000-1700-000010000000}"/>
            </a:ext>
          </a:extLst>
        </xdr:cNvPr>
        <xdr:cNvSpPr>
          <a:spLocks noChangeAspect="1"/>
        </xdr:cNvSpPr>
      </xdr:nvSpPr>
      <xdr:spPr>
        <a:xfrm>
          <a:off x="5219706"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6</a:t>
          </a:r>
          <a:endParaRPr lang="fr-BE" sz="1800" b="1" u="none">
            <a:solidFill>
              <a:schemeClr val="bg1"/>
            </a:solidFill>
          </a:endParaRPr>
        </a:p>
      </xdr:txBody>
    </xdr:sp>
    <xdr:clientData/>
  </xdr:twoCellAnchor>
  <xdr:twoCellAnchor editAs="absolute">
    <xdr:from>
      <xdr:col>8</xdr:col>
      <xdr:colOff>857256</xdr:colOff>
      <xdr:row>35</xdr:row>
      <xdr:rowOff>19050</xdr:rowOff>
    </xdr:from>
    <xdr:to>
      <xdr:col>8</xdr:col>
      <xdr:colOff>1523256</xdr:colOff>
      <xdr:row>37</xdr:row>
      <xdr:rowOff>70050</xdr:rowOff>
    </xdr:to>
    <xdr:sp macro="" textlink="">
      <xdr:nvSpPr>
        <xdr:cNvPr id="17" name="Organigramme : Délai 16">
          <a:hlinkClick xmlns:r="http://schemas.openxmlformats.org/officeDocument/2006/relationships" r:id="rId28" tooltip=" "/>
          <a:extLst>
            <a:ext uri="{FF2B5EF4-FFF2-40B4-BE49-F238E27FC236}">
              <a16:creationId xmlns:a16="http://schemas.microsoft.com/office/drawing/2014/main" id="{00000000-0008-0000-1700-000011000000}"/>
            </a:ext>
          </a:extLst>
        </xdr:cNvPr>
        <xdr:cNvSpPr>
          <a:spLocks noChangeAspect="1"/>
        </xdr:cNvSpPr>
      </xdr:nvSpPr>
      <xdr:spPr>
        <a:xfrm>
          <a:off x="5915031" y="71818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7</a:t>
          </a:r>
          <a:endParaRPr lang="fr-BE" sz="1800" b="1" u="none">
            <a:solidFill>
              <a:schemeClr val="bg1"/>
            </a:solidFill>
          </a:endParaRPr>
        </a:p>
      </xdr:txBody>
    </xdr:sp>
    <xdr:clientData/>
  </xdr:twoCellAnchor>
  <xdr:twoCellAnchor editAs="absolute">
    <xdr:from>
      <xdr:col>8</xdr:col>
      <xdr:colOff>1562106</xdr:colOff>
      <xdr:row>35</xdr:row>
      <xdr:rowOff>9525</xdr:rowOff>
    </xdr:from>
    <xdr:to>
      <xdr:col>8</xdr:col>
      <xdr:colOff>2228106</xdr:colOff>
      <xdr:row>37</xdr:row>
      <xdr:rowOff>60525</xdr:rowOff>
    </xdr:to>
    <xdr:sp macro="" textlink="">
      <xdr:nvSpPr>
        <xdr:cNvPr id="18" name="Organigramme : Délai 25">
          <a:hlinkClick xmlns:r="http://schemas.openxmlformats.org/officeDocument/2006/relationships" r:id="rId12" tooltip=" "/>
          <a:extLst>
            <a:ext uri="{FF2B5EF4-FFF2-40B4-BE49-F238E27FC236}">
              <a16:creationId xmlns:a16="http://schemas.microsoft.com/office/drawing/2014/main" id="{00000000-0008-0000-1700-000012000000}"/>
            </a:ext>
          </a:extLst>
        </xdr:cNvPr>
        <xdr:cNvSpPr>
          <a:spLocks noChangeAspect="1"/>
        </xdr:cNvSpPr>
      </xdr:nvSpPr>
      <xdr:spPr>
        <a:xfrm>
          <a:off x="6619881" y="717232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8</a:t>
          </a:r>
          <a:endParaRPr lang="fr-BE" sz="1800" b="1" u="none">
            <a:solidFill>
              <a:schemeClr val="bg1"/>
            </a:solidFill>
          </a:endParaRPr>
        </a:p>
      </xdr:txBody>
    </xdr:sp>
    <xdr:clientData/>
  </xdr:twoCellAnchor>
  <xdr:twoCellAnchor editAs="absolute">
    <xdr:from>
      <xdr:col>8</xdr:col>
      <xdr:colOff>2257431</xdr:colOff>
      <xdr:row>35</xdr:row>
      <xdr:rowOff>0</xdr:rowOff>
    </xdr:from>
    <xdr:to>
      <xdr:col>8</xdr:col>
      <xdr:colOff>2923431</xdr:colOff>
      <xdr:row>37</xdr:row>
      <xdr:rowOff>51000</xdr:rowOff>
    </xdr:to>
    <xdr:sp macro="" textlink="">
      <xdr:nvSpPr>
        <xdr:cNvPr id="19" name="Organigramme : Délai 25">
          <a:hlinkClick xmlns:r="http://schemas.openxmlformats.org/officeDocument/2006/relationships" r:id="rId29" tooltip=" "/>
          <a:extLst>
            <a:ext uri="{FF2B5EF4-FFF2-40B4-BE49-F238E27FC236}">
              <a16:creationId xmlns:a16="http://schemas.microsoft.com/office/drawing/2014/main" id="{00000000-0008-0000-1700-000013000000}"/>
            </a:ext>
          </a:extLst>
        </xdr:cNvPr>
        <xdr:cNvSpPr>
          <a:spLocks noChangeAspect="1"/>
        </xdr:cNvSpPr>
      </xdr:nvSpPr>
      <xdr:spPr>
        <a:xfrm>
          <a:off x="7315206" y="71628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rgbClr val="43FF98"/>
              </a:solidFill>
            </a:rPr>
            <a:t>9</a:t>
          </a:r>
          <a:endParaRPr lang="fr-BE" sz="1800" b="1" u="none">
            <a:solidFill>
              <a:srgbClr val="43FF98"/>
            </a:solidFill>
          </a:endParaRPr>
        </a:p>
      </xdr:txBody>
    </xdr:sp>
    <xdr:clientData/>
  </xdr:twoCellAnchor>
  <xdr:twoCellAnchor editAs="absolute">
    <xdr:from>
      <xdr:col>8</xdr:col>
      <xdr:colOff>2971806</xdr:colOff>
      <xdr:row>35</xdr:row>
      <xdr:rowOff>0</xdr:rowOff>
    </xdr:from>
    <xdr:to>
      <xdr:col>9</xdr:col>
      <xdr:colOff>494556</xdr:colOff>
      <xdr:row>37</xdr:row>
      <xdr:rowOff>51000</xdr:rowOff>
    </xdr:to>
    <xdr:sp macro="" textlink="">
      <xdr:nvSpPr>
        <xdr:cNvPr id="20" name="Organigramme : Délai 25">
          <a:hlinkClick xmlns:r="http://schemas.openxmlformats.org/officeDocument/2006/relationships" r:id="rId11" tooltip=" "/>
          <a:extLst>
            <a:ext uri="{FF2B5EF4-FFF2-40B4-BE49-F238E27FC236}">
              <a16:creationId xmlns:a16="http://schemas.microsoft.com/office/drawing/2014/main" id="{00000000-0008-0000-1700-000014000000}"/>
            </a:ext>
          </a:extLst>
        </xdr:cNvPr>
        <xdr:cNvSpPr>
          <a:spLocks noChangeAspect="1"/>
        </xdr:cNvSpPr>
      </xdr:nvSpPr>
      <xdr:spPr>
        <a:xfrm>
          <a:off x="8029581" y="71628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10</a:t>
          </a:r>
          <a:endParaRPr lang="fr-BE" sz="1800" b="1" u="none">
            <a:solidFill>
              <a:schemeClr val="bg1"/>
            </a:solidFill>
          </a:endParaRPr>
        </a:p>
      </xdr:txBody>
    </xdr:sp>
    <xdr:clientData/>
  </xdr:twoCellAnchor>
  <xdr:twoCellAnchor>
    <xdr:from>
      <xdr:col>11</xdr:col>
      <xdr:colOff>66675</xdr:colOff>
      <xdr:row>35</xdr:row>
      <xdr:rowOff>47625</xdr:rowOff>
    </xdr:from>
    <xdr:to>
      <xdr:col>11</xdr:col>
      <xdr:colOff>428625</xdr:colOff>
      <xdr:row>36</xdr:row>
      <xdr:rowOff>85725</xdr:rowOff>
    </xdr:to>
    <xdr:sp macro="" textlink="">
      <xdr:nvSpPr>
        <xdr:cNvPr id="74" name="Flèche : haut 73">
          <a:extLst>
            <a:ext uri="{FF2B5EF4-FFF2-40B4-BE49-F238E27FC236}">
              <a16:creationId xmlns:a16="http://schemas.microsoft.com/office/drawing/2014/main" id="{00000000-0008-0000-1700-00004A000000}"/>
            </a:ext>
          </a:extLst>
        </xdr:cNvPr>
        <xdr:cNvSpPr/>
      </xdr:nvSpPr>
      <xdr:spPr>
        <a:xfrm>
          <a:off x="9296400" y="7210425"/>
          <a:ext cx="361950" cy="228600"/>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mc:AlternateContent xmlns:mc="http://schemas.openxmlformats.org/markup-compatibility/2006">
    <mc:Choice xmlns:a14="http://schemas.microsoft.com/office/drawing/2010/main" Requires="a14">
      <xdr:twoCellAnchor>
        <xdr:from>
          <xdr:col>11</xdr:col>
          <xdr:colOff>9525</xdr:colOff>
          <xdr:row>33</xdr:row>
          <xdr:rowOff>19050</xdr:rowOff>
        </xdr:from>
        <xdr:to>
          <xdr:col>11</xdr:col>
          <xdr:colOff>514350</xdr:colOff>
          <xdr:row>35</xdr:row>
          <xdr:rowOff>19050</xdr:rowOff>
        </xdr:to>
        <xdr:sp macro="" textlink="">
          <xdr:nvSpPr>
            <xdr:cNvPr id="46084" name="Spinner 4" hidden="1">
              <a:extLst>
                <a:ext uri="{63B3BB69-23CF-44E3-9099-C40C66FF867C}">
                  <a14:compatExt spid="_x0000_s46084"/>
                </a:ext>
                <a:ext uri="{FF2B5EF4-FFF2-40B4-BE49-F238E27FC236}">
                  <a16:creationId xmlns:a16="http://schemas.microsoft.com/office/drawing/2014/main" id="{00000000-0008-0000-1700-000004B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4</xdr:col>
      <xdr:colOff>582581</xdr:colOff>
      <xdr:row>3</xdr:row>
      <xdr:rowOff>174948</xdr:rowOff>
    </xdr:from>
    <xdr:to>
      <xdr:col>7</xdr:col>
      <xdr:colOff>582970</xdr:colOff>
      <xdr:row>5</xdr:row>
      <xdr:rowOff>223157</xdr:rowOff>
    </xdr:to>
    <xdr:sp macro="" textlink="">
      <xdr:nvSpPr>
        <xdr:cNvPr id="14" name="Organigramme : Délai 25">
          <a:extLst>
            <a:ext uri="{FF2B5EF4-FFF2-40B4-BE49-F238E27FC236}">
              <a16:creationId xmlns:a16="http://schemas.microsoft.com/office/drawing/2014/main" id="{00000000-0008-0000-1800-00000E000000}"/>
            </a:ext>
          </a:extLst>
        </xdr:cNvPr>
        <xdr:cNvSpPr/>
      </xdr:nvSpPr>
      <xdr:spPr>
        <a:xfrm>
          <a:off x="1603117" y="719234"/>
          <a:ext cx="700185" cy="466142"/>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3200" b="1" u="none">
              <a:solidFill>
                <a:schemeClr val="bg1"/>
              </a:solidFill>
            </a:rPr>
            <a:t>9</a:t>
          </a:r>
          <a:endParaRPr lang="fr-BE" sz="2000" b="1" u="none">
            <a:solidFill>
              <a:schemeClr val="bg1"/>
            </a:solidFill>
          </a:endParaRPr>
        </a:p>
      </xdr:txBody>
    </xdr:sp>
    <xdr:clientData/>
  </xdr:twoCellAnchor>
  <xdr:twoCellAnchor editAs="oneCell">
    <xdr:from>
      <xdr:col>0</xdr:col>
      <xdr:colOff>0</xdr:colOff>
      <xdr:row>0</xdr:row>
      <xdr:rowOff>19047</xdr:rowOff>
    </xdr:from>
    <xdr:to>
      <xdr:col>7</xdr:col>
      <xdr:colOff>775218</xdr:colOff>
      <xdr:row>3</xdr:row>
      <xdr:rowOff>76626</xdr:rowOff>
    </xdr:to>
    <xdr:pic>
      <xdr:nvPicPr>
        <xdr:cNvPr id="6" name="Image 5">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47"/>
          <a:ext cx="2495550" cy="601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2446952</xdr:colOff>
      <xdr:row>0</xdr:row>
      <xdr:rowOff>0</xdr:rowOff>
    </xdr:from>
    <xdr:to>
      <xdr:col>13</xdr:col>
      <xdr:colOff>205609</xdr:colOff>
      <xdr:row>2</xdr:row>
      <xdr:rowOff>122900</xdr:rowOff>
    </xdr:to>
    <xdr:sp macro="" textlink="">
      <xdr:nvSpPr>
        <xdr:cNvPr id="7" name="Rectangle : coins arrondis 6">
          <a:hlinkClick xmlns:r="http://schemas.openxmlformats.org/officeDocument/2006/relationships" r:id="rId2" tooltip=" "/>
          <a:extLst>
            <a:ext uri="{FF2B5EF4-FFF2-40B4-BE49-F238E27FC236}">
              <a16:creationId xmlns:a16="http://schemas.microsoft.com/office/drawing/2014/main" id="{00000000-0008-0000-1800-000007000000}"/>
            </a:ext>
          </a:extLst>
        </xdr:cNvPr>
        <xdr:cNvSpPr>
          <a:spLocks noChangeAspect="1"/>
        </xdr:cNvSpPr>
      </xdr:nvSpPr>
      <xdr:spPr>
        <a:xfrm>
          <a:off x="6305549" y="0"/>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AR ESSENCE" panose="02000000000000000000" pitchFamily="2" charset="0"/>
              <a:ea typeface="+mn-ea"/>
              <a:cs typeface="+mn-cs"/>
            </a:rPr>
            <a:t>Retour</a:t>
          </a:r>
        </a:p>
      </xdr:txBody>
    </xdr:sp>
    <xdr:clientData/>
  </xdr:twoCellAnchor>
  <xdr:twoCellAnchor>
    <xdr:from>
      <xdr:col>24</xdr:col>
      <xdr:colOff>0</xdr:colOff>
      <xdr:row>36</xdr:row>
      <xdr:rowOff>0</xdr:rowOff>
    </xdr:from>
    <xdr:to>
      <xdr:col>26</xdr:col>
      <xdr:colOff>227381</xdr:colOff>
      <xdr:row>38</xdr:row>
      <xdr:rowOff>84022</xdr:rowOff>
    </xdr:to>
    <xdr:sp macro="" textlink="">
      <xdr:nvSpPr>
        <xdr:cNvPr id="4" name="Rectangle : coins arrondis 3">
          <a:hlinkClick xmlns:r="http://schemas.openxmlformats.org/officeDocument/2006/relationships" r:id="rId2" tooltip=" "/>
          <a:extLst>
            <a:ext uri="{FF2B5EF4-FFF2-40B4-BE49-F238E27FC236}">
              <a16:creationId xmlns:a16="http://schemas.microsoft.com/office/drawing/2014/main" id="{00000000-0008-0000-1800-000004000000}"/>
            </a:ext>
          </a:extLst>
        </xdr:cNvPr>
        <xdr:cNvSpPr>
          <a:spLocks noChangeAspect="1"/>
        </xdr:cNvSpPr>
      </xdr:nvSpPr>
      <xdr:spPr>
        <a:xfrm>
          <a:off x="10905153" y="6920204"/>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AR ESSENCE" panose="02000000000000000000" pitchFamily="2" charset="0"/>
              <a:ea typeface="+mn-ea"/>
              <a:cs typeface="+mn-cs"/>
            </a:rPr>
            <a:t>Retour</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695</xdr:col>
      <xdr:colOff>0</xdr:colOff>
      <xdr:row>61</xdr:row>
      <xdr:rowOff>0</xdr:rowOff>
    </xdr:from>
    <xdr:to>
      <xdr:col>696</xdr:col>
      <xdr:colOff>1724</xdr:colOff>
      <xdr:row>64</xdr:row>
      <xdr:rowOff>18948</xdr:rowOff>
    </xdr:to>
    <xdr:pic>
      <xdr:nvPicPr>
        <xdr:cNvPr id="55" name="Picture 7">
          <a:hlinkClick xmlns:r="http://schemas.openxmlformats.org/officeDocument/2006/relationships" r:id="rId1"/>
          <a:extLst>
            <a:ext uri="{FF2B5EF4-FFF2-40B4-BE49-F238E27FC236}">
              <a16:creationId xmlns:a16="http://schemas.microsoft.com/office/drawing/2014/main" id="{00000000-0008-0000-1900-00003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0462075" y="6324600"/>
          <a:ext cx="609454" cy="819048"/>
        </a:xfrm>
        <a:prstGeom prst="rect">
          <a:avLst/>
        </a:prstGeom>
        <a:noFill/>
      </xdr:spPr>
    </xdr:pic>
    <xdr:clientData/>
  </xdr:twoCellAnchor>
  <xdr:twoCellAnchor editAs="oneCell">
    <xdr:from>
      <xdr:col>695</xdr:col>
      <xdr:colOff>0</xdr:colOff>
      <xdr:row>61</xdr:row>
      <xdr:rowOff>0</xdr:rowOff>
    </xdr:from>
    <xdr:to>
      <xdr:col>696</xdr:col>
      <xdr:colOff>165</xdr:colOff>
      <xdr:row>64</xdr:row>
      <xdr:rowOff>18948</xdr:rowOff>
    </xdr:to>
    <xdr:pic>
      <xdr:nvPicPr>
        <xdr:cNvPr id="56" name="Picture 5">
          <a:hlinkClick xmlns:r="http://schemas.openxmlformats.org/officeDocument/2006/relationships" r:id="rId3"/>
          <a:extLst>
            <a:ext uri="{FF2B5EF4-FFF2-40B4-BE49-F238E27FC236}">
              <a16:creationId xmlns:a16="http://schemas.microsoft.com/office/drawing/2014/main" id="{00000000-0008-0000-1900-00003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0462075" y="6334125"/>
          <a:ext cx="609765" cy="819048"/>
        </a:xfrm>
        <a:prstGeom prst="rect">
          <a:avLst/>
        </a:prstGeom>
        <a:noFill/>
      </xdr:spPr>
    </xdr:pic>
    <xdr:clientData/>
  </xdr:twoCellAnchor>
  <xdr:twoCellAnchor editAs="oneCell">
    <xdr:from>
      <xdr:col>695</xdr:col>
      <xdr:colOff>0</xdr:colOff>
      <xdr:row>61</xdr:row>
      <xdr:rowOff>0</xdr:rowOff>
    </xdr:from>
    <xdr:to>
      <xdr:col>696</xdr:col>
      <xdr:colOff>165</xdr:colOff>
      <xdr:row>64</xdr:row>
      <xdr:rowOff>18948</xdr:rowOff>
    </xdr:to>
    <xdr:pic>
      <xdr:nvPicPr>
        <xdr:cNvPr id="57" name="Picture 6">
          <a:hlinkClick xmlns:r="http://schemas.openxmlformats.org/officeDocument/2006/relationships" r:id="rId5"/>
          <a:extLst>
            <a:ext uri="{FF2B5EF4-FFF2-40B4-BE49-F238E27FC236}">
              <a16:creationId xmlns:a16="http://schemas.microsoft.com/office/drawing/2014/main" id="{00000000-0008-0000-1900-000039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20462075" y="6324600"/>
          <a:ext cx="609765" cy="819048"/>
        </a:xfrm>
        <a:prstGeom prst="rect">
          <a:avLst/>
        </a:prstGeom>
        <a:noFill/>
      </xdr:spPr>
    </xdr:pic>
    <xdr:clientData/>
  </xdr:twoCellAnchor>
  <xdr:twoCellAnchor editAs="oneCell">
    <xdr:from>
      <xdr:col>695</xdr:col>
      <xdr:colOff>0</xdr:colOff>
      <xdr:row>61</xdr:row>
      <xdr:rowOff>0</xdr:rowOff>
    </xdr:from>
    <xdr:to>
      <xdr:col>696</xdr:col>
      <xdr:colOff>1721</xdr:colOff>
      <xdr:row>64</xdr:row>
      <xdr:rowOff>18948</xdr:rowOff>
    </xdr:to>
    <xdr:pic>
      <xdr:nvPicPr>
        <xdr:cNvPr id="58" name="Picture 8">
          <a:hlinkClick xmlns:r="http://schemas.openxmlformats.org/officeDocument/2006/relationships" r:id="rId7"/>
          <a:extLst>
            <a:ext uri="{FF2B5EF4-FFF2-40B4-BE49-F238E27FC236}">
              <a16:creationId xmlns:a16="http://schemas.microsoft.com/office/drawing/2014/main" id="{00000000-0008-0000-1900-00003A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20462075" y="6324600"/>
          <a:ext cx="609451" cy="819048"/>
        </a:xfrm>
        <a:prstGeom prst="rect">
          <a:avLst/>
        </a:prstGeom>
        <a:noFill/>
      </xdr:spPr>
    </xdr:pic>
    <xdr:clientData/>
  </xdr:twoCellAnchor>
  <xdr:twoCellAnchor editAs="oneCell">
    <xdr:from>
      <xdr:col>695</xdr:col>
      <xdr:colOff>0</xdr:colOff>
      <xdr:row>61</xdr:row>
      <xdr:rowOff>0</xdr:rowOff>
    </xdr:from>
    <xdr:to>
      <xdr:col>696</xdr:col>
      <xdr:colOff>162</xdr:colOff>
      <xdr:row>64</xdr:row>
      <xdr:rowOff>18948</xdr:rowOff>
    </xdr:to>
    <xdr:pic>
      <xdr:nvPicPr>
        <xdr:cNvPr id="59" name="Picture 9">
          <a:hlinkClick xmlns:r="http://schemas.openxmlformats.org/officeDocument/2006/relationships" r:id="rId9"/>
          <a:extLst>
            <a:ext uri="{FF2B5EF4-FFF2-40B4-BE49-F238E27FC236}">
              <a16:creationId xmlns:a16="http://schemas.microsoft.com/office/drawing/2014/main" id="{00000000-0008-0000-1900-00003B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20462075" y="6381750"/>
          <a:ext cx="609762" cy="819048"/>
        </a:xfrm>
        <a:prstGeom prst="rect">
          <a:avLst/>
        </a:prstGeom>
        <a:noFill/>
      </xdr:spPr>
    </xdr:pic>
    <xdr:clientData/>
  </xdr:twoCellAnchor>
  <xdr:twoCellAnchor editAs="oneCell">
    <xdr:from>
      <xdr:col>695</xdr:col>
      <xdr:colOff>0</xdr:colOff>
      <xdr:row>37</xdr:row>
      <xdr:rowOff>76200</xdr:rowOff>
    </xdr:from>
    <xdr:to>
      <xdr:col>696</xdr:col>
      <xdr:colOff>1724</xdr:colOff>
      <xdr:row>38</xdr:row>
      <xdr:rowOff>6043</xdr:rowOff>
    </xdr:to>
    <xdr:pic>
      <xdr:nvPicPr>
        <xdr:cNvPr id="23" name="Picture 7">
          <a:hlinkClick xmlns:r="http://schemas.openxmlformats.org/officeDocument/2006/relationships" r:id="rId1"/>
          <a:extLst>
            <a:ext uri="{FF2B5EF4-FFF2-40B4-BE49-F238E27FC236}">
              <a16:creationId xmlns:a16="http://schemas.microsoft.com/office/drawing/2014/main" id="{00000000-0008-0000-1900-00001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9510825" y="7200900"/>
          <a:ext cx="609454" cy="114198"/>
        </a:xfrm>
        <a:prstGeom prst="rect">
          <a:avLst/>
        </a:prstGeom>
        <a:noFill/>
      </xdr:spPr>
    </xdr:pic>
    <xdr:clientData/>
  </xdr:twoCellAnchor>
  <xdr:twoCellAnchor editAs="oneCell">
    <xdr:from>
      <xdr:col>695</xdr:col>
      <xdr:colOff>0</xdr:colOff>
      <xdr:row>37</xdr:row>
      <xdr:rowOff>85725</xdr:rowOff>
    </xdr:from>
    <xdr:to>
      <xdr:col>696</xdr:col>
      <xdr:colOff>165</xdr:colOff>
      <xdr:row>38</xdr:row>
      <xdr:rowOff>6043</xdr:rowOff>
    </xdr:to>
    <xdr:pic>
      <xdr:nvPicPr>
        <xdr:cNvPr id="24" name="Picture 5">
          <a:hlinkClick xmlns:r="http://schemas.openxmlformats.org/officeDocument/2006/relationships" r:id="rId3"/>
          <a:extLst>
            <a:ext uri="{FF2B5EF4-FFF2-40B4-BE49-F238E27FC236}">
              <a16:creationId xmlns:a16="http://schemas.microsoft.com/office/drawing/2014/main" id="{00000000-0008-0000-1900-00001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9510825" y="7210425"/>
          <a:ext cx="609765" cy="104673"/>
        </a:xfrm>
        <a:prstGeom prst="rect">
          <a:avLst/>
        </a:prstGeom>
        <a:noFill/>
      </xdr:spPr>
    </xdr:pic>
    <xdr:clientData/>
  </xdr:twoCellAnchor>
  <xdr:twoCellAnchor editAs="oneCell">
    <xdr:from>
      <xdr:col>695</xdr:col>
      <xdr:colOff>0</xdr:colOff>
      <xdr:row>37</xdr:row>
      <xdr:rowOff>76200</xdr:rowOff>
    </xdr:from>
    <xdr:to>
      <xdr:col>696</xdr:col>
      <xdr:colOff>165</xdr:colOff>
      <xdr:row>38</xdr:row>
      <xdr:rowOff>6043</xdr:rowOff>
    </xdr:to>
    <xdr:pic>
      <xdr:nvPicPr>
        <xdr:cNvPr id="25" name="Picture 6">
          <a:hlinkClick xmlns:r="http://schemas.openxmlformats.org/officeDocument/2006/relationships" r:id="rId5"/>
          <a:extLst>
            <a:ext uri="{FF2B5EF4-FFF2-40B4-BE49-F238E27FC236}">
              <a16:creationId xmlns:a16="http://schemas.microsoft.com/office/drawing/2014/main" id="{00000000-0008-0000-1900-000019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29510825" y="7200900"/>
          <a:ext cx="609765" cy="114198"/>
        </a:xfrm>
        <a:prstGeom prst="rect">
          <a:avLst/>
        </a:prstGeom>
        <a:noFill/>
      </xdr:spPr>
    </xdr:pic>
    <xdr:clientData/>
  </xdr:twoCellAnchor>
  <xdr:twoCellAnchor editAs="oneCell">
    <xdr:from>
      <xdr:col>695</xdr:col>
      <xdr:colOff>0</xdr:colOff>
      <xdr:row>37</xdr:row>
      <xdr:rowOff>76200</xdr:rowOff>
    </xdr:from>
    <xdr:to>
      <xdr:col>696</xdr:col>
      <xdr:colOff>1721</xdr:colOff>
      <xdr:row>38</xdr:row>
      <xdr:rowOff>6043</xdr:rowOff>
    </xdr:to>
    <xdr:pic>
      <xdr:nvPicPr>
        <xdr:cNvPr id="26" name="Picture 8">
          <a:hlinkClick xmlns:r="http://schemas.openxmlformats.org/officeDocument/2006/relationships" r:id="rId7"/>
          <a:extLst>
            <a:ext uri="{FF2B5EF4-FFF2-40B4-BE49-F238E27FC236}">
              <a16:creationId xmlns:a16="http://schemas.microsoft.com/office/drawing/2014/main" id="{00000000-0008-0000-1900-00001A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29510825" y="7200900"/>
          <a:ext cx="609451" cy="114198"/>
        </a:xfrm>
        <a:prstGeom prst="rect">
          <a:avLst/>
        </a:prstGeom>
        <a:noFill/>
      </xdr:spPr>
    </xdr:pic>
    <xdr:clientData/>
  </xdr:twoCellAnchor>
  <xdr:twoCellAnchor editAs="oneCell">
    <xdr:from>
      <xdr:col>695</xdr:col>
      <xdr:colOff>0</xdr:colOff>
      <xdr:row>37</xdr:row>
      <xdr:rowOff>133350</xdr:rowOff>
    </xdr:from>
    <xdr:to>
      <xdr:col>696</xdr:col>
      <xdr:colOff>162</xdr:colOff>
      <xdr:row>38</xdr:row>
      <xdr:rowOff>6043</xdr:rowOff>
    </xdr:to>
    <xdr:pic>
      <xdr:nvPicPr>
        <xdr:cNvPr id="27" name="Picture 9">
          <a:hlinkClick xmlns:r="http://schemas.openxmlformats.org/officeDocument/2006/relationships" r:id="rId9"/>
          <a:extLst>
            <a:ext uri="{FF2B5EF4-FFF2-40B4-BE49-F238E27FC236}">
              <a16:creationId xmlns:a16="http://schemas.microsoft.com/office/drawing/2014/main" id="{00000000-0008-0000-1900-00001B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29510825" y="7258050"/>
          <a:ext cx="609762" cy="57048"/>
        </a:xfrm>
        <a:prstGeom prst="rect">
          <a:avLst/>
        </a:prstGeom>
        <a:noFill/>
      </xdr:spPr>
    </xdr:pic>
    <xdr:clientData/>
  </xdr:twoCellAnchor>
  <xdr:twoCellAnchor>
    <xdr:from>
      <xdr:col>15</xdr:col>
      <xdr:colOff>522803</xdr:colOff>
      <xdr:row>34</xdr:row>
      <xdr:rowOff>0</xdr:rowOff>
    </xdr:from>
    <xdr:to>
      <xdr:col>18</xdr:col>
      <xdr:colOff>38100</xdr:colOff>
      <xdr:row>36</xdr:row>
      <xdr:rowOff>190499</xdr:rowOff>
    </xdr:to>
    <xdr:sp macro="" textlink="">
      <xdr:nvSpPr>
        <xdr:cNvPr id="30" name="Organigramme : Délai 20">
          <a:hlinkClick xmlns:r="http://schemas.openxmlformats.org/officeDocument/2006/relationships" r:id="rId11" tooltip=" "/>
          <a:extLst>
            <a:ext uri="{FF2B5EF4-FFF2-40B4-BE49-F238E27FC236}">
              <a16:creationId xmlns:a16="http://schemas.microsoft.com/office/drawing/2014/main" id="{00000000-0008-0000-1900-00001E000000}"/>
            </a:ext>
          </a:extLst>
        </xdr:cNvPr>
        <xdr:cNvSpPr/>
      </xdr:nvSpPr>
      <xdr:spPr>
        <a:xfrm>
          <a:off x="12352853" y="6972300"/>
          <a:ext cx="1258372" cy="571499"/>
        </a:xfrm>
        <a:prstGeom prst="roundRect">
          <a:avLst/>
        </a:prstGeom>
        <a:gradFill flip="none" rotWithShape="1">
          <a:gsLst>
            <a:gs pos="0">
              <a:srgbClr val="FFC000"/>
            </a:gs>
            <a:gs pos="46000">
              <a:srgbClr val="FFC000"/>
            </a:gs>
            <a:gs pos="100000">
              <a:srgbClr val="FFFF0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400" b="1" u="sng">
              <a:solidFill>
                <a:schemeClr val="tx2">
                  <a:lumMod val="75000"/>
                </a:schemeClr>
              </a:solidFill>
              <a:latin typeface="+mn-lt"/>
              <a:ea typeface="+mn-ea"/>
              <a:cs typeface="+mn-cs"/>
            </a:rPr>
            <a:t>Intro</a:t>
          </a:r>
        </a:p>
      </xdr:txBody>
    </xdr:sp>
    <xdr:clientData/>
  </xdr:twoCellAnchor>
  <xdr:twoCellAnchor>
    <xdr:from>
      <xdr:col>11</xdr:col>
      <xdr:colOff>600074</xdr:colOff>
      <xdr:row>33</xdr:row>
      <xdr:rowOff>190499</xdr:rowOff>
    </xdr:from>
    <xdr:to>
      <xdr:col>14</xdr:col>
      <xdr:colOff>55531</xdr:colOff>
      <xdr:row>37</xdr:row>
      <xdr:rowOff>9524</xdr:rowOff>
    </xdr:to>
    <xdr:sp macro="" textlink="">
      <xdr:nvSpPr>
        <xdr:cNvPr id="31" name="Organigramme : Délai 22">
          <a:hlinkClick xmlns:r="http://schemas.openxmlformats.org/officeDocument/2006/relationships" r:id="rId12" tooltip=" "/>
          <a:extLst>
            <a:ext uri="{FF2B5EF4-FFF2-40B4-BE49-F238E27FC236}">
              <a16:creationId xmlns:a16="http://schemas.microsoft.com/office/drawing/2014/main" id="{00000000-0008-0000-1900-00001F000000}"/>
            </a:ext>
          </a:extLst>
        </xdr:cNvPr>
        <xdr:cNvSpPr/>
      </xdr:nvSpPr>
      <xdr:spPr>
        <a:xfrm flipH="1">
          <a:off x="9839324" y="6972299"/>
          <a:ext cx="1465232" cy="581025"/>
        </a:xfrm>
        <a:prstGeom prst="roundRect">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400" b="0" u="sng">
              <a:solidFill>
                <a:schemeClr val="bg1"/>
              </a:solidFill>
              <a:latin typeface="+mn-lt"/>
              <a:ea typeface="+mn-ea"/>
              <a:cs typeface="+mn-cs"/>
            </a:rPr>
            <a:t>Précédent</a:t>
          </a:r>
        </a:p>
      </xdr:txBody>
    </xdr:sp>
    <xdr:clientData/>
  </xdr:twoCellAnchor>
  <xdr:twoCellAnchor>
    <xdr:from>
      <xdr:col>0</xdr:col>
      <xdr:colOff>0</xdr:colOff>
      <xdr:row>37</xdr:row>
      <xdr:rowOff>171450</xdr:rowOff>
    </xdr:from>
    <xdr:to>
      <xdr:col>20</xdr:col>
      <xdr:colOff>28575</xdr:colOff>
      <xdr:row>40</xdr:row>
      <xdr:rowOff>66675</xdr:rowOff>
    </xdr:to>
    <xdr:sp macro="" textlink="">
      <xdr:nvSpPr>
        <xdr:cNvPr id="32" name="Rectangle 31">
          <a:extLst>
            <a:ext uri="{FF2B5EF4-FFF2-40B4-BE49-F238E27FC236}">
              <a16:creationId xmlns:a16="http://schemas.microsoft.com/office/drawing/2014/main" id="{00000000-0008-0000-1900-000020000000}"/>
            </a:ext>
          </a:extLst>
        </xdr:cNvPr>
        <xdr:cNvSpPr/>
      </xdr:nvSpPr>
      <xdr:spPr>
        <a:xfrm>
          <a:off x="0" y="7296150"/>
          <a:ext cx="13658850" cy="466725"/>
        </a:xfrm>
        <a:prstGeom prst="rect">
          <a:avLst/>
        </a:prstGeom>
        <a:gradFill flip="none" rotWithShape="1">
          <a:gsLst>
            <a:gs pos="0">
              <a:schemeClr val="tx2">
                <a:lumMod val="50000"/>
              </a:schemeClr>
            </a:gs>
            <a:gs pos="62000">
              <a:schemeClr val="tx2">
                <a:lumMod val="75000"/>
              </a:schemeClr>
            </a:gs>
            <a:gs pos="100000">
              <a:srgbClr val="43FF98"/>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0"/>
        <a:lstStyle/>
        <a:p>
          <a:pPr algn="ctr"/>
          <a:r>
            <a:rPr lang="fr-BE" sz="2400" b="0">
              <a:solidFill>
                <a:schemeClr val="bg1"/>
              </a:solidFill>
            </a:rPr>
            <a:t>Evaluer, Analyser, Agir, Informer</a:t>
          </a:r>
        </a:p>
      </xdr:txBody>
    </xdr:sp>
    <xdr:clientData/>
  </xdr:twoCellAnchor>
  <xdr:twoCellAnchor>
    <xdr:from>
      <xdr:col>18</xdr:col>
      <xdr:colOff>123825</xdr:colOff>
      <xdr:row>33</xdr:row>
      <xdr:rowOff>180975</xdr:rowOff>
    </xdr:from>
    <xdr:to>
      <xdr:col>20</xdr:col>
      <xdr:colOff>19050</xdr:colOff>
      <xdr:row>36</xdr:row>
      <xdr:rowOff>161925</xdr:rowOff>
    </xdr:to>
    <xdr:sp macro="" textlink="">
      <xdr:nvSpPr>
        <xdr:cNvPr id="39" name="Organigramme : Délai 20">
          <a:hlinkClick xmlns:r="http://schemas.openxmlformats.org/officeDocument/2006/relationships" r:id="rId13" tooltip=" "/>
          <a:extLst>
            <a:ext uri="{FF2B5EF4-FFF2-40B4-BE49-F238E27FC236}">
              <a16:creationId xmlns:a16="http://schemas.microsoft.com/office/drawing/2014/main" id="{00000000-0008-0000-1900-000027000000}"/>
            </a:ext>
          </a:extLst>
        </xdr:cNvPr>
        <xdr:cNvSpPr/>
      </xdr:nvSpPr>
      <xdr:spPr>
        <a:xfrm>
          <a:off x="13696950" y="6962775"/>
          <a:ext cx="1057275" cy="552450"/>
        </a:xfrm>
        <a:prstGeom prst="roundRect">
          <a:avLst/>
        </a:prstGeom>
        <a:gradFill flip="none" rotWithShape="1">
          <a:gsLst>
            <a:gs pos="0">
              <a:srgbClr val="00C85A"/>
            </a:gs>
            <a:gs pos="46000">
              <a:srgbClr val="00C85A"/>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000" b="1" u="sng">
              <a:solidFill>
                <a:schemeClr val="bg1"/>
              </a:solidFill>
              <a:latin typeface="+mn-lt"/>
              <a:ea typeface="+mn-ea"/>
              <a:cs typeface="+mn-cs"/>
            </a:rPr>
            <a:t>Pratique</a:t>
          </a:r>
          <a:endParaRPr lang="fr-BE" sz="2400" b="1" u="sng">
            <a:solidFill>
              <a:schemeClr val="bg1"/>
            </a:solidFill>
            <a:latin typeface="+mn-lt"/>
            <a:ea typeface="+mn-ea"/>
            <a:cs typeface="+mn-cs"/>
          </a:endParaRPr>
        </a:p>
      </xdr:txBody>
    </xdr:sp>
    <xdr:clientData/>
  </xdr:twoCellAnchor>
  <xdr:twoCellAnchor>
    <xdr:from>
      <xdr:col>3</xdr:col>
      <xdr:colOff>1</xdr:colOff>
      <xdr:row>3</xdr:row>
      <xdr:rowOff>0</xdr:rowOff>
    </xdr:from>
    <xdr:to>
      <xdr:col>4</xdr:col>
      <xdr:colOff>47625</xdr:colOff>
      <xdr:row>5</xdr:row>
      <xdr:rowOff>38100</xdr:rowOff>
    </xdr:to>
    <xdr:sp macro="" textlink="">
      <xdr:nvSpPr>
        <xdr:cNvPr id="40" name="Organigramme : Délai 25">
          <a:extLst>
            <a:ext uri="{FF2B5EF4-FFF2-40B4-BE49-F238E27FC236}">
              <a16:creationId xmlns:a16="http://schemas.microsoft.com/office/drawing/2014/main" id="{00000000-0008-0000-1900-000028000000}"/>
            </a:ext>
          </a:extLst>
        </xdr:cNvPr>
        <xdr:cNvSpPr/>
      </xdr:nvSpPr>
      <xdr:spPr>
        <a:xfrm>
          <a:off x="1485901" y="485775"/>
          <a:ext cx="761999" cy="419100"/>
        </a:xfrm>
        <a:prstGeom prst="flowChartDelay">
          <a:avLst/>
        </a:prstGeom>
        <a:gradFill flip="none" rotWithShape="1">
          <a:gsLst>
            <a:gs pos="0">
              <a:schemeClr val="tx2">
                <a:lumMod val="50000"/>
              </a:schemeClr>
            </a:gs>
            <a:gs pos="98643">
              <a:srgbClr val="43FF98"/>
            </a:gs>
            <a:gs pos="46000">
              <a:schemeClr val="tx2">
                <a:lumMod val="5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3200" b="1" u="none">
              <a:solidFill>
                <a:schemeClr val="bg1"/>
              </a:solidFill>
            </a:rPr>
            <a:t>10</a:t>
          </a:r>
        </a:p>
      </xdr:txBody>
    </xdr:sp>
    <xdr:clientData/>
  </xdr:twoCellAnchor>
  <xdr:twoCellAnchor editAs="oneCell">
    <xdr:from>
      <xdr:col>1</xdr:col>
      <xdr:colOff>0</xdr:colOff>
      <xdr:row>0</xdr:row>
      <xdr:rowOff>0</xdr:rowOff>
    </xdr:from>
    <xdr:to>
      <xdr:col>5</xdr:col>
      <xdr:colOff>19049</xdr:colOff>
      <xdr:row>2</xdr:row>
      <xdr:rowOff>207978</xdr:rowOff>
    </xdr:to>
    <xdr:pic>
      <xdr:nvPicPr>
        <xdr:cNvPr id="2" name="Image 1">
          <a:hlinkClick xmlns:r="http://schemas.openxmlformats.org/officeDocument/2006/relationships" r:id="rId14" tooltip=" "/>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7150" y="0"/>
          <a:ext cx="2876549" cy="693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0</xdr:row>
      <xdr:rowOff>17252</xdr:rowOff>
    </xdr:from>
    <xdr:to>
      <xdr:col>7</xdr:col>
      <xdr:colOff>369086</xdr:colOff>
      <xdr:row>1</xdr:row>
      <xdr:rowOff>283952</xdr:rowOff>
    </xdr:to>
    <xdr:sp macro="" textlink="">
      <xdr:nvSpPr>
        <xdr:cNvPr id="3" name="Rectangle : coins arrondis 2">
          <a:hlinkClick xmlns:r="http://schemas.openxmlformats.org/officeDocument/2006/relationships" r:id="rId16" tooltip=" "/>
          <a:extLst>
            <a:ext uri="{FF2B5EF4-FFF2-40B4-BE49-F238E27FC236}">
              <a16:creationId xmlns:a16="http://schemas.microsoft.com/office/drawing/2014/main" id="{00000000-0008-0000-1900-000003000000}"/>
            </a:ext>
          </a:extLst>
        </xdr:cNvPr>
        <xdr:cNvSpPr>
          <a:spLocks noChangeAspect="1"/>
        </xdr:cNvSpPr>
      </xdr:nvSpPr>
      <xdr:spPr>
        <a:xfrm>
          <a:off x="3599372" y="17252"/>
          <a:ext cx="1281329" cy="456481"/>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7</xdr:col>
      <xdr:colOff>389487</xdr:colOff>
      <xdr:row>0</xdr:row>
      <xdr:rowOff>26777</xdr:rowOff>
    </xdr:from>
    <xdr:to>
      <xdr:col>8</xdr:col>
      <xdr:colOff>1709119</xdr:colOff>
      <xdr:row>1</xdr:row>
      <xdr:rowOff>283952</xdr:rowOff>
    </xdr:to>
    <xdr:sp macro="" textlink="">
      <xdr:nvSpPr>
        <xdr:cNvPr id="4" name="Rectangle : coins arrondis 3">
          <a:hlinkClick xmlns:r="http://schemas.openxmlformats.org/officeDocument/2006/relationships" r:id="rId11" tooltip=" "/>
          <a:extLst>
            <a:ext uri="{FF2B5EF4-FFF2-40B4-BE49-F238E27FC236}">
              <a16:creationId xmlns:a16="http://schemas.microsoft.com/office/drawing/2014/main" id="{00000000-0008-0000-1900-000004000000}"/>
            </a:ext>
          </a:extLst>
        </xdr:cNvPr>
        <xdr:cNvSpPr>
          <a:spLocks noChangeAspect="1"/>
        </xdr:cNvSpPr>
      </xdr:nvSpPr>
      <xdr:spPr>
        <a:xfrm>
          <a:off x="4901102" y="26777"/>
          <a:ext cx="2061504" cy="446956"/>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p>
      </xdr:txBody>
    </xdr:sp>
    <xdr:clientData/>
  </xdr:twoCellAnchor>
  <xdr:twoCellAnchor>
    <xdr:from>
      <xdr:col>8</xdr:col>
      <xdr:colOff>1804370</xdr:colOff>
      <xdr:row>0</xdr:row>
      <xdr:rowOff>26780</xdr:rowOff>
    </xdr:from>
    <xdr:to>
      <xdr:col>9</xdr:col>
      <xdr:colOff>482481</xdr:colOff>
      <xdr:row>2</xdr:row>
      <xdr:rowOff>15780</xdr:rowOff>
    </xdr:to>
    <xdr:sp macro="" textlink="">
      <xdr:nvSpPr>
        <xdr:cNvPr id="5" name="Rectangle : coins arrondis 4">
          <a:hlinkClick xmlns:r="http://schemas.openxmlformats.org/officeDocument/2006/relationships" r:id="rId17" tooltip=" "/>
          <a:extLst>
            <a:ext uri="{FF2B5EF4-FFF2-40B4-BE49-F238E27FC236}">
              <a16:creationId xmlns:a16="http://schemas.microsoft.com/office/drawing/2014/main" id="{00000000-0008-0000-1900-000005000000}"/>
            </a:ext>
          </a:extLst>
        </xdr:cNvPr>
        <xdr:cNvSpPr>
          <a:spLocks noChangeAspect="1"/>
        </xdr:cNvSpPr>
      </xdr:nvSpPr>
      <xdr:spPr>
        <a:xfrm>
          <a:off x="7057857" y="26780"/>
          <a:ext cx="1930269" cy="472079"/>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mn-lt"/>
              <a:ea typeface="+mn-ea"/>
              <a:cs typeface="+mn-cs"/>
            </a:rPr>
            <a:t>Exercices</a:t>
          </a:r>
        </a:p>
      </xdr:txBody>
    </xdr:sp>
    <xdr:clientData/>
  </xdr:twoCellAnchor>
  <xdr:twoCellAnchor>
    <xdr:from>
      <xdr:col>9</xdr:col>
      <xdr:colOff>569425</xdr:colOff>
      <xdr:row>0</xdr:row>
      <xdr:rowOff>19050</xdr:rowOff>
    </xdr:from>
    <xdr:to>
      <xdr:col>12</xdr:col>
      <xdr:colOff>242269</xdr:colOff>
      <xdr:row>2</xdr:row>
      <xdr:rowOff>6073</xdr:rowOff>
    </xdr:to>
    <xdr:sp macro="" textlink="">
      <xdr:nvSpPr>
        <xdr:cNvPr id="6" name="Rectangle : coins arrondis 5">
          <a:hlinkClick xmlns:r="http://schemas.openxmlformats.org/officeDocument/2006/relationships" r:id="rId18" tooltip="  "/>
          <a:extLst>
            <a:ext uri="{FF2B5EF4-FFF2-40B4-BE49-F238E27FC236}">
              <a16:creationId xmlns:a16="http://schemas.microsoft.com/office/drawing/2014/main" id="{00000000-0008-0000-1900-000006000000}"/>
            </a:ext>
          </a:extLst>
        </xdr:cNvPr>
        <xdr:cNvSpPr>
          <a:spLocks noChangeAspect="1"/>
        </xdr:cNvSpPr>
      </xdr:nvSpPr>
      <xdr:spPr>
        <a:xfrm>
          <a:off x="8770450" y="19050"/>
          <a:ext cx="1425444"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Certificat</a:t>
          </a:r>
        </a:p>
      </xdr:txBody>
    </xdr:sp>
    <xdr:clientData/>
  </xdr:twoCellAnchor>
  <xdr:twoCellAnchor>
    <xdr:from>
      <xdr:col>12</xdr:col>
      <xdr:colOff>337520</xdr:colOff>
      <xdr:row>0</xdr:row>
      <xdr:rowOff>19053</xdr:rowOff>
    </xdr:from>
    <xdr:to>
      <xdr:col>15</xdr:col>
      <xdr:colOff>201732</xdr:colOff>
      <xdr:row>2</xdr:row>
      <xdr:rowOff>6076</xdr:rowOff>
    </xdr:to>
    <xdr:sp macro="" textlink="">
      <xdr:nvSpPr>
        <xdr:cNvPr id="7" name="Rectangle : coins arrondis 6">
          <a:hlinkClick xmlns:r="http://schemas.openxmlformats.org/officeDocument/2006/relationships" r:id="rId19" tooltip=" "/>
          <a:extLst>
            <a:ext uri="{FF2B5EF4-FFF2-40B4-BE49-F238E27FC236}">
              <a16:creationId xmlns:a16="http://schemas.microsoft.com/office/drawing/2014/main" id="{00000000-0008-0000-1900-000007000000}"/>
            </a:ext>
          </a:extLst>
        </xdr:cNvPr>
        <xdr:cNvSpPr>
          <a:spLocks noChangeAspect="1"/>
        </xdr:cNvSpPr>
      </xdr:nvSpPr>
      <xdr:spPr>
        <a:xfrm>
          <a:off x="10291145" y="19053"/>
          <a:ext cx="1740637"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Sauvegarde</a:t>
          </a:r>
        </a:p>
      </xdr:txBody>
    </xdr:sp>
    <xdr:clientData/>
  </xdr:twoCellAnchor>
  <xdr:twoCellAnchor>
    <xdr:from>
      <xdr:col>15</xdr:col>
      <xdr:colOff>300814</xdr:colOff>
      <xdr:row>0</xdr:row>
      <xdr:rowOff>9525</xdr:rowOff>
    </xdr:from>
    <xdr:to>
      <xdr:col>17</xdr:col>
      <xdr:colOff>131460</xdr:colOff>
      <xdr:row>1</xdr:row>
      <xdr:rowOff>291823</xdr:rowOff>
    </xdr:to>
    <xdr:sp macro="" textlink="">
      <xdr:nvSpPr>
        <xdr:cNvPr id="8" name="Rectangle : coins arrondis 7">
          <a:hlinkClick xmlns:r="http://schemas.openxmlformats.org/officeDocument/2006/relationships" r:id="rId20" tooltip=" "/>
          <a:extLst>
            <a:ext uri="{FF2B5EF4-FFF2-40B4-BE49-F238E27FC236}">
              <a16:creationId xmlns:a16="http://schemas.microsoft.com/office/drawing/2014/main" id="{00000000-0008-0000-1900-000008000000}"/>
            </a:ext>
          </a:extLst>
        </xdr:cNvPr>
        <xdr:cNvSpPr>
          <a:spLocks noChangeAspect="1"/>
        </xdr:cNvSpPr>
      </xdr:nvSpPr>
      <xdr:spPr>
        <a:xfrm>
          <a:off x="12130864" y="9525"/>
          <a:ext cx="992696"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Site</a:t>
          </a:r>
        </a:p>
      </xdr:txBody>
    </xdr:sp>
    <xdr:clientData/>
  </xdr:twoCellAnchor>
  <xdr:twoCellAnchor editAs="oneCell">
    <xdr:from>
      <xdr:col>19</xdr:col>
      <xdr:colOff>333375</xdr:colOff>
      <xdr:row>0</xdr:row>
      <xdr:rowOff>123825</xdr:rowOff>
    </xdr:from>
    <xdr:to>
      <xdr:col>20</xdr:col>
      <xdr:colOff>221211</xdr:colOff>
      <xdr:row>3</xdr:row>
      <xdr:rowOff>63133</xdr:rowOff>
    </xdr:to>
    <xdr:pic>
      <xdr:nvPicPr>
        <xdr:cNvPr id="9" name="Image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1"/>
        <a:stretch>
          <a:fillRect/>
        </a:stretch>
      </xdr:blipFill>
      <xdr:spPr>
        <a:xfrm rot="1655933" flipH="1" flipV="1">
          <a:off x="14487525" y="123825"/>
          <a:ext cx="468861" cy="720358"/>
        </a:xfrm>
        <a:prstGeom prst="rect">
          <a:avLst/>
        </a:prstGeom>
      </xdr:spPr>
    </xdr:pic>
    <xdr:clientData/>
  </xdr:twoCellAnchor>
  <xdr:twoCellAnchor editAs="absolute">
    <xdr:from>
      <xdr:col>1</xdr:col>
      <xdr:colOff>0</xdr:colOff>
      <xdr:row>35</xdr:row>
      <xdr:rowOff>38095</xdr:rowOff>
    </xdr:from>
    <xdr:to>
      <xdr:col>3</xdr:col>
      <xdr:colOff>118124</xdr:colOff>
      <xdr:row>37</xdr:row>
      <xdr:rowOff>89095</xdr:rowOff>
    </xdr:to>
    <xdr:sp macro="" textlink="">
      <xdr:nvSpPr>
        <xdr:cNvPr id="10" name="Organigramme : Délai 45">
          <a:extLst>
            <a:ext uri="{FF2B5EF4-FFF2-40B4-BE49-F238E27FC236}">
              <a16:creationId xmlns:a16="http://schemas.microsoft.com/office/drawing/2014/main" id="{00000000-0008-0000-1900-00000A000000}"/>
            </a:ext>
          </a:extLst>
        </xdr:cNvPr>
        <xdr:cNvSpPr/>
      </xdr:nvSpPr>
      <xdr:spPr>
        <a:xfrm>
          <a:off x="57150" y="7200895"/>
          <a:ext cx="1546874"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nchorCtr="0"/>
        <a:lstStyle/>
        <a:p>
          <a:pPr algn="l"/>
          <a:r>
            <a:rPr lang="fr-BE" sz="2800" b="1" u="sng">
              <a:solidFill>
                <a:schemeClr val="bg1"/>
              </a:solidFill>
            </a:rPr>
            <a:t>  </a:t>
          </a:r>
          <a:r>
            <a:rPr lang="fr-BE" sz="2000" b="1" u="sng">
              <a:solidFill>
                <a:schemeClr val="bg1"/>
              </a:solidFill>
            </a:rPr>
            <a:t>Chapitres</a:t>
          </a:r>
          <a:endParaRPr lang="fr-BE" sz="1800" b="1" u="sng">
            <a:solidFill>
              <a:schemeClr val="bg1"/>
            </a:solidFill>
          </a:endParaRPr>
        </a:p>
      </xdr:txBody>
    </xdr:sp>
    <xdr:clientData/>
  </xdr:twoCellAnchor>
  <xdr:twoCellAnchor editAs="absolute">
    <xdr:from>
      <xdr:col>3</xdr:col>
      <xdr:colOff>209556</xdr:colOff>
      <xdr:row>35</xdr:row>
      <xdr:rowOff>57150</xdr:rowOff>
    </xdr:from>
    <xdr:to>
      <xdr:col>4</xdr:col>
      <xdr:colOff>161181</xdr:colOff>
      <xdr:row>37</xdr:row>
      <xdr:rowOff>108150</xdr:rowOff>
    </xdr:to>
    <xdr:sp macro="" textlink="">
      <xdr:nvSpPr>
        <xdr:cNvPr id="11" name="Organigramme : Délai 25">
          <a:hlinkClick xmlns:r="http://schemas.openxmlformats.org/officeDocument/2006/relationships" r:id="rId17" tooltip=" "/>
          <a:extLst>
            <a:ext uri="{FF2B5EF4-FFF2-40B4-BE49-F238E27FC236}">
              <a16:creationId xmlns:a16="http://schemas.microsoft.com/office/drawing/2014/main" id="{00000000-0008-0000-1900-00000B000000}"/>
            </a:ext>
          </a:extLst>
        </xdr:cNvPr>
        <xdr:cNvSpPr>
          <a:spLocks noChangeAspect="1"/>
        </xdr:cNvSpPr>
      </xdr:nvSpPr>
      <xdr:spPr>
        <a:xfrm>
          <a:off x="1695456" y="72199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a:t>
          </a:r>
          <a:endParaRPr lang="fr-BE" sz="1800" b="1" u="none">
            <a:solidFill>
              <a:schemeClr val="bg1"/>
            </a:solidFill>
          </a:endParaRPr>
        </a:p>
      </xdr:txBody>
    </xdr:sp>
    <xdr:clientData/>
  </xdr:twoCellAnchor>
  <xdr:twoCellAnchor editAs="absolute">
    <xdr:from>
      <xdr:col>4</xdr:col>
      <xdr:colOff>180981</xdr:colOff>
      <xdr:row>35</xdr:row>
      <xdr:rowOff>57150</xdr:rowOff>
    </xdr:from>
    <xdr:to>
      <xdr:col>5</xdr:col>
      <xdr:colOff>132606</xdr:colOff>
      <xdr:row>37</xdr:row>
      <xdr:rowOff>108150</xdr:rowOff>
    </xdr:to>
    <xdr:sp macro="" textlink="">
      <xdr:nvSpPr>
        <xdr:cNvPr id="12" name="Organigramme : Délai 25">
          <a:hlinkClick xmlns:r="http://schemas.openxmlformats.org/officeDocument/2006/relationships" r:id="rId22" tooltip=" "/>
          <a:extLst>
            <a:ext uri="{FF2B5EF4-FFF2-40B4-BE49-F238E27FC236}">
              <a16:creationId xmlns:a16="http://schemas.microsoft.com/office/drawing/2014/main" id="{00000000-0008-0000-1900-00000C000000}"/>
            </a:ext>
          </a:extLst>
        </xdr:cNvPr>
        <xdr:cNvSpPr>
          <a:spLocks noChangeAspect="1"/>
        </xdr:cNvSpPr>
      </xdr:nvSpPr>
      <xdr:spPr>
        <a:xfrm>
          <a:off x="2381256" y="72199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2</a:t>
          </a:r>
          <a:endParaRPr lang="fr-BE" sz="1800" b="1" u="none">
            <a:solidFill>
              <a:schemeClr val="bg1"/>
            </a:solidFill>
          </a:endParaRPr>
        </a:p>
      </xdr:txBody>
    </xdr:sp>
    <xdr:clientData/>
  </xdr:twoCellAnchor>
  <xdr:twoCellAnchor editAs="absolute">
    <xdr:from>
      <xdr:col>5</xdr:col>
      <xdr:colOff>161931</xdr:colOff>
      <xdr:row>35</xdr:row>
      <xdr:rowOff>38100</xdr:rowOff>
    </xdr:from>
    <xdr:to>
      <xdr:col>6</xdr:col>
      <xdr:colOff>113556</xdr:colOff>
      <xdr:row>37</xdr:row>
      <xdr:rowOff>89100</xdr:rowOff>
    </xdr:to>
    <xdr:sp macro="" textlink="">
      <xdr:nvSpPr>
        <xdr:cNvPr id="13" name="Organigramme : Délai 25">
          <a:hlinkClick xmlns:r="http://schemas.openxmlformats.org/officeDocument/2006/relationships" r:id="rId23" tooltip=" "/>
          <a:extLst>
            <a:ext uri="{FF2B5EF4-FFF2-40B4-BE49-F238E27FC236}">
              <a16:creationId xmlns:a16="http://schemas.microsoft.com/office/drawing/2014/main" id="{00000000-0008-0000-1900-00000D000000}"/>
            </a:ext>
          </a:extLst>
        </xdr:cNvPr>
        <xdr:cNvSpPr>
          <a:spLocks noChangeAspect="1"/>
        </xdr:cNvSpPr>
      </xdr:nvSpPr>
      <xdr:spPr>
        <a:xfrm>
          <a:off x="3076581" y="72009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3</a:t>
          </a:r>
          <a:endParaRPr lang="fr-BE" sz="1800" b="1" u="none">
            <a:solidFill>
              <a:schemeClr val="bg1"/>
            </a:solidFill>
          </a:endParaRPr>
        </a:p>
      </xdr:txBody>
    </xdr:sp>
    <xdr:clientData/>
  </xdr:twoCellAnchor>
  <xdr:twoCellAnchor editAs="absolute">
    <xdr:from>
      <xdr:col>6</xdr:col>
      <xdr:colOff>152406</xdr:colOff>
      <xdr:row>35</xdr:row>
      <xdr:rowOff>28575</xdr:rowOff>
    </xdr:from>
    <xdr:to>
      <xdr:col>7</xdr:col>
      <xdr:colOff>104031</xdr:colOff>
      <xdr:row>37</xdr:row>
      <xdr:rowOff>79575</xdr:rowOff>
    </xdr:to>
    <xdr:sp macro="" textlink="">
      <xdr:nvSpPr>
        <xdr:cNvPr id="14" name="Organigramme : Délai 25">
          <a:hlinkClick xmlns:r="http://schemas.openxmlformats.org/officeDocument/2006/relationships" r:id="rId24" tooltip=" "/>
          <a:extLst>
            <a:ext uri="{FF2B5EF4-FFF2-40B4-BE49-F238E27FC236}">
              <a16:creationId xmlns:a16="http://schemas.microsoft.com/office/drawing/2014/main" id="{00000000-0008-0000-1900-00000E000000}"/>
            </a:ext>
          </a:extLst>
        </xdr:cNvPr>
        <xdr:cNvSpPr>
          <a:spLocks noChangeAspect="1"/>
        </xdr:cNvSpPr>
      </xdr:nvSpPr>
      <xdr:spPr>
        <a:xfrm>
          <a:off x="3781431"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4</a:t>
          </a:r>
          <a:endParaRPr lang="fr-BE" sz="1800" b="1" u="none">
            <a:solidFill>
              <a:schemeClr val="bg1"/>
            </a:solidFill>
          </a:endParaRPr>
        </a:p>
      </xdr:txBody>
    </xdr:sp>
    <xdr:clientData/>
  </xdr:twoCellAnchor>
  <xdr:twoCellAnchor editAs="absolute">
    <xdr:from>
      <xdr:col>7</xdr:col>
      <xdr:colOff>152406</xdr:colOff>
      <xdr:row>35</xdr:row>
      <xdr:rowOff>28575</xdr:rowOff>
    </xdr:from>
    <xdr:to>
      <xdr:col>8</xdr:col>
      <xdr:colOff>104031</xdr:colOff>
      <xdr:row>37</xdr:row>
      <xdr:rowOff>79575</xdr:rowOff>
    </xdr:to>
    <xdr:sp macro="" textlink="">
      <xdr:nvSpPr>
        <xdr:cNvPr id="15" name="Organigramme : Délai 25">
          <a:hlinkClick xmlns:r="http://schemas.openxmlformats.org/officeDocument/2006/relationships" r:id="rId25" tooltip="  "/>
          <a:extLst>
            <a:ext uri="{FF2B5EF4-FFF2-40B4-BE49-F238E27FC236}">
              <a16:creationId xmlns:a16="http://schemas.microsoft.com/office/drawing/2014/main" id="{00000000-0008-0000-1900-00000F000000}"/>
            </a:ext>
          </a:extLst>
        </xdr:cNvPr>
        <xdr:cNvSpPr>
          <a:spLocks noChangeAspect="1"/>
        </xdr:cNvSpPr>
      </xdr:nvSpPr>
      <xdr:spPr>
        <a:xfrm>
          <a:off x="4495806"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lumMod val="95000"/>
                </a:schemeClr>
              </a:solidFill>
            </a:rPr>
            <a:t>5</a:t>
          </a:r>
          <a:endParaRPr lang="fr-BE" sz="1800" b="1" u="none">
            <a:solidFill>
              <a:schemeClr val="bg1">
                <a:lumMod val="95000"/>
              </a:schemeClr>
            </a:solidFill>
          </a:endParaRPr>
        </a:p>
      </xdr:txBody>
    </xdr:sp>
    <xdr:clientData/>
  </xdr:twoCellAnchor>
  <xdr:twoCellAnchor editAs="absolute">
    <xdr:from>
      <xdr:col>8</xdr:col>
      <xdr:colOff>161931</xdr:colOff>
      <xdr:row>35</xdr:row>
      <xdr:rowOff>28575</xdr:rowOff>
    </xdr:from>
    <xdr:to>
      <xdr:col>8</xdr:col>
      <xdr:colOff>827931</xdr:colOff>
      <xdr:row>37</xdr:row>
      <xdr:rowOff>79575</xdr:rowOff>
    </xdr:to>
    <xdr:sp macro="" textlink="">
      <xdr:nvSpPr>
        <xdr:cNvPr id="16" name="Organigramme : Délai 25">
          <a:hlinkClick xmlns:r="http://schemas.openxmlformats.org/officeDocument/2006/relationships" r:id="rId26" tooltip=" "/>
          <a:extLst>
            <a:ext uri="{FF2B5EF4-FFF2-40B4-BE49-F238E27FC236}">
              <a16:creationId xmlns:a16="http://schemas.microsoft.com/office/drawing/2014/main" id="{00000000-0008-0000-1900-000010000000}"/>
            </a:ext>
          </a:extLst>
        </xdr:cNvPr>
        <xdr:cNvSpPr>
          <a:spLocks noChangeAspect="1"/>
        </xdr:cNvSpPr>
      </xdr:nvSpPr>
      <xdr:spPr>
        <a:xfrm>
          <a:off x="5219706"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6</a:t>
          </a:r>
          <a:endParaRPr lang="fr-BE" sz="1800" b="1" u="none">
            <a:solidFill>
              <a:schemeClr val="bg1"/>
            </a:solidFill>
          </a:endParaRPr>
        </a:p>
      </xdr:txBody>
    </xdr:sp>
    <xdr:clientData/>
  </xdr:twoCellAnchor>
  <xdr:twoCellAnchor editAs="absolute">
    <xdr:from>
      <xdr:col>8</xdr:col>
      <xdr:colOff>857256</xdr:colOff>
      <xdr:row>35</xdr:row>
      <xdr:rowOff>19050</xdr:rowOff>
    </xdr:from>
    <xdr:to>
      <xdr:col>8</xdr:col>
      <xdr:colOff>1523256</xdr:colOff>
      <xdr:row>37</xdr:row>
      <xdr:rowOff>70050</xdr:rowOff>
    </xdr:to>
    <xdr:sp macro="" textlink="">
      <xdr:nvSpPr>
        <xdr:cNvPr id="17" name="Organigramme : Délai 16">
          <a:hlinkClick xmlns:r="http://schemas.openxmlformats.org/officeDocument/2006/relationships" r:id="rId27" tooltip=" "/>
          <a:extLst>
            <a:ext uri="{FF2B5EF4-FFF2-40B4-BE49-F238E27FC236}">
              <a16:creationId xmlns:a16="http://schemas.microsoft.com/office/drawing/2014/main" id="{00000000-0008-0000-1900-000011000000}"/>
            </a:ext>
          </a:extLst>
        </xdr:cNvPr>
        <xdr:cNvSpPr>
          <a:spLocks noChangeAspect="1"/>
        </xdr:cNvSpPr>
      </xdr:nvSpPr>
      <xdr:spPr>
        <a:xfrm>
          <a:off x="5915031" y="71818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7</a:t>
          </a:r>
          <a:endParaRPr lang="fr-BE" sz="1800" b="1" u="none">
            <a:solidFill>
              <a:schemeClr val="bg1"/>
            </a:solidFill>
          </a:endParaRPr>
        </a:p>
      </xdr:txBody>
    </xdr:sp>
    <xdr:clientData/>
  </xdr:twoCellAnchor>
  <xdr:twoCellAnchor editAs="absolute">
    <xdr:from>
      <xdr:col>8</xdr:col>
      <xdr:colOff>1562106</xdr:colOff>
      <xdr:row>35</xdr:row>
      <xdr:rowOff>9525</xdr:rowOff>
    </xdr:from>
    <xdr:to>
      <xdr:col>8</xdr:col>
      <xdr:colOff>2228106</xdr:colOff>
      <xdr:row>37</xdr:row>
      <xdr:rowOff>60525</xdr:rowOff>
    </xdr:to>
    <xdr:sp macro="" textlink="">
      <xdr:nvSpPr>
        <xdr:cNvPr id="18" name="Organigramme : Délai 25">
          <a:hlinkClick xmlns:r="http://schemas.openxmlformats.org/officeDocument/2006/relationships" r:id="rId28" tooltip=" "/>
          <a:extLst>
            <a:ext uri="{FF2B5EF4-FFF2-40B4-BE49-F238E27FC236}">
              <a16:creationId xmlns:a16="http://schemas.microsoft.com/office/drawing/2014/main" id="{00000000-0008-0000-1900-000012000000}"/>
            </a:ext>
          </a:extLst>
        </xdr:cNvPr>
        <xdr:cNvSpPr>
          <a:spLocks noChangeAspect="1"/>
        </xdr:cNvSpPr>
      </xdr:nvSpPr>
      <xdr:spPr>
        <a:xfrm>
          <a:off x="6619881" y="717232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8</a:t>
          </a:r>
          <a:endParaRPr lang="fr-BE" sz="1800" b="1" u="none">
            <a:solidFill>
              <a:schemeClr val="bg1"/>
            </a:solidFill>
          </a:endParaRPr>
        </a:p>
      </xdr:txBody>
    </xdr:sp>
    <xdr:clientData/>
  </xdr:twoCellAnchor>
  <xdr:twoCellAnchor editAs="absolute">
    <xdr:from>
      <xdr:col>8</xdr:col>
      <xdr:colOff>2257431</xdr:colOff>
      <xdr:row>35</xdr:row>
      <xdr:rowOff>0</xdr:rowOff>
    </xdr:from>
    <xdr:to>
      <xdr:col>8</xdr:col>
      <xdr:colOff>2923431</xdr:colOff>
      <xdr:row>37</xdr:row>
      <xdr:rowOff>51000</xdr:rowOff>
    </xdr:to>
    <xdr:sp macro="" textlink="">
      <xdr:nvSpPr>
        <xdr:cNvPr id="19" name="Organigramme : Délai 25">
          <a:hlinkClick xmlns:r="http://schemas.openxmlformats.org/officeDocument/2006/relationships" r:id="rId12" tooltip=" "/>
          <a:extLst>
            <a:ext uri="{FF2B5EF4-FFF2-40B4-BE49-F238E27FC236}">
              <a16:creationId xmlns:a16="http://schemas.microsoft.com/office/drawing/2014/main" id="{00000000-0008-0000-1900-000013000000}"/>
            </a:ext>
          </a:extLst>
        </xdr:cNvPr>
        <xdr:cNvSpPr>
          <a:spLocks noChangeAspect="1"/>
        </xdr:cNvSpPr>
      </xdr:nvSpPr>
      <xdr:spPr>
        <a:xfrm>
          <a:off x="7315206" y="71628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9</a:t>
          </a:r>
          <a:endParaRPr lang="fr-BE" sz="1800" b="1" u="none">
            <a:solidFill>
              <a:schemeClr val="bg1"/>
            </a:solidFill>
          </a:endParaRPr>
        </a:p>
      </xdr:txBody>
    </xdr:sp>
    <xdr:clientData/>
  </xdr:twoCellAnchor>
  <xdr:twoCellAnchor editAs="absolute">
    <xdr:from>
      <xdr:col>8</xdr:col>
      <xdr:colOff>2971806</xdr:colOff>
      <xdr:row>35</xdr:row>
      <xdr:rowOff>0</xdr:rowOff>
    </xdr:from>
    <xdr:to>
      <xdr:col>9</xdr:col>
      <xdr:colOff>494556</xdr:colOff>
      <xdr:row>37</xdr:row>
      <xdr:rowOff>51000</xdr:rowOff>
    </xdr:to>
    <xdr:sp macro="" textlink="">
      <xdr:nvSpPr>
        <xdr:cNvPr id="20" name="Organigramme : Délai 25">
          <a:hlinkClick xmlns:r="http://schemas.openxmlformats.org/officeDocument/2006/relationships" r:id="rId29" tooltip=" "/>
          <a:extLst>
            <a:ext uri="{FF2B5EF4-FFF2-40B4-BE49-F238E27FC236}">
              <a16:creationId xmlns:a16="http://schemas.microsoft.com/office/drawing/2014/main" id="{00000000-0008-0000-1900-000014000000}"/>
            </a:ext>
          </a:extLst>
        </xdr:cNvPr>
        <xdr:cNvSpPr>
          <a:spLocks noChangeAspect="1"/>
        </xdr:cNvSpPr>
      </xdr:nvSpPr>
      <xdr:spPr>
        <a:xfrm>
          <a:off x="8029581" y="71628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rgbClr val="43FF98"/>
              </a:solidFill>
            </a:rPr>
            <a:t>10</a:t>
          </a:r>
          <a:endParaRPr lang="fr-BE" sz="1800" b="1" u="none">
            <a:solidFill>
              <a:srgbClr val="43FF98"/>
            </a:solidFill>
          </a:endParaRPr>
        </a:p>
      </xdr:txBody>
    </xdr:sp>
    <xdr:clientData/>
  </xdr:twoCellAnchor>
  <xdr:twoCellAnchor>
    <xdr:from>
      <xdr:col>11</xdr:col>
      <xdr:colOff>85725</xdr:colOff>
      <xdr:row>35</xdr:row>
      <xdr:rowOff>19050</xdr:rowOff>
    </xdr:from>
    <xdr:to>
      <xdr:col>11</xdr:col>
      <xdr:colOff>447675</xdr:colOff>
      <xdr:row>36</xdr:row>
      <xdr:rowOff>47625</xdr:rowOff>
    </xdr:to>
    <xdr:sp macro="" textlink="">
      <xdr:nvSpPr>
        <xdr:cNvPr id="22" name="Flèche : haut 21">
          <a:extLst>
            <a:ext uri="{FF2B5EF4-FFF2-40B4-BE49-F238E27FC236}">
              <a16:creationId xmlns:a16="http://schemas.microsoft.com/office/drawing/2014/main" id="{00000000-0008-0000-1900-000016000000}"/>
            </a:ext>
          </a:extLst>
        </xdr:cNvPr>
        <xdr:cNvSpPr/>
      </xdr:nvSpPr>
      <xdr:spPr>
        <a:xfrm>
          <a:off x="9324975" y="7181850"/>
          <a:ext cx="361950" cy="219075"/>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mc:AlternateContent xmlns:mc="http://schemas.openxmlformats.org/markup-compatibility/2006">
    <mc:Choice xmlns:a14="http://schemas.microsoft.com/office/drawing/2010/main" Requires="a14">
      <xdr:twoCellAnchor>
        <xdr:from>
          <xdr:col>11</xdr:col>
          <xdr:colOff>19050</xdr:colOff>
          <xdr:row>33</xdr:row>
          <xdr:rowOff>0</xdr:rowOff>
        </xdr:from>
        <xdr:to>
          <xdr:col>11</xdr:col>
          <xdr:colOff>523875</xdr:colOff>
          <xdr:row>35</xdr:row>
          <xdr:rowOff>0</xdr:rowOff>
        </xdr:to>
        <xdr:sp macro="" textlink="">
          <xdr:nvSpPr>
            <xdr:cNvPr id="48132" name="Spinner 4" hidden="1">
              <a:extLst>
                <a:ext uri="{63B3BB69-23CF-44E3-9099-C40C66FF867C}">
                  <a14:compatExt spid="_x0000_s48132"/>
                </a:ext>
                <a:ext uri="{FF2B5EF4-FFF2-40B4-BE49-F238E27FC236}">
                  <a16:creationId xmlns:a16="http://schemas.microsoft.com/office/drawing/2014/main" id="{00000000-0008-0000-1900-000004B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23</xdr:col>
      <xdr:colOff>56148</xdr:colOff>
      <xdr:row>32</xdr:row>
      <xdr:rowOff>25744</xdr:rowOff>
    </xdr:from>
    <xdr:to>
      <xdr:col>25</xdr:col>
      <xdr:colOff>66675</xdr:colOff>
      <xdr:row>36</xdr:row>
      <xdr:rowOff>57150</xdr:rowOff>
    </xdr:to>
    <xdr:pic>
      <xdr:nvPicPr>
        <xdr:cNvPr id="25" name="Picture 24">
          <a:extLst>
            <a:ext uri="{FF2B5EF4-FFF2-40B4-BE49-F238E27FC236}">
              <a16:creationId xmlns:a16="http://schemas.microsoft.com/office/drawing/2014/main" id="{00000000-0008-0000-1A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09848" y="6045544"/>
          <a:ext cx="772527" cy="793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47625</xdr:colOff>
      <xdr:row>3</xdr:row>
      <xdr:rowOff>180975</xdr:rowOff>
    </xdr:from>
    <xdr:to>
      <xdr:col>7</xdr:col>
      <xdr:colOff>638175</xdr:colOff>
      <xdr:row>6</xdr:row>
      <xdr:rowOff>9525</xdr:rowOff>
    </xdr:to>
    <xdr:sp macro="" textlink="">
      <xdr:nvSpPr>
        <xdr:cNvPr id="23" name="Organigramme : Délai 25">
          <a:extLst>
            <a:ext uri="{FF2B5EF4-FFF2-40B4-BE49-F238E27FC236}">
              <a16:creationId xmlns:a16="http://schemas.microsoft.com/office/drawing/2014/main" id="{00000000-0008-0000-1A00-000017000000}"/>
            </a:ext>
          </a:extLst>
        </xdr:cNvPr>
        <xdr:cNvSpPr/>
      </xdr:nvSpPr>
      <xdr:spPr>
        <a:xfrm>
          <a:off x="1657350" y="714375"/>
          <a:ext cx="704850" cy="4572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3200" b="1" u="none">
              <a:solidFill>
                <a:schemeClr val="bg1"/>
              </a:solidFill>
            </a:rPr>
            <a:t>10</a:t>
          </a:r>
          <a:endParaRPr lang="fr-BE" sz="2000" b="1" u="none">
            <a:solidFill>
              <a:schemeClr val="bg1"/>
            </a:solidFill>
          </a:endParaRPr>
        </a:p>
      </xdr:txBody>
    </xdr:sp>
    <xdr:clientData/>
  </xdr:twoCellAnchor>
  <xdr:twoCellAnchor editAs="oneCell">
    <xdr:from>
      <xdr:col>0</xdr:col>
      <xdr:colOff>0</xdr:colOff>
      <xdr:row>0</xdr:row>
      <xdr:rowOff>19047</xdr:rowOff>
    </xdr:from>
    <xdr:to>
      <xdr:col>7</xdr:col>
      <xdr:colOff>771525</xdr:colOff>
      <xdr:row>3</xdr:row>
      <xdr:rowOff>87512</xdr:rowOff>
    </xdr:to>
    <xdr:pic>
      <xdr:nvPicPr>
        <xdr:cNvPr id="7" name="Image 6">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47"/>
          <a:ext cx="2495550" cy="601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2447924</xdr:colOff>
      <xdr:row>0</xdr:row>
      <xdr:rowOff>0</xdr:rowOff>
    </xdr:from>
    <xdr:to>
      <xdr:col>13</xdr:col>
      <xdr:colOff>202110</xdr:colOff>
      <xdr:row>2</xdr:row>
      <xdr:rowOff>129898</xdr:rowOff>
    </xdr:to>
    <xdr:sp macro="" textlink="">
      <xdr:nvSpPr>
        <xdr:cNvPr id="8" name="Rectangle : coins arrondis 7">
          <a:hlinkClick xmlns:r="http://schemas.openxmlformats.org/officeDocument/2006/relationships" r:id="rId3" tooltip=" "/>
          <a:extLst>
            <a:ext uri="{FF2B5EF4-FFF2-40B4-BE49-F238E27FC236}">
              <a16:creationId xmlns:a16="http://schemas.microsoft.com/office/drawing/2014/main" id="{00000000-0008-0000-1A00-000008000000}"/>
            </a:ext>
          </a:extLst>
        </xdr:cNvPr>
        <xdr:cNvSpPr>
          <a:spLocks noChangeAspect="1"/>
        </xdr:cNvSpPr>
      </xdr:nvSpPr>
      <xdr:spPr>
        <a:xfrm>
          <a:off x="6305549" y="0"/>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AR ESSENCE" panose="02000000000000000000" pitchFamily="2" charset="0"/>
              <a:ea typeface="+mn-ea"/>
              <a:cs typeface="+mn-cs"/>
            </a:rPr>
            <a:t>Retour</a:t>
          </a:r>
        </a:p>
      </xdr:txBody>
    </xdr:sp>
    <xdr:clientData/>
  </xdr:twoCellAnchor>
  <xdr:twoCellAnchor>
    <xdr:from>
      <xdr:col>25</xdr:col>
      <xdr:colOff>0</xdr:colOff>
      <xdr:row>37</xdr:row>
      <xdr:rowOff>0</xdr:rowOff>
    </xdr:from>
    <xdr:to>
      <xdr:col>26</xdr:col>
      <xdr:colOff>602161</xdr:colOff>
      <xdr:row>39</xdr:row>
      <xdr:rowOff>91798</xdr:rowOff>
    </xdr:to>
    <xdr:sp macro="" textlink="">
      <xdr:nvSpPr>
        <xdr:cNvPr id="5" name="Rectangle : coins arrondis 4">
          <a:hlinkClick xmlns:r="http://schemas.openxmlformats.org/officeDocument/2006/relationships" r:id="rId3" tooltip=" "/>
          <a:extLst>
            <a:ext uri="{FF2B5EF4-FFF2-40B4-BE49-F238E27FC236}">
              <a16:creationId xmlns:a16="http://schemas.microsoft.com/office/drawing/2014/main" id="{00000000-0008-0000-1A00-000005000000}"/>
            </a:ext>
          </a:extLst>
        </xdr:cNvPr>
        <xdr:cNvSpPr>
          <a:spLocks noChangeAspect="1"/>
        </xdr:cNvSpPr>
      </xdr:nvSpPr>
      <xdr:spPr>
        <a:xfrm>
          <a:off x="11315700" y="6972300"/>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AR ESSENCE" panose="02000000000000000000" pitchFamily="2" charset="0"/>
              <a:ea typeface="+mn-ea"/>
              <a:cs typeface="+mn-cs"/>
            </a:rPr>
            <a:t>Retour</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14</xdr:col>
      <xdr:colOff>305359</xdr:colOff>
      <xdr:row>1</xdr:row>
      <xdr:rowOff>0</xdr:rowOff>
    </xdr:from>
    <xdr:to>
      <xdr:col>16384</xdr:col>
      <xdr:colOff>609600</xdr:colOff>
      <xdr:row>1</xdr:row>
      <xdr:rowOff>3269</xdr:rowOff>
    </xdr:to>
    <xdr:pic>
      <xdr:nvPicPr>
        <xdr:cNvPr id="2" name="Picture 7">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507009" y="19050"/>
          <a:ext cx="1018616" cy="3269"/>
        </a:xfrm>
        <a:prstGeom prst="rect">
          <a:avLst/>
        </a:prstGeom>
        <a:noFill/>
      </xdr:spPr>
    </xdr:pic>
    <xdr:clientData/>
  </xdr:twoCellAnchor>
  <xdr:twoCellAnchor editAs="oneCell">
    <xdr:from>
      <xdr:col>0</xdr:col>
      <xdr:colOff>0</xdr:colOff>
      <xdr:row>0</xdr:row>
      <xdr:rowOff>0</xdr:rowOff>
    </xdr:from>
    <xdr:to>
      <xdr:col>1</xdr:col>
      <xdr:colOff>3300</xdr:colOff>
      <xdr:row>1</xdr:row>
      <xdr:rowOff>96691</xdr:rowOff>
    </xdr:to>
    <xdr:pic>
      <xdr:nvPicPr>
        <xdr:cNvPr id="11266" name="Picture 2">
          <a:extLst>
            <a:ext uri="{FF2B5EF4-FFF2-40B4-BE49-F238E27FC236}">
              <a16:creationId xmlns:a16="http://schemas.microsoft.com/office/drawing/2014/main" id="{00000000-0008-0000-1B00-0000022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2556000" cy="287191"/>
        </a:xfrm>
        <a:prstGeom prst="rect">
          <a:avLst/>
        </a:prstGeom>
        <a:noFill/>
      </xdr:spPr>
    </xdr:pic>
    <xdr:clientData/>
  </xdr:twoCellAnchor>
  <xdr:twoCellAnchor editAs="oneCell">
    <xdr:from>
      <xdr:col>9</xdr:col>
      <xdr:colOff>420530</xdr:colOff>
      <xdr:row>38</xdr:row>
      <xdr:rowOff>9525</xdr:rowOff>
    </xdr:from>
    <xdr:to>
      <xdr:col>10</xdr:col>
      <xdr:colOff>523875</xdr:colOff>
      <xdr:row>42</xdr:row>
      <xdr:rowOff>190499</xdr:rowOff>
    </xdr:to>
    <xdr:pic>
      <xdr:nvPicPr>
        <xdr:cNvPr id="18" name="Image 17">
          <a:extLst>
            <a:ext uri="{FF2B5EF4-FFF2-40B4-BE49-F238E27FC236}">
              <a16:creationId xmlns:a16="http://schemas.microsoft.com/office/drawing/2014/main" id="{00000000-0008-0000-1B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49980" y="8039100"/>
          <a:ext cx="827245" cy="942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0</xdr:rowOff>
    </xdr:from>
    <xdr:to>
      <xdr:col>1</xdr:col>
      <xdr:colOff>9525</xdr:colOff>
      <xdr:row>28</xdr:row>
      <xdr:rowOff>9525</xdr:rowOff>
    </xdr:to>
    <xdr:pic>
      <xdr:nvPicPr>
        <xdr:cNvPr id="19" name="Image 18">
          <a:extLst>
            <a:ext uri="{FF2B5EF4-FFF2-40B4-BE49-F238E27FC236}">
              <a16:creationId xmlns:a16="http://schemas.microsoft.com/office/drawing/2014/main" id="{00000000-0008-0000-1B00-00001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934075"/>
          <a:ext cx="256222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199378</xdr:colOff>
      <xdr:row>0</xdr:row>
      <xdr:rowOff>190223</xdr:rowOff>
    </xdr:from>
    <xdr:to>
      <xdr:col>11</xdr:col>
      <xdr:colOff>18403</xdr:colOff>
      <xdr:row>2</xdr:row>
      <xdr:rowOff>11050</xdr:rowOff>
    </xdr:to>
    <xdr:pic>
      <xdr:nvPicPr>
        <xdr:cNvPr id="22" name="Picture 21">
          <a:extLst>
            <a:ext uri="{FF2B5EF4-FFF2-40B4-BE49-F238E27FC236}">
              <a16:creationId xmlns:a16="http://schemas.microsoft.com/office/drawing/2014/main" id="{00000000-0008-0000-1B00-00001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939596" y="190223"/>
          <a:ext cx="771525" cy="791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153232</xdr:colOff>
      <xdr:row>0</xdr:row>
      <xdr:rowOff>150735</xdr:rowOff>
    </xdr:from>
    <xdr:to>
      <xdr:col>0</xdr:col>
      <xdr:colOff>2243158</xdr:colOff>
      <xdr:row>1</xdr:row>
      <xdr:rowOff>462378</xdr:rowOff>
    </xdr:to>
    <xdr:pic>
      <xdr:nvPicPr>
        <xdr:cNvPr id="16" name="Picture 34">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3232" y="150735"/>
          <a:ext cx="2089926" cy="505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416141</xdr:colOff>
      <xdr:row>3</xdr:row>
      <xdr:rowOff>139266</xdr:rowOff>
    </xdr:from>
    <xdr:to>
      <xdr:col>13</xdr:col>
      <xdr:colOff>1642477</xdr:colOff>
      <xdr:row>6</xdr:row>
      <xdr:rowOff>29467</xdr:rowOff>
    </xdr:to>
    <xdr:sp macro="" textlink="">
      <xdr:nvSpPr>
        <xdr:cNvPr id="14" name="Rectangle : coins arrondis 13">
          <a:hlinkClick xmlns:r="http://schemas.openxmlformats.org/officeDocument/2006/relationships" r:id="rId7" tooltip=" "/>
          <a:extLst>
            <a:ext uri="{FF2B5EF4-FFF2-40B4-BE49-F238E27FC236}">
              <a16:creationId xmlns:a16="http://schemas.microsoft.com/office/drawing/2014/main" id="{00000000-0008-0000-1B00-00000E000000}"/>
            </a:ext>
          </a:extLst>
        </xdr:cNvPr>
        <xdr:cNvSpPr>
          <a:spLocks noChangeAspect="1"/>
        </xdr:cNvSpPr>
      </xdr:nvSpPr>
      <xdr:spPr>
        <a:xfrm>
          <a:off x="9885656" y="1563392"/>
          <a:ext cx="1226336"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13</xdr:col>
      <xdr:colOff>63047</xdr:colOff>
      <xdr:row>6</xdr:row>
      <xdr:rowOff>158038</xdr:rowOff>
    </xdr:from>
    <xdr:to>
      <xdr:col>14</xdr:col>
      <xdr:colOff>450986</xdr:colOff>
      <xdr:row>8</xdr:row>
      <xdr:rowOff>38991</xdr:rowOff>
    </xdr:to>
    <xdr:sp macro="" textlink="">
      <xdr:nvSpPr>
        <xdr:cNvPr id="15" name="Rectangle : coins arrondis 14">
          <a:hlinkClick xmlns:r="http://schemas.openxmlformats.org/officeDocument/2006/relationships" r:id="rId8" tooltip=" "/>
          <a:extLst>
            <a:ext uri="{FF2B5EF4-FFF2-40B4-BE49-F238E27FC236}">
              <a16:creationId xmlns:a16="http://schemas.microsoft.com/office/drawing/2014/main" id="{00000000-0008-0000-1B00-00000F000000}"/>
            </a:ext>
          </a:extLst>
        </xdr:cNvPr>
        <xdr:cNvSpPr>
          <a:spLocks noChangeAspect="1"/>
        </xdr:cNvSpPr>
      </xdr:nvSpPr>
      <xdr:spPr>
        <a:xfrm>
          <a:off x="9532562" y="2164761"/>
          <a:ext cx="2034007"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p>
      </xdr:txBody>
    </xdr:sp>
    <xdr:clientData/>
  </xdr:twoCellAnchor>
  <xdr:twoCellAnchor>
    <xdr:from>
      <xdr:col>13</xdr:col>
      <xdr:colOff>232837</xdr:colOff>
      <xdr:row>8</xdr:row>
      <xdr:rowOff>240436</xdr:rowOff>
    </xdr:from>
    <xdr:to>
      <xdr:col>14</xdr:col>
      <xdr:colOff>327406</xdr:colOff>
      <xdr:row>10</xdr:row>
      <xdr:rowOff>250855</xdr:rowOff>
    </xdr:to>
    <xdr:sp macro="" textlink="">
      <xdr:nvSpPr>
        <xdr:cNvPr id="17" name="Rectangle : coins arrondis 16">
          <a:hlinkClick xmlns:r="http://schemas.openxmlformats.org/officeDocument/2006/relationships" r:id="rId9" tooltip=" "/>
          <a:extLst>
            <a:ext uri="{FF2B5EF4-FFF2-40B4-BE49-F238E27FC236}">
              <a16:creationId xmlns:a16="http://schemas.microsoft.com/office/drawing/2014/main" id="{00000000-0008-0000-1B00-000011000000}"/>
            </a:ext>
          </a:extLst>
        </xdr:cNvPr>
        <xdr:cNvSpPr>
          <a:spLocks noChangeAspect="1"/>
        </xdr:cNvSpPr>
      </xdr:nvSpPr>
      <xdr:spPr>
        <a:xfrm>
          <a:off x="9702352" y="2839004"/>
          <a:ext cx="1740637"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Sauvegarde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85726</xdr:colOff>
      <xdr:row>8</xdr:row>
      <xdr:rowOff>155361</xdr:rowOff>
    </xdr:from>
    <xdr:to>
      <xdr:col>24</xdr:col>
      <xdr:colOff>514351</xdr:colOff>
      <xdr:row>19</xdr:row>
      <xdr:rowOff>171450</xdr:rowOff>
    </xdr:to>
    <xdr:pic>
      <xdr:nvPicPr>
        <xdr:cNvPr id="46" name="Picture 45">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58326" y="1660311"/>
          <a:ext cx="2686050" cy="211158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absolute">
    <xdr:from>
      <xdr:col>7</xdr:col>
      <xdr:colOff>152400</xdr:colOff>
      <xdr:row>34</xdr:row>
      <xdr:rowOff>114299</xdr:rowOff>
    </xdr:from>
    <xdr:to>
      <xdr:col>9</xdr:col>
      <xdr:colOff>480074</xdr:colOff>
      <xdr:row>36</xdr:row>
      <xdr:rowOff>165299</xdr:rowOff>
    </xdr:to>
    <xdr:sp macro="" textlink="">
      <xdr:nvSpPr>
        <xdr:cNvPr id="75" name="Organigramme : Délai 45">
          <a:extLst>
            <a:ext uri="{FF2B5EF4-FFF2-40B4-BE49-F238E27FC236}">
              <a16:creationId xmlns:a16="http://schemas.microsoft.com/office/drawing/2014/main" id="{00000000-0008-0000-0200-00004B000000}"/>
            </a:ext>
          </a:extLst>
        </xdr:cNvPr>
        <xdr:cNvSpPr/>
      </xdr:nvSpPr>
      <xdr:spPr>
        <a:xfrm>
          <a:off x="2343150" y="6829424"/>
          <a:ext cx="1546874"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nchorCtr="0"/>
        <a:lstStyle/>
        <a:p>
          <a:pPr algn="l"/>
          <a:r>
            <a:rPr lang="fr-BE" sz="2800" b="1" u="sng">
              <a:solidFill>
                <a:schemeClr val="bg1"/>
              </a:solidFill>
            </a:rPr>
            <a:t>  </a:t>
          </a:r>
          <a:r>
            <a:rPr lang="fr-BE" sz="2000" b="1" u="sng">
              <a:solidFill>
                <a:schemeClr val="bg1"/>
              </a:solidFill>
            </a:rPr>
            <a:t>Chapitres</a:t>
          </a:r>
          <a:endParaRPr lang="fr-BE" sz="1800" b="1" u="sng">
            <a:solidFill>
              <a:schemeClr val="bg1"/>
            </a:solidFill>
          </a:endParaRPr>
        </a:p>
      </xdr:txBody>
    </xdr:sp>
    <xdr:clientData/>
  </xdr:twoCellAnchor>
  <xdr:twoCellAnchor editAs="absolute">
    <xdr:from>
      <xdr:col>9</xdr:col>
      <xdr:colOff>571506</xdr:colOff>
      <xdr:row>34</xdr:row>
      <xdr:rowOff>133354</xdr:rowOff>
    </xdr:from>
    <xdr:to>
      <xdr:col>11</xdr:col>
      <xdr:colOff>265956</xdr:colOff>
      <xdr:row>36</xdr:row>
      <xdr:rowOff>184354</xdr:rowOff>
    </xdr:to>
    <xdr:sp macro="" textlink="">
      <xdr:nvSpPr>
        <xdr:cNvPr id="77" name="Organigramme : Délai 25">
          <a:hlinkClick xmlns:r="http://schemas.openxmlformats.org/officeDocument/2006/relationships" r:id="rId2" tooltip=" "/>
          <a:extLst>
            <a:ext uri="{FF2B5EF4-FFF2-40B4-BE49-F238E27FC236}">
              <a16:creationId xmlns:a16="http://schemas.microsoft.com/office/drawing/2014/main" id="{00000000-0008-0000-0200-00004D000000}"/>
            </a:ext>
          </a:extLst>
        </xdr:cNvPr>
        <xdr:cNvSpPr>
          <a:spLocks noChangeAspect="1"/>
        </xdr:cNvSpPr>
      </xdr:nvSpPr>
      <xdr:spPr>
        <a:xfrm>
          <a:off x="3981456" y="6848479"/>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a:t>
          </a:r>
          <a:endParaRPr lang="fr-BE" sz="1800" b="1" u="none">
            <a:solidFill>
              <a:schemeClr val="bg1"/>
            </a:solidFill>
          </a:endParaRPr>
        </a:p>
      </xdr:txBody>
    </xdr:sp>
    <xdr:clientData/>
  </xdr:twoCellAnchor>
  <xdr:twoCellAnchor editAs="absolute">
    <xdr:from>
      <xdr:col>11</xdr:col>
      <xdr:colOff>285756</xdr:colOff>
      <xdr:row>34</xdr:row>
      <xdr:rowOff>133354</xdr:rowOff>
    </xdr:from>
    <xdr:to>
      <xdr:col>12</xdr:col>
      <xdr:colOff>256431</xdr:colOff>
      <xdr:row>36</xdr:row>
      <xdr:rowOff>184354</xdr:rowOff>
    </xdr:to>
    <xdr:sp macro="" textlink="">
      <xdr:nvSpPr>
        <xdr:cNvPr id="78" name="Organigramme : Délai 25">
          <a:hlinkClick xmlns:r="http://schemas.openxmlformats.org/officeDocument/2006/relationships" r:id="rId3" tooltip=" "/>
          <a:extLst>
            <a:ext uri="{FF2B5EF4-FFF2-40B4-BE49-F238E27FC236}">
              <a16:creationId xmlns:a16="http://schemas.microsoft.com/office/drawing/2014/main" id="{00000000-0008-0000-0200-00004E000000}"/>
            </a:ext>
          </a:extLst>
        </xdr:cNvPr>
        <xdr:cNvSpPr>
          <a:spLocks noChangeAspect="1"/>
        </xdr:cNvSpPr>
      </xdr:nvSpPr>
      <xdr:spPr>
        <a:xfrm>
          <a:off x="4667256" y="6848479"/>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800" b="1" u="none">
              <a:solidFill>
                <a:schemeClr val="bg1"/>
              </a:solidFill>
              <a:latin typeface="+mn-lt"/>
              <a:ea typeface="+mn-ea"/>
              <a:cs typeface="+mn-cs"/>
            </a:rPr>
            <a:t>2</a:t>
          </a:r>
        </a:p>
      </xdr:txBody>
    </xdr:sp>
    <xdr:clientData/>
  </xdr:twoCellAnchor>
  <xdr:twoCellAnchor editAs="absolute">
    <xdr:from>
      <xdr:col>12</xdr:col>
      <xdr:colOff>285756</xdr:colOff>
      <xdr:row>34</xdr:row>
      <xdr:rowOff>114304</xdr:rowOff>
    </xdr:from>
    <xdr:to>
      <xdr:col>13</xdr:col>
      <xdr:colOff>342156</xdr:colOff>
      <xdr:row>36</xdr:row>
      <xdr:rowOff>165304</xdr:rowOff>
    </xdr:to>
    <xdr:sp macro="" textlink="">
      <xdr:nvSpPr>
        <xdr:cNvPr id="79" name="Organigramme : Délai 25">
          <a:hlinkClick xmlns:r="http://schemas.openxmlformats.org/officeDocument/2006/relationships" r:id="rId4" tooltip=" "/>
          <a:extLst>
            <a:ext uri="{FF2B5EF4-FFF2-40B4-BE49-F238E27FC236}">
              <a16:creationId xmlns:a16="http://schemas.microsoft.com/office/drawing/2014/main" id="{00000000-0008-0000-0200-00004F000000}"/>
            </a:ext>
          </a:extLst>
        </xdr:cNvPr>
        <xdr:cNvSpPr>
          <a:spLocks noChangeAspect="1"/>
        </xdr:cNvSpPr>
      </xdr:nvSpPr>
      <xdr:spPr>
        <a:xfrm>
          <a:off x="5362581" y="6829429"/>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3</a:t>
          </a:r>
          <a:endParaRPr lang="fr-BE" sz="1800" b="1" u="none">
            <a:solidFill>
              <a:schemeClr val="bg1"/>
            </a:solidFill>
          </a:endParaRPr>
        </a:p>
      </xdr:txBody>
    </xdr:sp>
    <xdr:clientData/>
  </xdr:twoCellAnchor>
  <xdr:twoCellAnchor editAs="absolute">
    <xdr:from>
      <xdr:col>13</xdr:col>
      <xdr:colOff>381006</xdr:colOff>
      <xdr:row>34</xdr:row>
      <xdr:rowOff>104779</xdr:rowOff>
    </xdr:from>
    <xdr:to>
      <xdr:col>13</xdr:col>
      <xdr:colOff>1047006</xdr:colOff>
      <xdr:row>36</xdr:row>
      <xdr:rowOff>155779</xdr:rowOff>
    </xdr:to>
    <xdr:sp macro="" textlink="">
      <xdr:nvSpPr>
        <xdr:cNvPr id="80" name="Organigramme : Délai 25">
          <a:hlinkClick xmlns:r="http://schemas.openxmlformats.org/officeDocument/2006/relationships" r:id="rId5" tooltip=" "/>
          <a:extLst>
            <a:ext uri="{FF2B5EF4-FFF2-40B4-BE49-F238E27FC236}">
              <a16:creationId xmlns:a16="http://schemas.microsoft.com/office/drawing/2014/main" id="{00000000-0008-0000-0200-000050000000}"/>
            </a:ext>
          </a:extLst>
        </xdr:cNvPr>
        <xdr:cNvSpPr>
          <a:spLocks noChangeAspect="1"/>
        </xdr:cNvSpPr>
      </xdr:nvSpPr>
      <xdr:spPr>
        <a:xfrm>
          <a:off x="6067431" y="6819904"/>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4</a:t>
          </a:r>
          <a:endParaRPr lang="fr-BE" sz="1800" b="1" u="none">
            <a:solidFill>
              <a:schemeClr val="bg1"/>
            </a:solidFill>
          </a:endParaRPr>
        </a:p>
      </xdr:txBody>
    </xdr:sp>
    <xdr:clientData/>
  </xdr:twoCellAnchor>
  <xdr:twoCellAnchor editAs="absolute">
    <xdr:from>
      <xdr:col>13</xdr:col>
      <xdr:colOff>1095381</xdr:colOff>
      <xdr:row>34</xdr:row>
      <xdr:rowOff>104779</xdr:rowOff>
    </xdr:from>
    <xdr:to>
      <xdr:col>13</xdr:col>
      <xdr:colOff>1761381</xdr:colOff>
      <xdr:row>36</xdr:row>
      <xdr:rowOff>155779</xdr:rowOff>
    </xdr:to>
    <xdr:sp macro="" textlink="">
      <xdr:nvSpPr>
        <xdr:cNvPr id="81" name="Organigramme : Délai 25">
          <a:hlinkClick xmlns:r="http://schemas.openxmlformats.org/officeDocument/2006/relationships" r:id="rId6" tooltip="  "/>
          <a:extLst>
            <a:ext uri="{FF2B5EF4-FFF2-40B4-BE49-F238E27FC236}">
              <a16:creationId xmlns:a16="http://schemas.microsoft.com/office/drawing/2014/main" id="{00000000-0008-0000-0200-000051000000}"/>
            </a:ext>
          </a:extLst>
        </xdr:cNvPr>
        <xdr:cNvSpPr>
          <a:spLocks noChangeAspect="1"/>
        </xdr:cNvSpPr>
      </xdr:nvSpPr>
      <xdr:spPr>
        <a:xfrm>
          <a:off x="6781806" y="6819904"/>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5</a:t>
          </a:r>
          <a:endParaRPr lang="fr-BE" sz="1800" b="1" u="none">
            <a:solidFill>
              <a:schemeClr val="bg1"/>
            </a:solidFill>
          </a:endParaRPr>
        </a:p>
      </xdr:txBody>
    </xdr:sp>
    <xdr:clientData/>
  </xdr:twoCellAnchor>
  <xdr:twoCellAnchor editAs="absolute">
    <xdr:from>
      <xdr:col>14</xdr:col>
      <xdr:colOff>9531</xdr:colOff>
      <xdr:row>34</xdr:row>
      <xdr:rowOff>104779</xdr:rowOff>
    </xdr:from>
    <xdr:to>
      <xdr:col>15</xdr:col>
      <xdr:colOff>65931</xdr:colOff>
      <xdr:row>36</xdr:row>
      <xdr:rowOff>155779</xdr:rowOff>
    </xdr:to>
    <xdr:sp macro="" textlink="">
      <xdr:nvSpPr>
        <xdr:cNvPr id="82" name="Organigramme : Délai 25">
          <a:hlinkClick xmlns:r="http://schemas.openxmlformats.org/officeDocument/2006/relationships" r:id="rId7" tooltip=" "/>
          <a:extLst>
            <a:ext uri="{FF2B5EF4-FFF2-40B4-BE49-F238E27FC236}">
              <a16:creationId xmlns:a16="http://schemas.microsoft.com/office/drawing/2014/main" id="{00000000-0008-0000-0200-000052000000}"/>
            </a:ext>
          </a:extLst>
        </xdr:cNvPr>
        <xdr:cNvSpPr>
          <a:spLocks noChangeAspect="1"/>
        </xdr:cNvSpPr>
      </xdr:nvSpPr>
      <xdr:spPr>
        <a:xfrm>
          <a:off x="7505706" y="6819904"/>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6</a:t>
          </a:r>
          <a:endParaRPr lang="fr-BE" sz="1800" b="1" u="none">
            <a:solidFill>
              <a:schemeClr val="bg1"/>
            </a:solidFill>
          </a:endParaRPr>
        </a:p>
      </xdr:txBody>
    </xdr:sp>
    <xdr:clientData/>
  </xdr:twoCellAnchor>
  <xdr:twoCellAnchor editAs="absolute">
    <xdr:from>
      <xdr:col>15</xdr:col>
      <xdr:colOff>95256</xdr:colOff>
      <xdr:row>34</xdr:row>
      <xdr:rowOff>95254</xdr:rowOff>
    </xdr:from>
    <xdr:to>
      <xdr:col>16</xdr:col>
      <xdr:colOff>151656</xdr:colOff>
      <xdr:row>36</xdr:row>
      <xdr:rowOff>146254</xdr:rowOff>
    </xdr:to>
    <xdr:sp macro="" textlink="">
      <xdr:nvSpPr>
        <xdr:cNvPr id="83" name="Organigramme : Délai 25">
          <a:hlinkClick xmlns:r="http://schemas.openxmlformats.org/officeDocument/2006/relationships" r:id="rId8" tooltip=" "/>
          <a:extLst>
            <a:ext uri="{FF2B5EF4-FFF2-40B4-BE49-F238E27FC236}">
              <a16:creationId xmlns:a16="http://schemas.microsoft.com/office/drawing/2014/main" id="{00000000-0008-0000-0200-000053000000}"/>
            </a:ext>
          </a:extLst>
        </xdr:cNvPr>
        <xdr:cNvSpPr>
          <a:spLocks noChangeAspect="1"/>
        </xdr:cNvSpPr>
      </xdr:nvSpPr>
      <xdr:spPr>
        <a:xfrm>
          <a:off x="8201031" y="6810379"/>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7</a:t>
          </a:r>
          <a:endParaRPr lang="fr-BE" sz="1800" b="1" u="none">
            <a:solidFill>
              <a:schemeClr val="bg1"/>
            </a:solidFill>
          </a:endParaRPr>
        </a:p>
      </xdr:txBody>
    </xdr:sp>
    <xdr:clientData/>
  </xdr:twoCellAnchor>
  <xdr:twoCellAnchor editAs="absolute">
    <xdr:from>
      <xdr:col>16</xdr:col>
      <xdr:colOff>190506</xdr:colOff>
      <xdr:row>34</xdr:row>
      <xdr:rowOff>85729</xdr:rowOff>
    </xdr:from>
    <xdr:to>
      <xdr:col>17</xdr:col>
      <xdr:colOff>246906</xdr:colOff>
      <xdr:row>36</xdr:row>
      <xdr:rowOff>136729</xdr:rowOff>
    </xdr:to>
    <xdr:sp macro="" textlink="">
      <xdr:nvSpPr>
        <xdr:cNvPr id="84" name="Organigramme : Délai 25">
          <a:hlinkClick xmlns:r="http://schemas.openxmlformats.org/officeDocument/2006/relationships" r:id="rId9" tooltip=" "/>
          <a:extLst>
            <a:ext uri="{FF2B5EF4-FFF2-40B4-BE49-F238E27FC236}">
              <a16:creationId xmlns:a16="http://schemas.microsoft.com/office/drawing/2014/main" id="{00000000-0008-0000-0200-000054000000}"/>
            </a:ext>
          </a:extLst>
        </xdr:cNvPr>
        <xdr:cNvSpPr>
          <a:spLocks noChangeAspect="1"/>
        </xdr:cNvSpPr>
      </xdr:nvSpPr>
      <xdr:spPr>
        <a:xfrm>
          <a:off x="8905881" y="6800854"/>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8</a:t>
          </a:r>
          <a:endParaRPr lang="fr-BE" sz="1800" b="1" u="none">
            <a:solidFill>
              <a:schemeClr val="bg1"/>
            </a:solidFill>
          </a:endParaRPr>
        </a:p>
      </xdr:txBody>
    </xdr:sp>
    <xdr:clientData/>
  </xdr:twoCellAnchor>
  <xdr:twoCellAnchor editAs="absolute">
    <xdr:from>
      <xdr:col>17</xdr:col>
      <xdr:colOff>276231</xdr:colOff>
      <xdr:row>34</xdr:row>
      <xdr:rowOff>76204</xdr:rowOff>
    </xdr:from>
    <xdr:to>
      <xdr:col>19</xdr:col>
      <xdr:colOff>75456</xdr:colOff>
      <xdr:row>36</xdr:row>
      <xdr:rowOff>127204</xdr:rowOff>
    </xdr:to>
    <xdr:sp macro="" textlink="">
      <xdr:nvSpPr>
        <xdr:cNvPr id="85" name="Organigramme : Délai 25">
          <a:hlinkClick xmlns:r="http://schemas.openxmlformats.org/officeDocument/2006/relationships" r:id="rId10" tooltip=" "/>
          <a:extLst>
            <a:ext uri="{FF2B5EF4-FFF2-40B4-BE49-F238E27FC236}">
              <a16:creationId xmlns:a16="http://schemas.microsoft.com/office/drawing/2014/main" id="{00000000-0008-0000-0200-000055000000}"/>
            </a:ext>
          </a:extLst>
        </xdr:cNvPr>
        <xdr:cNvSpPr>
          <a:spLocks noChangeAspect="1"/>
        </xdr:cNvSpPr>
      </xdr:nvSpPr>
      <xdr:spPr>
        <a:xfrm>
          <a:off x="9601206" y="6791329"/>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9</a:t>
          </a:r>
          <a:endParaRPr lang="fr-BE" sz="1800" b="1" u="none">
            <a:solidFill>
              <a:schemeClr val="bg1"/>
            </a:solidFill>
          </a:endParaRPr>
        </a:p>
      </xdr:txBody>
    </xdr:sp>
    <xdr:clientData/>
  </xdr:twoCellAnchor>
  <xdr:twoCellAnchor editAs="absolute">
    <xdr:from>
      <xdr:col>19</xdr:col>
      <xdr:colOff>123831</xdr:colOff>
      <xdr:row>34</xdr:row>
      <xdr:rowOff>76204</xdr:rowOff>
    </xdr:from>
    <xdr:to>
      <xdr:col>20</xdr:col>
      <xdr:colOff>180231</xdr:colOff>
      <xdr:row>36</xdr:row>
      <xdr:rowOff>127204</xdr:rowOff>
    </xdr:to>
    <xdr:sp macro="" textlink="">
      <xdr:nvSpPr>
        <xdr:cNvPr id="86" name="Organigramme : Délai 25">
          <a:hlinkClick xmlns:r="http://schemas.openxmlformats.org/officeDocument/2006/relationships" r:id="rId11" tooltip=" "/>
          <a:extLst>
            <a:ext uri="{FF2B5EF4-FFF2-40B4-BE49-F238E27FC236}">
              <a16:creationId xmlns:a16="http://schemas.microsoft.com/office/drawing/2014/main" id="{00000000-0008-0000-0200-000056000000}"/>
            </a:ext>
          </a:extLst>
        </xdr:cNvPr>
        <xdr:cNvSpPr>
          <a:spLocks noChangeAspect="1"/>
        </xdr:cNvSpPr>
      </xdr:nvSpPr>
      <xdr:spPr>
        <a:xfrm>
          <a:off x="10315581" y="6791329"/>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10</a:t>
          </a:r>
          <a:endParaRPr lang="fr-BE" sz="1800" b="1" u="none">
            <a:solidFill>
              <a:schemeClr val="bg1"/>
            </a:solidFill>
          </a:endParaRPr>
        </a:p>
      </xdr:txBody>
    </xdr:sp>
    <xdr:clientData/>
  </xdr:twoCellAnchor>
  <xdr:twoCellAnchor>
    <xdr:from>
      <xdr:col>0</xdr:col>
      <xdr:colOff>0</xdr:colOff>
      <xdr:row>37</xdr:row>
      <xdr:rowOff>152400</xdr:rowOff>
    </xdr:from>
    <xdr:to>
      <xdr:col>25</xdr:col>
      <xdr:colOff>0</xdr:colOff>
      <xdr:row>39</xdr:row>
      <xdr:rowOff>171450</xdr:rowOff>
    </xdr:to>
    <xdr:sp macro="" textlink="">
      <xdr:nvSpPr>
        <xdr:cNvPr id="87" name="Rectangle 86">
          <a:extLst>
            <a:ext uri="{FF2B5EF4-FFF2-40B4-BE49-F238E27FC236}">
              <a16:creationId xmlns:a16="http://schemas.microsoft.com/office/drawing/2014/main" id="{00000000-0008-0000-0200-000057000000}"/>
            </a:ext>
          </a:extLst>
        </xdr:cNvPr>
        <xdr:cNvSpPr/>
      </xdr:nvSpPr>
      <xdr:spPr>
        <a:xfrm>
          <a:off x="0" y="7439025"/>
          <a:ext cx="14125575" cy="400050"/>
        </a:xfrm>
        <a:prstGeom prst="rect">
          <a:avLst/>
        </a:prstGeom>
        <a:gradFill flip="none" rotWithShape="1">
          <a:gsLst>
            <a:gs pos="0">
              <a:schemeClr val="tx2">
                <a:lumMod val="50000"/>
              </a:schemeClr>
            </a:gs>
            <a:gs pos="62000">
              <a:schemeClr val="tx2">
                <a:lumMod val="75000"/>
              </a:schemeClr>
            </a:gs>
            <a:gs pos="100000">
              <a:srgbClr val="43FF98"/>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0"/>
        <a:lstStyle/>
        <a:p>
          <a:pPr algn="ctr"/>
          <a:r>
            <a:rPr lang="fr-BE" sz="2400" b="0">
              <a:solidFill>
                <a:schemeClr val="bg1"/>
              </a:solidFill>
            </a:rPr>
            <a:t>Evaluer, Analyser, Agir, Informer</a:t>
          </a:r>
        </a:p>
      </xdr:txBody>
    </xdr:sp>
    <xdr:clientData/>
  </xdr:twoCellAnchor>
  <xdr:twoCellAnchor editAs="oneCell">
    <xdr:from>
      <xdr:col>23</xdr:col>
      <xdr:colOff>285750</xdr:colOff>
      <xdr:row>21</xdr:row>
      <xdr:rowOff>180975</xdr:rowOff>
    </xdr:from>
    <xdr:to>
      <xdr:col>24</xdr:col>
      <xdr:colOff>265973</xdr:colOff>
      <xdr:row>32</xdr:row>
      <xdr:rowOff>0</xdr:rowOff>
    </xdr:to>
    <xdr:pic>
      <xdr:nvPicPr>
        <xdr:cNvPr id="22" name="Imag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2"/>
        <a:stretch>
          <a:fillRect/>
        </a:stretch>
      </xdr:blipFill>
      <xdr:spPr>
        <a:xfrm>
          <a:off x="11658600" y="4552950"/>
          <a:ext cx="2123348" cy="1781175"/>
        </a:xfrm>
        <a:prstGeom prst="rect">
          <a:avLst/>
        </a:prstGeom>
      </xdr:spPr>
    </xdr:pic>
    <xdr:clientData/>
  </xdr:twoCellAnchor>
  <xdr:twoCellAnchor editAs="oneCell">
    <xdr:from>
      <xdr:col>1</xdr:col>
      <xdr:colOff>0</xdr:colOff>
      <xdr:row>0</xdr:row>
      <xdr:rowOff>0</xdr:rowOff>
    </xdr:from>
    <xdr:to>
      <xdr:col>8</xdr:col>
      <xdr:colOff>190499</xdr:colOff>
      <xdr:row>1</xdr:row>
      <xdr:rowOff>93678</xdr:rowOff>
    </xdr:to>
    <xdr:pic>
      <xdr:nvPicPr>
        <xdr:cNvPr id="2" name="Image 1">
          <a:hlinkClick xmlns:r="http://schemas.openxmlformats.org/officeDocument/2006/relationships" r:id="rId13" tooltip=" "/>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4300" y="0"/>
          <a:ext cx="2876549" cy="693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0</xdr:row>
      <xdr:rowOff>0</xdr:rowOff>
    </xdr:from>
    <xdr:to>
      <xdr:col>11</xdr:col>
      <xdr:colOff>388136</xdr:colOff>
      <xdr:row>0</xdr:row>
      <xdr:rowOff>457200</xdr:rowOff>
    </xdr:to>
    <xdr:sp macro="" textlink="">
      <xdr:nvSpPr>
        <xdr:cNvPr id="3" name="Rectangle : coins arrondis 2">
          <a:hlinkClick xmlns:r="http://schemas.openxmlformats.org/officeDocument/2006/relationships" r:id="rId15" tooltip=" "/>
          <a:extLst>
            <a:ext uri="{FF2B5EF4-FFF2-40B4-BE49-F238E27FC236}">
              <a16:creationId xmlns:a16="http://schemas.microsoft.com/office/drawing/2014/main" id="{00000000-0008-0000-0200-000003000000}"/>
            </a:ext>
          </a:extLst>
        </xdr:cNvPr>
        <xdr:cNvSpPr>
          <a:spLocks noChangeAspect="1"/>
        </xdr:cNvSpPr>
      </xdr:nvSpPr>
      <xdr:spPr>
        <a:xfrm>
          <a:off x="3543300" y="0"/>
          <a:ext cx="1226336" cy="4572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11</xdr:col>
      <xdr:colOff>408537</xdr:colOff>
      <xdr:row>0</xdr:row>
      <xdr:rowOff>9525</xdr:rowOff>
    </xdr:from>
    <xdr:to>
      <xdr:col>13</xdr:col>
      <xdr:colOff>1137619</xdr:colOff>
      <xdr:row>0</xdr:row>
      <xdr:rowOff>457200</xdr:rowOff>
    </xdr:to>
    <xdr:sp macro="" textlink="">
      <xdr:nvSpPr>
        <xdr:cNvPr id="4" name="Rectangle : coins arrondis 3">
          <a:hlinkClick xmlns:r="http://schemas.openxmlformats.org/officeDocument/2006/relationships" r:id="rId16" tooltip=" "/>
          <a:extLst>
            <a:ext uri="{FF2B5EF4-FFF2-40B4-BE49-F238E27FC236}">
              <a16:creationId xmlns:a16="http://schemas.microsoft.com/office/drawing/2014/main" id="{00000000-0008-0000-0200-000004000000}"/>
            </a:ext>
          </a:extLst>
        </xdr:cNvPr>
        <xdr:cNvSpPr>
          <a:spLocks noChangeAspect="1"/>
        </xdr:cNvSpPr>
      </xdr:nvSpPr>
      <xdr:spPr>
        <a:xfrm>
          <a:off x="4790037" y="9525"/>
          <a:ext cx="2034007" cy="447675"/>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mn-lt"/>
              <a:ea typeface="+mn-ea"/>
              <a:cs typeface="+mn-cs"/>
            </a:rPr>
            <a:t>Introduction</a:t>
          </a:r>
        </a:p>
      </xdr:txBody>
    </xdr:sp>
    <xdr:clientData/>
  </xdr:twoCellAnchor>
  <xdr:twoCellAnchor>
    <xdr:from>
      <xdr:col>13</xdr:col>
      <xdr:colOff>1232870</xdr:colOff>
      <xdr:row>0</xdr:row>
      <xdr:rowOff>9528</xdr:rowOff>
    </xdr:from>
    <xdr:to>
      <xdr:col>16</xdr:col>
      <xdr:colOff>25281</xdr:colOff>
      <xdr:row>0</xdr:row>
      <xdr:rowOff>482326</xdr:rowOff>
    </xdr:to>
    <xdr:sp macro="" textlink="">
      <xdr:nvSpPr>
        <xdr:cNvPr id="5" name="Rectangle : coins arrondis 4">
          <a:hlinkClick xmlns:r="http://schemas.openxmlformats.org/officeDocument/2006/relationships" r:id="rId2" tooltip=" "/>
          <a:extLst>
            <a:ext uri="{FF2B5EF4-FFF2-40B4-BE49-F238E27FC236}">
              <a16:creationId xmlns:a16="http://schemas.microsoft.com/office/drawing/2014/main" id="{00000000-0008-0000-0200-000005000000}"/>
            </a:ext>
          </a:extLst>
        </xdr:cNvPr>
        <xdr:cNvSpPr>
          <a:spLocks noChangeAspect="1"/>
        </xdr:cNvSpPr>
      </xdr:nvSpPr>
      <xdr:spPr>
        <a:xfrm>
          <a:off x="6919295" y="9528"/>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Exercices</a:t>
          </a:r>
        </a:p>
      </xdr:txBody>
    </xdr:sp>
    <xdr:clientData/>
  </xdr:twoCellAnchor>
  <xdr:twoCellAnchor>
    <xdr:from>
      <xdr:col>16</xdr:col>
      <xdr:colOff>112225</xdr:colOff>
      <xdr:row>0</xdr:row>
      <xdr:rowOff>19050</xdr:rowOff>
    </xdr:from>
    <xdr:to>
      <xdr:col>19</xdr:col>
      <xdr:colOff>61294</xdr:colOff>
      <xdr:row>0</xdr:row>
      <xdr:rowOff>491848</xdr:rowOff>
    </xdr:to>
    <xdr:sp macro="" textlink="">
      <xdr:nvSpPr>
        <xdr:cNvPr id="6" name="Rectangle : coins arrondis 5">
          <a:hlinkClick xmlns:r="http://schemas.openxmlformats.org/officeDocument/2006/relationships" r:id="rId17" tooltip="  "/>
          <a:extLst>
            <a:ext uri="{FF2B5EF4-FFF2-40B4-BE49-F238E27FC236}">
              <a16:creationId xmlns:a16="http://schemas.microsoft.com/office/drawing/2014/main" id="{00000000-0008-0000-0200-000006000000}"/>
            </a:ext>
          </a:extLst>
        </xdr:cNvPr>
        <xdr:cNvSpPr>
          <a:spLocks noChangeAspect="1"/>
        </xdr:cNvSpPr>
      </xdr:nvSpPr>
      <xdr:spPr>
        <a:xfrm>
          <a:off x="8827600" y="19050"/>
          <a:ext cx="1425444"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Certificat</a:t>
          </a:r>
        </a:p>
      </xdr:txBody>
    </xdr:sp>
    <xdr:clientData/>
  </xdr:twoCellAnchor>
  <xdr:twoCellAnchor>
    <xdr:from>
      <xdr:col>19</xdr:col>
      <xdr:colOff>156545</xdr:colOff>
      <xdr:row>0</xdr:row>
      <xdr:rowOff>19053</xdr:rowOff>
    </xdr:from>
    <xdr:to>
      <xdr:col>23</xdr:col>
      <xdr:colOff>716082</xdr:colOff>
      <xdr:row>0</xdr:row>
      <xdr:rowOff>491851</xdr:rowOff>
    </xdr:to>
    <xdr:sp macro="" textlink="">
      <xdr:nvSpPr>
        <xdr:cNvPr id="7" name="Rectangle : coins arrondis 6">
          <a:hlinkClick xmlns:r="http://schemas.openxmlformats.org/officeDocument/2006/relationships" r:id="rId18" tooltip=" "/>
          <a:extLst>
            <a:ext uri="{FF2B5EF4-FFF2-40B4-BE49-F238E27FC236}">
              <a16:creationId xmlns:a16="http://schemas.microsoft.com/office/drawing/2014/main" id="{00000000-0008-0000-0200-000007000000}"/>
            </a:ext>
          </a:extLst>
        </xdr:cNvPr>
        <xdr:cNvSpPr>
          <a:spLocks noChangeAspect="1"/>
        </xdr:cNvSpPr>
      </xdr:nvSpPr>
      <xdr:spPr>
        <a:xfrm>
          <a:off x="10348295" y="19053"/>
          <a:ext cx="1740637"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Sauvegarde</a:t>
          </a:r>
        </a:p>
      </xdr:txBody>
    </xdr:sp>
    <xdr:clientData/>
  </xdr:twoCellAnchor>
  <xdr:twoCellAnchor>
    <xdr:from>
      <xdr:col>23</xdr:col>
      <xdr:colOff>815164</xdr:colOff>
      <xdr:row>0</xdr:row>
      <xdr:rowOff>9525</xdr:rowOff>
    </xdr:from>
    <xdr:to>
      <xdr:col>23</xdr:col>
      <xdr:colOff>1807860</xdr:colOff>
      <xdr:row>0</xdr:row>
      <xdr:rowOff>482323</xdr:rowOff>
    </xdr:to>
    <xdr:sp macro="" textlink="">
      <xdr:nvSpPr>
        <xdr:cNvPr id="8" name="Rectangle : coins arrondis 7">
          <a:hlinkClick xmlns:r="http://schemas.openxmlformats.org/officeDocument/2006/relationships" r:id="rId19" tooltip=" "/>
          <a:extLst>
            <a:ext uri="{FF2B5EF4-FFF2-40B4-BE49-F238E27FC236}">
              <a16:creationId xmlns:a16="http://schemas.microsoft.com/office/drawing/2014/main" id="{00000000-0008-0000-0200-000008000000}"/>
            </a:ext>
          </a:extLst>
        </xdr:cNvPr>
        <xdr:cNvSpPr>
          <a:spLocks noChangeAspect="1"/>
        </xdr:cNvSpPr>
      </xdr:nvSpPr>
      <xdr:spPr>
        <a:xfrm>
          <a:off x="12188014" y="9525"/>
          <a:ext cx="992696"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Site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78</xdr:row>
      <xdr:rowOff>47624</xdr:rowOff>
    </xdr:from>
    <xdr:to>
      <xdr:col>26</xdr:col>
      <xdr:colOff>28575</xdr:colOff>
      <xdr:row>80</xdr:row>
      <xdr:rowOff>76199</xdr:rowOff>
    </xdr:to>
    <xdr:sp macro="" textlink="">
      <xdr:nvSpPr>
        <xdr:cNvPr id="5" name="Rectangle 4">
          <a:extLst>
            <a:ext uri="{FF2B5EF4-FFF2-40B4-BE49-F238E27FC236}">
              <a16:creationId xmlns:a16="http://schemas.microsoft.com/office/drawing/2014/main" id="{00000000-0008-0000-0500-000005000000}"/>
            </a:ext>
          </a:extLst>
        </xdr:cNvPr>
        <xdr:cNvSpPr/>
      </xdr:nvSpPr>
      <xdr:spPr>
        <a:xfrm>
          <a:off x="0" y="6791324"/>
          <a:ext cx="12877800" cy="409575"/>
        </a:xfrm>
        <a:prstGeom prst="rect">
          <a:avLst/>
        </a:prstGeom>
        <a:gradFill flip="none" rotWithShape="1">
          <a:gsLst>
            <a:gs pos="0">
              <a:schemeClr val="tx2">
                <a:lumMod val="50000"/>
              </a:schemeClr>
            </a:gs>
            <a:gs pos="62000">
              <a:schemeClr val="tx2">
                <a:lumMod val="75000"/>
              </a:schemeClr>
            </a:gs>
            <a:gs pos="100000">
              <a:srgbClr val="43FF98"/>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0"/>
        <a:lstStyle/>
        <a:p>
          <a:pPr algn="ctr"/>
          <a:r>
            <a:rPr lang="fr-BE" sz="2400" b="0">
              <a:solidFill>
                <a:schemeClr val="bg1"/>
              </a:solidFill>
            </a:rPr>
            <a:t>Evaluer, Analyser, Agir, Informer</a:t>
          </a:r>
        </a:p>
      </xdr:txBody>
    </xdr:sp>
    <xdr:clientData/>
  </xdr:twoCellAnchor>
  <xdr:twoCellAnchor editAs="oneCell">
    <xdr:from>
      <xdr:col>0</xdr:col>
      <xdr:colOff>0</xdr:colOff>
      <xdr:row>49</xdr:row>
      <xdr:rowOff>152401</xdr:rowOff>
    </xdr:from>
    <xdr:to>
      <xdr:col>21</xdr:col>
      <xdr:colOff>19050</xdr:colOff>
      <xdr:row>57</xdr:row>
      <xdr:rowOff>148215</xdr:rowOff>
    </xdr:to>
    <xdr:pic>
      <xdr:nvPicPr>
        <xdr:cNvPr id="141" name="Picture 140">
          <a:extLst>
            <a:ext uri="{FF2B5EF4-FFF2-40B4-BE49-F238E27FC236}">
              <a16:creationId xmlns:a16="http://schemas.microsoft.com/office/drawing/2014/main" id="{00000000-0008-0000-05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14451"/>
          <a:ext cx="9277350" cy="1519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142875</xdr:colOff>
      <xdr:row>53</xdr:row>
      <xdr:rowOff>114300</xdr:rowOff>
    </xdr:from>
    <xdr:to>
      <xdr:col>9</xdr:col>
      <xdr:colOff>571500</xdr:colOff>
      <xdr:row>59</xdr:row>
      <xdr:rowOff>47625</xdr:rowOff>
    </xdr:to>
    <xdr:sp macro="" textlink="">
      <xdr:nvSpPr>
        <xdr:cNvPr id="24" name="TextBox 23">
          <a:extLst>
            <a:ext uri="{FF2B5EF4-FFF2-40B4-BE49-F238E27FC236}">
              <a16:creationId xmlns:a16="http://schemas.microsoft.com/office/drawing/2014/main" id="{00000000-0008-0000-0500-000018000000}"/>
            </a:ext>
          </a:extLst>
        </xdr:cNvPr>
        <xdr:cNvSpPr txBox="1"/>
      </xdr:nvSpPr>
      <xdr:spPr>
        <a:xfrm>
          <a:off x="257175" y="2038350"/>
          <a:ext cx="3724275" cy="10763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4400" b="1" i="0" u="none" strike="noStrike">
              <a:solidFill>
                <a:schemeClr val="bg1"/>
              </a:solidFill>
              <a:effectLst/>
              <a:latin typeface="+mn-lt"/>
              <a:ea typeface="+mn-ea"/>
              <a:cs typeface="+mn-cs"/>
            </a:rPr>
            <a:t>!</a:t>
          </a:r>
          <a:r>
            <a:rPr lang="fr-BE" sz="4400" b="1" i="0" u="none" strike="noStrike" baseline="0">
              <a:solidFill>
                <a:schemeClr val="bg1"/>
              </a:solidFill>
              <a:effectLst/>
              <a:latin typeface="+mn-lt"/>
              <a:ea typeface="+mn-ea"/>
              <a:cs typeface="+mn-cs"/>
            </a:rPr>
            <a:t> </a:t>
          </a:r>
          <a:r>
            <a:rPr lang="fr-BE" sz="1800" b="1" i="0" u="none" strike="noStrike" baseline="0">
              <a:solidFill>
                <a:schemeClr val="bg1"/>
              </a:solidFill>
              <a:effectLst/>
              <a:latin typeface="+mn-lt"/>
              <a:ea typeface="+mn-ea"/>
              <a:cs typeface="+mn-cs"/>
            </a:rPr>
            <a:t>Ce fichier n'est pas sauvegardé                                                          </a:t>
          </a:r>
        </a:p>
        <a:p>
          <a:r>
            <a:rPr lang="fr-BE" sz="1800" b="1" i="0" u="none" strike="noStrike" baseline="0">
              <a:solidFill>
                <a:schemeClr val="bg1"/>
              </a:solidFill>
              <a:effectLst/>
              <a:latin typeface="+mn-lt"/>
              <a:ea typeface="+mn-ea"/>
              <a:cs typeface="+mn-cs"/>
            </a:rPr>
            <a:t>      sur le site www.compentho.com</a:t>
          </a:r>
          <a:endParaRPr lang="fr-BE" sz="2000" b="1">
            <a:solidFill>
              <a:schemeClr val="bg1"/>
            </a:solidFill>
          </a:endParaRPr>
        </a:p>
      </xdr:txBody>
    </xdr:sp>
    <xdr:clientData/>
  </xdr:twoCellAnchor>
  <xdr:twoCellAnchor>
    <xdr:from>
      <xdr:col>23</xdr:col>
      <xdr:colOff>847725</xdr:colOff>
      <xdr:row>49</xdr:row>
      <xdr:rowOff>152400</xdr:rowOff>
    </xdr:from>
    <xdr:to>
      <xdr:col>26</xdr:col>
      <xdr:colOff>0</xdr:colOff>
      <xdr:row>57</xdr:row>
      <xdr:rowOff>95250</xdr:rowOff>
    </xdr:to>
    <xdr:sp macro="" textlink="">
      <xdr:nvSpPr>
        <xdr:cNvPr id="30" name="TextBox 8">
          <a:extLst>
            <a:ext uri="{FF2B5EF4-FFF2-40B4-BE49-F238E27FC236}">
              <a16:creationId xmlns:a16="http://schemas.microsoft.com/office/drawing/2014/main" id="{00000000-0008-0000-0500-00001E000000}"/>
            </a:ext>
          </a:extLst>
        </xdr:cNvPr>
        <xdr:cNvSpPr txBox="1"/>
      </xdr:nvSpPr>
      <xdr:spPr>
        <a:xfrm>
          <a:off x="10334625" y="1285875"/>
          <a:ext cx="2409825" cy="146685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4400" b="1" i="0" u="none" strike="noStrike">
              <a:solidFill>
                <a:schemeClr val="bg1"/>
              </a:solidFill>
              <a:effectLst/>
              <a:latin typeface="+mn-lt"/>
              <a:ea typeface="+mn-ea"/>
              <a:cs typeface="+mn-cs"/>
            </a:rPr>
            <a:t>!</a:t>
          </a:r>
          <a:r>
            <a:rPr lang="fr-BE" sz="4400" b="1" i="0" u="none" strike="noStrike" baseline="0">
              <a:solidFill>
                <a:schemeClr val="bg1"/>
              </a:solidFill>
              <a:effectLst/>
              <a:latin typeface="+mn-lt"/>
              <a:ea typeface="+mn-ea"/>
              <a:cs typeface="+mn-cs"/>
            </a:rPr>
            <a:t> </a:t>
          </a:r>
          <a:r>
            <a:rPr lang="fr-BE" sz="1800" b="1" i="0" u="none" strike="noStrike" baseline="0">
              <a:solidFill>
                <a:schemeClr val="bg1"/>
              </a:solidFill>
              <a:effectLst/>
              <a:latin typeface="+mn-lt"/>
              <a:ea typeface="+mn-ea"/>
              <a:cs typeface="+mn-cs"/>
            </a:rPr>
            <a:t>Protéger le contenu </a:t>
          </a:r>
        </a:p>
        <a:p>
          <a:r>
            <a:rPr lang="fr-BE" sz="1800" b="1" i="0" u="none" strike="noStrike" baseline="0">
              <a:solidFill>
                <a:schemeClr val="bg1"/>
              </a:solidFill>
              <a:effectLst/>
              <a:latin typeface="+mn-lt"/>
              <a:ea typeface="+mn-ea"/>
              <a:cs typeface="+mn-cs"/>
            </a:rPr>
            <a:t>      de  votre dossier</a:t>
          </a:r>
          <a:endParaRPr lang="fr-BE" sz="2000" b="1">
            <a:solidFill>
              <a:schemeClr val="bg1"/>
            </a:solidFill>
          </a:endParaRPr>
        </a:p>
      </xdr:txBody>
    </xdr:sp>
    <xdr:clientData/>
  </xdr:twoCellAnchor>
  <xdr:twoCellAnchor editAs="oneCell">
    <xdr:from>
      <xdr:col>20</xdr:col>
      <xdr:colOff>276225</xdr:colOff>
      <xdr:row>50</xdr:row>
      <xdr:rowOff>28576</xdr:rowOff>
    </xdr:from>
    <xdr:to>
      <xdr:col>23</xdr:col>
      <xdr:colOff>863174</xdr:colOff>
      <xdr:row>56</xdr:row>
      <xdr:rowOff>152988</xdr:rowOff>
    </xdr:to>
    <xdr:pic>
      <xdr:nvPicPr>
        <xdr:cNvPr id="34" name="Imag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2"/>
        <a:stretch>
          <a:fillRect/>
        </a:stretch>
      </xdr:blipFill>
      <xdr:spPr>
        <a:xfrm rot="20596316">
          <a:off x="9191625" y="1381126"/>
          <a:ext cx="1158449" cy="1267412"/>
        </a:xfrm>
        <a:prstGeom prst="rect">
          <a:avLst/>
        </a:prstGeom>
      </xdr:spPr>
    </xdr:pic>
    <xdr:clientData/>
  </xdr:twoCellAnchor>
  <xdr:twoCellAnchor>
    <xdr:from>
      <xdr:col>16</xdr:col>
      <xdr:colOff>68947</xdr:colOff>
      <xdr:row>68</xdr:row>
      <xdr:rowOff>262996</xdr:rowOff>
    </xdr:from>
    <xdr:to>
      <xdr:col>20</xdr:col>
      <xdr:colOff>66675</xdr:colOff>
      <xdr:row>73</xdr:row>
      <xdr:rowOff>190499</xdr:rowOff>
    </xdr:to>
    <xdr:sp macro="" textlink="">
      <xdr:nvSpPr>
        <xdr:cNvPr id="33" name="Rectangle 32">
          <a:extLst>
            <a:ext uri="{FF2B5EF4-FFF2-40B4-BE49-F238E27FC236}">
              <a16:creationId xmlns:a16="http://schemas.microsoft.com/office/drawing/2014/main" id="{00000000-0008-0000-0500-000021000000}"/>
            </a:ext>
          </a:extLst>
        </xdr:cNvPr>
        <xdr:cNvSpPr/>
      </xdr:nvSpPr>
      <xdr:spPr>
        <a:xfrm>
          <a:off x="7136497" y="5025496"/>
          <a:ext cx="1845578" cy="956203"/>
        </a:xfrm>
        <a:prstGeom prst="rect">
          <a:avLst/>
        </a:prstGeom>
        <a:gradFill flip="none" rotWithShape="1">
          <a:gsLst>
            <a:gs pos="0">
              <a:schemeClr val="tx2">
                <a:lumMod val="50000"/>
              </a:schemeClr>
            </a:gs>
            <a:gs pos="50000">
              <a:schemeClr val="tx2">
                <a:lumMod val="75000"/>
              </a:schemeClr>
            </a:gs>
            <a:gs pos="100000">
              <a:srgbClr val="43FF98"/>
            </a:gs>
          </a:gsLst>
          <a:lin ang="18900000" scaled="1"/>
          <a:tileRect/>
        </a:gradFill>
        <a:scene3d>
          <a:camera prst="orthographicFront"/>
          <a:lightRig rig="threePt" dir="t"/>
        </a:scene3d>
        <a:sp3d>
          <a:bevelT w="50800" h="50800"/>
          <a:bevelB w="50800" h="50800"/>
        </a:sp3d>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91440" tIns="91440" rIns="91440" bIns="91440" numCol="1" spcCol="1270" anchor="ctr" anchorCtr="0">
          <a:noAutofit/>
        </a:bodyPr>
        <a:lstStyle/>
        <a:p>
          <a:pPr algn="ctr"/>
          <a:r>
            <a:rPr lang="fr-BE" sz="2000" b="1">
              <a:solidFill>
                <a:schemeClr val="bg1"/>
              </a:solidFill>
              <a:effectLst/>
              <a:latin typeface="+mn-lt"/>
              <a:ea typeface="+mn-ea"/>
              <a:cs typeface="+mn-cs"/>
            </a:rPr>
            <a:t>Sauvegardez</a:t>
          </a:r>
          <a:r>
            <a:rPr lang="fr-BE" sz="1800" b="1" baseline="0">
              <a:solidFill>
                <a:schemeClr val="bg1"/>
              </a:solidFill>
              <a:effectLst/>
              <a:latin typeface="+mn-lt"/>
              <a:ea typeface="+mn-ea"/>
              <a:cs typeface="+mn-cs"/>
            </a:rPr>
            <a:t> !</a:t>
          </a:r>
        </a:p>
        <a:p>
          <a:pPr algn="ctr"/>
          <a:r>
            <a:rPr lang="fr-BE" sz="2800" b="1" baseline="0">
              <a:solidFill>
                <a:schemeClr val="bg1"/>
              </a:solidFill>
              <a:effectLst/>
              <a:latin typeface="+mn-lt"/>
              <a:ea typeface="+mn-ea"/>
              <a:cs typeface="+mn-cs"/>
            </a:rPr>
            <a:t>Ctrl S</a:t>
          </a:r>
          <a:endParaRPr lang="fr-BE" sz="2800" b="1">
            <a:solidFill>
              <a:schemeClr val="bg1"/>
            </a:solidFill>
            <a:effectLst/>
          </a:endParaRPr>
        </a:p>
      </xdr:txBody>
    </xdr:sp>
    <xdr:clientData/>
  </xdr:twoCellAnchor>
  <xdr:twoCellAnchor>
    <xdr:from>
      <xdr:col>23</xdr:col>
      <xdr:colOff>0</xdr:colOff>
      <xdr:row>61</xdr:row>
      <xdr:rowOff>0</xdr:rowOff>
    </xdr:from>
    <xdr:to>
      <xdr:col>25</xdr:col>
      <xdr:colOff>391624</xdr:colOff>
      <xdr:row>74</xdr:row>
      <xdr:rowOff>57617</xdr:rowOff>
    </xdr:to>
    <xdr:sp macro="" textlink="">
      <xdr:nvSpPr>
        <xdr:cNvPr id="36" name="ZoneTexte 35">
          <a:extLst>
            <a:ext uri="{FF2B5EF4-FFF2-40B4-BE49-F238E27FC236}">
              <a16:creationId xmlns:a16="http://schemas.microsoft.com/office/drawing/2014/main" id="{00000000-0008-0000-0500-000024000000}"/>
            </a:ext>
          </a:extLst>
        </xdr:cNvPr>
        <xdr:cNvSpPr txBox="1"/>
      </xdr:nvSpPr>
      <xdr:spPr>
        <a:xfrm>
          <a:off x="9486900" y="3638550"/>
          <a:ext cx="3144349" cy="25912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2000" b="1" u="sng">
              <a:solidFill>
                <a:schemeClr val="tx1"/>
              </a:solidFill>
            </a:rPr>
            <a:t>Retirer</a:t>
          </a:r>
          <a:r>
            <a:rPr lang="fr-BE" sz="2000" b="1" u="sng" baseline="0">
              <a:solidFill>
                <a:schemeClr val="tx1"/>
              </a:solidFill>
            </a:rPr>
            <a:t> la clé...      </a:t>
          </a:r>
        </a:p>
        <a:p>
          <a:r>
            <a:rPr lang="fr-BE" sz="1400" b="1" u="none">
              <a:solidFill>
                <a:schemeClr val="tx1"/>
              </a:solidFill>
              <a:latin typeface="+mn-lt"/>
            </a:rPr>
            <a:t>Si vous souhaitez protéger la confidentialité de votre projet </a:t>
          </a:r>
          <a:r>
            <a:rPr lang="fr-BE" sz="1400" b="1" u="none" baseline="0">
              <a:solidFill>
                <a:schemeClr val="tx1"/>
              </a:solidFill>
              <a:latin typeface="+mn-lt"/>
            </a:rPr>
            <a:t>Compentho</a:t>
          </a:r>
          <a:r>
            <a:rPr lang="fr-BE" sz="1400" b="1" u="none">
              <a:solidFill>
                <a:schemeClr val="tx1"/>
              </a:solidFill>
              <a:latin typeface="+mn-lt"/>
            </a:rPr>
            <a:t>, RETIRER LA CLE... Effacez par</a:t>
          </a:r>
          <a:r>
            <a:rPr lang="fr-BE" sz="1400" b="1" u="none" baseline="0">
              <a:solidFill>
                <a:schemeClr val="tx1"/>
              </a:solidFill>
              <a:latin typeface="+mn-lt"/>
            </a:rPr>
            <a:t> exemple la couleur ou un autre élément que vous avez </a:t>
          </a:r>
          <a:r>
            <a:rPr lang="fr-BE" sz="1400" b="1" u="none">
              <a:solidFill>
                <a:schemeClr val="tx1"/>
              </a:solidFill>
              <a:latin typeface="+mn-lt"/>
            </a:rPr>
            <a:t>introduit sur</a:t>
          </a:r>
          <a:r>
            <a:rPr lang="fr-BE" sz="1400" b="1" u="none" baseline="0">
              <a:solidFill>
                <a:schemeClr val="tx1"/>
              </a:solidFill>
              <a:latin typeface="+mn-lt"/>
            </a:rPr>
            <a:t> la page d'accueil...</a:t>
          </a:r>
        </a:p>
        <a:p>
          <a:r>
            <a:rPr lang="fr-BE" sz="1400" b="1" u="none" baseline="0">
              <a:solidFill>
                <a:schemeClr val="tx1"/>
              </a:solidFill>
              <a:latin typeface="+mn-lt"/>
            </a:rPr>
            <a:t>Votre PIN est alors effacé. </a:t>
          </a:r>
        </a:p>
        <a:p>
          <a:r>
            <a:rPr lang="fr-BE" sz="1400" b="1" u="none" baseline="0">
              <a:solidFill>
                <a:schemeClr val="tx1"/>
              </a:solidFill>
              <a:latin typeface="+mn-lt"/>
            </a:rPr>
            <a:t>Il vous suffit de réintroduire cet élément pour le réactiver.</a:t>
          </a:r>
          <a:endParaRPr lang="fr-BE" sz="1400" b="1" u="none">
            <a:solidFill>
              <a:schemeClr val="tx1"/>
            </a:solidFill>
            <a:latin typeface="+mn-lt"/>
          </a:endParaRPr>
        </a:p>
      </xdr:txBody>
    </xdr:sp>
    <xdr:clientData/>
  </xdr:twoCellAnchor>
  <xdr:twoCellAnchor editAs="oneCell">
    <xdr:from>
      <xdr:col>17</xdr:col>
      <xdr:colOff>133350</xdr:colOff>
      <xdr:row>60</xdr:row>
      <xdr:rowOff>57149</xdr:rowOff>
    </xdr:from>
    <xdr:to>
      <xdr:col>19</xdr:col>
      <xdr:colOff>431135</xdr:colOff>
      <xdr:row>68</xdr:row>
      <xdr:rowOff>171410</xdr:rowOff>
    </xdr:to>
    <xdr:pic>
      <xdr:nvPicPr>
        <xdr:cNvPr id="37" name="Imag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3"/>
        <a:stretch>
          <a:fillRect/>
        </a:stretch>
      </xdr:blipFill>
      <xdr:spPr>
        <a:xfrm>
          <a:off x="7810500" y="3314699"/>
          <a:ext cx="926435" cy="1619211"/>
        </a:xfrm>
        <a:prstGeom prst="rect">
          <a:avLst/>
        </a:prstGeom>
      </xdr:spPr>
    </xdr:pic>
    <xdr:clientData/>
  </xdr:twoCellAnchor>
  <xdr:twoCellAnchor editAs="oneCell">
    <xdr:from>
      <xdr:col>16</xdr:col>
      <xdr:colOff>388952</xdr:colOff>
      <xdr:row>66</xdr:row>
      <xdr:rowOff>114299</xdr:rowOff>
    </xdr:from>
    <xdr:to>
      <xdr:col>17</xdr:col>
      <xdr:colOff>170939</xdr:colOff>
      <xdr:row>69</xdr:row>
      <xdr:rowOff>122721</xdr:rowOff>
    </xdr:to>
    <xdr:pic>
      <xdr:nvPicPr>
        <xdr:cNvPr id="38" name="Imag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4"/>
        <a:stretch>
          <a:fillRect/>
        </a:stretch>
      </xdr:blipFill>
      <xdr:spPr>
        <a:xfrm flipV="1">
          <a:off x="7456502" y="4514849"/>
          <a:ext cx="391587" cy="637072"/>
        </a:xfrm>
        <a:prstGeom prst="rect">
          <a:avLst/>
        </a:prstGeom>
      </xdr:spPr>
    </xdr:pic>
    <xdr:clientData/>
  </xdr:twoCellAnchor>
  <xdr:twoCellAnchor editAs="oneCell">
    <xdr:from>
      <xdr:col>1</xdr:col>
      <xdr:colOff>0</xdr:colOff>
      <xdr:row>0</xdr:row>
      <xdr:rowOff>0</xdr:rowOff>
    </xdr:from>
    <xdr:to>
      <xdr:col>8</xdr:col>
      <xdr:colOff>190499</xdr:colOff>
      <xdr:row>1</xdr:row>
      <xdr:rowOff>207978</xdr:rowOff>
    </xdr:to>
    <xdr:pic>
      <xdr:nvPicPr>
        <xdr:cNvPr id="2" name="Image 1">
          <a:hlinkClick xmlns:r="http://schemas.openxmlformats.org/officeDocument/2006/relationships" r:id="rId5" tooltip=" "/>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300" y="0"/>
          <a:ext cx="2876549" cy="693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0</xdr:row>
      <xdr:rowOff>1</xdr:rowOff>
    </xdr:from>
    <xdr:to>
      <xdr:col>12</xdr:col>
      <xdr:colOff>140486</xdr:colOff>
      <xdr:row>1</xdr:row>
      <xdr:rowOff>73100</xdr:rowOff>
    </xdr:to>
    <xdr:sp macro="" textlink="">
      <xdr:nvSpPr>
        <xdr:cNvPr id="3" name="Rectangle : coins arrondis 2">
          <a:hlinkClick xmlns:r="http://schemas.openxmlformats.org/officeDocument/2006/relationships" r:id="rId7" tooltip=" "/>
          <a:extLst>
            <a:ext uri="{FF2B5EF4-FFF2-40B4-BE49-F238E27FC236}">
              <a16:creationId xmlns:a16="http://schemas.microsoft.com/office/drawing/2014/main" id="{00000000-0008-0000-0500-000003000000}"/>
            </a:ext>
          </a:extLst>
        </xdr:cNvPr>
        <xdr:cNvSpPr>
          <a:spLocks noChangeAspect="1"/>
        </xdr:cNvSpPr>
      </xdr:nvSpPr>
      <xdr:spPr>
        <a:xfrm>
          <a:off x="3543300" y="1"/>
          <a:ext cx="1226336" cy="558874"/>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12</xdr:col>
      <xdr:colOff>160887</xdr:colOff>
      <xdr:row>0</xdr:row>
      <xdr:rowOff>9525</xdr:rowOff>
    </xdr:from>
    <xdr:to>
      <xdr:col>15</xdr:col>
      <xdr:colOff>366094</xdr:colOff>
      <xdr:row>1</xdr:row>
      <xdr:rowOff>76200</xdr:rowOff>
    </xdr:to>
    <xdr:sp macro="" textlink="">
      <xdr:nvSpPr>
        <xdr:cNvPr id="4" name="Rectangle : coins arrondis 3">
          <a:hlinkClick xmlns:r="http://schemas.openxmlformats.org/officeDocument/2006/relationships" r:id="rId8" tooltip=" "/>
          <a:extLst>
            <a:ext uri="{FF2B5EF4-FFF2-40B4-BE49-F238E27FC236}">
              <a16:creationId xmlns:a16="http://schemas.microsoft.com/office/drawing/2014/main" id="{00000000-0008-0000-0500-000004000000}"/>
            </a:ext>
          </a:extLst>
        </xdr:cNvPr>
        <xdr:cNvSpPr>
          <a:spLocks noChangeAspect="1"/>
        </xdr:cNvSpPr>
      </xdr:nvSpPr>
      <xdr:spPr>
        <a:xfrm>
          <a:off x="4790037" y="9525"/>
          <a:ext cx="2034007" cy="55245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p>
      </xdr:txBody>
    </xdr:sp>
    <xdr:clientData/>
  </xdr:twoCellAnchor>
  <xdr:twoCellAnchor>
    <xdr:from>
      <xdr:col>15</xdr:col>
      <xdr:colOff>461345</xdr:colOff>
      <xdr:row>0</xdr:row>
      <xdr:rowOff>9528</xdr:rowOff>
    </xdr:from>
    <xdr:to>
      <xdr:col>19</xdr:col>
      <xdr:colOff>434856</xdr:colOff>
      <xdr:row>1</xdr:row>
      <xdr:rowOff>93146</xdr:rowOff>
    </xdr:to>
    <xdr:sp macro="" textlink="">
      <xdr:nvSpPr>
        <xdr:cNvPr id="6" name="Rectangle : coins arrondis 5">
          <a:hlinkClick xmlns:r="http://schemas.openxmlformats.org/officeDocument/2006/relationships" r:id="rId9" tooltip=" "/>
          <a:extLst>
            <a:ext uri="{FF2B5EF4-FFF2-40B4-BE49-F238E27FC236}">
              <a16:creationId xmlns:a16="http://schemas.microsoft.com/office/drawing/2014/main" id="{00000000-0008-0000-0500-000006000000}"/>
            </a:ext>
          </a:extLst>
        </xdr:cNvPr>
        <xdr:cNvSpPr>
          <a:spLocks noChangeAspect="1"/>
        </xdr:cNvSpPr>
      </xdr:nvSpPr>
      <xdr:spPr>
        <a:xfrm>
          <a:off x="6919295" y="9528"/>
          <a:ext cx="1821361" cy="569393"/>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Exercices</a:t>
          </a:r>
        </a:p>
      </xdr:txBody>
    </xdr:sp>
    <xdr:clientData/>
  </xdr:twoCellAnchor>
  <xdr:twoCellAnchor>
    <xdr:from>
      <xdr:col>19</xdr:col>
      <xdr:colOff>521800</xdr:colOff>
      <xdr:row>0</xdr:row>
      <xdr:rowOff>19050</xdr:rowOff>
    </xdr:from>
    <xdr:to>
      <xdr:col>23</xdr:col>
      <xdr:colOff>766144</xdr:colOff>
      <xdr:row>1</xdr:row>
      <xdr:rowOff>102668</xdr:rowOff>
    </xdr:to>
    <xdr:sp macro="" textlink="">
      <xdr:nvSpPr>
        <xdr:cNvPr id="7" name="Rectangle : coins arrondis 6">
          <a:hlinkClick xmlns:r="http://schemas.openxmlformats.org/officeDocument/2006/relationships" r:id="rId10" tooltip="  "/>
          <a:extLst>
            <a:ext uri="{FF2B5EF4-FFF2-40B4-BE49-F238E27FC236}">
              <a16:creationId xmlns:a16="http://schemas.microsoft.com/office/drawing/2014/main" id="{00000000-0008-0000-0500-000007000000}"/>
            </a:ext>
          </a:extLst>
        </xdr:cNvPr>
        <xdr:cNvSpPr>
          <a:spLocks noChangeAspect="1"/>
        </xdr:cNvSpPr>
      </xdr:nvSpPr>
      <xdr:spPr>
        <a:xfrm>
          <a:off x="8827600" y="19050"/>
          <a:ext cx="1425444" cy="569393"/>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Certificat</a:t>
          </a:r>
        </a:p>
      </xdr:txBody>
    </xdr:sp>
    <xdr:clientData/>
  </xdr:twoCellAnchor>
  <xdr:twoCellAnchor>
    <xdr:from>
      <xdr:col>23</xdr:col>
      <xdr:colOff>861395</xdr:colOff>
      <xdr:row>0</xdr:row>
      <xdr:rowOff>19053</xdr:rowOff>
    </xdr:from>
    <xdr:to>
      <xdr:col>24</xdr:col>
      <xdr:colOff>458907</xdr:colOff>
      <xdr:row>1</xdr:row>
      <xdr:rowOff>102671</xdr:rowOff>
    </xdr:to>
    <xdr:sp macro="" textlink="">
      <xdr:nvSpPr>
        <xdr:cNvPr id="8" name="Rectangle : coins arrondis 7">
          <a:hlinkClick xmlns:r="http://schemas.openxmlformats.org/officeDocument/2006/relationships" r:id="rId11" tooltip=" "/>
          <a:extLst>
            <a:ext uri="{FF2B5EF4-FFF2-40B4-BE49-F238E27FC236}">
              <a16:creationId xmlns:a16="http://schemas.microsoft.com/office/drawing/2014/main" id="{00000000-0008-0000-0500-000008000000}"/>
            </a:ext>
          </a:extLst>
        </xdr:cNvPr>
        <xdr:cNvSpPr>
          <a:spLocks noChangeAspect="1"/>
        </xdr:cNvSpPr>
      </xdr:nvSpPr>
      <xdr:spPr>
        <a:xfrm>
          <a:off x="10348295" y="19053"/>
          <a:ext cx="1740637" cy="569393"/>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mn-lt"/>
              <a:ea typeface="+mn-ea"/>
              <a:cs typeface="+mn-cs"/>
            </a:rPr>
            <a:t>Sauvegarde</a:t>
          </a:r>
        </a:p>
      </xdr:txBody>
    </xdr:sp>
    <xdr:clientData/>
  </xdr:twoCellAnchor>
  <xdr:twoCellAnchor>
    <xdr:from>
      <xdr:col>24</xdr:col>
      <xdr:colOff>557989</xdr:colOff>
      <xdr:row>0</xdr:row>
      <xdr:rowOff>9525</xdr:rowOff>
    </xdr:from>
    <xdr:to>
      <xdr:col>26</xdr:col>
      <xdr:colOff>331485</xdr:colOff>
      <xdr:row>1</xdr:row>
      <xdr:rowOff>93143</xdr:rowOff>
    </xdr:to>
    <xdr:sp macro="" textlink="">
      <xdr:nvSpPr>
        <xdr:cNvPr id="9" name="Rectangle : coins arrondis 8">
          <a:hlinkClick xmlns:r="http://schemas.openxmlformats.org/officeDocument/2006/relationships" r:id="rId12" tooltip=" "/>
          <a:extLst>
            <a:ext uri="{FF2B5EF4-FFF2-40B4-BE49-F238E27FC236}">
              <a16:creationId xmlns:a16="http://schemas.microsoft.com/office/drawing/2014/main" id="{00000000-0008-0000-0500-000009000000}"/>
            </a:ext>
          </a:extLst>
        </xdr:cNvPr>
        <xdr:cNvSpPr>
          <a:spLocks noChangeAspect="1"/>
        </xdr:cNvSpPr>
      </xdr:nvSpPr>
      <xdr:spPr>
        <a:xfrm>
          <a:off x="12188014" y="9525"/>
          <a:ext cx="992696" cy="569393"/>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Site</a:t>
          </a:r>
        </a:p>
      </xdr:txBody>
    </xdr:sp>
    <xdr:clientData/>
  </xdr:twoCellAnchor>
  <mc:AlternateContent xmlns:mc="http://schemas.openxmlformats.org/markup-compatibility/2006">
    <mc:Choice xmlns:a14="http://schemas.microsoft.com/office/drawing/2010/main" Requires="a14">
      <xdr:twoCellAnchor>
        <xdr:from>
          <xdr:col>15</xdr:col>
          <xdr:colOff>0</xdr:colOff>
          <xdr:row>32</xdr:row>
          <xdr:rowOff>180975</xdr:rowOff>
        </xdr:from>
        <xdr:to>
          <xdr:col>16</xdr:col>
          <xdr:colOff>9525</xdr:colOff>
          <xdr:row>36</xdr:row>
          <xdr:rowOff>0</xdr:rowOff>
        </xdr:to>
        <xdr:sp macro="" textlink="">
          <xdr:nvSpPr>
            <xdr:cNvPr id="5121" name="Spinner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xdr:from>
      <xdr:col>15</xdr:col>
      <xdr:colOff>230717</xdr:colOff>
      <xdr:row>31</xdr:row>
      <xdr:rowOff>100542</xdr:rowOff>
    </xdr:from>
    <xdr:to>
      <xdr:col>15</xdr:col>
      <xdr:colOff>577081</xdr:colOff>
      <xdr:row>32</xdr:row>
      <xdr:rowOff>150573</xdr:rowOff>
    </xdr:to>
    <xdr:sp macro="" textlink="">
      <xdr:nvSpPr>
        <xdr:cNvPr id="10" name="Flèche : bas 9">
          <a:extLst>
            <a:ext uri="{FF2B5EF4-FFF2-40B4-BE49-F238E27FC236}">
              <a16:creationId xmlns:a16="http://schemas.microsoft.com/office/drawing/2014/main" id="{00000000-0008-0000-0500-00000A000000}"/>
            </a:ext>
          </a:extLst>
        </xdr:cNvPr>
        <xdr:cNvSpPr/>
      </xdr:nvSpPr>
      <xdr:spPr>
        <a:xfrm>
          <a:off x="6745817" y="6644217"/>
          <a:ext cx="346364" cy="240531"/>
        </a:xfrm>
        <a:prstGeom prst="downArrow">
          <a:avLst/>
        </a:prstGeom>
        <a:solidFill>
          <a:srgbClr val="FF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xdr:from>
      <xdr:col>21</xdr:col>
      <xdr:colOff>28573</xdr:colOff>
      <xdr:row>37</xdr:row>
      <xdr:rowOff>171450</xdr:rowOff>
    </xdr:from>
    <xdr:to>
      <xdr:col>30</xdr:col>
      <xdr:colOff>28574</xdr:colOff>
      <xdr:row>40</xdr:row>
      <xdr:rowOff>57150</xdr:rowOff>
    </xdr:to>
    <xdr:sp macro="" textlink="">
      <xdr:nvSpPr>
        <xdr:cNvPr id="11" name="Rectangle 10">
          <a:extLst>
            <a:ext uri="{FF2B5EF4-FFF2-40B4-BE49-F238E27FC236}">
              <a16:creationId xmlns:a16="http://schemas.microsoft.com/office/drawing/2014/main" id="{00000000-0008-0000-0500-00000B000000}"/>
            </a:ext>
          </a:extLst>
        </xdr:cNvPr>
        <xdr:cNvSpPr/>
      </xdr:nvSpPr>
      <xdr:spPr>
        <a:xfrm>
          <a:off x="9344023" y="7858125"/>
          <a:ext cx="5695951" cy="457200"/>
        </a:xfrm>
        <a:prstGeom prst="rect">
          <a:avLst/>
        </a:prstGeom>
        <a:gradFill flip="none" rotWithShape="1">
          <a:gsLst>
            <a:gs pos="0">
              <a:schemeClr val="tx2">
                <a:lumMod val="50000"/>
              </a:schemeClr>
            </a:gs>
            <a:gs pos="62000">
              <a:schemeClr val="tx2">
                <a:lumMod val="75000"/>
              </a:schemeClr>
            </a:gs>
            <a:gs pos="100000">
              <a:srgbClr val="00FF99"/>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0"/>
        <a:lstStyle/>
        <a:p>
          <a:pPr algn="ctr"/>
          <a:r>
            <a:rPr lang="fr-BE" sz="3200" b="0">
              <a:solidFill>
                <a:schemeClr val="bg1"/>
              </a:solidFill>
            </a:rPr>
            <a:t>Evaluer, Analyser, Agir, Informer</a:t>
          </a:r>
        </a:p>
      </xdr:txBody>
    </xdr:sp>
    <xdr:clientData/>
  </xdr:twoCellAnchor>
  <xdr:twoCellAnchor editAs="oneCell">
    <xdr:from>
      <xdr:col>1</xdr:col>
      <xdr:colOff>1</xdr:colOff>
      <xdr:row>5</xdr:row>
      <xdr:rowOff>76200</xdr:rowOff>
    </xdr:from>
    <xdr:to>
      <xdr:col>20</xdr:col>
      <xdr:colOff>323850</xdr:colOff>
      <xdr:row>12</xdr:row>
      <xdr:rowOff>70777</xdr:rowOff>
    </xdr:to>
    <xdr:pic>
      <xdr:nvPicPr>
        <xdr:cNvPr id="12" name="Picture 7">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1" y="1409700"/>
          <a:ext cx="9124949" cy="1528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10</xdr:row>
      <xdr:rowOff>123825</xdr:rowOff>
    </xdr:from>
    <xdr:to>
      <xdr:col>9</xdr:col>
      <xdr:colOff>409575</xdr:colOff>
      <xdr:row>16</xdr:row>
      <xdr:rowOff>57150</xdr:rowOff>
    </xdr:to>
    <xdr:sp macro="" textlink="">
      <xdr:nvSpPr>
        <xdr:cNvPr id="13" name="TextBox 8">
          <a:extLst>
            <a:ext uri="{FF2B5EF4-FFF2-40B4-BE49-F238E27FC236}">
              <a16:creationId xmlns:a16="http://schemas.microsoft.com/office/drawing/2014/main" id="{00000000-0008-0000-0500-00000D000000}"/>
            </a:ext>
          </a:extLst>
        </xdr:cNvPr>
        <xdr:cNvSpPr txBox="1"/>
      </xdr:nvSpPr>
      <xdr:spPr>
        <a:xfrm>
          <a:off x="95250" y="2409825"/>
          <a:ext cx="3781425" cy="1304925"/>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4400" b="1" i="0" u="none" strike="noStrike">
              <a:solidFill>
                <a:schemeClr val="bg1"/>
              </a:solidFill>
              <a:effectLst/>
              <a:latin typeface="+mn-lt"/>
              <a:ea typeface="+mn-ea"/>
              <a:cs typeface="+mn-cs"/>
            </a:rPr>
            <a:t>!</a:t>
          </a:r>
          <a:r>
            <a:rPr lang="fr-BE" sz="4400" b="1" i="0" u="none" strike="noStrike" baseline="0">
              <a:solidFill>
                <a:schemeClr val="bg1"/>
              </a:solidFill>
              <a:effectLst/>
              <a:latin typeface="+mn-lt"/>
              <a:ea typeface="+mn-ea"/>
              <a:cs typeface="+mn-cs"/>
            </a:rPr>
            <a:t> </a:t>
          </a:r>
          <a:r>
            <a:rPr lang="fr-BE" sz="1800" b="1" i="0" u="none" strike="noStrike" baseline="0">
              <a:solidFill>
                <a:schemeClr val="bg1"/>
              </a:solidFill>
              <a:effectLst/>
              <a:latin typeface="+mn-lt"/>
              <a:ea typeface="+mn-ea"/>
              <a:cs typeface="+mn-cs"/>
            </a:rPr>
            <a:t>Ce fichier n'est pas sauvegardé                                                          </a:t>
          </a:r>
        </a:p>
        <a:p>
          <a:r>
            <a:rPr lang="fr-BE" sz="1800" b="1" i="0" u="none" strike="noStrike" baseline="0">
              <a:solidFill>
                <a:schemeClr val="bg1"/>
              </a:solidFill>
              <a:effectLst/>
              <a:latin typeface="+mn-lt"/>
              <a:ea typeface="+mn-ea"/>
              <a:cs typeface="+mn-cs"/>
            </a:rPr>
            <a:t>      sur le site www.compentho.com</a:t>
          </a:r>
          <a:endParaRPr lang="fr-BE" sz="2000" b="1">
            <a:solidFill>
              <a:schemeClr val="bg1"/>
            </a:solidFill>
          </a:endParaRPr>
        </a:p>
      </xdr:txBody>
    </xdr:sp>
    <xdr:clientData/>
  </xdr:twoCellAnchor>
  <xdr:twoCellAnchor>
    <xdr:from>
      <xdr:col>1</xdr:col>
      <xdr:colOff>43132</xdr:colOff>
      <xdr:row>2</xdr:row>
      <xdr:rowOff>38999</xdr:rowOff>
    </xdr:from>
    <xdr:to>
      <xdr:col>8</xdr:col>
      <xdr:colOff>52657</xdr:colOff>
      <xdr:row>4</xdr:row>
      <xdr:rowOff>191399</xdr:rowOff>
    </xdr:to>
    <xdr:sp macro="" textlink="">
      <xdr:nvSpPr>
        <xdr:cNvPr id="14" name="Rectangle : coins arrondis 13">
          <a:extLst>
            <a:ext uri="{FF2B5EF4-FFF2-40B4-BE49-F238E27FC236}">
              <a16:creationId xmlns:a16="http://schemas.microsoft.com/office/drawing/2014/main" id="{00000000-0008-0000-0500-00000E000000}"/>
            </a:ext>
          </a:extLst>
        </xdr:cNvPr>
        <xdr:cNvSpPr/>
      </xdr:nvSpPr>
      <xdr:spPr>
        <a:xfrm>
          <a:off x="214582" y="753374"/>
          <a:ext cx="2695575" cy="552450"/>
        </a:xfrm>
        <a:prstGeom prst="roundRect">
          <a:avLst/>
        </a:prstGeom>
        <a:gradFill flip="none" rotWithShape="1">
          <a:gsLst>
            <a:gs pos="62000">
              <a:srgbClr val="00C057"/>
            </a:gs>
            <a:gs pos="1000">
              <a:srgbClr val="00F66F"/>
            </a:gs>
            <a:gs pos="100000">
              <a:srgbClr val="008A3E"/>
            </a:gs>
          </a:gsLst>
          <a:path path="rect">
            <a:fillToRect l="50000" t="50000" r="50000" b="50000"/>
          </a:path>
          <a:tileRect/>
        </a:gradFill>
        <a:ln>
          <a:noFill/>
        </a:ln>
        <a:scene3d>
          <a:camera prst="orthographicFront"/>
          <a:lightRig rig="threePt" dir="t"/>
        </a:scene3d>
        <a:sp3d prstMaterial="plastic">
          <a:bevelT w="127000" prst="coolSlant"/>
          <a:bevelB w="285750" h="1143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3600" b="1" kern="1200">
              <a:solidFill>
                <a:schemeClr val="bg1"/>
              </a:solidFill>
              <a:latin typeface="+mn-lt"/>
              <a:ea typeface="+mn-ea"/>
              <a:cs typeface="+mn-cs"/>
            </a:rPr>
            <a:t>Sauvegarde</a:t>
          </a:r>
          <a:r>
            <a:rPr lang="fr-BE" sz="4000" b="0" kern="1200">
              <a:solidFill>
                <a:schemeClr val="bg1"/>
              </a:solidFill>
              <a:latin typeface="+mn-lt"/>
              <a:ea typeface="+mn-ea"/>
              <a:cs typeface="+mn-cs"/>
            </a:rPr>
            <a:t>r</a:t>
          </a:r>
        </a:p>
      </xdr:txBody>
    </xdr:sp>
    <xdr:clientData/>
  </xdr:twoCellAnchor>
  <xdr:twoCellAnchor>
    <xdr:from>
      <xdr:col>1</xdr:col>
      <xdr:colOff>47625</xdr:colOff>
      <xdr:row>26</xdr:row>
      <xdr:rowOff>95249</xdr:rowOff>
    </xdr:from>
    <xdr:to>
      <xdr:col>20</xdr:col>
      <xdr:colOff>333375</xdr:colOff>
      <xdr:row>40</xdr:row>
      <xdr:rowOff>85724</xdr:rowOff>
    </xdr:to>
    <xdr:sp macro="" textlink="">
      <xdr:nvSpPr>
        <xdr:cNvPr id="15" name="ZoneTexte 14">
          <a:extLst>
            <a:ext uri="{FF2B5EF4-FFF2-40B4-BE49-F238E27FC236}">
              <a16:creationId xmlns:a16="http://schemas.microsoft.com/office/drawing/2014/main" id="{00000000-0008-0000-0500-00000F000000}"/>
            </a:ext>
          </a:extLst>
        </xdr:cNvPr>
        <xdr:cNvSpPr txBox="1"/>
      </xdr:nvSpPr>
      <xdr:spPr>
        <a:xfrm>
          <a:off x="219075" y="5686424"/>
          <a:ext cx="9086850" cy="2657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2400" b="1">
              <a:latin typeface="AR ESSENCE" panose="02000000000000000000" pitchFamily="2" charset="0"/>
            </a:rPr>
            <a:t>Pour sauvegarder</a:t>
          </a:r>
          <a:r>
            <a:rPr lang="fr-BE" sz="2400" b="1" baseline="0">
              <a:latin typeface="AR ESSENCE" panose="02000000000000000000" pitchFamily="2" charset="0"/>
            </a:rPr>
            <a:t> c</a:t>
          </a:r>
          <a:r>
            <a:rPr lang="fr-BE" sz="2400" b="1">
              <a:latin typeface="AR ESSENCE" panose="02000000000000000000" pitchFamily="2" charset="0"/>
            </a:rPr>
            <a:t>e fichier la première fois.. </a:t>
          </a:r>
        </a:p>
        <a:p>
          <a:endParaRPr lang="fr-BE" sz="1100" b="1"/>
        </a:p>
        <a:p>
          <a:r>
            <a:rPr lang="fr-BE" sz="1800" b="1"/>
            <a:t>Cliquez sur l'icône</a:t>
          </a:r>
          <a:r>
            <a:rPr lang="fr-BE" sz="1800" b="1" baseline="0"/>
            <a:t> située au-dessus de la flèche. Affichez les onglets. Sélectionnez FICHIER dans le coin supérieur gauche et  ensuite la fonction ENREGISTRER SOUS...                                       Créez ou sélectionnez le répertoire MES DOSSIERS COMPENTHO et sauvegardez votre fichier sous le nom qui vous convient...</a:t>
          </a:r>
        </a:p>
        <a:p>
          <a:r>
            <a:rPr lang="fr-BE" sz="2400" b="1">
              <a:solidFill>
                <a:schemeClr val="dk1"/>
              </a:solidFill>
              <a:latin typeface="AR ESSENCE" panose="02000000000000000000" pitchFamily="2" charset="0"/>
              <a:ea typeface="+mn-ea"/>
              <a:cs typeface="+mn-cs"/>
            </a:rPr>
            <a:t>Sauvegarde après une mise à jour du dossier...                            Il suffit alors d'effectuer un CTRL S...</a:t>
          </a:r>
          <a:endParaRPr lang="fr-BE" sz="1600" b="1"/>
        </a:p>
      </xdr:txBody>
    </xdr:sp>
    <xdr:clientData/>
  </xdr:twoCellAnchor>
  <xdr:twoCellAnchor editAs="oneCell">
    <xdr:from>
      <xdr:col>18</xdr:col>
      <xdr:colOff>171450</xdr:colOff>
      <xdr:row>26</xdr:row>
      <xdr:rowOff>142875</xdr:rowOff>
    </xdr:from>
    <xdr:to>
      <xdr:col>19</xdr:col>
      <xdr:colOff>314325</xdr:colOff>
      <xdr:row>29</xdr:row>
      <xdr:rowOff>152400</xdr:rowOff>
    </xdr:to>
    <xdr:pic>
      <xdr:nvPicPr>
        <xdr:cNvPr id="16" name="Image 15">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277225" y="5734050"/>
          <a:ext cx="4000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47625</xdr:colOff>
      <xdr:row>10</xdr:row>
      <xdr:rowOff>161925</xdr:rowOff>
    </xdr:from>
    <xdr:to>
      <xdr:col>20</xdr:col>
      <xdr:colOff>302166</xdr:colOff>
      <xdr:row>16</xdr:row>
      <xdr:rowOff>149162</xdr:rowOff>
    </xdr:to>
    <xdr:sp macro="" textlink="">
      <xdr:nvSpPr>
        <xdr:cNvPr id="17" name="ZoneTexte 16">
          <a:hlinkClick xmlns:r="http://schemas.openxmlformats.org/officeDocument/2006/relationships" r:id="rId14" tooltip=" "/>
          <a:extLst>
            <a:ext uri="{FF2B5EF4-FFF2-40B4-BE49-F238E27FC236}">
              <a16:creationId xmlns:a16="http://schemas.microsoft.com/office/drawing/2014/main" id="{00000000-0008-0000-0500-000011000000}"/>
            </a:ext>
          </a:extLst>
        </xdr:cNvPr>
        <xdr:cNvSpPr txBox="1"/>
      </xdr:nvSpPr>
      <xdr:spPr>
        <a:xfrm>
          <a:off x="5953125" y="2447925"/>
          <a:ext cx="3321591" cy="1358837"/>
        </a:xfrm>
        <a:prstGeom prst="rect">
          <a:avLst/>
        </a:prstGeom>
        <a:gradFill flip="none" rotWithShape="1">
          <a:gsLst>
            <a:gs pos="0">
              <a:schemeClr val="tx2">
                <a:lumMod val="50000"/>
              </a:schemeClr>
            </a:gs>
            <a:gs pos="48000">
              <a:schemeClr val="tx2">
                <a:lumMod val="50000"/>
              </a:schemeClr>
            </a:gs>
            <a:gs pos="100000">
              <a:srgbClr val="7DFFDD"/>
            </a:gs>
          </a:gsLst>
          <a:lin ang="18900000" scaled="1"/>
          <a:tileRect/>
        </a:gradFill>
        <a:ln w="9525" cmpd="sng">
          <a:noFill/>
        </a:ln>
        <a:effectLst/>
        <a:scene3d>
          <a:camera prst="orthographicFront"/>
          <a:lightRig rig="flood" dir="t">
            <a:rot lat="0" lon="0" rev="13800000"/>
          </a:lightRig>
        </a:scene3d>
        <a:sp3d extrusionH="107950" prstMaterial="plastic">
          <a:bevelT w="82550" h="63500" prst="divot"/>
          <a:bevelB/>
        </a:sp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BE" sz="2400" b="1">
              <a:solidFill>
                <a:schemeClr val="bg1"/>
              </a:solidFill>
            </a:rPr>
            <a:t>Sauvegarder</a:t>
          </a:r>
          <a:endParaRPr lang="fr-BE" sz="2000" b="0">
            <a:solidFill>
              <a:schemeClr val="bg1"/>
            </a:solidFill>
          </a:endParaRPr>
        </a:p>
        <a:p>
          <a:pPr algn="ctr"/>
          <a:r>
            <a:rPr lang="fr-BE" sz="1800" b="0">
              <a:solidFill>
                <a:schemeClr val="bg1"/>
              </a:solidFill>
            </a:rPr>
            <a:t> </a:t>
          </a:r>
          <a:r>
            <a:rPr lang="fr-BE" sz="2000" b="0">
              <a:solidFill>
                <a:schemeClr val="bg1"/>
              </a:solidFill>
            </a:rPr>
            <a:t>votre dossier    </a:t>
          </a:r>
        </a:p>
        <a:p>
          <a:pPr algn="ctr"/>
          <a:r>
            <a:rPr lang="fr-BE" sz="2400" b="1">
              <a:solidFill>
                <a:schemeClr val="bg1"/>
              </a:solidFill>
            </a:rPr>
            <a:t>Cliquez ici  </a:t>
          </a:r>
          <a:r>
            <a:rPr lang="fr-BE" sz="1800" b="0">
              <a:solidFill>
                <a:schemeClr val="bg1"/>
              </a:solidFill>
            </a:rPr>
            <a:t>(Vidéo)</a:t>
          </a:r>
        </a:p>
      </xdr:txBody>
    </xdr:sp>
    <xdr:clientData/>
  </xdr:twoCellAnchor>
  <xdr:twoCellAnchor>
    <xdr:from>
      <xdr:col>20</xdr:col>
      <xdr:colOff>314325</xdr:colOff>
      <xdr:row>7</xdr:row>
      <xdr:rowOff>104776</xdr:rowOff>
    </xdr:from>
    <xdr:to>
      <xdr:col>30</xdr:col>
      <xdr:colOff>28575</xdr:colOff>
      <xdr:row>11</xdr:row>
      <xdr:rowOff>66676</xdr:rowOff>
    </xdr:to>
    <xdr:sp macro="" textlink="">
      <xdr:nvSpPr>
        <xdr:cNvPr id="18" name="ZoneTexte 17">
          <a:extLst>
            <a:ext uri="{FF2B5EF4-FFF2-40B4-BE49-F238E27FC236}">
              <a16:creationId xmlns:a16="http://schemas.microsoft.com/office/drawing/2014/main" id="{00000000-0008-0000-0500-000012000000}"/>
            </a:ext>
          </a:extLst>
        </xdr:cNvPr>
        <xdr:cNvSpPr txBox="1"/>
      </xdr:nvSpPr>
      <xdr:spPr>
        <a:xfrm>
          <a:off x="9229725" y="1819276"/>
          <a:ext cx="6086475"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2000" b="1" u="none">
              <a:solidFill>
                <a:schemeClr val="tx1"/>
              </a:solidFill>
            </a:rPr>
            <a:t>AAA_PRENOM_NOM_MMMAA</a:t>
          </a:r>
          <a:r>
            <a:rPr lang="fr-BE" sz="2000" b="1" u="none" baseline="0">
              <a:solidFill>
                <a:schemeClr val="tx1"/>
              </a:solidFill>
            </a:rPr>
            <a:t>      </a:t>
          </a:r>
          <a:endParaRPr lang="fr-BE" sz="1100" b="1" u="none">
            <a:solidFill>
              <a:schemeClr val="tx1"/>
            </a:solidFill>
            <a:latin typeface="+mn-lt"/>
          </a:endParaRPr>
        </a:p>
        <a:p>
          <a:r>
            <a:rPr lang="fr-BE" sz="2000" b="1" u="none">
              <a:solidFill>
                <a:schemeClr val="tx1"/>
              </a:solidFill>
              <a:latin typeface="+mn-lt"/>
            </a:rPr>
            <a:t>AAA : Application</a:t>
          </a:r>
          <a:r>
            <a:rPr lang="fr-BE" sz="2000" b="1" u="none" baseline="0">
              <a:solidFill>
                <a:schemeClr val="tx1"/>
              </a:solidFill>
              <a:latin typeface="+mn-lt"/>
            </a:rPr>
            <a:t>   MMMAA : Mois et année</a:t>
          </a:r>
        </a:p>
        <a:p>
          <a:endParaRPr lang="fr-BE" sz="2000" b="1" u="none" baseline="0">
            <a:solidFill>
              <a:schemeClr val="tx1"/>
            </a:solidFill>
            <a:latin typeface="+mn-lt"/>
          </a:endParaRPr>
        </a:p>
        <a:p>
          <a:endParaRPr lang="fr-BE" sz="2000" b="1" u="none">
            <a:solidFill>
              <a:schemeClr val="tx1"/>
            </a:solidFill>
            <a:latin typeface="+mn-lt"/>
          </a:endParaRPr>
        </a:p>
      </xdr:txBody>
    </xdr:sp>
    <xdr:clientData/>
  </xdr:twoCellAnchor>
  <mc:AlternateContent xmlns:mc="http://schemas.openxmlformats.org/markup-compatibility/2006">
    <mc:Choice xmlns:a14="http://schemas.microsoft.com/office/drawing/2010/main" Requires="a14">
      <xdr:twoCellAnchor>
        <xdr:from>
          <xdr:col>26</xdr:col>
          <xdr:colOff>9525</xdr:colOff>
          <xdr:row>12</xdr:row>
          <xdr:rowOff>38100</xdr:rowOff>
        </xdr:from>
        <xdr:to>
          <xdr:col>27</xdr:col>
          <xdr:colOff>9525</xdr:colOff>
          <xdr:row>14</xdr:row>
          <xdr:rowOff>9525</xdr:rowOff>
        </xdr:to>
        <xdr:sp macro="" textlink="">
          <xdr:nvSpPr>
            <xdr:cNvPr id="5122" name="Spinner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18</xdr:row>
          <xdr:rowOff>9525</xdr:rowOff>
        </xdr:from>
        <xdr:to>
          <xdr:col>27</xdr:col>
          <xdr:colOff>28575</xdr:colOff>
          <xdr:row>19</xdr:row>
          <xdr:rowOff>180975</xdr:rowOff>
        </xdr:to>
        <xdr:sp macro="" textlink="">
          <xdr:nvSpPr>
            <xdr:cNvPr id="5123" name="Spinner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20</xdr:col>
      <xdr:colOff>323850</xdr:colOff>
      <xdr:row>5</xdr:row>
      <xdr:rowOff>66675</xdr:rowOff>
    </xdr:from>
    <xdr:to>
      <xdr:col>30</xdr:col>
      <xdr:colOff>38100</xdr:colOff>
      <xdr:row>7</xdr:row>
      <xdr:rowOff>180975</xdr:rowOff>
    </xdr:to>
    <xdr:sp macro="" textlink="">
      <xdr:nvSpPr>
        <xdr:cNvPr id="19" name="TextBox 8">
          <a:extLst>
            <a:ext uri="{FF2B5EF4-FFF2-40B4-BE49-F238E27FC236}">
              <a16:creationId xmlns:a16="http://schemas.microsoft.com/office/drawing/2014/main" id="{00000000-0008-0000-0500-000013000000}"/>
            </a:ext>
          </a:extLst>
        </xdr:cNvPr>
        <xdr:cNvSpPr txBox="1"/>
      </xdr:nvSpPr>
      <xdr:spPr>
        <a:xfrm>
          <a:off x="9239250" y="1400175"/>
          <a:ext cx="6086475" cy="495300"/>
        </a:xfrm>
        <a:prstGeom prst="rect">
          <a:avLst/>
        </a:prstGeom>
        <a:gradFill>
          <a:gsLst>
            <a:gs pos="0">
              <a:schemeClr val="tx2">
                <a:lumMod val="50000"/>
              </a:schemeClr>
            </a:gs>
            <a:gs pos="50000">
              <a:schemeClr val="tx2">
                <a:lumMod val="50000"/>
              </a:schemeClr>
            </a:gs>
            <a:gs pos="100000">
              <a:srgbClr val="00E6AA"/>
            </a:gs>
          </a:gsLst>
          <a:lin ang="189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BE" sz="2400" b="1" i="0" u="none" strike="noStrike" baseline="0">
              <a:solidFill>
                <a:schemeClr val="bg1"/>
              </a:solidFill>
              <a:effectLst/>
              <a:latin typeface="+mn-lt"/>
              <a:ea typeface="+mn-ea"/>
              <a:cs typeface="+mn-cs"/>
            </a:rPr>
            <a:t>Conseils pour renommer votre fichier</a:t>
          </a:r>
          <a:endParaRPr lang="fr-BE" sz="2800" b="1">
            <a:solidFill>
              <a:schemeClr val="bg1"/>
            </a:solidFill>
          </a:endParaRPr>
        </a:p>
      </xdr:txBody>
    </xdr:sp>
    <xdr:clientData/>
  </xdr:twoCellAnchor>
  <xdr:twoCellAnchor>
    <xdr:from>
      <xdr:col>21</xdr:col>
      <xdr:colOff>19050</xdr:colOff>
      <xdr:row>23</xdr:row>
      <xdr:rowOff>142875</xdr:rowOff>
    </xdr:from>
    <xdr:to>
      <xdr:col>30</xdr:col>
      <xdr:colOff>28575</xdr:colOff>
      <xdr:row>26</xdr:row>
      <xdr:rowOff>180974</xdr:rowOff>
    </xdr:to>
    <xdr:sp macro="" textlink="">
      <xdr:nvSpPr>
        <xdr:cNvPr id="20" name="TextBox 8">
          <a:extLst>
            <a:ext uri="{FF2B5EF4-FFF2-40B4-BE49-F238E27FC236}">
              <a16:creationId xmlns:a16="http://schemas.microsoft.com/office/drawing/2014/main" id="{00000000-0008-0000-0500-000014000000}"/>
            </a:ext>
          </a:extLst>
        </xdr:cNvPr>
        <xdr:cNvSpPr txBox="1"/>
      </xdr:nvSpPr>
      <xdr:spPr>
        <a:xfrm>
          <a:off x="9277350" y="5105400"/>
          <a:ext cx="6038850" cy="666749"/>
        </a:xfrm>
        <a:prstGeom prst="rect">
          <a:avLst/>
        </a:prstGeom>
        <a:gradFill>
          <a:gsLst>
            <a:gs pos="0">
              <a:schemeClr val="tx2">
                <a:lumMod val="50000"/>
              </a:schemeClr>
            </a:gs>
            <a:gs pos="48000">
              <a:schemeClr val="tx2">
                <a:lumMod val="50000"/>
              </a:schemeClr>
            </a:gs>
            <a:gs pos="100000">
              <a:srgbClr val="7DFFDD"/>
            </a:gs>
          </a:gsLst>
          <a:lin ang="189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ctr"/>
          <a:r>
            <a:rPr lang="fr-BE" sz="4000" b="1" i="0" u="none" strike="noStrike">
              <a:solidFill>
                <a:schemeClr val="bg1"/>
              </a:solidFill>
              <a:effectLst/>
              <a:latin typeface="+mn-lt"/>
              <a:ea typeface="+mn-ea"/>
              <a:cs typeface="+mn-cs"/>
            </a:rPr>
            <a:t>!</a:t>
          </a:r>
          <a:r>
            <a:rPr lang="fr-BE" sz="3200" b="1" i="0" u="none" strike="noStrike" baseline="0">
              <a:solidFill>
                <a:schemeClr val="bg1"/>
              </a:solidFill>
              <a:effectLst/>
              <a:latin typeface="+mn-lt"/>
              <a:ea typeface="+mn-ea"/>
              <a:cs typeface="+mn-cs"/>
            </a:rPr>
            <a:t>  </a:t>
          </a:r>
          <a:r>
            <a:rPr lang="fr-BE" sz="2000" b="1" i="0" u="none" strike="noStrike" baseline="0">
              <a:solidFill>
                <a:schemeClr val="bg1"/>
              </a:solidFill>
              <a:effectLst/>
              <a:latin typeface="+mn-lt"/>
              <a:ea typeface="+mn-ea"/>
              <a:cs typeface="+mn-cs"/>
            </a:rPr>
            <a:t>Assurez</a:t>
          </a:r>
          <a:r>
            <a:rPr lang="fr-BE" sz="2400" b="1" i="0" u="none" strike="noStrike" baseline="0">
              <a:solidFill>
                <a:schemeClr val="bg1"/>
              </a:solidFill>
              <a:effectLst/>
              <a:latin typeface="+mn-lt"/>
              <a:ea typeface="+mn-ea"/>
              <a:cs typeface="+mn-cs"/>
            </a:rPr>
            <a:t> la confidentialité </a:t>
          </a:r>
          <a:r>
            <a:rPr lang="fr-BE" sz="2000" b="1" i="0" u="none" strike="noStrike" baseline="0">
              <a:solidFill>
                <a:schemeClr val="bg1"/>
              </a:solidFill>
              <a:effectLst/>
              <a:latin typeface="+mn-lt"/>
              <a:ea typeface="+mn-ea"/>
              <a:cs typeface="+mn-cs"/>
            </a:rPr>
            <a:t>de votre dossier </a:t>
          </a:r>
          <a:endParaRPr lang="fr-BE" sz="2400" b="1">
            <a:solidFill>
              <a:schemeClr val="bg1"/>
            </a:solidFill>
          </a:endParaRPr>
        </a:p>
      </xdr:txBody>
    </xdr:sp>
    <xdr:clientData/>
  </xdr:twoCellAnchor>
  <xdr:twoCellAnchor>
    <xdr:from>
      <xdr:col>21</xdr:col>
      <xdr:colOff>19050</xdr:colOff>
      <xdr:row>27</xdr:row>
      <xdr:rowOff>19050</xdr:rowOff>
    </xdr:from>
    <xdr:to>
      <xdr:col>27</xdr:col>
      <xdr:colOff>304800</xdr:colOff>
      <xdr:row>36</xdr:row>
      <xdr:rowOff>161925</xdr:rowOff>
    </xdr:to>
    <xdr:sp macro="" textlink="">
      <xdr:nvSpPr>
        <xdr:cNvPr id="21" name="ZoneTexte 20">
          <a:extLst>
            <a:ext uri="{FF2B5EF4-FFF2-40B4-BE49-F238E27FC236}">
              <a16:creationId xmlns:a16="http://schemas.microsoft.com/office/drawing/2014/main" id="{00000000-0008-0000-0500-000015000000}"/>
            </a:ext>
          </a:extLst>
        </xdr:cNvPr>
        <xdr:cNvSpPr txBox="1"/>
      </xdr:nvSpPr>
      <xdr:spPr>
        <a:xfrm>
          <a:off x="9334500" y="5800725"/>
          <a:ext cx="3952875" cy="1857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2000" b="1" u="sng">
              <a:solidFill>
                <a:schemeClr val="tx1"/>
              </a:solidFill>
            </a:rPr>
            <a:t>Retirer</a:t>
          </a:r>
          <a:r>
            <a:rPr lang="fr-BE" sz="2000" b="1" u="sng" baseline="0">
              <a:solidFill>
                <a:schemeClr val="tx1"/>
              </a:solidFill>
            </a:rPr>
            <a:t> la clé...      </a:t>
          </a:r>
        </a:p>
        <a:p>
          <a:r>
            <a:rPr lang="fr-BE" sz="1600" b="1" u="none">
              <a:solidFill>
                <a:schemeClr val="tx1"/>
              </a:solidFill>
              <a:latin typeface="+mn-lt"/>
            </a:rPr>
            <a:t>Protéger la confidentialité de votre projet </a:t>
          </a:r>
        </a:p>
        <a:p>
          <a:r>
            <a:rPr lang="fr-BE" sz="1600" b="1" u="none" baseline="0">
              <a:solidFill>
                <a:schemeClr val="tx1"/>
              </a:solidFill>
              <a:latin typeface="+mn-lt"/>
            </a:rPr>
            <a:t>Compentho</a:t>
          </a:r>
          <a:r>
            <a:rPr lang="fr-BE" sz="1600" b="1" u="none">
              <a:solidFill>
                <a:schemeClr val="tx1"/>
              </a:solidFill>
              <a:latin typeface="+mn-lt"/>
            </a:rPr>
            <a:t>, RETIRER LA CLE... Effacez par</a:t>
          </a:r>
          <a:r>
            <a:rPr lang="fr-BE" sz="1600" b="1" u="none" baseline="0">
              <a:solidFill>
                <a:schemeClr val="tx1"/>
              </a:solidFill>
              <a:latin typeface="+mn-lt"/>
            </a:rPr>
            <a:t> </a:t>
          </a:r>
        </a:p>
        <a:p>
          <a:r>
            <a:rPr lang="fr-BE" sz="1600" b="1" u="none" baseline="0">
              <a:solidFill>
                <a:schemeClr val="tx1"/>
              </a:solidFill>
              <a:latin typeface="+mn-lt"/>
            </a:rPr>
            <a:t>exemple votre PIN que vous avez </a:t>
          </a:r>
          <a:r>
            <a:rPr lang="fr-BE" sz="1600" b="1" u="none">
              <a:solidFill>
                <a:schemeClr val="tx1"/>
              </a:solidFill>
              <a:latin typeface="+mn-lt"/>
            </a:rPr>
            <a:t>introduit</a:t>
          </a:r>
        </a:p>
        <a:p>
          <a:r>
            <a:rPr lang="fr-BE" sz="1600" b="1" u="none">
              <a:solidFill>
                <a:schemeClr val="tx1"/>
              </a:solidFill>
              <a:latin typeface="+mn-lt"/>
            </a:rPr>
            <a:t> sur</a:t>
          </a:r>
          <a:r>
            <a:rPr lang="fr-BE" sz="1600" b="1" u="none" baseline="0">
              <a:solidFill>
                <a:schemeClr val="tx1"/>
              </a:solidFill>
              <a:latin typeface="+mn-lt"/>
            </a:rPr>
            <a:t> la page d'accueil...Il vous suffit de le </a:t>
          </a:r>
        </a:p>
        <a:p>
          <a:r>
            <a:rPr lang="fr-BE" sz="1600" b="1" u="none" baseline="0">
              <a:solidFill>
                <a:schemeClr val="tx1"/>
              </a:solidFill>
              <a:latin typeface="+mn-lt"/>
            </a:rPr>
            <a:t>réintroduire  pour le réactiver le dossier</a:t>
          </a:r>
          <a:r>
            <a:rPr lang="fr-BE" sz="1400" b="1" u="none" baseline="0">
              <a:solidFill>
                <a:schemeClr val="tx1"/>
              </a:solidFill>
              <a:latin typeface="+mn-lt"/>
            </a:rPr>
            <a:t>.</a:t>
          </a:r>
        </a:p>
      </xdr:txBody>
    </xdr:sp>
    <xdr:clientData/>
  </xdr:twoCellAnchor>
  <xdr:twoCellAnchor editAs="oneCell">
    <xdr:from>
      <xdr:col>26</xdr:col>
      <xdr:colOff>488042</xdr:colOff>
      <xdr:row>28</xdr:row>
      <xdr:rowOff>11007</xdr:rowOff>
    </xdr:from>
    <xdr:to>
      <xdr:col>28</xdr:col>
      <xdr:colOff>523876</xdr:colOff>
      <xdr:row>33</xdr:row>
      <xdr:rowOff>76200</xdr:rowOff>
    </xdr:to>
    <xdr:pic>
      <xdr:nvPicPr>
        <xdr:cNvPr id="22" name="Image 21">
          <a:hlinkClick xmlns:r="http://schemas.openxmlformats.org/officeDocument/2006/relationships" r:id="rId7" tooltip=" "/>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5"/>
        <a:stretch>
          <a:fillRect/>
        </a:stretch>
      </xdr:blipFill>
      <xdr:spPr>
        <a:xfrm>
          <a:off x="13337267" y="5983182"/>
          <a:ext cx="1255034" cy="1017693"/>
        </a:xfrm>
        <a:prstGeom prst="rect">
          <a:avLst/>
        </a:prstGeom>
      </xdr:spPr>
    </xdr:pic>
    <xdr:clientData/>
  </xdr:twoCellAnchor>
  <xdr:twoCellAnchor editAs="oneCell">
    <xdr:from>
      <xdr:col>28</xdr:col>
      <xdr:colOff>142873</xdr:colOff>
      <xdr:row>28</xdr:row>
      <xdr:rowOff>38101</xdr:rowOff>
    </xdr:from>
    <xdr:to>
      <xdr:col>29</xdr:col>
      <xdr:colOff>493641</xdr:colOff>
      <xdr:row>33</xdr:row>
      <xdr:rowOff>6870</xdr:rowOff>
    </xdr:to>
    <xdr:pic>
      <xdr:nvPicPr>
        <xdr:cNvPr id="23" name="Image 22">
          <a:hlinkClick xmlns:r="http://schemas.openxmlformats.org/officeDocument/2006/relationships" r:id="rId7" tooltip=" "/>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
        <a:stretch>
          <a:fillRect/>
        </a:stretch>
      </xdr:blipFill>
      <xdr:spPr>
        <a:xfrm rot="20985469">
          <a:off x="14211298" y="6010276"/>
          <a:ext cx="960368" cy="921269"/>
        </a:xfrm>
        <a:prstGeom prst="rect">
          <a:avLst/>
        </a:prstGeom>
      </xdr:spPr>
    </xdr:pic>
    <xdr:clientData/>
  </xdr:twoCellAnchor>
  <xdr:twoCellAnchor>
    <xdr:from>
      <xdr:col>17</xdr:col>
      <xdr:colOff>19049</xdr:colOff>
      <xdr:row>35</xdr:row>
      <xdr:rowOff>65055</xdr:rowOff>
    </xdr:from>
    <xdr:to>
      <xdr:col>20</xdr:col>
      <xdr:colOff>204414</xdr:colOff>
      <xdr:row>39</xdr:row>
      <xdr:rowOff>76199</xdr:rowOff>
    </xdr:to>
    <xdr:sp macro="" textlink="">
      <xdr:nvSpPr>
        <xdr:cNvPr id="27" name="Rectangle 26">
          <a:extLst>
            <a:ext uri="{FF2B5EF4-FFF2-40B4-BE49-F238E27FC236}">
              <a16:creationId xmlns:a16="http://schemas.microsoft.com/office/drawing/2014/main" id="{00000000-0008-0000-0500-00001B000000}"/>
            </a:ext>
          </a:extLst>
        </xdr:cNvPr>
        <xdr:cNvSpPr/>
      </xdr:nvSpPr>
      <xdr:spPr>
        <a:xfrm>
          <a:off x="7696199" y="7370730"/>
          <a:ext cx="1423615" cy="773144"/>
        </a:xfrm>
        <a:prstGeom prst="rect">
          <a:avLst/>
        </a:prstGeom>
        <a:gradFill>
          <a:gsLst>
            <a:gs pos="0">
              <a:schemeClr val="tx2">
                <a:lumMod val="50000"/>
              </a:schemeClr>
            </a:gs>
            <a:gs pos="62000">
              <a:schemeClr val="tx2">
                <a:lumMod val="75000"/>
              </a:schemeClr>
            </a:gs>
            <a:gs pos="100000">
              <a:srgbClr val="43FF98"/>
            </a:gs>
          </a:gsLst>
          <a:lin ang="18900000" scaled="1"/>
        </a:gradFill>
        <a:scene3d>
          <a:camera prst="orthographicFront"/>
          <a:lightRig rig="threePt" dir="t"/>
        </a:scene3d>
        <a:sp3d>
          <a:bevelT w="50800" h="50800"/>
          <a:bevelB w="50800" h="50800"/>
        </a:sp3d>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txBody>
        <a:bodyPr spcFirstLastPara="0" vert="horz" wrap="square" lIns="91440" tIns="91440" rIns="91440" bIns="91440" numCol="1" spcCol="1270" anchor="ctr" anchorCtr="0">
          <a:noAutofit/>
        </a:bodyPr>
        <a:lstStyle/>
        <a:p>
          <a:pPr algn="ctr"/>
          <a:r>
            <a:rPr lang="fr-BE" sz="1600" b="1">
              <a:solidFill>
                <a:schemeClr val="bg1"/>
              </a:solidFill>
              <a:effectLst/>
              <a:latin typeface="+mn-lt"/>
              <a:ea typeface="+mn-ea"/>
              <a:cs typeface="+mn-cs"/>
            </a:rPr>
            <a:t>Sauvegardez</a:t>
          </a:r>
          <a:r>
            <a:rPr lang="fr-BE" sz="1400" b="1" baseline="0">
              <a:solidFill>
                <a:schemeClr val="bg1"/>
              </a:solidFill>
              <a:effectLst/>
              <a:latin typeface="+mn-lt"/>
              <a:ea typeface="+mn-ea"/>
              <a:cs typeface="+mn-cs"/>
            </a:rPr>
            <a:t> !</a:t>
          </a:r>
        </a:p>
        <a:p>
          <a:pPr algn="ctr"/>
          <a:r>
            <a:rPr lang="fr-BE" sz="2000" b="1" baseline="0">
              <a:solidFill>
                <a:schemeClr val="bg1"/>
              </a:solidFill>
              <a:effectLst/>
              <a:latin typeface="+mn-lt"/>
              <a:ea typeface="+mn-ea"/>
              <a:cs typeface="+mn-cs"/>
            </a:rPr>
            <a:t>Ctrl S</a:t>
          </a:r>
          <a:endParaRPr lang="fr-BE" sz="2000" b="1">
            <a:solidFill>
              <a:schemeClr val="bg1"/>
            </a:solidFill>
            <a:effectLst/>
          </a:endParaRPr>
        </a:p>
      </xdr:txBody>
    </xdr:sp>
    <xdr:clientData/>
  </xdr:twoCellAnchor>
  <xdr:twoCellAnchor editAs="oneCell">
    <xdr:from>
      <xdr:col>14</xdr:col>
      <xdr:colOff>465839</xdr:colOff>
      <xdr:row>34</xdr:row>
      <xdr:rowOff>19050</xdr:rowOff>
    </xdr:from>
    <xdr:to>
      <xdr:col>15</xdr:col>
      <xdr:colOff>575583</xdr:colOff>
      <xdr:row>39</xdr:row>
      <xdr:rowOff>180935</xdr:rowOff>
    </xdr:to>
    <xdr:pic>
      <xdr:nvPicPr>
        <xdr:cNvPr id="28" name="Imag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3"/>
        <a:stretch>
          <a:fillRect/>
        </a:stretch>
      </xdr:blipFill>
      <xdr:spPr>
        <a:xfrm>
          <a:off x="6371339" y="7134225"/>
          <a:ext cx="719344" cy="1257260"/>
        </a:xfrm>
        <a:prstGeom prst="rect">
          <a:avLst/>
        </a:prstGeom>
      </xdr:spPr>
    </xdr:pic>
    <xdr:clientData/>
  </xdr:twoCellAnchor>
  <xdr:twoCellAnchor editAs="oneCell">
    <xdr:from>
      <xdr:col>16</xdr:col>
      <xdr:colOff>29658</xdr:colOff>
      <xdr:row>37</xdr:row>
      <xdr:rowOff>8441</xdr:rowOff>
    </xdr:from>
    <xdr:to>
      <xdr:col>17</xdr:col>
      <xdr:colOff>57130</xdr:colOff>
      <xdr:row>38</xdr:row>
      <xdr:rowOff>180953</xdr:rowOff>
    </xdr:to>
    <xdr:pic>
      <xdr:nvPicPr>
        <xdr:cNvPr id="29" name="Imag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4"/>
        <a:stretch>
          <a:fillRect/>
        </a:stretch>
      </xdr:blipFill>
      <xdr:spPr>
        <a:xfrm rot="16038620" flipV="1">
          <a:off x="7277100" y="7572374"/>
          <a:ext cx="391587" cy="637072"/>
        </a:xfrm>
        <a:prstGeom prst="rect">
          <a:avLst/>
        </a:prstGeom>
      </xdr:spPr>
    </xdr:pic>
    <xdr:clientData/>
  </xdr:twoCellAnchor>
  <xdr:twoCellAnchor editAs="oneCell">
    <xdr:from>
      <xdr:col>29</xdr:col>
      <xdr:colOff>257175</xdr:colOff>
      <xdr:row>0</xdr:row>
      <xdr:rowOff>0</xdr:rowOff>
    </xdr:from>
    <xdr:to>
      <xdr:col>30</xdr:col>
      <xdr:colOff>47625</xdr:colOff>
      <xdr:row>1</xdr:row>
      <xdr:rowOff>95250</xdr:rowOff>
    </xdr:to>
    <xdr:pic>
      <xdr:nvPicPr>
        <xdr:cNvPr id="31" name="Image 30">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4935200" y="0"/>
          <a:ext cx="40005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0</xdr:colOff>
      <xdr:row>20</xdr:row>
      <xdr:rowOff>0</xdr:rowOff>
    </xdr:from>
    <xdr:to>
      <xdr:col>30</xdr:col>
      <xdr:colOff>400050</xdr:colOff>
      <xdr:row>23</xdr:row>
      <xdr:rowOff>9525</xdr:rowOff>
    </xdr:to>
    <xdr:pic>
      <xdr:nvPicPr>
        <xdr:cNvPr id="32" name="Image 31">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287625" y="4391025"/>
          <a:ext cx="40005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66675</xdr:colOff>
      <xdr:row>1</xdr:row>
      <xdr:rowOff>9525</xdr:rowOff>
    </xdr:from>
    <xdr:ext cx="1647825" cy="447675"/>
    <xdr:pic>
      <xdr:nvPicPr>
        <xdr:cNvPr id="2" name="Picture 34">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4300"/>
          <a:ext cx="1647825"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171450</xdr:colOff>
      <xdr:row>0</xdr:row>
      <xdr:rowOff>85725</xdr:rowOff>
    </xdr:from>
    <xdr:to>
      <xdr:col>14</xdr:col>
      <xdr:colOff>19051</xdr:colOff>
      <xdr:row>3</xdr:row>
      <xdr:rowOff>82800</xdr:rowOff>
    </xdr:to>
    <xdr:sp macro="" textlink="">
      <xdr:nvSpPr>
        <xdr:cNvPr id="3" name="Rectangle : avec coins arrondis en diagonale 2">
          <a:hlinkClick xmlns:r="http://schemas.openxmlformats.org/officeDocument/2006/relationships" r:id="rId2" tooltip="Retour Evaluation"/>
          <a:extLst>
            <a:ext uri="{FF2B5EF4-FFF2-40B4-BE49-F238E27FC236}">
              <a16:creationId xmlns:a16="http://schemas.microsoft.com/office/drawing/2014/main" id="{00000000-0008-0000-0700-000003000000}"/>
            </a:ext>
          </a:extLst>
        </xdr:cNvPr>
        <xdr:cNvSpPr/>
      </xdr:nvSpPr>
      <xdr:spPr>
        <a:xfrm>
          <a:off x="9477375" y="85725"/>
          <a:ext cx="609601" cy="540000"/>
        </a:xfrm>
        <a:prstGeom prst="round2DiagRect">
          <a:avLst/>
        </a:prstGeom>
        <a:gradFill>
          <a:gsLst>
            <a:gs pos="0">
              <a:srgbClr val="00C85A"/>
            </a:gs>
            <a:gs pos="46000">
              <a:srgbClr val="00EE6C"/>
            </a:gs>
            <a:gs pos="100000">
              <a:srgbClr val="D9FFEA"/>
            </a:gs>
          </a:gsLst>
          <a:lin ang="0" scaled="1"/>
        </a:gradFill>
        <a:ln>
          <a:noFill/>
        </a:ln>
        <a:scene3d>
          <a:camera prst="orthographicFront"/>
          <a:lightRig rig="threePt" dir="t"/>
        </a:scene3d>
        <a:sp3d>
          <a:bevelT w="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BE" sz="4800" b="1">
              <a:latin typeface="AR HERMANN" panose="02000000000000000000" pitchFamily="2" charset="0"/>
              <a:sym typeface="Webdings" panose="05030102010509060703" pitchFamily="18" charset="2"/>
            </a:rPr>
            <a:t></a:t>
          </a:r>
          <a:endParaRPr lang="fr-BE" sz="4800" b="1">
            <a:latin typeface="AR HERMANN" panose="02000000000000000000" pitchFamily="2" charset="0"/>
          </a:endParaRPr>
        </a:p>
      </xdr:txBody>
    </xdr:sp>
    <xdr:clientData/>
  </xdr:twoCellAnchor>
  <xdr:twoCellAnchor>
    <xdr:from>
      <xdr:col>3</xdr:col>
      <xdr:colOff>733425</xdr:colOff>
      <xdr:row>0</xdr:row>
      <xdr:rowOff>95250</xdr:rowOff>
    </xdr:from>
    <xdr:to>
      <xdr:col>12</xdr:col>
      <xdr:colOff>361950</xdr:colOff>
      <xdr:row>3</xdr:row>
      <xdr:rowOff>92325</xdr:rowOff>
    </xdr:to>
    <xdr:sp macro="" textlink="">
      <xdr:nvSpPr>
        <xdr:cNvPr id="4" name="Organigramme : Délai 25">
          <a:extLst>
            <a:ext uri="{FF2B5EF4-FFF2-40B4-BE49-F238E27FC236}">
              <a16:creationId xmlns:a16="http://schemas.microsoft.com/office/drawing/2014/main" id="{00000000-0008-0000-0700-000004000000}"/>
            </a:ext>
          </a:extLst>
        </xdr:cNvPr>
        <xdr:cNvSpPr/>
      </xdr:nvSpPr>
      <xdr:spPr>
        <a:xfrm>
          <a:off x="2419350" y="95250"/>
          <a:ext cx="6486525" cy="540000"/>
        </a:xfrm>
        <a:prstGeom prst="round2DiagRect">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Affichage plein écran</a:t>
          </a:r>
        </a:p>
      </xdr:txBody>
    </xdr:sp>
    <xdr:clientData/>
  </xdr:twoCellAnchor>
  <xdr:twoCellAnchor editAs="oneCell">
    <xdr:from>
      <xdr:col>1</xdr:col>
      <xdr:colOff>85725</xdr:colOff>
      <xdr:row>10</xdr:row>
      <xdr:rowOff>104775</xdr:rowOff>
    </xdr:from>
    <xdr:to>
      <xdr:col>5</xdr:col>
      <xdr:colOff>224790</xdr:colOff>
      <xdr:row>21</xdr:row>
      <xdr:rowOff>135255</xdr:rowOff>
    </xdr:to>
    <xdr:pic>
      <xdr:nvPicPr>
        <xdr:cNvPr id="5" name="Image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650" y="2028825"/>
          <a:ext cx="3187065" cy="2125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xdr:colOff>
      <xdr:row>19</xdr:row>
      <xdr:rowOff>152400</xdr:rowOff>
    </xdr:from>
    <xdr:to>
      <xdr:col>11</xdr:col>
      <xdr:colOff>196215</xdr:colOff>
      <xdr:row>30</xdr:row>
      <xdr:rowOff>152400</xdr:rowOff>
    </xdr:to>
    <xdr:pic>
      <xdr:nvPicPr>
        <xdr:cNvPr id="6" name="Imag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43450" y="3790950"/>
          <a:ext cx="3234690" cy="209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142875</xdr:colOff>
      <xdr:row>30</xdr:row>
      <xdr:rowOff>66675</xdr:rowOff>
    </xdr:from>
    <xdr:to>
      <xdr:col>13</xdr:col>
      <xdr:colOff>752476</xdr:colOff>
      <xdr:row>33</xdr:row>
      <xdr:rowOff>35175</xdr:rowOff>
    </xdr:to>
    <xdr:sp macro="" textlink="">
      <xdr:nvSpPr>
        <xdr:cNvPr id="7" name="Rectangle : avec coins arrondis en diagonale 6">
          <a:hlinkClick xmlns:r="http://schemas.openxmlformats.org/officeDocument/2006/relationships" r:id="rId2" tooltip="Retour Evaluation"/>
          <a:extLst>
            <a:ext uri="{FF2B5EF4-FFF2-40B4-BE49-F238E27FC236}">
              <a16:creationId xmlns:a16="http://schemas.microsoft.com/office/drawing/2014/main" id="{00000000-0008-0000-0700-000007000000}"/>
            </a:ext>
          </a:extLst>
        </xdr:cNvPr>
        <xdr:cNvSpPr/>
      </xdr:nvSpPr>
      <xdr:spPr>
        <a:xfrm>
          <a:off x="9448800" y="5800725"/>
          <a:ext cx="609601" cy="540000"/>
        </a:xfrm>
        <a:prstGeom prst="round2DiagRect">
          <a:avLst/>
        </a:prstGeom>
        <a:gradFill>
          <a:gsLst>
            <a:gs pos="0">
              <a:srgbClr val="00C85A"/>
            </a:gs>
            <a:gs pos="46000">
              <a:srgbClr val="00EE6C"/>
            </a:gs>
            <a:gs pos="100000">
              <a:srgbClr val="D9FFEA"/>
            </a:gs>
          </a:gsLst>
          <a:lin ang="0" scaled="1"/>
        </a:gradFill>
        <a:ln>
          <a:noFill/>
        </a:ln>
        <a:scene3d>
          <a:camera prst="orthographicFront"/>
          <a:lightRig rig="threePt" dir="t"/>
        </a:scene3d>
        <a:sp3d>
          <a:bevelT w="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BE" sz="4800" b="1">
              <a:latin typeface="AR HERMANN" panose="02000000000000000000" pitchFamily="2" charset="0"/>
              <a:sym typeface="Webdings" panose="05030102010509060703" pitchFamily="18" charset="2"/>
            </a:rPr>
            <a:t></a:t>
          </a:r>
          <a:endParaRPr lang="fr-BE" sz="4800" b="1">
            <a:latin typeface="AR HERMANN" panose="02000000000000000000" pitchFamily="2"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695</xdr:col>
      <xdr:colOff>0</xdr:colOff>
      <xdr:row>37</xdr:row>
      <xdr:rowOff>76200</xdr:rowOff>
    </xdr:from>
    <xdr:to>
      <xdr:col>696</xdr:col>
      <xdr:colOff>1913</xdr:colOff>
      <xdr:row>41</xdr:row>
      <xdr:rowOff>133248</xdr:rowOff>
    </xdr:to>
    <xdr:pic>
      <xdr:nvPicPr>
        <xdr:cNvPr id="233" name="Picture 7">
          <a:hlinkClick xmlns:r="http://schemas.openxmlformats.org/officeDocument/2006/relationships" r:id="rId1"/>
          <a:extLst>
            <a:ext uri="{FF2B5EF4-FFF2-40B4-BE49-F238E27FC236}">
              <a16:creationId xmlns:a16="http://schemas.microsoft.com/office/drawing/2014/main" id="{00000000-0008-0000-0800-0000E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07088975" y="6648450"/>
          <a:ext cx="1171429" cy="819048"/>
        </a:xfrm>
        <a:prstGeom prst="rect">
          <a:avLst/>
        </a:prstGeom>
        <a:noFill/>
      </xdr:spPr>
    </xdr:pic>
    <xdr:clientData/>
  </xdr:twoCellAnchor>
  <xdr:twoCellAnchor editAs="oneCell">
    <xdr:from>
      <xdr:col>695</xdr:col>
      <xdr:colOff>0</xdr:colOff>
      <xdr:row>37</xdr:row>
      <xdr:rowOff>85725</xdr:rowOff>
    </xdr:from>
    <xdr:to>
      <xdr:col>696</xdr:col>
      <xdr:colOff>165</xdr:colOff>
      <xdr:row>41</xdr:row>
      <xdr:rowOff>142773</xdr:rowOff>
    </xdr:to>
    <xdr:pic>
      <xdr:nvPicPr>
        <xdr:cNvPr id="236" name="Picture 5">
          <a:hlinkClick xmlns:r="http://schemas.openxmlformats.org/officeDocument/2006/relationships" r:id="rId3"/>
          <a:extLst>
            <a:ext uri="{FF2B5EF4-FFF2-40B4-BE49-F238E27FC236}">
              <a16:creationId xmlns:a16="http://schemas.microsoft.com/office/drawing/2014/main" id="{00000000-0008-0000-0800-0000EC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03602825" y="6657975"/>
          <a:ext cx="1181265" cy="819048"/>
        </a:xfrm>
        <a:prstGeom prst="rect">
          <a:avLst/>
        </a:prstGeom>
        <a:noFill/>
      </xdr:spPr>
    </xdr:pic>
    <xdr:clientData/>
  </xdr:twoCellAnchor>
  <xdr:twoCellAnchor editAs="oneCell">
    <xdr:from>
      <xdr:col>695</xdr:col>
      <xdr:colOff>0</xdr:colOff>
      <xdr:row>37</xdr:row>
      <xdr:rowOff>76200</xdr:rowOff>
    </xdr:from>
    <xdr:to>
      <xdr:col>696</xdr:col>
      <xdr:colOff>165</xdr:colOff>
      <xdr:row>41</xdr:row>
      <xdr:rowOff>133248</xdr:rowOff>
    </xdr:to>
    <xdr:pic>
      <xdr:nvPicPr>
        <xdr:cNvPr id="237" name="Picture 6">
          <a:hlinkClick xmlns:r="http://schemas.openxmlformats.org/officeDocument/2006/relationships" r:id="rId5"/>
          <a:extLst>
            <a:ext uri="{FF2B5EF4-FFF2-40B4-BE49-F238E27FC236}">
              <a16:creationId xmlns:a16="http://schemas.microsoft.com/office/drawing/2014/main" id="{00000000-0008-0000-0800-0000ED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09441651" y="6648450"/>
          <a:ext cx="1181265" cy="819048"/>
        </a:xfrm>
        <a:prstGeom prst="rect">
          <a:avLst/>
        </a:prstGeom>
        <a:noFill/>
      </xdr:spPr>
    </xdr:pic>
    <xdr:clientData/>
  </xdr:twoCellAnchor>
  <xdr:twoCellAnchor editAs="oneCell">
    <xdr:from>
      <xdr:col>695</xdr:col>
      <xdr:colOff>0</xdr:colOff>
      <xdr:row>37</xdr:row>
      <xdr:rowOff>76200</xdr:rowOff>
    </xdr:from>
    <xdr:to>
      <xdr:col>696</xdr:col>
      <xdr:colOff>1910</xdr:colOff>
      <xdr:row>41</xdr:row>
      <xdr:rowOff>133248</xdr:rowOff>
    </xdr:to>
    <xdr:pic>
      <xdr:nvPicPr>
        <xdr:cNvPr id="238" name="Picture 8">
          <a:hlinkClick xmlns:r="http://schemas.openxmlformats.org/officeDocument/2006/relationships" r:id="rId7"/>
          <a:extLst>
            <a:ext uri="{FF2B5EF4-FFF2-40B4-BE49-F238E27FC236}">
              <a16:creationId xmlns:a16="http://schemas.microsoft.com/office/drawing/2014/main" id="{00000000-0008-0000-0800-0000EE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08260550" y="6648450"/>
          <a:ext cx="1190476" cy="819048"/>
        </a:xfrm>
        <a:prstGeom prst="rect">
          <a:avLst/>
        </a:prstGeom>
        <a:noFill/>
      </xdr:spPr>
    </xdr:pic>
    <xdr:clientData/>
  </xdr:twoCellAnchor>
  <xdr:twoCellAnchor editAs="oneCell">
    <xdr:from>
      <xdr:col>695</xdr:col>
      <xdr:colOff>0</xdr:colOff>
      <xdr:row>37</xdr:row>
      <xdr:rowOff>133350</xdr:rowOff>
    </xdr:from>
    <xdr:to>
      <xdr:col>696</xdr:col>
      <xdr:colOff>162</xdr:colOff>
      <xdr:row>42</xdr:row>
      <xdr:rowOff>1473</xdr:rowOff>
    </xdr:to>
    <xdr:pic>
      <xdr:nvPicPr>
        <xdr:cNvPr id="240" name="Picture 9">
          <a:hlinkClick xmlns:r="http://schemas.openxmlformats.org/officeDocument/2006/relationships" r:id="rId9"/>
          <a:extLst>
            <a:ext uri="{FF2B5EF4-FFF2-40B4-BE49-F238E27FC236}">
              <a16:creationId xmlns:a16="http://schemas.microsoft.com/office/drawing/2014/main" id="{00000000-0008-0000-0800-0000F0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36626000" y="6705600"/>
          <a:ext cx="1162212" cy="819048"/>
        </a:xfrm>
        <a:prstGeom prst="rect">
          <a:avLst/>
        </a:prstGeom>
        <a:noFill/>
      </xdr:spPr>
    </xdr:pic>
    <xdr:clientData/>
  </xdr:twoCellAnchor>
  <xdr:twoCellAnchor>
    <xdr:from>
      <xdr:col>16</xdr:col>
      <xdr:colOff>570428</xdr:colOff>
      <xdr:row>34</xdr:row>
      <xdr:rowOff>718</xdr:rowOff>
    </xdr:from>
    <xdr:to>
      <xdr:col>18</xdr:col>
      <xdr:colOff>571500</xdr:colOff>
      <xdr:row>37</xdr:row>
      <xdr:rowOff>9524</xdr:rowOff>
    </xdr:to>
    <xdr:sp macro="" textlink="">
      <xdr:nvSpPr>
        <xdr:cNvPr id="52" name="Organigramme : Délai 20">
          <a:hlinkClick xmlns:r="http://schemas.openxmlformats.org/officeDocument/2006/relationships" r:id="rId11" tooltip=" "/>
          <a:extLst>
            <a:ext uri="{FF2B5EF4-FFF2-40B4-BE49-F238E27FC236}">
              <a16:creationId xmlns:a16="http://schemas.microsoft.com/office/drawing/2014/main" id="{00000000-0008-0000-0800-000034000000}"/>
            </a:ext>
          </a:extLst>
        </xdr:cNvPr>
        <xdr:cNvSpPr/>
      </xdr:nvSpPr>
      <xdr:spPr>
        <a:xfrm>
          <a:off x="13320270" y="6962235"/>
          <a:ext cx="1277781" cy="578149"/>
        </a:xfrm>
        <a:prstGeom prst="roundRect">
          <a:avLst/>
        </a:prstGeom>
        <a:gradFill flip="none" rotWithShape="1">
          <a:gsLst>
            <a:gs pos="0">
              <a:srgbClr val="FFC000"/>
            </a:gs>
            <a:gs pos="46000">
              <a:srgbClr val="FFC000"/>
            </a:gs>
            <a:gs pos="100000">
              <a:srgbClr val="FFFF0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400" b="0" u="sng">
              <a:solidFill>
                <a:schemeClr val="tx2">
                  <a:lumMod val="75000"/>
                </a:schemeClr>
              </a:solidFill>
              <a:latin typeface="+mn-lt"/>
            </a:rPr>
            <a:t>Suivant</a:t>
          </a:r>
          <a:endParaRPr lang="fr-BE" sz="1600" b="0" u="sng">
            <a:solidFill>
              <a:schemeClr val="tx2">
                <a:lumMod val="75000"/>
              </a:schemeClr>
            </a:solidFill>
            <a:latin typeface="+mn-lt"/>
          </a:endParaRPr>
        </a:p>
      </xdr:txBody>
    </xdr:sp>
    <xdr:clientData/>
  </xdr:twoCellAnchor>
  <xdr:twoCellAnchor>
    <xdr:from>
      <xdr:col>12</xdr:col>
      <xdr:colOff>323848</xdr:colOff>
      <xdr:row>33</xdr:row>
      <xdr:rowOff>190499</xdr:rowOff>
    </xdr:from>
    <xdr:to>
      <xdr:col>15</xdr:col>
      <xdr:colOff>28574</xdr:colOff>
      <xdr:row>37</xdr:row>
      <xdr:rowOff>9524</xdr:rowOff>
    </xdr:to>
    <xdr:sp macro="" textlink="">
      <xdr:nvSpPr>
        <xdr:cNvPr id="54" name="Organigramme : Délai 22">
          <a:hlinkClick xmlns:r="http://schemas.openxmlformats.org/officeDocument/2006/relationships" r:id="rId12" tooltip=" "/>
          <a:extLst>
            <a:ext uri="{FF2B5EF4-FFF2-40B4-BE49-F238E27FC236}">
              <a16:creationId xmlns:a16="http://schemas.microsoft.com/office/drawing/2014/main" id="{00000000-0008-0000-0800-000036000000}"/>
            </a:ext>
          </a:extLst>
        </xdr:cNvPr>
        <xdr:cNvSpPr/>
      </xdr:nvSpPr>
      <xdr:spPr>
        <a:xfrm flipH="1">
          <a:off x="10153648" y="7000874"/>
          <a:ext cx="1562101" cy="581025"/>
        </a:xfrm>
        <a:prstGeom prst="roundRect">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000" b="1" u="sng">
              <a:solidFill>
                <a:schemeClr val="bg1"/>
              </a:solidFill>
              <a:latin typeface="+mn-lt"/>
            </a:rPr>
            <a:t>Introduction</a:t>
          </a:r>
          <a:endParaRPr lang="fr-BE" sz="1400" b="1" u="sng">
            <a:solidFill>
              <a:schemeClr val="bg1"/>
            </a:solidFill>
            <a:latin typeface="+mn-lt"/>
          </a:endParaRPr>
        </a:p>
      </xdr:txBody>
    </xdr:sp>
    <xdr:clientData/>
  </xdr:twoCellAnchor>
  <xdr:twoCellAnchor>
    <xdr:from>
      <xdr:col>0</xdr:col>
      <xdr:colOff>0</xdr:colOff>
      <xdr:row>37</xdr:row>
      <xdr:rowOff>171450</xdr:rowOff>
    </xdr:from>
    <xdr:to>
      <xdr:col>20</xdr:col>
      <xdr:colOff>28575</xdr:colOff>
      <xdr:row>40</xdr:row>
      <xdr:rowOff>66675</xdr:rowOff>
    </xdr:to>
    <xdr:sp macro="" textlink="">
      <xdr:nvSpPr>
        <xdr:cNvPr id="57" name="Rectangle 56">
          <a:extLst>
            <a:ext uri="{FF2B5EF4-FFF2-40B4-BE49-F238E27FC236}">
              <a16:creationId xmlns:a16="http://schemas.microsoft.com/office/drawing/2014/main" id="{00000000-0008-0000-0800-000039000000}"/>
            </a:ext>
          </a:extLst>
        </xdr:cNvPr>
        <xdr:cNvSpPr/>
      </xdr:nvSpPr>
      <xdr:spPr>
        <a:xfrm>
          <a:off x="0" y="7296150"/>
          <a:ext cx="13658850" cy="466725"/>
        </a:xfrm>
        <a:prstGeom prst="rect">
          <a:avLst/>
        </a:prstGeom>
        <a:gradFill flip="none" rotWithShape="1">
          <a:gsLst>
            <a:gs pos="0">
              <a:schemeClr val="tx2">
                <a:lumMod val="50000"/>
              </a:schemeClr>
            </a:gs>
            <a:gs pos="62000">
              <a:schemeClr val="tx2">
                <a:lumMod val="75000"/>
              </a:schemeClr>
            </a:gs>
            <a:gs pos="100000">
              <a:srgbClr val="43FF98"/>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0"/>
        <a:lstStyle/>
        <a:p>
          <a:pPr algn="ctr"/>
          <a:r>
            <a:rPr lang="fr-BE" sz="2400" b="0">
              <a:solidFill>
                <a:schemeClr val="bg1"/>
              </a:solidFill>
            </a:rPr>
            <a:t>Evaluer, Analyser, Agir, Informer</a:t>
          </a:r>
        </a:p>
      </xdr:txBody>
    </xdr:sp>
    <xdr:clientData/>
  </xdr:twoCellAnchor>
  <xdr:twoCellAnchor>
    <xdr:from>
      <xdr:col>3</xdr:col>
      <xdr:colOff>1</xdr:colOff>
      <xdr:row>3</xdr:row>
      <xdr:rowOff>0</xdr:rowOff>
    </xdr:from>
    <xdr:to>
      <xdr:col>4</xdr:col>
      <xdr:colOff>9526</xdr:colOff>
      <xdr:row>5</xdr:row>
      <xdr:rowOff>0</xdr:rowOff>
    </xdr:to>
    <xdr:sp macro="" textlink="">
      <xdr:nvSpPr>
        <xdr:cNvPr id="26" name="Organigramme : Délai 25">
          <a:extLst>
            <a:ext uri="{FF2B5EF4-FFF2-40B4-BE49-F238E27FC236}">
              <a16:creationId xmlns:a16="http://schemas.microsoft.com/office/drawing/2014/main" id="{00000000-0008-0000-0800-00001A000000}"/>
            </a:ext>
          </a:extLst>
        </xdr:cNvPr>
        <xdr:cNvSpPr/>
      </xdr:nvSpPr>
      <xdr:spPr>
        <a:xfrm>
          <a:off x="1485901" y="485775"/>
          <a:ext cx="723900" cy="40005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3200" b="1" u="none">
              <a:solidFill>
                <a:schemeClr val="bg1"/>
              </a:solidFill>
            </a:rPr>
            <a:t>1</a:t>
          </a:r>
          <a:endParaRPr lang="fr-BE" sz="2000" b="1" u="none">
            <a:solidFill>
              <a:schemeClr val="bg1"/>
            </a:solidFill>
          </a:endParaRPr>
        </a:p>
      </xdr:txBody>
    </xdr:sp>
    <xdr:clientData/>
  </xdr:twoCellAnchor>
  <xdr:twoCellAnchor editAs="oneCell">
    <xdr:from>
      <xdr:col>1</xdr:col>
      <xdr:colOff>0</xdr:colOff>
      <xdr:row>0</xdr:row>
      <xdr:rowOff>0</xdr:rowOff>
    </xdr:from>
    <xdr:to>
      <xdr:col>5</xdr:col>
      <xdr:colOff>19049</xdr:colOff>
      <xdr:row>2</xdr:row>
      <xdr:rowOff>207978</xdr:rowOff>
    </xdr:to>
    <xdr:pic>
      <xdr:nvPicPr>
        <xdr:cNvPr id="2" name="Image 1">
          <a:hlinkClick xmlns:r="http://schemas.openxmlformats.org/officeDocument/2006/relationships" r:id="rId13" tooltip=" "/>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7150" y="0"/>
          <a:ext cx="2876549" cy="693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0</xdr:row>
      <xdr:rowOff>0</xdr:rowOff>
    </xdr:from>
    <xdr:to>
      <xdr:col>7</xdr:col>
      <xdr:colOff>369086</xdr:colOff>
      <xdr:row>1</xdr:row>
      <xdr:rowOff>266700</xdr:rowOff>
    </xdr:to>
    <xdr:sp macro="" textlink="">
      <xdr:nvSpPr>
        <xdr:cNvPr id="3" name="Rectangle : coins arrondis 2">
          <a:hlinkClick xmlns:r="http://schemas.openxmlformats.org/officeDocument/2006/relationships" r:id="rId15" tooltip=" "/>
          <a:extLst>
            <a:ext uri="{FF2B5EF4-FFF2-40B4-BE49-F238E27FC236}">
              <a16:creationId xmlns:a16="http://schemas.microsoft.com/office/drawing/2014/main" id="{00000000-0008-0000-0800-000003000000}"/>
            </a:ext>
          </a:extLst>
        </xdr:cNvPr>
        <xdr:cNvSpPr>
          <a:spLocks noChangeAspect="1"/>
        </xdr:cNvSpPr>
      </xdr:nvSpPr>
      <xdr:spPr>
        <a:xfrm>
          <a:off x="3486150" y="0"/>
          <a:ext cx="1226336" cy="4572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7</xdr:col>
      <xdr:colOff>389487</xdr:colOff>
      <xdr:row>0</xdr:row>
      <xdr:rowOff>9525</xdr:rowOff>
    </xdr:from>
    <xdr:to>
      <xdr:col>8</xdr:col>
      <xdr:colOff>1709119</xdr:colOff>
      <xdr:row>1</xdr:row>
      <xdr:rowOff>266700</xdr:rowOff>
    </xdr:to>
    <xdr:sp macro="" textlink="">
      <xdr:nvSpPr>
        <xdr:cNvPr id="4" name="Rectangle : coins arrondis 3">
          <a:hlinkClick xmlns:r="http://schemas.openxmlformats.org/officeDocument/2006/relationships" r:id="rId12" tooltip=" "/>
          <a:extLst>
            <a:ext uri="{FF2B5EF4-FFF2-40B4-BE49-F238E27FC236}">
              <a16:creationId xmlns:a16="http://schemas.microsoft.com/office/drawing/2014/main" id="{00000000-0008-0000-0800-000004000000}"/>
            </a:ext>
          </a:extLst>
        </xdr:cNvPr>
        <xdr:cNvSpPr>
          <a:spLocks noChangeAspect="1"/>
        </xdr:cNvSpPr>
      </xdr:nvSpPr>
      <xdr:spPr>
        <a:xfrm>
          <a:off x="4732887" y="9525"/>
          <a:ext cx="2034007" cy="447675"/>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p>
      </xdr:txBody>
    </xdr:sp>
    <xdr:clientData/>
  </xdr:twoCellAnchor>
  <xdr:twoCellAnchor>
    <xdr:from>
      <xdr:col>8</xdr:col>
      <xdr:colOff>1804370</xdr:colOff>
      <xdr:row>0</xdr:row>
      <xdr:rowOff>9528</xdr:rowOff>
    </xdr:from>
    <xdr:to>
      <xdr:col>9</xdr:col>
      <xdr:colOff>492006</xdr:colOff>
      <xdr:row>1</xdr:row>
      <xdr:rowOff>291826</xdr:rowOff>
    </xdr:to>
    <xdr:sp macro="" textlink="">
      <xdr:nvSpPr>
        <xdr:cNvPr id="5" name="Rectangle : coins arrondis 4">
          <a:hlinkClick xmlns:r="http://schemas.openxmlformats.org/officeDocument/2006/relationships" r:id="rId16" tooltip=" "/>
          <a:extLst>
            <a:ext uri="{FF2B5EF4-FFF2-40B4-BE49-F238E27FC236}">
              <a16:creationId xmlns:a16="http://schemas.microsoft.com/office/drawing/2014/main" id="{00000000-0008-0000-0800-000005000000}"/>
            </a:ext>
          </a:extLst>
        </xdr:cNvPr>
        <xdr:cNvSpPr>
          <a:spLocks noChangeAspect="1"/>
        </xdr:cNvSpPr>
      </xdr:nvSpPr>
      <xdr:spPr>
        <a:xfrm>
          <a:off x="6862145" y="9528"/>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mn-lt"/>
              <a:ea typeface="+mn-ea"/>
              <a:cs typeface="+mn-cs"/>
            </a:rPr>
            <a:t>Exercices</a:t>
          </a:r>
        </a:p>
      </xdr:txBody>
    </xdr:sp>
    <xdr:clientData/>
  </xdr:twoCellAnchor>
  <xdr:twoCellAnchor>
    <xdr:from>
      <xdr:col>9</xdr:col>
      <xdr:colOff>578950</xdr:colOff>
      <xdr:row>0</xdr:row>
      <xdr:rowOff>19050</xdr:rowOff>
    </xdr:from>
    <xdr:to>
      <xdr:col>12</xdr:col>
      <xdr:colOff>366094</xdr:colOff>
      <xdr:row>2</xdr:row>
      <xdr:rowOff>6073</xdr:rowOff>
    </xdr:to>
    <xdr:sp macro="" textlink="">
      <xdr:nvSpPr>
        <xdr:cNvPr id="6" name="Rectangle : coins arrondis 5">
          <a:hlinkClick xmlns:r="http://schemas.openxmlformats.org/officeDocument/2006/relationships" r:id="rId17" tooltip="  "/>
          <a:extLst>
            <a:ext uri="{FF2B5EF4-FFF2-40B4-BE49-F238E27FC236}">
              <a16:creationId xmlns:a16="http://schemas.microsoft.com/office/drawing/2014/main" id="{00000000-0008-0000-0800-000006000000}"/>
            </a:ext>
          </a:extLst>
        </xdr:cNvPr>
        <xdr:cNvSpPr>
          <a:spLocks noChangeAspect="1"/>
        </xdr:cNvSpPr>
      </xdr:nvSpPr>
      <xdr:spPr>
        <a:xfrm>
          <a:off x="8770450" y="19050"/>
          <a:ext cx="1425444"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Certificat</a:t>
          </a:r>
        </a:p>
      </xdr:txBody>
    </xdr:sp>
    <xdr:clientData/>
  </xdr:twoCellAnchor>
  <xdr:twoCellAnchor>
    <xdr:from>
      <xdr:col>12</xdr:col>
      <xdr:colOff>461345</xdr:colOff>
      <xdr:row>0</xdr:row>
      <xdr:rowOff>19053</xdr:rowOff>
    </xdr:from>
    <xdr:to>
      <xdr:col>15</xdr:col>
      <xdr:colOff>344607</xdr:colOff>
      <xdr:row>2</xdr:row>
      <xdr:rowOff>6076</xdr:rowOff>
    </xdr:to>
    <xdr:sp macro="" textlink="">
      <xdr:nvSpPr>
        <xdr:cNvPr id="7" name="Rectangle : coins arrondis 6">
          <a:hlinkClick xmlns:r="http://schemas.openxmlformats.org/officeDocument/2006/relationships" r:id="rId18" tooltip=" "/>
          <a:extLst>
            <a:ext uri="{FF2B5EF4-FFF2-40B4-BE49-F238E27FC236}">
              <a16:creationId xmlns:a16="http://schemas.microsoft.com/office/drawing/2014/main" id="{00000000-0008-0000-0800-000007000000}"/>
            </a:ext>
          </a:extLst>
        </xdr:cNvPr>
        <xdr:cNvSpPr>
          <a:spLocks noChangeAspect="1"/>
        </xdr:cNvSpPr>
      </xdr:nvSpPr>
      <xdr:spPr>
        <a:xfrm>
          <a:off x="10291145" y="19053"/>
          <a:ext cx="1740637"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Sauvegarde</a:t>
          </a:r>
        </a:p>
      </xdr:txBody>
    </xdr:sp>
    <xdr:clientData/>
  </xdr:twoCellAnchor>
  <xdr:twoCellAnchor>
    <xdr:from>
      <xdr:col>15</xdr:col>
      <xdr:colOff>443689</xdr:colOff>
      <xdr:row>0</xdr:row>
      <xdr:rowOff>9525</xdr:rowOff>
    </xdr:from>
    <xdr:to>
      <xdr:col>17</xdr:col>
      <xdr:colOff>198135</xdr:colOff>
      <xdr:row>1</xdr:row>
      <xdr:rowOff>291823</xdr:rowOff>
    </xdr:to>
    <xdr:sp macro="" textlink="">
      <xdr:nvSpPr>
        <xdr:cNvPr id="8" name="Rectangle : coins arrondis 7">
          <a:hlinkClick xmlns:r="http://schemas.openxmlformats.org/officeDocument/2006/relationships" r:id="rId19" tooltip=" "/>
          <a:extLst>
            <a:ext uri="{FF2B5EF4-FFF2-40B4-BE49-F238E27FC236}">
              <a16:creationId xmlns:a16="http://schemas.microsoft.com/office/drawing/2014/main" id="{00000000-0008-0000-0800-000008000000}"/>
            </a:ext>
          </a:extLst>
        </xdr:cNvPr>
        <xdr:cNvSpPr>
          <a:spLocks noChangeAspect="1"/>
        </xdr:cNvSpPr>
      </xdr:nvSpPr>
      <xdr:spPr>
        <a:xfrm>
          <a:off x="12130864" y="9525"/>
          <a:ext cx="992696"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Site</a:t>
          </a:r>
        </a:p>
      </xdr:txBody>
    </xdr:sp>
    <xdr:clientData/>
  </xdr:twoCellAnchor>
  <xdr:twoCellAnchor editAs="absolute">
    <xdr:from>
      <xdr:col>1</xdr:col>
      <xdr:colOff>0</xdr:colOff>
      <xdr:row>35</xdr:row>
      <xdr:rowOff>38095</xdr:rowOff>
    </xdr:from>
    <xdr:to>
      <xdr:col>3</xdr:col>
      <xdr:colOff>118124</xdr:colOff>
      <xdr:row>37</xdr:row>
      <xdr:rowOff>89095</xdr:rowOff>
    </xdr:to>
    <xdr:sp macro="" textlink="">
      <xdr:nvSpPr>
        <xdr:cNvPr id="9" name="Organigramme : Délai 45">
          <a:extLst>
            <a:ext uri="{FF2B5EF4-FFF2-40B4-BE49-F238E27FC236}">
              <a16:creationId xmlns:a16="http://schemas.microsoft.com/office/drawing/2014/main" id="{00000000-0008-0000-0800-000009000000}"/>
            </a:ext>
          </a:extLst>
        </xdr:cNvPr>
        <xdr:cNvSpPr/>
      </xdr:nvSpPr>
      <xdr:spPr>
        <a:xfrm>
          <a:off x="57150" y="7229470"/>
          <a:ext cx="1546874"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nchorCtr="0"/>
        <a:lstStyle/>
        <a:p>
          <a:pPr algn="l"/>
          <a:r>
            <a:rPr lang="fr-BE" sz="2800" b="1" u="sng">
              <a:solidFill>
                <a:schemeClr val="bg1"/>
              </a:solidFill>
            </a:rPr>
            <a:t>  </a:t>
          </a:r>
          <a:r>
            <a:rPr lang="fr-BE" sz="2000" b="1" u="sng">
              <a:solidFill>
                <a:schemeClr val="bg1"/>
              </a:solidFill>
            </a:rPr>
            <a:t>Chapitres</a:t>
          </a:r>
          <a:endParaRPr lang="fr-BE" sz="1800" b="1" u="sng">
            <a:solidFill>
              <a:schemeClr val="bg1"/>
            </a:solidFill>
          </a:endParaRPr>
        </a:p>
      </xdr:txBody>
    </xdr:sp>
    <xdr:clientData/>
  </xdr:twoCellAnchor>
  <xdr:twoCellAnchor editAs="absolute">
    <xdr:from>
      <xdr:col>3</xdr:col>
      <xdr:colOff>209556</xdr:colOff>
      <xdr:row>35</xdr:row>
      <xdr:rowOff>57150</xdr:rowOff>
    </xdr:from>
    <xdr:to>
      <xdr:col>4</xdr:col>
      <xdr:colOff>161181</xdr:colOff>
      <xdr:row>37</xdr:row>
      <xdr:rowOff>108150</xdr:rowOff>
    </xdr:to>
    <xdr:sp macro="" textlink="">
      <xdr:nvSpPr>
        <xdr:cNvPr id="10" name="Organigramme : Délai 25">
          <a:hlinkClick xmlns:r="http://schemas.openxmlformats.org/officeDocument/2006/relationships" r:id="rId16" tooltip=" "/>
          <a:extLst>
            <a:ext uri="{FF2B5EF4-FFF2-40B4-BE49-F238E27FC236}">
              <a16:creationId xmlns:a16="http://schemas.microsoft.com/office/drawing/2014/main" id="{00000000-0008-0000-0800-00000A000000}"/>
            </a:ext>
          </a:extLst>
        </xdr:cNvPr>
        <xdr:cNvSpPr>
          <a:spLocks noChangeAspect="1"/>
        </xdr:cNvSpPr>
      </xdr:nvSpPr>
      <xdr:spPr>
        <a:xfrm>
          <a:off x="1695456" y="724852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rgbClr val="43FF98"/>
              </a:solidFill>
            </a:rPr>
            <a:t>1</a:t>
          </a:r>
          <a:endParaRPr lang="fr-BE" sz="1800" b="1" u="none">
            <a:solidFill>
              <a:srgbClr val="43FF98"/>
            </a:solidFill>
          </a:endParaRPr>
        </a:p>
      </xdr:txBody>
    </xdr:sp>
    <xdr:clientData/>
  </xdr:twoCellAnchor>
  <xdr:twoCellAnchor editAs="absolute">
    <xdr:from>
      <xdr:col>4</xdr:col>
      <xdr:colOff>180981</xdr:colOff>
      <xdr:row>35</xdr:row>
      <xdr:rowOff>57150</xdr:rowOff>
    </xdr:from>
    <xdr:to>
      <xdr:col>5</xdr:col>
      <xdr:colOff>132606</xdr:colOff>
      <xdr:row>37</xdr:row>
      <xdr:rowOff>108150</xdr:rowOff>
    </xdr:to>
    <xdr:sp macro="" textlink="">
      <xdr:nvSpPr>
        <xdr:cNvPr id="11" name="Organigramme : Délai 25">
          <a:hlinkClick xmlns:r="http://schemas.openxmlformats.org/officeDocument/2006/relationships" r:id="rId11" tooltip=" "/>
          <a:extLst>
            <a:ext uri="{FF2B5EF4-FFF2-40B4-BE49-F238E27FC236}">
              <a16:creationId xmlns:a16="http://schemas.microsoft.com/office/drawing/2014/main" id="{00000000-0008-0000-0800-00000B000000}"/>
            </a:ext>
          </a:extLst>
        </xdr:cNvPr>
        <xdr:cNvSpPr>
          <a:spLocks noChangeAspect="1"/>
        </xdr:cNvSpPr>
      </xdr:nvSpPr>
      <xdr:spPr>
        <a:xfrm>
          <a:off x="2381256" y="724852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2</a:t>
          </a:r>
          <a:endParaRPr lang="fr-BE" sz="1800" b="1" u="none">
            <a:solidFill>
              <a:schemeClr val="bg1"/>
            </a:solidFill>
          </a:endParaRPr>
        </a:p>
      </xdr:txBody>
    </xdr:sp>
    <xdr:clientData/>
  </xdr:twoCellAnchor>
  <xdr:twoCellAnchor editAs="absolute">
    <xdr:from>
      <xdr:col>5</xdr:col>
      <xdr:colOff>161931</xdr:colOff>
      <xdr:row>35</xdr:row>
      <xdr:rowOff>38100</xdr:rowOff>
    </xdr:from>
    <xdr:to>
      <xdr:col>6</xdr:col>
      <xdr:colOff>113556</xdr:colOff>
      <xdr:row>37</xdr:row>
      <xdr:rowOff>89100</xdr:rowOff>
    </xdr:to>
    <xdr:sp macro="" textlink="">
      <xdr:nvSpPr>
        <xdr:cNvPr id="12" name="Organigramme : Délai 25">
          <a:hlinkClick xmlns:r="http://schemas.openxmlformats.org/officeDocument/2006/relationships" r:id="rId20" tooltip=" "/>
          <a:extLst>
            <a:ext uri="{FF2B5EF4-FFF2-40B4-BE49-F238E27FC236}">
              <a16:creationId xmlns:a16="http://schemas.microsoft.com/office/drawing/2014/main" id="{00000000-0008-0000-0800-00000C000000}"/>
            </a:ext>
          </a:extLst>
        </xdr:cNvPr>
        <xdr:cNvSpPr>
          <a:spLocks noChangeAspect="1"/>
        </xdr:cNvSpPr>
      </xdr:nvSpPr>
      <xdr:spPr>
        <a:xfrm>
          <a:off x="3076581" y="72294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3</a:t>
          </a:r>
          <a:endParaRPr lang="fr-BE" sz="1800" b="1" u="none">
            <a:solidFill>
              <a:schemeClr val="bg1"/>
            </a:solidFill>
          </a:endParaRPr>
        </a:p>
      </xdr:txBody>
    </xdr:sp>
    <xdr:clientData/>
  </xdr:twoCellAnchor>
  <xdr:twoCellAnchor editAs="absolute">
    <xdr:from>
      <xdr:col>6</xdr:col>
      <xdr:colOff>152406</xdr:colOff>
      <xdr:row>35</xdr:row>
      <xdr:rowOff>28575</xdr:rowOff>
    </xdr:from>
    <xdr:to>
      <xdr:col>7</xdr:col>
      <xdr:colOff>104031</xdr:colOff>
      <xdr:row>37</xdr:row>
      <xdr:rowOff>79575</xdr:rowOff>
    </xdr:to>
    <xdr:sp macro="" textlink="">
      <xdr:nvSpPr>
        <xdr:cNvPr id="13" name="Organigramme : Délai 25">
          <a:hlinkClick xmlns:r="http://schemas.openxmlformats.org/officeDocument/2006/relationships" r:id="rId21" tooltip=" "/>
          <a:extLst>
            <a:ext uri="{FF2B5EF4-FFF2-40B4-BE49-F238E27FC236}">
              <a16:creationId xmlns:a16="http://schemas.microsoft.com/office/drawing/2014/main" id="{00000000-0008-0000-0800-00000D000000}"/>
            </a:ext>
          </a:extLst>
        </xdr:cNvPr>
        <xdr:cNvSpPr>
          <a:spLocks noChangeAspect="1"/>
        </xdr:cNvSpPr>
      </xdr:nvSpPr>
      <xdr:spPr>
        <a:xfrm>
          <a:off x="3781431" y="72199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4</a:t>
          </a:r>
          <a:endParaRPr lang="fr-BE" sz="1800" b="1" u="none">
            <a:solidFill>
              <a:schemeClr val="bg1"/>
            </a:solidFill>
          </a:endParaRPr>
        </a:p>
      </xdr:txBody>
    </xdr:sp>
    <xdr:clientData/>
  </xdr:twoCellAnchor>
  <xdr:twoCellAnchor editAs="absolute">
    <xdr:from>
      <xdr:col>7</xdr:col>
      <xdr:colOff>152406</xdr:colOff>
      <xdr:row>35</xdr:row>
      <xdr:rowOff>28575</xdr:rowOff>
    </xdr:from>
    <xdr:to>
      <xdr:col>8</xdr:col>
      <xdr:colOff>104031</xdr:colOff>
      <xdr:row>37</xdr:row>
      <xdr:rowOff>79575</xdr:rowOff>
    </xdr:to>
    <xdr:sp macro="" textlink="">
      <xdr:nvSpPr>
        <xdr:cNvPr id="14" name="Organigramme : Délai 25">
          <a:hlinkClick xmlns:r="http://schemas.openxmlformats.org/officeDocument/2006/relationships" r:id="rId22" tooltip="  "/>
          <a:extLst>
            <a:ext uri="{FF2B5EF4-FFF2-40B4-BE49-F238E27FC236}">
              <a16:creationId xmlns:a16="http://schemas.microsoft.com/office/drawing/2014/main" id="{00000000-0008-0000-0800-00000E000000}"/>
            </a:ext>
          </a:extLst>
        </xdr:cNvPr>
        <xdr:cNvSpPr>
          <a:spLocks noChangeAspect="1"/>
        </xdr:cNvSpPr>
      </xdr:nvSpPr>
      <xdr:spPr>
        <a:xfrm>
          <a:off x="4495806" y="72199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5</a:t>
          </a:r>
          <a:endParaRPr lang="fr-BE" sz="1800" b="1" u="none">
            <a:solidFill>
              <a:schemeClr val="bg1"/>
            </a:solidFill>
          </a:endParaRPr>
        </a:p>
      </xdr:txBody>
    </xdr:sp>
    <xdr:clientData/>
  </xdr:twoCellAnchor>
  <xdr:twoCellAnchor editAs="absolute">
    <xdr:from>
      <xdr:col>8</xdr:col>
      <xdr:colOff>161931</xdr:colOff>
      <xdr:row>35</xdr:row>
      <xdr:rowOff>28575</xdr:rowOff>
    </xdr:from>
    <xdr:to>
      <xdr:col>8</xdr:col>
      <xdr:colOff>827931</xdr:colOff>
      <xdr:row>37</xdr:row>
      <xdr:rowOff>79575</xdr:rowOff>
    </xdr:to>
    <xdr:sp macro="" textlink="">
      <xdr:nvSpPr>
        <xdr:cNvPr id="15" name="Organigramme : Délai 25">
          <a:hlinkClick xmlns:r="http://schemas.openxmlformats.org/officeDocument/2006/relationships" r:id="rId23" tooltip=" "/>
          <a:extLst>
            <a:ext uri="{FF2B5EF4-FFF2-40B4-BE49-F238E27FC236}">
              <a16:creationId xmlns:a16="http://schemas.microsoft.com/office/drawing/2014/main" id="{00000000-0008-0000-0800-00000F000000}"/>
            </a:ext>
          </a:extLst>
        </xdr:cNvPr>
        <xdr:cNvSpPr>
          <a:spLocks noChangeAspect="1"/>
        </xdr:cNvSpPr>
      </xdr:nvSpPr>
      <xdr:spPr>
        <a:xfrm>
          <a:off x="5219706" y="72199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6</a:t>
          </a:r>
          <a:endParaRPr lang="fr-BE" sz="1800" b="1" u="none">
            <a:solidFill>
              <a:schemeClr val="bg1"/>
            </a:solidFill>
          </a:endParaRPr>
        </a:p>
      </xdr:txBody>
    </xdr:sp>
    <xdr:clientData/>
  </xdr:twoCellAnchor>
  <xdr:twoCellAnchor editAs="absolute">
    <xdr:from>
      <xdr:col>8</xdr:col>
      <xdr:colOff>857256</xdr:colOff>
      <xdr:row>35</xdr:row>
      <xdr:rowOff>19050</xdr:rowOff>
    </xdr:from>
    <xdr:to>
      <xdr:col>8</xdr:col>
      <xdr:colOff>1523256</xdr:colOff>
      <xdr:row>37</xdr:row>
      <xdr:rowOff>70050</xdr:rowOff>
    </xdr:to>
    <xdr:sp macro="" textlink="">
      <xdr:nvSpPr>
        <xdr:cNvPr id="16" name="Organigramme : Délai 25">
          <a:hlinkClick xmlns:r="http://schemas.openxmlformats.org/officeDocument/2006/relationships" r:id="rId24" tooltip=" "/>
          <a:extLst>
            <a:ext uri="{FF2B5EF4-FFF2-40B4-BE49-F238E27FC236}">
              <a16:creationId xmlns:a16="http://schemas.microsoft.com/office/drawing/2014/main" id="{00000000-0008-0000-0800-000010000000}"/>
            </a:ext>
          </a:extLst>
        </xdr:cNvPr>
        <xdr:cNvSpPr>
          <a:spLocks noChangeAspect="1"/>
        </xdr:cNvSpPr>
      </xdr:nvSpPr>
      <xdr:spPr>
        <a:xfrm>
          <a:off x="5915031" y="721042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7</a:t>
          </a:r>
          <a:endParaRPr lang="fr-BE" sz="1800" b="1" u="none">
            <a:solidFill>
              <a:schemeClr val="bg1"/>
            </a:solidFill>
          </a:endParaRPr>
        </a:p>
      </xdr:txBody>
    </xdr:sp>
    <xdr:clientData/>
  </xdr:twoCellAnchor>
  <xdr:twoCellAnchor editAs="absolute">
    <xdr:from>
      <xdr:col>8</xdr:col>
      <xdr:colOff>1562106</xdr:colOff>
      <xdr:row>35</xdr:row>
      <xdr:rowOff>9525</xdr:rowOff>
    </xdr:from>
    <xdr:to>
      <xdr:col>8</xdr:col>
      <xdr:colOff>2228106</xdr:colOff>
      <xdr:row>37</xdr:row>
      <xdr:rowOff>60525</xdr:rowOff>
    </xdr:to>
    <xdr:sp macro="" textlink="">
      <xdr:nvSpPr>
        <xdr:cNvPr id="17" name="Organigramme : Délai 25">
          <a:hlinkClick xmlns:r="http://schemas.openxmlformats.org/officeDocument/2006/relationships" r:id="rId25" tooltip=" "/>
          <a:extLst>
            <a:ext uri="{FF2B5EF4-FFF2-40B4-BE49-F238E27FC236}">
              <a16:creationId xmlns:a16="http://schemas.microsoft.com/office/drawing/2014/main" id="{00000000-0008-0000-0800-000011000000}"/>
            </a:ext>
          </a:extLst>
        </xdr:cNvPr>
        <xdr:cNvSpPr>
          <a:spLocks noChangeAspect="1"/>
        </xdr:cNvSpPr>
      </xdr:nvSpPr>
      <xdr:spPr>
        <a:xfrm>
          <a:off x="6619881" y="72009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8</a:t>
          </a:r>
          <a:endParaRPr lang="fr-BE" sz="1800" b="1" u="none">
            <a:solidFill>
              <a:schemeClr val="bg1"/>
            </a:solidFill>
          </a:endParaRPr>
        </a:p>
      </xdr:txBody>
    </xdr:sp>
    <xdr:clientData/>
  </xdr:twoCellAnchor>
  <xdr:twoCellAnchor editAs="absolute">
    <xdr:from>
      <xdr:col>8</xdr:col>
      <xdr:colOff>2257431</xdr:colOff>
      <xdr:row>35</xdr:row>
      <xdr:rowOff>0</xdr:rowOff>
    </xdr:from>
    <xdr:to>
      <xdr:col>8</xdr:col>
      <xdr:colOff>2923431</xdr:colOff>
      <xdr:row>37</xdr:row>
      <xdr:rowOff>51000</xdr:rowOff>
    </xdr:to>
    <xdr:sp macro="" textlink="">
      <xdr:nvSpPr>
        <xdr:cNvPr id="18" name="Organigramme : Délai 25">
          <a:hlinkClick xmlns:r="http://schemas.openxmlformats.org/officeDocument/2006/relationships" r:id="rId26" tooltip=" "/>
          <a:extLst>
            <a:ext uri="{FF2B5EF4-FFF2-40B4-BE49-F238E27FC236}">
              <a16:creationId xmlns:a16="http://schemas.microsoft.com/office/drawing/2014/main" id="{00000000-0008-0000-0800-000012000000}"/>
            </a:ext>
          </a:extLst>
        </xdr:cNvPr>
        <xdr:cNvSpPr>
          <a:spLocks noChangeAspect="1"/>
        </xdr:cNvSpPr>
      </xdr:nvSpPr>
      <xdr:spPr>
        <a:xfrm>
          <a:off x="7315206"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9</a:t>
          </a:r>
          <a:endParaRPr lang="fr-BE" sz="1800" b="1" u="none">
            <a:solidFill>
              <a:schemeClr val="bg1"/>
            </a:solidFill>
          </a:endParaRPr>
        </a:p>
      </xdr:txBody>
    </xdr:sp>
    <xdr:clientData/>
  </xdr:twoCellAnchor>
  <xdr:twoCellAnchor editAs="absolute">
    <xdr:from>
      <xdr:col>8</xdr:col>
      <xdr:colOff>2971806</xdr:colOff>
      <xdr:row>35</xdr:row>
      <xdr:rowOff>0</xdr:rowOff>
    </xdr:from>
    <xdr:to>
      <xdr:col>9</xdr:col>
      <xdr:colOff>504081</xdr:colOff>
      <xdr:row>37</xdr:row>
      <xdr:rowOff>51000</xdr:rowOff>
    </xdr:to>
    <xdr:sp macro="" textlink="">
      <xdr:nvSpPr>
        <xdr:cNvPr id="19" name="Organigramme : Délai 25">
          <a:hlinkClick xmlns:r="http://schemas.openxmlformats.org/officeDocument/2006/relationships" r:id="rId27" tooltip=" "/>
          <a:extLst>
            <a:ext uri="{FF2B5EF4-FFF2-40B4-BE49-F238E27FC236}">
              <a16:creationId xmlns:a16="http://schemas.microsoft.com/office/drawing/2014/main" id="{00000000-0008-0000-0800-000013000000}"/>
            </a:ext>
          </a:extLst>
        </xdr:cNvPr>
        <xdr:cNvSpPr>
          <a:spLocks noChangeAspect="1"/>
        </xdr:cNvSpPr>
      </xdr:nvSpPr>
      <xdr:spPr>
        <a:xfrm>
          <a:off x="8029581"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10</a:t>
          </a:r>
          <a:endParaRPr lang="fr-BE" sz="1800" b="1" u="none">
            <a:solidFill>
              <a:schemeClr val="bg1"/>
            </a:solidFill>
          </a:endParaRPr>
        </a:p>
      </xdr:txBody>
    </xdr:sp>
    <xdr:clientData/>
  </xdr:twoCellAnchor>
  <xdr:twoCellAnchor editAs="oneCell">
    <xdr:from>
      <xdr:col>19</xdr:col>
      <xdr:colOff>101801</xdr:colOff>
      <xdr:row>0</xdr:row>
      <xdr:rowOff>123446</xdr:rowOff>
    </xdr:from>
    <xdr:to>
      <xdr:col>19</xdr:col>
      <xdr:colOff>570662</xdr:colOff>
      <xdr:row>3</xdr:row>
      <xdr:rowOff>62754</xdr:rowOff>
    </xdr:to>
    <xdr:pic>
      <xdr:nvPicPr>
        <xdr:cNvPr id="20" name="Image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28"/>
        <a:stretch>
          <a:fillRect/>
        </a:stretch>
      </xdr:blipFill>
      <xdr:spPr>
        <a:xfrm rot="1655933" flipH="1" flipV="1">
          <a:off x="14265476" y="123446"/>
          <a:ext cx="468861" cy="720358"/>
        </a:xfrm>
        <a:prstGeom prst="rect">
          <a:avLst/>
        </a:prstGeom>
      </xdr:spPr>
    </xdr:pic>
    <xdr:clientData/>
  </xdr:twoCellAnchor>
  <xdr:twoCellAnchor>
    <xdr:from>
      <xdr:col>11</xdr:col>
      <xdr:colOff>133350</xdr:colOff>
      <xdr:row>35</xdr:row>
      <xdr:rowOff>19050</xdr:rowOff>
    </xdr:from>
    <xdr:to>
      <xdr:col>11</xdr:col>
      <xdr:colOff>495300</xdr:colOff>
      <xdr:row>36</xdr:row>
      <xdr:rowOff>47625</xdr:rowOff>
    </xdr:to>
    <xdr:sp macro="" textlink="">
      <xdr:nvSpPr>
        <xdr:cNvPr id="21" name="Flèche : haut 20">
          <a:extLst>
            <a:ext uri="{FF2B5EF4-FFF2-40B4-BE49-F238E27FC236}">
              <a16:creationId xmlns:a16="http://schemas.microsoft.com/office/drawing/2014/main" id="{00000000-0008-0000-0800-000015000000}"/>
            </a:ext>
          </a:extLst>
        </xdr:cNvPr>
        <xdr:cNvSpPr/>
      </xdr:nvSpPr>
      <xdr:spPr>
        <a:xfrm>
          <a:off x="9344025" y="7210425"/>
          <a:ext cx="361950" cy="219075"/>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mc:AlternateContent xmlns:mc="http://schemas.openxmlformats.org/markup-compatibility/2006">
    <mc:Choice xmlns:a14="http://schemas.microsoft.com/office/drawing/2010/main" Requires="a14">
      <xdr:twoCellAnchor>
        <xdr:from>
          <xdr:col>11</xdr:col>
          <xdr:colOff>19050</xdr:colOff>
          <xdr:row>33</xdr:row>
          <xdr:rowOff>19050</xdr:rowOff>
        </xdr:from>
        <xdr:to>
          <xdr:col>12</xdr:col>
          <xdr:colOff>47625</xdr:colOff>
          <xdr:row>35</xdr:row>
          <xdr:rowOff>19050</xdr:rowOff>
        </xdr:to>
        <xdr:sp macro="" textlink="">
          <xdr:nvSpPr>
            <xdr:cNvPr id="30725" name="Spinner 5" hidden="1">
              <a:extLst>
                <a:ext uri="{63B3BB69-23CF-44E3-9099-C40C66FF867C}">
                  <a14:compatExt spid="_x0000_s30725"/>
                </a:ext>
                <a:ext uri="{FF2B5EF4-FFF2-40B4-BE49-F238E27FC236}">
                  <a16:creationId xmlns:a16="http://schemas.microsoft.com/office/drawing/2014/main" id="{00000000-0008-0000-0800-0000057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695</xdr:col>
      <xdr:colOff>0</xdr:colOff>
      <xdr:row>62</xdr:row>
      <xdr:rowOff>0</xdr:rowOff>
    </xdr:from>
    <xdr:to>
      <xdr:col>695</xdr:col>
      <xdr:colOff>382231</xdr:colOff>
      <xdr:row>65</xdr:row>
      <xdr:rowOff>18948</xdr:rowOff>
    </xdr:to>
    <xdr:pic>
      <xdr:nvPicPr>
        <xdr:cNvPr id="53" name="Picture 7">
          <a:hlinkClick xmlns:r="http://schemas.openxmlformats.org/officeDocument/2006/relationships" r:id="rId1"/>
          <a:extLst>
            <a:ext uri="{FF2B5EF4-FFF2-40B4-BE49-F238E27FC236}">
              <a16:creationId xmlns:a16="http://schemas.microsoft.com/office/drawing/2014/main" id="{00000000-0008-0000-0900-00003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0471600" y="6219825"/>
          <a:ext cx="609454" cy="819048"/>
        </a:xfrm>
        <a:prstGeom prst="rect">
          <a:avLst/>
        </a:prstGeom>
        <a:noFill/>
      </xdr:spPr>
    </xdr:pic>
    <xdr:clientData/>
  </xdr:twoCellAnchor>
  <xdr:twoCellAnchor editAs="oneCell">
    <xdr:from>
      <xdr:col>695</xdr:col>
      <xdr:colOff>0</xdr:colOff>
      <xdr:row>62</xdr:row>
      <xdr:rowOff>0</xdr:rowOff>
    </xdr:from>
    <xdr:to>
      <xdr:col>695</xdr:col>
      <xdr:colOff>381165</xdr:colOff>
      <xdr:row>65</xdr:row>
      <xdr:rowOff>18948</xdr:rowOff>
    </xdr:to>
    <xdr:pic>
      <xdr:nvPicPr>
        <xdr:cNvPr id="54" name="Picture 5">
          <a:hlinkClick xmlns:r="http://schemas.openxmlformats.org/officeDocument/2006/relationships" r:id="rId3"/>
          <a:extLst>
            <a:ext uri="{FF2B5EF4-FFF2-40B4-BE49-F238E27FC236}">
              <a16:creationId xmlns:a16="http://schemas.microsoft.com/office/drawing/2014/main" id="{00000000-0008-0000-0900-000036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0471600" y="6229350"/>
          <a:ext cx="609765" cy="819048"/>
        </a:xfrm>
        <a:prstGeom prst="rect">
          <a:avLst/>
        </a:prstGeom>
        <a:noFill/>
      </xdr:spPr>
    </xdr:pic>
    <xdr:clientData/>
  </xdr:twoCellAnchor>
  <xdr:twoCellAnchor editAs="oneCell">
    <xdr:from>
      <xdr:col>695</xdr:col>
      <xdr:colOff>0</xdr:colOff>
      <xdr:row>62</xdr:row>
      <xdr:rowOff>0</xdr:rowOff>
    </xdr:from>
    <xdr:to>
      <xdr:col>695</xdr:col>
      <xdr:colOff>381165</xdr:colOff>
      <xdr:row>65</xdr:row>
      <xdr:rowOff>18948</xdr:rowOff>
    </xdr:to>
    <xdr:pic>
      <xdr:nvPicPr>
        <xdr:cNvPr id="55" name="Picture 6">
          <a:hlinkClick xmlns:r="http://schemas.openxmlformats.org/officeDocument/2006/relationships" r:id="rId5"/>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20471600" y="6219825"/>
          <a:ext cx="609765" cy="819048"/>
        </a:xfrm>
        <a:prstGeom prst="rect">
          <a:avLst/>
        </a:prstGeom>
        <a:noFill/>
      </xdr:spPr>
    </xdr:pic>
    <xdr:clientData/>
  </xdr:twoCellAnchor>
  <xdr:twoCellAnchor editAs="oneCell">
    <xdr:from>
      <xdr:col>695</xdr:col>
      <xdr:colOff>0</xdr:colOff>
      <xdr:row>62</xdr:row>
      <xdr:rowOff>0</xdr:rowOff>
    </xdr:from>
    <xdr:to>
      <xdr:col>695</xdr:col>
      <xdr:colOff>382228</xdr:colOff>
      <xdr:row>65</xdr:row>
      <xdr:rowOff>18948</xdr:rowOff>
    </xdr:to>
    <xdr:pic>
      <xdr:nvPicPr>
        <xdr:cNvPr id="56" name="Picture 8">
          <a:hlinkClick xmlns:r="http://schemas.openxmlformats.org/officeDocument/2006/relationships" r:id="rId7"/>
          <a:extLst>
            <a:ext uri="{FF2B5EF4-FFF2-40B4-BE49-F238E27FC236}">
              <a16:creationId xmlns:a16="http://schemas.microsoft.com/office/drawing/2014/main" id="{00000000-0008-0000-0900-000038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20471600" y="6219825"/>
          <a:ext cx="609451" cy="819048"/>
        </a:xfrm>
        <a:prstGeom prst="rect">
          <a:avLst/>
        </a:prstGeom>
        <a:noFill/>
      </xdr:spPr>
    </xdr:pic>
    <xdr:clientData/>
  </xdr:twoCellAnchor>
  <xdr:twoCellAnchor editAs="oneCell">
    <xdr:from>
      <xdr:col>695</xdr:col>
      <xdr:colOff>0</xdr:colOff>
      <xdr:row>62</xdr:row>
      <xdr:rowOff>0</xdr:rowOff>
    </xdr:from>
    <xdr:to>
      <xdr:col>695</xdr:col>
      <xdr:colOff>381162</xdr:colOff>
      <xdr:row>65</xdr:row>
      <xdr:rowOff>18948</xdr:rowOff>
    </xdr:to>
    <xdr:pic>
      <xdr:nvPicPr>
        <xdr:cNvPr id="57" name="Picture 9">
          <a:hlinkClick xmlns:r="http://schemas.openxmlformats.org/officeDocument/2006/relationships" r:id="rId9"/>
          <a:extLst>
            <a:ext uri="{FF2B5EF4-FFF2-40B4-BE49-F238E27FC236}">
              <a16:creationId xmlns:a16="http://schemas.microsoft.com/office/drawing/2014/main" id="{00000000-0008-0000-0900-000039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20471600" y="6276975"/>
          <a:ext cx="609762" cy="819048"/>
        </a:xfrm>
        <a:prstGeom prst="rect">
          <a:avLst/>
        </a:prstGeom>
        <a:noFill/>
      </xdr:spPr>
    </xdr:pic>
    <xdr:clientData/>
  </xdr:twoCellAnchor>
  <xdr:twoCellAnchor editAs="oneCell">
    <xdr:from>
      <xdr:col>695</xdr:col>
      <xdr:colOff>0</xdr:colOff>
      <xdr:row>37</xdr:row>
      <xdr:rowOff>76200</xdr:rowOff>
    </xdr:from>
    <xdr:to>
      <xdr:col>695</xdr:col>
      <xdr:colOff>382231</xdr:colOff>
      <xdr:row>40</xdr:row>
      <xdr:rowOff>95148</xdr:rowOff>
    </xdr:to>
    <xdr:pic>
      <xdr:nvPicPr>
        <xdr:cNvPr id="21" name="Picture 7">
          <a:hlinkClick xmlns:r="http://schemas.openxmlformats.org/officeDocument/2006/relationships" r:id="rId1"/>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9291750" y="7200900"/>
          <a:ext cx="609454" cy="819048"/>
        </a:xfrm>
        <a:prstGeom prst="rect">
          <a:avLst/>
        </a:prstGeom>
        <a:noFill/>
      </xdr:spPr>
    </xdr:pic>
    <xdr:clientData/>
  </xdr:twoCellAnchor>
  <xdr:twoCellAnchor editAs="oneCell">
    <xdr:from>
      <xdr:col>695</xdr:col>
      <xdr:colOff>0</xdr:colOff>
      <xdr:row>37</xdr:row>
      <xdr:rowOff>85725</xdr:rowOff>
    </xdr:from>
    <xdr:to>
      <xdr:col>695</xdr:col>
      <xdr:colOff>381165</xdr:colOff>
      <xdr:row>40</xdr:row>
      <xdr:rowOff>104673</xdr:rowOff>
    </xdr:to>
    <xdr:pic>
      <xdr:nvPicPr>
        <xdr:cNvPr id="22" name="Picture 5">
          <a:hlinkClick xmlns:r="http://schemas.openxmlformats.org/officeDocument/2006/relationships" r:id="rId3"/>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9291750" y="7210425"/>
          <a:ext cx="609765" cy="819048"/>
        </a:xfrm>
        <a:prstGeom prst="rect">
          <a:avLst/>
        </a:prstGeom>
        <a:noFill/>
      </xdr:spPr>
    </xdr:pic>
    <xdr:clientData/>
  </xdr:twoCellAnchor>
  <xdr:twoCellAnchor editAs="oneCell">
    <xdr:from>
      <xdr:col>695</xdr:col>
      <xdr:colOff>0</xdr:colOff>
      <xdr:row>37</xdr:row>
      <xdr:rowOff>76200</xdr:rowOff>
    </xdr:from>
    <xdr:to>
      <xdr:col>695</xdr:col>
      <xdr:colOff>381165</xdr:colOff>
      <xdr:row>40</xdr:row>
      <xdr:rowOff>95148</xdr:rowOff>
    </xdr:to>
    <xdr:pic>
      <xdr:nvPicPr>
        <xdr:cNvPr id="23" name="Picture 6">
          <a:hlinkClick xmlns:r="http://schemas.openxmlformats.org/officeDocument/2006/relationships" r:id="rId5"/>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29291750" y="7200900"/>
          <a:ext cx="609765" cy="819048"/>
        </a:xfrm>
        <a:prstGeom prst="rect">
          <a:avLst/>
        </a:prstGeom>
        <a:noFill/>
      </xdr:spPr>
    </xdr:pic>
    <xdr:clientData/>
  </xdr:twoCellAnchor>
  <xdr:twoCellAnchor editAs="oneCell">
    <xdr:from>
      <xdr:col>695</xdr:col>
      <xdr:colOff>0</xdr:colOff>
      <xdr:row>37</xdr:row>
      <xdr:rowOff>76200</xdr:rowOff>
    </xdr:from>
    <xdr:to>
      <xdr:col>695</xdr:col>
      <xdr:colOff>382228</xdr:colOff>
      <xdr:row>40</xdr:row>
      <xdr:rowOff>95148</xdr:rowOff>
    </xdr:to>
    <xdr:pic>
      <xdr:nvPicPr>
        <xdr:cNvPr id="24" name="Picture 8">
          <a:hlinkClick xmlns:r="http://schemas.openxmlformats.org/officeDocument/2006/relationships" r:id="rId7"/>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29291750" y="7200900"/>
          <a:ext cx="609451" cy="819048"/>
        </a:xfrm>
        <a:prstGeom prst="rect">
          <a:avLst/>
        </a:prstGeom>
        <a:noFill/>
      </xdr:spPr>
    </xdr:pic>
    <xdr:clientData/>
  </xdr:twoCellAnchor>
  <xdr:twoCellAnchor editAs="oneCell">
    <xdr:from>
      <xdr:col>695</xdr:col>
      <xdr:colOff>0</xdr:colOff>
      <xdr:row>37</xdr:row>
      <xdr:rowOff>133350</xdr:rowOff>
    </xdr:from>
    <xdr:to>
      <xdr:col>695</xdr:col>
      <xdr:colOff>381162</xdr:colOff>
      <xdr:row>40</xdr:row>
      <xdr:rowOff>152298</xdr:rowOff>
    </xdr:to>
    <xdr:pic>
      <xdr:nvPicPr>
        <xdr:cNvPr id="25" name="Picture 9">
          <a:hlinkClick xmlns:r="http://schemas.openxmlformats.org/officeDocument/2006/relationships" r:id="rId9"/>
          <a:extLst>
            <a:ext uri="{FF2B5EF4-FFF2-40B4-BE49-F238E27FC236}">
              <a16:creationId xmlns:a16="http://schemas.microsoft.com/office/drawing/2014/main" id="{00000000-0008-0000-0900-000019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29291750" y="7258050"/>
          <a:ext cx="609762" cy="819048"/>
        </a:xfrm>
        <a:prstGeom prst="rect">
          <a:avLst/>
        </a:prstGeom>
        <a:noFill/>
      </xdr:spPr>
    </xdr:pic>
    <xdr:clientData/>
  </xdr:twoCellAnchor>
  <xdr:twoCellAnchor>
    <xdr:from>
      <xdr:col>15</xdr:col>
      <xdr:colOff>579953</xdr:colOff>
      <xdr:row>34</xdr:row>
      <xdr:rowOff>0</xdr:rowOff>
    </xdr:from>
    <xdr:to>
      <xdr:col>17</xdr:col>
      <xdr:colOff>581025</xdr:colOff>
      <xdr:row>37</xdr:row>
      <xdr:rowOff>9524</xdr:rowOff>
    </xdr:to>
    <xdr:sp macro="" textlink="">
      <xdr:nvSpPr>
        <xdr:cNvPr id="27" name="Organigramme : Délai 20">
          <a:hlinkClick xmlns:r="http://schemas.openxmlformats.org/officeDocument/2006/relationships" r:id="rId11" tooltip=" "/>
          <a:extLst>
            <a:ext uri="{FF2B5EF4-FFF2-40B4-BE49-F238E27FC236}">
              <a16:creationId xmlns:a16="http://schemas.microsoft.com/office/drawing/2014/main" id="{00000000-0008-0000-0900-00001B000000}"/>
            </a:ext>
          </a:extLst>
        </xdr:cNvPr>
        <xdr:cNvSpPr/>
      </xdr:nvSpPr>
      <xdr:spPr>
        <a:xfrm>
          <a:off x="12267128" y="7019925"/>
          <a:ext cx="1239322" cy="581024"/>
        </a:xfrm>
        <a:prstGeom prst="roundRect">
          <a:avLst/>
        </a:prstGeom>
        <a:gradFill flip="none" rotWithShape="1">
          <a:gsLst>
            <a:gs pos="0">
              <a:srgbClr val="FFC000"/>
            </a:gs>
            <a:gs pos="46000">
              <a:srgbClr val="FFC000"/>
            </a:gs>
            <a:gs pos="100000">
              <a:srgbClr val="FFFF0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400" b="1" u="sng">
              <a:solidFill>
                <a:schemeClr val="tx2">
                  <a:lumMod val="75000"/>
                </a:schemeClr>
              </a:solidFill>
              <a:latin typeface="+mn-lt"/>
              <a:ea typeface="+mn-ea"/>
              <a:cs typeface="+mn-cs"/>
            </a:rPr>
            <a:t>Suivant</a:t>
          </a:r>
        </a:p>
      </xdr:txBody>
    </xdr:sp>
    <xdr:clientData/>
  </xdr:twoCellAnchor>
  <xdr:twoCellAnchor>
    <xdr:from>
      <xdr:col>11</xdr:col>
      <xdr:colOff>581024</xdr:colOff>
      <xdr:row>34</xdr:row>
      <xdr:rowOff>1</xdr:rowOff>
    </xdr:from>
    <xdr:to>
      <xdr:col>14</xdr:col>
      <xdr:colOff>55528</xdr:colOff>
      <xdr:row>37</xdr:row>
      <xdr:rowOff>19049</xdr:rowOff>
    </xdr:to>
    <xdr:sp macro="" textlink="">
      <xdr:nvSpPr>
        <xdr:cNvPr id="28" name="Organigramme : Délai 22">
          <a:hlinkClick xmlns:r="http://schemas.openxmlformats.org/officeDocument/2006/relationships" r:id="rId12" tooltip=" "/>
          <a:extLst>
            <a:ext uri="{FF2B5EF4-FFF2-40B4-BE49-F238E27FC236}">
              <a16:creationId xmlns:a16="http://schemas.microsoft.com/office/drawing/2014/main" id="{00000000-0008-0000-0900-00001C000000}"/>
            </a:ext>
          </a:extLst>
        </xdr:cNvPr>
        <xdr:cNvSpPr/>
      </xdr:nvSpPr>
      <xdr:spPr>
        <a:xfrm flipH="1">
          <a:off x="9791699" y="7019926"/>
          <a:ext cx="1331879" cy="590548"/>
        </a:xfrm>
        <a:prstGeom prst="roundRect">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000" b="1" u="sng">
              <a:solidFill>
                <a:schemeClr val="bg1"/>
              </a:solidFill>
              <a:latin typeface="+mn-lt"/>
              <a:ea typeface="+mn-ea"/>
              <a:cs typeface="+mn-cs"/>
            </a:rPr>
            <a:t>Précédent</a:t>
          </a:r>
          <a:endParaRPr lang="fr-BE" sz="2400" b="1" u="sng">
            <a:solidFill>
              <a:schemeClr val="bg1"/>
            </a:solidFill>
            <a:latin typeface="+mn-lt"/>
            <a:ea typeface="+mn-ea"/>
            <a:cs typeface="+mn-cs"/>
          </a:endParaRPr>
        </a:p>
      </xdr:txBody>
    </xdr:sp>
    <xdr:clientData/>
  </xdr:twoCellAnchor>
  <xdr:twoCellAnchor>
    <xdr:from>
      <xdr:col>3</xdr:col>
      <xdr:colOff>1</xdr:colOff>
      <xdr:row>3</xdr:row>
      <xdr:rowOff>0</xdr:rowOff>
    </xdr:from>
    <xdr:to>
      <xdr:col>4</xdr:col>
      <xdr:colOff>9526</xdr:colOff>
      <xdr:row>5</xdr:row>
      <xdr:rowOff>0</xdr:rowOff>
    </xdr:to>
    <xdr:sp macro="" textlink="">
      <xdr:nvSpPr>
        <xdr:cNvPr id="36" name="Organigramme : Délai 35">
          <a:extLst>
            <a:ext uri="{FF2B5EF4-FFF2-40B4-BE49-F238E27FC236}">
              <a16:creationId xmlns:a16="http://schemas.microsoft.com/office/drawing/2014/main" id="{00000000-0008-0000-0900-000024000000}"/>
            </a:ext>
          </a:extLst>
        </xdr:cNvPr>
        <xdr:cNvSpPr/>
      </xdr:nvSpPr>
      <xdr:spPr>
        <a:xfrm>
          <a:off x="1485901" y="485775"/>
          <a:ext cx="723900" cy="381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3200" b="1" u="none">
              <a:solidFill>
                <a:schemeClr val="bg1"/>
              </a:solidFill>
            </a:rPr>
            <a:t>2</a:t>
          </a:r>
          <a:endParaRPr lang="fr-BE" sz="2000" b="1" u="none">
            <a:solidFill>
              <a:schemeClr val="bg1"/>
            </a:solidFill>
          </a:endParaRPr>
        </a:p>
      </xdr:txBody>
    </xdr:sp>
    <xdr:clientData/>
  </xdr:twoCellAnchor>
  <xdr:twoCellAnchor>
    <xdr:from>
      <xdr:col>18</xdr:col>
      <xdr:colOff>85725</xdr:colOff>
      <xdr:row>34</xdr:row>
      <xdr:rowOff>0</xdr:rowOff>
    </xdr:from>
    <xdr:to>
      <xdr:col>19</xdr:col>
      <xdr:colOff>600075</xdr:colOff>
      <xdr:row>36</xdr:row>
      <xdr:rowOff>152400</xdr:rowOff>
    </xdr:to>
    <xdr:sp macro="" textlink="">
      <xdr:nvSpPr>
        <xdr:cNvPr id="37" name="Organigramme : Délai 20">
          <a:hlinkClick xmlns:r="http://schemas.openxmlformats.org/officeDocument/2006/relationships" r:id="rId13" tooltip=" "/>
          <a:extLst>
            <a:ext uri="{FF2B5EF4-FFF2-40B4-BE49-F238E27FC236}">
              <a16:creationId xmlns:a16="http://schemas.microsoft.com/office/drawing/2014/main" id="{00000000-0008-0000-0900-000025000000}"/>
            </a:ext>
          </a:extLst>
        </xdr:cNvPr>
        <xdr:cNvSpPr/>
      </xdr:nvSpPr>
      <xdr:spPr>
        <a:xfrm>
          <a:off x="13630275" y="7019925"/>
          <a:ext cx="1133475" cy="533400"/>
        </a:xfrm>
        <a:prstGeom prst="roundRect">
          <a:avLst/>
        </a:prstGeom>
        <a:gradFill flip="none" rotWithShape="1">
          <a:gsLst>
            <a:gs pos="0">
              <a:srgbClr val="00C85A"/>
            </a:gs>
            <a:gs pos="46000">
              <a:srgbClr val="00C85A"/>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000" b="1" u="sng">
              <a:solidFill>
                <a:schemeClr val="bg1"/>
              </a:solidFill>
              <a:latin typeface="+mn-lt"/>
              <a:ea typeface="+mn-ea"/>
              <a:cs typeface="+mn-cs"/>
            </a:rPr>
            <a:t>Pratique</a:t>
          </a:r>
        </a:p>
      </xdr:txBody>
    </xdr:sp>
    <xdr:clientData/>
  </xdr:twoCellAnchor>
  <xdr:twoCellAnchor>
    <xdr:from>
      <xdr:col>0</xdr:col>
      <xdr:colOff>0</xdr:colOff>
      <xdr:row>38</xdr:row>
      <xdr:rowOff>0</xdr:rowOff>
    </xdr:from>
    <xdr:to>
      <xdr:col>20</xdr:col>
      <xdr:colOff>28575</xdr:colOff>
      <xdr:row>40</xdr:row>
      <xdr:rowOff>85725</xdr:rowOff>
    </xdr:to>
    <xdr:sp macro="" textlink="">
      <xdr:nvSpPr>
        <xdr:cNvPr id="72" name="Rectangle 71">
          <a:extLst>
            <a:ext uri="{FF2B5EF4-FFF2-40B4-BE49-F238E27FC236}">
              <a16:creationId xmlns:a16="http://schemas.microsoft.com/office/drawing/2014/main" id="{00000000-0008-0000-0900-000048000000}"/>
            </a:ext>
          </a:extLst>
        </xdr:cNvPr>
        <xdr:cNvSpPr/>
      </xdr:nvSpPr>
      <xdr:spPr>
        <a:xfrm>
          <a:off x="0" y="7781925"/>
          <a:ext cx="14811375" cy="466725"/>
        </a:xfrm>
        <a:prstGeom prst="rect">
          <a:avLst/>
        </a:prstGeom>
        <a:gradFill flip="none" rotWithShape="1">
          <a:gsLst>
            <a:gs pos="0">
              <a:schemeClr val="tx2">
                <a:lumMod val="50000"/>
              </a:schemeClr>
            </a:gs>
            <a:gs pos="62000">
              <a:schemeClr val="tx2">
                <a:lumMod val="75000"/>
              </a:schemeClr>
            </a:gs>
            <a:gs pos="100000">
              <a:srgbClr val="43FF98"/>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0"/>
        <a:lstStyle/>
        <a:p>
          <a:pPr algn="ctr"/>
          <a:r>
            <a:rPr lang="fr-BE" sz="2400" b="0">
              <a:solidFill>
                <a:schemeClr val="bg1"/>
              </a:solidFill>
            </a:rPr>
            <a:t>Evaluer, Analyser, Agir, Informer</a:t>
          </a:r>
        </a:p>
      </xdr:txBody>
    </xdr:sp>
    <xdr:clientData/>
  </xdr:twoCellAnchor>
  <xdr:twoCellAnchor editAs="oneCell">
    <xdr:from>
      <xdr:col>1</xdr:col>
      <xdr:colOff>0</xdr:colOff>
      <xdr:row>0</xdr:row>
      <xdr:rowOff>0</xdr:rowOff>
    </xdr:from>
    <xdr:to>
      <xdr:col>5</xdr:col>
      <xdr:colOff>19049</xdr:colOff>
      <xdr:row>2</xdr:row>
      <xdr:rowOff>207978</xdr:rowOff>
    </xdr:to>
    <xdr:pic>
      <xdr:nvPicPr>
        <xdr:cNvPr id="6" name="Image 5">
          <a:hlinkClick xmlns:r="http://schemas.openxmlformats.org/officeDocument/2006/relationships" r:id="rId14" tooltip=" "/>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7150" y="0"/>
          <a:ext cx="2876549" cy="693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0</xdr:row>
      <xdr:rowOff>0</xdr:rowOff>
    </xdr:from>
    <xdr:to>
      <xdr:col>7</xdr:col>
      <xdr:colOff>369086</xdr:colOff>
      <xdr:row>1</xdr:row>
      <xdr:rowOff>266700</xdr:rowOff>
    </xdr:to>
    <xdr:sp macro="" textlink="">
      <xdr:nvSpPr>
        <xdr:cNvPr id="7" name="Rectangle : coins arrondis 6">
          <a:hlinkClick xmlns:r="http://schemas.openxmlformats.org/officeDocument/2006/relationships" r:id="rId16" tooltip=" "/>
          <a:extLst>
            <a:ext uri="{FF2B5EF4-FFF2-40B4-BE49-F238E27FC236}">
              <a16:creationId xmlns:a16="http://schemas.microsoft.com/office/drawing/2014/main" id="{00000000-0008-0000-0900-000007000000}"/>
            </a:ext>
          </a:extLst>
        </xdr:cNvPr>
        <xdr:cNvSpPr>
          <a:spLocks noChangeAspect="1"/>
        </xdr:cNvSpPr>
      </xdr:nvSpPr>
      <xdr:spPr>
        <a:xfrm>
          <a:off x="3486150" y="0"/>
          <a:ext cx="1226336" cy="4572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7</xdr:col>
      <xdr:colOff>389487</xdr:colOff>
      <xdr:row>0</xdr:row>
      <xdr:rowOff>9525</xdr:rowOff>
    </xdr:from>
    <xdr:to>
      <xdr:col>8</xdr:col>
      <xdr:colOff>1709119</xdr:colOff>
      <xdr:row>1</xdr:row>
      <xdr:rowOff>266700</xdr:rowOff>
    </xdr:to>
    <xdr:sp macro="" textlink="">
      <xdr:nvSpPr>
        <xdr:cNvPr id="8" name="Rectangle : coins arrondis 7">
          <a:hlinkClick xmlns:r="http://schemas.openxmlformats.org/officeDocument/2006/relationships" r:id="rId17" tooltip=" "/>
          <a:extLst>
            <a:ext uri="{FF2B5EF4-FFF2-40B4-BE49-F238E27FC236}">
              <a16:creationId xmlns:a16="http://schemas.microsoft.com/office/drawing/2014/main" id="{00000000-0008-0000-0900-000008000000}"/>
            </a:ext>
          </a:extLst>
        </xdr:cNvPr>
        <xdr:cNvSpPr>
          <a:spLocks noChangeAspect="1"/>
        </xdr:cNvSpPr>
      </xdr:nvSpPr>
      <xdr:spPr>
        <a:xfrm>
          <a:off x="4732887" y="9525"/>
          <a:ext cx="2034007" cy="447675"/>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p>
      </xdr:txBody>
    </xdr:sp>
    <xdr:clientData/>
  </xdr:twoCellAnchor>
  <xdr:twoCellAnchor>
    <xdr:from>
      <xdr:col>8</xdr:col>
      <xdr:colOff>1804370</xdr:colOff>
      <xdr:row>0</xdr:row>
      <xdr:rowOff>9528</xdr:rowOff>
    </xdr:from>
    <xdr:to>
      <xdr:col>9</xdr:col>
      <xdr:colOff>492006</xdr:colOff>
      <xdr:row>1</xdr:row>
      <xdr:rowOff>291826</xdr:rowOff>
    </xdr:to>
    <xdr:sp macro="" textlink="">
      <xdr:nvSpPr>
        <xdr:cNvPr id="9" name="Rectangle : coins arrondis 8">
          <a:hlinkClick xmlns:r="http://schemas.openxmlformats.org/officeDocument/2006/relationships" r:id="rId12" tooltip=" "/>
          <a:extLst>
            <a:ext uri="{FF2B5EF4-FFF2-40B4-BE49-F238E27FC236}">
              <a16:creationId xmlns:a16="http://schemas.microsoft.com/office/drawing/2014/main" id="{00000000-0008-0000-0900-000009000000}"/>
            </a:ext>
          </a:extLst>
        </xdr:cNvPr>
        <xdr:cNvSpPr>
          <a:spLocks noChangeAspect="1"/>
        </xdr:cNvSpPr>
      </xdr:nvSpPr>
      <xdr:spPr>
        <a:xfrm>
          <a:off x="6862145" y="9528"/>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mn-lt"/>
              <a:ea typeface="+mn-ea"/>
              <a:cs typeface="+mn-cs"/>
            </a:rPr>
            <a:t>Exercices</a:t>
          </a:r>
        </a:p>
      </xdr:txBody>
    </xdr:sp>
    <xdr:clientData/>
  </xdr:twoCellAnchor>
  <xdr:twoCellAnchor>
    <xdr:from>
      <xdr:col>9</xdr:col>
      <xdr:colOff>578950</xdr:colOff>
      <xdr:row>0</xdr:row>
      <xdr:rowOff>19050</xdr:rowOff>
    </xdr:from>
    <xdr:to>
      <xdr:col>12</xdr:col>
      <xdr:colOff>366094</xdr:colOff>
      <xdr:row>2</xdr:row>
      <xdr:rowOff>6073</xdr:rowOff>
    </xdr:to>
    <xdr:sp macro="" textlink="">
      <xdr:nvSpPr>
        <xdr:cNvPr id="10" name="Rectangle : coins arrondis 9">
          <a:hlinkClick xmlns:r="http://schemas.openxmlformats.org/officeDocument/2006/relationships" r:id="rId18" tooltip="  "/>
          <a:extLst>
            <a:ext uri="{FF2B5EF4-FFF2-40B4-BE49-F238E27FC236}">
              <a16:creationId xmlns:a16="http://schemas.microsoft.com/office/drawing/2014/main" id="{00000000-0008-0000-0900-00000A000000}"/>
            </a:ext>
          </a:extLst>
        </xdr:cNvPr>
        <xdr:cNvSpPr>
          <a:spLocks noChangeAspect="1"/>
        </xdr:cNvSpPr>
      </xdr:nvSpPr>
      <xdr:spPr>
        <a:xfrm>
          <a:off x="8770450" y="19050"/>
          <a:ext cx="1425444"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Certificat</a:t>
          </a:r>
        </a:p>
      </xdr:txBody>
    </xdr:sp>
    <xdr:clientData/>
  </xdr:twoCellAnchor>
  <xdr:twoCellAnchor>
    <xdr:from>
      <xdr:col>12</xdr:col>
      <xdr:colOff>461345</xdr:colOff>
      <xdr:row>0</xdr:row>
      <xdr:rowOff>19053</xdr:rowOff>
    </xdr:from>
    <xdr:to>
      <xdr:col>15</xdr:col>
      <xdr:colOff>344607</xdr:colOff>
      <xdr:row>2</xdr:row>
      <xdr:rowOff>6076</xdr:rowOff>
    </xdr:to>
    <xdr:sp macro="" textlink="">
      <xdr:nvSpPr>
        <xdr:cNvPr id="11" name="Rectangle : coins arrondis 10">
          <a:hlinkClick xmlns:r="http://schemas.openxmlformats.org/officeDocument/2006/relationships" r:id="rId19" tooltip=" "/>
          <a:extLst>
            <a:ext uri="{FF2B5EF4-FFF2-40B4-BE49-F238E27FC236}">
              <a16:creationId xmlns:a16="http://schemas.microsoft.com/office/drawing/2014/main" id="{00000000-0008-0000-0900-00000B000000}"/>
            </a:ext>
          </a:extLst>
        </xdr:cNvPr>
        <xdr:cNvSpPr>
          <a:spLocks noChangeAspect="1"/>
        </xdr:cNvSpPr>
      </xdr:nvSpPr>
      <xdr:spPr>
        <a:xfrm>
          <a:off x="10291145" y="19053"/>
          <a:ext cx="1740637"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Sauvegarde</a:t>
          </a:r>
        </a:p>
      </xdr:txBody>
    </xdr:sp>
    <xdr:clientData/>
  </xdr:twoCellAnchor>
  <xdr:twoCellAnchor>
    <xdr:from>
      <xdr:col>15</xdr:col>
      <xdr:colOff>443689</xdr:colOff>
      <xdr:row>0</xdr:row>
      <xdr:rowOff>9525</xdr:rowOff>
    </xdr:from>
    <xdr:to>
      <xdr:col>17</xdr:col>
      <xdr:colOff>198135</xdr:colOff>
      <xdr:row>1</xdr:row>
      <xdr:rowOff>291823</xdr:rowOff>
    </xdr:to>
    <xdr:sp macro="" textlink="">
      <xdr:nvSpPr>
        <xdr:cNvPr id="12" name="Rectangle : coins arrondis 11">
          <a:hlinkClick xmlns:r="http://schemas.openxmlformats.org/officeDocument/2006/relationships" r:id="rId20" tooltip=" "/>
          <a:extLst>
            <a:ext uri="{FF2B5EF4-FFF2-40B4-BE49-F238E27FC236}">
              <a16:creationId xmlns:a16="http://schemas.microsoft.com/office/drawing/2014/main" id="{00000000-0008-0000-0900-00000C000000}"/>
            </a:ext>
          </a:extLst>
        </xdr:cNvPr>
        <xdr:cNvSpPr>
          <a:spLocks noChangeAspect="1"/>
        </xdr:cNvSpPr>
      </xdr:nvSpPr>
      <xdr:spPr>
        <a:xfrm>
          <a:off x="12130864" y="9525"/>
          <a:ext cx="992696"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Site</a:t>
          </a:r>
        </a:p>
      </xdr:txBody>
    </xdr:sp>
    <xdr:clientData/>
  </xdr:twoCellAnchor>
  <xdr:twoCellAnchor editAs="oneCell">
    <xdr:from>
      <xdr:col>19</xdr:col>
      <xdr:colOff>101801</xdr:colOff>
      <xdr:row>0</xdr:row>
      <xdr:rowOff>123446</xdr:rowOff>
    </xdr:from>
    <xdr:to>
      <xdr:col>19</xdr:col>
      <xdr:colOff>570662</xdr:colOff>
      <xdr:row>3</xdr:row>
      <xdr:rowOff>62754</xdr:rowOff>
    </xdr:to>
    <xdr:pic>
      <xdr:nvPicPr>
        <xdr:cNvPr id="13" name="Image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21"/>
        <a:stretch>
          <a:fillRect/>
        </a:stretch>
      </xdr:blipFill>
      <xdr:spPr>
        <a:xfrm rot="1655933" flipH="1" flipV="1">
          <a:off x="14265476" y="123446"/>
          <a:ext cx="468861" cy="720358"/>
        </a:xfrm>
        <a:prstGeom prst="rect">
          <a:avLst/>
        </a:prstGeom>
      </xdr:spPr>
    </xdr:pic>
    <xdr:clientData/>
  </xdr:twoCellAnchor>
  <xdr:twoCellAnchor editAs="absolute">
    <xdr:from>
      <xdr:col>1</xdr:col>
      <xdr:colOff>0</xdr:colOff>
      <xdr:row>35</xdr:row>
      <xdr:rowOff>38095</xdr:rowOff>
    </xdr:from>
    <xdr:to>
      <xdr:col>3</xdr:col>
      <xdr:colOff>118124</xdr:colOff>
      <xdr:row>37</xdr:row>
      <xdr:rowOff>89095</xdr:rowOff>
    </xdr:to>
    <xdr:sp macro="" textlink="">
      <xdr:nvSpPr>
        <xdr:cNvPr id="14" name="Organigramme : Délai 45">
          <a:extLst>
            <a:ext uri="{FF2B5EF4-FFF2-40B4-BE49-F238E27FC236}">
              <a16:creationId xmlns:a16="http://schemas.microsoft.com/office/drawing/2014/main" id="{00000000-0008-0000-0900-00000E000000}"/>
            </a:ext>
          </a:extLst>
        </xdr:cNvPr>
        <xdr:cNvSpPr/>
      </xdr:nvSpPr>
      <xdr:spPr>
        <a:xfrm>
          <a:off x="57150" y="7248520"/>
          <a:ext cx="1546874"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nchorCtr="0"/>
        <a:lstStyle/>
        <a:p>
          <a:pPr algn="l"/>
          <a:r>
            <a:rPr lang="fr-BE" sz="2800" b="1" u="sng">
              <a:solidFill>
                <a:schemeClr val="bg1"/>
              </a:solidFill>
            </a:rPr>
            <a:t>  </a:t>
          </a:r>
          <a:r>
            <a:rPr lang="fr-BE" sz="2000" b="1" u="sng">
              <a:solidFill>
                <a:schemeClr val="bg1"/>
              </a:solidFill>
            </a:rPr>
            <a:t>Chapitres</a:t>
          </a:r>
          <a:endParaRPr lang="fr-BE" sz="1800" b="1" u="sng">
            <a:solidFill>
              <a:schemeClr val="bg1"/>
            </a:solidFill>
          </a:endParaRPr>
        </a:p>
      </xdr:txBody>
    </xdr:sp>
    <xdr:clientData/>
  </xdr:twoCellAnchor>
  <xdr:twoCellAnchor editAs="absolute">
    <xdr:from>
      <xdr:col>3</xdr:col>
      <xdr:colOff>209556</xdr:colOff>
      <xdr:row>35</xdr:row>
      <xdr:rowOff>57150</xdr:rowOff>
    </xdr:from>
    <xdr:to>
      <xdr:col>4</xdr:col>
      <xdr:colOff>161181</xdr:colOff>
      <xdr:row>37</xdr:row>
      <xdr:rowOff>108150</xdr:rowOff>
    </xdr:to>
    <xdr:sp macro="" textlink="">
      <xdr:nvSpPr>
        <xdr:cNvPr id="15" name="Organigramme : Délai 25">
          <a:hlinkClick xmlns:r="http://schemas.openxmlformats.org/officeDocument/2006/relationships" r:id="rId12" tooltip=" "/>
          <a:extLst>
            <a:ext uri="{FF2B5EF4-FFF2-40B4-BE49-F238E27FC236}">
              <a16:creationId xmlns:a16="http://schemas.microsoft.com/office/drawing/2014/main" id="{00000000-0008-0000-0900-00000F000000}"/>
            </a:ext>
          </a:extLst>
        </xdr:cNvPr>
        <xdr:cNvSpPr>
          <a:spLocks noChangeAspect="1"/>
        </xdr:cNvSpPr>
      </xdr:nvSpPr>
      <xdr:spPr>
        <a:xfrm>
          <a:off x="1695456" y="72675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a:t>
          </a:r>
          <a:endParaRPr lang="fr-BE" sz="1800" b="1" u="none">
            <a:solidFill>
              <a:schemeClr val="bg1"/>
            </a:solidFill>
          </a:endParaRPr>
        </a:p>
      </xdr:txBody>
    </xdr:sp>
    <xdr:clientData/>
  </xdr:twoCellAnchor>
  <xdr:twoCellAnchor editAs="absolute">
    <xdr:from>
      <xdr:col>4</xdr:col>
      <xdr:colOff>180981</xdr:colOff>
      <xdr:row>35</xdr:row>
      <xdr:rowOff>57150</xdr:rowOff>
    </xdr:from>
    <xdr:to>
      <xdr:col>5</xdr:col>
      <xdr:colOff>132606</xdr:colOff>
      <xdr:row>37</xdr:row>
      <xdr:rowOff>108150</xdr:rowOff>
    </xdr:to>
    <xdr:sp macro="" textlink="">
      <xdr:nvSpPr>
        <xdr:cNvPr id="16" name="Organigramme : Délai 25">
          <a:hlinkClick xmlns:r="http://schemas.openxmlformats.org/officeDocument/2006/relationships" r:id="rId22" tooltip=" "/>
          <a:extLst>
            <a:ext uri="{FF2B5EF4-FFF2-40B4-BE49-F238E27FC236}">
              <a16:creationId xmlns:a16="http://schemas.microsoft.com/office/drawing/2014/main" id="{00000000-0008-0000-0900-000010000000}"/>
            </a:ext>
          </a:extLst>
        </xdr:cNvPr>
        <xdr:cNvSpPr>
          <a:spLocks noChangeAspect="1"/>
        </xdr:cNvSpPr>
      </xdr:nvSpPr>
      <xdr:spPr>
        <a:xfrm>
          <a:off x="2381256" y="72675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rgbClr val="43FF98"/>
              </a:solidFill>
            </a:rPr>
            <a:t>2</a:t>
          </a:r>
          <a:endParaRPr lang="fr-BE" sz="1800" b="1" u="none">
            <a:solidFill>
              <a:srgbClr val="43FF98"/>
            </a:solidFill>
          </a:endParaRPr>
        </a:p>
      </xdr:txBody>
    </xdr:sp>
    <xdr:clientData/>
  </xdr:twoCellAnchor>
  <xdr:twoCellAnchor editAs="absolute">
    <xdr:from>
      <xdr:col>5</xdr:col>
      <xdr:colOff>161931</xdr:colOff>
      <xdr:row>35</xdr:row>
      <xdr:rowOff>38100</xdr:rowOff>
    </xdr:from>
    <xdr:to>
      <xdr:col>6</xdr:col>
      <xdr:colOff>113556</xdr:colOff>
      <xdr:row>37</xdr:row>
      <xdr:rowOff>89100</xdr:rowOff>
    </xdr:to>
    <xdr:sp macro="" textlink="">
      <xdr:nvSpPr>
        <xdr:cNvPr id="17" name="Organigramme : Délai 25">
          <a:hlinkClick xmlns:r="http://schemas.openxmlformats.org/officeDocument/2006/relationships" r:id="rId11" tooltip=" "/>
          <a:extLst>
            <a:ext uri="{FF2B5EF4-FFF2-40B4-BE49-F238E27FC236}">
              <a16:creationId xmlns:a16="http://schemas.microsoft.com/office/drawing/2014/main" id="{00000000-0008-0000-0900-000011000000}"/>
            </a:ext>
          </a:extLst>
        </xdr:cNvPr>
        <xdr:cNvSpPr>
          <a:spLocks noChangeAspect="1"/>
        </xdr:cNvSpPr>
      </xdr:nvSpPr>
      <xdr:spPr>
        <a:xfrm>
          <a:off x="3076581" y="724852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3</a:t>
          </a:r>
          <a:endParaRPr lang="fr-BE" sz="1800" b="1" u="none">
            <a:solidFill>
              <a:schemeClr val="bg1"/>
            </a:solidFill>
          </a:endParaRPr>
        </a:p>
      </xdr:txBody>
    </xdr:sp>
    <xdr:clientData/>
  </xdr:twoCellAnchor>
  <xdr:twoCellAnchor editAs="absolute">
    <xdr:from>
      <xdr:col>6</xdr:col>
      <xdr:colOff>152406</xdr:colOff>
      <xdr:row>35</xdr:row>
      <xdr:rowOff>28575</xdr:rowOff>
    </xdr:from>
    <xdr:to>
      <xdr:col>7</xdr:col>
      <xdr:colOff>104031</xdr:colOff>
      <xdr:row>37</xdr:row>
      <xdr:rowOff>79575</xdr:rowOff>
    </xdr:to>
    <xdr:sp macro="" textlink="">
      <xdr:nvSpPr>
        <xdr:cNvPr id="18" name="Organigramme : Délai 25">
          <a:hlinkClick xmlns:r="http://schemas.openxmlformats.org/officeDocument/2006/relationships" r:id="rId23" tooltip=" "/>
          <a:extLst>
            <a:ext uri="{FF2B5EF4-FFF2-40B4-BE49-F238E27FC236}">
              <a16:creationId xmlns:a16="http://schemas.microsoft.com/office/drawing/2014/main" id="{00000000-0008-0000-0900-000012000000}"/>
            </a:ext>
          </a:extLst>
        </xdr:cNvPr>
        <xdr:cNvSpPr>
          <a:spLocks noChangeAspect="1"/>
        </xdr:cNvSpPr>
      </xdr:nvSpPr>
      <xdr:spPr>
        <a:xfrm>
          <a:off x="3781431" y="72390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4</a:t>
          </a:r>
          <a:endParaRPr lang="fr-BE" sz="1800" b="1" u="none">
            <a:solidFill>
              <a:schemeClr val="bg1"/>
            </a:solidFill>
          </a:endParaRPr>
        </a:p>
      </xdr:txBody>
    </xdr:sp>
    <xdr:clientData/>
  </xdr:twoCellAnchor>
  <xdr:twoCellAnchor editAs="absolute">
    <xdr:from>
      <xdr:col>7</xdr:col>
      <xdr:colOff>152406</xdr:colOff>
      <xdr:row>35</xdr:row>
      <xdr:rowOff>28575</xdr:rowOff>
    </xdr:from>
    <xdr:to>
      <xdr:col>8</xdr:col>
      <xdr:colOff>104031</xdr:colOff>
      <xdr:row>37</xdr:row>
      <xdr:rowOff>79575</xdr:rowOff>
    </xdr:to>
    <xdr:sp macro="" textlink="">
      <xdr:nvSpPr>
        <xdr:cNvPr id="19" name="Organigramme : Délai 25">
          <a:hlinkClick xmlns:r="http://schemas.openxmlformats.org/officeDocument/2006/relationships" r:id="rId24" tooltip="  "/>
          <a:extLst>
            <a:ext uri="{FF2B5EF4-FFF2-40B4-BE49-F238E27FC236}">
              <a16:creationId xmlns:a16="http://schemas.microsoft.com/office/drawing/2014/main" id="{00000000-0008-0000-0900-000013000000}"/>
            </a:ext>
          </a:extLst>
        </xdr:cNvPr>
        <xdr:cNvSpPr>
          <a:spLocks noChangeAspect="1"/>
        </xdr:cNvSpPr>
      </xdr:nvSpPr>
      <xdr:spPr>
        <a:xfrm>
          <a:off x="4495806" y="72390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5</a:t>
          </a:r>
          <a:endParaRPr lang="fr-BE" sz="1800" b="1" u="none">
            <a:solidFill>
              <a:schemeClr val="bg1"/>
            </a:solidFill>
          </a:endParaRPr>
        </a:p>
      </xdr:txBody>
    </xdr:sp>
    <xdr:clientData/>
  </xdr:twoCellAnchor>
  <xdr:twoCellAnchor editAs="absolute">
    <xdr:from>
      <xdr:col>8</xdr:col>
      <xdr:colOff>161931</xdr:colOff>
      <xdr:row>35</xdr:row>
      <xdr:rowOff>28575</xdr:rowOff>
    </xdr:from>
    <xdr:to>
      <xdr:col>8</xdr:col>
      <xdr:colOff>827931</xdr:colOff>
      <xdr:row>37</xdr:row>
      <xdr:rowOff>79575</xdr:rowOff>
    </xdr:to>
    <xdr:sp macro="" textlink="">
      <xdr:nvSpPr>
        <xdr:cNvPr id="20" name="Organigramme : Délai 25">
          <a:hlinkClick xmlns:r="http://schemas.openxmlformats.org/officeDocument/2006/relationships" r:id="rId25" tooltip=" "/>
          <a:extLst>
            <a:ext uri="{FF2B5EF4-FFF2-40B4-BE49-F238E27FC236}">
              <a16:creationId xmlns:a16="http://schemas.microsoft.com/office/drawing/2014/main" id="{00000000-0008-0000-0900-000014000000}"/>
            </a:ext>
          </a:extLst>
        </xdr:cNvPr>
        <xdr:cNvSpPr>
          <a:spLocks noChangeAspect="1"/>
        </xdr:cNvSpPr>
      </xdr:nvSpPr>
      <xdr:spPr>
        <a:xfrm>
          <a:off x="5219706" y="7239000"/>
          <a:ext cx="666000" cy="4320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6</a:t>
          </a:r>
          <a:endParaRPr lang="fr-BE" sz="1800" b="1" u="none">
            <a:solidFill>
              <a:schemeClr val="bg1"/>
            </a:solidFill>
          </a:endParaRPr>
        </a:p>
      </xdr:txBody>
    </xdr:sp>
    <xdr:clientData/>
  </xdr:twoCellAnchor>
  <xdr:twoCellAnchor editAs="absolute">
    <xdr:from>
      <xdr:col>8</xdr:col>
      <xdr:colOff>857256</xdr:colOff>
      <xdr:row>35</xdr:row>
      <xdr:rowOff>19050</xdr:rowOff>
    </xdr:from>
    <xdr:to>
      <xdr:col>8</xdr:col>
      <xdr:colOff>1523256</xdr:colOff>
      <xdr:row>37</xdr:row>
      <xdr:rowOff>70050</xdr:rowOff>
    </xdr:to>
    <xdr:sp macro="" textlink="">
      <xdr:nvSpPr>
        <xdr:cNvPr id="26" name="Organigramme : Délai 25">
          <a:hlinkClick xmlns:r="http://schemas.openxmlformats.org/officeDocument/2006/relationships" r:id="rId26" tooltip=" "/>
          <a:extLst>
            <a:ext uri="{FF2B5EF4-FFF2-40B4-BE49-F238E27FC236}">
              <a16:creationId xmlns:a16="http://schemas.microsoft.com/office/drawing/2014/main" id="{00000000-0008-0000-0900-00001A000000}"/>
            </a:ext>
          </a:extLst>
        </xdr:cNvPr>
        <xdr:cNvSpPr>
          <a:spLocks noChangeAspect="1"/>
        </xdr:cNvSpPr>
      </xdr:nvSpPr>
      <xdr:spPr>
        <a:xfrm>
          <a:off x="5915031" y="72294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7</a:t>
          </a:r>
          <a:endParaRPr lang="fr-BE" sz="1800" b="1" u="none">
            <a:solidFill>
              <a:schemeClr val="bg1"/>
            </a:solidFill>
          </a:endParaRPr>
        </a:p>
      </xdr:txBody>
    </xdr:sp>
    <xdr:clientData/>
  </xdr:twoCellAnchor>
  <xdr:twoCellAnchor editAs="absolute">
    <xdr:from>
      <xdr:col>8</xdr:col>
      <xdr:colOff>1562106</xdr:colOff>
      <xdr:row>35</xdr:row>
      <xdr:rowOff>9525</xdr:rowOff>
    </xdr:from>
    <xdr:to>
      <xdr:col>8</xdr:col>
      <xdr:colOff>2228106</xdr:colOff>
      <xdr:row>37</xdr:row>
      <xdr:rowOff>60525</xdr:rowOff>
    </xdr:to>
    <xdr:sp macro="" textlink="">
      <xdr:nvSpPr>
        <xdr:cNvPr id="29" name="Organigramme : Délai 25">
          <a:hlinkClick xmlns:r="http://schemas.openxmlformats.org/officeDocument/2006/relationships" r:id="rId27" tooltip=" "/>
          <a:extLst>
            <a:ext uri="{FF2B5EF4-FFF2-40B4-BE49-F238E27FC236}">
              <a16:creationId xmlns:a16="http://schemas.microsoft.com/office/drawing/2014/main" id="{00000000-0008-0000-0900-00001D000000}"/>
            </a:ext>
          </a:extLst>
        </xdr:cNvPr>
        <xdr:cNvSpPr>
          <a:spLocks noChangeAspect="1"/>
        </xdr:cNvSpPr>
      </xdr:nvSpPr>
      <xdr:spPr>
        <a:xfrm>
          <a:off x="6619881" y="72199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8</a:t>
          </a:r>
          <a:endParaRPr lang="fr-BE" sz="1800" b="1" u="none">
            <a:solidFill>
              <a:schemeClr val="bg1"/>
            </a:solidFill>
          </a:endParaRPr>
        </a:p>
      </xdr:txBody>
    </xdr:sp>
    <xdr:clientData/>
  </xdr:twoCellAnchor>
  <xdr:twoCellAnchor editAs="absolute">
    <xdr:from>
      <xdr:col>8</xdr:col>
      <xdr:colOff>2257431</xdr:colOff>
      <xdr:row>35</xdr:row>
      <xdr:rowOff>0</xdr:rowOff>
    </xdr:from>
    <xdr:to>
      <xdr:col>8</xdr:col>
      <xdr:colOff>2923431</xdr:colOff>
      <xdr:row>37</xdr:row>
      <xdr:rowOff>51000</xdr:rowOff>
    </xdr:to>
    <xdr:sp macro="" textlink="">
      <xdr:nvSpPr>
        <xdr:cNvPr id="30" name="Organigramme : Délai 25">
          <a:hlinkClick xmlns:r="http://schemas.openxmlformats.org/officeDocument/2006/relationships" r:id="rId28" tooltip=" "/>
          <a:extLst>
            <a:ext uri="{FF2B5EF4-FFF2-40B4-BE49-F238E27FC236}">
              <a16:creationId xmlns:a16="http://schemas.microsoft.com/office/drawing/2014/main" id="{00000000-0008-0000-0900-00001E000000}"/>
            </a:ext>
          </a:extLst>
        </xdr:cNvPr>
        <xdr:cNvSpPr>
          <a:spLocks noChangeAspect="1"/>
        </xdr:cNvSpPr>
      </xdr:nvSpPr>
      <xdr:spPr>
        <a:xfrm>
          <a:off x="7315206" y="721042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9</a:t>
          </a:r>
          <a:endParaRPr lang="fr-BE" sz="1800" b="1" u="none">
            <a:solidFill>
              <a:schemeClr val="bg1"/>
            </a:solidFill>
          </a:endParaRPr>
        </a:p>
      </xdr:txBody>
    </xdr:sp>
    <xdr:clientData/>
  </xdr:twoCellAnchor>
  <xdr:twoCellAnchor editAs="absolute">
    <xdr:from>
      <xdr:col>8</xdr:col>
      <xdr:colOff>2971806</xdr:colOff>
      <xdr:row>35</xdr:row>
      <xdr:rowOff>0</xdr:rowOff>
    </xdr:from>
    <xdr:to>
      <xdr:col>9</xdr:col>
      <xdr:colOff>504081</xdr:colOff>
      <xdr:row>37</xdr:row>
      <xdr:rowOff>51000</xdr:rowOff>
    </xdr:to>
    <xdr:sp macro="" textlink="">
      <xdr:nvSpPr>
        <xdr:cNvPr id="31" name="Organigramme : Délai 25">
          <a:hlinkClick xmlns:r="http://schemas.openxmlformats.org/officeDocument/2006/relationships" r:id="rId29" tooltip=" "/>
          <a:extLst>
            <a:ext uri="{FF2B5EF4-FFF2-40B4-BE49-F238E27FC236}">
              <a16:creationId xmlns:a16="http://schemas.microsoft.com/office/drawing/2014/main" id="{00000000-0008-0000-0900-00001F000000}"/>
            </a:ext>
          </a:extLst>
        </xdr:cNvPr>
        <xdr:cNvSpPr>
          <a:spLocks noChangeAspect="1"/>
        </xdr:cNvSpPr>
      </xdr:nvSpPr>
      <xdr:spPr>
        <a:xfrm>
          <a:off x="8029581" y="721042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10</a:t>
          </a:r>
          <a:endParaRPr lang="fr-BE" sz="1800" b="1" u="none">
            <a:solidFill>
              <a:schemeClr val="bg1"/>
            </a:solidFill>
          </a:endParaRPr>
        </a:p>
      </xdr:txBody>
    </xdr:sp>
    <xdr:clientData/>
  </xdr:twoCellAnchor>
  <xdr:twoCellAnchor>
    <xdr:from>
      <xdr:col>11</xdr:col>
      <xdr:colOff>66675</xdr:colOff>
      <xdr:row>35</xdr:row>
      <xdr:rowOff>9525</xdr:rowOff>
    </xdr:from>
    <xdr:to>
      <xdr:col>11</xdr:col>
      <xdr:colOff>428625</xdr:colOff>
      <xdr:row>36</xdr:row>
      <xdr:rowOff>0</xdr:rowOff>
    </xdr:to>
    <xdr:sp macro="" textlink="">
      <xdr:nvSpPr>
        <xdr:cNvPr id="33" name="Flèche : haut 32">
          <a:extLst>
            <a:ext uri="{FF2B5EF4-FFF2-40B4-BE49-F238E27FC236}">
              <a16:creationId xmlns:a16="http://schemas.microsoft.com/office/drawing/2014/main" id="{00000000-0008-0000-0900-000021000000}"/>
            </a:ext>
          </a:extLst>
        </xdr:cNvPr>
        <xdr:cNvSpPr/>
      </xdr:nvSpPr>
      <xdr:spPr>
        <a:xfrm>
          <a:off x="9277350" y="7219950"/>
          <a:ext cx="361950" cy="180975"/>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mc:AlternateContent xmlns:mc="http://schemas.openxmlformats.org/markup-compatibility/2006">
    <mc:Choice xmlns:a14="http://schemas.microsoft.com/office/drawing/2010/main" Requires="a14">
      <xdr:twoCellAnchor>
        <xdr:from>
          <xdr:col>11</xdr:col>
          <xdr:colOff>19050</xdr:colOff>
          <xdr:row>32</xdr:row>
          <xdr:rowOff>180975</xdr:rowOff>
        </xdr:from>
        <xdr:to>
          <xdr:col>11</xdr:col>
          <xdr:colOff>542925</xdr:colOff>
          <xdr:row>34</xdr:row>
          <xdr:rowOff>180975</xdr:rowOff>
        </xdr:to>
        <xdr:sp macro="" textlink="">
          <xdr:nvSpPr>
            <xdr:cNvPr id="31748" name="Spinner 4" hidden="1">
              <a:extLst>
                <a:ext uri="{63B3BB69-23CF-44E3-9099-C40C66FF867C}">
                  <a14:compatExt spid="_x0000_s31748"/>
                </a:ext>
                <a:ext uri="{FF2B5EF4-FFF2-40B4-BE49-F238E27FC236}">
                  <a16:creationId xmlns:a16="http://schemas.microsoft.com/office/drawing/2014/main" id="{00000000-0008-0000-0900-0000047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5</xdr:col>
      <xdr:colOff>0</xdr:colOff>
      <xdr:row>3</xdr:row>
      <xdr:rowOff>171450</xdr:rowOff>
    </xdr:from>
    <xdr:to>
      <xdr:col>7</xdr:col>
      <xdr:colOff>590550</xdr:colOff>
      <xdr:row>6</xdr:row>
      <xdr:rowOff>0</xdr:rowOff>
    </xdr:to>
    <xdr:sp macro="" textlink="">
      <xdr:nvSpPr>
        <xdr:cNvPr id="22" name="Organigramme : Délai 25">
          <a:extLst>
            <a:ext uri="{FF2B5EF4-FFF2-40B4-BE49-F238E27FC236}">
              <a16:creationId xmlns:a16="http://schemas.microsoft.com/office/drawing/2014/main" id="{00000000-0008-0000-0A00-000016000000}"/>
            </a:ext>
          </a:extLst>
        </xdr:cNvPr>
        <xdr:cNvSpPr/>
      </xdr:nvSpPr>
      <xdr:spPr>
        <a:xfrm>
          <a:off x="1609725" y="704850"/>
          <a:ext cx="704850" cy="457200"/>
        </a:xfrm>
        <a:prstGeom prst="flowChartDelay">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3200" b="1" u="none">
              <a:solidFill>
                <a:schemeClr val="bg1"/>
              </a:solidFill>
            </a:rPr>
            <a:t>2</a:t>
          </a:r>
          <a:endParaRPr lang="fr-BE" sz="2000" b="1" u="none">
            <a:solidFill>
              <a:schemeClr val="bg1"/>
            </a:solidFill>
          </a:endParaRPr>
        </a:p>
      </xdr:txBody>
    </xdr:sp>
    <xdr:clientData/>
  </xdr:twoCellAnchor>
  <xdr:twoCellAnchor editAs="oneCell">
    <xdr:from>
      <xdr:col>1</xdr:col>
      <xdr:colOff>0</xdr:colOff>
      <xdr:row>0</xdr:row>
      <xdr:rowOff>19047</xdr:rowOff>
    </xdr:from>
    <xdr:to>
      <xdr:col>7</xdr:col>
      <xdr:colOff>828675</xdr:colOff>
      <xdr:row>3</xdr:row>
      <xdr:rowOff>87512</xdr:rowOff>
    </xdr:to>
    <xdr:pic>
      <xdr:nvPicPr>
        <xdr:cNvPr id="10" name="Image 9">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9047"/>
          <a:ext cx="2495550" cy="601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2505074</xdr:colOff>
      <xdr:row>0</xdr:row>
      <xdr:rowOff>0</xdr:rowOff>
    </xdr:from>
    <xdr:to>
      <xdr:col>13</xdr:col>
      <xdr:colOff>144960</xdr:colOff>
      <xdr:row>2</xdr:row>
      <xdr:rowOff>129898</xdr:rowOff>
    </xdr:to>
    <xdr:sp macro="" textlink="">
      <xdr:nvSpPr>
        <xdr:cNvPr id="11" name="Rectangle : coins arrondis 10">
          <a:hlinkClick xmlns:r="http://schemas.openxmlformats.org/officeDocument/2006/relationships" r:id="rId2" tooltip=" "/>
          <a:extLst>
            <a:ext uri="{FF2B5EF4-FFF2-40B4-BE49-F238E27FC236}">
              <a16:creationId xmlns:a16="http://schemas.microsoft.com/office/drawing/2014/main" id="{00000000-0008-0000-0A00-00000B000000}"/>
            </a:ext>
          </a:extLst>
        </xdr:cNvPr>
        <xdr:cNvSpPr>
          <a:spLocks noChangeAspect="1"/>
        </xdr:cNvSpPr>
      </xdr:nvSpPr>
      <xdr:spPr>
        <a:xfrm>
          <a:off x="6362699" y="0"/>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AR ESSENCE" panose="02000000000000000000" pitchFamily="2" charset="0"/>
              <a:ea typeface="+mn-ea"/>
              <a:cs typeface="+mn-cs"/>
            </a:rPr>
            <a:t>Retour</a:t>
          </a:r>
        </a:p>
      </xdr:txBody>
    </xdr:sp>
    <xdr:clientData/>
  </xdr:twoCellAnchor>
  <xdr:twoCellAnchor>
    <xdr:from>
      <xdr:col>24</xdr:col>
      <xdr:colOff>0</xdr:colOff>
      <xdr:row>40</xdr:row>
      <xdr:rowOff>0</xdr:rowOff>
    </xdr:from>
    <xdr:to>
      <xdr:col>25</xdr:col>
      <xdr:colOff>1440361</xdr:colOff>
      <xdr:row>42</xdr:row>
      <xdr:rowOff>91798</xdr:rowOff>
    </xdr:to>
    <xdr:sp macro="" textlink="">
      <xdr:nvSpPr>
        <xdr:cNvPr id="15" name="Rectangle : coins arrondis 14">
          <a:hlinkClick xmlns:r="http://schemas.openxmlformats.org/officeDocument/2006/relationships" r:id="rId2" tooltip=" "/>
          <a:extLst>
            <a:ext uri="{FF2B5EF4-FFF2-40B4-BE49-F238E27FC236}">
              <a16:creationId xmlns:a16="http://schemas.microsoft.com/office/drawing/2014/main" id="{00000000-0008-0000-0A00-00000F000000}"/>
            </a:ext>
          </a:extLst>
        </xdr:cNvPr>
        <xdr:cNvSpPr>
          <a:spLocks noChangeAspect="1"/>
        </xdr:cNvSpPr>
      </xdr:nvSpPr>
      <xdr:spPr>
        <a:xfrm>
          <a:off x="11049000" y="7239000"/>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AR ESSENCE" panose="02000000000000000000" pitchFamily="2" charset="0"/>
              <a:ea typeface="+mn-ea"/>
              <a:cs typeface="+mn-cs"/>
            </a:rPr>
            <a:t>Retour</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695</xdr:col>
      <xdr:colOff>0</xdr:colOff>
      <xdr:row>60</xdr:row>
      <xdr:rowOff>0</xdr:rowOff>
    </xdr:from>
    <xdr:to>
      <xdr:col>695</xdr:col>
      <xdr:colOff>380854</xdr:colOff>
      <xdr:row>63</xdr:row>
      <xdr:rowOff>18948</xdr:rowOff>
    </xdr:to>
    <xdr:pic>
      <xdr:nvPicPr>
        <xdr:cNvPr id="58" name="Picture 7">
          <a:hlinkClick xmlns:r="http://schemas.openxmlformats.org/officeDocument/2006/relationships" r:id="rId1"/>
          <a:extLst>
            <a:ext uri="{FF2B5EF4-FFF2-40B4-BE49-F238E27FC236}">
              <a16:creationId xmlns:a16="http://schemas.microsoft.com/office/drawing/2014/main" id="{00000000-0008-0000-0B00-00003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0490650" y="6438900"/>
          <a:ext cx="609454" cy="819048"/>
        </a:xfrm>
        <a:prstGeom prst="rect">
          <a:avLst/>
        </a:prstGeom>
        <a:noFill/>
      </xdr:spPr>
    </xdr:pic>
    <xdr:clientData/>
  </xdr:twoCellAnchor>
  <xdr:twoCellAnchor editAs="oneCell">
    <xdr:from>
      <xdr:col>695</xdr:col>
      <xdr:colOff>0</xdr:colOff>
      <xdr:row>60</xdr:row>
      <xdr:rowOff>0</xdr:rowOff>
    </xdr:from>
    <xdr:to>
      <xdr:col>695</xdr:col>
      <xdr:colOff>381165</xdr:colOff>
      <xdr:row>63</xdr:row>
      <xdr:rowOff>18948</xdr:rowOff>
    </xdr:to>
    <xdr:pic>
      <xdr:nvPicPr>
        <xdr:cNvPr id="59" name="Picture 5">
          <a:hlinkClick xmlns:r="http://schemas.openxmlformats.org/officeDocument/2006/relationships" r:id="rId3"/>
          <a:extLst>
            <a:ext uri="{FF2B5EF4-FFF2-40B4-BE49-F238E27FC236}">
              <a16:creationId xmlns:a16="http://schemas.microsoft.com/office/drawing/2014/main" id="{00000000-0008-0000-0B00-00003B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0490650" y="6448425"/>
          <a:ext cx="609765" cy="819048"/>
        </a:xfrm>
        <a:prstGeom prst="rect">
          <a:avLst/>
        </a:prstGeom>
        <a:noFill/>
      </xdr:spPr>
    </xdr:pic>
    <xdr:clientData/>
  </xdr:twoCellAnchor>
  <xdr:twoCellAnchor editAs="oneCell">
    <xdr:from>
      <xdr:col>695</xdr:col>
      <xdr:colOff>0</xdr:colOff>
      <xdr:row>60</xdr:row>
      <xdr:rowOff>0</xdr:rowOff>
    </xdr:from>
    <xdr:to>
      <xdr:col>695</xdr:col>
      <xdr:colOff>381165</xdr:colOff>
      <xdr:row>63</xdr:row>
      <xdr:rowOff>18948</xdr:rowOff>
    </xdr:to>
    <xdr:pic>
      <xdr:nvPicPr>
        <xdr:cNvPr id="60" name="Picture 6">
          <a:hlinkClick xmlns:r="http://schemas.openxmlformats.org/officeDocument/2006/relationships" r:id="rId5"/>
          <a:extLst>
            <a:ext uri="{FF2B5EF4-FFF2-40B4-BE49-F238E27FC236}">
              <a16:creationId xmlns:a16="http://schemas.microsoft.com/office/drawing/2014/main" id="{00000000-0008-0000-0B00-00003C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20490650" y="6438900"/>
          <a:ext cx="609765" cy="819048"/>
        </a:xfrm>
        <a:prstGeom prst="rect">
          <a:avLst/>
        </a:prstGeom>
        <a:noFill/>
      </xdr:spPr>
    </xdr:pic>
    <xdr:clientData/>
  </xdr:twoCellAnchor>
  <xdr:twoCellAnchor editAs="oneCell">
    <xdr:from>
      <xdr:col>695</xdr:col>
      <xdr:colOff>0</xdr:colOff>
      <xdr:row>60</xdr:row>
      <xdr:rowOff>0</xdr:rowOff>
    </xdr:from>
    <xdr:to>
      <xdr:col>695</xdr:col>
      <xdr:colOff>380851</xdr:colOff>
      <xdr:row>63</xdr:row>
      <xdr:rowOff>18948</xdr:rowOff>
    </xdr:to>
    <xdr:pic>
      <xdr:nvPicPr>
        <xdr:cNvPr id="61" name="Picture 8">
          <a:hlinkClick xmlns:r="http://schemas.openxmlformats.org/officeDocument/2006/relationships" r:id="rId7"/>
          <a:extLst>
            <a:ext uri="{FF2B5EF4-FFF2-40B4-BE49-F238E27FC236}">
              <a16:creationId xmlns:a16="http://schemas.microsoft.com/office/drawing/2014/main" id="{00000000-0008-0000-0B00-00003D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20490650" y="6438900"/>
          <a:ext cx="609451" cy="819048"/>
        </a:xfrm>
        <a:prstGeom prst="rect">
          <a:avLst/>
        </a:prstGeom>
        <a:noFill/>
      </xdr:spPr>
    </xdr:pic>
    <xdr:clientData/>
  </xdr:twoCellAnchor>
  <xdr:twoCellAnchor editAs="oneCell">
    <xdr:from>
      <xdr:col>695</xdr:col>
      <xdr:colOff>0</xdr:colOff>
      <xdr:row>60</xdr:row>
      <xdr:rowOff>0</xdr:rowOff>
    </xdr:from>
    <xdr:to>
      <xdr:col>695</xdr:col>
      <xdr:colOff>381162</xdr:colOff>
      <xdr:row>63</xdr:row>
      <xdr:rowOff>18948</xdr:rowOff>
    </xdr:to>
    <xdr:pic>
      <xdr:nvPicPr>
        <xdr:cNvPr id="62" name="Picture 9">
          <a:hlinkClick xmlns:r="http://schemas.openxmlformats.org/officeDocument/2006/relationships" r:id="rId9"/>
          <a:extLst>
            <a:ext uri="{FF2B5EF4-FFF2-40B4-BE49-F238E27FC236}">
              <a16:creationId xmlns:a16="http://schemas.microsoft.com/office/drawing/2014/main" id="{00000000-0008-0000-0B00-00003E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20490650" y="6496050"/>
          <a:ext cx="609762" cy="819048"/>
        </a:xfrm>
        <a:prstGeom prst="rect">
          <a:avLst/>
        </a:prstGeom>
        <a:noFill/>
      </xdr:spPr>
    </xdr:pic>
    <xdr:clientData/>
  </xdr:twoCellAnchor>
  <xdr:twoCellAnchor editAs="oneCell">
    <xdr:from>
      <xdr:col>695</xdr:col>
      <xdr:colOff>0</xdr:colOff>
      <xdr:row>36</xdr:row>
      <xdr:rowOff>76200</xdr:rowOff>
    </xdr:from>
    <xdr:to>
      <xdr:col>695</xdr:col>
      <xdr:colOff>380854</xdr:colOff>
      <xdr:row>38</xdr:row>
      <xdr:rowOff>133248</xdr:rowOff>
    </xdr:to>
    <xdr:pic>
      <xdr:nvPicPr>
        <xdr:cNvPr id="21" name="Picture 7">
          <a:hlinkClick xmlns:r="http://schemas.openxmlformats.org/officeDocument/2006/relationships" r:id="rId1"/>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9510825" y="7200900"/>
          <a:ext cx="609454" cy="590448"/>
        </a:xfrm>
        <a:prstGeom prst="rect">
          <a:avLst/>
        </a:prstGeom>
        <a:noFill/>
      </xdr:spPr>
    </xdr:pic>
    <xdr:clientData/>
  </xdr:twoCellAnchor>
  <xdr:twoCellAnchor editAs="oneCell">
    <xdr:from>
      <xdr:col>695</xdr:col>
      <xdr:colOff>0</xdr:colOff>
      <xdr:row>36</xdr:row>
      <xdr:rowOff>85725</xdr:rowOff>
    </xdr:from>
    <xdr:to>
      <xdr:col>695</xdr:col>
      <xdr:colOff>381165</xdr:colOff>
      <xdr:row>38</xdr:row>
      <xdr:rowOff>142773</xdr:rowOff>
    </xdr:to>
    <xdr:pic>
      <xdr:nvPicPr>
        <xdr:cNvPr id="22" name="Picture 5">
          <a:hlinkClick xmlns:r="http://schemas.openxmlformats.org/officeDocument/2006/relationships" r:id="rId3"/>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9510825" y="7210425"/>
          <a:ext cx="609765" cy="590448"/>
        </a:xfrm>
        <a:prstGeom prst="rect">
          <a:avLst/>
        </a:prstGeom>
        <a:noFill/>
      </xdr:spPr>
    </xdr:pic>
    <xdr:clientData/>
  </xdr:twoCellAnchor>
  <xdr:twoCellAnchor editAs="oneCell">
    <xdr:from>
      <xdr:col>695</xdr:col>
      <xdr:colOff>0</xdr:colOff>
      <xdr:row>36</xdr:row>
      <xdr:rowOff>76200</xdr:rowOff>
    </xdr:from>
    <xdr:to>
      <xdr:col>695</xdr:col>
      <xdr:colOff>381165</xdr:colOff>
      <xdr:row>38</xdr:row>
      <xdr:rowOff>133248</xdr:rowOff>
    </xdr:to>
    <xdr:pic>
      <xdr:nvPicPr>
        <xdr:cNvPr id="23" name="Picture 6">
          <a:hlinkClick xmlns:r="http://schemas.openxmlformats.org/officeDocument/2006/relationships" r:id="rId5"/>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29510825" y="7200900"/>
          <a:ext cx="609765" cy="590448"/>
        </a:xfrm>
        <a:prstGeom prst="rect">
          <a:avLst/>
        </a:prstGeom>
        <a:noFill/>
      </xdr:spPr>
    </xdr:pic>
    <xdr:clientData/>
  </xdr:twoCellAnchor>
  <xdr:twoCellAnchor editAs="oneCell">
    <xdr:from>
      <xdr:col>695</xdr:col>
      <xdr:colOff>0</xdr:colOff>
      <xdr:row>36</xdr:row>
      <xdr:rowOff>76200</xdr:rowOff>
    </xdr:from>
    <xdr:to>
      <xdr:col>695</xdr:col>
      <xdr:colOff>380851</xdr:colOff>
      <xdr:row>38</xdr:row>
      <xdr:rowOff>133248</xdr:rowOff>
    </xdr:to>
    <xdr:pic>
      <xdr:nvPicPr>
        <xdr:cNvPr id="24" name="Picture 8">
          <a:hlinkClick xmlns:r="http://schemas.openxmlformats.org/officeDocument/2006/relationships" r:id="rId7"/>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29510825" y="7200900"/>
          <a:ext cx="609451" cy="590448"/>
        </a:xfrm>
        <a:prstGeom prst="rect">
          <a:avLst/>
        </a:prstGeom>
        <a:noFill/>
      </xdr:spPr>
    </xdr:pic>
    <xdr:clientData/>
  </xdr:twoCellAnchor>
  <xdr:twoCellAnchor editAs="oneCell">
    <xdr:from>
      <xdr:col>695</xdr:col>
      <xdr:colOff>0</xdr:colOff>
      <xdr:row>36</xdr:row>
      <xdr:rowOff>133350</xdr:rowOff>
    </xdr:from>
    <xdr:to>
      <xdr:col>695</xdr:col>
      <xdr:colOff>381162</xdr:colOff>
      <xdr:row>39</xdr:row>
      <xdr:rowOff>1784</xdr:rowOff>
    </xdr:to>
    <xdr:pic>
      <xdr:nvPicPr>
        <xdr:cNvPr id="25" name="Picture 9">
          <a:hlinkClick xmlns:r="http://schemas.openxmlformats.org/officeDocument/2006/relationships" r:id="rId9"/>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29510825" y="7258050"/>
          <a:ext cx="609762" cy="590448"/>
        </a:xfrm>
        <a:prstGeom prst="rect">
          <a:avLst/>
        </a:prstGeom>
        <a:noFill/>
      </xdr:spPr>
    </xdr:pic>
    <xdr:clientData/>
  </xdr:twoCellAnchor>
  <xdr:twoCellAnchor>
    <xdr:from>
      <xdr:col>15</xdr:col>
      <xdr:colOff>589478</xdr:colOff>
      <xdr:row>34</xdr:row>
      <xdr:rowOff>1886</xdr:rowOff>
    </xdr:from>
    <xdr:to>
      <xdr:col>17</xdr:col>
      <xdr:colOff>590551</xdr:colOff>
      <xdr:row>37</xdr:row>
      <xdr:rowOff>9524</xdr:rowOff>
    </xdr:to>
    <xdr:sp macro="" textlink="">
      <xdr:nvSpPr>
        <xdr:cNvPr id="27" name="Organigramme : Délai 20">
          <a:hlinkClick xmlns:r="http://schemas.openxmlformats.org/officeDocument/2006/relationships" r:id="rId11" tooltip=" "/>
          <a:extLst>
            <a:ext uri="{FF2B5EF4-FFF2-40B4-BE49-F238E27FC236}">
              <a16:creationId xmlns:a16="http://schemas.microsoft.com/office/drawing/2014/main" id="{00000000-0008-0000-0B00-00001B000000}"/>
            </a:ext>
          </a:extLst>
        </xdr:cNvPr>
        <xdr:cNvSpPr/>
      </xdr:nvSpPr>
      <xdr:spPr>
        <a:xfrm>
          <a:off x="12276653" y="6974186"/>
          <a:ext cx="1239323" cy="579138"/>
        </a:xfrm>
        <a:prstGeom prst="roundRect">
          <a:avLst/>
        </a:prstGeom>
        <a:gradFill flip="none" rotWithShape="1">
          <a:gsLst>
            <a:gs pos="0">
              <a:srgbClr val="FFC000"/>
            </a:gs>
            <a:gs pos="46000">
              <a:srgbClr val="FFC000"/>
            </a:gs>
            <a:gs pos="100000">
              <a:srgbClr val="FFFF00"/>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400" b="1" u="sng">
              <a:solidFill>
                <a:schemeClr val="tx2">
                  <a:lumMod val="75000"/>
                </a:schemeClr>
              </a:solidFill>
              <a:latin typeface="+mn-lt"/>
              <a:ea typeface="+mn-ea"/>
              <a:cs typeface="+mn-cs"/>
            </a:rPr>
            <a:t>Suivant</a:t>
          </a:r>
          <a:endParaRPr lang="fr-BE" sz="2200" b="1" u="sng">
            <a:solidFill>
              <a:schemeClr val="tx2">
                <a:lumMod val="75000"/>
              </a:schemeClr>
            </a:solidFill>
            <a:latin typeface="+mn-lt"/>
            <a:ea typeface="+mn-ea"/>
            <a:cs typeface="+mn-cs"/>
          </a:endParaRPr>
        </a:p>
      </xdr:txBody>
    </xdr:sp>
    <xdr:clientData/>
  </xdr:twoCellAnchor>
  <xdr:twoCellAnchor>
    <xdr:from>
      <xdr:col>11</xdr:col>
      <xdr:colOff>590549</xdr:colOff>
      <xdr:row>34</xdr:row>
      <xdr:rowOff>1886</xdr:rowOff>
    </xdr:from>
    <xdr:to>
      <xdr:col>14</xdr:col>
      <xdr:colOff>38179</xdr:colOff>
      <xdr:row>37</xdr:row>
      <xdr:rowOff>9524</xdr:rowOff>
    </xdr:to>
    <xdr:sp macro="" textlink="">
      <xdr:nvSpPr>
        <xdr:cNvPr id="28" name="Organigramme : Délai 22">
          <a:hlinkClick xmlns:r="http://schemas.openxmlformats.org/officeDocument/2006/relationships" r:id="rId12" tooltip=" "/>
          <a:extLst>
            <a:ext uri="{FF2B5EF4-FFF2-40B4-BE49-F238E27FC236}">
              <a16:creationId xmlns:a16="http://schemas.microsoft.com/office/drawing/2014/main" id="{00000000-0008-0000-0B00-00001C000000}"/>
            </a:ext>
          </a:extLst>
        </xdr:cNvPr>
        <xdr:cNvSpPr/>
      </xdr:nvSpPr>
      <xdr:spPr>
        <a:xfrm flipH="1">
          <a:off x="9801224" y="6974186"/>
          <a:ext cx="1305005" cy="579138"/>
        </a:xfrm>
        <a:prstGeom prst="roundRect">
          <a:avLst/>
        </a:prstGeom>
        <a:gradFill flip="none" rotWithShape="1">
          <a:gsLst>
            <a:gs pos="0">
              <a:schemeClr val="tx2">
                <a:lumMod val="50000"/>
              </a:schemeClr>
            </a:gs>
            <a:gs pos="46000">
              <a:schemeClr val="tx2">
                <a:lumMod val="75000"/>
              </a:schemeClr>
            </a:gs>
            <a:gs pos="100000">
              <a:schemeClr val="accent1">
                <a:lumMod val="60000"/>
                <a:lumOff val="4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000" b="1" u="sng">
              <a:solidFill>
                <a:schemeClr val="bg1"/>
              </a:solidFill>
              <a:latin typeface="+mn-lt"/>
              <a:ea typeface="+mn-ea"/>
              <a:cs typeface="+mn-cs"/>
            </a:rPr>
            <a:t>Précédent</a:t>
          </a:r>
        </a:p>
      </xdr:txBody>
    </xdr:sp>
    <xdr:clientData/>
  </xdr:twoCellAnchor>
  <xdr:twoCellAnchor>
    <xdr:from>
      <xdr:col>0</xdr:col>
      <xdr:colOff>28575</xdr:colOff>
      <xdr:row>38</xdr:row>
      <xdr:rowOff>0</xdr:rowOff>
    </xdr:from>
    <xdr:to>
      <xdr:col>20</xdr:col>
      <xdr:colOff>57150</xdr:colOff>
      <xdr:row>40</xdr:row>
      <xdr:rowOff>85725</xdr:rowOff>
    </xdr:to>
    <xdr:sp macro="" textlink="">
      <xdr:nvSpPr>
        <xdr:cNvPr id="29" name="Rectangle 28">
          <a:extLst>
            <a:ext uri="{FF2B5EF4-FFF2-40B4-BE49-F238E27FC236}">
              <a16:creationId xmlns:a16="http://schemas.microsoft.com/office/drawing/2014/main" id="{00000000-0008-0000-0B00-00001D000000}"/>
            </a:ext>
          </a:extLst>
        </xdr:cNvPr>
        <xdr:cNvSpPr/>
      </xdr:nvSpPr>
      <xdr:spPr>
        <a:xfrm>
          <a:off x="28575" y="7734300"/>
          <a:ext cx="14811375" cy="466725"/>
        </a:xfrm>
        <a:prstGeom prst="rect">
          <a:avLst/>
        </a:prstGeom>
        <a:gradFill flip="none" rotWithShape="1">
          <a:gsLst>
            <a:gs pos="0">
              <a:schemeClr val="tx2">
                <a:lumMod val="50000"/>
              </a:schemeClr>
            </a:gs>
            <a:gs pos="62000">
              <a:schemeClr val="tx2">
                <a:lumMod val="75000"/>
              </a:schemeClr>
            </a:gs>
            <a:gs pos="100000">
              <a:srgbClr val="43FF98"/>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nchorCtr="0"/>
        <a:lstStyle/>
        <a:p>
          <a:pPr algn="ctr"/>
          <a:r>
            <a:rPr lang="fr-BE" sz="2400" b="0">
              <a:solidFill>
                <a:schemeClr val="bg1"/>
              </a:solidFill>
            </a:rPr>
            <a:t>Evaluer, Analyser, Agir, Informer</a:t>
          </a:r>
        </a:p>
      </xdr:txBody>
    </xdr:sp>
    <xdr:clientData/>
  </xdr:twoCellAnchor>
  <xdr:twoCellAnchor>
    <xdr:from>
      <xdr:col>18</xdr:col>
      <xdr:colOff>104775</xdr:colOff>
      <xdr:row>34</xdr:row>
      <xdr:rowOff>9525</xdr:rowOff>
    </xdr:from>
    <xdr:to>
      <xdr:col>20</xdr:col>
      <xdr:colOff>0</xdr:colOff>
      <xdr:row>36</xdr:row>
      <xdr:rowOff>180975</xdr:rowOff>
    </xdr:to>
    <xdr:sp macro="" textlink="">
      <xdr:nvSpPr>
        <xdr:cNvPr id="37" name="Organigramme : Délai 20">
          <a:hlinkClick xmlns:r="http://schemas.openxmlformats.org/officeDocument/2006/relationships" r:id="rId13" tooltip=" "/>
          <a:extLst>
            <a:ext uri="{FF2B5EF4-FFF2-40B4-BE49-F238E27FC236}">
              <a16:creationId xmlns:a16="http://schemas.microsoft.com/office/drawing/2014/main" id="{00000000-0008-0000-0B00-000025000000}"/>
            </a:ext>
          </a:extLst>
        </xdr:cNvPr>
        <xdr:cNvSpPr/>
      </xdr:nvSpPr>
      <xdr:spPr>
        <a:xfrm>
          <a:off x="13649325" y="6981825"/>
          <a:ext cx="1133475" cy="552450"/>
        </a:xfrm>
        <a:prstGeom prst="roundRect">
          <a:avLst/>
        </a:prstGeom>
        <a:gradFill flip="none" rotWithShape="1">
          <a:gsLst>
            <a:gs pos="0">
              <a:srgbClr val="00C85A"/>
            </a:gs>
            <a:gs pos="46000">
              <a:srgbClr val="00C85A"/>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fr-BE" sz="2000" b="1" u="sng">
              <a:solidFill>
                <a:schemeClr val="bg1"/>
              </a:solidFill>
              <a:latin typeface="+mn-lt"/>
              <a:ea typeface="+mn-ea"/>
              <a:cs typeface="+mn-cs"/>
            </a:rPr>
            <a:t>Pratique</a:t>
          </a:r>
        </a:p>
      </xdr:txBody>
    </xdr:sp>
    <xdr:clientData/>
  </xdr:twoCellAnchor>
  <xdr:twoCellAnchor>
    <xdr:from>
      <xdr:col>2</xdr:col>
      <xdr:colOff>688441</xdr:colOff>
      <xdr:row>2</xdr:row>
      <xdr:rowOff>276225</xdr:rowOff>
    </xdr:from>
    <xdr:to>
      <xdr:col>3</xdr:col>
      <xdr:colOff>697965</xdr:colOff>
      <xdr:row>5</xdr:row>
      <xdr:rowOff>0</xdr:rowOff>
    </xdr:to>
    <xdr:sp macro="" textlink="">
      <xdr:nvSpPr>
        <xdr:cNvPr id="38" name="Organigramme : Délai 37">
          <a:extLst>
            <a:ext uri="{FF2B5EF4-FFF2-40B4-BE49-F238E27FC236}">
              <a16:creationId xmlns:a16="http://schemas.microsoft.com/office/drawing/2014/main" id="{00000000-0008-0000-0B00-000026000000}"/>
            </a:ext>
          </a:extLst>
        </xdr:cNvPr>
        <xdr:cNvSpPr/>
      </xdr:nvSpPr>
      <xdr:spPr>
        <a:xfrm>
          <a:off x="1459966" y="762000"/>
          <a:ext cx="723899" cy="40005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3200" b="1" u="none">
              <a:solidFill>
                <a:schemeClr val="bg1"/>
              </a:solidFill>
            </a:rPr>
            <a:t>3</a:t>
          </a:r>
          <a:endParaRPr lang="fr-BE" sz="2000" b="1" u="none">
            <a:solidFill>
              <a:schemeClr val="bg1"/>
            </a:solidFill>
          </a:endParaRPr>
        </a:p>
      </xdr:txBody>
    </xdr:sp>
    <xdr:clientData/>
  </xdr:twoCellAnchor>
  <xdr:twoCellAnchor editAs="absolute">
    <xdr:from>
      <xdr:col>1</xdr:col>
      <xdr:colOff>0</xdr:colOff>
      <xdr:row>35</xdr:row>
      <xdr:rowOff>38095</xdr:rowOff>
    </xdr:from>
    <xdr:to>
      <xdr:col>3</xdr:col>
      <xdr:colOff>118124</xdr:colOff>
      <xdr:row>37</xdr:row>
      <xdr:rowOff>89095</xdr:rowOff>
    </xdr:to>
    <xdr:sp macro="" textlink="">
      <xdr:nvSpPr>
        <xdr:cNvPr id="78" name="Organigramme : Délai 45">
          <a:extLst>
            <a:ext uri="{FF2B5EF4-FFF2-40B4-BE49-F238E27FC236}">
              <a16:creationId xmlns:a16="http://schemas.microsoft.com/office/drawing/2014/main" id="{00000000-0008-0000-0B00-00004E000000}"/>
            </a:ext>
          </a:extLst>
        </xdr:cNvPr>
        <xdr:cNvSpPr/>
      </xdr:nvSpPr>
      <xdr:spPr>
        <a:xfrm>
          <a:off x="57150" y="7200895"/>
          <a:ext cx="1546874"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nchorCtr="0"/>
        <a:lstStyle/>
        <a:p>
          <a:pPr algn="l"/>
          <a:r>
            <a:rPr lang="fr-BE" sz="2800" b="1" u="sng">
              <a:solidFill>
                <a:schemeClr val="bg1"/>
              </a:solidFill>
            </a:rPr>
            <a:t>  </a:t>
          </a:r>
          <a:r>
            <a:rPr lang="fr-BE" sz="2000" b="1" u="sng">
              <a:solidFill>
                <a:schemeClr val="bg1"/>
              </a:solidFill>
            </a:rPr>
            <a:t>Chapitres</a:t>
          </a:r>
          <a:endParaRPr lang="fr-BE" sz="1800" b="1" u="sng">
            <a:solidFill>
              <a:schemeClr val="bg1"/>
            </a:solidFill>
          </a:endParaRPr>
        </a:p>
      </xdr:txBody>
    </xdr:sp>
    <xdr:clientData/>
  </xdr:twoCellAnchor>
  <xdr:twoCellAnchor editAs="absolute">
    <xdr:from>
      <xdr:col>3</xdr:col>
      <xdr:colOff>209556</xdr:colOff>
      <xdr:row>35</xdr:row>
      <xdr:rowOff>57150</xdr:rowOff>
    </xdr:from>
    <xdr:to>
      <xdr:col>4</xdr:col>
      <xdr:colOff>161181</xdr:colOff>
      <xdr:row>37</xdr:row>
      <xdr:rowOff>108150</xdr:rowOff>
    </xdr:to>
    <xdr:sp macro="" textlink="">
      <xdr:nvSpPr>
        <xdr:cNvPr id="79" name="Organigramme : Délai 25">
          <a:hlinkClick xmlns:r="http://schemas.openxmlformats.org/officeDocument/2006/relationships" r:id="rId14" tooltip=" "/>
          <a:extLst>
            <a:ext uri="{FF2B5EF4-FFF2-40B4-BE49-F238E27FC236}">
              <a16:creationId xmlns:a16="http://schemas.microsoft.com/office/drawing/2014/main" id="{00000000-0008-0000-0B00-00004F000000}"/>
            </a:ext>
          </a:extLst>
        </xdr:cNvPr>
        <xdr:cNvSpPr>
          <a:spLocks noChangeAspect="1"/>
        </xdr:cNvSpPr>
      </xdr:nvSpPr>
      <xdr:spPr>
        <a:xfrm>
          <a:off x="1695456" y="72199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a:t>
          </a:r>
          <a:endParaRPr lang="fr-BE" sz="1800" b="1" u="none">
            <a:solidFill>
              <a:schemeClr val="bg1"/>
            </a:solidFill>
          </a:endParaRPr>
        </a:p>
      </xdr:txBody>
    </xdr:sp>
    <xdr:clientData/>
  </xdr:twoCellAnchor>
  <xdr:twoCellAnchor editAs="absolute">
    <xdr:from>
      <xdr:col>4</xdr:col>
      <xdr:colOff>180981</xdr:colOff>
      <xdr:row>35</xdr:row>
      <xdr:rowOff>57150</xdr:rowOff>
    </xdr:from>
    <xdr:to>
      <xdr:col>5</xdr:col>
      <xdr:colOff>132606</xdr:colOff>
      <xdr:row>37</xdr:row>
      <xdr:rowOff>108150</xdr:rowOff>
    </xdr:to>
    <xdr:sp macro="" textlink="">
      <xdr:nvSpPr>
        <xdr:cNvPr id="80" name="Organigramme : Délai 25">
          <a:hlinkClick xmlns:r="http://schemas.openxmlformats.org/officeDocument/2006/relationships" r:id="rId12" tooltip=" "/>
          <a:extLst>
            <a:ext uri="{FF2B5EF4-FFF2-40B4-BE49-F238E27FC236}">
              <a16:creationId xmlns:a16="http://schemas.microsoft.com/office/drawing/2014/main" id="{00000000-0008-0000-0B00-000050000000}"/>
            </a:ext>
          </a:extLst>
        </xdr:cNvPr>
        <xdr:cNvSpPr>
          <a:spLocks noChangeAspect="1"/>
        </xdr:cNvSpPr>
      </xdr:nvSpPr>
      <xdr:spPr>
        <a:xfrm>
          <a:off x="2381256" y="72199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2</a:t>
          </a:r>
          <a:endParaRPr lang="fr-BE" sz="1800" b="1" u="none">
            <a:solidFill>
              <a:schemeClr val="bg1"/>
            </a:solidFill>
          </a:endParaRPr>
        </a:p>
      </xdr:txBody>
    </xdr:sp>
    <xdr:clientData/>
  </xdr:twoCellAnchor>
  <xdr:twoCellAnchor editAs="absolute">
    <xdr:from>
      <xdr:col>5</xdr:col>
      <xdr:colOff>161931</xdr:colOff>
      <xdr:row>35</xdr:row>
      <xdr:rowOff>38100</xdr:rowOff>
    </xdr:from>
    <xdr:to>
      <xdr:col>6</xdr:col>
      <xdr:colOff>113556</xdr:colOff>
      <xdr:row>37</xdr:row>
      <xdr:rowOff>89100</xdr:rowOff>
    </xdr:to>
    <xdr:sp macro="" textlink="">
      <xdr:nvSpPr>
        <xdr:cNvPr id="81" name="Organigramme : Délai 25">
          <a:hlinkClick xmlns:r="http://schemas.openxmlformats.org/officeDocument/2006/relationships" r:id="rId15" tooltip=" "/>
          <a:extLst>
            <a:ext uri="{FF2B5EF4-FFF2-40B4-BE49-F238E27FC236}">
              <a16:creationId xmlns:a16="http://schemas.microsoft.com/office/drawing/2014/main" id="{00000000-0008-0000-0B00-000051000000}"/>
            </a:ext>
          </a:extLst>
        </xdr:cNvPr>
        <xdr:cNvSpPr>
          <a:spLocks noChangeAspect="1"/>
        </xdr:cNvSpPr>
      </xdr:nvSpPr>
      <xdr:spPr>
        <a:xfrm>
          <a:off x="3076581" y="72009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rgbClr val="43FF98"/>
              </a:solidFill>
            </a:rPr>
            <a:t>3</a:t>
          </a:r>
          <a:endParaRPr lang="fr-BE" sz="1800" b="1" u="none">
            <a:solidFill>
              <a:srgbClr val="43FF98"/>
            </a:solidFill>
          </a:endParaRPr>
        </a:p>
      </xdr:txBody>
    </xdr:sp>
    <xdr:clientData/>
  </xdr:twoCellAnchor>
  <xdr:twoCellAnchor editAs="absolute">
    <xdr:from>
      <xdr:col>6</xdr:col>
      <xdr:colOff>152406</xdr:colOff>
      <xdr:row>35</xdr:row>
      <xdr:rowOff>28575</xdr:rowOff>
    </xdr:from>
    <xdr:to>
      <xdr:col>7</xdr:col>
      <xdr:colOff>104031</xdr:colOff>
      <xdr:row>37</xdr:row>
      <xdr:rowOff>79575</xdr:rowOff>
    </xdr:to>
    <xdr:sp macro="" textlink="">
      <xdr:nvSpPr>
        <xdr:cNvPr id="82" name="Organigramme : Délai 25">
          <a:hlinkClick xmlns:r="http://schemas.openxmlformats.org/officeDocument/2006/relationships" r:id="rId11" tooltip=" "/>
          <a:extLst>
            <a:ext uri="{FF2B5EF4-FFF2-40B4-BE49-F238E27FC236}">
              <a16:creationId xmlns:a16="http://schemas.microsoft.com/office/drawing/2014/main" id="{00000000-0008-0000-0B00-000052000000}"/>
            </a:ext>
          </a:extLst>
        </xdr:cNvPr>
        <xdr:cNvSpPr>
          <a:spLocks noChangeAspect="1"/>
        </xdr:cNvSpPr>
      </xdr:nvSpPr>
      <xdr:spPr>
        <a:xfrm>
          <a:off x="3781431"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4</a:t>
          </a:r>
          <a:endParaRPr lang="fr-BE" sz="1800" b="1" u="none">
            <a:solidFill>
              <a:schemeClr val="bg1"/>
            </a:solidFill>
          </a:endParaRPr>
        </a:p>
      </xdr:txBody>
    </xdr:sp>
    <xdr:clientData/>
  </xdr:twoCellAnchor>
  <xdr:twoCellAnchor editAs="absolute">
    <xdr:from>
      <xdr:col>7</xdr:col>
      <xdr:colOff>152406</xdr:colOff>
      <xdr:row>35</xdr:row>
      <xdr:rowOff>28575</xdr:rowOff>
    </xdr:from>
    <xdr:to>
      <xdr:col>8</xdr:col>
      <xdr:colOff>104031</xdr:colOff>
      <xdr:row>37</xdr:row>
      <xdr:rowOff>79575</xdr:rowOff>
    </xdr:to>
    <xdr:sp macro="" textlink="">
      <xdr:nvSpPr>
        <xdr:cNvPr id="83" name="Organigramme : Délai 25">
          <a:hlinkClick xmlns:r="http://schemas.openxmlformats.org/officeDocument/2006/relationships" r:id="rId16" tooltip="  "/>
          <a:extLst>
            <a:ext uri="{FF2B5EF4-FFF2-40B4-BE49-F238E27FC236}">
              <a16:creationId xmlns:a16="http://schemas.microsoft.com/office/drawing/2014/main" id="{00000000-0008-0000-0B00-000053000000}"/>
            </a:ext>
          </a:extLst>
        </xdr:cNvPr>
        <xdr:cNvSpPr>
          <a:spLocks noChangeAspect="1"/>
        </xdr:cNvSpPr>
      </xdr:nvSpPr>
      <xdr:spPr>
        <a:xfrm>
          <a:off x="4495806"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5</a:t>
          </a:r>
          <a:endParaRPr lang="fr-BE" sz="1800" b="1" u="none">
            <a:solidFill>
              <a:schemeClr val="bg1"/>
            </a:solidFill>
          </a:endParaRPr>
        </a:p>
      </xdr:txBody>
    </xdr:sp>
    <xdr:clientData/>
  </xdr:twoCellAnchor>
  <xdr:twoCellAnchor editAs="absolute">
    <xdr:from>
      <xdr:col>8</xdr:col>
      <xdr:colOff>161931</xdr:colOff>
      <xdr:row>35</xdr:row>
      <xdr:rowOff>28575</xdr:rowOff>
    </xdr:from>
    <xdr:to>
      <xdr:col>8</xdr:col>
      <xdr:colOff>827931</xdr:colOff>
      <xdr:row>37</xdr:row>
      <xdr:rowOff>79575</xdr:rowOff>
    </xdr:to>
    <xdr:sp macro="" textlink="">
      <xdr:nvSpPr>
        <xdr:cNvPr id="84" name="Organigramme : Délai 25">
          <a:hlinkClick xmlns:r="http://schemas.openxmlformats.org/officeDocument/2006/relationships" r:id="rId17" tooltip=" "/>
          <a:extLst>
            <a:ext uri="{FF2B5EF4-FFF2-40B4-BE49-F238E27FC236}">
              <a16:creationId xmlns:a16="http://schemas.microsoft.com/office/drawing/2014/main" id="{00000000-0008-0000-0B00-000054000000}"/>
            </a:ext>
          </a:extLst>
        </xdr:cNvPr>
        <xdr:cNvSpPr>
          <a:spLocks noChangeAspect="1"/>
        </xdr:cNvSpPr>
      </xdr:nvSpPr>
      <xdr:spPr>
        <a:xfrm>
          <a:off x="5219706" y="719137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6</a:t>
          </a:r>
          <a:endParaRPr lang="fr-BE" sz="1800" b="1" u="none">
            <a:solidFill>
              <a:schemeClr val="bg1"/>
            </a:solidFill>
          </a:endParaRPr>
        </a:p>
      </xdr:txBody>
    </xdr:sp>
    <xdr:clientData/>
  </xdr:twoCellAnchor>
  <xdr:twoCellAnchor editAs="absolute">
    <xdr:from>
      <xdr:col>8</xdr:col>
      <xdr:colOff>857256</xdr:colOff>
      <xdr:row>35</xdr:row>
      <xdr:rowOff>19050</xdr:rowOff>
    </xdr:from>
    <xdr:to>
      <xdr:col>8</xdr:col>
      <xdr:colOff>1523256</xdr:colOff>
      <xdr:row>37</xdr:row>
      <xdr:rowOff>70050</xdr:rowOff>
    </xdr:to>
    <xdr:sp macro="" textlink="">
      <xdr:nvSpPr>
        <xdr:cNvPr id="85" name="Organigramme : Délai 84">
          <a:hlinkClick xmlns:r="http://schemas.openxmlformats.org/officeDocument/2006/relationships" r:id="rId18" tooltip=" "/>
          <a:extLst>
            <a:ext uri="{FF2B5EF4-FFF2-40B4-BE49-F238E27FC236}">
              <a16:creationId xmlns:a16="http://schemas.microsoft.com/office/drawing/2014/main" id="{00000000-0008-0000-0B00-000055000000}"/>
            </a:ext>
          </a:extLst>
        </xdr:cNvPr>
        <xdr:cNvSpPr>
          <a:spLocks noChangeAspect="1"/>
        </xdr:cNvSpPr>
      </xdr:nvSpPr>
      <xdr:spPr>
        <a:xfrm>
          <a:off x="5915031" y="718185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7</a:t>
          </a:r>
          <a:endParaRPr lang="fr-BE" sz="1800" b="1" u="none">
            <a:solidFill>
              <a:schemeClr val="bg1"/>
            </a:solidFill>
          </a:endParaRPr>
        </a:p>
      </xdr:txBody>
    </xdr:sp>
    <xdr:clientData/>
  </xdr:twoCellAnchor>
  <xdr:twoCellAnchor editAs="absolute">
    <xdr:from>
      <xdr:col>8</xdr:col>
      <xdr:colOff>1562106</xdr:colOff>
      <xdr:row>35</xdr:row>
      <xdr:rowOff>9525</xdr:rowOff>
    </xdr:from>
    <xdr:to>
      <xdr:col>8</xdr:col>
      <xdr:colOff>2228106</xdr:colOff>
      <xdr:row>37</xdr:row>
      <xdr:rowOff>60525</xdr:rowOff>
    </xdr:to>
    <xdr:sp macro="" textlink="">
      <xdr:nvSpPr>
        <xdr:cNvPr id="86" name="Organigramme : Délai 25">
          <a:hlinkClick xmlns:r="http://schemas.openxmlformats.org/officeDocument/2006/relationships" r:id="rId19" tooltip=" "/>
          <a:extLst>
            <a:ext uri="{FF2B5EF4-FFF2-40B4-BE49-F238E27FC236}">
              <a16:creationId xmlns:a16="http://schemas.microsoft.com/office/drawing/2014/main" id="{00000000-0008-0000-0B00-000056000000}"/>
            </a:ext>
          </a:extLst>
        </xdr:cNvPr>
        <xdr:cNvSpPr>
          <a:spLocks noChangeAspect="1"/>
        </xdr:cNvSpPr>
      </xdr:nvSpPr>
      <xdr:spPr>
        <a:xfrm>
          <a:off x="6619881" y="7172325"/>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8</a:t>
          </a:r>
          <a:endParaRPr lang="fr-BE" sz="1800" b="1" u="none">
            <a:solidFill>
              <a:schemeClr val="bg1"/>
            </a:solidFill>
          </a:endParaRPr>
        </a:p>
      </xdr:txBody>
    </xdr:sp>
    <xdr:clientData/>
  </xdr:twoCellAnchor>
  <xdr:twoCellAnchor editAs="absolute">
    <xdr:from>
      <xdr:col>8</xdr:col>
      <xdr:colOff>2257431</xdr:colOff>
      <xdr:row>35</xdr:row>
      <xdr:rowOff>0</xdr:rowOff>
    </xdr:from>
    <xdr:to>
      <xdr:col>8</xdr:col>
      <xdr:colOff>2923431</xdr:colOff>
      <xdr:row>37</xdr:row>
      <xdr:rowOff>51000</xdr:rowOff>
    </xdr:to>
    <xdr:sp macro="" textlink="">
      <xdr:nvSpPr>
        <xdr:cNvPr id="87" name="Organigramme : Délai 25">
          <a:hlinkClick xmlns:r="http://schemas.openxmlformats.org/officeDocument/2006/relationships" r:id="rId20" tooltip=" "/>
          <a:extLst>
            <a:ext uri="{FF2B5EF4-FFF2-40B4-BE49-F238E27FC236}">
              <a16:creationId xmlns:a16="http://schemas.microsoft.com/office/drawing/2014/main" id="{00000000-0008-0000-0B00-000057000000}"/>
            </a:ext>
          </a:extLst>
        </xdr:cNvPr>
        <xdr:cNvSpPr>
          <a:spLocks noChangeAspect="1"/>
        </xdr:cNvSpPr>
      </xdr:nvSpPr>
      <xdr:spPr>
        <a:xfrm>
          <a:off x="7315206" y="71628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9</a:t>
          </a:r>
          <a:endParaRPr lang="fr-BE" sz="1800" b="1" u="none">
            <a:solidFill>
              <a:schemeClr val="bg1"/>
            </a:solidFill>
          </a:endParaRPr>
        </a:p>
      </xdr:txBody>
    </xdr:sp>
    <xdr:clientData/>
  </xdr:twoCellAnchor>
  <xdr:twoCellAnchor editAs="absolute">
    <xdr:from>
      <xdr:col>8</xdr:col>
      <xdr:colOff>2971806</xdr:colOff>
      <xdr:row>35</xdr:row>
      <xdr:rowOff>0</xdr:rowOff>
    </xdr:from>
    <xdr:to>
      <xdr:col>9</xdr:col>
      <xdr:colOff>504081</xdr:colOff>
      <xdr:row>37</xdr:row>
      <xdr:rowOff>51000</xdr:rowOff>
    </xdr:to>
    <xdr:sp macro="" textlink="">
      <xdr:nvSpPr>
        <xdr:cNvPr id="88" name="Organigramme : Délai 25">
          <a:hlinkClick xmlns:r="http://schemas.openxmlformats.org/officeDocument/2006/relationships" r:id="rId21" tooltip=" "/>
          <a:extLst>
            <a:ext uri="{FF2B5EF4-FFF2-40B4-BE49-F238E27FC236}">
              <a16:creationId xmlns:a16="http://schemas.microsoft.com/office/drawing/2014/main" id="{00000000-0008-0000-0B00-000058000000}"/>
            </a:ext>
          </a:extLst>
        </xdr:cNvPr>
        <xdr:cNvSpPr>
          <a:spLocks noChangeAspect="1"/>
        </xdr:cNvSpPr>
      </xdr:nvSpPr>
      <xdr:spPr>
        <a:xfrm>
          <a:off x="8029581" y="7162800"/>
          <a:ext cx="666000" cy="432000"/>
        </a:xfrm>
        <a:prstGeom prst="flowChartDelay">
          <a:avLst/>
        </a:prstGeom>
        <a:gradFill flip="none" rotWithShape="1">
          <a:gsLst>
            <a:gs pos="0">
              <a:schemeClr val="tx2">
                <a:lumMod val="50000"/>
              </a:schemeClr>
            </a:gs>
            <a:gs pos="46000">
              <a:schemeClr val="tx2">
                <a:lumMod val="75000"/>
              </a:schemeClr>
            </a:gs>
            <a:gs pos="100000">
              <a:srgbClr val="43FF9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fr-BE" sz="2800" b="1" u="none">
              <a:solidFill>
                <a:schemeClr val="bg1"/>
              </a:solidFill>
            </a:rPr>
            <a:t>10</a:t>
          </a:r>
          <a:endParaRPr lang="fr-BE" sz="1800" b="1" u="none">
            <a:solidFill>
              <a:schemeClr val="bg1"/>
            </a:solidFill>
          </a:endParaRPr>
        </a:p>
      </xdr:txBody>
    </xdr:sp>
    <xdr:clientData/>
  </xdr:twoCellAnchor>
  <xdr:twoCellAnchor editAs="oneCell">
    <xdr:from>
      <xdr:col>1</xdr:col>
      <xdr:colOff>0</xdr:colOff>
      <xdr:row>0</xdr:row>
      <xdr:rowOff>0</xdr:rowOff>
    </xdr:from>
    <xdr:to>
      <xdr:col>5</xdr:col>
      <xdr:colOff>19049</xdr:colOff>
      <xdr:row>2</xdr:row>
      <xdr:rowOff>207978</xdr:rowOff>
    </xdr:to>
    <xdr:pic>
      <xdr:nvPicPr>
        <xdr:cNvPr id="89" name="Image 88">
          <a:hlinkClick xmlns:r="http://schemas.openxmlformats.org/officeDocument/2006/relationships" r:id="rId22" tooltip=" "/>
          <a:extLst>
            <a:ext uri="{FF2B5EF4-FFF2-40B4-BE49-F238E27FC236}">
              <a16:creationId xmlns:a16="http://schemas.microsoft.com/office/drawing/2014/main" id="{00000000-0008-0000-0B00-000059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7150" y="0"/>
          <a:ext cx="2876549" cy="693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571500</xdr:colOff>
      <xdr:row>0</xdr:row>
      <xdr:rowOff>0</xdr:rowOff>
    </xdr:from>
    <xdr:to>
      <xdr:col>7</xdr:col>
      <xdr:colOff>369086</xdr:colOff>
      <xdr:row>1</xdr:row>
      <xdr:rowOff>266700</xdr:rowOff>
    </xdr:to>
    <xdr:sp macro="" textlink="">
      <xdr:nvSpPr>
        <xdr:cNvPr id="90" name="Rectangle : coins arrondis 89">
          <a:hlinkClick xmlns:r="http://schemas.openxmlformats.org/officeDocument/2006/relationships" r:id="rId24" tooltip=" "/>
          <a:extLst>
            <a:ext uri="{FF2B5EF4-FFF2-40B4-BE49-F238E27FC236}">
              <a16:creationId xmlns:a16="http://schemas.microsoft.com/office/drawing/2014/main" id="{00000000-0008-0000-0B00-00005A000000}"/>
            </a:ext>
          </a:extLst>
        </xdr:cNvPr>
        <xdr:cNvSpPr>
          <a:spLocks noChangeAspect="1"/>
        </xdr:cNvSpPr>
      </xdr:nvSpPr>
      <xdr:spPr>
        <a:xfrm>
          <a:off x="3486150" y="0"/>
          <a:ext cx="1226336" cy="457200"/>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Accueil</a:t>
          </a:r>
        </a:p>
      </xdr:txBody>
    </xdr:sp>
    <xdr:clientData/>
  </xdr:twoCellAnchor>
  <xdr:twoCellAnchor>
    <xdr:from>
      <xdr:col>7</xdr:col>
      <xdr:colOff>389487</xdr:colOff>
      <xdr:row>0</xdr:row>
      <xdr:rowOff>9525</xdr:rowOff>
    </xdr:from>
    <xdr:to>
      <xdr:col>8</xdr:col>
      <xdr:colOff>1709119</xdr:colOff>
      <xdr:row>1</xdr:row>
      <xdr:rowOff>266700</xdr:rowOff>
    </xdr:to>
    <xdr:sp macro="" textlink="">
      <xdr:nvSpPr>
        <xdr:cNvPr id="91" name="Rectangle : coins arrondis 90">
          <a:hlinkClick xmlns:r="http://schemas.openxmlformats.org/officeDocument/2006/relationships" r:id="rId25" tooltip=" "/>
          <a:extLst>
            <a:ext uri="{FF2B5EF4-FFF2-40B4-BE49-F238E27FC236}">
              <a16:creationId xmlns:a16="http://schemas.microsoft.com/office/drawing/2014/main" id="{00000000-0008-0000-0B00-00005B000000}"/>
            </a:ext>
          </a:extLst>
        </xdr:cNvPr>
        <xdr:cNvSpPr>
          <a:spLocks noChangeAspect="1"/>
        </xdr:cNvSpPr>
      </xdr:nvSpPr>
      <xdr:spPr>
        <a:xfrm>
          <a:off x="4732887" y="9525"/>
          <a:ext cx="2034007" cy="447675"/>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Introduction</a:t>
          </a:r>
        </a:p>
      </xdr:txBody>
    </xdr:sp>
    <xdr:clientData/>
  </xdr:twoCellAnchor>
  <xdr:twoCellAnchor>
    <xdr:from>
      <xdr:col>8</xdr:col>
      <xdr:colOff>1804370</xdr:colOff>
      <xdr:row>0</xdr:row>
      <xdr:rowOff>9528</xdr:rowOff>
    </xdr:from>
    <xdr:to>
      <xdr:col>9</xdr:col>
      <xdr:colOff>492006</xdr:colOff>
      <xdr:row>1</xdr:row>
      <xdr:rowOff>291826</xdr:rowOff>
    </xdr:to>
    <xdr:sp macro="" textlink="">
      <xdr:nvSpPr>
        <xdr:cNvPr id="92" name="Rectangle : coins arrondis 91">
          <a:hlinkClick xmlns:r="http://schemas.openxmlformats.org/officeDocument/2006/relationships" r:id="rId14" tooltip=" "/>
          <a:extLst>
            <a:ext uri="{FF2B5EF4-FFF2-40B4-BE49-F238E27FC236}">
              <a16:creationId xmlns:a16="http://schemas.microsoft.com/office/drawing/2014/main" id="{00000000-0008-0000-0B00-00005C000000}"/>
            </a:ext>
          </a:extLst>
        </xdr:cNvPr>
        <xdr:cNvSpPr>
          <a:spLocks noChangeAspect="1"/>
        </xdr:cNvSpPr>
      </xdr:nvSpPr>
      <xdr:spPr>
        <a:xfrm>
          <a:off x="6862145" y="9528"/>
          <a:ext cx="1821361"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rgbClr val="43FF98"/>
              </a:solidFill>
              <a:latin typeface="+mn-lt"/>
              <a:ea typeface="+mn-ea"/>
              <a:cs typeface="+mn-cs"/>
            </a:rPr>
            <a:t>Exercices</a:t>
          </a:r>
        </a:p>
      </xdr:txBody>
    </xdr:sp>
    <xdr:clientData/>
  </xdr:twoCellAnchor>
  <xdr:twoCellAnchor>
    <xdr:from>
      <xdr:col>9</xdr:col>
      <xdr:colOff>578950</xdr:colOff>
      <xdr:row>0</xdr:row>
      <xdr:rowOff>19050</xdr:rowOff>
    </xdr:from>
    <xdr:to>
      <xdr:col>12</xdr:col>
      <xdr:colOff>366094</xdr:colOff>
      <xdr:row>2</xdr:row>
      <xdr:rowOff>6073</xdr:rowOff>
    </xdr:to>
    <xdr:sp macro="" textlink="">
      <xdr:nvSpPr>
        <xdr:cNvPr id="93" name="Rectangle : coins arrondis 92">
          <a:hlinkClick xmlns:r="http://schemas.openxmlformats.org/officeDocument/2006/relationships" r:id="rId26" tooltip="  "/>
          <a:extLst>
            <a:ext uri="{FF2B5EF4-FFF2-40B4-BE49-F238E27FC236}">
              <a16:creationId xmlns:a16="http://schemas.microsoft.com/office/drawing/2014/main" id="{00000000-0008-0000-0B00-00005D000000}"/>
            </a:ext>
          </a:extLst>
        </xdr:cNvPr>
        <xdr:cNvSpPr>
          <a:spLocks noChangeAspect="1"/>
        </xdr:cNvSpPr>
      </xdr:nvSpPr>
      <xdr:spPr>
        <a:xfrm>
          <a:off x="8770450" y="19050"/>
          <a:ext cx="1425444"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b="1" kern="1200">
              <a:solidFill>
                <a:schemeClr val="bg1"/>
              </a:solidFill>
              <a:latin typeface="+mn-lt"/>
              <a:ea typeface="+mn-ea"/>
              <a:cs typeface="+mn-cs"/>
            </a:rPr>
            <a:t>Certificat</a:t>
          </a:r>
        </a:p>
      </xdr:txBody>
    </xdr:sp>
    <xdr:clientData/>
  </xdr:twoCellAnchor>
  <xdr:twoCellAnchor>
    <xdr:from>
      <xdr:col>12</xdr:col>
      <xdr:colOff>461345</xdr:colOff>
      <xdr:row>0</xdr:row>
      <xdr:rowOff>19053</xdr:rowOff>
    </xdr:from>
    <xdr:to>
      <xdr:col>15</xdr:col>
      <xdr:colOff>344607</xdr:colOff>
      <xdr:row>2</xdr:row>
      <xdr:rowOff>6076</xdr:rowOff>
    </xdr:to>
    <xdr:sp macro="" textlink="">
      <xdr:nvSpPr>
        <xdr:cNvPr id="94" name="Rectangle : coins arrondis 93">
          <a:hlinkClick xmlns:r="http://schemas.openxmlformats.org/officeDocument/2006/relationships" r:id="rId27" tooltip=" "/>
          <a:extLst>
            <a:ext uri="{FF2B5EF4-FFF2-40B4-BE49-F238E27FC236}">
              <a16:creationId xmlns:a16="http://schemas.microsoft.com/office/drawing/2014/main" id="{00000000-0008-0000-0B00-00005E000000}"/>
            </a:ext>
          </a:extLst>
        </xdr:cNvPr>
        <xdr:cNvSpPr>
          <a:spLocks noChangeAspect="1"/>
        </xdr:cNvSpPr>
      </xdr:nvSpPr>
      <xdr:spPr>
        <a:xfrm>
          <a:off x="10291145" y="19053"/>
          <a:ext cx="1740637"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Sauvegarde</a:t>
          </a:r>
        </a:p>
      </xdr:txBody>
    </xdr:sp>
    <xdr:clientData/>
  </xdr:twoCellAnchor>
  <xdr:twoCellAnchor>
    <xdr:from>
      <xdr:col>15</xdr:col>
      <xdr:colOff>443689</xdr:colOff>
      <xdr:row>0</xdr:row>
      <xdr:rowOff>9525</xdr:rowOff>
    </xdr:from>
    <xdr:to>
      <xdr:col>17</xdr:col>
      <xdr:colOff>198135</xdr:colOff>
      <xdr:row>1</xdr:row>
      <xdr:rowOff>291823</xdr:rowOff>
    </xdr:to>
    <xdr:sp macro="" textlink="">
      <xdr:nvSpPr>
        <xdr:cNvPr id="95" name="Rectangle : coins arrondis 94">
          <a:hlinkClick xmlns:r="http://schemas.openxmlformats.org/officeDocument/2006/relationships" r:id="rId28" tooltip=" "/>
          <a:extLst>
            <a:ext uri="{FF2B5EF4-FFF2-40B4-BE49-F238E27FC236}">
              <a16:creationId xmlns:a16="http://schemas.microsoft.com/office/drawing/2014/main" id="{00000000-0008-0000-0B00-00005F000000}"/>
            </a:ext>
          </a:extLst>
        </xdr:cNvPr>
        <xdr:cNvSpPr>
          <a:spLocks noChangeAspect="1"/>
        </xdr:cNvSpPr>
      </xdr:nvSpPr>
      <xdr:spPr>
        <a:xfrm>
          <a:off x="12130864" y="9525"/>
          <a:ext cx="992696" cy="472798"/>
        </a:xfrm>
        <a:prstGeom prst="roundRect">
          <a:avLst/>
        </a:prstGeom>
        <a:gradFill flip="none" rotWithShape="1">
          <a:gsLst>
            <a:gs pos="0">
              <a:schemeClr val="bg2">
                <a:lumMod val="25000"/>
              </a:schemeClr>
            </a:gs>
            <a:gs pos="48000">
              <a:schemeClr val="tx2">
                <a:lumMod val="75000"/>
              </a:schemeClr>
            </a:gs>
            <a:gs pos="100000">
              <a:schemeClr val="tx2">
                <a:lumMod val="60000"/>
                <a:lumOff val="40000"/>
              </a:schemeClr>
            </a:gs>
          </a:gsLst>
          <a:lin ang="18000000" scaled="0"/>
          <a:tileRect/>
        </a:gradFill>
        <a:ln w="57150">
          <a:gradFill>
            <a:gsLst>
              <a:gs pos="70678">
                <a:srgbClr val="00E5AA"/>
              </a:gs>
              <a:gs pos="45700">
                <a:srgbClr val="00F6B6"/>
              </a:gs>
              <a:gs pos="0">
                <a:srgbClr val="7DFFDD"/>
              </a:gs>
              <a:gs pos="100000">
                <a:srgbClr val="00D29B"/>
              </a:gs>
            </a:gsLst>
            <a:lin ang="5400000" scaled="1"/>
          </a:gradFill>
        </a:ln>
        <a:effectLst>
          <a:outerShdw blurRad="190500" dist="63500" dir="18900000" algn="bl" rotWithShape="0">
            <a:schemeClr val="tx2">
              <a:lumMod val="60000"/>
              <a:lumOff val="40000"/>
              <a:alpha val="40000"/>
            </a:schemeClr>
          </a:outerShdw>
        </a:effectLst>
        <a:scene3d>
          <a:camera prst="orthographicFront"/>
          <a:lightRig rig="threePt" dir="t"/>
        </a:scene3d>
        <a:sp3d>
          <a:bevelT w="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fr-BE" sz="2400" kern="1200">
              <a:solidFill>
                <a:schemeClr val="bg1"/>
              </a:solidFill>
              <a:latin typeface="+mn-lt"/>
              <a:ea typeface="+mn-ea"/>
              <a:cs typeface="+mn-cs"/>
            </a:rPr>
            <a:t>Site</a:t>
          </a:r>
        </a:p>
      </xdr:txBody>
    </xdr:sp>
    <xdr:clientData/>
  </xdr:twoCellAnchor>
  <xdr:twoCellAnchor editAs="oneCell">
    <xdr:from>
      <xdr:col>19</xdr:col>
      <xdr:colOff>209550</xdr:colOff>
      <xdr:row>1</xdr:row>
      <xdr:rowOff>0</xdr:rowOff>
    </xdr:from>
    <xdr:to>
      <xdr:col>20</xdr:col>
      <xdr:colOff>59286</xdr:colOff>
      <xdr:row>3</xdr:row>
      <xdr:rowOff>129808</xdr:rowOff>
    </xdr:to>
    <xdr:pic>
      <xdr:nvPicPr>
        <xdr:cNvPr id="96" name="Image 95">
          <a:extLst>
            <a:ext uri="{FF2B5EF4-FFF2-40B4-BE49-F238E27FC236}">
              <a16:creationId xmlns:a16="http://schemas.microsoft.com/office/drawing/2014/main" id="{00000000-0008-0000-0B00-000060000000}"/>
            </a:ext>
          </a:extLst>
        </xdr:cNvPr>
        <xdr:cNvPicPr>
          <a:picLocks noChangeAspect="1"/>
        </xdr:cNvPicPr>
      </xdr:nvPicPr>
      <xdr:blipFill>
        <a:blip xmlns:r="http://schemas.openxmlformats.org/officeDocument/2006/relationships" r:embed="rId29"/>
        <a:stretch>
          <a:fillRect/>
        </a:stretch>
      </xdr:blipFill>
      <xdr:spPr>
        <a:xfrm rot="1655933" flipH="1" flipV="1">
          <a:off x="14373225" y="190500"/>
          <a:ext cx="468861" cy="720358"/>
        </a:xfrm>
        <a:prstGeom prst="rect">
          <a:avLst/>
        </a:prstGeom>
      </xdr:spPr>
    </xdr:pic>
    <xdr:clientData/>
  </xdr:twoCellAnchor>
  <xdr:twoCellAnchor>
    <xdr:from>
      <xdr:col>11</xdr:col>
      <xdr:colOff>38100</xdr:colOff>
      <xdr:row>35</xdr:row>
      <xdr:rowOff>38100</xdr:rowOff>
    </xdr:from>
    <xdr:to>
      <xdr:col>11</xdr:col>
      <xdr:colOff>400050</xdr:colOff>
      <xdr:row>36</xdr:row>
      <xdr:rowOff>28575</xdr:rowOff>
    </xdr:to>
    <xdr:sp macro="" textlink="">
      <xdr:nvSpPr>
        <xdr:cNvPr id="97" name="Flèche : haut 96">
          <a:extLst>
            <a:ext uri="{FF2B5EF4-FFF2-40B4-BE49-F238E27FC236}">
              <a16:creationId xmlns:a16="http://schemas.microsoft.com/office/drawing/2014/main" id="{00000000-0008-0000-0B00-000061000000}"/>
            </a:ext>
          </a:extLst>
        </xdr:cNvPr>
        <xdr:cNvSpPr/>
      </xdr:nvSpPr>
      <xdr:spPr>
        <a:xfrm>
          <a:off x="9248775" y="7200900"/>
          <a:ext cx="361950" cy="180975"/>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mc:AlternateContent xmlns:mc="http://schemas.openxmlformats.org/markup-compatibility/2006">
    <mc:Choice xmlns:a14="http://schemas.microsoft.com/office/drawing/2010/main" Requires="a14">
      <xdr:twoCellAnchor>
        <xdr:from>
          <xdr:col>11</xdr:col>
          <xdr:colOff>9525</xdr:colOff>
          <xdr:row>33</xdr:row>
          <xdr:rowOff>19050</xdr:rowOff>
        </xdr:from>
        <xdr:to>
          <xdr:col>11</xdr:col>
          <xdr:colOff>552450</xdr:colOff>
          <xdr:row>35</xdr:row>
          <xdr:rowOff>19050</xdr:rowOff>
        </xdr:to>
        <xdr:sp macro="" textlink="">
          <xdr:nvSpPr>
            <xdr:cNvPr id="33796" name="Spinner 4" hidden="1">
              <a:extLst>
                <a:ext uri="{63B3BB69-23CF-44E3-9099-C40C66FF867C}">
                  <a14:compatExt spid="_x0000_s33796"/>
                </a:ext>
                <a:ext uri="{FF2B5EF4-FFF2-40B4-BE49-F238E27FC236}">
                  <a16:creationId xmlns:a16="http://schemas.microsoft.com/office/drawing/2014/main" id="{00000000-0008-0000-0B00-0000048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an-Claude/Documents/COMPENTHO_Production_2018/9_Fichiers_Site_Compentho/Applications%20MS%20Office/D&#233;veloppements/COMPENTHO_2018/Compentho_Pla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ean-Claude/AppData/Local/Packages/Microsoft.MicrosoftEdge_8wekyb3d8bbwe/TempState/Downloads/Compentho_Proj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ackage%20COMPENTHO\Moteur%20d'&#233;valuation\COMPENTHO_Projet.xlt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ean-Claude/Documents/_COMPENTHO_2020/2020_Applications/Compentho_Projet.xlt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compentho.com/Users/JCL.PORTJCL/Documents/JCL/COMPENTHO/COMPENTHO_Chantier/0_Esam_Compentho/Syst&#232;me_Gestion_Compentho/ESAM_Gestion_Compentho.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ompentho.com/Documents%20and%20Settings/jcl/My%20Documents/-%20JCL/e-Sam/Compentho/Outils_Compentho/Clients_COMPENTH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compentho.com/Users/Jean-Claude/Documents/C_Revision/COMPENTHO_Gestion/Gestion_COMPENTHO_Evaluation_Gratuite.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ean-Claude/Documents/_COMPENTHO_2020/2020_Applications/Compentho_Plan.xlt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ueil"/>
      <sheetName val="Introduction"/>
      <sheetName val="Données"/>
      <sheetName val="Buffer"/>
      <sheetName val="Sauvegarde"/>
      <sheetName val="D1"/>
      <sheetName val="D2"/>
      <sheetName val="D3"/>
      <sheetName val="D4"/>
      <sheetName val="D5"/>
      <sheetName val="D6"/>
      <sheetName val="D7"/>
      <sheetName val="D8"/>
      <sheetName val="D9"/>
      <sheetName val="D10"/>
      <sheetName val="Synthèse"/>
    </sheetNames>
    <sheetDataSet>
      <sheetData sheetId="0"/>
      <sheetData sheetId="1"/>
      <sheetData sheetId="2"/>
      <sheetData sheetId="3">
        <row r="9">
          <cell r="L9" t="str">
            <v>158194-8</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ueil"/>
      <sheetName val="Menu_Projet"/>
      <sheetName val="Projet"/>
      <sheetName val="Environnement"/>
      <sheetName val="Buffer"/>
      <sheetName val="Gagnant"/>
      <sheetName val="Menu"/>
      <sheetName val="Données"/>
      <sheetName val="Données graphiques"/>
      <sheetName val="Dim_1_B"/>
      <sheetName val="Dim_2_B"/>
      <sheetName val="Dim_3_B"/>
      <sheetName val="Dim_5_B"/>
      <sheetName val="Dim_4_B"/>
      <sheetName val="Dim_6_B"/>
      <sheetName val="Dim_7_B"/>
      <sheetName val="Dim_8_B"/>
      <sheetName val="Dim_9_B"/>
      <sheetName val="Dim_10_B"/>
      <sheetName val="Dim_11_B"/>
      <sheetName val="Dim_12_B"/>
      <sheetName val="Agir"/>
      <sheetName val="Comments"/>
      <sheetName val="Rap_Actions"/>
      <sheetName val="Action_1"/>
      <sheetName val="Action_2"/>
      <sheetName val="Action_3"/>
      <sheetName val="Action_4"/>
      <sheetName val="Action_5"/>
      <sheetName val="Action_6"/>
      <sheetName val="Action_7"/>
      <sheetName val="Action_8"/>
      <sheetName val="Action_9"/>
      <sheetName val="Action_10"/>
      <sheetName val="Action_11"/>
      <sheetName val="Action_12"/>
      <sheetName val="Analyser"/>
      <sheetName val="Analyse_1"/>
      <sheetName val="Analyse_2"/>
      <sheetName val="Menu_Rapport"/>
      <sheetName val="Rap_Evaluation"/>
      <sheetName val="Flash"/>
      <sheetName val="Sauvegarde"/>
    </sheetNames>
    <sheetDataSet>
      <sheetData sheetId="0" refreshError="1"/>
      <sheetData sheetId="1" refreshError="1"/>
      <sheetData sheetId="2" refreshError="1"/>
      <sheetData sheetId="3" refreshError="1"/>
      <sheetData sheetId="4" refreshError="1">
        <row r="9">
          <cell r="L9" t="str">
            <v>158194-8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ueil"/>
      <sheetName val="Projet"/>
      <sheetName val="Données"/>
      <sheetName val="D1"/>
      <sheetName val="D2"/>
      <sheetName val="D3"/>
      <sheetName val="D4"/>
      <sheetName val="D5"/>
      <sheetName val="D6"/>
      <sheetName val="D7"/>
      <sheetName val="D8"/>
      <sheetName val="D9"/>
      <sheetName val="D10"/>
      <sheetName val="D11"/>
      <sheetName val="D12"/>
      <sheetName val="Résultats"/>
      <sheetName val="Evolution"/>
      <sheetName val="Environnement"/>
      <sheetName val="Plan d'action"/>
      <sheetName val="Rapport"/>
      <sheetName val="Activation"/>
      <sheetName val="Sauvegar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Q9">
            <v>0</v>
          </cell>
        </row>
        <row r="41">
          <cell r="Q41" t="str">
            <v>?</v>
          </cell>
        </row>
        <row r="42">
          <cell r="Q42" t="str">
            <v>Bleu</v>
          </cell>
        </row>
        <row r="43">
          <cell r="Q43" t="str">
            <v>Jaune</v>
          </cell>
        </row>
        <row r="44">
          <cell r="Q44" t="str">
            <v>Rouge</v>
          </cell>
        </row>
        <row r="45">
          <cell r="Q45" t="str">
            <v>Vert</v>
          </cell>
        </row>
        <row r="49">
          <cell r="P49">
            <v>42</v>
          </cell>
        </row>
      </sheetData>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Accueil"/>
      <sheetName val="Confort"/>
      <sheetName val="Points"/>
      <sheetName val="Licence"/>
      <sheetName val="Menu_Projet"/>
      <sheetName val="Projet"/>
      <sheetName val="Environnement"/>
      <sheetName val="Buffer"/>
      <sheetName val="Gagnant"/>
      <sheetName val="Mode d'emploi"/>
      <sheetName val="Menu"/>
      <sheetName val="TIP1"/>
      <sheetName val="TIP3"/>
      <sheetName val="TIP4"/>
      <sheetName val="TIP6"/>
      <sheetName val="TIP5"/>
      <sheetName val="Tip7"/>
      <sheetName val="Tip8"/>
      <sheetName val="Dim_1_N"/>
      <sheetName val="Dim_1_A"/>
      <sheetName val="Dim_2_N"/>
      <sheetName val="Dim_2_A"/>
      <sheetName val="Dim_3_N"/>
      <sheetName val="Dim_3_A"/>
      <sheetName val="Dim_4_N"/>
      <sheetName val="Dim_4_A"/>
      <sheetName val="Dim_5_N"/>
      <sheetName val="Dim_5_A"/>
      <sheetName val="Dim_6_N"/>
      <sheetName val="Dim_6_A"/>
      <sheetName val="Dim_7_N"/>
      <sheetName val="Dim_7_A"/>
      <sheetName val="Dim_8_N"/>
      <sheetName val="Dim_8_A"/>
      <sheetName val="Dim_9_N"/>
      <sheetName val="Dim_9_A"/>
      <sheetName val="Dim_10_N"/>
      <sheetName val="Dim_10_A"/>
      <sheetName val="Dim_11_N"/>
      <sheetName val="Dim_11_A"/>
      <sheetName val="Données"/>
      <sheetName val="Données graphiques"/>
      <sheetName val="Dim_12_N"/>
      <sheetName val="Dim_12_A"/>
      <sheetName val="Menu_ANAC"/>
      <sheetName val="Comments"/>
      <sheetName val="Overview"/>
      <sheetName val="ANA"/>
      <sheetName val="Ana0"/>
      <sheetName val="ANA1"/>
      <sheetName val="ANA2"/>
      <sheetName val="ANA3"/>
      <sheetName val="ANA4"/>
      <sheetName val="Analyser"/>
      <sheetName val="Analyse_1"/>
      <sheetName val="Analyse_2"/>
      <sheetName val="Menu_Rapport"/>
      <sheetName val="Rapport"/>
      <sheetName val="Flash"/>
      <sheetName val="Rap_Actions"/>
      <sheetName val="Sauvegarde"/>
    </sheetNames>
    <sheetDataSet>
      <sheetData sheetId="0"/>
      <sheetData sheetId="1">
        <row r="7">
          <cell r="G7"/>
        </row>
        <row r="28">
          <cell r="R28">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rketing"/>
      <sheetName val="Propositions"/>
      <sheetName val="Sociétés"/>
      <sheetName val="Utilisateurs"/>
      <sheetName val="Codes_Postaux"/>
      <sheetName val="Produits"/>
      <sheetName val="Facturation"/>
      <sheetName val="Documents"/>
      <sheetName val="Facturier"/>
      <sheetName val="Livraison"/>
      <sheetName val="Mail_Activation"/>
      <sheetName val="Paramètres"/>
      <sheetName val="Schéma"/>
      <sheetName val="Feuil1"/>
    </sheetNames>
    <sheetDataSet>
      <sheetData sheetId="0"/>
      <sheetData sheetId="1"/>
      <sheetData sheetId="2"/>
      <sheetData sheetId="3">
        <row r="11">
          <cell r="A11">
            <v>1001</v>
          </cell>
          <cell r="B11" t="str">
            <v>ESAM</v>
          </cell>
          <cell r="C11" t="str">
            <v>TVA BE 9123456789</v>
          </cell>
          <cell r="D11" t="str">
            <v>Les Sarcelles</v>
          </cell>
          <cell r="E11" t="str">
            <v>Avenue de la Héronnière 88 B 52</v>
          </cell>
          <cell r="G11" t="str">
            <v>1170</v>
          </cell>
          <cell r="H11" t="str">
            <v>WATERMAEL-BOITSFORT</v>
          </cell>
        </row>
        <row r="12">
          <cell r="A12">
            <v>1002</v>
          </cell>
          <cell r="B12" t="str">
            <v>LC PRODUCTION</v>
          </cell>
          <cell r="C12" t="str">
            <v>TVA BE 1234567890</v>
          </cell>
          <cell r="D12" t="str">
            <v>Av. de la Héronnière 88</v>
          </cell>
          <cell r="G12" t="str">
            <v>1170</v>
          </cell>
          <cell r="H12" t="str">
            <v>WATERMAEL-BOITSFORT</v>
          </cell>
        </row>
        <row r="13">
          <cell r="A13">
            <v>1003</v>
          </cell>
          <cell r="B13" t="str">
            <v>SL ARCHITECTURE</v>
          </cell>
          <cell r="C13" t="str">
            <v>TVA BE 2345678901</v>
          </cell>
          <cell r="D13" t="str">
            <v>Rue de la Santé 5</v>
          </cell>
          <cell r="G13" t="str">
            <v>1070</v>
          </cell>
          <cell r="H13" t="str">
            <v>ANDERLECHT</v>
          </cell>
        </row>
        <row r="14">
          <cell r="A14">
            <v>1004</v>
          </cell>
          <cell r="B14" t="str">
            <v>ZETES SA</v>
          </cell>
          <cell r="C14" t="str">
            <v>BE 0408 425 626</v>
          </cell>
          <cell r="D14" t="str">
            <v>Da Vinci science Park</v>
          </cell>
          <cell r="E14" t="str">
            <v>Rue de Starsbourg 3</v>
          </cell>
          <cell r="G14">
            <v>1130</v>
          </cell>
          <cell r="H14" t="str">
            <v>Bruxelles</v>
          </cell>
        </row>
      </sheetData>
      <sheetData sheetId="4">
        <row r="16">
          <cell r="C16" t="str">
            <v>Jean-Claude</v>
          </cell>
          <cell r="D16" t="str">
            <v>LOUIS</v>
          </cell>
          <cell r="F16" t="str">
            <v>jean-Claude.louis@hotmail.com</v>
          </cell>
          <cell r="H16" t="str">
            <v>JCL_FR</v>
          </cell>
          <cell r="I16">
            <v>10100101</v>
          </cell>
          <cell r="O16">
            <v>41186</v>
          </cell>
          <cell r="P16">
            <v>375</v>
          </cell>
        </row>
        <row r="17">
          <cell r="C17" t="str">
            <v>Jean-Claude</v>
          </cell>
          <cell r="D17" t="str">
            <v>LOUIS</v>
          </cell>
          <cell r="F17" t="str">
            <v>jean-Claude.louis@hotmail.com</v>
          </cell>
          <cell r="H17" t="str">
            <v>JCL_BE</v>
          </cell>
          <cell r="I17">
            <v>10100101</v>
          </cell>
          <cell r="O17">
            <v>41529</v>
          </cell>
          <cell r="P17">
            <v>375</v>
          </cell>
        </row>
        <row r="18">
          <cell r="C18" t="str">
            <v>Cindy</v>
          </cell>
          <cell r="D18" t="str">
            <v>LEDENT</v>
          </cell>
          <cell r="F18" t="str">
            <v>cindy.ledent@yahoo.fr</v>
          </cell>
          <cell r="H18" t="str">
            <v>RMA_BE</v>
          </cell>
          <cell r="I18">
            <v>10100102</v>
          </cell>
          <cell r="O18">
            <v>41182</v>
          </cell>
          <cell r="P18">
            <v>190</v>
          </cell>
        </row>
        <row r="19">
          <cell r="C19" t="str">
            <v>Cindy</v>
          </cell>
          <cell r="D19" t="str">
            <v>LEDENT</v>
          </cell>
          <cell r="F19" t="str">
            <v>cindy.ledent@yahoo.fr</v>
          </cell>
          <cell r="H19" t="str">
            <v>JCL_BE</v>
          </cell>
          <cell r="I19">
            <v>10100102</v>
          </cell>
          <cell r="O19">
            <v>41369</v>
          </cell>
          <cell r="P19">
            <v>190</v>
          </cell>
        </row>
        <row r="20">
          <cell r="C20" t="str">
            <v>Manon</v>
          </cell>
          <cell r="D20" t="str">
            <v>CAMBERLIN</v>
          </cell>
          <cell r="F20" t="str">
            <v>manoncamberlin@hotmail.com</v>
          </cell>
          <cell r="H20" t="str">
            <v>JCL_BE</v>
          </cell>
          <cell r="I20">
            <v>10100103</v>
          </cell>
          <cell r="O20">
            <v>41207</v>
          </cell>
          <cell r="P20">
            <v>9999</v>
          </cell>
        </row>
        <row r="21">
          <cell r="C21" t="str">
            <v>Jean-Claude</v>
          </cell>
          <cell r="D21" t="str">
            <v>LOUIS</v>
          </cell>
          <cell r="F21" t="str">
            <v>jean-Claude.louis@hotmail.com</v>
          </cell>
          <cell r="H21" t="str">
            <v>JCL_FR</v>
          </cell>
          <cell r="I21">
            <v>10100104</v>
          </cell>
          <cell r="O21">
            <v>41184</v>
          </cell>
          <cell r="P21">
            <v>375</v>
          </cell>
        </row>
        <row r="22">
          <cell r="C22" t="str">
            <v>Pierre</v>
          </cell>
          <cell r="D22" t="str">
            <v>GILLAIN</v>
          </cell>
          <cell r="F22" t="str">
            <v>pierre.gillain@be.zetes.com</v>
          </cell>
          <cell r="H22" t="str">
            <v>JCL_BE</v>
          </cell>
          <cell r="I22">
            <v>10100105</v>
          </cell>
          <cell r="O22">
            <v>41423</v>
          </cell>
          <cell r="P22">
            <v>190</v>
          </cell>
        </row>
        <row r="23">
          <cell r="C23" t="str">
            <v>Frank</v>
          </cell>
          <cell r="D23" t="str">
            <v>MEEUSSEN</v>
          </cell>
          <cell r="F23" t="str">
            <v>frank.meeussen@be.zetes.com</v>
          </cell>
          <cell r="H23" t="str">
            <v>JCL_BE</v>
          </cell>
          <cell r="I23">
            <v>10100106</v>
          </cell>
          <cell r="P23">
            <v>190</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Paramètres"/>
    </sheetNames>
    <sheetDataSet>
      <sheetData sheetId="0" refreshError="1"/>
      <sheetData sheetId="1" refreshError="1">
        <row r="4">
          <cell r="A4">
            <v>15</v>
          </cell>
        </row>
        <row r="5">
          <cell r="A5">
            <v>33</v>
          </cell>
        </row>
        <row r="6">
          <cell r="A6">
            <v>95</v>
          </cell>
        </row>
        <row r="7">
          <cell r="A7">
            <v>190</v>
          </cell>
        </row>
        <row r="8">
          <cell r="A8">
            <v>375</v>
          </cell>
        </row>
        <row r="9">
          <cell r="A9">
            <v>7500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Validations"/>
      <sheetName val="Saisie Manuelle"/>
      <sheetName val="Evaluation"/>
      <sheetName val="Mail"/>
      <sheetName val="Fichier Demandes"/>
      <sheetName val="Dossiers_Evaluation"/>
      <sheetName val="Paramètres"/>
      <sheetName val="A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3">
          <cell r="B43" t="str">
            <v>?</v>
          </cell>
        </row>
        <row r="44">
          <cell r="B44" t="str">
            <v>Bleu</v>
          </cell>
        </row>
        <row r="45">
          <cell r="B45" t="str">
            <v>Jaune</v>
          </cell>
        </row>
        <row r="46">
          <cell r="B46" t="str">
            <v>Rouge</v>
          </cell>
        </row>
        <row r="47">
          <cell r="B47" t="str">
            <v>Vert</v>
          </cell>
        </row>
      </sheetData>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ort"/>
      <sheetName val="Accueil"/>
      <sheetName val="Introduction"/>
      <sheetName val="Données"/>
      <sheetName val="Buffer"/>
      <sheetName val="Sauvegarde"/>
      <sheetName val="D1"/>
      <sheetName val="D2"/>
      <sheetName val="D3"/>
      <sheetName val="D4"/>
      <sheetName val="D5"/>
      <sheetName val="D6"/>
      <sheetName val="D7"/>
      <sheetName val="D8"/>
      <sheetName val="D9"/>
      <sheetName val="D10"/>
      <sheetName val="Synthèse"/>
    </sheetNames>
    <sheetDataSet>
      <sheetData sheetId="0"/>
      <sheetData sheetId="1"/>
      <sheetData sheetId="2"/>
      <sheetData sheetId="3"/>
      <sheetData sheetId="4">
        <row r="20">
          <cell r="O20" t="str">
            <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5.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7.v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8.vml"/><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9.vml"/><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11.bin"/><Relationship Id="rId4" Type="http://schemas.openxmlformats.org/officeDocument/2006/relationships/ctrlProp" Target="../ctrlProps/ctrlProp1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1.xml"/><Relationship Id="rId1" Type="http://schemas.openxmlformats.org/officeDocument/2006/relationships/printerSettings" Target="../printerSettings/printerSettings13.bin"/><Relationship Id="rId4" Type="http://schemas.openxmlformats.org/officeDocument/2006/relationships/ctrlProp" Target="../ctrlProps/ctrlProp1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14.xml"/><Relationship Id="rId2" Type="http://schemas.openxmlformats.org/officeDocument/2006/relationships/vmlDrawing" Target="../drawings/vmlDrawing12.vml"/><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FFA90-0F9D-4349-BDC0-8C9F46FB34C1}">
  <sheetPr>
    <tabColor theme="0"/>
  </sheetPr>
  <dimension ref="A1:AP41"/>
  <sheetViews>
    <sheetView showGridLines="0" showRowColHeaders="0" tabSelected="1" workbookViewId="0"/>
  </sheetViews>
  <sheetFormatPr baseColWidth="10" defaultColWidth="11.42578125" defaultRowHeight="15"/>
  <cols>
    <col min="1" max="1" width="2.140625" style="5" customWidth="1"/>
    <col min="2" max="2" width="20" style="5" bestFit="1" customWidth="1"/>
    <col min="3" max="4" width="11.42578125" style="5"/>
    <col min="5" max="5" width="26.28515625" style="5" bestFit="1" customWidth="1"/>
    <col min="6" max="7" width="11.42578125" style="5"/>
    <col min="8" max="8" width="11.85546875" style="5" bestFit="1" customWidth="1"/>
    <col min="9" max="9" width="11.42578125" style="5"/>
    <col min="10" max="10" width="4.42578125" style="5" customWidth="1"/>
    <col min="11" max="11" width="4.140625" style="5" customWidth="1"/>
    <col min="12" max="12" width="12.42578125" style="5" customWidth="1"/>
    <col min="13" max="13" width="13.85546875" style="5" customWidth="1"/>
    <col min="14" max="19" width="11.42578125" style="5"/>
    <col min="20" max="20" width="4.5703125" style="5" customWidth="1"/>
    <col min="21" max="16384" width="11.42578125" style="5"/>
  </cols>
  <sheetData>
    <row r="1" spans="1:42">
      <c r="A1" s="5" t="s">
        <v>83</v>
      </c>
      <c r="R1" s="68">
        <f>IF(GoOK=1,1,0)</f>
        <v>0</v>
      </c>
      <c r="S1" s="68">
        <f>IF(GoOK=1,1,0)</f>
        <v>0</v>
      </c>
    </row>
    <row r="2" spans="1:42" ht="36">
      <c r="I2" s="318" t="s">
        <v>471</v>
      </c>
      <c r="J2" s="318"/>
      <c r="K2" s="318"/>
      <c r="L2" s="318"/>
      <c r="M2" s="318"/>
      <c r="N2" s="318"/>
      <c r="O2" s="318"/>
      <c r="P2" s="318"/>
      <c r="Q2" s="318"/>
      <c r="R2" s="318"/>
      <c r="S2" s="318"/>
      <c r="T2" s="232"/>
      <c r="U2" s="232"/>
      <c r="V2" s="232"/>
      <c r="W2" s="232"/>
      <c r="X2" s="232"/>
      <c r="Y2" s="232"/>
      <c r="Z2" s="232"/>
      <c r="AA2" s="232"/>
      <c r="AB2" s="232"/>
      <c r="AC2" s="232"/>
      <c r="AD2" s="232"/>
      <c r="AE2" s="232"/>
      <c r="AF2" s="232"/>
      <c r="AG2" s="232"/>
      <c r="AH2" s="232"/>
      <c r="AI2" s="232"/>
      <c r="AJ2" s="232"/>
      <c r="AK2" s="232"/>
      <c r="AL2" s="232"/>
      <c r="AM2" s="232"/>
      <c r="AN2" s="232"/>
      <c r="AO2" s="232"/>
      <c r="AP2" s="232"/>
    </row>
    <row r="3" spans="1:42">
      <c r="I3" s="318"/>
      <c r="J3" s="318"/>
      <c r="K3" s="318"/>
      <c r="L3" s="318"/>
      <c r="M3" s="318"/>
      <c r="N3" s="318"/>
      <c r="O3" s="318"/>
      <c r="P3" s="318"/>
      <c r="Q3" s="318"/>
      <c r="R3" s="318"/>
      <c r="S3" s="318"/>
    </row>
    <row r="20" spans="1:20" ht="36">
      <c r="D20" s="233" t="s">
        <v>485</v>
      </c>
    </row>
    <row r="21" spans="1:20" ht="31.5">
      <c r="D21" s="327" t="str">
        <f ca="1">IF(acti&gt;0,CONCATENATE("Fichier au nom de:  ")," ")</f>
        <v xml:space="preserve"> </v>
      </c>
      <c r="E21" s="327"/>
      <c r="F21" s="327"/>
      <c r="G21" s="327"/>
      <c r="J21" s="290" t="str">
        <f ca="1">IF(acti&gt;0,CONCATENATE(Accueil!G7," ",Accueil!G8," - ",Accueil!G9)," ")</f>
        <v xml:space="preserve"> </v>
      </c>
    </row>
    <row r="22" spans="1:20" ht="46.5" customHeight="1">
      <c r="D22" s="325" t="s">
        <v>495</v>
      </c>
      <c r="E22" s="325"/>
      <c r="F22" s="325"/>
      <c r="G22" s="234"/>
      <c r="H22" s="319"/>
      <c r="I22" s="319"/>
      <c r="K22" s="317" t="s">
        <v>496</v>
      </c>
      <c r="L22" s="317"/>
      <c r="M22" s="317"/>
      <c r="N22" s="317"/>
      <c r="O22" s="317"/>
      <c r="P22" s="317"/>
      <c r="Q22" s="317"/>
      <c r="R22" s="317"/>
      <c r="S22" s="317"/>
      <c r="T22" s="317"/>
    </row>
    <row r="23" spans="1:20" ht="46.5">
      <c r="D23" s="325"/>
      <c r="E23" s="325"/>
      <c r="F23" s="325"/>
      <c r="G23" s="234"/>
      <c r="H23" s="320"/>
      <c r="I23" s="320"/>
      <c r="K23" s="317"/>
      <c r="L23" s="317"/>
      <c r="M23" s="317"/>
      <c r="N23" s="317"/>
      <c r="O23" s="317"/>
      <c r="P23" s="317"/>
      <c r="Q23" s="317"/>
      <c r="R23" s="317"/>
      <c r="S23" s="317"/>
      <c r="T23" s="317"/>
    </row>
    <row r="24" spans="1:20" ht="46.5" customHeight="1">
      <c r="D24" s="326" t="s">
        <v>486</v>
      </c>
      <c r="E24" s="326"/>
      <c r="F24" s="326"/>
      <c r="G24" s="326"/>
      <c r="H24" s="326"/>
      <c r="I24" s="326"/>
      <c r="K24" s="317"/>
      <c r="L24" s="317"/>
      <c r="M24" s="317"/>
      <c r="N24" s="317"/>
      <c r="O24" s="317"/>
      <c r="P24" s="317"/>
      <c r="Q24" s="317"/>
      <c r="R24" s="317"/>
      <c r="S24" s="317"/>
      <c r="T24" s="317"/>
    </row>
    <row r="25" spans="1:20" ht="35.450000000000003" customHeight="1">
      <c r="D25" s="324" t="str">
        <f>IF(Accueil!G7&gt;0,CONCATENATE(Accueil!G7," ",Accueil!G8," ")," ")</f>
        <v xml:space="preserve"> </v>
      </c>
      <c r="E25" s="324"/>
      <c r="F25" s="324"/>
      <c r="G25" s="324"/>
      <c r="H25" s="324"/>
      <c r="I25" s="324"/>
      <c r="K25" s="317"/>
      <c r="L25" s="317"/>
      <c r="M25" s="317"/>
      <c r="N25" s="317"/>
      <c r="O25" s="317"/>
      <c r="P25" s="317"/>
      <c r="Q25" s="317"/>
      <c r="R25" s="317"/>
      <c r="S25" s="317"/>
      <c r="T25" s="317"/>
    </row>
    <row r="26" spans="1:20" ht="35.450000000000003" customHeight="1">
      <c r="C26" s="5" t="s">
        <v>469</v>
      </c>
      <c r="D26" s="323" t="str">
        <f>IF(Accueil!G9&gt;0,Accueil!G9," ")</f>
        <v xml:space="preserve"> </v>
      </c>
      <c r="E26" s="323"/>
      <c r="F26" s="323"/>
      <c r="G26" s="323"/>
      <c r="H26" s="323"/>
      <c r="I26" s="323"/>
      <c r="K26" s="317"/>
      <c r="L26" s="317"/>
      <c r="M26" s="317"/>
      <c r="N26" s="317"/>
      <c r="O26" s="317"/>
      <c r="P26" s="317"/>
      <c r="Q26" s="317"/>
      <c r="R26" s="317"/>
      <c r="S26" s="317"/>
      <c r="T26" s="317"/>
    </row>
    <row r="27" spans="1:20" ht="22.7" customHeight="1">
      <c r="C27" s="235"/>
      <c r="D27" s="323"/>
      <c r="E27" s="323"/>
      <c r="F27" s="323"/>
      <c r="G27" s="323"/>
      <c r="H27" s="323"/>
      <c r="I27" s="323"/>
      <c r="J27" s="235"/>
      <c r="K27" s="317"/>
      <c r="L27" s="317"/>
      <c r="M27" s="317"/>
      <c r="N27" s="317"/>
      <c r="O27" s="317"/>
      <c r="P27" s="317"/>
      <c r="Q27" s="317"/>
      <c r="R27" s="317"/>
      <c r="S27" s="317"/>
      <c r="T27" s="317"/>
    </row>
    <row r="28" spans="1:20" ht="22.5" customHeight="1">
      <c r="B28" s="321" t="s">
        <v>400</v>
      </c>
      <c r="C28" s="321"/>
      <c r="D28" s="321"/>
      <c r="E28" s="321"/>
      <c r="F28" s="321"/>
      <c r="G28" s="321"/>
      <c r="H28" s="322" t="s">
        <v>497</v>
      </c>
      <c r="I28" s="322"/>
      <c r="J28" s="235"/>
      <c r="K28" s="317"/>
      <c r="L28" s="317"/>
      <c r="M28" s="317"/>
      <c r="N28" s="317"/>
      <c r="O28" s="317"/>
      <c r="P28" s="317"/>
      <c r="Q28" s="317"/>
      <c r="R28" s="317"/>
      <c r="S28" s="317"/>
      <c r="T28" s="317"/>
    </row>
    <row r="29" spans="1:20" ht="23.25">
      <c r="B29" s="321"/>
      <c r="C29" s="321"/>
      <c r="D29" s="321"/>
      <c r="E29" s="321"/>
      <c r="F29" s="321"/>
      <c r="G29" s="321"/>
      <c r="H29" s="322"/>
      <c r="I29" s="322"/>
      <c r="M29" s="236"/>
      <c r="N29" s="237"/>
      <c r="O29" s="237"/>
      <c r="P29" s="237"/>
      <c r="Q29" s="237"/>
      <c r="R29" s="237"/>
      <c r="S29" s="237"/>
    </row>
    <row r="30" spans="1:20" ht="23.25">
      <c r="A30" s="238"/>
      <c r="M30" s="236"/>
      <c r="N30" s="237"/>
      <c r="O30" s="237"/>
      <c r="P30" s="237"/>
      <c r="Q30" s="237"/>
      <c r="R30" s="237"/>
      <c r="S30" s="237"/>
    </row>
    <row r="31" spans="1:20" ht="23.25">
      <c r="M31" s="236"/>
      <c r="N31" s="237"/>
      <c r="O31" s="237"/>
      <c r="P31" s="237"/>
      <c r="Q31" s="237"/>
      <c r="R31" s="237"/>
      <c r="S31" s="237"/>
    </row>
    <row r="32" spans="1:20" ht="23.25">
      <c r="M32" s="236"/>
      <c r="N32" s="237"/>
      <c r="O32" s="237"/>
      <c r="P32" s="237"/>
      <c r="Q32" s="237"/>
      <c r="R32" s="237"/>
      <c r="S32" s="237"/>
    </row>
    <row r="33" spans="12:19" ht="23.25">
      <c r="M33" s="236"/>
      <c r="N33" s="237"/>
      <c r="O33" s="237"/>
      <c r="P33" s="237"/>
      <c r="Q33" s="237"/>
      <c r="R33" s="237"/>
      <c r="S33" s="237"/>
    </row>
    <row r="34" spans="12:19" ht="23.25">
      <c r="M34" s="236"/>
      <c r="N34" s="237"/>
      <c r="O34" s="237"/>
      <c r="P34" s="237"/>
      <c r="Q34" s="237"/>
      <c r="R34" s="237"/>
      <c r="S34" s="237"/>
    </row>
    <row r="35" spans="12:19" ht="23.25">
      <c r="M35" s="236"/>
      <c r="N35" s="237"/>
      <c r="O35" s="237"/>
      <c r="P35" s="237"/>
      <c r="Q35" s="237"/>
      <c r="R35" s="237"/>
      <c r="S35" s="237"/>
    </row>
    <row r="36" spans="12:19" ht="23.25">
      <c r="M36" s="236"/>
      <c r="N36" s="237"/>
      <c r="O36" s="237"/>
      <c r="P36" s="237"/>
      <c r="Q36" s="237"/>
      <c r="R36" s="237"/>
      <c r="S36" s="237"/>
    </row>
    <row r="37" spans="12:19" ht="23.25">
      <c r="M37" s="236"/>
      <c r="N37" s="237"/>
      <c r="O37" s="237"/>
      <c r="P37" s="237"/>
      <c r="Q37" s="237"/>
      <c r="R37" s="237"/>
      <c r="S37" s="237"/>
    </row>
    <row r="38" spans="12:19" ht="23.25">
      <c r="M38" s="236"/>
      <c r="N38" s="237"/>
      <c r="O38" s="237"/>
      <c r="P38" s="237"/>
      <c r="Q38" s="237"/>
      <c r="R38" s="237"/>
      <c r="S38" s="237"/>
    </row>
    <row r="39" spans="12:19" ht="15" customHeight="1">
      <c r="M39" s="236"/>
    </row>
    <row r="40" spans="12:19" ht="18.75">
      <c r="L40" s="239"/>
      <c r="M40" s="239"/>
      <c r="N40" s="239"/>
      <c r="O40" s="239"/>
    </row>
    <row r="41" spans="12:19" ht="18.75">
      <c r="L41" s="239"/>
      <c r="M41" s="239"/>
      <c r="N41" s="239"/>
      <c r="O41" s="239"/>
    </row>
  </sheetData>
  <sheetProtection algorithmName="SHA-512" hashValue="cFzyWwuF5BRMNml2rFq3MLhD1fWYINWJrHOhZ/7nJuLBKHC1saTOPh8IB6tEZPWqaKn65Wxc2FF3c70ytLfYRg==" saltValue="X0w2nJEdW1gysYUchmuV9w==" spinCount="100000" sheet="1" objects="1" scenarios="1"/>
  <mergeCells count="11">
    <mergeCell ref="K22:T28"/>
    <mergeCell ref="I2:S3"/>
    <mergeCell ref="H22:I22"/>
    <mergeCell ref="H23:I23"/>
    <mergeCell ref="B28:G29"/>
    <mergeCell ref="H28:I29"/>
    <mergeCell ref="D26:I27"/>
    <mergeCell ref="D25:I25"/>
    <mergeCell ref="D22:F23"/>
    <mergeCell ref="D24:I24"/>
    <mergeCell ref="D21:G21"/>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3"/>
  </sheetPr>
  <dimension ref="A1:DJ65"/>
  <sheetViews>
    <sheetView showGridLines="0" showRowColHeaders="0" topLeftCell="A6" zoomScaleNormal="100" workbookViewId="0">
      <selection activeCell="S4" sqref="S4:T5"/>
    </sheetView>
  </sheetViews>
  <sheetFormatPr baseColWidth="10" defaultColWidth="5.7109375" defaultRowHeight="15" customHeight="1"/>
  <cols>
    <col min="1" max="1" width="0.85546875" customWidth="1"/>
    <col min="2" max="7" width="10.7109375" customWidth="1"/>
    <col min="8" max="8" width="10.7109375" style="3" customWidth="1"/>
    <col min="9" max="9" width="47" customWidth="1"/>
    <col min="10" max="10" width="10.7109375" customWidth="1"/>
    <col min="11" max="11" width="4.5703125" style="2" customWidth="1"/>
    <col min="12" max="20" width="9.28515625" customWidth="1"/>
    <col min="21" max="23" width="10.7109375" customWidth="1"/>
    <col min="24" max="28" width="10.7109375" style="188" customWidth="1"/>
    <col min="29" max="34" width="10.7109375" style="112" customWidth="1"/>
    <col min="35" max="60" width="10.7109375" style="5" customWidth="1"/>
    <col min="61" max="84" width="9.140625" style="5" customWidth="1"/>
    <col min="85" max="415" width="9.140625" customWidth="1"/>
    <col min="416" max="416" width="9" customWidth="1"/>
    <col min="417" max="699" width="9.140625" customWidth="1"/>
    <col min="16384" max="16384" width="33.140625" customWidth="1"/>
  </cols>
  <sheetData>
    <row r="1" spans="1:114" s="5" customFormat="1" ht="15" customHeight="1">
      <c r="A1" s="51"/>
      <c r="B1" s="153"/>
      <c r="E1" s="151"/>
      <c r="F1" s="151"/>
      <c r="G1" s="151"/>
      <c r="I1" s="151"/>
      <c r="J1" s="51"/>
      <c r="K1" s="51"/>
      <c r="L1" s="51"/>
      <c r="M1" s="51"/>
      <c r="N1" s="51"/>
      <c r="O1" s="51"/>
      <c r="P1" s="51"/>
      <c r="Q1" s="51"/>
      <c r="R1" s="51"/>
      <c r="S1" s="51"/>
      <c r="T1" s="51"/>
      <c r="U1" s="51"/>
      <c r="V1" s="51"/>
      <c r="W1" s="51"/>
      <c r="X1" s="187"/>
      <c r="Y1" s="187"/>
      <c r="Z1" s="112"/>
      <c r="AA1" s="112"/>
      <c r="AB1" s="112"/>
      <c r="AC1" s="112"/>
      <c r="AD1" s="112"/>
      <c r="AE1" s="112"/>
      <c r="AF1" s="112"/>
      <c r="AG1" s="112"/>
      <c r="AH1" s="112"/>
    </row>
    <row r="2" spans="1:114" s="50" customFormat="1" ht="23.25" customHeight="1">
      <c r="A2" s="51"/>
      <c r="B2" s="51"/>
      <c r="C2" s="51"/>
      <c r="D2" s="51"/>
      <c r="E2" s="151"/>
      <c r="F2" s="151"/>
      <c r="G2" s="151"/>
      <c r="H2" s="151"/>
      <c r="I2" s="151"/>
      <c r="J2" s="51"/>
      <c r="K2" s="51"/>
      <c r="L2" s="51"/>
      <c r="M2" s="51"/>
      <c r="N2" s="51"/>
      <c r="O2" s="51"/>
      <c r="P2" s="51"/>
      <c r="Q2" s="51"/>
      <c r="R2" s="51"/>
      <c r="S2" s="51"/>
      <c r="T2" s="51"/>
      <c r="U2" s="52"/>
      <c r="V2" s="52"/>
      <c r="W2" s="52"/>
      <c r="X2" s="52"/>
      <c r="Y2" s="52"/>
      <c r="Z2" s="52"/>
      <c r="AA2" s="52"/>
      <c r="AB2" s="52"/>
      <c r="AC2" s="52"/>
      <c r="AD2" s="52"/>
      <c r="AE2" s="52"/>
      <c r="AF2" s="52"/>
      <c r="AG2" s="52"/>
      <c r="AH2" s="52"/>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row>
    <row r="3" spans="1:114" s="50" customFormat="1" ht="23.25" customHeight="1">
      <c r="A3" s="51"/>
      <c r="B3" s="51"/>
      <c r="C3" s="51"/>
      <c r="D3" s="51"/>
      <c r="E3" s="151"/>
      <c r="F3" s="151"/>
      <c r="G3" s="151"/>
      <c r="H3" s="151"/>
      <c r="I3" s="151"/>
      <c r="J3" s="51"/>
      <c r="K3" s="51"/>
      <c r="L3" s="51"/>
      <c r="M3" s="51"/>
      <c r="N3" s="51"/>
      <c r="O3" s="51"/>
      <c r="P3" s="51"/>
      <c r="Q3" s="51"/>
      <c r="R3" s="51"/>
      <c r="S3" s="51"/>
      <c r="T3" s="51"/>
      <c r="U3" s="52"/>
      <c r="V3" s="52"/>
      <c r="W3" s="52"/>
      <c r="X3" s="52"/>
      <c r="Y3" s="52"/>
      <c r="Z3" s="52"/>
      <c r="AA3" s="52"/>
      <c r="AB3" s="52"/>
      <c r="AC3" s="52"/>
      <c r="AD3" s="52"/>
      <c r="AE3" s="52"/>
      <c r="AF3" s="52"/>
      <c r="AG3" s="52"/>
      <c r="AH3" s="52"/>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row>
    <row r="4" spans="1:114" s="50" customFormat="1" ht="15" customHeight="1">
      <c r="A4" s="51"/>
      <c r="B4" s="433" t="s">
        <v>405</v>
      </c>
      <c r="C4" s="433"/>
      <c r="D4" s="152"/>
      <c r="E4" s="83"/>
      <c r="F4" s="434" t="s">
        <v>85</v>
      </c>
      <c r="G4" s="434"/>
      <c r="H4" s="434"/>
      <c r="I4" s="434"/>
      <c r="J4" s="434"/>
      <c r="K4" s="434"/>
      <c r="L4" s="434"/>
      <c r="M4" s="432" t="s">
        <v>443</v>
      </c>
      <c r="N4" s="432"/>
      <c r="O4" s="87" t="str">
        <f>Introduction!P5</f>
        <v>0 0</v>
      </c>
      <c r="P4" s="85"/>
      <c r="Q4" s="85"/>
      <c r="R4" s="437" t="s">
        <v>148</v>
      </c>
      <c r="S4" s="435"/>
      <c r="T4" s="435"/>
      <c r="U4" s="52"/>
      <c r="V4" s="52"/>
      <c r="W4" s="52"/>
      <c r="X4" s="52"/>
      <c r="Y4" s="52"/>
      <c r="Z4" s="52"/>
      <c r="AA4" s="52"/>
      <c r="AB4" s="52"/>
      <c r="AC4" s="52"/>
      <c r="AD4" s="52"/>
      <c r="AE4" s="52"/>
      <c r="AF4" s="52"/>
      <c r="AG4" s="52"/>
      <c r="AH4" s="52"/>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row>
    <row r="5" spans="1:114" s="50" customFormat="1" ht="15" customHeight="1">
      <c r="A5" s="51"/>
      <c r="B5" s="433"/>
      <c r="C5" s="433"/>
      <c r="D5" s="152"/>
      <c r="E5" s="83"/>
      <c r="F5" s="434"/>
      <c r="G5" s="434"/>
      <c r="H5" s="434"/>
      <c r="I5" s="434"/>
      <c r="J5" s="434"/>
      <c r="K5" s="434"/>
      <c r="L5" s="434"/>
      <c r="M5" s="432" t="s">
        <v>442</v>
      </c>
      <c r="N5" s="432"/>
      <c r="O5" s="87">
        <f>Introduction!P6</f>
        <v>0</v>
      </c>
      <c r="P5" s="85"/>
      <c r="Q5" s="85"/>
      <c r="R5" s="437"/>
      <c r="S5" s="436"/>
      <c r="T5" s="436"/>
      <c r="U5" s="52"/>
      <c r="V5" s="52"/>
      <c r="W5" s="52"/>
      <c r="X5" s="52"/>
      <c r="Y5" s="52"/>
      <c r="Z5" s="52"/>
      <c r="AA5" s="52"/>
      <c r="AB5" s="52"/>
      <c r="AC5" s="52"/>
      <c r="AD5" s="52"/>
      <c r="AE5" s="52"/>
      <c r="AF5" s="52"/>
      <c r="AG5" s="52"/>
      <c r="AH5" s="52"/>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row>
    <row r="6" spans="1:114" s="50" customFormat="1" ht="27.75" customHeight="1">
      <c r="A6" s="51"/>
      <c r="B6" s="424" t="str">
        <f>IF(J33="oui",B59,"Situation")</f>
        <v>Situation</v>
      </c>
      <c r="C6" s="424"/>
      <c r="D6" s="424"/>
      <c r="E6" s="424"/>
      <c r="F6" s="424"/>
      <c r="G6" s="424"/>
      <c r="H6" s="424"/>
      <c r="I6" s="424"/>
      <c r="J6" s="424"/>
      <c r="L6" s="424" t="s">
        <v>79</v>
      </c>
      <c r="M6" s="424"/>
      <c r="N6" s="424"/>
      <c r="O6" s="424"/>
      <c r="P6" s="424"/>
      <c r="Q6" s="424"/>
      <c r="R6" s="424"/>
      <c r="S6" s="424"/>
      <c r="T6" s="424"/>
      <c r="U6" s="52"/>
      <c r="V6" s="52"/>
      <c r="W6" s="52"/>
      <c r="X6" s="52"/>
      <c r="Y6" s="52"/>
      <c r="Z6" s="52"/>
      <c r="AA6" s="52"/>
      <c r="AB6" s="52"/>
      <c r="AC6" s="52"/>
      <c r="AD6" s="52"/>
      <c r="AE6" s="52"/>
      <c r="AF6" s="52"/>
      <c r="AG6" s="52"/>
      <c r="AH6" s="52"/>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row>
    <row r="7" spans="1:114" s="50" customFormat="1" ht="24.95" customHeight="1">
      <c r="A7" s="51"/>
      <c r="B7" s="430" t="str">
        <f>IF('CE2'!S4=0,B57,Données!H31)</f>
        <v>Introduire date du traitement du chapitre 2 ci-dessus !</v>
      </c>
      <c r="C7" s="430"/>
      <c r="D7" s="430"/>
      <c r="E7" s="430"/>
      <c r="F7" s="430"/>
      <c r="G7" s="430"/>
      <c r="H7" s="430"/>
      <c r="I7" s="430"/>
      <c r="J7" s="430"/>
      <c r="L7" s="430" t="s">
        <v>80</v>
      </c>
      <c r="M7" s="430"/>
      <c r="N7" s="430"/>
      <c r="O7" s="430"/>
      <c r="P7" s="430"/>
      <c r="Q7" s="430"/>
      <c r="R7" s="430"/>
      <c r="S7" s="430"/>
      <c r="T7" s="430"/>
      <c r="U7" s="52"/>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row>
    <row r="8" spans="1:114" s="50" customFormat="1" ht="18.75" customHeight="1">
      <c r="A8" s="51"/>
      <c r="B8" s="427" t="str">
        <f>IF(J34="OUI",AG8,X8)</f>
        <v xml:space="preserve"> </v>
      </c>
      <c r="C8" s="427"/>
      <c r="D8" s="427"/>
      <c r="E8" s="427"/>
      <c r="F8" s="427"/>
      <c r="G8" s="427"/>
      <c r="H8" s="427"/>
      <c r="I8" s="427"/>
      <c r="J8" s="427"/>
      <c r="L8" s="431"/>
      <c r="M8" s="431"/>
      <c r="N8" s="431"/>
      <c r="O8" s="431"/>
      <c r="P8" s="431"/>
      <c r="Q8" s="431"/>
      <c r="R8" s="431"/>
      <c r="S8" s="431"/>
      <c r="T8" s="431"/>
      <c r="U8" s="52"/>
      <c r="V8" s="117"/>
      <c r="W8" s="117"/>
      <c r="X8" s="117" t="str">
        <f>IF('CE2'!S4&gt;0,Données!H54," ")</f>
        <v xml:space="preserve"> </v>
      </c>
      <c r="Y8" s="117"/>
      <c r="Z8" s="117"/>
      <c r="AA8" s="117"/>
      <c r="AB8" s="117"/>
      <c r="AC8" s="117"/>
      <c r="AD8" s="117"/>
      <c r="AE8" s="117"/>
      <c r="AF8" s="117"/>
      <c r="AG8" s="117" t="str">
        <f>Données!H55</f>
        <v xml:space="preserve">LA SITUATION
• Situation d’analyse des résultats.
• Réaction sous la pression des événements, la réunion avec le Sales Manager.
• Recherche d’excuses en dernière minute, pas de plan d’action défini.
• Affaires dont les délais de décision ne sont pas gérés par le vendeur.
• Carnet de prospection manifestement insuffisant.
QUE FAIRE ?
• Intensifier la prospection.
• Analyser les clients existants et relancer.
• Organiser un mailing ciblé vers une nouvelle clientèle sur base d’un best-seller .
• Etablir une liste de prospects à jour et indiquer les chances de succès et les délais de décision probables.
• Penser à conclure les commandes pour lesquels la proposition est sur la table depuis quelques temps déjà.
</v>
      </c>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row>
    <row r="9" spans="1:114" s="50" customFormat="1" ht="15" customHeight="1">
      <c r="A9" s="51"/>
      <c r="B9" s="427"/>
      <c r="C9" s="427"/>
      <c r="D9" s="427"/>
      <c r="E9" s="427"/>
      <c r="F9" s="427"/>
      <c r="G9" s="427"/>
      <c r="H9" s="427"/>
      <c r="I9" s="427"/>
      <c r="J9" s="427"/>
      <c r="L9" s="431"/>
      <c r="M9" s="431"/>
      <c r="N9" s="431"/>
      <c r="O9" s="431"/>
      <c r="P9" s="431"/>
      <c r="Q9" s="431"/>
      <c r="R9" s="431"/>
      <c r="S9" s="431"/>
      <c r="T9" s="431"/>
      <c r="U9" s="52"/>
      <c r="V9" s="52"/>
      <c r="W9" s="52"/>
      <c r="X9" s="438"/>
      <c r="Y9" s="438"/>
      <c r="Z9" s="438"/>
      <c r="AA9" s="438"/>
      <c r="AB9" s="438"/>
      <c r="AC9" s="438"/>
      <c r="AD9" s="438"/>
      <c r="AE9" s="438"/>
      <c r="AF9" s="438"/>
      <c r="AG9" s="423"/>
      <c r="AH9" s="423"/>
      <c r="AI9" s="423"/>
      <c r="AJ9" s="423"/>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row>
    <row r="10" spans="1:114" s="50" customFormat="1" ht="15" customHeight="1">
      <c r="A10" s="51"/>
      <c r="B10" s="427"/>
      <c r="C10" s="427"/>
      <c r="D10" s="427"/>
      <c r="E10" s="427"/>
      <c r="F10" s="427"/>
      <c r="G10" s="427"/>
      <c r="H10" s="427"/>
      <c r="I10" s="427"/>
      <c r="J10" s="427"/>
      <c r="L10" s="431"/>
      <c r="M10" s="431"/>
      <c r="N10" s="431"/>
      <c r="O10" s="431"/>
      <c r="P10" s="431"/>
      <c r="Q10" s="431"/>
      <c r="R10" s="431"/>
      <c r="S10" s="431"/>
      <c r="T10" s="431"/>
      <c r="U10" s="52"/>
      <c r="V10" s="52"/>
      <c r="W10" s="52"/>
      <c r="X10" s="438"/>
      <c r="Y10" s="438"/>
      <c r="Z10" s="438"/>
      <c r="AA10" s="438"/>
      <c r="AB10" s="438"/>
      <c r="AC10" s="438"/>
      <c r="AD10" s="438"/>
      <c r="AE10" s="438"/>
      <c r="AF10" s="438"/>
      <c r="AG10" s="423"/>
      <c r="AH10" s="423"/>
      <c r="AI10" s="423"/>
      <c r="AJ10" s="423"/>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row>
    <row r="11" spans="1:114" s="50" customFormat="1" ht="15" customHeight="1">
      <c r="A11" s="51"/>
      <c r="B11" s="427"/>
      <c r="C11" s="427"/>
      <c r="D11" s="427"/>
      <c r="E11" s="427"/>
      <c r="F11" s="427"/>
      <c r="G11" s="427"/>
      <c r="H11" s="427"/>
      <c r="I11" s="427"/>
      <c r="J11" s="427"/>
      <c r="L11" s="431"/>
      <c r="M11" s="431"/>
      <c r="N11" s="431"/>
      <c r="O11" s="431"/>
      <c r="P11" s="431"/>
      <c r="Q11" s="431"/>
      <c r="R11" s="431"/>
      <c r="S11" s="431"/>
      <c r="T11" s="431"/>
      <c r="U11" s="52"/>
      <c r="V11" s="52"/>
      <c r="W11" s="52"/>
      <c r="X11" s="438"/>
      <c r="Y11" s="438"/>
      <c r="Z11" s="438"/>
      <c r="AA11" s="438"/>
      <c r="AB11" s="438"/>
      <c r="AC11" s="438"/>
      <c r="AD11" s="438"/>
      <c r="AE11" s="438"/>
      <c r="AF11" s="438"/>
      <c r="AG11" s="423"/>
      <c r="AH11" s="423"/>
      <c r="AI11" s="423"/>
      <c r="AJ11" s="423"/>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row>
    <row r="12" spans="1:114" s="50" customFormat="1" ht="15" customHeight="1">
      <c r="A12" s="51"/>
      <c r="B12" s="427"/>
      <c r="C12" s="427"/>
      <c r="D12" s="427"/>
      <c r="E12" s="427"/>
      <c r="F12" s="427"/>
      <c r="G12" s="427"/>
      <c r="H12" s="427"/>
      <c r="I12" s="427"/>
      <c r="J12" s="427"/>
      <c r="L12" s="431"/>
      <c r="M12" s="431"/>
      <c r="N12" s="431"/>
      <c r="O12" s="431"/>
      <c r="P12" s="431"/>
      <c r="Q12" s="431"/>
      <c r="R12" s="431"/>
      <c r="S12" s="431"/>
      <c r="T12" s="431"/>
      <c r="U12" s="52"/>
      <c r="V12" s="52"/>
      <c r="W12" s="52"/>
      <c r="X12" s="438"/>
      <c r="Y12" s="438"/>
      <c r="Z12" s="438"/>
      <c r="AA12" s="438"/>
      <c r="AB12" s="438"/>
      <c r="AC12" s="438"/>
      <c r="AD12" s="438"/>
      <c r="AE12" s="438"/>
      <c r="AF12" s="438"/>
      <c r="AG12" s="423"/>
      <c r="AH12" s="423"/>
      <c r="AI12" s="423"/>
      <c r="AJ12" s="423"/>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row>
    <row r="13" spans="1:114" s="50" customFormat="1" ht="15" customHeight="1">
      <c r="A13" s="51"/>
      <c r="B13" s="427"/>
      <c r="C13" s="427"/>
      <c r="D13" s="427"/>
      <c r="E13" s="427"/>
      <c r="F13" s="427"/>
      <c r="G13" s="427"/>
      <c r="H13" s="427"/>
      <c r="I13" s="427"/>
      <c r="J13" s="427"/>
      <c r="L13" s="431"/>
      <c r="M13" s="431"/>
      <c r="N13" s="431"/>
      <c r="O13" s="431"/>
      <c r="P13" s="431"/>
      <c r="Q13" s="431"/>
      <c r="R13" s="431"/>
      <c r="S13" s="431"/>
      <c r="T13" s="431"/>
      <c r="U13" s="52"/>
      <c r="V13" s="52"/>
      <c r="W13" s="52"/>
      <c r="X13" s="438"/>
      <c r="Y13" s="438"/>
      <c r="Z13" s="438"/>
      <c r="AA13" s="438"/>
      <c r="AB13" s="438"/>
      <c r="AC13" s="438"/>
      <c r="AD13" s="438"/>
      <c r="AE13" s="438"/>
      <c r="AF13" s="438"/>
      <c r="AG13" s="423"/>
      <c r="AH13" s="423"/>
      <c r="AI13" s="423"/>
      <c r="AJ13" s="423"/>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row>
    <row r="14" spans="1:114" s="50" customFormat="1" ht="15" customHeight="1">
      <c r="A14" s="51"/>
      <c r="B14" s="427"/>
      <c r="C14" s="427"/>
      <c r="D14" s="427"/>
      <c r="E14" s="427"/>
      <c r="F14" s="427"/>
      <c r="G14" s="427"/>
      <c r="H14" s="427"/>
      <c r="I14" s="427"/>
      <c r="J14" s="427"/>
      <c r="L14" s="431"/>
      <c r="M14" s="431"/>
      <c r="N14" s="431"/>
      <c r="O14" s="431"/>
      <c r="P14" s="431"/>
      <c r="Q14" s="431"/>
      <c r="R14" s="431"/>
      <c r="S14" s="431"/>
      <c r="T14" s="431"/>
      <c r="U14" s="52"/>
      <c r="V14" s="52"/>
      <c r="W14" s="52"/>
      <c r="X14" s="438"/>
      <c r="Y14" s="438"/>
      <c r="Z14" s="438"/>
      <c r="AA14" s="438"/>
      <c r="AB14" s="438"/>
      <c r="AC14" s="438"/>
      <c r="AD14" s="438"/>
      <c r="AE14" s="438"/>
      <c r="AF14" s="438"/>
      <c r="AG14" s="423"/>
      <c r="AH14" s="423"/>
      <c r="AI14" s="423"/>
      <c r="AJ14" s="423"/>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row>
    <row r="15" spans="1:114" s="50" customFormat="1" ht="15" customHeight="1">
      <c r="A15" s="51"/>
      <c r="B15" s="427"/>
      <c r="C15" s="427"/>
      <c r="D15" s="427"/>
      <c r="E15" s="427"/>
      <c r="F15" s="427"/>
      <c r="G15" s="427"/>
      <c r="H15" s="427"/>
      <c r="I15" s="427"/>
      <c r="J15" s="427"/>
      <c r="L15" s="431"/>
      <c r="M15" s="431"/>
      <c r="N15" s="431"/>
      <c r="O15" s="431"/>
      <c r="P15" s="431"/>
      <c r="Q15" s="431"/>
      <c r="R15" s="431"/>
      <c r="S15" s="431"/>
      <c r="T15" s="431"/>
      <c r="U15" s="52"/>
      <c r="V15" s="52"/>
      <c r="W15" s="52"/>
      <c r="X15" s="438"/>
      <c r="Y15" s="438"/>
      <c r="Z15" s="438"/>
      <c r="AA15" s="438"/>
      <c r="AB15" s="438"/>
      <c r="AC15" s="438"/>
      <c r="AD15" s="438"/>
      <c r="AE15" s="438"/>
      <c r="AF15" s="438"/>
      <c r="AG15" s="423"/>
      <c r="AH15" s="423"/>
      <c r="AI15" s="423"/>
      <c r="AJ15" s="423"/>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row>
    <row r="16" spans="1:114" s="50" customFormat="1" ht="15" customHeight="1">
      <c r="A16" s="51"/>
      <c r="B16" s="427"/>
      <c r="C16" s="427"/>
      <c r="D16" s="427"/>
      <c r="E16" s="427"/>
      <c r="F16" s="427"/>
      <c r="G16" s="427"/>
      <c r="H16" s="427"/>
      <c r="I16" s="427"/>
      <c r="J16" s="427"/>
      <c r="L16" s="431"/>
      <c r="M16" s="431"/>
      <c r="N16" s="431"/>
      <c r="O16" s="431"/>
      <c r="P16" s="431"/>
      <c r="Q16" s="431"/>
      <c r="R16" s="431"/>
      <c r="S16" s="431"/>
      <c r="T16" s="431"/>
      <c r="U16" s="52"/>
      <c r="V16" s="52"/>
      <c r="W16" s="52"/>
      <c r="X16" s="438"/>
      <c r="Y16" s="438"/>
      <c r="Z16" s="438"/>
      <c r="AA16" s="438"/>
      <c r="AB16" s="438"/>
      <c r="AC16" s="438"/>
      <c r="AD16" s="438"/>
      <c r="AE16" s="438"/>
      <c r="AF16" s="438"/>
      <c r="AG16" s="423"/>
      <c r="AH16" s="423"/>
      <c r="AI16" s="423"/>
      <c r="AJ16" s="423"/>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row>
    <row r="17" spans="1:84" s="50" customFormat="1" ht="15" customHeight="1">
      <c r="A17" s="51"/>
      <c r="B17" s="427"/>
      <c r="C17" s="427"/>
      <c r="D17" s="427"/>
      <c r="E17" s="427"/>
      <c r="F17" s="427"/>
      <c r="G17" s="427"/>
      <c r="H17" s="427"/>
      <c r="I17" s="427"/>
      <c r="J17" s="427"/>
      <c r="L17" s="431"/>
      <c r="M17" s="431"/>
      <c r="N17" s="431"/>
      <c r="O17" s="431"/>
      <c r="P17" s="431"/>
      <c r="Q17" s="431"/>
      <c r="R17" s="431"/>
      <c r="S17" s="431"/>
      <c r="T17" s="431"/>
      <c r="U17" s="52"/>
      <c r="V17" s="52"/>
      <c r="W17" s="52"/>
      <c r="X17" s="438"/>
      <c r="Y17" s="438"/>
      <c r="Z17" s="438"/>
      <c r="AA17" s="438"/>
      <c r="AB17" s="438"/>
      <c r="AC17" s="438"/>
      <c r="AD17" s="438"/>
      <c r="AE17" s="438"/>
      <c r="AF17" s="438"/>
      <c r="AG17" s="423"/>
      <c r="AH17" s="423"/>
      <c r="AI17" s="423"/>
      <c r="AJ17" s="423"/>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row>
    <row r="18" spans="1:84" s="50" customFormat="1" ht="15" customHeight="1">
      <c r="A18" s="51"/>
      <c r="B18" s="427"/>
      <c r="C18" s="427"/>
      <c r="D18" s="427"/>
      <c r="E18" s="427"/>
      <c r="F18" s="427"/>
      <c r="G18" s="427"/>
      <c r="H18" s="427"/>
      <c r="I18" s="427"/>
      <c r="J18" s="427"/>
      <c r="L18" s="431"/>
      <c r="M18" s="431"/>
      <c r="N18" s="431"/>
      <c r="O18" s="431"/>
      <c r="P18" s="431"/>
      <c r="Q18" s="431"/>
      <c r="R18" s="431"/>
      <c r="S18" s="431"/>
      <c r="T18" s="431"/>
      <c r="U18" s="52"/>
      <c r="V18" s="52"/>
      <c r="W18" s="52"/>
      <c r="X18" s="438"/>
      <c r="Y18" s="438"/>
      <c r="Z18" s="438"/>
      <c r="AA18" s="438"/>
      <c r="AB18" s="438"/>
      <c r="AC18" s="438"/>
      <c r="AD18" s="438"/>
      <c r="AE18" s="438"/>
      <c r="AF18" s="438"/>
      <c r="AG18" s="423"/>
      <c r="AH18" s="423"/>
      <c r="AI18" s="423"/>
      <c r="AJ18" s="423"/>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row>
    <row r="19" spans="1:84" s="50" customFormat="1" ht="15" customHeight="1">
      <c r="A19" s="51"/>
      <c r="B19" s="427"/>
      <c r="C19" s="427"/>
      <c r="D19" s="427"/>
      <c r="E19" s="427"/>
      <c r="F19" s="427"/>
      <c r="G19" s="427"/>
      <c r="H19" s="427"/>
      <c r="I19" s="427"/>
      <c r="J19" s="427"/>
      <c r="L19" s="431"/>
      <c r="M19" s="431"/>
      <c r="N19" s="431"/>
      <c r="O19" s="431"/>
      <c r="P19" s="431"/>
      <c r="Q19" s="431"/>
      <c r="R19" s="431"/>
      <c r="S19" s="431"/>
      <c r="T19" s="431"/>
      <c r="U19" s="52"/>
      <c r="V19" s="52"/>
      <c r="W19" s="52"/>
      <c r="X19" s="438"/>
      <c r="Y19" s="438"/>
      <c r="Z19" s="438"/>
      <c r="AA19" s="438"/>
      <c r="AB19" s="438"/>
      <c r="AC19" s="438"/>
      <c r="AD19" s="438"/>
      <c r="AE19" s="438"/>
      <c r="AF19" s="438"/>
      <c r="AG19" s="423"/>
      <c r="AH19" s="423"/>
      <c r="AI19" s="423"/>
      <c r="AJ19" s="423"/>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row>
    <row r="20" spans="1:84" s="50" customFormat="1" ht="15" customHeight="1">
      <c r="A20" s="51"/>
      <c r="B20" s="427"/>
      <c r="C20" s="427"/>
      <c r="D20" s="427"/>
      <c r="E20" s="427"/>
      <c r="F20" s="427"/>
      <c r="G20" s="427"/>
      <c r="H20" s="427"/>
      <c r="I20" s="427"/>
      <c r="J20" s="427"/>
      <c r="L20" s="431"/>
      <c r="M20" s="431"/>
      <c r="N20" s="431"/>
      <c r="O20" s="431"/>
      <c r="P20" s="431"/>
      <c r="Q20" s="431"/>
      <c r="R20" s="431"/>
      <c r="S20" s="431"/>
      <c r="T20" s="431"/>
      <c r="U20" s="52"/>
      <c r="V20" s="52"/>
      <c r="W20" s="52"/>
      <c r="X20" s="438"/>
      <c r="Y20" s="438"/>
      <c r="Z20" s="438"/>
      <c r="AA20" s="438"/>
      <c r="AB20" s="438"/>
      <c r="AC20" s="438"/>
      <c r="AD20" s="438"/>
      <c r="AE20" s="438"/>
      <c r="AF20" s="438"/>
      <c r="AG20" s="423"/>
      <c r="AH20" s="423"/>
      <c r="AI20" s="423"/>
      <c r="AJ20" s="423"/>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row>
    <row r="21" spans="1:84" s="50" customFormat="1" ht="15" customHeight="1">
      <c r="A21" s="51"/>
      <c r="B21" s="427"/>
      <c r="C21" s="427"/>
      <c r="D21" s="427"/>
      <c r="E21" s="427"/>
      <c r="F21" s="427"/>
      <c r="G21" s="427"/>
      <c r="H21" s="427"/>
      <c r="I21" s="427"/>
      <c r="J21" s="427"/>
      <c r="L21" s="431"/>
      <c r="M21" s="431"/>
      <c r="N21" s="431"/>
      <c r="O21" s="431"/>
      <c r="P21" s="431"/>
      <c r="Q21" s="431"/>
      <c r="R21" s="431"/>
      <c r="S21" s="431"/>
      <c r="T21" s="431"/>
      <c r="U21" s="52"/>
      <c r="V21" s="52"/>
      <c r="W21" s="52"/>
      <c r="X21" s="438"/>
      <c r="Y21" s="438"/>
      <c r="Z21" s="438"/>
      <c r="AA21" s="438"/>
      <c r="AB21" s="438"/>
      <c r="AC21" s="438"/>
      <c r="AD21" s="438"/>
      <c r="AE21" s="438"/>
      <c r="AF21" s="438"/>
      <c r="AG21" s="423"/>
      <c r="AH21" s="423"/>
      <c r="AI21" s="423"/>
      <c r="AJ21" s="423"/>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row>
    <row r="22" spans="1:84" s="50" customFormat="1" ht="15" customHeight="1">
      <c r="A22" s="51"/>
      <c r="B22" s="427"/>
      <c r="C22" s="427"/>
      <c r="D22" s="427"/>
      <c r="E22" s="427"/>
      <c r="F22" s="427"/>
      <c r="G22" s="427"/>
      <c r="H22" s="427"/>
      <c r="I22" s="427"/>
      <c r="J22" s="427"/>
      <c r="L22" s="431"/>
      <c r="M22" s="431"/>
      <c r="N22" s="431"/>
      <c r="O22" s="431"/>
      <c r="P22" s="431"/>
      <c r="Q22" s="431"/>
      <c r="R22" s="431"/>
      <c r="S22" s="431"/>
      <c r="T22" s="431"/>
      <c r="U22" s="52"/>
      <c r="V22" s="52"/>
      <c r="W22" s="52"/>
      <c r="X22" s="438"/>
      <c r="Y22" s="438"/>
      <c r="Z22" s="438"/>
      <c r="AA22" s="438"/>
      <c r="AB22" s="438"/>
      <c r="AC22" s="438"/>
      <c r="AD22" s="438"/>
      <c r="AE22" s="438"/>
      <c r="AF22" s="438"/>
      <c r="AG22" s="423"/>
      <c r="AH22" s="423"/>
      <c r="AI22" s="423"/>
      <c r="AJ22" s="423"/>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row>
    <row r="23" spans="1:84" s="50" customFormat="1" ht="15" customHeight="1">
      <c r="A23" s="51"/>
      <c r="B23" s="427"/>
      <c r="C23" s="427"/>
      <c r="D23" s="427"/>
      <c r="E23" s="427"/>
      <c r="F23" s="427"/>
      <c r="G23" s="427"/>
      <c r="H23" s="427"/>
      <c r="I23" s="427"/>
      <c r="J23" s="427"/>
      <c r="L23" s="431"/>
      <c r="M23" s="431"/>
      <c r="N23" s="431"/>
      <c r="O23" s="431"/>
      <c r="P23" s="431"/>
      <c r="Q23" s="431"/>
      <c r="R23" s="431"/>
      <c r="S23" s="431"/>
      <c r="T23" s="431"/>
      <c r="U23" s="52"/>
      <c r="V23" s="52"/>
      <c r="W23" s="52"/>
      <c r="X23" s="438"/>
      <c r="Y23" s="438"/>
      <c r="Z23" s="438"/>
      <c r="AA23" s="438"/>
      <c r="AB23" s="438"/>
      <c r="AC23" s="438"/>
      <c r="AD23" s="438"/>
      <c r="AE23" s="438"/>
      <c r="AF23" s="438"/>
      <c r="AG23" s="423"/>
      <c r="AH23" s="423"/>
      <c r="AI23" s="423"/>
      <c r="AJ23" s="423"/>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row>
    <row r="24" spans="1:84" s="50" customFormat="1" ht="15" customHeight="1">
      <c r="A24" s="51"/>
      <c r="B24" s="427"/>
      <c r="C24" s="427"/>
      <c r="D24" s="427"/>
      <c r="E24" s="427"/>
      <c r="F24" s="427"/>
      <c r="G24" s="427"/>
      <c r="H24" s="427"/>
      <c r="I24" s="427"/>
      <c r="J24" s="427"/>
      <c r="L24" s="431"/>
      <c r="M24" s="431"/>
      <c r="N24" s="431"/>
      <c r="O24" s="431"/>
      <c r="P24" s="431"/>
      <c r="Q24" s="431"/>
      <c r="R24" s="431"/>
      <c r="S24" s="431"/>
      <c r="T24" s="431"/>
      <c r="U24" s="52"/>
      <c r="V24" s="52"/>
      <c r="W24" s="52"/>
      <c r="X24" s="438"/>
      <c r="Y24" s="438"/>
      <c r="Z24" s="438"/>
      <c r="AA24" s="438"/>
      <c r="AB24" s="438"/>
      <c r="AC24" s="438"/>
      <c r="AD24" s="438"/>
      <c r="AE24" s="438"/>
      <c r="AF24" s="438"/>
      <c r="AG24" s="423"/>
      <c r="AH24" s="423"/>
      <c r="AI24" s="423"/>
      <c r="AJ24" s="423"/>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row>
    <row r="25" spans="1:84" s="50" customFormat="1" ht="15" customHeight="1">
      <c r="A25" s="51"/>
      <c r="B25" s="427"/>
      <c r="C25" s="427"/>
      <c r="D25" s="427"/>
      <c r="E25" s="427"/>
      <c r="F25" s="427"/>
      <c r="G25" s="427"/>
      <c r="H25" s="427"/>
      <c r="I25" s="427"/>
      <c r="J25" s="427"/>
      <c r="L25" s="431"/>
      <c r="M25" s="431"/>
      <c r="N25" s="431"/>
      <c r="O25" s="431"/>
      <c r="P25" s="431"/>
      <c r="Q25" s="431"/>
      <c r="R25" s="431"/>
      <c r="S25" s="431"/>
      <c r="T25" s="431"/>
      <c r="U25" s="52"/>
      <c r="V25" s="52"/>
      <c r="W25" s="52"/>
      <c r="X25" s="438"/>
      <c r="Y25" s="438"/>
      <c r="Z25" s="438"/>
      <c r="AA25" s="438"/>
      <c r="AB25" s="438"/>
      <c r="AC25" s="438"/>
      <c r="AD25" s="438"/>
      <c r="AE25" s="438"/>
      <c r="AF25" s="438"/>
      <c r="AG25" s="423"/>
      <c r="AH25" s="423"/>
      <c r="AI25" s="423"/>
      <c r="AJ25" s="423"/>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row>
    <row r="26" spans="1:84" s="50" customFormat="1" ht="15" customHeight="1">
      <c r="A26" s="51"/>
      <c r="B26" s="427"/>
      <c r="C26" s="427"/>
      <c r="D26" s="427"/>
      <c r="E26" s="427"/>
      <c r="F26" s="427"/>
      <c r="G26" s="427"/>
      <c r="H26" s="427"/>
      <c r="I26" s="427"/>
      <c r="J26" s="427"/>
      <c r="L26" s="431"/>
      <c r="M26" s="431"/>
      <c r="N26" s="431"/>
      <c r="O26" s="431"/>
      <c r="P26" s="431"/>
      <c r="Q26" s="431"/>
      <c r="R26" s="431"/>
      <c r="S26" s="431"/>
      <c r="T26" s="431"/>
      <c r="U26" s="52"/>
      <c r="V26" s="52"/>
      <c r="W26" s="52"/>
      <c r="X26" s="438"/>
      <c r="Y26" s="438"/>
      <c r="Z26" s="438"/>
      <c r="AA26" s="438"/>
      <c r="AB26" s="438"/>
      <c r="AC26" s="438"/>
      <c r="AD26" s="438"/>
      <c r="AE26" s="438"/>
      <c r="AF26" s="438"/>
      <c r="AG26" s="423"/>
      <c r="AH26" s="423"/>
      <c r="AI26" s="423"/>
      <c r="AJ26" s="423"/>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row>
    <row r="27" spans="1:84" s="50" customFormat="1" ht="15" customHeight="1">
      <c r="A27" s="51"/>
      <c r="B27" s="427"/>
      <c r="C27" s="427"/>
      <c r="D27" s="427"/>
      <c r="E27" s="427"/>
      <c r="F27" s="427"/>
      <c r="G27" s="427"/>
      <c r="H27" s="427"/>
      <c r="I27" s="427"/>
      <c r="J27" s="427"/>
      <c r="L27" s="431"/>
      <c r="M27" s="431"/>
      <c r="N27" s="431"/>
      <c r="O27" s="431"/>
      <c r="P27" s="431"/>
      <c r="Q27" s="431"/>
      <c r="R27" s="431"/>
      <c r="S27" s="431"/>
      <c r="T27" s="431"/>
      <c r="U27" s="52"/>
      <c r="V27" s="52"/>
      <c r="W27" s="52"/>
      <c r="X27" s="438"/>
      <c r="Y27" s="438"/>
      <c r="Z27" s="438"/>
      <c r="AA27" s="438"/>
      <c r="AB27" s="438"/>
      <c r="AC27" s="438"/>
      <c r="AD27" s="438"/>
      <c r="AE27" s="438"/>
      <c r="AF27" s="438"/>
      <c r="AG27" s="423"/>
      <c r="AH27" s="423"/>
      <c r="AI27" s="423"/>
      <c r="AJ27" s="423"/>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row>
    <row r="28" spans="1:84" s="50" customFormat="1" ht="15" customHeight="1">
      <c r="A28" s="51"/>
      <c r="B28" s="427"/>
      <c r="C28" s="427"/>
      <c r="D28" s="427"/>
      <c r="E28" s="427"/>
      <c r="F28" s="427"/>
      <c r="G28" s="427"/>
      <c r="H28" s="427"/>
      <c r="I28" s="427"/>
      <c r="J28" s="427"/>
      <c r="L28" s="431"/>
      <c r="M28" s="431"/>
      <c r="N28" s="431"/>
      <c r="O28" s="431"/>
      <c r="P28" s="431"/>
      <c r="Q28" s="431"/>
      <c r="R28" s="431"/>
      <c r="S28" s="431"/>
      <c r="T28" s="431"/>
      <c r="U28" s="52"/>
      <c r="V28" s="52"/>
      <c r="W28" s="52"/>
      <c r="X28" s="438"/>
      <c r="Y28" s="438"/>
      <c r="Z28" s="438"/>
      <c r="AA28" s="438"/>
      <c r="AB28" s="438"/>
      <c r="AC28" s="438"/>
      <c r="AD28" s="438"/>
      <c r="AE28" s="438"/>
      <c r="AF28" s="438"/>
      <c r="AG28" s="423"/>
      <c r="AH28" s="423"/>
      <c r="AI28" s="423"/>
      <c r="AJ28" s="423"/>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row>
    <row r="29" spans="1:84" s="50" customFormat="1" ht="15" customHeight="1">
      <c r="A29" s="51"/>
      <c r="B29" s="427"/>
      <c r="C29" s="427"/>
      <c r="D29" s="427"/>
      <c r="E29" s="427"/>
      <c r="F29" s="427"/>
      <c r="G29" s="427"/>
      <c r="H29" s="427"/>
      <c r="I29" s="427"/>
      <c r="J29" s="427"/>
      <c r="L29" s="431"/>
      <c r="M29" s="431"/>
      <c r="N29" s="431"/>
      <c r="O29" s="431"/>
      <c r="P29" s="431"/>
      <c r="Q29" s="431"/>
      <c r="R29" s="431"/>
      <c r="S29" s="431"/>
      <c r="T29" s="431"/>
      <c r="U29" s="52"/>
      <c r="V29" s="52"/>
      <c r="W29" s="52"/>
      <c r="X29" s="438"/>
      <c r="Y29" s="438"/>
      <c r="Z29" s="438"/>
      <c r="AA29" s="438"/>
      <c r="AB29" s="438"/>
      <c r="AC29" s="438"/>
      <c r="AD29" s="438"/>
      <c r="AE29" s="438"/>
      <c r="AF29" s="438"/>
      <c r="AG29" s="423"/>
      <c r="AH29" s="423"/>
      <c r="AI29" s="423"/>
      <c r="AJ29" s="423"/>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row>
    <row r="30" spans="1:84" s="50" customFormat="1" ht="15" customHeight="1">
      <c r="A30" s="51"/>
      <c r="B30" s="427"/>
      <c r="C30" s="427"/>
      <c r="D30" s="427"/>
      <c r="E30" s="427"/>
      <c r="F30" s="427"/>
      <c r="G30" s="427"/>
      <c r="H30" s="427"/>
      <c r="I30" s="427"/>
      <c r="J30" s="427"/>
      <c r="L30" s="431"/>
      <c r="M30" s="431"/>
      <c r="N30" s="431"/>
      <c r="O30" s="431"/>
      <c r="P30" s="431"/>
      <c r="Q30" s="431"/>
      <c r="R30" s="431"/>
      <c r="S30" s="431"/>
      <c r="T30" s="431"/>
      <c r="U30" s="52"/>
      <c r="V30" s="52"/>
      <c r="W30" s="52"/>
      <c r="X30" s="438"/>
      <c r="Y30" s="438"/>
      <c r="Z30" s="438"/>
      <c r="AA30" s="438"/>
      <c r="AB30" s="438"/>
      <c r="AC30" s="438"/>
      <c r="AD30" s="438"/>
      <c r="AE30" s="438"/>
      <c r="AF30" s="438"/>
      <c r="AG30" s="423"/>
      <c r="AH30" s="423"/>
      <c r="AI30" s="423"/>
      <c r="AJ30" s="423"/>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row>
    <row r="31" spans="1:84" s="50" customFormat="1" ht="15" customHeight="1">
      <c r="A31" s="51"/>
      <c r="B31" s="427"/>
      <c r="C31" s="427"/>
      <c r="D31" s="427"/>
      <c r="E31" s="427"/>
      <c r="F31" s="427"/>
      <c r="G31" s="427"/>
      <c r="H31" s="427"/>
      <c r="I31" s="427"/>
      <c r="J31" s="427"/>
      <c r="L31" s="431"/>
      <c r="M31" s="431"/>
      <c r="N31" s="431"/>
      <c r="O31" s="431"/>
      <c r="P31" s="431"/>
      <c r="Q31" s="431"/>
      <c r="R31" s="431"/>
      <c r="S31" s="431"/>
      <c r="T31" s="431"/>
      <c r="U31" s="52"/>
      <c r="V31" s="52"/>
      <c r="W31" s="52"/>
      <c r="X31" s="438"/>
      <c r="Y31" s="438"/>
      <c r="Z31" s="438"/>
      <c r="AA31" s="438"/>
      <c r="AB31" s="438"/>
      <c r="AC31" s="438"/>
      <c r="AD31" s="438"/>
      <c r="AE31" s="438"/>
      <c r="AF31" s="438"/>
      <c r="AG31" s="423"/>
      <c r="AH31" s="423"/>
      <c r="AI31" s="423"/>
      <c r="AJ31" s="423"/>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row>
    <row r="32" spans="1:84" s="50" customFormat="1" ht="15" customHeight="1">
      <c r="A32" s="51"/>
      <c r="B32" s="427"/>
      <c r="C32" s="427"/>
      <c r="D32" s="427"/>
      <c r="E32" s="427"/>
      <c r="F32" s="427"/>
      <c r="G32" s="427"/>
      <c r="H32" s="427"/>
      <c r="I32" s="427"/>
      <c r="J32" s="427"/>
      <c r="L32" s="431"/>
      <c r="M32" s="431"/>
      <c r="N32" s="431"/>
      <c r="O32" s="431"/>
      <c r="P32" s="431"/>
      <c r="Q32" s="431"/>
      <c r="R32" s="431"/>
      <c r="S32" s="431"/>
      <c r="T32" s="431"/>
      <c r="U32" s="52"/>
      <c r="V32" s="52"/>
      <c r="W32" s="52"/>
      <c r="X32" s="438"/>
      <c r="Y32" s="438"/>
      <c r="Z32" s="438"/>
      <c r="AA32" s="438"/>
      <c r="AB32" s="438"/>
      <c r="AC32" s="438"/>
      <c r="AD32" s="438"/>
      <c r="AE32" s="438"/>
      <c r="AF32" s="438"/>
      <c r="AG32" s="423"/>
      <c r="AH32" s="423"/>
      <c r="AI32" s="423"/>
      <c r="AJ32" s="423"/>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row>
    <row r="33" spans="1:111" s="50" customFormat="1" ht="15" customHeight="1">
      <c r="A33" s="51"/>
      <c r="B33" s="427"/>
      <c r="C33" s="427"/>
      <c r="D33" s="427"/>
      <c r="E33" s="427"/>
      <c r="F33" s="427"/>
      <c r="G33" s="427"/>
      <c r="H33" s="427"/>
      <c r="I33" s="427"/>
      <c r="J33" s="427"/>
      <c r="L33" s="431"/>
      <c r="M33" s="431"/>
      <c r="N33" s="431"/>
      <c r="O33" s="431"/>
      <c r="P33" s="431"/>
      <c r="Q33" s="431"/>
      <c r="R33" s="431"/>
      <c r="S33" s="431"/>
      <c r="T33" s="431"/>
      <c r="U33" s="52"/>
      <c r="V33" s="52"/>
      <c r="W33" s="52"/>
      <c r="X33" s="438"/>
      <c r="Y33" s="438"/>
      <c r="Z33" s="438"/>
      <c r="AA33" s="438"/>
      <c r="AB33" s="438"/>
      <c r="AC33" s="438"/>
      <c r="AD33" s="438"/>
      <c r="AE33" s="438"/>
      <c r="AF33" s="438"/>
      <c r="AG33" s="423"/>
      <c r="AH33" s="423"/>
      <c r="AI33" s="423"/>
      <c r="AJ33" s="423"/>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row>
    <row r="34" spans="1:111" s="50" customFormat="1" ht="15" customHeight="1">
      <c r="A34" s="51"/>
      <c r="B34" s="425" t="str">
        <f>IF(L8&gt;" ",B58," ")</f>
        <v xml:space="preserve"> </v>
      </c>
      <c r="C34" s="425"/>
      <c r="D34" s="425"/>
      <c r="E34" s="425"/>
      <c r="F34" s="425"/>
      <c r="G34" s="425"/>
      <c r="H34" s="425"/>
      <c r="I34" s="425"/>
      <c r="J34" s="426" t="str">
        <f>VLOOKUP(L34,tabsel,2)</f>
        <v>?</v>
      </c>
      <c r="K34" s="426"/>
      <c r="L34" s="263">
        <v>1</v>
      </c>
      <c r="M34" s="83"/>
      <c r="Q34" s="83"/>
      <c r="R34" s="83"/>
      <c r="S34" s="83"/>
      <c r="T34" s="83"/>
      <c r="U34" s="52"/>
      <c r="V34" s="52"/>
      <c r="W34" s="52"/>
      <c r="X34" s="52"/>
      <c r="Y34" s="52"/>
      <c r="Z34" s="52"/>
      <c r="AA34" s="52"/>
      <c r="AB34" s="52"/>
      <c r="AC34" s="52"/>
      <c r="AD34" s="52"/>
      <c r="AE34" s="52"/>
      <c r="AF34" s="52"/>
      <c r="AG34" s="423"/>
      <c r="AH34" s="423"/>
      <c r="AI34" s="423"/>
      <c r="AJ34" s="423"/>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row>
    <row r="35" spans="1:111" s="50" customFormat="1" ht="15" customHeight="1">
      <c r="A35" s="51"/>
      <c r="B35" s="425"/>
      <c r="C35" s="425"/>
      <c r="D35" s="425"/>
      <c r="E35" s="425"/>
      <c r="F35" s="425"/>
      <c r="G35" s="425"/>
      <c r="H35" s="425"/>
      <c r="I35" s="425"/>
      <c r="J35" s="426"/>
      <c r="K35" s="426"/>
      <c r="L35" s="83"/>
      <c r="M35" s="83"/>
      <c r="O35" s="428" t="s">
        <v>468</v>
      </c>
      <c r="P35" s="428"/>
      <c r="R35" s="83"/>
      <c r="S35" s="83"/>
      <c r="T35" s="83"/>
      <c r="U35" s="52"/>
      <c r="V35" s="52"/>
      <c r="W35" s="52"/>
      <c r="X35" s="52"/>
      <c r="Y35" s="52"/>
      <c r="Z35" s="52"/>
      <c r="AA35" s="52"/>
      <c r="AB35" s="52"/>
      <c r="AC35" s="52"/>
      <c r="AD35" s="52"/>
      <c r="AE35" s="52"/>
      <c r="AF35" s="52"/>
      <c r="AG35" s="423"/>
      <c r="AH35" s="423"/>
      <c r="AI35" s="423"/>
      <c r="AJ35" s="423"/>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row>
    <row r="36" spans="1:111" s="51" customFormat="1" ht="15" customHeight="1">
      <c r="B36" s="183"/>
      <c r="C36" s="183"/>
      <c r="D36" s="183"/>
      <c r="E36" s="183"/>
      <c r="F36" s="183"/>
      <c r="G36" s="183"/>
      <c r="H36" s="183"/>
      <c r="I36" s="183"/>
      <c r="J36" s="184"/>
      <c r="K36" s="184"/>
      <c r="O36" s="428"/>
      <c r="P36" s="428"/>
      <c r="U36" s="52"/>
      <c r="V36" s="52"/>
      <c r="W36" s="52"/>
      <c r="X36" s="52"/>
      <c r="Y36" s="52"/>
      <c r="Z36" s="52"/>
      <c r="AA36" s="52"/>
      <c r="AB36" s="52"/>
      <c r="AC36" s="52"/>
      <c r="AD36" s="52"/>
      <c r="AE36" s="52"/>
      <c r="AF36" s="52"/>
      <c r="AG36" s="186"/>
      <c r="AH36" s="186"/>
      <c r="AI36" s="178"/>
      <c r="AJ36" s="178"/>
    </row>
    <row r="37" spans="1:111" s="50" customFormat="1" ht="15" customHeight="1">
      <c r="A37" s="51"/>
      <c r="B37" s="51"/>
      <c r="C37" s="51"/>
      <c r="D37" s="51"/>
      <c r="E37" s="51"/>
      <c r="F37" s="51"/>
      <c r="G37" s="51"/>
      <c r="H37" s="51"/>
      <c r="I37" s="51"/>
      <c r="J37" s="51"/>
      <c r="K37" s="51"/>
      <c r="L37" s="51"/>
      <c r="M37" s="51"/>
      <c r="O37" s="428"/>
      <c r="P37" s="428"/>
      <c r="R37" s="51"/>
      <c r="S37" s="51"/>
      <c r="T37" s="51"/>
      <c r="U37" s="52"/>
      <c r="V37" s="52"/>
      <c r="W37" s="4"/>
      <c r="X37" s="52"/>
      <c r="Y37" s="52"/>
      <c r="Z37" s="52"/>
      <c r="AA37" s="52"/>
      <c r="AB37" s="52"/>
      <c r="AC37" s="52"/>
      <c r="AD37" s="52"/>
      <c r="AE37" s="52"/>
      <c r="AF37" s="52"/>
      <c r="AG37" s="52"/>
      <c r="AH37" s="52"/>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row>
    <row r="38" spans="1:111" ht="15" customHeight="1">
      <c r="A38" s="4"/>
      <c r="B38" s="4"/>
      <c r="C38" s="4"/>
      <c r="D38" s="4"/>
      <c r="E38" s="4"/>
      <c r="F38" s="4"/>
      <c r="G38" s="4"/>
      <c r="H38" s="4"/>
      <c r="I38" s="4"/>
      <c r="J38" s="4"/>
      <c r="K38" s="4"/>
      <c r="L38" s="4"/>
      <c r="M38" s="4"/>
      <c r="N38" s="4"/>
      <c r="O38" s="4"/>
      <c r="P38" s="4"/>
      <c r="Q38" s="4"/>
      <c r="R38" s="4"/>
      <c r="S38" s="4"/>
      <c r="T38" s="4"/>
      <c r="U38" s="4"/>
      <c r="V38" s="4"/>
      <c r="W38" s="80"/>
      <c r="X38" s="185"/>
      <c r="Y38" s="185"/>
      <c r="Z38" s="185"/>
      <c r="AA38" s="185"/>
      <c r="AB38" s="185"/>
      <c r="AC38" s="185"/>
      <c r="AD38" s="185"/>
      <c r="AE38" s="185"/>
      <c r="AF38" s="185"/>
      <c r="AG38" s="185"/>
      <c r="AH38" s="185"/>
      <c r="AI38" s="4"/>
      <c r="AJ38" s="4"/>
      <c r="AK38" s="4"/>
      <c r="AL38" s="4"/>
      <c r="AM38" s="4"/>
      <c r="AN38" s="4"/>
      <c r="AO38" s="4"/>
      <c r="AP38" s="4"/>
      <c r="AQ38" s="4"/>
      <c r="AR38" s="4"/>
      <c r="AS38" s="4"/>
      <c r="AT38" s="4"/>
      <c r="AU38" s="4"/>
      <c r="AV38" s="4"/>
    </row>
    <row r="39" spans="1:111" s="51" customFormat="1" ht="15" customHeight="1">
      <c r="P39" s="182"/>
      <c r="U39" s="80"/>
      <c r="V39" s="80"/>
      <c r="W39" s="4"/>
      <c r="X39" s="80"/>
      <c r="Y39" s="80"/>
      <c r="Z39" s="80"/>
      <c r="AA39" s="80"/>
      <c r="AB39" s="80"/>
      <c r="AC39" s="80"/>
      <c r="AD39" s="80"/>
      <c r="AE39" s="80"/>
      <c r="AF39" s="80"/>
      <c r="AG39" s="80"/>
      <c r="AH39" s="80"/>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row>
    <row r="40" spans="1:111" ht="15" customHeight="1">
      <c r="A40" s="4"/>
      <c r="B40" s="4"/>
      <c r="C40" s="4"/>
      <c r="D40" s="4"/>
      <c r="E40" s="4"/>
      <c r="F40" s="4"/>
      <c r="G40" s="4"/>
      <c r="H40" s="4"/>
      <c r="I40" s="4"/>
      <c r="J40" s="4"/>
      <c r="K40" s="4"/>
      <c r="L40" s="4"/>
      <c r="M40" s="4"/>
      <c r="N40" s="4"/>
      <c r="O40" s="4"/>
      <c r="P40" s="4"/>
      <c r="Q40" s="4"/>
      <c r="R40" s="4"/>
      <c r="S40" s="4"/>
      <c r="T40" s="4"/>
      <c r="U40" s="4"/>
      <c r="V40" s="4"/>
      <c r="W40" s="4"/>
      <c r="X40" s="185"/>
      <c r="Y40" s="185"/>
      <c r="Z40" s="185"/>
      <c r="AA40" s="185"/>
      <c r="AB40" s="185"/>
      <c r="AC40" s="185"/>
      <c r="AD40" s="185"/>
      <c r="AE40" s="185"/>
      <c r="AF40" s="185"/>
      <c r="AG40" s="185"/>
      <c r="AH40" s="185"/>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row>
    <row r="41" spans="1:111" ht="15" customHeight="1">
      <c r="A41" s="4"/>
      <c r="B41" s="4"/>
      <c r="C41" s="4"/>
      <c r="D41" s="4"/>
      <c r="E41" s="4"/>
      <c r="F41" s="4"/>
      <c r="G41" s="4"/>
      <c r="H41" s="4"/>
      <c r="I41" s="4"/>
      <c r="J41" s="4"/>
      <c r="K41" s="4"/>
      <c r="L41" s="4"/>
      <c r="M41" s="4"/>
      <c r="N41" s="4"/>
      <c r="O41" s="4"/>
      <c r="P41" s="4"/>
      <c r="Q41" s="4"/>
      <c r="R41" s="4"/>
      <c r="S41" s="4"/>
      <c r="T41" s="4"/>
      <c r="U41" s="4"/>
      <c r="V41" s="4"/>
      <c r="W41" s="4"/>
      <c r="X41" s="185"/>
      <c r="Y41" s="185"/>
      <c r="Z41" s="185"/>
      <c r="AA41" s="185"/>
      <c r="AB41" s="185"/>
      <c r="AC41" s="185"/>
      <c r="AD41" s="185"/>
      <c r="AE41" s="185"/>
      <c r="AF41" s="185"/>
      <c r="AG41" s="185"/>
      <c r="AH41" s="185"/>
      <c r="AI41" s="4"/>
      <c r="AJ41" s="4"/>
      <c r="AK41" s="4"/>
      <c r="AL41" s="4"/>
      <c r="AM41" s="4"/>
      <c r="AN41" s="4"/>
      <c r="AO41" s="4"/>
      <c r="AP41" s="4"/>
      <c r="AQ41" s="4"/>
      <c r="AR41" s="4"/>
      <c r="AS41" s="4"/>
      <c r="AT41" s="4"/>
      <c r="AU41" s="4"/>
      <c r="AV41" s="4"/>
    </row>
    <row r="42" spans="1:111" ht="15" customHeight="1">
      <c r="A42" s="4"/>
      <c r="B42" s="4"/>
      <c r="C42" s="4"/>
      <c r="D42" s="4"/>
      <c r="E42" s="4"/>
      <c r="F42" s="4"/>
      <c r="G42" s="4"/>
      <c r="H42" s="4"/>
      <c r="I42" s="4"/>
      <c r="J42" s="4"/>
      <c r="K42" s="4"/>
      <c r="L42" s="4"/>
      <c r="M42" s="4"/>
      <c r="N42" s="4"/>
      <c r="O42" s="4"/>
      <c r="P42" s="4"/>
      <c r="Q42" s="4"/>
      <c r="R42" s="4"/>
      <c r="S42" s="4"/>
      <c r="T42" s="4"/>
      <c r="U42" s="4"/>
      <c r="V42" s="4"/>
      <c r="W42" s="4"/>
      <c r="X42" s="185"/>
      <c r="Y42" s="185"/>
      <c r="Z42" s="185"/>
      <c r="AA42" s="185"/>
      <c r="AB42" s="185"/>
      <c r="AC42" s="185"/>
      <c r="AD42" s="185"/>
      <c r="AE42" s="185"/>
      <c r="AF42" s="185"/>
      <c r="AG42" s="185"/>
      <c r="AH42" s="185"/>
      <c r="AI42" s="4"/>
      <c r="AJ42" s="4"/>
      <c r="AK42" s="4"/>
      <c r="AL42" s="4"/>
      <c r="AM42" s="4"/>
      <c r="AN42" s="4"/>
      <c r="AO42" s="4"/>
      <c r="AP42" s="4"/>
      <c r="AQ42" s="4"/>
      <c r="AR42" s="4"/>
      <c r="AS42" s="4"/>
      <c r="AT42" s="4"/>
      <c r="AU42" s="4"/>
      <c r="AV42" s="4"/>
    </row>
    <row r="43" spans="1:111" ht="15" customHeight="1">
      <c r="A43" s="4"/>
      <c r="B43" s="4"/>
      <c r="C43" s="4"/>
      <c r="D43" s="4"/>
      <c r="E43" s="4"/>
      <c r="F43" s="4"/>
      <c r="G43" s="4"/>
      <c r="H43" s="4"/>
      <c r="I43" s="4"/>
      <c r="J43" s="4"/>
      <c r="K43" s="4"/>
      <c r="L43" s="4"/>
      <c r="M43" s="4"/>
      <c r="N43" s="4"/>
      <c r="O43" s="4"/>
      <c r="P43" s="4"/>
      <c r="Q43" s="4"/>
      <c r="R43" s="4"/>
      <c r="S43" s="4"/>
      <c r="T43" s="4"/>
      <c r="U43" s="4"/>
      <c r="V43" s="4"/>
      <c r="W43" s="4"/>
      <c r="X43" s="185"/>
      <c r="Y43" s="185"/>
      <c r="Z43" s="185"/>
      <c r="AA43" s="185"/>
      <c r="AB43" s="185"/>
      <c r="AC43" s="185"/>
      <c r="AD43" s="185"/>
      <c r="AE43" s="185"/>
      <c r="AF43" s="185"/>
      <c r="AG43" s="185"/>
      <c r="AH43" s="185"/>
      <c r="AI43" s="4"/>
      <c r="AJ43" s="4"/>
      <c r="AK43" s="4"/>
      <c r="AL43" s="4"/>
      <c r="AM43" s="4"/>
      <c r="AN43" s="4"/>
      <c r="AO43" s="4"/>
      <c r="AP43" s="4"/>
      <c r="AQ43" s="4"/>
      <c r="AR43" s="4"/>
      <c r="AS43" s="4"/>
      <c r="AT43" s="4"/>
      <c r="AU43" s="4"/>
      <c r="AV43" s="4"/>
    </row>
    <row r="44" spans="1:111" s="4" customFormat="1" ht="15" customHeight="1">
      <c r="K44" s="7"/>
      <c r="X44" s="185"/>
      <c r="Y44" s="185"/>
      <c r="Z44" s="185"/>
      <c r="AA44" s="185"/>
      <c r="AB44" s="185"/>
      <c r="AC44" s="185"/>
      <c r="AD44" s="185"/>
      <c r="AE44" s="185"/>
      <c r="AF44" s="185"/>
      <c r="AG44" s="185"/>
      <c r="AH44" s="185"/>
    </row>
    <row r="45" spans="1:111" s="4" customFormat="1" ht="15" customHeight="1">
      <c r="K45" s="7"/>
      <c r="X45" s="185"/>
      <c r="Y45" s="185"/>
      <c r="Z45" s="185"/>
      <c r="AA45" s="185"/>
      <c r="AB45" s="185"/>
      <c r="AC45" s="185"/>
      <c r="AD45" s="185"/>
      <c r="AE45" s="185"/>
      <c r="AF45" s="185"/>
      <c r="AG45" s="185"/>
      <c r="AH45" s="185"/>
    </row>
    <row r="46" spans="1:111" s="4" customFormat="1" ht="15" customHeight="1">
      <c r="X46" s="185"/>
      <c r="Y46" s="185"/>
      <c r="Z46" s="185"/>
      <c r="AA46" s="185"/>
      <c r="AB46" s="185"/>
      <c r="AC46" s="185"/>
      <c r="AD46" s="185"/>
      <c r="AE46" s="185"/>
      <c r="AF46" s="185"/>
      <c r="AG46" s="185"/>
      <c r="AH46" s="185"/>
    </row>
    <row r="47" spans="1:111" s="4" customFormat="1" ht="15" customHeight="1">
      <c r="X47" s="185"/>
      <c r="Y47" s="185"/>
      <c r="Z47" s="185"/>
      <c r="AA47" s="185"/>
      <c r="AB47" s="185"/>
      <c r="AC47" s="185"/>
      <c r="AD47" s="185"/>
      <c r="AE47" s="185"/>
      <c r="AF47" s="185"/>
      <c r="AG47" s="185"/>
      <c r="AH47" s="185"/>
    </row>
    <row r="48" spans="1:111" s="4" customFormat="1" ht="15" customHeight="1">
      <c r="X48" s="185"/>
      <c r="Y48" s="185"/>
      <c r="Z48" s="185"/>
      <c r="AA48" s="185"/>
      <c r="AB48" s="185"/>
      <c r="AC48" s="185"/>
      <c r="AD48" s="185"/>
      <c r="AE48" s="185"/>
      <c r="AF48" s="185"/>
      <c r="AG48" s="185"/>
      <c r="AH48" s="185"/>
    </row>
    <row r="49" spans="1:84" s="4" customFormat="1" ht="15" customHeight="1">
      <c r="X49" s="185"/>
      <c r="Y49" s="185"/>
      <c r="Z49" s="185"/>
      <c r="AA49" s="185"/>
      <c r="AB49" s="185"/>
      <c r="AC49" s="185"/>
      <c r="AD49" s="185"/>
      <c r="AE49" s="185"/>
      <c r="AF49" s="185"/>
      <c r="AG49" s="185"/>
      <c r="AH49" s="185"/>
    </row>
    <row r="50" spans="1:84" s="4" customFormat="1" ht="15" customHeight="1">
      <c r="X50" s="185"/>
      <c r="Y50" s="185"/>
      <c r="Z50" s="185"/>
      <c r="AA50" s="185"/>
      <c r="AB50" s="185"/>
      <c r="AC50" s="185"/>
      <c r="AD50" s="185"/>
      <c r="AE50" s="185"/>
      <c r="AF50" s="185"/>
      <c r="AG50" s="185"/>
      <c r="AH50" s="185"/>
    </row>
    <row r="51" spans="1:84" s="4" customFormat="1" ht="15" customHeight="1">
      <c r="X51" s="185"/>
      <c r="Y51" s="185"/>
      <c r="Z51" s="185"/>
      <c r="AA51" s="185"/>
      <c r="AB51" s="185"/>
      <c r="AC51" s="185"/>
      <c r="AD51" s="185"/>
      <c r="AE51" s="185"/>
      <c r="AF51" s="185"/>
      <c r="AG51" s="185"/>
      <c r="AH51" s="185"/>
    </row>
    <row r="52" spans="1:84" s="4" customFormat="1" ht="15" customHeight="1">
      <c r="X52" s="185"/>
      <c r="Y52" s="185"/>
      <c r="Z52" s="185"/>
      <c r="AA52" s="185"/>
      <c r="AB52" s="185"/>
      <c r="AC52" s="185"/>
      <c r="AD52" s="185"/>
      <c r="AE52" s="185"/>
      <c r="AF52" s="185"/>
      <c r="AG52" s="185"/>
      <c r="AH52" s="185"/>
    </row>
    <row r="53" spans="1:84" s="4" customFormat="1" ht="15" customHeight="1">
      <c r="X53" s="185"/>
      <c r="Y53" s="185"/>
      <c r="Z53" s="185"/>
      <c r="AA53" s="185"/>
      <c r="AB53" s="185"/>
      <c r="AC53" s="185"/>
      <c r="AD53" s="185"/>
      <c r="AE53" s="185"/>
      <c r="AF53" s="185"/>
      <c r="AG53" s="185"/>
      <c r="AH53" s="185"/>
    </row>
    <row r="54" spans="1:84" s="4" customFormat="1" ht="15" customHeight="1">
      <c r="X54" s="185"/>
      <c r="Y54" s="185"/>
      <c r="Z54" s="185"/>
      <c r="AA54" s="185"/>
      <c r="AB54" s="185"/>
      <c r="AC54" s="185"/>
      <c r="AD54" s="185"/>
      <c r="AE54" s="185"/>
      <c r="AF54" s="185"/>
      <c r="AG54" s="185"/>
      <c r="AH54" s="185"/>
    </row>
    <row r="55" spans="1:84" s="4" customFormat="1" ht="15" customHeight="1">
      <c r="X55" s="185"/>
      <c r="Y55" s="185"/>
      <c r="Z55" s="185"/>
      <c r="AA55" s="185"/>
      <c r="AB55" s="185"/>
      <c r="AC55" s="185"/>
      <c r="AD55" s="185"/>
      <c r="AE55" s="185"/>
      <c r="AF55" s="185"/>
      <c r="AG55" s="185"/>
      <c r="AH55" s="185"/>
    </row>
    <row r="56" spans="1:84" s="4" customFormat="1" ht="15" customHeight="1">
      <c r="X56" s="185"/>
      <c r="Y56" s="185"/>
      <c r="Z56" s="185"/>
      <c r="AA56" s="185"/>
      <c r="AB56" s="185"/>
      <c r="AC56" s="185"/>
      <c r="AD56" s="185"/>
      <c r="AE56" s="185"/>
      <c r="AF56" s="185"/>
      <c r="AG56" s="185"/>
      <c r="AH56" s="185"/>
    </row>
    <row r="57" spans="1:84" ht="15" customHeight="1">
      <c r="A57" s="4"/>
      <c r="B57" s="4" t="s">
        <v>424</v>
      </c>
      <c r="C57" s="4"/>
      <c r="D57" s="4"/>
      <c r="E57" s="4"/>
      <c r="F57" s="4"/>
      <c r="G57" s="4"/>
      <c r="H57" s="4"/>
      <c r="I57" s="4"/>
      <c r="J57" s="4"/>
      <c r="K57" s="4"/>
      <c r="L57" s="4"/>
      <c r="M57" s="4"/>
      <c r="N57" s="4"/>
      <c r="O57" s="4"/>
      <c r="P57" s="4"/>
      <c r="Q57" s="4"/>
      <c r="R57" s="4"/>
      <c r="S57" s="4"/>
      <c r="T57" s="4"/>
      <c r="U57" s="4"/>
      <c r="V57" s="4"/>
      <c r="W57" s="170"/>
      <c r="X57" s="185"/>
      <c r="Y57" s="185"/>
      <c r="Z57" s="185"/>
      <c r="AA57" s="185"/>
      <c r="AB57" s="185"/>
    </row>
    <row r="58" spans="1:84" s="170" customFormat="1" ht="15" customHeight="1">
      <c r="B58" s="173" t="s">
        <v>406</v>
      </c>
      <c r="C58" s="173"/>
      <c r="D58" s="173"/>
      <c r="E58" s="173"/>
      <c r="F58" s="173"/>
      <c r="G58" s="173"/>
      <c r="H58" s="174"/>
      <c r="K58" s="172"/>
      <c r="X58" s="188"/>
      <c r="Y58" s="188"/>
      <c r="Z58" s="188"/>
      <c r="AA58" s="188"/>
      <c r="AB58" s="188"/>
      <c r="AC58" s="112"/>
      <c r="AD58" s="112"/>
      <c r="AE58" s="112"/>
      <c r="AF58" s="112"/>
      <c r="AG58" s="112"/>
      <c r="AH58" s="112"/>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row>
    <row r="59" spans="1:84" s="170" customFormat="1" ht="15" customHeight="1">
      <c r="B59" s="173" t="s">
        <v>407</v>
      </c>
      <c r="C59" s="173"/>
      <c r="D59" s="173"/>
      <c r="E59" s="173"/>
      <c r="F59" s="173"/>
      <c r="G59" s="173"/>
      <c r="H59" s="174"/>
      <c r="K59" s="172"/>
      <c r="X59" s="188"/>
      <c r="Y59" s="188"/>
      <c r="Z59" s="188"/>
      <c r="AA59" s="188"/>
      <c r="AB59" s="188"/>
      <c r="AC59" s="112"/>
      <c r="AD59" s="112"/>
      <c r="AE59" s="112"/>
      <c r="AF59" s="112"/>
      <c r="AG59" s="112"/>
      <c r="AH59" s="112"/>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row>
    <row r="60" spans="1:84" s="170" customFormat="1" ht="15" customHeight="1">
      <c r="B60" s="173" t="s">
        <v>302</v>
      </c>
      <c r="C60" s="173"/>
      <c r="D60" s="173"/>
      <c r="E60" s="173"/>
      <c r="F60" s="173"/>
      <c r="G60" s="173"/>
      <c r="H60" s="174"/>
      <c r="K60" s="172"/>
      <c r="X60" s="188"/>
      <c r="Y60" s="188"/>
      <c r="Z60" s="188"/>
      <c r="AA60" s="188"/>
      <c r="AB60" s="188"/>
      <c r="AC60" s="112"/>
      <c r="AD60" s="112"/>
      <c r="AE60" s="112"/>
      <c r="AF60" s="112"/>
      <c r="AG60" s="112"/>
      <c r="AH60" s="112"/>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row>
    <row r="61" spans="1:84" s="170" customFormat="1" ht="15" customHeight="1">
      <c r="B61" s="170" t="s">
        <v>408</v>
      </c>
      <c r="H61" s="171"/>
      <c r="K61" s="172"/>
      <c r="X61" s="188"/>
      <c r="Y61" s="188"/>
      <c r="Z61" s="188"/>
      <c r="AA61" s="188"/>
      <c r="AB61" s="188"/>
      <c r="AC61" s="112"/>
      <c r="AD61" s="112"/>
      <c r="AE61" s="112"/>
      <c r="AF61" s="112"/>
      <c r="AG61" s="112"/>
      <c r="AH61" s="112"/>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row>
    <row r="62" spans="1:84" s="170" customFormat="1" ht="15" customHeight="1">
      <c r="B62" s="170" t="s">
        <v>409</v>
      </c>
      <c r="H62" s="171"/>
      <c r="K62" s="172"/>
      <c r="X62" s="188"/>
      <c r="Y62" s="188"/>
      <c r="Z62" s="188"/>
      <c r="AA62" s="188"/>
      <c r="AB62" s="188"/>
      <c r="AC62" s="112"/>
      <c r="AD62" s="112"/>
      <c r="AE62" s="112"/>
      <c r="AF62" s="112"/>
      <c r="AG62" s="112"/>
      <c r="AH62" s="112"/>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row>
    <row r="63" spans="1:84" s="170" customFormat="1" ht="15" customHeight="1">
      <c r="H63" s="171"/>
      <c r="K63" s="172"/>
      <c r="X63" s="188"/>
      <c r="Y63" s="188"/>
      <c r="Z63" s="188"/>
      <c r="AA63" s="188"/>
      <c r="AB63" s="188"/>
      <c r="AC63" s="112"/>
      <c r="AD63" s="112"/>
      <c r="AE63" s="112"/>
      <c r="AF63" s="112"/>
      <c r="AG63" s="112"/>
      <c r="AH63" s="112"/>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row>
    <row r="64" spans="1:84" s="170" customFormat="1" ht="15" customHeight="1">
      <c r="H64" s="171"/>
      <c r="K64" s="172"/>
      <c r="X64" s="188"/>
      <c r="Y64" s="188"/>
      <c r="Z64" s="188"/>
      <c r="AA64" s="188"/>
      <c r="AB64" s="188"/>
      <c r="AC64" s="112"/>
      <c r="AD64" s="112"/>
      <c r="AE64" s="112"/>
      <c r="AF64" s="112"/>
      <c r="AG64" s="112"/>
      <c r="AH64" s="112"/>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row>
    <row r="65" spans="8:84" s="170" customFormat="1" ht="15" customHeight="1">
      <c r="H65" s="171"/>
      <c r="K65" s="172"/>
      <c r="W65"/>
      <c r="X65" s="188"/>
      <c r="Y65" s="188"/>
      <c r="Z65" s="188"/>
      <c r="AA65" s="188"/>
      <c r="AB65" s="188"/>
      <c r="AC65" s="112"/>
      <c r="AD65" s="112"/>
      <c r="AE65" s="112"/>
      <c r="AF65" s="112"/>
      <c r="AG65" s="112"/>
      <c r="AH65" s="112"/>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row>
  </sheetData>
  <sheetProtection algorithmName="SHA-512" hashValue="Qvg1JcVkMajHMxsFOx1AaElaB5j+xMVN+9Mz0EHut7sIjDjEEtIiPloU9iqKIoPDOBjM7T8xYYRbhlFKBDaEdA==" saltValue="JgQeRvvdLXYfz1/+f45/EA==" spinCount="100000" sheet="1" objects="1" scenarios="1" selectLockedCells="1"/>
  <mergeCells count="17">
    <mergeCell ref="AG9:AJ35"/>
    <mergeCell ref="B34:I35"/>
    <mergeCell ref="J34:K35"/>
    <mergeCell ref="X9:AF33"/>
    <mergeCell ref="M4:N4"/>
    <mergeCell ref="M5:N5"/>
    <mergeCell ref="O35:P37"/>
    <mergeCell ref="B7:J7"/>
    <mergeCell ref="L7:T7"/>
    <mergeCell ref="B8:J33"/>
    <mergeCell ref="L8:T33"/>
    <mergeCell ref="B4:C5"/>
    <mergeCell ref="F4:L5"/>
    <mergeCell ref="R4:R5"/>
    <mergeCell ref="S4:T5"/>
    <mergeCell ref="B6:J6"/>
    <mergeCell ref="L6:T6"/>
  </mergeCells>
  <conditionalFormatting sqref="B34:I35">
    <cfRule type="expression" dxfId="34" priority="3">
      <formula>$L$8&gt;0</formula>
    </cfRule>
  </conditionalFormatting>
  <conditionalFormatting sqref="B6:J6">
    <cfRule type="cellIs" dxfId="33" priority="7" operator="equal">
      <formula>$B$60</formula>
    </cfRule>
  </conditionalFormatting>
  <conditionalFormatting sqref="B8:J33">
    <cfRule type="expression" dxfId="32" priority="1">
      <formula>$J$34="oui"</formula>
    </cfRule>
    <cfRule type="expression" dxfId="31" priority="2">
      <formula>$J$34=oui</formula>
    </cfRule>
  </conditionalFormatting>
  <dataValidations disablePrompts="1" count="1">
    <dataValidation type="list" allowBlank="1" showInputMessage="1" showErrorMessage="1" sqref="K33 J36:K36" xr:uid="{17CE1261-C478-4626-B6C1-317430EF2B6B}">
      <formula1>$B$60:$B$62</formula1>
    </dataValidation>
  </dataValidations>
  <pageMargins left="0.7" right="0.7" top="0.75" bottom="0.75" header="0.3" footer="0.3"/>
  <pageSetup paperSize="9"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31748" r:id="rId4" name="Spinner 4">
              <controlPr defaultSize="0" autoPict="0">
                <anchor moveWithCells="1" sizeWithCells="1">
                  <from>
                    <xdr:col>11</xdr:col>
                    <xdr:colOff>19050</xdr:colOff>
                    <xdr:row>32</xdr:row>
                    <xdr:rowOff>180975</xdr:rowOff>
                  </from>
                  <to>
                    <xdr:col>11</xdr:col>
                    <xdr:colOff>542925</xdr:colOff>
                    <xdr:row>34</xdr:row>
                    <xdr:rowOff>180975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sheetPr>
  <dimension ref="A1:CF57"/>
  <sheetViews>
    <sheetView showGridLines="0" showRowColHeaders="0" zoomScaleNormal="100" workbookViewId="0">
      <selection activeCell="H12" sqref="H12:U20"/>
    </sheetView>
  </sheetViews>
  <sheetFormatPr baseColWidth="10" defaultColWidth="11.42578125" defaultRowHeight="21"/>
  <cols>
    <col min="1" max="1" width="0.85546875" customWidth="1"/>
    <col min="2" max="2" width="6.7109375" customWidth="1"/>
    <col min="3" max="3" width="4.140625" customWidth="1"/>
    <col min="4" max="4" width="3.7109375" customWidth="1"/>
    <col min="5" max="5" width="8.7109375" customWidth="1"/>
    <col min="6" max="7" width="0.85546875" customWidth="1"/>
    <col min="8" max="8" width="22.140625" style="3" customWidth="1"/>
    <col min="9" max="9" width="9.85546875" customWidth="1"/>
    <col min="10" max="10" width="50.5703125" customWidth="1"/>
    <col min="11" max="11" width="2.7109375" style="2" customWidth="1"/>
    <col min="12" max="21" width="4.7109375" customWidth="1"/>
    <col min="22" max="23" width="0.85546875" customWidth="1"/>
    <col min="24" max="25" width="5.7109375" customWidth="1"/>
    <col min="26" max="26" width="24.140625" customWidth="1"/>
    <col min="27" max="27" width="16.42578125" customWidth="1"/>
    <col min="28" max="28" width="5.5703125" customWidth="1"/>
    <col min="29" max="32" width="15.5703125" style="5" customWidth="1"/>
    <col min="33" max="49" width="11.42578125" style="5"/>
  </cols>
  <sheetData>
    <row r="1" spans="1:84" s="5" customFormat="1" ht="8.4499999999999993" customHeight="1">
      <c r="A1" s="51"/>
      <c r="F1" s="51"/>
      <c r="G1" s="51"/>
      <c r="H1" s="51"/>
      <c r="I1" s="51"/>
      <c r="J1" s="51"/>
      <c r="K1" s="51"/>
      <c r="L1" s="51"/>
      <c r="M1" s="51"/>
      <c r="N1" s="51"/>
      <c r="O1" s="51"/>
      <c r="P1" s="51"/>
      <c r="Q1" s="51"/>
      <c r="R1" s="51"/>
      <c r="S1" s="51"/>
      <c r="T1" s="51"/>
      <c r="U1" s="51"/>
      <c r="V1" s="51"/>
      <c r="W1" s="51"/>
      <c r="X1" s="89"/>
      <c r="Y1" s="89"/>
    </row>
    <row r="2" spans="1:84" s="50" customFormat="1" ht="18.75" customHeight="1">
      <c r="A2" s="51"/>
      <c r="B2" s="51"/>
      <c r="C2" s="51"/>
      <c r="D2" s="51"/>
      <c r="E2" s="51"/>
      <c r="F2" s="51"/>
      <c r="G2" s="51"/>
      <c r="H2" s="51"/>
      <c r="I2" s="51"/>
      <c r="J2" s="51"/>
      <c r="K2" s="51"/>
      <c r="L2" s="51"/>
      <c r="M2" s="51"/>
      <c r="N2" s="51"/>
      <c r="O2" s="51"/>
      <c r="P2" s="51"/>
      <c r="Q2" s="51"/>
      <c r="R2" s="51"/>
      <c r="S2" s="51"/>
      <c r="T2" s="51"/>
      <c r="U2" s="52"/>
      <c r="V2" s="52"/>
      <c r="W2" s="52"/>
      <c r="X2" s="52"/>
      <c r="Y2" s="52"/>
      <c r="Z2" s="52"/>
      <c r="AA2" s="52"/>
      <c r="AB2" s="52"/>
      <c r="AC2" s="52"/>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row>
    <row r="3" spans="1:84" s="50" customFormat="1" ht="15">
      <c r="A3" s="51"/>
      <c r="B3" s="51"/>
      <c r="C3" s="51"/>
      <c r="D3" s="51"/>
      <c r="E3" s="51"/>
      <c r="F3" s="51"/>
      <c r="G3" s="51"/>
      <c r="H3" s="51"/>
      <c r="I3" s="51"/>
      <c r="J3" s="51"/>
      <c r="K3" s="51"/>
      <c r="L3" s="51"/>
      <c r="M3" s="51"/>
      <c r="N3" s="51"/>
      <c r="O3" s="51"/>
      <c r="P3" s="51"/>
      <c r="Q3" s="51"/>
      <c r="R3" s="51"/>
      <c r="S3" s="51"/>
      <c r="T3" s="51"/>
      <c r="U3" s="52"/>
      <c r="V3" s="52"/>
      <c r="W3" s="52"/>
      <c r="X3" s="52"/>
      <c r="Y3" s="52"/>
      <c r="Z3" s="52"/>
      <c r="AA3" s="52"/>
      <c r="AB3" s="52"/>
      <c r="AC3" s="52"/>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row>
    <row r="4" spans="1:84" s="50" customFormat="1" ht="15">
      <c r="A4" s="51"/>
      <c r="B4" s="51"/>
      <c r="C4" s="51"/>
      <c r="D4" s="51"/>
      <c r="E4" s="51"/>
      <c r="F4" s="51"/>
      <c r="G4" s="51"/>
      <c r="H4" s="51"/>
      <c r="I4" s="51"/>
      <c r="J4" s="51"/>
      <c r="K4" s="51"/>
      <c r="L4" s="51"/>
      <c r="M4" s="51"/>
      <c r="N4" s="51"/>
      <c r="O4" s="51"/>
      <c r="P4" s="51"/>
      <c r="Q4" s="51"/>
      <c r="R4" s="51"/>
      <c r="S4" s="51"/>
      <c r="T4" s="51"/>
      <c r="U4" s="52"/>
      <c r="V4" s="52"/>
      <c r="W4" s="52"/>
      <c r="X4" s="52"/>
      <c r="Y4" s="52"/>
      <c r="Z4" s="52"/>
      <c r="AA4" s="52"/>
      <c r="AB4" s="52"/>
      <c r="AC4" s="52"/>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row>
    <row r="5" spans="1:84" s="5" customFormat="1" ht="17.45" customHeight="1">
      <c r="A5" s="433" t="s">
        <v>405</v>
      </c>
      <c r="B5" s="433"/>
      <c r="C5" s="433"/>
      <c r="D5" s="433"/>
      <c r="E5" s="433"/>
      <c r="F5" s="94"/>
      <c r="G5" s="94"/>
      <c r="H5" s="85"/>
      <c r="I5" s="434" t="s">
        <v>85</v>
      </c>
      <c r="J5" s="434"/>
      <c r="K5" s="434"/>
      <c r="L5" s="434"/>
      <c r="M5" s="434"/>
      <c r="N5" s="434"/>
      <c r="O5" s="434"/>
      <c r="P5" s="434"/>
      <c r="Q5" s="434"/>
      <c r="R5" s="85"/>
      <c r="S5" s="455" t="s">
        <v>440</v>
      </c>
      <c r="T5" s="455"/>
      <c r="U5" s="455"/>
      <c r="V5" s="85"/>
      <c r="W5" s="85"/>
      <c r="X5" s="87" t="str">
        <f>Introduction!P5</f>
        <v>0 0</v>
      </c>
      <c r="Y5" s="85"/>
      <c r="Z5" s="85"/>
      <c r="AA5" s="454">
        <f ca="1">NOW()</f>
        <v>45409.527682523149</v>
      </c>
      <c r="AB5" s="454"/>
      <c r="AC5" s="52"/>
    </row>
    <row r="6" spans="1:84" s="5" customFormat="1" ht="17.45" customHeight="1">
      <c r="A6" s="433"/>
      <c r="B6" s="433"/>
      <c r="C6" s="433"/>
      <c r="D6" s="433"/>
      <c r="E6" s="433"/>
      <c r="F6" s="94"/>
      <c r="G6" s="94"/>
      <c r="H6" s="181"/>
      <c r="I6" s="434"/>
      <c r="J6" s="434"/>
      <c r="K6" s="434"/>
      <c r="L6" s="434"/>
      <c r="M6" s="434"/>
      <c r="N6" s="434"/>
      <c r="O6" s="434"/>
      <c r="P6" s="434"/>
      <c r="Q6" s="434"/>
      <c r="R6" s="85"/>
      <c r="S6" s="455" t="s">
        <v>441</v>
      </c>
      <c r="T6" s="455"/>
      <c r="U6" s="455"/>
      <c r="V6" s="85"/>
      <c r="W6" s="85"/>
      <c r="X6" s="87">
        <f>Introduction!P6</f>
        <v>0</v>
      </c>
      <c r="Y6" s="85"/>
      <c r="Z6" s="85"/>
      <c r="AA6" s="454"/>
      <c r="AB6" s="454"/>
      <c r="AC6" s="52"/>
    </row>
    <row r="7" spans="1:84" s="5" customFormat="1" ht="7.5" customHeight="1">
      <c r="H7" s="90"/>
      <c r="I7" s="90"/>
      <c r="J7" s="90"/>
      <c r="K7" s="90"/>
      <c r="L7" s="91"/>
      <c r="M7" s="91"/>
      <c r="N7" s="91"/>
      <c r="O7" s="91"/>
      <c r="P7" s="91"/>
      <c r="Q7" s="92"/>
      <c r="R7" s="92"/>
      <c r="S7" s="92"/>
      <c r="T7" s="92"/>
      <c r="U7" s="92"/>
    </row>
    <row r="8" spans="1:84" ht="15" customHeight="1">
      <c r="A8" s="449" t="s">
        <v>362</v>
      </c>
      <c r="B8" s="449"/>
      <c r="C8" s="449"/>
      <c r="D8" s="449"/>
      <c r="E8" s="449"/>
      <c r="F8" s="4"/>
      <c r="G8" s="4"/>
      <c r="H8" s="439"/>
      <c r="I8" s="439"/>
      <c r="J8" s="439"/>
      <c r="K8" s="439"/>
      <c r="L8" s="439"/>
      <c r="M8" s="439"/>
      <c r="N8" s="439"/>
      <c r="O8" s="439"/>
      <c r="P8" s="439"/>
      <c r="Q8" s="439"/>
      <c r="R8" s="439"/>
      <c r="S8" s="439"/>
      <c r="T8" s="439"/>
      <c r="U8" s="439"/>
      <c r="V8" s="439"/>
      <c r="W8" s="439"/>
      <c r="X8" s="439"/>
      <c r="Y8" s="439"/>
      <c r="Z8" s="439"/>
      <c r="AA8" s="439"/>
      <c r="AB8" s="4"/>
    </row>
    <row r="9" spans="1:84" ht="15" customHeight="1">
      <c r="A9" s="449"/>
      <c r="B9" s="449"/>
      <c r="C9" s="449"/>
      <c r="D9" s="449"/>
      <c r="E9" s="449"/>
      <c r="F9" s="4"/>
      <c r="G9" s="4"/>
      <c r="H9" s="445" t="s">
        <v>86</v>
      </c>
      <c r="I9" s="445"/>
      <c r="J9" s="440" t="s">
        <v>87</v>
      </c>
      <c r="K9" s="440"/>
      <c r="L9" s="440"/>
      <c r="M9" s="440"/>
      <c r="N9" s="440"/>
      <c r="O9" s="440"/>
      <c r="P9" s="440"/>
      <c r="Q9" s="440"/>
      <c r="R9" s="440"/>
      <c r="S9" s="440"/>
      <c r="T9" s="440"/>
      <c r="U9" s="440"/>
      <c r="W9" s="4"/>
      <c r="X9" s="441" t="s">
        <v>274</v>
      </c>
      <c r="Y9" s="441"/>
      <c r="Z9" s="441"/>
      <c r="AA9" s="441"/>
      <c r="AB9" s="4"/>
    </row>
    <row r="10" spans="1:84" ht="15" customHeight="1">
      <c r="A10" s="449"/>
      <c r="B10" s="449"/>
      <c r="C10" s="449"/>
      <c r="D10" s="449"/>
      <c r="E10" s="449"/>
      <c r="F10" s="4"/>
      <c r="G10" s="4"/>
      <c r="H10" s="445"/>
      <c r="I10" s="445"/>
      <c r="J10" s="440"/>
      <c r="K10" s="440"/>
      <c r="L10" s="440"/>
      <c r="M10" s="440"/>
      <c r="N10" s="440"/>
      <c r="O10" s="440"/>
      <c r="P10" s="440"/>
      <c r="Q10" s="440"/>
      <c r="R10" s="440"/>
      <c r="S10" s="440"/>
      <c r="T10" s="440"/>
      <c r="U10" s="440"/>
      <c r="W10" s="4"/>
      <c r="X10" s="441"/>
      <c r="Y10" s="441"/>
      <c r="Z10" s="441"/>
      <c r="AA10" s="441"/>
      <c r="AB10" s="4"/>
    </row>
    <row r="11" spans="1:84" ht="15" customHeight="1">
      <c r="A11" s="449"/>
      <c r="B11" s="449"/>
      <c r="C11" s="449"/>
      <c r="D11" s="449"/>
      <c r="E11" s="449"/>
      <c r="F11" s="4"/>
      <c r="G11" s="4"/>
      <c r="H11" s="445"/>
      <c r="I11" s="445"/>
      <c r="J11" s="440"/>
      <c r="K11" s="440"/>
      <c r="L11" s="440"/>
      <c r="M11" s="440"/>
      <c r="N11" s="440"/>
      <c r="O11" s="440"/>
      <c r="P11" s="440"/>
      <c r="Q11" s="440"/>
      <c r="R11" s="440"/>
      <c r="S11" s="440"/>
      <c r="T11" s="440"/>
      <c r="U11" s="440"/>
      <c r="W11" s="4"/>
      <c r="X11" s="441"/>
      <c r="Y11" s="441"/>
      <c r="Z11" s="441"/>
      <c r="AA11" s="441"/>
      <c r="AB11" s="4"/>
    </row>
    <row r="12" spans="1:84" ht="15" customHeight="1">
      <c r="A12" s="4"/>
      <c r="B12" s="4"/>
      <c r="C12" s="4"/>
      <c r="D12" s="4"/>
      <c r="E12" s="4"/>
      <c r="F12" s="4"/>
      <c r="G12" s="4"/>
      <c r="H12" s="442"/>
      <c r="I12" s="442"/>
      <c r="J12" s="442"/>
      <c r="K12" s="442"/>
      <c r="L12" s="442"/>
      <c r="M12" s="442"/>
      <c r="N12" s="442"/>
      <c r="O12" s="442"/>
      <c r="P12" s="442"/>
      <c r="Q12" s="442"/>
      <c r="R12" s="442"/>
      <c r="S12" s="442"/>
      <c r="T12" s="442"/>
      <c r="U12" s="442"/>
      <c r="W12" s="4"/>
      <c r="X12" s="441"/>
      <c r="Y12" s="441"/>
      <c r="Z12" s="441"/>
      <c r="AA12" s="441"/>
      <c r="AB12" s="4"/>
    </row>
    <row r="13" spans="1:84" ht="15" customHeight="1">
      <c r="A13" s="4"/>
      <c r="B13" s="361" t="s">
        <v>361</v>
      </c>
      <c r="C13" s="361" t="str">
        <f>Introduction!C9</f>
        <v>Date (JJ/MM/AAAA)</v>
      </c>
      <c r="D13" s="443"/>
      <c r="E13" s="443"/>
      <c r="F13" s="4"/>
      <c r="G13" s="4"/>
      <c r="H13" s="442"/>
      <c r="I13" s="442"/>
      <c r="J13" s="442"/>
      <c r="K13" s="442"/>
      <c r="L13" s="442"/>
      <c r="M13" s="442"/>
      <c r="N13" s="442"/>
      <c r="O13" s="442"/>
      <c r="P13" s="442"/>
      <c r="Q13" s="442"/>
      <c r="R13" s="442"/>
      <c r="S13" s="442"/>
      <c r="T13" s="442"/>
      <c r="U13" s="442"/>
      <c r="W13" s="4"/>
      <c r="X13" s="441"/>
      <c r="Y13" s="441"/>
      <c r="Z13" s="441"/>
      <c r="AA13" s="441"/>
      <c r="AB13" s="4"/>
    </row>
    <row r="14" spans="1:84" ht="15" customHeight="1" thickBot="1">
      <c r="A14" s="4"/>
      <c r="B14" s="362"/>
      <c r="C14" s="444"/>
      <c r="D14" s="444"/>
      <c r="E14" s="444"/>
      <c r="F14" s="4"/>
      <c r="G14" s="4"/>
      <c r="H14" s="442"/>
      <c r="I14" s="442"/>
      <c r="J14" s="442"/>
      <c r="K14" s="442"/>
      <c r="L14" s="442"/>
      <c r="M14" s="442"/>
      <c r="N14" s="442"/>
      <c r="O14" s="442"/>
      <c r="P14" s="442"/>
      <c r="Q14" s="442"/>
      <c r="R14" s="442"/>
      <c r="S14" s="442"/>
      <c r="T14" s="442"/>
      <c r="U14" s="442"/>
      <c r="W14" s="4"/>
      <c r="X14" s="441"/>
      <c r="Y14" s="441"/>
      <c r="Z14" s="441"/>
      <c r="AA14" s="441"/>
      <c r="AB14" s="4"/>
    </row>
    <row r="15" spans="1:84" ht="15" customHeight="1" thickBot="1">
      <c r="A15" s="4"/>
      <c r="B15" s="11">
        <v>1</v>
      </c>
      <c r="C15" s="446" t="str">
        <f>IF('CE1'!S4&gt;0,'CE1'!S4," ")</f>
        <v xml:space="preserve"> </v>
      </c>
      <c r="D15" s="447"/>
      <c r="E15" s="448"/>
      <c r="F15" s="4"/>
      <c r="G15" s="4"/>
      <c r="H15" s="442"/>
      <c r="I15" s="442"/>
      <c r="J15" s="442"/>
      <c r="K15" s="442"/>
      <c r="L15" s="442"/>
      <c r="M15" s="442"/>
      <c r="N15" s="442"/>
      <c r="O15" s="442"/>
      <c r="P15" s="442"/>
      <c r="Q15" s="442"/>
      <c r="R15" s="442"/>
      <c r="S15" s="442"/>
      <c r="T15" s="442"/>
      <c r="U15" s="442"/>
      <c r="W15" s="4"/>
      <c r="X15" s="441"/>
      <c r="Y15" s="441"/>
      <c r="Z15" s="441"/>
      <c r="AA15" s="441"/>
      <c r="AB15" s="4"/>
    </row>
    <row r="16" spans="1:84" ht="15" customHeight="1" thickBot="1">
      <c r="A16" s="4"/>
      <c r="B16" s="1">
        <f t="shared" ref="B16:B22" si="0">B15+1</f>
        <v>2</v>
      </c>
      <c r="C16" s="446" t="str">
        <f>IF('CE2'!S4&gt;0,'CE2'!S4," ")</f>
        <v xml:space="preserve"> </v>
      </c>
      <c r="D16" s="447"/>
      <c r="E16" s="448"/>
      <c r="F16" s="4"/>
      <c r="G16" s="4"/>
      <c r="H16" s="442"/>
      <c r="I16" s="442"/>
      <c r="J16" s="442"/>
      <c r="K16" s="442"/>
      <c r="L16" s="442"/>
      <c r="M16" s="442"/>
      <c r="N16" s="442"/>
      <c r="O16" s="442"/>
      <c r="P16" s="442"/>
      <c r="Q16" s="442"/>
      <c r="R16" s="442"/>
      <c r="S16" s="442"/>
      <c r="T16" s="442"/>
      <c r="U16" s="442"/>
      <c r="W16" s="4"/>
      <c r="X16" s="441"/>
      <c r="Y16" s="441"/>
      <c r="Z16" s="441"/>
      <c r="AA16" s="441"/>
      <c r="AB16" s="4"/>
    </row>
    <row r="17" spans="1:28" ht="15" customHeight="1" thickBot="1">
      <c r="A17" s="4"/>
      <c r="B17" s="1">
        <f t="shared" si="0"/>
        <v>3</v>
      </c>
      <c r="C17" s="446" t="str">
        <f>IF('CE3'!S4&gt;0,'CE3'!S4," ")</f>
        <v xml:space="preserve"> </v>
      </c>
      <c r="D17" s="447"/>
      <c r="E17" s="448"/>
      <c r="F17" s="4"/>
      <c r="G17" s="4"/>
      <c r="H17" s="442"/>
      <c r="I17" s="442"/>
      <c r="J17" s="442"/>
      <c r="K17" s="442"/>
      <c r="L17" s="442"/>
      <c r="M17" s="442"/>
      <c r="N17" s="442"/>
      <c r="O17" s="442"/>
      <c r="P17" s="442"/>
      <c r="Q17" s="442"/>
      <c r="R17" s="442"/>
      <c r="S17" s="442"/>
      <c r="T17" s="442"/>
      <c r="U17" s="442"/>
      <c r="W17" s="4"/>
      <c r="X17" s="441"/>
      <c r="Y17" s="441"/>
      <c r="Z17" s="441"/>
      <c r="AA17" s="441"/>
      <c r="AB17" s="4"/>
    </row>
    <row r="18" spans="1:28" ht="15" customHeight="1" thickBot="1">
      <c r="A18" s="4"/>
      <c r="B18" s="1">
        <f t="shared" si="0"/>
        <v>4</v>
      </c>
      <c r="C18" s="446" t="str">
        <f>IF('CE4'!S4&gt;0,'CE4'!S4," ")</f>
        <v xml:space="preserve"> </v>
      </c>
      <c r="D18" s="447"/>
      <c r="E18" s="448"/>
      <c r="F18" s="4"/>
      <c r="G18" s="4"/>
      <c r="H18" s="442"/>
      <c r="I18" s="442"/>
      <c r="J18" s="442"/>
      <c r="K18" s="442"/>
      <c r="L18" s="442"/>
      <c r="M18" s="442"/>
      <c r="N18" s="442"/>
      <c r="O18" s="442"/>
      <c r="P18" s="442"/>
      <c r="Q18" s="442"/>
      <c r="R18" s="442"/>
      <c r="S18" s="442"/>
      <c r="T18" s="442"/>
      <c r="U18" s="442"/>
      <c r="W18" s="4"/>
      <c r="X18" s="441"/>
      <c r="Y18" s="441"/>
      <c r="Z18" s="441"/>
      <c r="AA18" s="441"/>
      <c r="AB18" s="4"/>
    </row>
    <row r="19" spans="1:28" ht="15" customHeight="1" thickBot="1">
      <c r="A19" s="4"/>
      <c r="B19" s="1">
        <f t="shared" si="0"/>
        <v>5</v>
      </c>
      <c r="C19" s="446" t="str">
        <f>IF('CE5'!S4&gt;0,'CE5'!S4," ")</f>
        <v xml:space="preserve"> </v>
      </c>
      <c r="D19" s="447"/>
      <c r="E19" s="448"/>
      <c r="F19" s="4"/>
      <c r="G19" s="4"/>
      <c r="H19" s="442"/>
      <c r="I19" s="442"/>
      <c r="J19" s="442"/>
      <c r="K19" s="442"/>
      <c r="L19" s="442"/>
      <c r="M19" s="442"/>
      <c r="N19" s="442"/>
      <c r="O19" s="442"/>
      <c r="P19" s="442"/>
      <c r="Q19" s="442"/>
      <c r="R19" s="442"/>
      <c r="S19" s="442"/>
      <c r="T19" s="442"/>
      <c r="U19" s="442"/>
      <c r="W19" s="4"/>
      <c r="X19" s="441"/>
      <c r="Y19" s="441"/>
      <c r="Z19" s="441"/>
      <c r="AA19" s="441"/>
      <c r="AB19" s="4"/>
    </row>
    <row r="20" spans="1:28" ht="15" customHeight="1" thickBot="1">
      <c r="A20" s="4"/>
      <c r="B20" s="1">
        <f t="shared" si="0"/>
        <v>6</v>
      </c>
      <c r="C20" s="446" t="str">
        <f>IF('CE6'!S4&gt;0,'CE6'!S4," ")</f>
        <v xml:space="preserve"> </v>
      </c>
      <c r="D20" s="447"/>
      <c r="E20" s="448"/>
      <c r="F20" s="4"/>
      <c r="G20" s="4"/>
      <c r="H20" s="442"/>
      <c r="I20" s="442"/>
      <c r="J20" s="442"/>
      <c r="K20" s="442"/>
      <c r="L20" s="442"/>
      <c r="M20" s="442"/>
      <c r="N20" s="442"/>
      <c r="O20" s="442"/>
      <c r="P20" s="442"/>
      <c r="Q20" s="442"/>
      <c r="R20" s="442"/>
      <c r="S20" s="442"/>
      <c r="T20" s="442"/>
      <c r="U20" s="442"/>
      <c r="W20" s="4"/>
      <c r="X20" s="441"/>
      <c r="Y20" s="441"/>
      <c r="Z20" s="441"/>
      <c r="AA20" s="441"/>
      <c r="AB20" s="4"/>
    </row>
    <row r="21" spans="1:28" ht="15" customHeight="1" thickBot="1">
      <c r="A21" s="4"/>
      <c r="B21" s="1">
        <f t="shared" si="0"/>
        <v>7</v>
      </c>
      <c r="C21" s="446" t="str">
        <f>IF('CE7'!S4&gt;0,'CE7'!S4," ")</f>
        <v xml:space="preserve"> </v>
      </c>
      <c r="D21" s="447"/>
      <c r="E21" s="448"/>
      <c r="F21" s="4"/>
      <c r="G21" s="4"/>
      <c r="H21" s="4"/>
      <c r="I21" s="4"/>
      <c r="J21" s="4"/>
      <c r="K21" s="7"/>
      <c r="L21" s="4"/>
      <c r="M21" s="4"/>
      <c r="N21" s="4"/>
      <c r="O21" s="4"/>
      <c r="P21" s="4"/>
      <c r="Q21" s="4"/>
      <c r="R21" s="4"/>
      <c r="S21" s="4"/>
      <c r="T21" s="4"/>
      <c r="U21" s="4"/>
      <c r="W21" s="4"/>
      <c r="X21" s="4"/>
      <c r="Y21" s="4"/>
      <c r="Z21" s="4"/>
      <c r="AA21" s="4"/>
      <c r="AB21" s="4"/>
    </row>
    <row r="22" spans="1:28" ht="15" customHeight="1" thickBot="1">
      <c r="A22" s="6"/>
      <c r="B22" s="1">
        <f t="shared" si="0"/>
        <v>8</v>
      </c>
      <c r="C22" s="446" t="str">
        <f>IF('CE8'!S4&gt;0,'CE8'!S4," ")</f>
        <v xml:space="preserve"> </v>
      </c>
      <c r="D22" s="447"/>
      <c r="E22" s="448"/>
      <c r="F22" s="4"/>
      <c r="G22" s="4"/>
      <c r="H22" s="452" t="s">
        <v>88</v>
      </c>
      <c r="I22" s="452"/>
      <c r="J22" s="440" t="s">
        <v>89</v>
      </c>
      <c r="K22" s="440"/>
      <c r="L22" s="440"/>
      <c r="M22" s="440"/>
      <c r="N22" s="440"/>
      <c r="O22" s="440"/>
      <c r="P22" s="440"/>
      <c r="Q22" s="440"/>
      <c r="R22" s="440"/>
      <c r="S22" s="440"/>
      <c r="T22" s="440"/>
      <c r="U22" s="440"/>
      <c r="W22" s="4"/>
      <c r="X22" s="450" t="s">
        <v>92</v>
      </c>
      <c r="Y22" s="450"/>
      <c r="Z22" s="450"/>
      <c r="AA22" s="450"/>
      <c r="AB22" s="4"/>
    </row>
    <row r="23" spans="1:28" ht="15" customHeight="1" thickBot="1">
      <c r="A23" s="6"/>
      <c r="B23" s="1">
        <f>B22+1</f>
        <v>9</v>
      </c>
      <c r="C23" s="446" t="str">
        <f>IF('CE9'!S4&gt;0,'CE9'!S4," ")</f>
        <v xml:space="preserve"> </v>
      </c>
      <c r="D23" s="447"/>
      <c r="E23" s="448"/>
      <c r="F23" s="4"/>
      <c r="G23" s="4"/>
      <c r="H23" s="452"/>
      <c r="I23" s="452"/>
      <c r="J23" s="440"/>
      <c r="K23" s="440"/>
      <c r="L23" s="440"/>
      <c r="M23" s="440"/>
      <c r="N23" s="440"/>
      <c r="O23" s="440"/>
      <c r="P23" s="440"/>
      <c r="Q23" s="440"/>
      <c r="R23" s="440"/>
      <c r="S23" s="440"/>
      <c r="T23" s="440"/>
      <c r="U23" s="440"/>
      <c r="W23" s="4"/>
      <c r="X23" s="450"/>
      <c r="Y23" s="450"/>
      <c r="Z23" s="450"/>
      <c r="AA23" s="450"/>
      <c r="AB23" s="4"/>
    </row>
    <row r="24" spans="1:28" ht="15" customHeight="1">
      <c r="A24" s="6"/>
      <c r="B24" s="1">
        <f>B23+1</f>
        <v>10</v>
      </c>
      <c r="C24" s="446" t="str">
        <f>IF('CE10'!S4&gt;0,'CE10'!S4," ")</f>
        <v xml:space="preserve"> </v>
      </c>
      <c r="D24" s="447"/>
      <c r="E24" s="448"/>
      <c r="F24" s="4"/>
      <c r="G24" s="4"/>
      <c r="H24" s="452"/>
      <c r="I24" s="452"/>
      <c r="J24" s="440"/>
      <c r="K24" s="440"/>
      <c r="L24" s="440"/>
      <c r="M24" s="440"/>
      <c r="N24" s="440"/>
      <c r="O24" s="440"/>
      <c r="P24" s="440"/>
      <c r="Q24" s="440"/>
      <c r="R24" s="440"/>
      <c r="S24" s="440"/>
      <c r="T24" s="440"/>
      <c r="U24" s="440"/>
      <c r="W24" s="4"/>
      <c r="X24" s="450"/>
      <c r="Y24" s="450"/>
      <c r="Z24" s="450"/>
      <c r="AA24" s="450"/>
      <c r="AB24" s="4"/>
    </row>
    <row r="25" spans="1:28" ht="15" customHeight="1">
      <c r="A25" s="6"/>
      <c r="B25" s="6"/>
      <c r="C25" s="6"/>
      <c r="D25" s="6"/>
      <c r="E25" s="6"/>
      <c r="F25" s="4"/>
      <c r="G25" s="4"/>
      <c r="H25" s="451"/>
      <c r="I25" s="451"/>
      <c r="J25" s="451"/>
      <c r="K25" s="451"/>
      <c r="L25" s="451"/>
      <c r="M25" s="451"/>
      <c r="N25" s="451"/>
      <c r="O25" s="451"/>
      <c r="P25" s="451"/>
      <c r="Q25" s="451"/>
      <c r="R25" s="451"/>
      <c r="S25" s="451"/>
      <c r="T25" s="451"/>
      <c r="U25" s="451"/>
      <c r="W25" s="4"/>
      <c r="X25" s="450"/>
      <c r="Y25" s="450"/>
      <c r="Z25" s="450"/>
      <c r="AA25" s="450"/>
      <c r="AB25" s="4"/>
    </row>
    <row r="26" spans="1:28" ht="15" customHeight="1">
      <c r="A26" s="6"/>
      <c r="B26" s="6"/>
      <c r="C26" s="6"/>
      <c r="D26" s="6"/>
      <c r="E26" s="6"/>
      <c r="F26" s="4"/>
      <c r="G26" s="4"/>
      <c r="H26" s="451"/>
      <c r="I26" s="451"/>
      <c r="J26" s="451"/>
      <c r="K26" s="451"/>
      <c r="L26" s="451"/>
      <c r="M26" s="451"/>
      <c r="N26" s="451"/>
      <c r="O26" s="451"/>
      <c r="P26" s="451"/>
      <c r="Q26" s="451"/>
      <c r="R26" s="451"/>
      <c r="S26" s="451"/>
      <c r="T26" s="451"/>
      <c r="U26" s="451"/>
      <c r="W26" s="4"/>
      <c r="X26" s="450"/>
      <c r="Y26" s="450"/>
      <c r="Z26" s="450"/>
      <c r="AA26" s="450"/>
      <c r="AB26" s="4"/>
    </row>
    <row r="27" spans="1:28" ht="15" customHeight="1">
      <c r="A27" s="6"/>
      <c r="B27" s="6"/>
      <c r="C27" s="6"/>
      <c r="D27" s="6"/>
      <c r="E27" s="6"/>
      <c r="F27" s="4"/>
      <c r="G27" s="4"/>
      <c r="H27" s="451"/>
      <c r="I27" s="451"/>
      <c r="J27" s="451"/>
      <c r="K27" s="451"/>
      <c r="L27" s="451"/>
      <c r="M27" s="451"/>
      <c r="N27" s="451"/>
      <c r="O27" s="451"/>
      <c r="P27" s="451"/>
      <c r="Q27" s="451"/>
      <c r="R27" s="451"/>
      <c r="S27" s="451"/>
      <c r="T27" s="451"/>
      <c r="U27" s="451"/>
      <c r="W27" s="4"/>
      <c r="X27" s="450"/>
      <c r="Y27" s="450"/>
      <c r="Z27" s="450"/>
      <c r="AA27" s="450"/>
      <c r="AB27" s="4"/>
    </row>
    <row r="28" spans="1:28" ht="15" customHeight="1">
      <c r="A28" s="6"/>
      <c r="B28" s="6"/>
      <c r="C28" s="6"/>
      <c r="D28" s="6"/>
      <c r="E28" s="6"/>
      <c r="F28" s="4"/>
      <c r="G28" s="4"/>
      <c r="H28" s="451"/>
      <c r="I28" s="451"/>
      <c r="J28" s="451"/>
      <c r="K28" s="451"/>
      <c r="L28" s="451"/>
      <c r="M28" s="451"/>
      <c r="N28" s="451"/>
      <c r="O28" s="451"/>
      <c r="P28" s="451"/>
      <c r="Q28" s="451"/>
      <c r="R28" s="451"/>
      <c r="S28" s="451"/>
      <c r="T28" s="451"/>
      <c r="U28" s="451"/>
      <c r="W28" s="4"/>
      <c r="X28" s="450"/>
      <c r="Y28" s="450"/>
      <c r="Z28" s="450"/>
      <c r="AA28" s="450"/>
      <c r="AB28" s="4"/>
    </row>
    <row r="29" spans="1:28" ht="15" customHeight="1">
      <c r="A29" s="6"/>
      <c r="B29" s="6"/>
      <c r="C29" s="6"/>
      <c r="D29" s="6"/>
      <c r="E29" s="6"/>
      <c r="F29" s="4"/>
      <c r="G29" s="4"/>
      <c r="H29" s="451"/>
      <c r="I29" s="451"/>
      <c r="J29" s="451"/>
      <c r="K29" s="451"/>
      <c r="L29" s="451"/>
      <c r="M29" s="451"/>
      <c r="N29" s="451"/>
      <c r="O29" s="451"/>
      <c r="P29" s="451"/>
      <c r="Q29" s="451"/>
      <c r="R29" s="451"/>
      <c r="S29" s="451"/>
      <c r="T29" s="451"/>
      <c r="U29" s="451"/>
      <c r="W29" s="4"/>
      <c r="X29" s="450"/>
      <c r="Y29" s="450"/>
      <c r="Z29" s="450"/>
      <c r="AA29" s="450"/>
      <c r="AB29" s="4"/>
    </row>
    <row r="30" spans="1:28" ht="3.2" customHeight="1">
      <c r="A30" s="6"/>
      <c r="B30" s="6"/>
      <c r="C30" s="6"/>
      <c r="D30" s="6"/>
      <c r="E30" s="6"/>
      <c r="F30" s="4"/>
      <c r="G30" s="4"/>
      <c r="H30" s="4"/>
      <c r="I30" s="4"/>
      <c r="J30" s="4"/>
      <c r="K30" s="4"/>
      <c r="L30" s="4"/>
      <c r="M30" s="4"/>
      <c r="N30" s="4"/>
      <c r="O30" s="4"/>
      <c r="P30" s="4"/>
      <c r="Q30" s="4"/>
      <c r="R30" s="4"/>
      <c r="S30" s="4"/>
      <c r="T30" s="4"/>
      <c r="U30" s="4"/>
      <c r="W30" s="4"/>
      <c r="X30" s="4"/>
      <c r="Y30" s="4"/>
      <c r="Z30" s="4"/>
      <c r="AA30" s="4"/>
      <c r="AB30" s="4"/>
    </row>
    <row r="31" spans="1:28" ht="15" customHeight="1">
      <c r="A31" s="6"/>
      <c r="B31" s="6"/>
      <c r="C31" s="6"/>
      <c r="D31" s="6"/>
      <c r="E31" s="6"/>
      <c r="F31" s="4"/>
      <c r="G31" s="4"/>
      <c r="H31" s="453" t="s">
        <v>90</v>
      </c>
      <c r="I31" s="453"/>
      <c r="J31" s="440" t="s">
        <v>91</v>
      </c>
      <c r="K31" s="440"/>
      <c r="L31" s="440"/>
      <c r="M31" s="440"/>
      <c r="N31" s="440"/>
      <c r="O31" s="440"/>
      <c r="P31" s="440"/>
      <c r="Q31" s="440"/>
      <c r="R31" s="440"/>
      <c r="S31" s="440"/>
      <c r="T31" s="440"/>
      <c r="U31" s="440"/>
      <c r="W31" s="4"/>
      <c r="X31" s="450" t="s">
        <v>93</v>
      </c>
      <c r="Y31" s="450"/>
      <c r="Z31" s="450"/>
      <c r="AA31" s="450"/>
      <c r="AB31" s="4"/>
    </row>
    <row r="32" spans="1:28" ht="15" customHeight="1">
      <c r="A32" s="6"/>
      <c r="B32" s="6"/>
      <c r="C32" s="6"/>
      <c r="D32" s="6"/>
      <c r="E32" s="6"/>
      <c r="F32" s="4"/>
      <c r="G32" s="4"/>
      <c r="H32" s="453"/>
      <c r="I32" s="453"/>
      <c r="J32" s="440"/>
      <c r="K32" s="440"/>
      <c r="L32" s="440"/>
      <c r="M32" s="440"/>
      <c r="N32" s="440"/>
      <c r="O32" s="440"/>
      <c r="P32" s="440"/>
      <c r="Q32" s="440"/>
      <c r="R32" s="440"/>
      <c r="S32" s="440"/>
      <c r="T32" s="440"/>
      <c r="U32" s="440"/>
      <c r="W32" s="4"/>
      <c r="X32" s="450"/>
      <c r="Y32" s="450"/>
      <c r="Z32" s="450"/>
      <c r="AA32" s="450"/>
      <c r="AB32" s="4"/>
    </row>
    <row r="33" spans="1:84" ht="15" customHeight="1">
      <c r="A33" s="6"/>
      <c r="B33" s="6"/>
      <c r="C33" s="6"/>
      <c r="D33" s="6"/>
      <c r="E33" s="6"/>
      <c r="F33" s="4"/>
      <c r="G33" s="4"/>
      <c r="H33" s="453"/>
      <c r="I33" s="453"/>
      <c r="J33" s="440"/>
      <c r="K33" s="440"/>
      <c r="L33" s="440"/>
      <c r="M33" s="440"/>
      <c r="N33" s="440"/>
      <c r="O33" s="440"/>
      <c r="P33" s="440"/>
      <c r="Q33" s="440"/>
      <c r="R33" s="440"/>
      <c r="S33" s="440"/>
      <c r="T33" s="440"/>
      <c r="U33" s="440"/>
      <c r="W33" s="4"/>
      <c r="X33" s="450"/>
      <c r="Y33" s="450"/>
      <c r="Z33" s="450"/>
      <c r="AA33" s="450"/>
      <c r="AB33" s="4"/>
    </row>
    <row r="34" spans="1:84" ht="15" customHeight="1">
      <c r="A34" s="6"/>
      <c r="B34" s="6"/>
      <c r="C34" s="6"/>
      <c r="D34" s="6"/>
      <c r="E34" s="6"/>
      <c r="F34" s="4"/>
      <c r="G34" s="4"/>
      <c r="H34" s="451"/>
      <c r="I34" s="451"/>
      <c r="J34" s="451"/>
      <c r="K34" s="451"/>
      <c r="L34" s="451"/>
      <c r="M34" s="451"/>
      <c r="N34" s="451"/>
      <c r="O34" s="451"/>
      <c r="P34" s="451"/>
      <c r="Q34" s="451"/>
      <c r="R34" s="451"/>
      <c r="S34" s="451"/>
      <c r="T34" s="451"/>
      <c r="U34" s="451"/>
      <c r="W34" s="4"/>
      <c r="X34" s="450"/>
      <c r="Y34" s="450"/>
      <c r="Z34" s="450"/>
      <c r="AA34" s="450"/>
      <c r="AB34" s="4"/>
    </row>
    <row r="35" spans="1:84" ht="15" customHeight="1">
      <c r="A35" s="6"/>
      <c r="B35" s="6"/>
      <c r="C35" s="6"/>
      <c r="D35" s="6"/>
      <c r="E35" s="6"/>
      <c r="F35" s="4"/>
      <c r="G35" s="4"/>
      <c r="H35" s="451"/>
      <c r="I35" s="451"/>
      <c r="J35" s="451"/>
      <c r="K35" s="451"/>
      <c r="L35" s="451"/>
      <c r="M35" s="451"/>
      <c r="N35" s="451"/>
      <c r="O35" s="451"/>
      <c r="P35" s="451"/>
      <c r="Q35" s="451"/>
      <c r="R35" s="451"/>
      <c r="S35" s="451"/>
      <c r="T35" s="451"/>
      <c r="U35" s="451"/>
      <c r="W35" s="4"/>
      <c r="X35" s="450"/>
      <c r="Y35" s="450"/>
      <c r="Z35" s="450"/>
      <c r="AA35" s="450"/>
      <c r="AB35" s="4"/>
    </row>
    <row r="36" spans="1:84" ht="15" customHeight="1">
      <c r="A36" s="6"/>
      <c r="B36" s="6"/>
      <c r="C36" s="6"/>
      <c r="D36" s="6"/>
      <c r="E36" s="6"/>
      <c r="F36" s="4"/>
      <c r="G36" s="4"/>
      <c r="H36" s="451"/>
      <c r="I36" s="451"/>
      <c r="J36" s="451"/>
      <c r="K36" s="451"/>
      <c r="L36" s="451"/>
      <c r="M36" s="451"/>
      <c r="N36" s="451"/>
      <c r="O36" s="451"/>
      <c r="P36" s="451"/>
      <c r="Q36" s="451"/>
      <c r="R36" s="451"/>
      <c r="S36" s="451"/>
      <c r="T36" s="451"/>
      <c r="U36" s="451"/>
      <c r="W36" s="4"/>
      <c r="X36" s="450"/>
      <c r="Y36" s="450"/>
      <c r="Z36" s="450"/>
      <c r="AA36" s="450"/>
      <c r="AB36" s="4"/>
    </row>
    <row r="37" spans="1:84" ht="15" customHeight="1">
      <c r="A37" s="4"/>
      <c r="B37" s="6"/>
      <c r="C37" s="6"/>
      <c r="D37" s="6"/>
      <c r="E37" s="6"/>
      <c r="F37" s="4"/>
      <c r="G37" s="4"/>
      <c r="H37" s="451"/>
      <c r="I37" s="451"/>
      <c r="J37" s="451"/>
      <c r="K37" s="451"/>
      <c r="L37" s="451"/>
      <c r="M37" s="451"/>
      <c r="N37" s="451"/>
      <c r="O37" s="451"/>
      <c r="P37" s="451"/>
      <c r="Q37" s="451"/>
      <c r="R37" s="451"/>
      <c r="S37" s="451"/>
      <c r="T37" s="451"/>
      <c r="U37" s="451"/>
      <c r="W37" s="4"/>
      <c r="X37" s="450"/>
      <c r="Y37" s="450"/>
      <c r="Z37" s="450"/>
      <c r="AA37" s="450"/>
      <c r="AB37" s="4"/>
    </row>
    <row r="38" spans="1:84" ht="15" customHeight="1">
      <c r="A38" s="4"/>
      <c r="B38" s="4"/>
      <c r="C38" s="4"/>
      <c r="D38" s="4"/>
      <c r="E38" s="4"/>
      <c r="F38" s="4"/>
      <c r="G38" s="4"/>
      <c r="H38" s="451"/>
      <c r="I38" s="451"/>
      <c r="J38" s="451"/>
      <c r="K38" s="451"/>
      <c r="L38" s="451"/>
      <c r="M38" s="451"/>
      <c r="N38" s="451"/>
      <c r="O38" s="451"/>
      <c r="P38" s="451"/>
      <c r="Q38" s="451"/>
      <c r="R38" s="451"/>
      <c r="S38" s="451"/>
      <c r="T38" s="451"/>
      <c r="U38" s="451"/>
      <c r="W38" s="4"/>
      <c r="X38" s="450"/>
      <c r="Y38" s="450"/>
      <c r="Z38" s="450"/>
      <c r="AA38" s="450"/>
      <c r="AB38" s="4"/>
    </row>
    <row r="39" spans="1:84" ht="3.2" customHeight="1">
      <c r="A39" s="4"/>
      <c r="B39" s="4"/>
      <c r="C39" s="4"/>
      <c r="D39" s="4"/>
      <c r="E39" s="4"/>
      <c r="F39" s="4"/>
      <c r="G39" s="4"/>
      <c r="H39" s="4"/>
      <c r="I39" s="4"/>
      <c r="J39" s="4"/>
      <c r="K39" s="4"/>
      <c r="L39" s="4"/>
      <c r="M39" s="4"/>
      <c r="N39" s="4"/>
      <c r="O39" s="4"/>
      <c r="P39" s="4"/>
      <c r="Q39" s="4"/>
      <c r="R39" s="4"/>
      <c r="S39" s="4"/>
      <c r="T39" s="4"/>
      <c r="U39" s="4"/>
      <c r="W39" s="4"/>
      <c r="X39" s="4"/>
      <c r="Y39" s="4"/>
      <c r="Z39" s="4"/>
      <c r="AA39" s="4"/>
      <c r="AB39" s="4"/>
    </row>
    <row r="40" spans="1:84" ht="15">
      <c r="A40" s="4"/>
      <c r="B40" s="4"/>
      <c r="C40" s="4"/>
      <c r="D40" s="4"/>
      <c r="E40" s="4"/>
      <c r="F40" s="4"/>
      <c r="H40"/>
      <c r="K40"/>
      <c r="W40" s="4"/>
      <c r="X40" s="4"/>
      <c r="Y40" s="4"/>
      <c r="Z40" s="4"/>
      <c r="AA40" s="4"/>
      <c r="AB40" s="4"/>
    </row>
    <row r="41" spans="1:84" ht="15">
      <c r="A41" s="4"/>
      <c r="B41" s="4"/>
      <c r="C41" s="4"/>
      <c r="D41" s="4"/>
      <c r="E41" s="4"/>
      <c r="F41" s="4"/>
      <c r="H41"/>
      <c r="K41"/>
      <c r="W41" s="4"/>
      <c r="X41" s="4"/>
      <c r="Y41" s="4"/>
      <c r="Z41" s="4"/>
      <c r="AA41" s="4"/>
      <c r="AB41" s="4"/>
    </row>
    <row r="42" spans="1:84" ht="15">
      <c r="A42" s="4"/>
      <c r="B42" s="4"/>
      <c r="C42" s="4"/>
      <c r="D42" s="4"/>
      <c r="E42" s="4"/>
      <c r="F42" s="4"/>
      <c r="H42"/>
      <c r="W42" s="4"/>
      <c r="X42" s="4"/>
      <c r="Y42" s="4"/>
      <c r="Z42" s="4"/>
      <c r="AA42" s="4"/>
      <c r="AB42" s="4"/>
    </row>
    <row r="43" spans="1:84" ht="15">
      <c r="A43" s="4"/>
      <c r="B43" s="4"/>
      <c r="C43" s="4"/>
      <c r="D43" s="4"/>
      <c r="E43" s="4"/>
      <c r="F43" s="4"/>
      <c r="H43"/>
      <c r="W43" s="4"/>
      <c r="X43" s="4"/>
      <c r="Y43" s="4"/>
      <c r="Z43" s="4"/>
      <c r="AA43" s="4"/>
      <c r="AB43" s="4"/>
    </row>
    <row r="44" spans="1:84" ht="15" customHeight="1">
      <c r="A44" s="4"/>
      <c r="B44" s="4"/>
      <c r="C44" s="4"/>
      <c r="D44" s="4"/>
      <c r="E44" s="4"/>
      <c r="F44" s="4"/>
      <c r="H44"/>
      <c r="W44" s="4"/>
      <c r="X44" s="4"/>
      <c r="Y44" s="4"/>
      <c r="Z44" s="4"/>
      <c r="AA44" s="4"/>
      <c r="AB44" s="4"/>
      <c r="AC44" s="93"/>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row>
    <row r="45" spans="1:84" ht="15" customHeight="1">
      <c r="A45" s="4"/>
      <c r="B45" s="4"/>
      <c r="C45" s="4"/>
      <c r="D45" s="4"/>
      <c r="E45" s="4"/>
      <c r="F45" s="4"/>
      <c r="H45"/>
      <c r="W45" s="4"/>
      <c r="X45" s="4"/>
      <c r="Y45" s="4"/>
      <c r="Z45" s="4"/>
      <c r="AA45" s="4"/>
      <c r="AB45" s="4"/>
      <c r="AC45" s="93"/>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row>
    <row r="46" spans="1:84" ht="1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93"/>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row>
    <row r="47" spans="1:84" ht="1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93"/>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row>
    <row r="48" spans="1:84" ht="1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93"/>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row>
    <row r="49" spans="1:84" ht="1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93"/>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row>
    <row r="50" spans="1:84" ht="1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93"/>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row>
    <row r="51" spans="1:84" ht="1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93"/>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row>
    <row r="52" spans="1:84" ht="1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93"/>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row>
    <row r="53" spans="1:84" ht="1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93"/>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row>
    <row r="54" spans="1:84" ht="1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93"/>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row>
    <row r="55" spans="1:84" ht="1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93"/>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row>
    <row r="56" spans="1:84" ht="1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93"/>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row>
    <row r="57" spans="1:84" ht="1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93"/>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row>
  </sheetData>
  <sheetProtection algorithmName="SHA-512" hashValue="a87nC77UOr+ZTd/1Go1/cVk2BsM9VUDFjOqcDa97BbU5m9QN4+ibKbbqoqMW2uiyZmpM4AuUsstWSHbgrLOjGw==" saltValue="MYxcEC6+8AM3MJAX7Tz7JQ==" spinCount="100000" sheet="1" selectLockedCells="1"/>
  <mergeCells count="31">
    <mergeCell ref="AA5:AB6"/>
    <mergeCell ref="S5:U5"/>
    <mergeCell ref="S6:U6"/>
    <mergeCell ref="I5:Q6"/>
    <mergeCell ref="A5:E6"/>
    <mergeCell ref="J22:U24"/>
    <mergeCell ref="X22:AA29"/>
    <mergeCell ref="H25:U29"/>
    <mergeCell ref="X31:AA38"/>
    <mergeCell ref="H34:U38"/>
    <mergeCell ref="J31:U33"/>
    <mergeCell ref="H22:I24"/>
    <mergeCell ref="H31:I33"/>
    <mergeCell ref="C24:E24"/>
    <mergeCell ref="C23:E23"/>
    <mergeCell ref="C17:E17"/>
    <mergeCell ref="A8:E11"/>
    <mergeCell ref="C15:E15"/>
    <mergeCell ref="C16:E16"/>
    <mergeCell ref="C18:E18"/>
    <mergeCell ref="C19:E19"/>
    <mergeCell ref="C20:E20"/>
    <mergeCell ref="C21:E21"/>
    <mergeCell ref="C22:E22"/>
    <mergeCell ref="H8:AA8"/>
    <mergeCell ref="J9:U11"/>
    <mergeCell ref="X9:AA20"/>
    <mergeCell ref="H12:U20"/>
    <mergeCell ref="B13:B14"/>
    <mergeCell ref="C13:E14"/>
    <mergeCell ref="H9:I11"/>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3"/>
  </sheetPr>
  <dimension ref="A1:CF70"/>
  <sheetViews>
    <sheetView showGridLines="0" showRowColHeaders="0" topLeftCell="A6" zoomScaleNormal="100" workbookViewId="0">
      <selection activeCell="L8" sqref="L8:T33"/>
    </sheetView>
  </sheetViews>
  <sheetFormatPr baseColWidth="10" defaultColWidth="5.7109375" defaultRowHeight="15" customHeight="1"/>
  <cols>
    <col min="1" max="1" width="0.85546875" customWidth="1"/>
    <col min="2" max="7" width="10.7109375" customWidth="1"/>
    <col min="8" max="8" width="10.7109375" style="3" customWidth="1"/>
    <col min="9" max="9" width="47" customWidth="1"/>
    <col min="10" max="10" width="10.7109375" customWidth="1"/>
    <col min="11" max="11" width="4.5703125" style="2" customWidth="1"/>
    <col min="12" max="20" width="9.28515625" customWidth="1"/>
    <col min="21" max="21" width="19.7109375" customWidth="1"/>
    <col min="22" max="28" width="10.7109375" style="191" customWidth="1"/>
    <col min="29" max="60" width="10.7109375" style="68" customWidth="1"/>
    <col min="61" max="69" width="9.140625" style="68" customWidth="1"/>
    <col min="70" max="84" width="9.140625" style="5" customWidth="1"/>
    <col min="85" max="415" width="9.140625" customWidth="1"/>
    <col min="416" max="416" width="9" customWidth="1"/>
    <col min="417" max="699" width="9.140625" customWidth="1"/>
    <col min="16384" max="16384" width="33.140625" customWidth="1"/>
  </cols>
  <sheetData>
    <row r="1" spans="1:84" s="5" customFormat="1" ht="15" customHeight="1">
      <c r="A1" s="51"/>
      <c r="B1" s="153"/>
      <c r="E1" s="151"/>
      <c r="F1" s="151"/>
      <c r="G1" s="151"/>
      <c r="I1" s="151"/>
      <c r="J1" s="51"/>
      <c r="K1" s="51"/>
      <c r="L1" s="51"/>
      <c r="M1" s="51"/>
      <c r="N1" s="51"/>
      <c r="O1" s="51"/>
      <c r="P1" s="51"/>
      <c r="Q1" s="51"/>
      <c r="R1" s="51"/>
      <c r="S1" s="51"/>
      <c r="T1" s="51"/>
      <c r="U1" s="51"/>
      <c r="V1" s="117"/>
      <c r="W1" s="117"/>
      <c r="X1" s="289"/>
      <c r="Y1" s="289"/>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row>
    <row r="2" spans="1:84" s="50" customFormat="1" ht="23.25" customHeight="1">
      <c r="A2" s="51"/>
      <c r="B2" s="51"/>
      <c r="C2" s="51"/>
      <c r="D2" s="51"/>
      <c r="E2" s="151"/>
      <c r="F2" s="151"/>
      <c r="G2" s="151"/>
      <c r="H2" s="151"/>
      <c r="I2" s="151"/>
      <c r="J2" s="51"/>
      <c r="K2" s="51"/>
      <c r="L2" s="51"/>
      <c r="M2" s="51"/>
      <c r="N2" s="51"/>
      <c r="O2" s="51"/>
      <c r="P2" s="51"/>
      <c r="Q2" s="51"/>
      <c r="R2" s="51"/>
      <c r="S2" s="51"/>
      <c r="T2" s="51"/>
      <c r="U2" s="52"/>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51"/>
      <c r="BS2" s="51"/>
      <c r="BT2" s="51"/>
      <c r="BU2" s="51"/>
      <c r="BV2" s="51"/>
      <c r="BW2" s="51"/>
      <c r="BX2" s="51"/>
      <c r="BY2" s="51"/>
      <c r="BZ2" s="51"/>
      <c r="CA2" s="51"/>
      <c r="CB2" s="51"/>
      <c r="CC2" s="51"/>
      <c r="CD2" s="51"/>
      <c r="CE2" s="51"/>
      <c r="CF2" s="51"/>
    </row>
    <row r="3" spans="1:84" s="50" customFormat="1" ht="23.25" customHeight="1">
      <c r="A3" s="51"/>
      <c r="B3" s="51"/>
      <c r="C3" s="51"/>
      <c r="D3" s="51"/>
      <c r="E3" s="151"/>
      <c r="F3" s="151"/>
      <c r="G3" s="151"/>
      <c r="H3" s="151"/>
      <c r="I3" s="151"/>
      <c r="J3" s="51"/>
      <c r="K3" s="51"/>
      <c r="L3" s="51"/>
      <c r="M3" s="51"/>
      <c r="N3" s="51"/>
      <c r="O3" s="51"/>
      <c r="P3" s="51"/>
      <c r="Q3" s="51"/>
      <c r="R3" s="51"/>
      <c r="S3" s="51"/>
      <c r="T3" s="51"/>
      <c r="U3" s="52"/>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51"/>
      <c r="BS3" s="51"/>
      <c r="BT3" s="51"/>
      <c r="BU3" s="51"/>
      <c r="BV3" s="51"/>
      <c r="BW3" s="51"/>
      <c r="BX3" s="51"/>
      <c r="BY3" s="51"/>
      <c r="BZ3" s="51"/>
      <c r="CA3" s="51"/>
      <c r="CB3" s="51"/>
      <c r="CC3" s="51"/>
      <c r="CD3" s="51"/>
      <c r="CE3" s="51"/>
      <c r="CF3" s="51"/>
    </row>
    <row r="4" spans="1:84" s="50" customFormat="1" ht="15" customHeight="1">
      <c r="A4" s="51"/>
      <c r="B4" s="433" t="s">
        <v>405</v>
      </c>
      <c r="C4" s="433"/>
      <c r="D4" s="152"/>
      <c r="E4" s="83"/>
      <c r="F4" s="456" t="s">
        <v>94</v>
      </c>
      <c r="G4" s="456"/>
      <c r="H4" s="456"/>
      <c r="I4" s="456"/>
      <c r="J4" s="456"/>
      <c r="K4" s="181"/>
      <c r="L4" s="181"/>
      <c r="M4" s="432" t="s">
        <v>443</v>
      </c>
      <c r="N4" s="432"/>
      <c r="O4" s="180" t="str">
        <f>Introduction!P5</f>
        <v>0 0</v>
      </c>
      <c r="P4" s="85"/>
      <c r="Q4" s="85"/>
      <c r="R4" s="437" t="s">
        <v>148</v>
      </c>
      <c r="S4" s="435"/>
      <c r="T4" s="435"/>
      <c r="U4" s="52"/>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51"/>
      <c r="BS4" s="51"/>
      <c r="BT4" s="51"/>
      <c r="BU4" s="51"/>
      <c r="BV4" s="51"/>
      <c r="BW4" s="51"/>
      <c r="BX4" s="51"/>
      <c r="BY4" s="51"/>
      <c r="BZ4" s="51"/>
      <c r="CA4" s="51"/>
      <c r="CB4" s="51"/>
      <c r="CC4" s="51"/>
      <c r="CD4" s="51"/>
      <c r="CE4" s="51"/>
      <c r="CF4" s="51"/>
    </row>
    <row r="5" spans="1:84" s="50" customFormat="1" ht="15" customHeight="1">
      <c r="A5" s="51"/>
      <c r="B5" s="433" t="str">
        <f>IF(J33="oui",B57,"Situation")</f>
        <v>Situation</v>
      </c>
      <c r="C5" s="433"/>
      <c r="D5" s="152"/>
      <c r="E5" s="83"/>
      <c r="F5" s="456"/>
      <c r="G5" s="456"/>
      <c r="H5" s="456"/>
      <c r="I5" s="456"/>
      <c r="J5" s="456"/>
      <c r="K5" s="181"/>
      <c r="L5" s="181"/>
      <c r="M5" s="432" t="s">
        <v>442</v>
      </c>
      <c r="N5" s="432"/>
      <c r="O5" s="180">
        <f>Introduction!P6</f>
        <v>0</v>
      </c>
      <c r="P5" s="85"/>
      <c r="Q5" s="85"/>
      <c r="R5" s="437"/>
      <c r="S5" s="436"/>
      <c r="T5" s="436"/>
      <c r="U5" s="52"/>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51"/>
      <c r="BS5" s="51"/>
      <c r="BT5" s="51"/>
      <c r="BU5" s="51"/>
      <c r="BV5" s="51"/>
      <c r="BW5" s="51"/>
      <c r="BX5" s="51"/>
      <c r="BY5" s="51"/>
      <c r="BZ5" s="51"/>
      <c r="CA5" s="51"/>
      <c r="CB5" s="51"/>
      <c r="CC5" s="51"/>
      <c r="CD5" s="51"/>
      <c r="CE5" s="51"/>
      <c r="CF5" s="51"/>
    </row>
    <row r="6" spans="1:84" s="50" customFormat="1" ht="27.75" customHeight="1">
      <c r="A6" s="51"/>
      <c r="B6" s="424" t="str">
        <f>IF(J33="oui",B60,"Situation")</f>
        <v>Situation</v>
      </c>
      <c r="C6" s="424"/>
      <c r="D6" s="424"/>
      <c r="E6" s="424"/>
      <c r="F6" s="424"/>
      <c r="G6" s="424"/>
      <c r="H6" s="424"/>
      <c r="I6" s="424"/>
      <c r="J6" s="424"/>
      <c r="L6" s="424" t="s">
        <v>79</v>
      </c>
      <c r="M6" s="424"/>
      <c r="N6" s="424"/>
      <c r="O6" s="424"/>
      <c r="P6" s="424"/>
      <c r="Q6" s="424"/>
      <c r="R6" s="424"/>
      <c r="S6" s="424"/>
      <c r="T6" s="424"/>
      <c r="U6" s="52"/>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51"/>
      <c r="BS6" s="51"/>
      <c r="BT6" s="51"/>
      <c r="BU6" s="51"/>
      <c r="BV6" s="51"/>
      <c r="BW6" s="51"/>
      <c r="BX6" s="51"/>
      <c r="BY6" s="51"/>
      <c r="BZ6" s="51"/>
      <c r="CA6" s="51"/>
      <c r="CB6" s="51"/>
      <c r="CC6" s="51"/>
      <c r="CD6" s="51"/>
      <c r="CE6" s="51"/>
      <c r="CF6" s="51"/>
    </row>
    <row r="7" spans="1:84" s="50" customFormat="1" ht="24.95" customHeight="1">
      <c r="A7" s="51"/>
      <c r="B7" s="430" t="str">
        <f>IF('CE3'!S4=0,B55,Données!H31)</f>
        <v>Introduire date du traitement du chapitre 3 ci-dessus !</v>
      </c>
      <c r="C7" s="430"/>
      <c r="D7" s="430"/>
      <c r="E7" s="430"/>
      <c r="F7" s="430"/>
      <c r="G7" s="430"/>
      <c r="H7" s="430"/>
      <c r="I7" s="430"/>
      <c r="J7" s="430"/>
      <c r="L7" s="430" t="s">
        <v>80</v>
      </c>
      <c r="M7" s="430"/>
      <c r="N7" s="430"/>
      <c r="O7" s="430"/>
      <c r="P7" s="430"/>
      <c r="Q7" s="430"/>
      <c r="R7" s="430"/>
      <c r="S7" s="430"/>
      <c r="T7" s="430"/>
      <c r="U7" s="52"/>
      <c r="V7" s="117"/>
      <c r="W7" s="117"/>
      <c r="X7" s="117" t="str">
        <f>IF('CE3'!S3&gt;0,Données!I54," ")</f>
        <v xml:space="preserve"> </v>
      </c>
      <c r="Y7" s="117"/>
      <c r="Z7" s="117"/>
      <c r="AA7" s="117"/>
      <c r="AB7" s="117"/>
      <c r="AC7" s="117"/>
      <c r="AD7" s="117"/>
      <c r="AE7" s="117"/>
      <c r="AF7" s="117"/>
      <c r="AG7" s="117" t="str">
        <f>Données!I55</f>
        <v xml:space="preserve">LA SITUATION
• Organisation d’une campagne de prospection par une équipe commerciale.
• Cinq critères sont choisis, simples à contrôler.
• Besoin parfaitement cerné et spécifique.
• Réaction rapide et positive d’une société ciblée.
• Un représentant de l’entreprise s’investit immédiatement et accepte de venir à une démonstration.
• L’heure du rendez-vous, onze heures trente, laisse entendre qu’il espère une invitation à déjeuner…
QUE FAIRE ?
• Rassembler le plus d’informations possible concernant l’entreprise.
• Visiter le site Internet.
• Tenter d’obtenir un organigramme.
• Tenter, pendant la démonstration, de comprendre le rôle de votre visiteur : curieux ? influenceur ? recommandeur ? décideur ?
• Discuter du délai de mise en œuvre ?
• Un budget a-t-il été défini ?
• Processus de décision au sein de l’entreprise du client.
• Préparer la démonstration et la documentation.
• Définir la prochaine étape dans la relation.
</v>
      </c>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51"/>
      <c r="BS7" s="51"/>
      <c r="BT7" s="51"/>
      <c r="BU7" s="51"/>
      <c r="BV7" s="51"/>
      <c r="BW7" s="51"/>
      <c r="BX7" s="51"/>
      <c r="BY7" s="51"/>
      <c r="BZ7" s="51"/>
      <c r="CA7" s="51"/>
      <c r="CB7" s="51"/>
      <c r="CC7" s="51"/>
      <c r="CD7" s="51"/>
      <c r="CE7" s="51"/>
      <c r="CF7" s="51"/>
    </row>
    <row r="8" spans="1:84" s="50" customFormat="1" ht="15" customHeight="1">
      <c r="A8" s="51"/>
      <c r="B8" s="427" t="str">
        <f>IF(J34="OUI",AG8,X8)</f>
        <v xml:space="preserve"> </v>
      </c>
      <c r="C8" s="427"/>
      <c r="D8" s="427"/>
      <c r="E8" s="427"/>
      <c r="F8" s="427"/>
      <c r="G8" s="427"/>
      <c r="H8" s="427"/>
      <c r="I8" s="427"/>
      <c r="J8" s="427"/>
      <c r="L8" s="457"/>
      <c r="M8" s="431"/>
      <c r="N8" s="431"/>
      <c r="O8" s="431"/>
      <c r="P8" s="431"/>
      <c r="Q8" s="431"/>
      <c r="R8" s="431"/>
      <c r="S8" s="431"/>
      <c r="T8" s="431"/>
      <c r="U8" s="52"/>
      <c r="V8" s="117"/>
      <c r="W8" s="117"/>
      <c r="X8" s="429" t="str">
        <f>IF(S4&gt;0,Données!I32," ")</f>
        <v xml:space="preserve"> </v>
      </c>
      <c r="Y8" s="429"/>
      <c r="Z8" s="429"/>
      <c r="AA8" s="429"/>
      <c r="AB8" s="429"/>
      <c r="AC8" s="429"/>
      <c r="AD8" s="429"/>
      <c r="AE8" s="429"/>
      <c r="AF8" s="429"/>
      <c r="AG8" s="423" t="str">
        <f>Données!I55</f>
        <v xml:space="preserve">LA SITUATION
• Organisation d’une campagne de prospection par une équipe commerciale.
• Cinq critères sont choisis, simples à contrôler.
• Besoin parfaitement cerné et spécifique.
• Réaction rapide et positive d’une société ciblée.
• Un représentant de l’entreprise s’investit immédiatement et accepte de venir à une démonstration.
• L’heure du rendez-vous, onze heures trente, laisse entendre qu’il espère une invitation à déjeuner…
QUE FAIRE ?
• Rassembler le plus d’informations possible concernant l’entreprise.
• Visiter le site Internet.
• Tenter d’obtenir un organigramme.
• Tenter, pendant la démonstration, de comprendre le rôle de votre visiteur : curieux ? influenceur ? recommandeur ? décideur ?
• Discuter du délai de mise en œuvre ?
• Un budget a-t-il été défini ?
• Processus de décision au sein de l’entreprise du client.
• Préparer la démonstration et la documentation.
• Définir la prochaine étape dans la relation.
</v>
      </c>
      <c r="AH8" s="423"/>
      <c r="AI8" s="423"/>
      <c r="AJ8" s="423"/>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51"/>
      <c r="BS8" s="51"/>
      <c r="BT8" s="51"/>
      <c r="BU8" s="51"/>
      <c r="BV8" s="51"/>
      <c r="BW8" s="51"/>
      <c r="BX8" s="51"/>
      <c r="BY8" s="51"/>
      <c r="BZ8" s="51"/>
      <c r="CA8" s="51"/>
      <c r="CB8" s="51"/>
      <c r="CC8" s="51"/>
      <c r="CD8" s="51"/>
      <c r="CE8" s="51"/>
      <c r="CF8" s="51"/>
    </row>
    <row r="9" spans="1:84" s="50" customFormat="1" ht="15" customHeight="1">
      <c r="A9" s="51"/>
      <c r="B9" s="427"/>
      <c r="C9" s="427"/>
      <c r="D9" s="427"/>
      <c r="E9" s="427"/>
      <c r="F9" s="427"/>
      <c r="G9" s="427"/>
      <c r="H9" s="427"/>
      <c r="I9" s="427"/>
      <c r="J9" s="427"/>
      <c r="L9" s="431"/>
      <c r="M9" s="431"/>
      <c r="N9" s="431"/>
      <c r="O9" s="431"/>
      <c r="P9" s="431"/>
      <c r="Q9" s="431"/>
      <c r="R9" s="431"/>
      <c r="S9" s="431"/>
      <c r="T9" s="431"/>
      <c r="U9" s="52"/>
      <c r="V9" s="117"/>
      <c r="W9" s="117"/>
      <c r="X9" s="429"/>
      <c r="Y9" s="429"/>
      <c r="Z9" s="429"/>
      <c r="AA9" s="429"/>
      <c r="AB9" s="429"/>
      <c r="AC9" s="429"/>
      <c r="AD9" s="429"/>
      <c r="AE9" s="429"/>
      <c r="AF9" s="429"/>
      <c r="AG9" s="423"/>
      <c r="AH9" s="423"/>
      <c r="AI9" s="423"/>
      <c r="AJ9" s="423"/>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51"/>
      <c r="BS9" s="51"/>
      <c r="BT9" s="51"/>
      <c r="BU9" s="51"/>
      <c r="BV9" s="51"/>
      <c r="BW9" s="51"/>
      <c r="BX9" s="51"/>
      <c r="BY9" s="51"/>
      <c r="BZ9" s="51"/>
      <c r="CA9" s="51"/>
      <c r="CB9" s="51"/>
      <c r="CC9" s="51"/>
      <c r="CD9" s="51"/>
      <c r="CE9" s="51"/>
      <c r="CF9" s="51"/>
    </row>
    <row r="10" spans="1:84" s="50" customFormat="1" ht="15" customHeight="1">
      <c r="A10" s="51"/>
      <c r="B10" s="427"/>
      <c r="C10" s="427"/>
      <c r="D10" s="427"/>
      <c r="E10" s="427"/>
      <c r="F10" s="427"/>
      <c r="G10" s="427"/>
      <c r="H10" s="427"/>
      <c r="I10" s="427"/>
      <c r="J10" s="427"/>
      <c r="L10" s="431"/>
      <c r="M10" s="431"/>
      <c r="N10" s="431"/>
      <c r="O10" s="431"/>
      <c r="P10" s="431"/>
      <c r="Q10" s="431"/>
      <c r="R10" s="431"/>
      <c r="S10" s="431"/>
      <c r="T10" s="431"/>
      <c r="U10" s="52"/>
      <c r="V10" s="117"/>
      <c r="W10" s="117"/>
      <c r="X10" s="429"/>
      <c r="Y10" s="429"/>
      <c r="Z10" s="429"/>
      <c r="AA10" s="429"/>
      <c r="AB10" s="429"/>
      <c r="AC10" s="429"/>
      <c r="AD10" s="429"/>
      <c r="AE10" s="429"/>
      <c r="AF10" s="429"/>
      <c r="AG10" s="423"/>
      <c r="AH10" s="423"/>
      <c r="AI10" s="423"/>
      <c r="AJ10" s="423"/>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51"/>
      <c r="BS10" s="51"/>
      <c r="BT10" s="51"/>
      <c r="BU10" s="51"/>
      <c r="BV10" s="51"/>
      <c r="BW10" s="51"/>
      <c r="BX10" s="51"/>
      <c r="BY10" s="51"/>
      <c r="BZ10" s="51"/>
      <c r="CA10" s="51"/>
      <c r="CB10" s="51"/>
      <c r="CC10" s="51"/>
      <c r="CD10" s="51"/>
      <c r="CE10" s="51"/>
      <c r="CF10" s="51"/>
    </row>
    <row r="11" spans="1:84" s="50" customFormat="1" ht="15" customHeight="1">
      <c r="A11" s="51"/>
      <c r="B11" s="427"/>
      <c r="C11" s="427"/>
      <c r="D11" s="427"/>
      <c r="E11" s="427"/>
      <c r="F11" s="427"/>
      <c r="G11" s="427"/>
      <c r="H11" s="427"/>
      <c r="I11" s="427"/>
      <c r="J11" s="427"/>
      <c r="L11" s="431"/>
      <c r="M11" s="431"/>
      <c r="N11" s="431"/>
      <c r="O11" s="431"/>
      <c r="P11" s="431"/>
      <c r="Q11" s="431"/>
      <c r="R11" s="431"/>
      <c r="S11" s="431"/>
      <c r="T11" s="431"/>
      <c r="U11" s="52"/>
      <c r="V11" s="117"/>
      <c r="W11" s="117"/>
      <c r="X11" s="429"/>
      <c r="Y11" s="429"/>
      <c r="Z11" s="429"/>
      <c r="AA11" s="429"/>
      <c r="AB11" s="429"/>
      <c r="AC11" s="429"/>
      <c r="AD11" s="429"/>
      <c r="AE11" s="429"/>
      <c r="AF11" s="429"/>
      <c r="AG11" s="423"/>
      <c r="AH11" s="423"/>
      <c r="AI11" s="423"/>
      <c r="AJ11" s="423"/>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51"/>
      <c r="BS11" s="51"/>
      <c r="BT11" s="51"/>
      <c r="BU11" s="51"/>
      <c r="BV11" s="51"/>
      <c r="BW11" s="51"/>
      <c r="BX11" s="51"/>
      <c r="BY11" s="51"/>
      <c r="BZ11" s="51"/>
      <c r="CA11" s="51"/>
      <c r="CB11" s="51"/>
      <c r="CC11" s="51"/>
      <c r="CD11" s="51"/>
      <c r="CE11" s="51"/>
      <c r="CF11" s="51"/>
    </row>
    <row r="12" spans="1:84" s="50" customFormat="1" ht="15" customHeight="1">
      <c r="A12" s="51"/>
      <c r="B12" s="427"/>
      <c r="C12" s="427"/>
      <c r="D12" s="427"/>
      <c r="E12" s="427"/>
      <c r="F12" s="427"/>
      <c r="G12" s="427"/>
      <c r="H12" s="427"/>
      <c r="I12" s="427"/>
      <c r="J12" s="427"/>
      <c r="L12" s="431"/>
      <c r="M12" s="431"/>
      <c r="N12" s="431"/>
      <c r="O12" s="431"/>
      <c r="P12" s="431"/>
      <c r="Q12" s="431"/>
      <c r="R12" s="431"/>
      <c r="S12" s="431"/>
      <c r="T12" s="431"/>
      <c r="U12" s="52"/>
      <c r="V12" s="117"/>
      <c r="W12" s="117"/>
      <c r="X12" s="429"/>
      <c r="Y12" s="429"/>
      <c r="Z12" s="429"/>
      <c r="AA12" s="429"/>
      <c r="AB12" s="429"/>
      <c r="AC12" s="429"/>
      <c r="AD12" s="429"/>
      <c r="AE12" s="429"/>
      <c r="AF12" s="429"/>
      <c r="AG12" s="423"/>
      <c r="AH12" s="423"/>
      <c r="AI12" s="423"/>
      <c r="AJ12" s="423"/>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51"/>
      <c r="BS12" s="51"/>
      <c r="BT12" s="51"/>
      <c r="BU12" s="51"/>
      <c r="BV12" s="51"/>
      <c r="BW12" s="51"/>
      <c r="BX12" s="51"/>
      <c r="BY12" s="51"/>
      <c r="BZ12" s="51"/>
      <c r="CA12" s="51"/>
      <c r="CB12" s="51"/>
      <c r="CC12" s="51"/>
      <c r="CD12" s="51"/>
      <c r="CE12" s="51"/>
      <c r="CF12" s="51"/>
    </row>
    <row r="13" spans="1:84" s="50" customFormat="1" ht="15" customHeight="1">
      <c r="A13" s="51"/>
      <c r="B13" s="427"/>
      <c r="C13" s="427"/>
      <c r="D13" s="427"/>
      <c r="E13" s="427"/>
      <c r="F13" s="427"/>
      <c r="G13" s="427"/>
      <c r="H13" s="427"/>
      <c r="I13" s="427"/>
      <c r="J13" s="427"/>
      <c r="L13" s="431"/>
      <c r="M13" s="431"/>
      <c r="N13" s="431"/>
      <c r="O13" s="431"/>
      <c r="P13" s="431"/>
      <c r="Q13" s="431"/>
      <c r="R13" s="431"/>
      <c r="S13" s="431"/>
      <c r="T13" s="431"/>
      <c r="U13" s="52"/>
      <c r="V13" s="117"/>
      <c r="W13" s="117"/>
      <c r="X13" s="429"/>
      <c r="Y13" s="429"/>
      <c r="Z13" s="429"/>
      <c r="AA13" s="429"/>
      <c r="AB13" s="429"/>
      <c r="AC13" s="429"/>
      <c r="AD13" s="429"/>
      <c r="AE13" s="429"/>
      <c r="AF13" s="429"/>
      <c r="AG13" s="423"/>
      <c r="AH13" s="423"/>
      <c r="AI13" s="423"/>
      <c r="AJ13" s="423"/>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51"/>
      <c r="BS13" s="51"/>
      <c r="BT13" s="51"/>
      <c r="BU13" s="51"/>
      <c r="BV13" s="51"/>
      <c r="BW13" s="51"/>
      <c r="BX13" s="51"/>
      <c r="BY13" s="51"/>
      <c r="BZ13" s="51"/>
      <c r="CA13" s="51"/>
      <c r="CB13" s="51"/>
      <c r="CC13" s="51"/>
      <c r="CD13" s="51"/>
      <c r="CE13" s="51"/>
      <c r="CF13" s="51"/>
    </row>
    <row r="14" spans="1:84" s="50" customFormat="1" ht="15" customHeight="1">
      <c r="A14" s="51"/>
      <c r="B14" s="427"/>
      <c r="C14" s="427"/>
      <c r="D14" s="427"/>
      <c r="E14" s="427"/>
      <c r="F14" s="427"/>
      <c r="G14" s="427"/>
      <c r="H14" s="427"/>
      <c r="I14" s="427"/>
      <c r="J14" s="427"/>
      <c r="L14" s="431"/>
      <c r="M14" s="431"/>
      <c r="N14" s="431"/>
      <c r="O14" s="431"/>
      <c r="P14" s="431"/>
      <c r="Q14" s="431"/>
      <c r="R14" s="431"/>
      <c r="S14" s="431"/>
      <c r="T14" s="431"/>
      <c r="U14" s="52"/>
      <c r="V14" s="117"/>
      <c r="W14" s="117"/>
      <c r="X14" s="429"/>
      <c r="Y14" s="429"/>
      <c r="Z14" s="429"/>
      <c r="AA14" s="429"/>
      <c r="AB14" s="429"/>
      <c r="AC14" s="429"/>
      <c r="AD14" s="429"/>
      <c r="AE14" s="429"/>
      <c r="AF14" s="429"/>
      <c r="AG14" s="423"/>
      <c r="AH14" s="423"/>
      <c r="AI14" s="423"/>
      <c r="AJ14" s="423"/>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51"/>
      <c r="BS14" s="51"/>
      <c r="BT14" s="51"/>
      <c r="BU14" s="51"/>
      <c r="BV14" s="51"/>
      <c r="BW14" s="51"/>
      <c r="BX14" s="51"/>
      <c r="BY14" s="51"/>
      <c r="BZ14" s="51"/>
      <c r="CA14" s="51"/>
      <c r="CB14" s="51"/>
      <c r="CC14" s="51"/>
      <c r="CD14" s="51"/>
      <c r="CE14" s="51"/>
      <c r="CF14" s="51"/>
    </row>
    <row r="15" spans="1:84" s="50" customFormat="1" ht="15" customHeight="1">
      <c r="A15" s="51"/>
      <c r="B15" s="427"/>
      <c r="C15" s="427"/>
      <c r="D15" s="427"/>
      <c r="E15" s="427"/>
      <c r="F15" s="427"/>
      <c r="G15" s="427"/>
      <c r="H15" s="427"/>
      <c r="I15" s="427"/>
      <c r="J15" s="427"/>
      <c r="L15" s="431"/>
      <c r="M15" s="431"/>
      <c r="N15" s="431"/>
      <c r="O15" s="431"/>
      <c r="P15" s="431"/>
      <c r="Q15" s="431"/>
      <c r="R15" s="431"/>
      <c r="S15" s="431"/>
      <c r="T15" s="431"/>
      <c r="U15" s="52"/>
      <c r="V15" s="117"/>
      <c r="W15" s="117"/>
      <c r="X15" s="429"/>
      <c r="Y15" s="429"/>
      <c r="Z15" s="429"/>
      <c r="AA15" s="429"/>
      <c r="AB15" s="429"/>
      <c r="AC15" s="429"/>
      <c r="AD15" s="429"/>
      <c r="AE15" s="429"/>
      <c r="AF15" s="429"/>
      <c r="AG15" s="423"/>
      <c r="AH15" s="423"/>
      <c r="AI15" s="423"/>
      <c r="AJ15" s="423"/>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51"/>
      <c r="BS15" s="51"/>
      <c r="BT15" s="51"/>
      <c r="BU15" s="51"/>
      <c r="BV15" s="51"/>
      <c r="BW15" s="51"/>
      <c r="BX15" s="51"/>
      <c r="BY15" s="51"/>
      <c r="BZ15" s="51"/>
      <c r="CA15" s="51"/>
      <c r="CB15" s="51"/>
      <c r="CC15" s="51"/>
      <c r="CD15" s="51"/>
      <c r="CE15" s="51"/>
      <c r="CF15" s="51"/>
    </row>
    <row r="16" spans="1:84" s="50" customFormat="1" ht="15" customHeight="1">
      <c r="A16" s="51"/>
      <c r="B16" s="427"/>
      <c r="C16" s="427"/>
      <c r="D16" s="427"/>
      <c r="E16" s="427"/>
      <c r="F16" s="427"/>
      <c r="G16" s="427"/>
      <c r="H16" s="427"/>
      <c r="I16" s="427"/>
      <c r="J16" s="427"/>
      <c r="L16" s="431"/>
      <c r="M16" s="431"/>
      <c r="N16" s="431"/>
      <c r="O16" s="431"/>
      <c r="P16" s="431"/>
      <c r="Q16" s="431"/>
      <c r="R16" s="431"/>
      <c r="S16" s="431"/>
      <c r="T16" s="431"/>
      <c r="U16" s="52"/>
      <c r="V16" s="117"/>
      <c r="W16" s="117"/>
      <c r="X16" s="429"/>
      <c r="Y16" s="429"/>
      <c r="Z16" s="429"/>
      <c r="AA16" s="429"/>
      <c r="AB16" s="429"/>
      <c r="AC16" s="429"/>
      <c r="AD16" s="429"/>
      <c r="AE16" s="429"/>
      <c r="AF16" s="429"/>
      <c r="AG16" s="423"/>
      <c r="AH16" s="423"/>
      <c r="AI16" s="423"/>
      <c r="AJ16" s="423"/>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51"/>
      <c r="BS16" s="51"/>
      <c r="BT16" s="51"/>
      <c r="BU16" s="51"/>
      <c r="BV16" s="51"/>
      <c r="BW16" s="51"/>
      <c r="BX16" s="51"/>
      <c r="BY16" s="51"/>
      <c r="BZ16" s="51"/>
      <c r="CA16" s="51"/>
      <c r="CB16" s="51"/>
      <c r="CC16" s="51"/>
      <c r="CD16" s="51"/>
      <c r="CE16" s="51"/>
      <c r="CF16" s="51"/>
    </row>
    <row r="17" spans="1:84" s="50" customFormat="1" ht="15" customHeight="1">
      <c r="A17" s="51"/>
      <c r="B17" s="427"/>
      <c r="C17" s="427"/>
      <c r="D17" s="427"/>
      <c r="E17" s="427"/>
      <c r="F17" s="427"/>
      <c r="G17" s="427"/>
      <c r="H17" s="427"/>
      <c r="I17" s="427"/>
      <c r="J17" s="427"/>
      <c r="L17" s="431"/>
      <c r="M17" s="431"/>
      <c r="N17" s="431"/>
      <c r="O17" s="431"/>
      <c r="P17" s="431"/>
      <c r="Q17" s="431"/>
      <c r="R17" s="431"/>
      <c r="S17" s="431"/>
      <c r="T17" s="431"/>
      <c r="U17" s="52"/>
      <c r="V17" s="117"/>
      <c r="W17" s="117"/>
      <c r="X17" s="429"/>
      <c r="Y17" s="429"/>
      <c r="Z17" s="429"/>
      <c r="AA17" s="429"/>
      <c r="AB17" s="429"/>
      <c r="AC17" s="429"/>
      <c r="AD17" s="429"/>
      <c r="AE17" s="429"/>
      <c r="AF17" s="429"/>
      <c r="AG17" s="423"/>
      <c r="AH17" s="423"/>
      <c r="AI17" s="423"/>
      <c r="AJ17" s="423"/>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51"/>
      <c r="BS17" s="51"/>
      <c r="BT17" s="51"/>
      <c r="BU17" s="51"/>
      <c r="BV17" s="51"/>
      <c r="BW17" s="51"/>
      <c r="BX17" s="51"/>
      <c r="BY17" s="51"/>
      <c r="BZ17" s="51"/>
      <c r="CA17" s="51"/>
      <c r="CB17" s="51"/>
      <c r="CC17" s="51"/>
      <c r="CD17" s="51"/>
      <c r="CE17" s="51"/>
      <c r="CF17" s="51"/>
    </row>
    <row r="18" spans="1:84" s="50" customFormat="1" ht="15" customHeight="1">
      <c r="A18" s="51"/>
      <c r="B18" s="427"/>
      <c r="C18" s="427"/>
      <c r="D18" s="427"/>
      <c r="E18" s="427"/>
      <c r="F18" s="427"/>
      <c r="G18" s="427"/>
      <c r="H18" s="427"/>
      <c r="I18" s="427"/>
      <c r="J18" s="427"/>
      <c r="L18" s="431"/>
      <c r="M18" s="431"/>
      <c r="N18" s="431"/>
      <c r="O18" s="431"/>
      <c r="P18" s="431"/>
      <c r="Q18" s="431"/>
      <c r="R18" s="431"/>
      <c r="S18" s="431"/>
      <c r="T18" s="431"/>
      <c r="U18" s="52"/>
      <c r="V18" s="117"/>
      <c r="W18" s="117"/>
      <c r="X18" s="429"/>
      <c r="Y18" s="429"/>
      <c r="Z18" s="429"/>
      <c r="AA18" s="429"/>
      <c r="AB18" s="429"/>
      <c r="AC18" s="429"/>
      <c r="AD18" s="429"/>
      <c r="AE18" s="429"/>
      <c r="AF18" s="429"/>
      <c r="AG18" s="423"/>
      <c r="AH18" s="423"/>
      <c r="AI18" s="423"/>
      <c r="AJ18" s="423"/>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51"/>
      <c r="BS18" s="51"/>
      <c r="BT18" s="51"/>
      <c r="BU18" s="51"/>
      <c r="BV18" s="51"/>
      <c r="BW18" s="51"/>
      <c r="BX18" s="51"/>
      <c r="BY18" s="51"/>
      <c r="BZ18" s="51"/>
      <c r="CA18" s="51"/>
      <c r="CB18" s="51"/>
      <c r="CC18" s="51"/>
      <c r="CD18" s="51"/>
      <c r="CE18" s="51"/>
      <c r="CF18" s="51"/>
    </row>
    <row r="19" spans="1:84" s="50" customFormat="1" ht="15" customHeight="1">
      <c r="A19" s="51"/>
      <c r="B19" s="427"/>
      <c r="C19" s="427"/>
      <c r="D19" s="427"/>
      <c r="E19" s="427"/>
      <c r="F19" s="427"/>
      <c r="G19" s="427"/>
      <c r="H19" s="427"/>
      <c r="I19" s="427"/>
      <c r="J19" s="427"/>
      <c r="L19" s="431"/>
      <c r="M19" s="431"/>
      <c r="N19" s="431"/>
      <c r="O19" s="431"/>
      <c r="P19" s="431"/>
      <c r="Q19" s="431"/>
      <c r="R19" s="431"/>
      <c r="S19" s="431"/>
      <c r="T19" s="431"/>
      <c r="U19" s="52"/>
      <c r="V19" s="117"/>
      <c r="W19" s="117"/>
      <c r="X19" s="429"/>
      <c r="Y19" s="429"/>
      <c r="Z19" s="429"/>
      <c r="AA19" s="429"/>
      <c r="AB19" s="429"/>
      <c r="AC19" s="429"/>
      <c r="AD19" s="429"/>
      <c r="AE19" s="429"/>
      <c r="AF19" s="429"/>
      <c r="AG19" s="423"/>
      <c r="AH19" s="423"/>
      <c r="AI19" s="423"/>
      <c r="AJ19" s="423"/>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51"/>
      <c r="BS19" s="51"/>
      <c r="BT19" s="51"/>
      <c r="BU19" s="51"/>
      <c r="BV19" s="51"/>
      <c r="BW19" s="51"/>
      <c r="BX19" s="51"/>
      <c r="BY19" s="51"/>
      <c r="BZ19" s="51"/>
      <c r="CA19" s="51"/>
      <c r="CB19" s="51"/>
      <c r="CC19" s="51"/>
      <c r="CD19" s="51"/>
      <c r="CE19" s="51"/>
      <c r="CF19" s="51"/>
    </row>
    <row r="20" spans="1:84" s="50" customFormat="1" ht="15" customHeight="1">
      <c r="A20" s="51"/>
      <c r="B20" s="427"/>
      <c r="C20" s="427"/>
      <c r="D20" s="427"/>
      <c r="E20" s="427"/>
      <c r="F20" s="427"/>
      <c r="G20" s="427"/>
      <c r="H20" s="427"/>
      <c r="I20" s="427"/>
      <c r="J20" s="427"/>
      <c r="L20" s="431"/>
      <c r="M20" s="431"/>
      <c r="N20" s="431"/>
      <c r="O20" s="431"/>
      <c r="P20" s="431"/>
      <c r="Q20" s="431"/>
      <c r="R20" s="431"/>
      <c r="S20" s="431"/>
      <c r="T20" s="431"/>
      <c r="U20" s="52"/>
      <c r="V20" s="117"/>
      <c r="W20" s="117"/>
      <c r="X20" s="429"/>
      <c r="Y20" s="429"/>
      <c r="Z20" s="429"/>
      <c r="AA20" s="429"/>
      <c r="AB20" s="429"/>
      <c r="AC20" s="429"/>
      <c r="AD20" s="429"/>
      <c r="AE20" s="429"/>
      <c r="AF20" s="429"/>
      <c r="AG20" s="423"/>
      <c r="AH20" s="423"/>
      <c r="AI20" s="423"/>
      <c r="AJ20" s="423"/>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51"/>
      <c r="BS20" s="51"/>
      <c r="BT20" s="51"/>
      <c r="BU20" s="51"/>
      <c r="BV20" s="51"/>
      <c r="BW20" s="51"/>
      <c r="BX20" s="51"/>
      <c r="BY20" s="51"/>
      <c r="BZ20" s="51"/>
      <c r="CA20" s="51"/>
      <c r="CB20" s="51"/>
      <c r="CC20" s="51"/>
      <c r="CD20" s="51"/>
      <c r="CE20" s="51"/>
      <c r="CF20" s="51"/>
    </row>
    <row r="21" spans="1:84" s="50" customFormat="1" ht="15" customHeight="1">
      <c r="A21" s="51"/>
      <c r="B21" s="427"/>
      <c r="C21" s="427"/>
      <c r="D21" s="427"/>
      <c r="E21" s="427"/>
      <c r="F21" s="427"/>
      <c r="G21" s="427"/>
      <c r="H21" s="427"/>
      <c r="I21" s="427"/>
      <c r="J21" s="427"/>
      <c r="L21" s="431"/>
      <c r="M21" s="431"/>
      <c r="N21" s="431"/>
      <c r="O21" s="431"/>
      <c r="P21" s="431"/>
      <c r="Q21" s="431"/>
      <c r="R21" s="431"/>
      <c r="S21" s="431"/>
      <c r="T21" s="431"/>
      <c r="U21" s="52"/>
      <c r="V21" s="117"/>
      <c r="W21" s="117"/>
      <c r="X21" s="429"/>
      <c r="Y21" s="429"/>
      <c r="Z21" s="429"/>
      <c r="AA21" s="429"/>
      <c r="AB21" s="429"/>
      <c r="AC21" s="429"/>
      <c r="AD21" s="429"/>
      <c r="AE21" s="429"/>
      <c r="AF21" s="429"/>
      <c r="AG21" s="423"/>
      <c r="AH21" s="423"/>
      <c r="AI21" s="423"/>
      <c r="AJ21" s="423"/>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51"/>
      <c r="BS21" s="51"/>
      <c r="BT21" s="51"/>
      <c r="BU21" s="51"/>
      <c r="BV21" s="51"/>
      <c r="BW21" s="51"/>
      <c r="BX21" s="51"/>
      <c r="BY21" s="51"/>
      <c r="BZ21" s="51"/>
      <c r="CA21" s="51"/>
      <c r="CB21" s="51"/>
      <c r="CC21" s="51"/>
      <c r="CD21" s="51"/>
      <c r="CE21" s="51"/>
      <c r="CF21" s="51"/>
    </row>
    <row r="22" spans="1:84" s="50" customFormat="1" ht="15" customHeight="1">
      <c r="A22" s="51"/>
      <c r="B22" s="427"/>
      <c r="C22" s="427"/>
      <c r="D22" s="427"/>
      <c r="E22" s="427"/>
      <c r="F22" s="427"/>
      <c r="G22" s="427"/>
      <c r="H22" s="427"/>
      <c r="I22" s="427"/>
      <c r="J22" s="427"/>
      <c r="L22" s="431"/>
      <c r="M22" s="431"/>
      <c r="N22" s="431"/>
      <c r="O22" s="431"/>
      <c r="P22" s="431"/>
      <c r="Q22" s="431"/>
      <c r="R22" s="431"/>
      <c r="S22" s="431"/>
      <c r="T22" s="431"/>
      <c r="U22" s="52"/>
      <c r="V22" s="117"/>
      <c r="W22" s="117"/>
      <c r="X22" s="429"/>
      <c r="Y22" s="429"/>
      <c r="Z22" s="429"/>
      <c r="AA22" s="429"/>
      <c r="AB22" s="429"/>
      <c r="AC22" s="429"/>
      <c r="AD22" s="429"/>
      <c r="AE22" s="429"/>
      <c r="AF22" s="429"/>
      <c r="AG22" s="423"/>
      <c r="AH22" s="423"/>
      <c r="AI22" s="423"/>
      <c r="AJ22" s="423"/>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51"/>
      <c r="BS22" s="51"/>
      <c r="BT22" s="51"/>
      <c r="BU22" s="51"/>
      <c r="BV22" s="51"/>
      <c r="BW22" s="51"/>
      <c r="BX22" s="51"/>
      <c r="BY22" s="51"/>
      <c r="BZ22" s="51"/>
      <c r="CA22" s="51"/>
      <c r="CB22" s="51"/>
      <c r="CC22" s="51"/>
      <c r="CD22" s="51"/>
      <c r="CE22" s="51"/>
      <c r="CF22" s="51"/>
    </row>
    <row r="23" spans="1:84" s="50" customFormat="1" ht="15" customHeight="1">
      <c r="A23" s="51"/>
      <c r="B23" s="427"/>
      <c r="C23" s="427"/>
      <c r="D23" s="427"/>
      <c r="E23" s="427"/>
      <c r="F23" s="427"/>
      <c r="G23" s="427"/>
      <c r="H23" s="427"/>
      <c r="I23" s="427"/>
      <c r="J23" s="427"/>
      <c r="L23" s="431"/>
      <c r="M23" s="431"/>
      <c r="N23" s="431"/>
      <c r="O23" s="431"/>
      <c r="P23" s="431"/>
      <c r="Q23" s="431"/>
      <c r="R23" s="431"/>
      <c r="S23" s="431"/>
      <c r="T23" s="431"/>
      <c r="U23" s="52"/>
      <c r="V23" s="117"/>
      <c r="W23" s="117"/>
      <c r="X23" s="429"/>
      <c r="Y23" s="429"/>
      <c r="Z23" s="429"/>
      <c r="AA23" s="429"/>
      <c r="AB23" s="429"/>
      <c r="AC23" s="429"/>
      <c r="AD23" s="429"/>
      <c r="AE23" s="429"/>
      <c r="AF23" s="429"/>
      <c r="AG23" s="423"/>
      <c r="AH23" s="423"/>
      <c r="AI23" s="423"/>
      <c r="AJ23" s="423"/>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51"/>
      <c r="BS23" s="51"/>
      <c r="BT23" s="51"/>
      <c r="BU23" s="51"/>
      <c r="BV23" s="51"/>
      <c r="BW23" s="51"/>
      <c r="BX23" s="51"/>
      <c r="BY23" s="51"/>
      <c r="BZ23" s="51"/>
      <c r="CA23" s="51"/>
      <c r="CB23" s="51"/>
      <c r="CC23" s="51"/>
      <c r="CD23" s="51"/>
      <c r="CE23" s="51"/>
      <c r="CF23" s="51"/>
    </row>
    <row r="24" spans="1:84" s="50" customFormat="1" ht="15" customHeight="1">
      <c r="A24" s="51"/>
      <c r="B24" s="427"/>
      <c r="C24" s="427"/>
      <c r="D24" s="427"/>
      <c r="E24" s="427"/>
      <c r="F24" s="427"/>
      <c r="G24" s="427"/>
      <c r="H24" s="427"/>
      <c r="I24" s="427"/>
      <c r="J24" s="427"/>
      <c r="L24" s="431"/>
      <c r="M24" s="431"/>
      <c r="N24" s="431"/>
      <c r="O24" s="431"/>
      <c r="P24" s="431"/>
      <c r="Q24" s="431"/>
      <c r="R24" s="431"/>
      <c r="S24" s="431"/>
      <c r="T24" s="431"/>
      <c r="U24" s="52"/>
      <c r="V24" s="117"/>
      <c r="W24" s="117"/>
      <c r="X24" s="429"/>
      <c r="Y24" s="429"/>
      <c r="Z24" s="429"/>
      <c r="AA24" s="429"/>
      <c r="AB24" s="429"/>
      <c r="AC24" s="429"/>
      <c r="AD24" s="429"/>
      <c r="AE24" s="429"/>
      <c r="AF24" s="429"/>
      <c r="AG24" s="423"/>
      <c r="AH24" s="423"/>
      <c r="AI24" s="423"/>
      <c r="AJ24" s="423"/>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51"/>
      <c r="BS24" s="51"/>
      <c r="BT24" s="51"/>
      <c r="BU24" s="51"/>
      <c r="BV24" s="51"/>
      <c r="BW24" s="51"/>
      <c r="BX24" s="51"/>
      <c r="BY24" s="51"/>
      <c r="BZ24" s="51"/>
      <c r="CA24" s="51"/>
      <c r="CB24" s="51"/>
      <c r="CC24" s="51"/>
      <c r="CD24" s="51"/>
      <c r="CE24" s="51"/>
      <c r="CF24" s="51"/>
    </row>
    <row r="25" spans="1:84" s="50" customFormat="1" ht="15" customHeight="1">
      <c r="A25" s="51"/>
      <c r="B25" s="427"/>
      <c r="C25" s="427"/>
      <c r="D25" s="427"/>
      <c r="E25" s="427"/>
      <c r="F25" s="427"/>
      <c r="G25" s="427"/>
      <c r="H25" s="427"/>
      <c r="I25" s="427"/>
      <c r="J25" s="427"/>
      <c r="L25" s="431"/>
      <c r="M25" s="431"/>
      <c r="N25" s="431"/>
      <c r="O25" s="431"/>
      <c r="P25" s="431"/>
      <c r="Q25" s="431"/>
      <c r="R25" s="431"/>
      <c r="S25" s="431"/>
      <c r="T25" s="431"/>
      <c r="U25" s="52"/>
      <c r="V25" s="117"/>
      <c r="W25" s="117"/>
      <c r="X25" s="429"/>
      <c r="Y25" s="429"/>
      <c r="Z25" s="429"/>
      <c r="AA25" s="429"/>
      <c r="AB25" s="429"/>
      <c r="AC25" s="429"/>
      <c r="AD25" s="429"/>
      <c r="AE25" s="429"/>
      <c r="AF25" s="429"/>
      <c r="AG25" s="423"/>
      <c r="AH25" s="423"/>
      <c r="AI25" s="423"/>
      <c r="AJ25" s="423"/>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51"/>
      <c r="BS25" s="51"/>
      <c r="BT25" s="51"/>
      <c r="BU25" s="51"/>
      <c r="BV25" s="51"/>
      <c r="BW25" s="51"/>
      <c r="BX25" s="51"/>
      <c r="BY25" s="51"/>
      <c r="BZ25" s="51"/>
      <c r="CA25" s="51"/>
      <c r="CB25" s="51"/>
      <c r="CC25" s="51"/>
      <c r="CD25" s="51"/>
      <c r="CE25" s="51"/>
      <c r="CF25" s="51"/>
    </row>
    <row r="26" spans="1:84" s="50" customFormat="1" ht="15" customHeight="1">
      <c r="A26" s="51"/>
      <c r="B26" s="427"/>
      <c r="C26" s="427"/>
      <c r="D26" s="427"/>
      <c r="E26" s="427"/>
      <c r="F26" s="427"/>
      <c r="G26" s="427"/>
      <c r="H26" s="427"/>
      <c r="I26" s="427"/>
      <c r="J26" s="427"/>
      <c r="L26" s="431"/>
      <c r="M26" s="431"/>
      <c r="N26" s="431"/>
      <c r="O26" s="431"/>
      <c r="P26" s="431"/>
      <c r="Q26" s="431"/>
      <c r="R26" s="431"/>
      <c r="S26" s="431"/>
      <c r="T26" s="431"/>
      <c r="U26" s="52"/>
      <c r="V26" s="117"/>
      <c r="W26" s="117"/>
      <c r="X26" s="429"/>
      <c r="Y26" s="429"/>
      <c r="Z26" s="429"/>
      <c r="AA26" s="429"/>
      <c r="AB26" s="429"/>
      <c r="AC26" s="429"/>
      <c r="AD26" s="429"/>
      <c r="AE26" s="429"/>
      <c r="AF26" s="429"/>
      <c r="AG26" s="423"/>
      <c r="AH26" s="423"/>
      <c r="AI26" s="423"/>
      <c r="AJ26" s="423"/>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51"/>
      <c r="BS26" s="51"/>
      <c r="BT26" s="51"/>
      <c r="BU26" s="51"/>
      <c r="BV26" s="51"/>
      <c r="BW26" s="51"/>
      <c r="BX26" s="51"/>
      <c r="BY26" s="51"/>
      <c r="BZ26" s="51"/>
      <c r="CA26" s="51"/>
      <c r="CB26" s="51"/>
      <c r="CC26" s="51"/>
      <c r="CD26" s="51"/>
      <c r="CE26" s="51"/>
      <c r="CF26" s="51"/>
    </row>
    <row r="27" spans="1:84" s="50" customFormat="1" ht="15" customHeight="1">
      <c r="A27" s="51"/>
      <c r="B27" s="427"/>
      <c r="C27" s="427"/>
      <c r="D27" s="427"/>
      <c r="E27" s="427"/>
      <c r="F27" s="427"/>
      <c r="G27" s="427"/>
      <c r="H27" s="427"/>
      <c r="I27" s="427"/>
      <c r="J27" s="427"/>
      <c r="L27" s="431"/>
      <c r="M27" s="431"/>
      <c r="N27" s="431"/>
      <c r="O27" s="431"/>
      <c r="P27" s="431"/>
      <c r="Q27" s="431"/>
      <c r="R27" s="431"/>
      <c r="S27" s="431"/>
      <c r="T27" s="431"/>
      <c r="U27" s="52"/>
      <c r="V27" s="117"/>
      <c r="W27" s="117"/>
      <c r="X27" s="429"/>
      <c r="Y27" s="429"/>
      <c r="Z27" s="429"/>
      <c r="AA27" s="429"/>
      <c r="AB27" s="429"/>
      <c r="AC27" s="429"/>
      <c r="AD27" s="429"/>
      <c r="AE27" s="429"/>
      <c r="AF27" s="429"/>
      <c r="AG27" s="423"/>
      <c r="AH27" s="423"/>
      <c r="AI27" s="423"/>
      <c r="AJ27" s="423"/>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51"/>
      <c r="BS27" s="51"/>
      <c r="BT27" s="51"/>
      <c r="BU27" s="51"/>
      <c r="BV27" s="51"/>
      <c r="BW27" s="51"/>
      <c r="BX27" s="51"/>
      <c r="BY27" s="51"/>
      <c r="BZ27" s="51"/>
      <c r="CA27" s="51"/>
      <c r="CB27" s="51"/>
      <c r="CC27" s="51"/>
      <c r="CD27" s="51"/>
      <c r="CE27" s="51"/>
      <c r="CF27" s="51"/>
    </row>
    <row r="28" spans="1:84" s="50" customFormat="1" ht="15" customHeight="1">
      <c r="A28" s="51"/>
      <c r="B28" s="427"/>
      <c r="C28" s="427"/>
      <c r="D28" s="427"/>
      <c r="E28" s="427"/>
      <c r="F28" s="427"/>
      <c r="G28" s="427"/>
      <c r="H28" s="427"/>
      <c r="I28" s="427"/>
      <c r="J28" s="427"/>
      <c r="L28" s="431"/>
      <c r="M28" s="431"/>
      <c r="N28" s="431"/>
      <c r="O28" s="431"/>
      <c r="P28" s="431"/>
      <c r="Q28" s="431"/>
      <c r="R28" s="431"/>
      <c r="S28" s="431"/>
      <c r="T28" s="431"/>
      <c r="U28" s="52"/>
      <c r="V28" s="117"/>
      <c r="W28" s="117"/>
      <c r="X28" s="429"/>
      <c r="Y28" s="429"/>
      <c r="Z28" s="429"/>
      <c r="AA28" s="429"/>
      <c r="AB28" s="429"/>
      <c r="AC28" s="429"/>
      <c r="AD28" s="429"/>
      <c r="AE28" s="429"/>
      <c r="AF28" s="429"/>
      <c r="AG28" s="423"/>
      <c r="AH28" s="423"/>
      <c r="AI28" s="423"/>
      <c r="AJ28" s="423"/>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51"/>
      <c r="BS28" s="51"/>
      <c r="BT28" s="51"/>
      <c r="BU28" s="51"/>
      <c r="BV28" s="51"/>
      <c r="BW28" s="51"/>
      <c r="BX28" s="51"/>
      <c r="BY28" s="51"/>
      <c r="BZ28" s="51"/>
      <c r="CA28" s="51"/>
      <c r="CB28" s="51"/>
      <c r="CC28" s="51"/>
      <c r="CD28" s="51"/>
      <c r="CE28" s="51"/>
      <c r="CF28" s="51"/>
    </row>
    <row r="29" spans="1:84" s="50" customFormat="1" ht="15" customHeight="1">
      <c r="A29" s="51"/>
      <c r="B29" s="427"/>
      <c r="C29" s="427"/>
      <c r="D29" s="427"/>
      <c r="E29" s="427"/>
      <c r="F29" s="427"/>
      <c r="G29" s="427"/>
      <c r="H29" s="427"/>
      <c r="I29" s="427"/>
      <c r="J29" s="427"/>
      <c r="L29" s="431"/>
      <c r="M29" s="431"/>
      <c r="N29" s="431"/>
      <c r="O29" s="431"/>
      <c r="P29" s="431"/>
      <c r="Q29" s="431"/>
      <c r="R29" s="431"/>
      <c r="S29" s="431"/>
      <c r="T29" s="431"/>
      <c r="U29" s="52"/>
      <c r="V29" s="117"/>
      <c r="W29" s="117"/>
      <c r="X29" s="429"/>
      <c r="Y29" s="429"/>
      <c r="Z29" s="429"/>
      <c r="AA29" s="429"/>
      <c r="AB29" s="429"/>
      <c r="AC29" s="429"/>
      <c r="AD29" s="429"/>
      <c r="AE29" s="429"/>
      <c r="AF29" s="429"/>
      <c r="AG29" s="423"/>
      <c r="AH29" s="423"/>
      <c r="AI29" s="423"/>
      <c r="AJ29" s="423"/>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51"/>
      <c r="BS29" s="51"/>
      <c r="BT29" s="51"/>
      <c r="BU29" s="51"/>
      <c r="BV29" s="51"/>
      <c r="BW29" s="51"/>
      <c r="BX29" s="51"/>
      <c r="BY29" s="51"/>
      <c r="BZ29" s="51"/>
      <c r="CA29" s="51"/>
      <c r="CB29" s="51"/>
      <c r="CC29" s="51"/>
      <c r="CD29" s="51"/>
      <c r="CE29" s="51"/>
      <c r="CF29" s="51"/>
    </row>
    <row r="30" spans="1:84" s="50" customFormat="1" ht="15" customHeight="1">
      <c r="A30" s="51"/>
      <c r="B30" s="427"/>
      <c r="C30" s="427"/>
      <c r="D30" s="427"/>
      <c r="E30" s="427"/>
      <c r="F30" s="427"/>
      <c r="G30" s="427"/>
      <c r="H30" s="427"/>
      <c r="I30" s="427"/>
      <c r="J30" s="427"/>
      <c r="L30" s="431"/>
      <c r="M30" s="431"/>
      <c r="N30" s="431"/>
      <c r="O30" s="431"/>
      <c r="P30" s="431"/>
      <c r="Q30" s="431"/>
      <c r="R30" s="431"/>
      <c r="S30" s="431"/>
      <c r="T30" s="431"/>
      <c r="U30" s="52"/>
      <c r="V30" s="117"/>
      <c r="W30" s="117"/>
      <c r="X30" s="429"/>
      <c r="Y30" s="429"/>
      <c r="Z30" s="429"/>
      <c r="AA30" s="429"/>
      <c r="AB30" s="429"/>
      <c r="AC30" s="429"/>
      <c r="AD30" s="429"/>
      <c r="AE30" s="429"/>
      <c r="AF30" s="429"/>
      <c r="AG30" s="423"/>
      <c r="AH30" s="423"/>
      <c r="AI30" s="423"/>
      <c r="AJ30" s="423"/>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51"/>
      <c r="BS30" s="51"/>
      <c r="BT30" s="51"/>
      <c r="BU30" s="51"/>
      <c r="BV30" s="51"/>
      <c r="BW30" s="51"/>
      <c r="BX30" s="51"/>
      <c r="BY30" s="51"/>
      <c r="BZ30" s="51"/>
      <c r="CA30" s="51"/>
      <c r="CB30" s="51"/>
      <c r="CC30" s="51"/>
      <c r="CD30" s="51"/>
      <c r="CE30" s="51"/>
      <c r="CF30" s="51"/>
    </row>
    <row r="31" spans="1:84" s="50" customFormat="1" ht="15" customHeight="1">
      <c r="A31" s="51"/>
      <c r="B31" s="427"/>
      <c r="C31" s="427"/>
      <c r="D31" s="427"/>
      <c r="E31" s="427"/>
      <c r="F31" s="427"/>
      <c r="G31" s="427"/>
      <c r="H31" s="427"/>
      <c r="I31" s="427"/>
      <c r="J31" s="427"/>
      <c r="L31" s="431"/>
      <c r="M31" s="431"/>
      <c r="N31" s="431"/>
      <c r="O31" s="431"/>
      <c r="P31" s="431"/>
      <c r="Q31" s="431"/>
      <c r="R31" s="431"/>
      <c r="S31" s="431"/>
      <c r="T31" s="431"/>
      <c r="U31" s="52"/>
      <c r="V31" s="117"/>
      <c r="W31" s="117"/>
      <c r="X31" s="429"/>
      <c r="Y31" s="429"/>
      <c r="Z31" s="429"/>
      <c r="AA31" s="429"/>
      <c r="AB31" s="429"/>
      <c r="AC31" s="429"/>
      <c r="AD31" s="429"/>
      <c r="AE31" s="429"/>
      <c r="AF31" s="429"/>
      <c r="AG31" s="423"/>
      <c r="AH31" s="423"/>
      <c r="AI31" s="423"/>
      <c r="AJ31" s="423"/>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51"/>
      <c r="BS31" s="51"/>
      <c r="BT31" s="51"/>
      <c r="BU31" s="51"/>
      <c r="BV31" s="51"/>
      <c r="BW31" s="51"/>
      <c r="BX31" s="51"/>
      <c r="BY31" s="51"/>
      <c r="BZ31" s="51"/>
      <c r="CA31" s="51"/>
      <c r="CB31" s="51"/>
      <c r="CC31" s="51"/>
      <c r="CD31" s="51"/>
      <c r="CE31" s="51"/>
      <c r="CF31" s="51"/>
    </row>
    <row r="32" spans="1:84" s="50" customFormat="1" ht="15" customHeight="1">
      <c r="A32" s="51"/>
      <c r="B32" s="427"/>
      <c r="C32" s="427"/>
      <c r="D32" s="427"/>
      <c r="E32" s="427"/>
      <c r="F32" s="427"/>
      <c r="G32" s="427"/>
      <c r="H32" s="427"/>
      <c r="I32" s="427"/>
      <c r="J32" s="427"/>
      <c r="L32" s="431"/>
      <c r="M32" s="431"/>
      <c r="N32" s="431"/>
      <c r="O32" s="431"/>
      <c r="P32" s="431"/>
      <c r="Q32" s="431"/>
      <c r="R32" s="431"/>
      <c r="S32" s="431"/>
      <c r="T32" s="431"/>
      <c r="U32" s="52"/>
      <c r="V32" s="117"/>
      <c r="W32" s="117"/>
      <c r="X32" s="429"/>
      <c r="Y32" s="429"/>
      <c r="Z32" s="429"/>
      <c r="AA32" s="429"/>
      <c r="AB32" s="429"/>
      <c r="AC32" s="429"/>
      <c r="AD32" s="429"/>
      <c r="AE32" s="429"/>
      <c r="AF32" s="429"/>
      <c r="AG32" s="423"/>
      <c r="AH32" s="423"/>
      <c r="AI32" s="423"/>
      <c r="AJ32" s="423"/>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51"/>
      <c r="BS32" s="51"/>
      <c r="BT32" s="51"/>
      <c r="BU32" s="51"/>
      <c r="BV32" s="51"/>
      <c r="BW32" s="51"/>
      <c r="BX32" s="51"/>
      <c r="BY32" s="51"/>
      <c r="BZ32" s="51"/>
      <c r="CA32" s="51"/>
      <c r="CB32" s="51"/>
      <c r="CC32" s="51"/>
      <c r="CD32" s="51"/>
      <c r="CE32" s="51"/>
      <c r="CF32" s="51"/>
    </row>
    <row r="33" spans="1:84" s="50" customFormat="1" ht="15" customHeight="1">
      <c r="A33" s="51"/>
      <c r="B33" s="427" t="str">
        <f>IF(L7&gt;" ",B56," ")</f>
        <v>Souhaitez-vous connaître le commentaire de COMPENTHO ?</v>
      </c>
      <c r="C33" s="427"/>
      <c r="D33" s="427"/>
      <c r="E33" s="427"/>
      <c r="F33" s="427"/>
      <c r="G33" s="427"/>
      <c r="H33" s="427"/>
      <c r="I33" s="427"/>
      <c r="J33" s="427" t="s">
        <v>302</v>
      </c>
      <c r="L33" s="431"/>
      <c r="M33" s="431"/>
      <c r="N33" s="431"/>
      <c r="O33" s="431"/>
      <c r="P33" s="431"/>
      <c r="Q33" s="431"/>
      <c r="R33" s="431"/>
      <c r="S33" s="431"/>
      <c r="T33" s="431"/>
      <c r="U33" s="52"/>
      <c r="V33" s="117"/>
      <c r="W33" s="117"/>
      <c r="X33" s="429"/>
      <c r="Y33" s="429"/>
      <c r="Z33" s="429"/>
      <c r="AA33" s="429"/>
      <c r="AB33" s="429"/>
      <c r="AC33" s="429"/>
      <c r="AD33" s="429"/>
      <c r="AE33" s="429"/>
      <c r="AF33" s="429"/>
      <c r="AG33" s="423"/>
      <c r="AH33" s="423"/>
      <c r="AI33" s="423"/>
      <c r="AJ33" s="423"/>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51"/>
      <c r="BS33" s="51"/>
      <c r="BT33" s="51"/>
      <c r="BU33" s="51"/>
      <c r="BV33" s="51"/>
      <c r="BW33" s="51"/>
      <c r="BX33" s="51"/>
      <c r="BY33" s="51"/>
      <c r="BZ33" s="51"/>
      <c r="CA33" s="51"/>
      <c r="CB33" s="51"/>
      <c r="CC33" s="51"/>
      <c r="CD33" s="51"/>
      <c r="CE33" s="51"/>
      <c r="CF33" s="51"/>
    </row>
    <row r="34" spans="1:84" s="50" customFormat="1" ht="15" customHeight="1">
      <c r="A34" s="51"/>
      <c r="B34" s="425" t="str">
        <f>IF(L8&gt;" ",B58," ")</f>
        <v xml:space="preserve"> </v>
      </c>
      <c r="C34" s="425"/>
      <c r="D34" s="425"/>
      <c r="E34" s="425"/>
      <c r="F34" s="425"/>
      <c r="G34" s="425"/>
      <c r="H34" s="425"/>
      <c r="I34" s="425"/>
      <c r="J34" s="426" t="str">
        <f>VLOOKUP(L34,tabsel,2)</f>
        <v>?</v>
      </c>
      <c r="K34" s="426"/>
      <c r="L34" s="263">
        <v>1</v>
      </c>
      <c r="M34" s="83"/>
      <c r="Q34" s="83"/>
      <c r="R34" s="83"/>
      <c r="S34" s="83"/>
      <c r="T34" s="83"/>
      <c r="U34" s="52"/>
      <c r="V34" s="117"/>
      <c r="W34" s="117"/>
      <c r="X34" s="117"/>
      <c r="Y34" s="117"/>
      <c r="Z34" s="117"/>
      <c r="AA34" s="117"/>
      <c r="AB34" s="117"/>
      <c r="AC34" s="117"/>
      <c r="AD34" s="117"/>
      <c r="AE34" s="117"/>
      <c r="AF34" s="117"/>
      <c r="AG34" s="423"/>
      <c r="AH34" s="423"/>
      <c r="AI34" s="423"/>
      <c r="AJ34" s="423"/>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51"/>
      <c r="BS34" s="51"/>
      <c r="BT34" s="51"/>
      <c r="BU34" s="51"/>
      <c r="BV34" s="51"/>
      <c r="BW34" s="51"/>
      <c r="BX34" s="51"/>
      <c r="BY34" s="51"/>
      <c r="BZ34" s="51"/>
      <c r="CA34" s="51"/>
      <c r="CB34" s="51"/>
      <c r="CC34" s="51"/>
      <c r="CD34" s="51"/>
      <c r="CE34" s="51"/>
      <c r="CF34" s="51"/>
    </row>
    <row r="35" spans="1:84" s="50" customFormat="1" ht="15" customHeight="1">
      <c r="A35" s="51"/>
      <c r="B35" s="425"/>
      <c r="C35" s="425"/>
      <c r="D35" s="425"/>
      <c r="E35" s="425"/>
      <c r="F35" s="425"/>
      <c r="G35" s="425"/>
      <c r="H35" s="425"/>
      <c r="I35" s="425"/>
      <c r="J35" s="426"/>
      <c r="K35" s="426"/>
      <c r="L35" s="83"/>
      <c r="M35" s="83"/>
      <c r="O35" s="428" t="s">
        <v>468</v>
      </c>
      <c r="P35" s="428"/>
      <c r="R35" s="83"/>
      <c r="S35" s="83"/>
      <c r="T35" s="83"/>
      <c r="U35" s="52"/>
      <c r="V35" s="117"/>
      <c r="W35" s="117"/>
      <c r="X35" s="117"/>
      <c r="Y35" s="117"/>
      <c r="Z35" s="117"/>
      <c r="AA35" s="117"/>
      <c r="AB35" s="117"/>
      <c r="AC35" s="117"/>
      <c r="AD35" s="117"/>
      <c r="AE35" s="117"/>
      <c r="AF35" s="117"/>
      <c r="AG35" s="423"/>
      <c r="AH35" s="423"/>
      <c r="AI35" s="423"/>
      <c r="AJ35" s="423"/>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51"/>
      <c r="BS35" s="51"/>
      <c r="BT35" s="51"/>
      <c r="BU35" s="51"/>
      <c r="BV35" s="51"/>
      <c r="BW35" s="51"/>
      <c r="BX35" s="51"/>
      <c r="BY35" s="51"/>
      <c r="BZ35" s="51"/>
      <c r="CA35" s="51"/>
      <c r="CB35" s="51"/>
      <c r="CC35" s="51"/>
      <c r="CD35" s="51"/>
      <c r="CE35" s="51"/>
      <c r="CF35" s="51"/>
    </row>
    <row r="36" spans="1:84" s="50" customFormat="1" ht="15" customHeight="1">
      <c r="A36" s="51"/>
      <c r="B36" s="51"/>
      <c r="C36" s="51"/>
      <c r="D36" s="51"/>
      <c r="E36" s="51"/>
      <c r="F36" s="51"/>
      <c r="G36" s="51"/>
      <c r="H36" s="51"/>
      <c r="I36" s="51"/>
      <c r="J36" s="51"/>
      <c r="K36" s="51"/>
      <c r="L36" s="51"/>
      <c r="M36" s="51"/>
      <c r="O36" s="428"/>
      <c r="P36" s="428"/>
      <c r="R36" s="51"/>
      <c r="S36" s="51"/>
      <c r="T36" s="51"/>
      <c r="U36" s="52"/>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51"/>
      <c r="BS36" s="51"/>
      <c r="BT36" s="51"/>
      <c r="BU36" s="51"/>
      <c r="BV36" s="51"/>
      <c r="BW36" s="51"/>
      <c r="BX36" s="51"/>
      <c r="BY36" s="51"/>
      <c r="BZ36" s="51"/>
      <c r="CA36" s="51"/>
      <c r="CB36" s="51"/>
      <c r="CC36" s="51"/>
      <c r="CD36" s="51"/>
      <c r="CE36" s="51"/>
      <c r="CF36" s="51"/>
    </row>
    <row r="37" spans="1:84" s="50" customFormat="1" ht="15" customHeight="1">
      <c r="A37" s="51"/>
      <c r="B37" s="51"/>
      <c r="C37" s="51"/>
      <c r="D37" s="51"/>
      <c r="E37" s="51"/>
      <c r="F37" s="51"/>
      <c r="G37" s="51"/>
      <c r="H37" s="51"/>
      <c r="I37" s="51"/>
      <c r="J37" s="51"/>
      <c r="K37" s="51"/>
      <c r="L37" s="51"/>
      <c r="M37" s="51"/>
      <c r="O37" s="428"/>
      <c r="P37" s="428"/>
      <c r="R37" s="51"/>
      <c r="S37" s="51"/>
      <c r="T37" s="51"/>
      <c r="U37" s="52"/>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51"/>
      <c r="BS37" s="51"/>
      <c r="BT37" s="51"/>
      <c r="BU37" s="51"/>
      <c r="BV37" s="51"/>
      <c r="BW37" s="51"/>
      <c r="BX37" s="51"/>
      <c r="BY37" s="51"/>
      <c r="BZ37" s="51"/>
      <c r="CA37" s="51"/>
      <c r="CB37" s="51"/>
      <c r="CC37" s="51"/>
      <c r="CD37" s="51"/>
      <c r="CE37" s="51"/>
      <c r="CF37" s="51"/>
    </row>
    <row r="38" spans="1:84" ht="15" customHeight="1">
      <c r="A38" s="4"/>
      <c r="B38" s="4"/>
      <c r="C38" s="4"/>
      <c r="D38" s="4"/>
      <c r="E38" s="4"/>
      <c r="F38" s="4"/>
      <c r="G38" s="4"/>
      <c r="H38" s="4"/>
      <c r="I38" s="4"/>
      <c r="J38" s="4"/>
      <c r="K38" s="4"/>
      <c r="L38" s="4"/>
      <c r="M38" s="4"/>
      <c r="N38" s="4"/>
      <c r="O38" s="4"/>
      <c r="P38" s="4"/>
      <c r="Q38" s="4"/>
      <c r="R38" s="4"/>
      <c r="S38" s="4"/>
      <c r="T38" s="4"/>
      <c r="U38" s="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row>
    <row r="39" spans="1:84" ht="15" customHeight="1">
      <c r="A39" s="4"/>
      <c r="B39" s="4"/>
      <c r="C39" s="4"/>
      <c r="D39" s="4"/>
      <c r="E39" s="4"/>
      <c r="F39" s="4"/>
      <c r="G39" s="4"/>
      <c r="H39" s="4"/>
      <c r="I39" s="4"/>
      <c r="J39" s="4"/>
      <c r="K39" s="4"/>
      <c r="L39" s="4"/>
      <c r="M39" s="4"/>
      <c r="N39" s="4"/>
      <c r="O39" s="4"/>
      <c r="P39" s="4"/>
      <c r="Q39" s="4"/>
      <c r="R39" s="4"/>
      <c r="S39" s="4"/>
      <c r="T39" s="4"/>
      <c r="U39" s="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row>
    <row r="40" spans="1:84" ht="15" customHeight="1">
      <c r="A40" s="4"/>
      <c r="B40" s="4"/>
      <c r="C40" s="4"/>
      <c r="D40" s="4"/>
      <c r="E40" s="4"/>
      <c r="F40" s="4"/>
      <c r="G40" s="4"/>
      <c r="H40" s="4"/>
      <c r="I40" s="4"/>
      <c r="J40" s="4"/>
      <c r="K40" s="4"/>
      <c r="L40" s="4"/>
      <c r="M40" s="4"/>
      <c r="N40" s="4"/>
      <c r="O40" s="4"/>
      <c r="P40" s="4"/>
      <c r="Q40" s="4"/>
      <c r="R40" s="4"/>
      <c r="S40" s="4"/>
      <c r="T40" s="4"/>
      <c r="U40" s="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row>
    <row r="41" spans="1:84" ht="15" customHeight="1">
      <c r="A41" s="4"/>
      <c r="B41" s="4"/>
      <c r="C41" s="4"/>
      <c r="D41" s="4"/>
      <c r="E41" s="4"/>
      <c r="F41" s="4"/>
      <c r="G41" s="4"/>
      <c r="H41" s="4"/>
      <c r="I41" s="4"/>
      <c r="J41" s="4"/>
      <c r="K41" s="4"/>
      <c r="L41" s="4"/>
      <c r="M41" s="4"/>
      <c r="N41" s="4"/>
      <c r="O41" s="4"/>
      <c r="P41" s="4"/>
      <c r="Q41" s="4"/>
      <c r="R41" s="4"/>
      <c r="S41" s="4"/>
      <c r="T41" s="4"/>
      <c r="U41" s="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row>
    <row r="42" spans="1:84" s="4" customFormat="1" ht="15" customHeight="1">
      <c r="K42" s="7"/>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row>
    <row r="43" spans="1:84" s="4" customFormat="1" ht="15" customHeight="1">
      <c r="K43" s="7"/>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row>
    <row r="44" spans="1:84" s="4" customFormat="1" ht="15" customHeight="1">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row>
    <row r="45" spans="1:84" s="4" customFormat="1" ht="15" customHeight="1">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row>
    <row r="46" spans="1:84" s="4" customFormat="1" ht="15" customHeight="1">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row>
    <row r="47" spans="1:84" s="4" customFormat="1" ht="15" customHeight="1">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row>
    <row r="48" spans="1:84" s="4" customFormat="1" ht="15" customHeight="1">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row>
    <row r="49" spans="1:84" s="4" customFormat="1" ht="15" customHeight="1">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row>
    <row r="50" spans="1:84" s="4" customFormat="1" ht="15" customHeight="1">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row>
    <row r="51" spans="1:84" s="4" customFormat="1" ht="15" customHeight="1">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row>
    <row r="52" spans="1:84" s="4" customFormat="1" ht="15" customHeight="1">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row>
    <row r="53" spans="1:84" s="4" customFormat="1" ht="15" customHeight="1">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row>
    <row r="54" spans="1:84" s="4" customFormat="1" ht="15" customHeight="1">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row>
    <row r="55" spans="1:84" s="191" customFormat="1" ht="15" customHeight="1">
      <c r="A55" s="154"/>
      <c r="B55" s="16" t="s">
        <v>425</v>
      </c>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row>
    <row r="56" spans="1:84" s="191" customFormat="1" ht="15" customHeight="1">
      <c r="B56" s="170" t="s">
        <v>406</v>
      </c>
      <c r="C56" s="179"/>
      <c r="D56" s="179"/>
      <c r="E56" s="192"/>
      <c r="F56" s="192"/>
      <c r="G56" s="192"/>
      <c r="H56" s="193"/>
      <c r="K56" s="194"/>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row>
    <row r="57" spans="1:84" s="191" customFormat="1" ht="15" customHeight="1">
      <c r="B57" s="170" t="s">
        <v>407</v>
      </c>
      <c r="C57" s="179"/>
      <c r="D57" s="179"/>
      <c r="E57" s="192"/>
      <c r="F57" s="192"/>
      <c r="G57" s="192"/>
      <c r="H57" s="193"/>
      <c r="K57" s="194"/>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row>
    <row r="58" spans="1:84" s="191" customFormat="1" ht="15" customHeight="1">
      <c r="B58" s="170" t="s">
        <v>406</v>
      </c>
      <c r="C58" s="179"/>
      <c r="D58" s="179"/>
      <c r="E58" s="192"/>
      <c r="F58" s="192"/>
      <c r="G58" s="192"/>
      <c r="H58" s="193"/>
      <c r="K58" s="194"/>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row>
    <row r="59" spans="1:84" s="191" customFormat="1" ht="15" customHeight="1">
      <c r="B59" s="170" t="s">
        <v>302</v>
      </c>
      <c r="C59" s="188"/>
      <c r="D59" s="188"/>
      <c r="H59" s="195"/>
      <c r="K59" s="194"/>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row>
    <row r="60" spans="1:84" s="191" customFormat="1" ht="15" customHeight="1">
      <c r="B60" s="170" t="s">
        <v>408</v>
      </c>
      <c r="C60" s="188"/>
      <c r="D60" s="188"/>
      <c r="H60" s="195"/>
      <c r="K60" s="194"/>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c r="BY60" s="68"/>
      <c r="BZ60" s="68"/>
      <c r="CA60" s="68"/>
      <c r="CB60" s="68"/>
      <c r="CC60" s="68"/>
      <c r="CD60" s="68"/>
      <c r="CE60" s="68"/>
      <c r="CF60" s="68"/>
    </row>
    <row r="61" spans="1:84" s="188" customFormat="1" ht="15" customHeight="1">
      <c r="B61" s="170" t="s">
        <v>409</v>
      </c>
      <c r="H61" s="190"/>
      <c r="K61" s="189"/>
      <c r="V61" s="191"/>
      <c r="W61" s="191"/>
      <c r="X61" s="191"/>
      <c r="Y61" s="191"/>
      <c r="Z61" s="191"/>
      <c r="AA61" s="191"/>
      <c r="AB61" s="191"/>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112"/>
      <c r="BS61" s="112"/>
      <c r="BT61" s="112"/>
      <c r="BU61" s="112"/>
      <c r="BV61" s="112"/>
      <c r="BW61" s="112"/>
      <c r="BX61" s="112"/>
      <c r="BY61" s="112"/>
      <c r="BZ61" s="112"/>
      <c r="CA61" s="112"/>
      <c r="CB61" s="112"/>
      <c r="CC61" s="112"/>
      <c r="CD61" s="112"/>
      <c r="CE61" s="112"/>
      <c r="CF61" s="112"/>
    </row>
    <row r="62" spans="1:84" s="188" customFormat="1" ht="15" customHeight="1">
      <c r="B62" s="170"/>
      <c r="H62" s="190"/>
      <c r="K62" s="189"/>
      <c r="V62" s="191"/>
      <c r="W62" s="191"/>
      <c r="X62" s="191"/>
      <c r="Y62" s="191"/>
      <c r="Z62" s="191"/>
      <c r="AA62" s="191"/>
      <c r="AB62" s="191"/>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112"/>
      <c r="BS62" s="112"/>
      <c r="BT62" s="112"/>
      <c r="BU62" s="112"/>
      <c r="BV62" s="112"/>
      <c r="BW62" s="112"/>
      <c r="BX62" s="112"/>
      <c r="BY62" s="112"/>
      <c r="BZ62" s="112"/>
      <c r="CA62" s="112"/>
      <c r="CB62" s="112"/>
      <c r="CC62" s="112"/>
      <c r="CD62" s="112"/>
      <c r="CE62" s="112"/>
      <c r="CF62" s="112"/>
    </row>
    <row r="63" spans="1:84" s="188" customFormat="1" ht="15" customHeight="1">
      <c r="B63" s="170"/>
      <c r="H63" s="190"/>
      <c r="K63" s="189"/>
      <c r="V63" s="191"/>
      <c r="W63" s="191"/>
      <c r="X63" s="191"/>
      <c r="Y63" s="191"/>
      <c r="Z63" s="191"/>
      <c r="AA63" s="191"/>
      <c r="AB63" s="191"/>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112"/>
      <c r="BS63" s="112"/>
      <c r="BT63" s="112"/>
      <c r="BU63" s="112"/>
      <c r="BV63" s="112"/>
      <c r="BW63" s="112"/>
      <c r="BX63" s="112"/>
      <c r="BY63" s="112"/>
      <c r="BZ63" s="112"/>
      <c r="CA63" s="112"/>
      <c r="CB63" s="112"/>
      <c r="CC63" s="112"/>
      <c r="CD63" s="112"/>
      <c r="CE63" s="112"/>
      <c r="CF63" s="112"/>
    </row>
    <row r="64" spans="1:84" s="188" customFormat="1" ht="15" customHeight="1">
      <c r="B64" s="170"/>
      <c r="H64" s="190"/>
      <c r="K64" s="189"/>
      <c r="V64" s="191"/>
      <c r="W64" s="191"/>
      <c r="X64" s="191"/>
      <c r="Y64" s="191"/>
      <c r="Z64" s="191"/>
      <c r="AA64" s="191"/>
      <c r="AB64" s="191"/>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112"/>
      <c r="BS64" s="112"/>
      <c r="BT64" s="112"/>
      <c r="BU64" s="112"/>
      <c r="BV64" s="112"/>
      <c r="BW64" s="112"/>
      <c r="BX64" s="112"/>
      <c r="BY64" s="112"/>
      <c r="BZ64" s="112"/>
      <c r="CA64" s="112"/>
      <c r="CB64" s="112"/>
      <c r="CC64" s="112"/>
      <c r="CD64" s="112"/>
      <c r="CE64" s="112"/>
      <c r="CF64" s="112"/>
    </row>
    <row r="65" spans="8:84" s="188" customFormat="1" ht="15" customHeight="1">
      <c r="H65" s="190"/>
      <c r="K65" s="189"/>
      <c r="V65" s="191"/>
      <c r="W65" s="191"/>
      <c r="X65" s="191"/>
      <c r="Y65" s="191"/>
      <c r="Z65" s="191"/>
      <c r="AA65" s="191"/>
      <c r="AB65" s="191"/>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112"/>
      <c r="BS65" s="112"/>
      <c r="BT65" s="112"/>
      <c r="BU65" s="112"/>
      <c r="BV65" s="112"/>
      <c r="BW65" s="112"/>
      <c r="BX65" s="112"/>
      <c r="BY65" s="112"/>
      <c r="BZ65" s="112"/>
      <c r="CA65" s="112"/>
      <c r="CB65" s="112"/>
      <c r="CC65" s="112"/>
      <c r="CD65" s="112"/>
      <c r="CE65" s="112"/>
      <c r="CF65" s="112"/>
    </row>
    <row r="66" spans="8:84" s="188" customFormat="1" ht="15" customHeight="1">
      <c r="H66" s="190"/>
      <c r="K66" s="189"/>
      <c r="V66" s="191"/>
      <c r="W66" s="191"/>
      <c r="X66" s="191"/>
      <c r="Y66" s="191"/>
      <c r="Z66" s="191"/>
      <c r="AA66" s="191"/>
      <c r="AB66" s="191"/>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112"/>
      <c r="BS66" s="112"/>
      <c r="BT66" s="112"/>
      <c r="BU66" s="112"/>
      <c r="BV66" s="112"/>
      <c r="BW66" s="112"/>
      <c r="BX66" s="112"/>
      <c r="BY66" s="112"/>
      <c r="BZ66" s="112"/>
      <c r="CA66" s="112"/>
      <c r="CB66" s="112"/>
      <c r="CC66" s="112"/>
      <c r="CD66" s="112"/>
      <c r="CE66" s="112"/>
      <c r="CF66" s="112"/>
    </row>
    <row r="67" spans="8:84" s="188" customFormat="1" ht="15" customHeight="1">
      <c r="H67" s="190"/>
      <c r="K67" s="189"/>
      <c r="V67" s="191"/>
      <c r="W67" s="191"/>
      <c r="X67" s="191"/>
      <c r="Y67" s="191"/>
      <c r="Z67" s="191"/>
      <c r="AA67" s="191"/>
      <c r="AB67" s="191"/>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112"/>
      <c r="BS67" s="112"/>
      <c r="BT67" s="112"/>
      <c r="BU67" s="112"/>
      <c r="BV67" s="112"/>
      <c r="BW67" s="112"/>
      <c r="BX67" s="112"/>
      <c r="BY67" s="112"/>
      <c r="BZ67" s="112"/>
      <c r="CA67" s="112"/>
      <c r="CB67" s="112"/>
      <c r="CC67" s="112"/>
      <c r="CD67" s="112"/>
      <c r="CE67" s="112"/>
      <c r="CF67" s="112"/>
    </row>
    <row r="68" spans="8:84" s="188" customFormat="1" ht="15" customHeight="1">
      <c r="H68" s="190"/>
      <c r="K68" s="189"/>
      <c r="V68" s="191"/>
      <c r="W68" s="191"/>
      <c r="X68" s="191"/>
      <c r="Y68" s="191"/>
      <c r="Z68" s="191"/>
      <c r="AA68" s="191"/>
      <c r="AB68" s="191"/>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112"/>
      <c r="BS68" s="112"/>
      <c r="BT68" s="112"/>
      <c r="BU68" s="112"/>
      <c r="BV68" s="112"/>
      <c r="BW68" s="112"/>
      <c r="BX68" s="112"/>
      <c r="BY68" s="112"/>
      <c r="BZ68" s="112"/>
      <c r="CA68" s="112"/>
      <c r="CB68" s="112"/>
      <c r="CC68" s="112"/>
      <c r="CD68" s="112"/>
      <c r="CE68" s="112"/>
      <c r="CF68" s="112"/>
    </row>
    <row r="69" spans="8:84" s="188" customFormat="1" ht="15" customHeight="1">
      <c r="H69" s="190"/>
      <c r="K69" s="189"/>
      <c r="V69" s="191"/>
      <c r="W69" s="191"/>
      <c r="X69" s="191"/>
      <c r="Y69" s="191"/>
      <c r="Z69" s="191"/>
      <c r="AA69" s="191"/>
      <c r="AB69" s="191"/>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112"/>
      <c r="BS69" s="112"/>
      <c r="BT69" s="112"/>
      <c r="BU69" s="112"/>
      <c r="BV69" s="112"/>
      <c r="BW69" s="112"/>
      <c r="BX69" s="112"/>
      <c r="BY69" s="112"/>
      <c r="BZ69" s="112"/>
      <c r="CA69" s="112"/>
      <c r="CB69" s="112"/>
      <c r="CC69" s="112"/>
      <c r="CD69" s="112"/>
      <c r="CE69" s="112"/>
      <c r="CF69" s="112"/>
    </row>
    <row r="70" spans="8:84" s="188" customFormat="1" ht="15" customHeight="1">
      <c r="H70" s="190"/>
      <c r="K70" s="189"/>
      <c r="V70" s="191"/>
      <c r="W70" s="191"/>
      <c r="X70" s="191"/>
      <c r="Y70" s="191"/>
      <c r="Z70" s="191"/>
      <c r="AA70" s="191"/>
      <c r="AB70" s="191"/>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112"/>
      <c r="BS70" s="112"/>
      <c r="BT70" s="112"/>
      <c r="BU70" s="112"/>
      <c r="BV70" s="112"/>
      <c r="BW70" s="112"/>
      <c r="BX70" s="112"/>
      <c r="BY70" s="112"/>
      <c r="BZ70" s="112"/>
      <c r="CA70" s="112"/>
      <c r="CB70" s="112"/>
      <c r="CC70" s="112"/>
      <c r="CD70" s="112"/>
      <c r="CE70" s="112"/>
      <c r="CF70" s="112"/>
    </row>
  </sheetData>
  <sheetProtection algorithmName="SHA-512" hashValue="0i+4QajQsqKNYQv7gq9kPO9HdoHnUC4yJ4CvLqBeNypVmhd1b5iMFpjyF1FIWFitIpVP000kPC+wAoqL7eP5AA==" saltValue="FqJxzPb25EUGzt08NJcfGA==" spinCount="100000" sheet="1" selectLockedCells="1"/>
  <mergeCells count="17">
    <mergeCell ref="AG8:AJ35"/>
    <mergeCell ref="B34:I35"/>
    <mergeCell ref="J34:K35"/>
    <mergeCell ref="O35:P37"/>
    <mergeCell ref="B7:J7"/>
    <mergeCell ref="L7:T7"/>
    <mergeCell ref="B8:J33"/>
    <mergeCell ref="L8:T33"/>
    <mergeCell ref="X8:AF33"/>
    <mergeCell ref="B4:C5"/>
    <mergeCell ref="R4:R5"/>
    <mergeCell ref="S4:T5"/>
    <mergeCell ref="B6:J6"/>
    <mergeCell ref="L6:T6"/>
    <mergeCell ref="M4:N4"/>
    <mergeCell ref="M5:N5"/>
    <mergeCell ref="F4:J5"/>
  </mergeCells>
  <conditionalFormatting sqref="B6:J6">
    <cfRule type="cellIs" dxfId="30" priority="92" operator="equal">
      <formula>$B$61</formula>
    </cfRule>
  </conditionalFormatting>
  <conditionalFormatting sqref="B8:J33">
    <cfRule type="expression" dxfId="29" priority="2">
      <formula>$J$34="oui"</formula>
    </cfRule>
    <cfRule type="expression" dxfId="28" priority="3">
      <formula>$J$34=oui</formula>
    </cfRule>
  </conditionalFormatting>
  <dataValidations disablePrompts="1" count="1">
    <dataValidation type="list" allowBlank="1" showInputMessage="1" showErrorMessage="1" sqref="J33:K33" xr:uid="{8C46BF53-F0BD-4175-8399-56BD02B48CBA}">
      <formula1>$B$58:$B$61</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3796" r:id="rId3" name="Spinner 4">
              <controlPr defaultSize="0" autoPict="0">
                <anchor moveWithCells="1" sizeWithCells="1">
                  <from>
                    <xdr:col>11</xdr:col>
                    <xdr:colOff>9525</xdr:colOff>
                    <xdr:row>33</xdr:row>
                    <xdr:rowOff>19050</xdr:rowOff>
                  </from>
                  <to>
                    <xdr:col>11</xdr:col>
                    <xdr:colOff>552450</xdr:colOff>
                    <xdr:row>35</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CC66"/>
  </sheetPr>
  <dimension ref="A1:CF54"/>
  <sheetViews>
    <sheetView showGridLines="0" showRowColHeaders="0" zoomScaleNormal="100" workbookViewId="0">
      <selection activeCell="H13" sqref="H13:U16"/>
    </sheetView>
  </sheetViews>
  <sheetFormatPr baseColWidth="10" defaultColWidth="9.140625" defaultRowHeight="21"/>
  <cols>
    <col min="1" max="1" width="0.85546875" customWidth="1"/>
    <col min="2" max="2" width="6.7109375" customWidth="1"/>
    <col min="3" max="3" width="4.140625" customWidth="1"/>
    <col min="4" max="4" width="3.7109375" customWidth="1"/>
    <col min="5" max="5" width="8.7109375" customWidth="1"/>
    <col min="6" max="7" width="0.85546875" customWidth="1"/>
    <col min="8" max="8" width="22.140625" style="3" customWidth="1"/>
    <col min="9" max="9" width="9.85546875" customWidth="1"/>
    <col min="10" max="10" width="50.7109375" customWidth="1"/>
    <col min="11" max="11" width="0.85546875" style="2" customWidth="1"/>
    <col min="12" max="21" width="4.7109375" customWidth="1"/>
    <col min="22" max="23" width="0.85546875" customWidth="1"/>
    <col min="24" max="25" width="5.7109375" customWidth="1"/>
    <col min="26" max="26" width="18.28515625" customWidth="1"/>
    <col min="27" max="27" width="15.5703125" customWidth="1"/>
    <col min="28" max="28" width="13" customWidth="1"/>
    <col min="29" max="33" width="15.5703125" style="5" customWidth="1"/>
    <col min="34" max="34" width="9.140625" style="5" customWidth="1"/>
    <col min="35" max="64" width="9.140625" style="5"/>
  </cols>
  <sheetData>
    <row r="1" spans="1:84" s="5" customFormat="1" ht="8.4499999999999993" customHeight="1">
      <c r="A1" s="51"/>
      <c r="F1" s="470"/>
      <c r="G1" s="470"/>
      <c r="H1" s="470"/>
      <c r="I1" s="470"/>
      <c r="J1" s="470"/>
      <c r="K1" s="470"/>
      <c r="L1" s="51"/>
      <c r="M1" s="51"/>
      <c r="N1" s="51"/>
      <c r="O1" s="51"/>
      <c r="P1" s="51"/>
      <c r="Q1" s="51"/>
      <c r="R1" s="51"/>
      <c r="S1" s="51"/>
      <c r="T1" s="51"/>
      <c r="U1" s="51"/>
      <c r="V1" s="51"/>
      <c r="W1" s="51"/>
      <c r="X1" s="89"/>
      <c r="Y1" s="89"/>
    </row>
    <row r="2" spans="1:84" s="50" customFormat="1" ht="18.75" customHeight="1">
      <c r="A2" s="51"/>
      <c r="B2" s="51"/>
      <c r="C2" s="51"/>
      <c r="D2" s="51"/>
      <c r="E2" s="51"/>
      <c r="F2" s="470"/>
      <c r="G2" s="470"/>
      <c r="H2" s="470"/>
      <c r="I2" s="470"/>
      <c r="J2" s="470"/>
      <c r="K2" s="470"/>
      <c r="L2" s="51"/>
      <c r="M2" s="51"/>
      <c r="N2" s="51"/>
      <c r="O2" s="51"/>
      <c r="P2" s="51"/>
      <c r="Q2" s="51"/>
      <c r="R2" s="51"/>
      <c r="S2" s="51"/>
      <c r="T2" s="51"/>
      <c r="U2" s="52"/>
      <c r="V2" s="52"/>
      <c r="W2" s="52"/>
      <c r="X2" s="52"/>
      <c r="Y2" s="52"/>
      <c r="Z2" s="52"/>
      <c r="AA2" s="52"/>
      <c r="AB2" s="52"/>
      <c r="AC2" s="52"/>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row>
    <row r="3" spans="1:84" s="50" customFormat="1" ht="15">
      <c r="A3" s="51"/>
      <c r="B3" s="51"/>
      <c r="C3" s="51"/>
      <c r="D3" s="51"/>
      <c r="E3" s="51"/>
      <c r="F3" s="470"/>
      <c r="G3" s="470"/>
      <c r="H3" s="470"/>
      <c r="I3" s="470"/>
      <c r="J3" s="470"/>
      <c r="K3" s="470"/>
      <c r="L3" s="51"/>
      <c r="M3" s="51"/>
      <c r="N3" s="51"/>
      <c r="O3" s="51"/>
      <c r="P3" s="51"/>
      <c r="Q3" s="51"/>
      <c r="R3" s="51"/>
      <c r="S3" s="51"/>
      <c r="T3" s="51"/>
      <c r="U3" s="52"/>
      <c r="V3" s="52"/>
      <c r="W3" s="52"/>
      <c r="X3" s="52"/>
      <c r="Y3" s="52"/>
      <c r="Z3" s="52"/>
      <c r="AA3" s="52"/>
      <c r="AB3" s="52"/>
      <c r="AC3" s="52"/>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row>
    <row r="4" spans="1:84" s="50" customFormat="1" ht="15">
      <c r="A4" s="51"/>
      <c r="B4" s="51"/>
      <c r="C4" s="51"/>
      <c r="D4" s="51"/>
      <c r="E4" s="51"/>
      <c r="F4" s="51"/>
      <c r="G4" s="51"/>
      <c r="H4" s="51"/>
      <c r="I4" s="51"/>
      <c r="J4" s="51"/>
      <c r="K4" s="51"/>
      <c r="L4" s="51"/>
      <c r="M4" s="51"/>
      <c r="N4" s="51"/>
      <c r="O4" s="51"/>
      <c r="P4" s="51"/>
      <c r="Q4" s="51"/>
      <c r="R4" s="51"/>
      <c r="S4" s="51"/>
      <c r="T4" s="51"/>
      <c r="U4" s="52"/>
      <c r="V4" s="52"/>
      <c r="W4" s="52"/>
      <c r="X4" s="52"/>
      <c r="Y4" s="52"/>
      <c r="Z4" s="52"/>
      <c r="AA4" s="52"/>
      <c r="AB4" s="52"/>
      <c r="AC4" s="52"/>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row>
    <row r="5" spans="1:84" s="5" customFormat="1" ht="17.45" customHeight="1">
      <c r="A5" s="433" t="s">
        <v>405</v>
      </c>
      <c r="B5" s="433"/>
      <c r="C5" s="433"/>
      <c r="D5" s="433"/>
      <c r="E5" s="433"/>
      <c r="F5" s="94"/>
      <c r="G5" s="94"/>
      <c r="H5" s="85"/>
      <c r="I5" s="467" t="s">
        <v>94</v>
      </c>
      <c r="J5" s="468"/>
      <c r="K5" s="468"/>
      <c r="L5" s="468"/>
      <c r="M5" s="468"/>
      <c r="N5" s="468"/>
      <c r="O5" s="94"/>
      <c r="P5" s="94"/>
      <c r="Q5" s="85"/>
      <c r="R5" s="85"/>
      <c r="S5" s="455" t="s">
        <v>440</v>
      </c>
      <c r="T5" s="455"/>
      <c r="U5" s="455"/>
      <c r="V5" s="85"/>
      <c r="W5" s="85"/>
      <c r="X5" s="87" t="str">
        <f>Introduction!P5</f>
        <v>0 0</v>
      </c>
      <c r="Y5" s="85"/>
      <c r="Z5" s="85"/>
      <c r="AA5" s="465">
        <f ca="1">NOW()</f>
        <v>45409.527682523149</v>
      </c>
      <c r="AB5" s="465"/>
      <c r="AC5" s="52"/>
    </row>
    <row r="6" spans="1:84" s="5" customFormat="1" ht="17.45" customHeight="1">
      <c r="A6" s="433"/>
      <c r="B6" s="433"/>
      <c r="C6" s="433"/>
      <c r="D6" s="433"/>
      <c r="E6" s="433"/>
      <c r="F6" s="94"/>
      <c r="G6" s="94"/>
      <c r="H6" s="85"/>
      <c r="I6" s="468"/>
      <c r="J6" s="468"/>
      <c r="K6" s="468"/>
      <c r="L6" s="468"/>
      <c r="M6" s="468"/>
      <c r="N6" s="468"/>
      <c r="O6" s="94"/>
      <c r="P6" s="94"/>
      <c r="Q6" s="85"/>
      <c r="R6" s="85"/>
      <c r="S6" s="455" t="s">
        <v>441</v>
      </c>
      <c r="T6" s="455"/>
      <c r="U6" s="455"/>
      <c r="V6" s="85"/>
      <c r="W6" s="85"/>
      <c r="X6" s="87">
        <f>Introduction!P6</f>
        <v>0</v>
      </c>
      <c r="Y6" s="85"/>
      <c r="Z6" s="85"/>
      <c r="AA6" s="465"/>
      <c r="AB6" s="465"/>
      <c r="AC6" s="52"/>
    </row>
    <row r="7" spans="1:84" s="5" customFormat="1" ht="7.5" customHeight="1">
      <c r="H7" s="90"/>
      <c r="I7" s="468"/>
      <c r="J7" s="468"/>
      <c r="K7" s="468"/>
      <c r="L7" s="468"/>
      <c r="M7" s="468"/>
      <c r="N7" s="468"/>
      <c r="O7" s="91"/>
      <c r="P7" s="91"/>
      <c r="Q7" s="92"/>
      <c r="R7" s="92"/>
      <c r="S7" s="92"/>
      <c r="T7" s="92"/>
      <c r="U7" s="92"/>
    </row>
    <row r="8" spans="1:84" ht="15" customHeight="1">
      <c r="A8" s="449" t="s">
        <v>362</v>
      </c>
      <c r="B8" s="449"/>
      <c r="C8" s="449"/>
      <c r="D8" s="449"/>
      <c r="E8" s="449"/>
      <c r="F8" s="4"/>
      <c r="G8" s="4"/>
      <c r="H8" s="439"/>
      <c r="I8" s="439"/>
      <c r="J8" s="439"/>
      <c r="K8" s="439"/>
      <c r="L8" s="439"/>
      <c r="M8" s="439"/>
      <c r="N8" s="439"/>
      <c r="O8" s="439"/>
      <c r="P8" s="439"/>
      <c r="Q8" s="439"/>
      <c r="R8" s="439"/>
      <c r="S8" s="439"/>
      <c r="T8" s="439"/>
      <c r="U8" s="439"/>
      <c r="V8" s="439"/>
      <c r="W8" s="439"/>
      <c r="X8" s="439"/>
      <c r="Y8" s="439"/>
      <c r="Z8" s="439"/>
      <c r="AA8" s="439"/>
      <c r="AB8" s="4"/>
    </row>
    <row r="9" spans="1:84" ht="15" customHeight="1">
      <c r="A9" s="449"/>
      <c r="B9" s="449"/>
      <c r="C9" s="449"/>
      <c r="D9" s="449"/>
      <c r="E9" s="449"/>
      <c r="F9" s="4"/>
      <c r="G9" s="4"/>
      <c r="H9" s="197" t="s">
        <v>96</v>
      </c>
      <c r="I9" s="107"/>
      <c r="J9" s="206" t="s">
        <v>99</v>
      </c>
      <c r="K9" s="198"/>
      <c r="L9" s="198"/>
      <c r="M9" s="198"/>
      <c r="N9" s="198"/>
      <c r="O9" s="198"/>
      <c r="P9" s="198"/>
      <c r="Q9" s="198"/>
      <c r="R9" s="198"/>
      <c r="S9" s="198"/>
      <c r="T9" s="198"/>
      <c r="U9" s="198"/>
      <c r="W9" s="4"/>
      <c r="X9" s="165" t="s">
        <v>112</v>
      </c>
      <c r="Y9" s="9"/>
      <c r="Z9" s="9"/>
      <c r="AA9" s="9"/>
      <c r="AB9" s="4"/>
    </row>
    <row r="10" spans="1:84" ht="15" customHeight="1">
      <c r="A10" s="449"/>
      <c r="B10" s="449"/>
      <c r="C10" s="449"/>
      <c r="D10" s="449"/>
      <c r="E10" s="449"/>
      <c r="F10" s="4"/>
      <c r="G10" s="4"/>
      <c r="H10" s="466" t="s">
        <v>410</v>
      </c>
      <c r="I10" s="466"/>
      <c r="J10" s="466"/>
      <c r="K10" s="466"/>
      <c r="L10" s="466"/>
      <c r="M10" s="466"/>
      <c r="N10" s="466"/>
      <c r="O10" s="466"/>
      <c r="P10" s="466"/>
      <c r="Q10" s="466"/>
      <c r="R10" s="466"/>
      <c r="S10" s="466"/>
      <c r="T10" s="466"/>
      <c r="U10" s="466"/>
      <c r="W10" s="4"/>
      <c r="X10" s="4"/>
      <c r="Y10" s="4"/>
      <c r="Z10" s="4"/>
      <c r="AA10" s="4"/>
      <c r="AB10" s="4"/>
      <c r="AC10" s="5" t="s">
        <v>83</v>
      </c>
    </row>
    <row r="11" spans="1:84" ht="15" customHeight="1">
      <c r="A11" s="150"/>
      <c r="B11" s="150"/>
      <c r="C11" s="150"/>
      <c r="D11" s="150"/>
      <c r="E11" s="150"/>
      <c r="F11" s="4"/>
      <c r="G11" s="4"/>
      <c r="H11" s="466"/>
      <c r="I11" s="466"/>
      <c r="J11" s="466"/>
      <c r="K11" s="466"/>
      <c r="L11" s="466"/>
      <c r="M11" s="466"/>
      <c r="N11" s="466"/>
      <c r="O11" s="466"/>
      <c r="P11" s="466"/>
      <c r="Q11" s="466"/>
      <c r="R11" s="466"/>
      <c r="S11" s="466"/>
      <c r="T11" s="466"/>
      <c r="U11" s="466"/>
      <c r="W11" s="4"/>
      <c r="X11" s="4"/>
      <c r="Y11" s="4"/>
      <c r="Z11" s="4"/>
      <c r="AA11" s="4"/>
      <c r="AB11" s="4"/>
    </row>
    <row r="12" spans="1:84" ht="15" customHeight="1">
      <c r="A12" s="4"/>
      <c r="B12" s="4"/>
      <c r="C12" s="4"/>
      <c r="D12" s="4"/>
      <c r="E12" s="4"/>
      <c r="F12" s="4"/>
      <c r="G12" s="4"/>
      <c r="H12" s="466"/>
      <c r="I12" s="466"/>
      <c r="J12" s="466"/>
      <c r="K12" s="466"/>
      <c r="L12" s="466"/>
      <c r="M12" s="466"/>
      <c r="N12" s="466"/>
      <c r="O12" s="466"/>
      <c r="P12" s="466"/>
      <c r="Q12" s="466"/>
      <c r="R12" s="466"/>
      <c r="S12" s="466"/>
      <c r="T12" s="466"/>
      <c r="U12" s="466"/>
      <c r="W12" s="4"/>
      <c r="X12" s="469" t="s">
        <v>451</v>
      </c>
      <c r="Y12" s="469"/>
      <c r="Z12" s="469"/>
      <c r="AA12" s="469"/>
      <c r="AB12" s="4"/>
    </row>
    <row r="13" spans="1:84" ht="15" customHeight="1">
      <c r="A13" s="4"/>
      <c r="B13" s="361" t="s">
        <v>361</v>
      </c>
      <c r="C13" s="361" t="str">
        <f>Introduction!C9</f>
        <v>Date (JJ/MM/AAAA)</v>
      </c>
      <c r="D13" s="443"/>
      <c r="E13" s="443"/>
      <c r="F13" s="4"/>
      <c r="G13" s="4"/>
      <c r="H13" s="464"/>
      <c r="I13" s="464"/>
      <c r="J13" s="464"/>
      <c r="K13" s="464"/>
      <c r="L13" s="464"/>
      <c r="M13" s="464"/>
      <c r="N13" s="464"/>
      <c r="O13" s="464"/>
      <c r="P13" s="464"/>
      <c r="Q13" s="464"/>
      <c r="R13" s="464"/>
      <c r="S13" s="464"/>
      <c r="T13" s="464"/>
      <c r="U13" s="464"/>
      <c r="W13" s="4"/>
      <c r="X13" s="469"/>
      <c r="Y13" s="469"/>
      <c r="Z13" s="469"/>
      <c r="AA13" s="469"/>
      <c r="AB13" s="4"/>
    </row>
    <row r="14" spans="1:84" ht="15" customHeight="1" thickBot="1">
      <c r="A14" s="4"/>
      <c r="B14" s="362"/>
      <c r="C14" s="444"/>
      <c r="D14" s="444"/>
      <c r="E14" s="444"/>
      <c r="F14" s="4"/>
      <c r="G14" s="4"/>
      <c r="H14" s="464"/>
      <c r="I14" s="464"/>
      <c r="J14" s="464"/>
      <c r="K14" s="464"/>
      <c r="L14" s="464"/>
      <c r="M14" s="464"/>
      <c r="N14" s="464"/>
      <c r="O14" s="464"/>
      <c r="P14" s="464"/>
      <c r="Q14" s="464"/>
      <c r="R14" s="464"/>
      <c r="S14" s="464"/>
      <c r="T14" s="464"/>
      <c r="U14" s="464"/>
      <c r="W14" s="4"/>
      <c r="X14" s="469"/>
      <c r="Y14" s="469"/>
      <c r="Z14" s="469"/>
      <c r="AA14" s="469"/>
      <c r="AB14" s="4"/>
    </row>
    <row r="15" spans="1:84" ht="15" customHeight="1">
      <c r="A15" s="4"/>
      <c r="B15" s="11">
        <v>1</v>
      </c>
      <c r="C15" s="458" t="str">
        <f>IF('CE1'!S4&gt;0,'CE1'!S4," ")</f>
        <v xml:space="preserve"> </v>
      </c>
      <c r="D15" s="459"/>
      <c r="E15" s="460"/>
      <c r="F15" s="4"/>
      <c r="G15" s="4"/>
      <c r="H15" s="464"/>
      <c r="I15" s="464"/>
      <c r="J15" s="464"/>
      <c r="K15" s="464"/>
      <c r="L15" s="464"/>
      <c r="M15" s="464"/>
      <c r="N15" s="464"/>
      <c r="O15" s="464"/>
      <c r="P15" s="464"/>
      <c r="Q15" s="464"/>
      <c r="R15" s="464"/>
      <c r="S15" s="464"/>
      <c r="T15" s="464"/>
      <c r="U15" s="464"/>
      <c r="W15" s="4"/>
      <c r="X15" s="469"/>
      <c r="Y15" s="469"/>
      <c r="Z15" s="469"/>
      <c r="AA15" s="469"/>
      <c r="AB15" s="4"/>
    </row>
    <row r="16" spans="1:84" ht="15" customHeight="1">
      <c r="A16" s="4"/>
      <c r="B16" s="1">
        <f t="shared" ref="B16:B24" si="0">B15+1</f>
        <v>2</v>
      </c>
      <c r="C16" s="458" t="str">
        <f>IF('CE2'!S4&gt;0,'CE2'!S4," ")</f>
        <v xml:space="preserve"> </v>
      </c>
      <c r="D16" s="459"/>
      <c r="E16" s="460"/>
      <c r="F16" s="4"/>
      <c r="G16" s="4"/>
      <c r="H16" s="464"/>
      <c r="I16" s="464"/>
      <c r="J16" s="464"/>
      <c r="K16" s="464"/>
      <c r="L16" s="464"/>
      <c r="M16" s="464"/>
      <c r="N16" s="464"/>
      <c r="O16" s="464"/>
      <c r="P16" s="464"/>
      <c r="Q16" s="464"/>
      <c r="R16" s="464"/>
      <c r="S16" s="464"/>
      <c r="T16" s="464"/>
      <c r="U16" s="464"/>
      <c r="W16" s="4"/>
      <c r="X16" s="469"/>
      <c r="Y16" s="469"/>
      <c r="Z16" s="469"/>
      <c r="AA16" s="469"/>
      <c r="AB16" s="4"/>
    </row>
    <row r="17" spans="1:64" s="159" customFormat="1" ht="15" customHeight="1">
      <c r="A17" s="155"/>
      <c r="B17" s="156">
        <f t="shared" si="0"/>
        <v>3</v>
      </c>
      <c r="C17" s="458" t="str">
        <f>IF('CE3'!S4&gt;0,'CE3'!S4," ")</f>
        <v xml:space="preserve"> </v>
      </c>
      <c r="D17" s="459"/>
      <c r="E17" s="460"/>
      <c r="F17" s="155"/>
      <c r="G17" s="155"/>
      <c r="H17" s="157" t="s">
        <v>411</v>
      </c>
      <c r="I17" s="158"/>
      <c r="J17" s="157"/>
      <c r="K17" s="157"/>
      <c r="L17" s="157"/>
      <c r="M17" s="157"/>
      <c r="N17" s="157"/>
      <c r="O17" s="157"/>
      <c r="P17" s="157"/>
      <c r="Q17" s="157"/>
      <c r="R17" s="157"/>
      <c r="S17" s="157"/>
      <c r="T17" s="157"/>
      <c r="U17" s="157"/>
      <c r="W17" s="155"/>
      <c r="X17" s="469"/>
      <c r="Y17" s="469"/>
      <c r="Z17" s="469"/>
      <c r="AA17" s="469"/>
      <c r="AB17" s="155"/>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c r="BJ17" s="160"/>
      <c r="BK17" s="160"/>
      <c r="BL17" s="160"/>
    </row>
    <row r="18" spans="1:64" ht="15" customHeight="1">
      <c r="A18" s="4"/>
      <c r="B18" s="1">
        <f t="shared" si="0"/>
        <v>4</v>
      </c>
      <c r="C18" s="458" t="str">
        <f>IF('CE4'!S4&gt;0,'CE4'!S4," ")</f>
        <v xml:space="preserve"> </v>
      </c>
      <c r="D18" s="459"/>
      <c r="E18" s="460"/>
      <c r="F18" s="4"/>
      <c r="G18" s="4"/>
      <c r="H18" s="464"/>
      <c r="I18" s="464"/>
      <c r="J18" s="464"/>
      <c r="K18" s="464"/>
      <c r="L18" s="464"/>
      <c r="M18" s="464"/>
      <c r="N18" s="464"/>
      <c r="O18" s="464"/>
      <c r="P18" s="464"/>
      <c r="Q18" s="464"/>
      <c r="R18" s="464"/>
      <c r="S18" s="464"/>
      <c r="T18" s="464"/>
      <c r="U18" s="464"/>
      <c r="W18" s="4"/>
      <c r="X18" s="469"/>
      <c r="Y18" s="469"/>
      <c r="Z18" s="469"/>
      <c r="AA18" s="469"/>
      <c r="AB18" s="4"/>
    </row>
    <row r="19" spans="1:64" ht="15" customHeight="1">
      <c r="A19" s="4"/>
      <c r="B19" s="1">
        <f t="shared" si="0"/>
        <v>5</v>
      </c>
      <c r="C19" s="458" t="str">
        <f>IF('CE5'!S4&gt;0,'CE5'!S4," ")</f>
        <v xml:space="preserve"> </v>
      </c>
      <c r="D19" s="459"/>
      <c r="E19" s="460"/>
      <c r="F19" s="4"/>
      <c r="G19" s="4"/>
      <c r="H19" s="464"/>
      <c r="I19" s="464"/>
      <c r="J19" s="464"/>
      <c r="K19" s="464"/>
      <c r="L19" s="464"/>
      <c r="M19" s="464"/>
      <c r="N19" s="464"/>
      <c r="O19" s="464"/>
      <c r="P19" s="464"/>
      <c r="Q19" s="464"/>
      <c r="R19" s="464"/>
      <c r="S19" s="464"/>
      <c r="T19" s="464"/>
      <c r="U19" s="464"/>
      <c r="W19" s="4"/>
      <c r="X19" s="469"/>
      <c r="Y19" s="469"/>
      <c r="Z19" s="469"/>
      <c r="AA19" s="469"/>
      <c r="AB19" s="4"/>
    </row>
    <row r="20" spans="1:64" ht="15" customHeight="1">
      <c r="A20" s="4"/>
      <c r="B20" s="1">
        <f t="shared" si="0"/>
        <v>6</v>
      </c>
      <c r="C20" s="458" t="str">
        <f>IF('CE6'!S4&gt;0,'CE6'!S4," ")</f>
        <v xml:space="preserve"> </v>
      </c>
      <c r="D20" s="459"/>
      <c r="E20" s="460"/>
      <c r="F20" s="4"/>
      <c r="G20" s="4"/>
      <c r="H20" s="464"/>
      <c r="I20" s="464"/>
      <c r="J20" s="464"/>
      <c r="K20" s="464"/>
      <c r="L20" s="464"/>
      <c r="M20" s="464"/>
      <c r="N20" s="464"/>
      <c r="O20" s="464"/>
      <c r="P20" s="464"/>
      <c r="Q20" s="464"/>
      <c r="R20" s="464"/>
      <c r="S20" s="464"/>
      <c r="T20" s="464"/>
      <c r="U20" s="464"/>
      <c r="W20" s="4"/>
      <c r="X20" s="469"/>
      <c r="Y20" s="469"/>
      <c r="Z20" s="469"/>
      <c r="AA20" s="469"/>
      <c r="AB20" s="4"/>
    </row>
    <row r="21" spans="1:64" ht="15" customHeight="1">
      <c r="A21" s="4"/>
      <c r="B21" s="1">
        <f t="shared" si="0"/>
        <v>7</v>
      </c>
      <c r="C21" s="458" t="str">
        <f>IF('CE7'!S4&gt;0,'CE7'!S4," ")</f>
        <v xml:space="preserve"> </v>
      </c>
      <c r="D21" s="459"/>
      <c r="E21" s="460"/>
      <c r="F21" s="4"/>
      <c r="G21" s="4"/>
      <c r="H21" s="464"/>
      <c r="I21" s="464"/>
      <c r="J21" s="464"/>
      <c r="K21" s="464"/>
      <c r="L21" s="464"/>
      <c r="M21" s="464"/>
      <c r="N21" s="464"/>
      <c r="O21" s="464"/>
      <c r="P21" s="464"/>
      <c r="Q21" s="464"/>
      <c r="R21" s="464"/>
      <c r="S21" s="464"/>
      <c r="T21" s="464"/>
      <c r="U21" s="464"/>
      <c r="W21" s="4"/>
      <c r="X21" s="469"/>
      <c r="Y21" s="469"/>
      <c r="Z21" s="469"/>
      <c r="AA21" s="469"/>
      <c r="AB21" s="4"/>
    </row>
    <row r="22" spans="1:64" ht="15" customHeight="1">
      <c r="A22" s="6"/>
      <c r="B22" s="1">
        <f t="shared" si="0"/>
        <v>8</v>
      </c>
      <c r="C22" s="458" t="str">
        <f>IF('CE8'!S4&gt;0,'CE8'!S4," ")</f>
        <v xml:space="preserve"> </v>
      </c>
      <c r="D22" s="459"/>
      <c r="E22" s="460"/>
      <c r="F22" s="4"/>
      <c r="G22" s="4"/>
      <c r="H22" s="157" t="s">
        <v>412</v>
      </c>
      <c r="I22" s="157"/>
      <c r="J22" s="157"/>
      <c r="K22" s="158"/>
      <c r="L22" s="161" t="s">
        <v>97</v>
      </c>
      <c r="M22" s="161"/>
      <c r="N22" s="161"/>
      <c r="O22" s="161"/>
      <c r="P22" s="161"/>
      <c r="Q22" s="161"/>
      <c r="R22" s="161"/>
      <c r="S22" s="157"/>
      <c r="T22" s="157"/>
      <c r="U22" s="158"/>
      <c r="W22" s="4"/>
      <c r="X22" s="469"/>
      <c r="Y22" s="469"/>
      <c r="Z22" s="469"/>
      <c r="AA22" s="469"/>
      <c r="AB22" s="4"/>
    </row>
    <row r="23" spans="1:64" ht="15" customHeight="1">
      <c r="A23" s="6"/>
      <c r="B23" s="1">
        <f t="shared" si="0"/>
        <v>9</v>
      </c>
      <c r="C23" s="458" t="str">
        <f>IF('CE9'!S4&gt;0,'CE9'!S4," ")</f>
        <v xml:space="preserve"> </v>
      </c>
      <c r="D23" s="459"/>
      <c r="E23" s="460"/>
      <c r="F23" s="4"/>
      <c r="G23" s="4"/>
      <c r="H23" s="157" t="s">
        <v>98</v>
      </c>
      <c r="I23" s="157"/>
      <c r="J23" s="157"/>
      <c r="K23" s="158"/>
      <c r="L23" s="157" t="s">
        <v>101</v>
      </c>
      <c r="M23" s="158"/>
      <c r="N23" s="158"/>
      <c r="O23" s="158"/>
      <c r="P23" s="158"/>
      <c r="Q23" s="158"/>
      <c r="R23" s="158"/>
      <c r="S23" s="158"/>
      <c r="T23" s="158"/>
      <c r="U23" s="158"/>
      <c r="W23" s="4"/>
      <c r="X23" s="469"/>
      <c r="Y23" s="469"/>
      <c r="Z23" s="469"/>
      <c r="AA23" s="469"/>
      <c r="AB23" s="4"/>
    </row>
    <row r="24" spans="1:64" ht="15" customHeight="1">
      <c r="A24" s="6"/>
      <c r="B24" s="1">
        <f t="shared" si="0"/>
        <v>10</v>
      </c>
      <c r="C24" s="458" t="str">
        <f>IF('CE10'!S4&gt;0,'CE10'!S4," ")</f>
        <v xml:space="preserve"> </v>
      </c>
      <c r="D24" s="459"/>
      <c r="E24" s="460"/>
      <c r="F24" s="4"/>
      <c r="G24" s="4"/>
      <c r="H24" s="464"/>
      <c r="I24" s="464"/>
      <c r="J24" s="464"/>
      <c r="K24" s="10"/>
      <c r="L24" s="464"/>
      <c r="M24" s="464"/>
      <c r="N24" s="464"/>
      <c r="O24" s="464"/>
      <c r="P24" s="464"/>
      <c r="Q24" s="464"/>
      <c r="R24" s="464"/>
      <c r="S24" s="464"/>
      <c r="T24" s="464"/>
      <c r="U24" s="464"/>
      <c r="W24" s="4"/>
      <c r="X24" s="469"/>
      <c r="Y24" s="469"/>
      <c r="Z24" s="469"/>
      <c r="AA24" s="469"/>
      <c r="AB24" s="4"/>
    </row>
    <row r="25" spans="1:64" ht="18" customHeight="1">
      <c r="A25" s="6"/>
      <c r="B25" s="6"/>
      <c r="C25" s="6"/>
      <c r="D25" s="6"/>
      <c r="E25" s="6"/>
      <c r="F25" s="4"/>
      <c r="G25" s="4"/>
      <c r="H25" s="464"/>
      <c r="I25" s="464"/>
      <c r="J25" s="464"/>
      <c r="K25" s="10"/>
      <c r="L25" s="464"/>
      <c r="M25" s="464"/>
      <c r="N25" s="464"/>
      <c r="O25" s="464"/>
      <c r="P25" s="464"/>
      <c r="Q25" s="464"/>
      <c r="R25" s="464"/>
      <c r="S25" s="464"/>
      <c r="T25" s="464"/>
      <c r="U25" s="464"/>
      <c r="W25" s="4"/>
      <c r="X25" s="469"/>
      <c r="Y25" s="469"/>
      <c r="Z25" s="469"/>
      <c r="AA25" s="469"/>
      <c r="AB25" s="4"/>
    </row>
    <row r="26" spans="1:64" ht="18" customHeight="1">
      <c r="A26" s="6"/>
      <c r="B26" s="6"/>
      <c r="C26" s="6"/>
      <c r="D26" s="6"/>
      <c r="E26" s="6"/>
      <c r="F26" s="4"/>
      <c r="G26" s="4"/>
      <c r="H26" s="464"/>
      <c r="I26" s="464"/>
      <c r="J26" s="464"/>
      <c r="K26" s="10"/>
      <c r="L26" s="464"/>
      <c r="M26" s="464"/>
      <c r="N26" s="464"/>
      <c r="O26" s="464"/>
      <c r="P26" s="464"/>
      <c r="Q26" s="464"/>
      <c r="R26" s="464"/>
      <c r="S26" s="464"/>
      <c r="T26" s="464"/>
      <c r="U26" s="464"/>
      <c r="W26" s="4"/>
      <c r="X26" s="469"/>
      <c r="Y26" s="469"/>
      <c r="Z26" s="469"/>
      <c r="AA26" s="469"/>
      <c r="AB26" s="4"/>
    </row>
    <row r="27" spans="1:64" ht="18" customHeight="1">
      <c r="A27" s="6"/>
      <c r="B27" s="6"/>
      <c r="C27" s="6"/>
      <c r="D27" s="6"/>
      <c r="E27" s="6"/>
      <c r="F27" s="4"/>
      <c r="G27" s="4"/>
      <c r="H27" s="464"/>
      <c r="I27" s="464"/>
      <c r="J27" s="464"/>
      <c r="K27" s="10"/>
      <c r="L27" s="464"/>
      <c r="M27" s="464"/>
      <c r="N27" s="464"/>
      <c r="O27" s="464"/>
      <c r="P27" s="464"/>
      <c r="Q27" s="464"/>
      <c r="R27" s="464"/>
      <c r="S27" s="464"/>
      <c r="T27" s="464"/>
      <c r="U27" s="464"/>
      <c r="W27" s="4"/>
      <c r="X27" s="4"/>
      <c r="Y27" s="4"/>
      <c r="Z27" s="4"/>
      <c r="AA27" s="4"/>
      <c r="AB27" s="4"/>
    </row>
    <row r="28" spans="1:64" ht="18" customHeight="1">
      <c r="A28" s="6"/>
      <c r="B28" s="6"/>
      <c r="C28" s="6"/>
      <c r="D28" s="6"/>
      <c r="E28" s="6"/>
      <c r="F28" s="4"/>
      <c r="G28" s="4"/>
      <c r="H28" s="161" t="s">
        <v>275</v>
      </c>
      <c r="I28" s="95"/>
      <c r="J28" s="96"/>
      <c r="K28" s="10"/>
      <c r="L28" s="464"/>
      <c r="M28" s="464"/>
      <c r="N28" s="464"/>
      <c r="O28" s="464"/>
      <c r="P28" s="464"/>
      <c r="Q28" s="464"/>
      <c r="R28" s="464"/>
      <c r="S28" s="464"/>
      <c r="T28" s="464"/>
      <c r="U28" s="464"/>
      <c r="W28" s="4"/>
      <c r="X28" s="4"/>
      <c r="Y28" s="4"/>
      <c r="Z28" s="4"/>
      <c r="AA28" s="4"/>
      <c r="AB28" s="4"/>
    </row>
    <row r="29" spans="1:64" ht="18" customHeight="1">
      <c r="A29" s="6"/>
      <c r="B29" s="6"/>
      <c r="C29" s="6"/>
      <c r="D29" s="6"/>
      <c r="E29" s="6"/>
      <c r="F29" s="4"/>
      <c r="G29" s="4"/>
      <c r="H29" s="157" t="s">
        <v>100</v>
      </c>
      <c r="I29" s="95"/>
      <c r="J29" s="96"/>
      <c r="K29" s="10"/>
      <c r="L29" s="157" t="s">
        <v>102</v>
      </c>
      <c r="M29" s="95"/>
      <c r="N29" s="95"/>
      <c r="O29" s="95"/>
      <c r="P29" s="95"/>
      <c r="Q29" s="95"/>
      <c r="R29" s="95"/>
      <c r="S29" s="95"/>
      <c r="T29" s="95"/>
      <c r="U29" s="95"/>
      <c r="W29" s="4"/>
      <c r="X29" s="4"/>
      <c r="Y29" s="4"/>
      <c r="Z29" s="4"/>
      <c r="AA29" s="4"/>
      <c r="AB29" s="4"/>
    </row>
    <row r="30" spans="1:64" ht="18" customHeight="1">
      <c r="A30" s="6"/>
      <c r="B30" s="6"/>
      <c r="C30" s="6"/>
      <c r="D30" s="6"/>
      <c r="E30" s="6"/>
      <c r="F30" s="4"/>
      <c r="G30" s="4"/>
      <c r="H30" s="464" t="s">
        <v>452</v>
      </c>
      <c r="I30" s="464"/>
      <c r="J30" s="464"/>
      <c r="K30" s="10"/>
      <c r="L30" s="464"/>
      <c r="M30" s="464"/>
      <c r="N30" s="464"/>
      <c r="O30" s="464"/>
      <c r="P30" s="464"/>
      <c r="Q30" s="464"/>
      <c r="R30" s="464"/>
      <c r="S30" s="464"/>
      <c r="T30" s="464"/>
      <c r="U30" s="464"/>
      <c r="W30" s="4"/>
      <c r="X30" s="4"/>
      <c r="Y30" s="4"/>
      <c r="Z30" s="4"/>
      <c r="AA30" s="4"/>
      <c r="AB30" s="4"/>
    </row>
    <row r="31" spans="1:64" ht="18" customHeight="1">
      <c r="A31" s="6"/>
      <c r="B31" s="6"/>
      <c r="C31" s="6"/>
      <c r="D31" s="6"/>
      <c r="E31" s="6"/>
      <c r="F31" s="4"/>
      <c r="G31" s="4"/>
      <c r="H31" s="464"/>
      <c r="I31" s="464"/>
      <c r="J31" s="464"/>
      <c r="K31" s="10"/>
      <c r="L31" s="464"/>
      <c r="M31" s="464"/>
      <c r="N31" s="464"/>
      <c r="O31" s="464"/>
      <c r="P31" s="464"/>
      <c r="Q31" s="464"/>
      <c r="R31" s="464"/>
      <c r="S31" s="464"/>
      <c r="T31" s="464"/>
      <c r="U31" s="464"/>
      <c r="W31" s="4"/>
      <c r="X31" s="4"/>
      <c r="Y31" s="4"/>
      <c r="Z31" s="4"/>
      <c r="AA31" s="4"/>
      <c r="AB31" s="4"/>
    </row>
    <row r="32" spans="1:64" ht="18" customHeight="1">
      <c r="A32" s="6"/>
      <c r="B32" s="6"/>
      <c r="C32" s="6"/>
      <c r="D32" s="6"/>
      <c r="E32" s="6"/>
      <c r="F32" s="4"/>
      <c r="G32" s="4"/>
      <c r="H32" s="464"/>
      <c r="I32" s="464"/>
      <c r="J32" s="464"/>
      <c r="K32" s="10"/>
      <c r="L32" s="464"/>
      <c r="M32" s="464"/>
      <c r="N32" s="464"/>
      <c r="O32" s="464"/>
      <c r="P32" s="464"/>
      <c r="Q32" s="464"/>
      <c r="R32" s="464"/>
      <c r="S32" s="464"/>
      <c r="T32" s="464"/>
      <c r="U32" s="464"/>
      <c r="W32" s="4"/>
      <c r="X32" s="4"/>
      <c r="Y32" s="4"/>
      <c r="Z32" s="4"/>
      <c r="AA32" s="4"/>
      <c r="AB32" s="4"/>
    </row>
    <row r="33" spans="1:28" ht="18" customHeight="1">
      <c r="A33" s="6"/>
      <c r="B33" s="6"/>
      <c r="C33" s="6"/>
      <c r="D33" s="6"/>
      <c r="E33" s="6"/>
      <c r="F33" s="4"/>
      <c r="G33" s="4"/>
      <c r="H33" s="464"/>
      <c r="I33" s="464"/>
      <c r="J33" s="464"/>
      <c r="K33" s="15"/>
      <c r="L33" s="464"/>
      <c r="M33" s="464"/>
      <c r="N33" s="464"/>
      <c r="O33" s="464"/>
      <c r="P33" s="464"/>
      <c r="Q33" s="464"/>
      <c r="R33" s="464"/>
      <c r="S33" s="464"/>
      <c r="T33" s="464"/>
      <c r="U33" s="464"/>
      <c r="W33" s="4"/>
      <c r="X33" s="4"/>
      <c r="Y33" s="4"/>
      <c r="Z33" s="4"/>
      <c r="AA33" s="4"/>
      <c r="AB33" s="4"/>
    </row>
    <row r="34" spans="1:28" ht="18" customHeight="1">
      <c r="A34" s="4"/>
      <c r="B34" s="6"/>
      <c r="C34" s="6"/>
      <c r="D34" s="6"/>
      <c r="E34" s="6"/>
      <c r="F34" s="4"/>
      <c r="G34" s="4"/>
      <c r="H34" s="464"/>
      <c r="I34" s="464"/>
      <c r="J34" s="464"/>
      <c r="K34" s="15"/>
      <c r="L34" s="464"/>
      <c r="M34" s="464"/>
      <c r="N34" s="464"/>
      <c r="O34" s="464"/>
      <c r="P34" s="464"/>
      <c r="Q34" s="464"/>
      <c r="R34" s="464"/>
      <c r="S34" s="464"/>
      <c r="T34" s="464"/>
      <c r="U34" s="464"/>
      <c r="W34" s="4"/>
      <c r="X34" s="4"/>
      <c r="Y34" s="4"/>
      <c r="Z34" s="4"/>
      <c r="AA34" s="4"/>
      <c r="AB34" s="4"/>
    </row>
    <row r="35" spans="1:28" ht="18" customHeight="1">
      <c r="A35" s="4"/>
      <c r="B35" s="4"/>
      <c r="C35" s="4"/>
      <c r="D35" s="4"/>
      <c r="E35" s="4"/>
      <c r="F35" s="4"/>
      <c r="G35" s="4"/>
      <c r="H35" s="161" t="s">
        <v>103</v>
      </c>
      <c r="I35" s="95"/>
      <c r="J35" s="95"/>
      <c r="K35" s="95"/>
      <c r="L35" s="95"/>
      <c r="M35" s="95"/>
      <c r="N35" s="95"/>
      <c r="O35" s="95"/>
      <c r="P35" s="95"/>
      <c r="Q35" s="95"/>
      <c r="R35" s="95"/>
      <c r="S35" s="95"/>
      <c r="T35" s="95"/>
      <c r="U35" s="95"/>
      <c r="W35" s="4"/>
      <c r="X35" s="4"/>
      <c r="Y35" s="4"/>
      <c r="Z35" s="4"/>
      <c r="AA35" s="4"/>
      <c r="AB35" s="4"/>
    </row>
    <row r="36" spans="1:28" ht="18" customHeight="1">
      <c r="A36" s="4"/>
      <c r="B36" s="4"/>
      <c r="C36" s="4"/>
      <c r="D36" s="4"/>
      <c r="E36" s="4"/>
      <c r="F36" s="4"/>
      <c r="G36" s="4"/>
      <c r="H36" s="162" t="s">
        <v>104</v>
      </c>
      <c r="I36" s="461"/>
      <c r="J36" s="461"/>
      <c r="K36" s="15"/>
      <c r="L36" s="163" t="s">
        <v>105</v>
      </c>
      <c r="M36" s="97"/>
      <c r="N36" s="462"/>
      <c r="O36" s="462"/>
      <c r="P36" s="462"/>
      <c r="Q36" s="462"/>
      <c r="R36" s="462"/>
      <c r="S36" s="462"/>
      <c r="T36" s="462"/>
      <c r="U36" s="462"/>
      <c r="W36" s="4"/>
      <c r="X36" s="4"/>
      <c r="Y36" s="4"/>
      <c r="Z36" s="4"/>
      <c r="AA36" s="4"/>
      <c r="AB36" s="4"/>
    </row>
    <row r="37" spans="1:28" ht="18" customHeight="1">
      <c r="A37" s="4"/>
      <c r="B37" s="4"/>
      <c r="C37" s="4"/>
      <c r="D37" s="4"/>
      <c r="E37" s="4"/>
      <c r="F37" s="4"/>
      <c r="G37" s="4"/>
      <c r="H37" s="162" t="s">
        <v>110</v>
      </c>
      <c r="I37" s="461"/>
      <c r="J37" s="461"/>
      <c r="K37" s="15"/>
      <c r="L37" s="163" t="s">
        <v>106</v>
      </c>
      <c r="M37" s="97"/>
      <c r="N37" s="462"/>
      <c r="O37" s="462"/>
      <c r="P37" s="462"/>
      <c r="Q37" s="462"/>
      <c r="R37" s="462"/>
      <c r="S37" s="462"/>
      <c r="T37" s="462"/>
      <c r="U37" s="462"/>
      <c r="W37" s="4"/>
      <c r="X37" s="4"/>
      <c r="Y37" s="4"/>
      <c r="Z37" s="4"/>
      <c r="AA37" s="4"/>
      <c r="AB37" s="4"/>
    </row>
    <row r="38" spans="1:28" ht="18" customHeight="1">
      <c r="A38" s="4"/>
      <c r="B38" s="4"/>
      <c r="C38" s="4"/>
      <c r="D38" s="4"/>
      <c r="E38" s="4"/>
      <c r="F38" s="4"/>
      <c r="G38" s="4"/>
      <c r="H38" s="162"/>
      <c r="I38" s="461"/>
      <c r="J38" s="461"/>
      <c r="K38" s="15"/>
      <c r="L38" s="163" t="s">
        <v>107</v>
      </c>
      <c r="M38" s="97"/>
      <c r="N38" s="462"/>
      <c r="O38" s="462"/>
      <c r="P38" s="462"/>
      <c r="Q38" s="462"/>
      <c r="R38" s="462"/>
      <c r="S38" s="462"/>
      <c r="T38" s="462"/>
      <c r="U38" s="462"/>
      <c r="W38" s="4"/>
      <c r="X38" s="4"/>
      <c r="Y38" s="4"/>
      <c r="Z38" s="4"/>
      <c r="AA38" s="4"/>
      <c r="AB38" s="4"/>
    </row>
    <row r="39" spans="1:28" ht="18" customHeight="1">
      <c r="A39" s="4"/>
      <c r="B39" s="4"/>
      <c r="C39" s="4"/>
      <c r="D39" s="4"/>
      <c r="E39" s="4"/>
      <c r="F39" s="4"/>
      <c r="G39" s="4"/>
      <c r="H39" s="162" t="s">
        <v>109</v>
      </c>
      <c r="I39" s="461"/>
      <c r="J39" s="461"/>
      <c r="K39" s="15"/>
      <c r="L39" s="163" t="s">
        <v>413</v>
      </c>
      <c r="M39" s="97"/>
      <c r="N39" s="97"/>
      <c r="O39" s="97"/>
      <c r="P39" s="97"/>
      <c r="Q39" s="97"/>
      <c r="R39" s="97"/>
      <c r="S39" s="462"/>
      <c r="T39" s="462"/>
      <c r="U39" s="462"/>
      <c r="W39" s="4"/>
      <c r="X39" s="4"/>
      <c r="Y39" s="4"/>
      <c r="Z39" s="4"/>
      <c r="AA39" s="4"/>
      <c r="AB39" s="4"/>
    </row>
    <row r="40" spans="1:28" ht="18" customHeight="1">
      <c r="A40" s="4"/>
      <c r="B40" s="4"/>
      <c r="C40" s="4"/>
      <c r="D40" s="4"/>
      <c r="E40" s="4"/>
      <c r="F40" s="4"/>
      <c r="G40" s="4"/>
      <c r="H40" s="162" t="s">
        <v>108</v>
      </c>
      <c r="I40" s="461"/>
      <c r="J40" s="461"/>
      <c r="K40" s="15"/>
      <c r="L40" s="164" t="s">
        <v>111</v>
      </c>
      <c r="M40" s="98"/>
      <c r="N40" s="463"/>
      <c r="O40" s="463"/>
      <c r="P40" s="463"/>
      <c r="Q40" s="463"/>
      <c r="R40" s="463"/>
      <c r="S40" s="463"/>
      <c r="T40" s="463"/>
      <c r="U40" s="463"/>
      <c r="W40" s="4"/>
      <c r="X40" s="4"/>
      <c r="Y40" s="4"/>
      <c r="Z40" s="4"/>
      <c r="AA40" s="4"/>
      <c r="AB40" s="4"/>
    </row>
    <row r="41" spans="1:28" ht="18" customHeight="1">
      <c r="A41" s="4"/>
      <c r="B41" s="4"/>
      <c r="C41" s="4"/>
      <c r="D41" s="4"/>
      <c r="E41" s="4"/>
      <c r="F41" s="4"/>
      <c r="G41" s="4"/>
      <c r="H41" s="4"/>
      <c r="I41" s="4"/>
      <c r="J41" s="4"/>
      <c r="K41" s="4"/>
      <c r="L41" s="4"/>
      <c r="M41" s="4"/>
      <c r="N41" s="4"/>
      <c r="O41" s="4"/>
      <c r="P41" s="4"/>
      <c r="Q41" s="4"/>
      <c r="R41" s="4"/>
      <c r="S41" s="4"/>
      <c r="T41" s="4"/>
      <c r="U41" s="4"/>
      <c r="W41" s="4"/>
      <c r="X41" s="4"/>
      <c r="Y41" s="4"/>
      <c r="Z41" s="4"/>
      <c r="AA41" s="4"/>
      <c r="AB41" s="4"/>
    </row>
    <row r="42" spans="1:28" ht="18" customHeight="1">
      <c r="A42" s="4"/>
      <c r="B42" s="4"/>
      <c r="C42" s="4"/>
      <c r="D42" s="4"/>
      <c r="E42" s="4"/>
      <c r="F42" s="4"/>
      <c r="H42"/>
      <c r="W42" s="4"/>
      <c r="X42" s="4"/>
      <c r="Y42" s="4"/>
      <c r="Z42" s="4"/>
      <c r="AA42" s="4"/>
      <c r="AB42" s="4"/>
    </row>
    <row r="43" spans="1:28" ht="15">
      <c r="A43" s="4"/>
      <c r="B43" s="4"/>
      <c r="C43" s="4"/>
      <c r="D43" s="4"/>
      <c r="E43" s="4"/>
      <c r="F43" s="4"/>
      <c r="H43"/>
      <c r="K43"/>
      <c r="W43" s="4"/>
      <c r="X43" s="4"/>
      <c r="Y43" s="4"/>
      <c r="Z43" s="4"/>
      <c r="AA43" s="4"/>
      <c r="AB43" s="4"/>
    </row>
    <row r="44" spans="1:28" ht="15">
      <c r="A44" s="4"/>
      <c r="B44" s="4"/>
      <c r="C44" s="4"/>
      <c r="D44" s="4"/>
      <c r="E44" s="4"/>
      <c r="F44" s="4"/>
      <c r="H44"/>
      <c r="W44" s="4"/>
      <c r="X44" s="4"/>
      <c r="Y44" s="4"/>
      <c r="Z44" s="4"/>
      <c r="AA44" s="4"/>
      <c r="AB44" s="4"/>
    </row>
    <row r="45" spans="1:28" ht="15">
      <c r="A45" s="4"/>
      <c r="B45" s="4"/>
      <c r="C45" s="4"/>
      <c r="D45" s="4"/>
      <c r="E45" s="4"/>
      <c r="F45" s="4"/>
      <c r="H45"/>
      <c r="K45"/>
      <c r="W45" s="4"/>
      <c r="X45" s="4"/>
      <c r="Y45" s="4"/>
      <c r="Z45" s="4"/>
      <c r="AA45" s="4"/>
      <c r="AB45" s="4"/>
    </row>
    <row r="46" spans="1:28" ht="15">
      <c r="A46" s="4"/>
      <c r="B46" s="4"/>
      <c r="C46" s="4"/>
      <c r="D46" s="4"/>
      <c r="E46" s="4"/>
      <c r="F46" s="4"/>
      <c r="H46"/>
      <c r="W46" s="4"/>
      <c r="X46" s="4"/>
      <c r="Y46" s="4"/>
      <c r="Z46" s="4"/>
      <c r="AA46" s="4"/>
      <c r="AB46" s="4"/>
    </row>
    <row r="47" spans="1:28" ht="15">
      <c r="A47" s="4"/>
      <c r="B47" s="4"/>
      <c r="C47" s="4"/>
      <c r="D47" s="4"/>
      <c r="E47" s="4"/>
      <c r="F47" s="4"/>
      <c r="H47"/>
      <c r="W47" s="4"/>
      <c r="X47" s="4"/>
      <c r="Y47" s="4"/>
      <c r="Z47" s="4"/>
      <c r="AA47" s="4"/>
      <c r="AB47" s="4"/>
    </row>
    <row r="48" spans="1:28" ht="15">
      <c r="A48" s="4"/>
      <c r="B48" s="4"/>
      <c r="C48" s="4"/>
      <c r="D48" s="4"/>
      <c r="E48" s="4"/>
      <c r="F48" s="4"/>
      <c r="H48"/>
      <c r="W48" s="4"/>
      <c r="X48" s="4"/>
      <c r="Y48" s="4"/>
      <c r="Z48" s="4"/>
      <c r="AA48" s="4"/>
      <c r="AB48" s="4"/>
    </row>
    <row r="49" spans="1:28" ht="15">
      <c r="A49" s="4"/>
      <c r="B49" s="4"/>
      <c r="C49" s="4"/>
      <c r="D49" s="4"/>
      <c r="E49" s="4"/>
      <c r="F49" s="4"/>
      <c r="H49"/>
      <c r="W49" s="4"/>
      <c r="X49" s="4"/>
      <c r="Y49" s="4"/>
      <c r="Z49" s="4"/>
      <c r="AA49" s="4"/>
      <c r="AB49" s="4"/>
    </row>
    <row r="50" spans="1:28" ht="15">
      <c r="A50" s="4"/>
      <c r="B50" s="4"/>
      <c r="C50" s="4"/>
      <c r="D50" s="4"/>
      <c r="E50" s="4"/>
      <c r="F50" s="4"/>
      <c r="H50"/>
      <c r="W50" s="4"/>
      <c r="X50" s="4"/>
      <c r="Y50" s="4"/>
      <c r="Z50" s="4"/>
      <c r="AA50" s="4"/>
      <c r="AB50" s="4"/>
    </row>
    <row r="51" spans="1:28" ht="15">
      <c r="A51" s="4"/>
      <c r="B51" s="4"/>
      <c r="C51" s="4"/>
      <c r="D51" s="4"/>
      <c r="E51" s="4"/>
      <c r="F51" s="4"/>
      <c r="H51"/>
      <c r="W51" s="4"/>
      <c r="X51" s="4"/>
      <c r="Y51" s="4"/>
      <c r="Z51" s="4"/>
      <c r="AA51" s="4"/>
      <c r="AB51" s="4"/>
    </row>
    <row r="52" spans="1:28" ht="15">
      <c r="A52" s="4"/>
      <c r="B52" s="4"/>
      <c r="C52" s="4"/>
      <c r="D52" s="4"/>
      <c r="E52" s="4"/>
      <c r="F52" s="4"/>
      <c r="H52"/>
      <c r="W52" s="4"/>
      <c r="X52" s="4"/>
      <c r="Y52" s="4"/>
      <c r="Z52" s="4"/>
      <c r="AA52" s="4"/>
      <c r="AB52" s="4"/>
    </row>
    <row r="53" spans="1:28" ht="15">
      <c r="A53" s="4"/>
      <c r="B53" s="4"/>
      <c r="C53" s="4"/>
      <c r="D53" s="4"/>
      <c r="E53" s="4"/>
      <c r="F53" s="4"/>
      <c r="H53"/>
      <c r="W53" s="4"/>
      <c r="X53" s="4"/>
      <c r="Y53" s="4"/>
      <c r="Z53" s="4"/>
      <c r="AA53" s="4"/>
      <c r="AB53" s="4"/>
    </row>
    <row r="54" spans="1:28">
      <c r="A54" s="4"/>
      <c r="B54" s="4"/>
      <c r="C54" s="4"/>
      <c r="D54" s="4"/>
      <c r="E54" s="4"/>
      <c r="F54" s="4"/>
    </row>
  </sheetData>
  <sheetProtection algorithmName="SHA-512" hashValue="jkXSM7CWjDfL/V1+/+Hffu7dV6FwDZDHwtNLKUUjEZUa+8r7tHOO25pHA5nKUl0Ln0b01xhXotaKFo1rAK7WHQ==" saltValue="F4Z3cj6rmoyFcBE68d2uCA==" spinCount="100000" sheet="1" selectLockedCells="1"/>
  <mergeCells count="38">
    <mergeCell ref="B13:B14"/>
    <mergeCell ref="C13:E14"/>
    <mergeCell ref="F1:K3"/>
    <mergeCell ref="A8:E10"/>
    <mergeCell ref="H13:U16"/>
    <mergeCell ref="C15:E15"/>
    <mergeCell ref="C16:E16"/>
    <mergeCell ref="A5:E6"/>
    <mergeCell ref="AA5:AB6"/>
    <mergeCell ref="H8:AA8"/>
    <mergeCell ref="H10:U12"/>
    <mergeCell ref="H18:U21"/>
    <mergeCell ref="I5:N7"/>
    <mergeCell ref="S5:U5"/>
    <mergeCell ref="S6:U6"/>
    <mergeCell ref="X12:AA26"/>
    <mergeCell ref="H30:J34"/>
    <mergeCell ref="L24:U28"/>
    <mergeCell ref="L30:U34"/>
    <mergeCell ref="H24:J27"/>
    <mergeCell ref="I36:J36"/>
    <mergeCell ref="N36:U36"/>
    <mergeCell ref="I37:J37"/>
    <mergeCell ref="I38:J38"/>
    <mergeCell ref="I39:J39"/>
    <mergeCell ref="I40:J40"/>
    <mergeCell ref="N37:U37"/>
    <mergeCell ref="N38:U38"/>
    <mergeCell ref="S39:U39"/>
    <mergeCell ref="N40:U40"/>
    <mergeCell ref="C17:E17"/>
    <mergeCell ref="C24:E24"/>
    <mergeCell ref="C18:E18"/>
    <mergeCell ref="C19:E19"/>
    <mergeCell ref="C20:E20"/>
    <mergeCell ref="C21:E21"/>
    <mergeCell ref="C22:E22"/>
    <mergeCell ref="C23:E23"/>
  </mergeCells>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3"/>
  </sheetPr>
  <dimension ref="A1:CF67"/>
  <sheetViews>
    <sheetView showGridLines="0" showRowColHeaders="0" topLeftCell="A5" zoomScaleNormal="100" workbookViewId="0">
      <selection activeCell="S4" sqref="S4:T5"/>
    </sheetView>
  </sheetViews>
  <sheetFormatPr baseColWidth="10" defaultColWidth="9.140625" defaultRowHeight="21"/>
  <cols>
    <col min="1" max="1" width="0.85546875" customWidth="1"/>
    <col min="2" max="7" width="10.7109375" customWidth="1"/>
    <col min="8" max="8" width="10.7109375" style="3" customWidth="1"/>
    <col min="9" max="9" width="47" customWidth="1"/>
    <col min="10" max="10" width="10.7109375" customWidth="1"/>
    <col min="11" max="11" width="4.85546875" style="2" customWidth="1"/>
    <col min="12" max="13" width="10.7109375" customWidth="1"/>
    <col min="14" max="20" width="8.7109375" customWidth="1"/>
    <col min="21" max="28" width="10.7109375" customWidth="1"/>
    <col min="29" max="42" width="10.7109375" style="5" customWidth="1"/>
    <col min="43" max="44" width="9.140625" style="5" customWidth="1"/>
    <col min="45" max="70" width="9.140625" customWidth="1"/>
  </cols>
  <sheetData>
    <row r="1" spans="1:84" s="5" customFormat="1" ht="15" customHeight="1">
      <c r="A1" s="51"/>
      <c r="B1" s="153"/>
      <c r="E1" s="471"/>
      <c r="F1" s="471"/>
      <c r="G1" s="471"/>
      <c r="I1" s="151"/>
      <c r="J1" s="51"/>
      <c r="K1" s="51"/>
      <c r="L1" s="51"/>
      <c r="M1" s="51"/>
      <c r="N1" s="51"/>
      <c r="O1" s="51"/>
      <c r="P1" s="51"/>
      <c r="Q1" s="51"/>
      <c r="R1" s="51"/>
      <c r="S1" s="51"/>
      <c r="T1" s="51"/>
      <c r="U1" s="51"/>
      <c r="V1" s="51"/>
      <c r="W1" s="51"/>
      <c r="X1" s="89"/>
      <c r="Y1" s="89"/>
      <c r="AC1" s="68"/>
      <c r="AD1" s="68"/>
      <c r="AE1" s="74"/>
    </row>
    <row r="2" spans="1:84" s="50" customFormat="1" ht="23.25" customHeight="1">
      <c r="A2" s="51"/>
      <c r="B2" s="51"/>
      <c r="C2" s="51"/>
      <c r="D2" s="51"/>
      <c r="E2" s="471"/>
      <c r="F2" s="471"/>
      <c r="G2" s="471"/>
      <c r="H2" s="151"/>
      <c r="I2" s="151"/>
      <c r="J2" s="51"/>
      <c r="K2" s="51"/>
      <c r="L2" s="51"/>
      <c r="M2" s="51"/>
      <c r="N2" s="51"/>
      <c r="O2" s="51"/>
      <c r="P2" s="51"/>
      <c r="Q2" s="51"/>
      <c r="R2" s="51"/>
      <c r="S2" s="51"/>
      <c r="T2" s="51"/>
      <c r="U2" s="52"/>
      <c r="V2" s="52"/>
      <c r="W2" s="52"/>
      <c r="X2" s="52"/>
      <c r="Y2" s="52"/>
      <c r="Z2" s="52"/>
      <c r="AA2" s="52"/>
      <c r="AB2" s="52"/>
      <c r="AC2" s="117"/>
      <c r="AD2" s="117"/>
      <c r="AE2" s="132"/>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row>
    <row r="3" spans="1:84" s="50" customFormat="1" ht="23.25" customHeight="1">
      <c r="A3" s="51"/>
      <c r="B3" s="51"/>
      <c r="C3" s="51"/>
      <c r="D3" s="51"/>
      <c r="E3" s="177"/>
      <c r="F3" s="177"/>
      <c r="G3" s="177"/>
      <c r="H3" s="151"/>
      <c r="I3" s="151"/>
      <c r="J3" s="51"/>
      <c r="K3" s="51"/>
      <c r="L3" s="51"/>
      <c r="M3" s="51"/>
      <c r="N3" s="51"/>
      <c r="O3" s="51"/>
      <c r="P3" s="51"/>
      <c r="Q3" s="51"/>
      <c r="R3" s="51"/>
      <c r="S3" s="51"/>
      <c r="T3" s="51"/>
      <c r="U3" s="52"/>
      <c r="V3" s="52"/>
      <c r="W3" s="52"/>
      <c r="X3" s="52"/>
      <c r="Y3" s="52"/>
      <c r="Z3" s="52"/>
      <c r="AA3" s="52"/>
      <c r="AB3" s="52"/>
      <c r="AC3" s="117"/>
      <c r="AD3" s="117"/>
      <c r="AE3" s="132"/>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row>
    <row r="4" spans="1:84" s="50" customFormat="1" ht="15" customHeight="1">
      <c r="A4" s="51"/>
      <c r="B4" s="433" t="s">
        <v>405</v>
      </c>
      <c r="C4" s="433"/>
      <c r="D4" s="152"/>
      <c r="E4" s="83"/>
      <c r="F4" s="473" t="s">
        <v>414</v>
      </c>
      <c r="G4" s="473"/>
      <c r="H4" s="473"/>
      <c r="I4" s="473"/>
      <c r="J4" s="473"/>
      <c r="K4" s="181"/>
      <c r="L4" s="432" t="s">
        <v>443</v>
      </c>
      <c r="M4" s="432"/>
      <c r="N4" s="180" t="str">
        <f>Introduction!P5</f>
        <v>0 0</v>
      </c>
      <c r="O4" s="85"/>
      <c r="R4" s="472" t="s">
        <v>148</v>
      </c>
      <c r="S4" s="435"/>
      <c r="T4" s="435"/>
      <c r="U4" s="52"/>
      <c r="V4" s="52"/>
      <c r="W4" s="52"/>
      <c r="X4" s="52"/>
      <c r="Y4" s="52"/>
      <c r="Z4" s="52"/>
      <c r="AA4" s="52"/>
      <c r="AB4" s="52"/>
      <c r="AC4" s="117"/>
      <c r="AD4" s="117"/>
      <c r="AE4" s="132"/>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row>
    <row r="5" spans="1:84" s="50" customFormat="1" ht="15" customHeight="1">
      <c r="A5" s="51"/>
      <c r="B5" s="433" t="str">
        <f>IF(J33="oui",B57,"Situation")</f>
        <v>Situation</v>
      </c>
      <c r="C5" s="433"/>
      <c r="D5" s="152"/>
      <c r="E5" s="83"/>
      <c r="F5" s="473"/>
      <c r="G5" s="473"/>
      <c r="H5" s="473"/>
      <c r="I5" s="473"/>
      <c r="J5" s="473"/>
      <c r="K5" s="181"/>
      <c r="L5" s="432" t="s">
        <v>442</v>
      </c>
      <c r="M5" s="432"/>
      <c r="N5" s="180">
        <f>Introduction!P6</f>
        <v>0</v>
      </c>
      <c r="O5" s="85"/>
      <c r="Q5" s="94"/>
      <c r="R5" s="472"/>
      <c r="S5" s="436"/>
      <c r="T5" s="436"/>
      <c r="U5" s="52"/>
      <c r="V5" s="52"/>
      <c r="W5" s="52"/>
      <c r="X5" s="52"/>
      <c r="Y5" s="52"/>
      <c r="Z5" s="52"/>
      <c r="AA5" s="52"/>
      <c r="AB5" s="52"/>
      <c r="AC5" s="117"/>
      <c r="AD5" s="117"/>
      <c r="AE5" s="132"/>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row>
    <row r="6" spans="1:84" s="50" customFormat="1" ht="27.75" customHeight="1">
      <c r="A6" s="51"/>
      <c r="B6" s="424" t="str">
        <f>IF(J34="oui",B58,"Situation")</f>
        <v>Situation</v>
      </c>
      <c r="C6" s="424"/>
      <c r="D6" s="424"/>
      <c r="E6" s="424"/>
      <c r="F6" s="424"/>
      <c r="G6" s="424"/>
      <c r="H6" s="424"/>
      <c r="I6" s="424"/>
      <c r="J6" s="424"/>
      <c r="L6" s="424" t="s">
        <v>79</v>
      </c>
      <c r="M6" s="424"/>
      <c r="N6" s="424"/>
      <c r="O6" s="424"/>
      <c r="P6" s="424"/>
      <c r="Q6" s="424"/>
      <c r="R6" s="424"/>
      <c r="S6" s="424"/>
      <c r="T6" s="424"/>
      <c r="U6" s="52"/>
      <c r="V6" s="52"/>
      <c r="W6" s="52"/>
      <c r="X6" s="52"/>
      <c r="Y6" s="52"/>
      <c r="Z6" s="52"/>
      <c r="AA6" s="52"/>
      <c r="AB6" s="52"/>
      <c r="AC6" s="117"/>
      <c r="AD6" s="117"/>
      <c r="AE6" s="132"/>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row>
    <row r="7" spans="1:84" s="50" customFormat="1" ht="24.95" customHeight="1">
      <c r="A7" s="51"/>
      <c r="B7" s="430" t="str">
        <f>IF('CE4'!S4=0,B56,Données!J31)</f>
        <v>Introduire date du traitement du chapitre 4 ci-dessus !</v>
      </c>
      <c r="C7" s="430"/>
      <c r="D7" s="430"/>
      <c r="E7" s="430"/>
      <c r="F7" s="430"/>
      <c r="G7" s="430"/>
      <c r="H7" s="430"/>
      <c r="I7" s="430"/>
      <c r="J7" s="430"/>
      <c r="L7" s="430" t="s">
        <v>80</v>
      </c>
      <c r="M7" s="430"/>
      <c r="N7" s="430"/>
      <c r="O7" s="430"/>
      <c r="P7" s="430"/>
      <c r="Q7" s="430"/>
      <c r="R7" s="430"/>
      <c r="S7" s="430"/>
      <c r="T7" s="430"/>
      <c r="U7" s="52"/>
      <c r="V7" s="52"/>
      <c r="W7" s="52"/>
      <c r="X7" s="52"/>
      <c r="Y7" s="52"/>
      <c r="Z7" s="52"/>
      <c r="AA7" s="52"/>
      <c r="AB7" s="52"/>
      <c r="AC7" s="117"/>
      <c r="AD7" s="117"/>
      <c r="AE7" s="132"/>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row>
    <row r="8" spans="1:84" s="50" customFormat="1" ht="15" customHeight="1">
      <c r="A8" s="51"/>
      <c r="B8" s="427" t="str">
        <f>IF(J34="OUI",AG8,X8)</f>
        <v xml:space="preserve"> </v>
      </c>
      <c r="C8" s="427"/>
      <c r="D8" s="427"/>
      <c r="E8" s="427"/>
      <c r="F8" s="427"/>
      <c r="G8" s="427"/>
      <c r="H8" s="427"/>
      <c r="I8" s="427"/>
      <c r="J8" s="427"/>
      <c r="L8" s="464"/>
      <c r="M8" s="464"/>
      <c r="N8" s="464"/>
      <c r="O8" s="464"/>
      <c r="P8" s="464"/>
      <c r="Q8" s="464"/>
      <c r="R8" s="464"/>
      <c r="S8" s="464"/>
      <c r="T8" s="464"/>
      <c r="U8" s="52" t="s">
        <v>415</v>
      </c>
      <c r="V8" s="52"/>
      <c r="W8" s="52"/>
      <c r="X8" s="429" t="str">
        <f>IF('CE4'!S4&gt;0,Données!J54," ")</f>
        <v xml:space="preserve"> </v>
      </c>
      <c r="Y8" s="429"/>
      <c r="Z8" s="429"/>
      <c r="AA8" s="429"/>
      <c r="AB8" s="429"/>
      <c r="AC8" s="429"/>
      <c r="AD8" s="429"/>
      <c r="AE8" s="429"/>
      <c r="AF8" s="429"/>
      <c r="AG8" s="423" t="str">
        <f>Données!J55</f>
        <v xml:space="preserve">LA SITUATION
• Utilisation par le vendeur de son réseau de relations.
• Introduction auprès des divers niveaux dans l’organisation locale du client.
• Une relation personnelle qui passe bien.
• Une affaire significative qui mérite que l’on passe du temps.
• Remise d’offre dans des délais brefs, peut-être un peu de précipitation…
• Le vendeur aurait-il rencontré de faux décideurs ?
• La décision est prise en dehors de l’organisation locale.
• Report de la date de décision pour un motif inconnu.
QUE FAIRE ?
• Rassembler toute l’information utile concernant la structure du groupe au niveau international.
• Consulter le site Internet.
• Se renseigner si d’autres filiales du groupe utilisent vos produits à l’étranger ou des produits concurrents.
• Fournir au décideur une liste de références locales.
• Insister pour le rencontrer et l’inviter à visiter vos utilisateurs.
• Proposer une rencontre avec votre direction.
• Maintenir les contacts avec tous vos interlocuteurs.
• Définir la prochaine étape dans la relation.
</v>
      </c>
      <c r="AH8" s="423"/>
      <c r="AI8" s="423"/>
      <c r="AJ8" s="423"/>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row>
    <row r="9" spans="1:84" s="50" customFormat="1" ht="15" customHeight="1">
      <c r="A9" s="51"/>
      <c r="B9" s="427"/>
      <c r="C9" s="427"/>
      <c r="D9" s="427"/>
      <c r="E9" s="427"/>
      <c r="F9" s="427"/>
      <c r="G9" s="427"/>
      <c r="H9" s="427"/>
      <c r="I9" s="427"/>
      <c r="J9" s="427"/>
      <c r="L9" s="464"/>
      <c r="M9" s="464"/>
      <c r="N9" s="464"/>
      <c r="O9" s="464"/>
      <c r="P9" s="464"/>
      <c r="Q9" s="464"/>
      <c r="R9" s="464"/>
      <c r="S9" s="464"/>
      <c r="T9" s="464"/>
      <c r="U9" s="52"/>
      <c r="V9" s="52"/>
      <c r="W9" s="52"/>
      <c r="X9" s="429"/>
      <c r="Y9" s="429"/>
      <c r="Z9" s="429"/>
      <c r="AA9" s="429"/>
      <c r="AB9" s="429"/>
      <c r="AC9" s="429"/>
      <c r="AD9" s="429"/>
      <c r="AE9" s="429"/>
      <c r="AF9" s="429"/>
      <c r="AG9" s="423"/>
      <c r="AH9" s="423"/>
      <c r="AI9" s="423"/>
      <c r="AJ9" s="423"/>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row>
    <row r="10" spans="1:84" s="50" customFormat="1" ht="15" customHeight="1">
      <c r="A10" s="51"/>
      <c r="B10" s="427"/>
      <c r="C10" s="427"/>
      <c r="D10" s="427"/>
      <c r="E10" s="427"/>
      <c r="F10" s="427"/>
      <c r="G10" s="427"/>
      <c r="H10" s="427"/>
      <c r="I10" s="427"/>
      <c r="J10" s="427"/>
      <c r="L10" s="464"/>
      <c r="M10" s="464"/>
      <c r="N10" s="464"/>
      <c r="O10" s="464"/>
      <c r="P10" s="464"/>
      <c r="Q10" s="464"/>
      <c r="R10" s="464"/>
      <c r="S10" s="464"/>
      <c r="T10" s="464"/>
      <c r="U10" s="52"/>
      <c r="V10" s="52"/>
      <c r="W10" s="52"/>
      <c r="X10" s="429"/>
      <c r="Y10" s="429"/>
      <c r="Z10" s="429"/>
      <c r="AA10" s="429"/>
      <c r="AB10" s="429"/>
      <c r="AC10" s="429"/>
      <c r="AD10" s="429"/>
      <c r="AE10" s="429"/>
      <c r="AF10" s="429"/>
      <c r="AG10" s="423"/>
      <c r="AH10" s="423"/>
      <c r="AI10" s="423"/>
      <c r="AJ10" s="423"/>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row>
    <row r="11" spans="1:84" s="50" customFormat="1" ht="15" customHeight="1">
      <c r="A11" s="51"/>
      <c r="B11" s="427"/>
      <c r="C11" s="427"/>
      <c r="D11" s="427"/>
      <c r="E11" s="427"/>
      <c r="F11" s="427"/>
      <c r="G11" s="427"/>
      <c r="H11" s="427"/>
      <c r="I11" s="427"/>
      <c r="J11" s="427"/>
      <c r="L11" s="464"/>
      <c r="M11" s="464"/>
      <c r="N11" s="464"/>
      <c r="O11" s="464"/>
      <c r="P11" s="464"/>
      <c r="Q11" s="464"/>
      <c r="R11" s="464"/>
      <c r="S11" s="464"/>
      <c r="T11" s="464"/>
      <c r="U11" s="52"/>
      <c r="V11" s="52"/>
      <c r="W11" s="52"/>
      <c r="X11" s="429"/>
      <c r="Y11" s="429"/>
      <c r="Z11" s="429"/>
      <c r="AA11" s="429"/>
      <c r="AB11" s="429"/>
      <c r="AC11" s="429"/>
      <c r="AD11" s="429"/>
      <c r="AE11" s="429"/>
      <c r="AF11" s="429"/>
      <c r="AG11" s="423"/>
      <c r="AH11" s="423"/>
      <c r="AI11" s="423"/>
      <c r="AJ11" s="423"/>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row>
    <row r="12" spans="1:84" s="50" customFormat="1" ht="15" customHeight="1">
      <c r="A12" s="51"/>
      <c r="B12" s="427"/>
      <c r="C12" s="427"/>
      <c r="D12" s="427"/>
      <c r="E12" s="427"/>
      <c r="F12" s="427"/>
      <c r="G12" s="427"/>
      <c r="H12" s="427"/>
      <c r="I12" s="427"/>
      <c r="J12" s="427"/>
      <c r="L12" s="464"/>
      <c r="M12" s="464"/>
      <c r="N12" s="464"/>
      <c r="O12" s="464"/>
      <c r="P12" s="464"/>
      <c r="Q12" s="464"/>
      <c r="R12" s="464"/>
      <c r="S12" s="464"/>
      <c r="T12" s="464"/>
      <c r="U12" s="52"/>
      <c r="V12" s="52"/>
      <c r="W12" s="52"/>
      <c r="X12" s="429"/>
      <c r="Y12" s="429"/>
      <c r="Z12" s="429"/>
      <c r="AA12" s="429"/>
      <c r="AB12" s="429"/>
      <c r="AC12" s="429"/>
      <c r="AD12" s="429"/>
      <c r="AE12" s="429"/>
      <c r="AF12" s="429"/>
      <c r="AG12" s="423"/>
      <c r="AH12" s="423"/>
      <c r="AI12" s="423"/>
      <c r="AJ12" s="423"/>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row>
    <row r="13" spans="1:84" s="50" customFormat="1" ht="15" customHeight="1">
      <c r="A13" s="51"/>
      <c r="B13" s="427"/>
      <c r="C13" s="427"/>
      <c r="D13" s="427"/>
      <c r="E13" s="427"/>
      <c r="F13" s="427"/>
      <c r="G13" s="427"/>
      <c r="H13" s="427"/>
      <c r="I13" s="427"/>
      <c r="J13" s="427"/>
      <c r="L13" s="464"/>
      <c r="M13" s="464"/>
      <c r="N13" s="464"/>
      <c r="O13" s="464"/>
      <c r="P13" s="464"/>
      <c r="Q13" s="464"/>
      <c r="R13" s="464"/>
      <c r="S13" s="464"/>
      <c r="T13" s="464"/>
      <c r="U13" s="52"/>
      <c r="V13" s="52"/>
      <c r="W13" s="52"/>
      <c r="X13" s="429"/>
      <c r="Y13" s="429"/>
      <c r="Z13" s="429"/>
      <c r="AA13" s="429"/>
      <c r="AB13" s="429"/>
      <c r="AC13" s="429"/>
      <c r="AD13" s="429"/>
      <c r="AE13" s="429"/>
      <c r="AF13" s="429"/>
      <c r="AG13" s="423"/>
      <c r="AH13" s="423"/>
      <c r="AI13" s="423"/>
      <c r="AJ13" s="423"/>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row>
    <row r="14" spans="1:84" s="50" customFormat="1" ht="15" customHeight="1">
      <c r="A14" s="51"/>
      <c r="B14" s="427"/>
      <c r="C14" s="427"/>
      <c r="D14" s="427"/>
      <c r="E14" s="427"/>
      <c r="F14" s="427"/>
      <c r="G14" s="427"/>
      <c r="H14" s="427"/>
      <c r="I14" s="427"/>
      <c r="J14" s="427"/>
      <c r="L14" s="464"/>
      <c r="M14" s="464"/>
      <c r="N14" s="464"/>
      <c r="O14" s="464"/>
      <c r="P14" s="464"/>
      <c r="Q14" s="464"/>
      <c r="R14" s="464"/>
      <c r="S14" s="464"/>
      <c r="T14" s="464"/>
      <c r="U14" s="52"/>
      <c r="V14" s="52"/>
      <c r="W14" s="52"/>
      <c r="X14" s="429"/>
      <c r="Y14" s="429"/>
      <c r="Z14" s="429"/>
      <c r="AA14" s="429"/>
      <c r="AB14" s="429"/>
      <c r="AC14" s="429"/>
      <c r="AD14" s="429"/>
      <c r="AE14" s="429"/>
      <c r="AF14" s="429"/>
      <c r="AG14" s="423"/>
      <c r="AH14" s="423"/>
      <c r="AI14" s="423"/>
      <c r="AJ14" s="423"/>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row>
    <row r="15" spans="1:84" s="50" customFormat="1" ht="15" customHeight="1">
      <c r="A15" s="51"/>
      <c r="B15" s="427"/>
      <c r="C15" s="427"/>
      <c r="D15" s="427"/>
      <c r="E15" s="427"/>
      <c r="F15" s="427"/>
      <c r="G15" s="427"/>
      <c r="H15" s="427"/>
      <c r="I15" s="427"/>
      <c r="J15" s="427"/>
      <c r="L15" s="464"/>
      <c r="M15" s="464"/>
      <c r="N15" s="464"/>
      <c r="O15" s="464"/>
      <c r="P15" s="464"/>
      <c r="Q15" s="464"/>
      <c r="R15" s="464"/>
      <c r="S15" s="464"/>
      <c r="T15" s="464"/>
      <c r="U15" s="52"/>
      <c r="V15" s="52"/>
      <c r="W15" s="52"/>
      <c r="X15" s="429"/>
      <c r="Y15" s="429"/>
      <c r="Z15" s="429"/>
      <c r="AA15" s="429"/>
      <c r="AB15" s="429"/>
      <c r="AC15" s="429"/>
      <c r="AD15" s="429"/>
      <c r="AE15" s="429"/>
      <c r="AF15" s="429"/>
      <c r="AG15" s="423"/>
      <c r="AH15" s="423"/>
      <c r="AI15" s="423"/>
      <c r="AJ15" s="423"/>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row>
    <row r="16" spans="1:84" s="50" customFormat="1" ht="15" customHeight="1">
      <c r="A16" s="51"/>
      <c r="B16" s="427"/>
      <c r="C16" s="427"/>
      <c r="D16" s="427"/>
      <c r="E16" s="427"/>
      <c r="F16" s="427"/>
      <c r="G16" s="427"/>
      <c r="H16" s="427"/>
      <c r="I16" s="427"/>
      <c r="J16" s="427"/>
      <c r="L16" s="464"/>
      <c r="M16" s="464"/>
      <c r="N16" s="464"/>
      <c r="O16" s="464"/>
      <c r="P16" s="464"/>
      <c r="Q16" s="464"/>
      <c r="R16" s="464"/>
      <c r="S16" s="464"/>
      <c r="T16" s="464"/>
      <c r="U16" s="52"/>
      <c r="V16" s="52"/>
      <c r="W16" s="52"/>
      <c r="X16" s="429"/>
      <c r="Y16" s="429"/>
      <c r="Z16" s="429"/>
      <c r="AA16" s="429"/>
      <c r="AB16" s="429"/>
      <c r="AC16" s="429"/>
      <c r="AD16" s="429"/>
      <c r="AE16" s="429"/>
      <c r="AF16" s="429"/>
      <c r="AG16" s="423"/>
      <c r="AH16" s="423"/>
      <c r="AI16" s="423"/>
      <c r="AJ16" s="423"/>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row>
    <row r="17" spans="1:84" s="50" customFormat="1" ht="15" customHeight="1">
      <c r="A17" s="51"/>
      <c r="B17" s="427"/>
      <c r="C17" s="427"/>
      <c r="D17" s="427"/>
      <c r="E17" s="427"/>
      <c r="F17" s="427"/>
      <c r="G17" s="427"/>
      <c r="H17" s="427"/>
      <c r="I17" s="427"/>
      <c r="J17" s="427"/>
      <c r="L17" s="464"/>
      <c r="M17" s="464"/>
      <c r="N17" s="464"/>
      <c r="O17" s="464"/>
      <c r="P17" s="464"/>
      <c r="Q17" s="464"/>
      <c r="R17" s="464"/>
      <c r="S17" s="464"/>
      <c r="T17" s="464"/>
      <c r="U17" s="52"/>
      <c r="V17" s="52"/>
      <c r="W17" s="52"/>
      <c r="X17" s="429"/>
      <c r="Y17" s="429"/>
      <c r="Z17" s="429"/>
      <c r="AA17" s="429"/>
      <c r="AB17" s="429"/>
      <c r="AC17" s="429"/>
      <c r="AD17" s="429"/>
      <c r="AE17" s="429"/>
      <c r="AF17" s="429"/>
      <c r="AG17" s="423"/>
      <c r="AH17" s="423"/>
      <c r="AI17" s="423"/>
      <c r="AJ17" s="423"/>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row>
    <row r="18" spans="1:84" s="50" customFormat="1" ht="15" customHeight="1">
      <c r="A18" s="51"/>
      <c r="B18" s="427"/>
      <c r="C18" s="427"/>
      <c r="D18" s="427"/>
      <c r="E18" s="427"/>
      <c r="F18" s="427"/>
      <c r="G18" s="427"/>
      <c r="H18" s="427"/>
      <c r="I18" s="427"/>
      <c r="J18" s="427"/>
      <c r="L18" s="464"/>
      <c r="M18" s="464"/>
      <c r="N18" s="464"/>
      <c r="O18" s="464"/>
      <c r="P18" s="464"/>
      <c r="Q18" s="464"/>
      <c r="R18" s="464"/>
      <c r="S18" s="464"/>
      <c r="T18" s="464"/>
      <c r="U18" s="52"/>
      <c r="V18" s="52"/>
      <c r="W18" s="52"/>
      <c r="X18" s="429"/>
      <c r="Y18" s="429"/>
      <c r="Z18" s="429"/>
      <c r="AA18" s="429"/>
      <c r="AB18" s="429"/>
      <c r="AC18" s="429"/>
      <c r="AD18" s="429"/>
      <c r="AE18" s="429"/>
      <c r="AF18" s="429"/>
      <c r="AG18" s="423"/>
      <c r="AH18" s="423"/>
      <c r="AI18" s="423"/>
      <c r="AJ18" s="423"/>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row>
    <row r="19" spans="1:84" s="50" customFormat="1" ht="15" customHeight="1">
      <c r="A19" s="51"/>
      <c r="B19" s="427"/>
      <c r="C19" s="427"/>
      <c r="D19" s="427"/>
      <c r="E19" s="427"/>
      <c r="F19" s="427"/>
      <c r="G19" s="427"/>
      <c r="H19" s="427"/>
      <c r="I19" s="427"/>
      <c r="J19" s="427"/>
      <c r="L19" s="464"/>
      <c r="M19" s="464"/>
      <c r="N19" s="464"/>
      <c r="O19" s="464"/>
      <c r="P19" s="464"/>
      <c r="Q19" s="464"/>
      <c r="R19" s="464"/>
      <c r="S19" s="464"/>
      <c r="T19" s="464"/>
      <c r="U19" s="52"/>
      <c r="V19" s="52"/>
      <c r="W19" s="52"/>
      <c r="X19" s="429"/>
      <c r="Y19" s="429"/>
      <c r="Z19" s="429"/>
      <c r="AA19" s="429"/>
      <c r="AB19" s="429"/>
      <c r="AC19" s="429"/>
      <c r="AD19" s="429"/>
      <c r="AE19" s="429"/>
      <c r="AF19" s="429"/>
      <c r="AG19" s="423"/>
      <c r="AH19" s="423"/>
      <c r="AI19" s="423"/>
      <c r="AJ19" s="423"/>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row>
    <row r="20" spans="1:84" s="50" customFormat="1" ht="15" customHeight="1">
      <c r="A20" s="51"/>
      <c r="B20" s="427"/>
      <c r="C20" s="427"/>
      <c r="D20" s="427"/>
      <c r="E20" s="427"/>
      <c r="F20" s="427"/>
      <c r="G20" s="427"/>
      <c r="H20" s="427"/>
      <c r="I20" s="427"/>
      <c r="J20" s="427"/>
      <c r="L20" s="464"/>
      <c r="M20" s="464"/>
      <c r="N20" s="464"/>
      <c r="O20" s="464"/>
      <c r="P20" s="464"/>
      <c r="Q20" s="464"/>
      <c r="R20" s="464"/>
      <c r="S20" s="464"/>
      <c r="T20" s="464"/>
      <c r="U20" s="52"/>
      <c r="V20" s="52"/>
      <c r="W20" s="52"/>
      <c r="X20" s="429"/>
      <c r="Y20" s="429"/>
      <c r="Z20" s="429"/>
      <c r="AA20" s="429"/>
      <c r="AB20" s="429"/>
      <c r="AC20" s="429"/>
      <c r="AD20" s="429"/>
      <c r="AE20" s="429"/>
      <c r="AF20" s="429"/>
      <c r="AG20" s="423"/>
      <c r="AH20" s="423"/>
      <c r="AI20" s="423"/>
      <c r="AJ20" s="423"/>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row>
    <row r="21" spans="1:84" s="50" customFormat="1" ht="15" customHeight="1">
      <c r="A21" s="51"/>
      <c r="B21" s="427"/>
      <c r="C21" s="427"/>
      <c r="D21" s="427"/>
      <c r="E21" s="427"/>
      <c r="F21" s="427"/>
      <c r="G21" s="427"/>
      <c r="H21" s="427"/>
      <c r="I21" s="427"/>
      <c r="J21" s="427"/>
      <c r="L21" s="464"/>
      <c r="M21" s="464"/>
      <c r="N21" s="464"/>
      <c r="O21" s="464"/>
      <c r="P21" s="464"/>
      <c r="Q21" s="464"/>
      <c r="R21" s="464"/>
      <c r="S21" s="464"/>
      <c r="T21" s="464"/>
      <c r="U21" s="52"/>
      <c r="V21" s="52"/>
      <c r="W21" s="52"/>
      <c r="X21" s="429"/>
      <c r="Y21" s="429"/>
      <c r="Z21" s="429"/>
      <c r="AA21" s="429"/>
      <c r="AB21" s="429"/>
      <c r="AC21" s="429"/>
      <c r="AD21" s="429"/>
      <c r="AE21" s="429"/>
      <c r="AF21" s="429"/>
      <c r="AG21" s="423"/>
      <c r="AH21" s="423"/>
      <c r="AI21" s="423"/>
      <c r="AJ21" s="423"/>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row>
    <row r="22" spans="1:84" s="50" customFormat="1" ht="15" customHeight="1">
      <c r="A22" s="51"/>
      <c r="B22" s="427"/>
      <c r="C22" s="427"/>
      <c r="D22" s="427"/>
      <c r="E22" s="427"/>
      <c r="F22" s="427"/>
      <c r="G22" s="427"/>
      <c r="H22" s="427"/>
      <c r="I22" s="427"/>
      <c r="J22" s="427"/>
      <c r="L22" s="464"/>
      <c r="M22" s="464"/>
      <c r="N22" s="464"/>
      <c r="O22" s="464"/>
      <c r="P22" s="464"/>
      <c r="Q22" s="464"/>
      <c r="R22" s="464"/>
      <c r="S22" s="464"/>
      <c r="T22" s="464"/>
      <c r="U22" s="52"/>
      <c r="V22" s="52"/>
      <c r="W22" s="52"/>
      <c r="X22" s="429"/>
      <c r="Y22" s="429"/>
      <c r="Z22" s="429"/>
      <c r="AA22" s="429"/>
      <c r="AB22" s="429"/>
      <c r="AC22" s="429"/>
      <c r="AD22" s="429"/>
      <c r="AE22" s="429"/>
      <c r="AF22" s="429"/>
      <c r="AG22" s="423"/>
      <c r="AH22" s="423"/>
      <c r="AI22" s="423"/>
      <c r="AJ22" s="423"/>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row>
    <row r="23" spans="1:84" s="50" customFormat="1" ht="15" customHeight="1">
      <c r="A23" s="51"/>
      <c r="B23" s="427"/>
      <c r="C23" s="427"/>
      <c r="D23" s="427"/>
      <c r="E23" s="427"/>
      <c r="F23" s="427"/>
      <c r="G23" s="427"/>
      <c r="H23" s="427"/>
      <c r="I23" s="427"/>
      <c r="J23" s="427"/>
      <c r="L23" s="464"/>
      <c r="M23" s="464"/>
      <c r="N23" s="464"/>
      <c r="O23" s="464"/>
      <c r="P23" s="464"/>
      <c r="Q23" s="464"/>
      <c r="R23" s="464"/>
      <c r="S23" s="464"/>
      <c r="T23" s="464"/>
      <c r="U23" s="52"/>
      <c r="V23" s="52"/>
      <c r="W23" s="52"/>
      <c r="X23" s="429"/>
      <c r="Y23" s="429"/>
      <c r="Z23" s="429"/>
      <c r="AA23" s="429"/>
      <c r="AB23" s="429"/>
      <c r="AC23" s="429"/>
      <c r="AD23" s="429"/>
      <c r="AE23" s="429"/>
      <c r="AF23" s="429"/>
      <c r="AG23" s="423"/>
      <c r="AH23" s="423"/>
      <c r="AI23" s="423"/>
      <c r="AJ23" s="423"/>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row>
    <row r="24" spans="1:84" s="50" customFormat="1" ht="15" customHeight="1">
      <c r="A24" s="51"/>
      <c r="B24" s="427"/>
      <c r="C24" s="427"/>
      <c r="D24" s="427"/>
      <c r="E24" s="427"/>
      <c r="F24" s="427"/>
      <c r="G24" s="427"/>
      <c r="H24" s="427"/>
      <c r="I24" s="427"/>
      <c r="J24" s="427"/>
      <c r="L24" s="464"/>
      <c r="M24" s="464"/>
      <c r="N24" s="464"/>
      <c r="O24" s="464"/>
      <c r="P24" s="464"/>
      <c r="Q24" s="464"/>
      <c r="R24" s="464"/>
      <c r="S24" s="464"/>
      <c r="T24" s="464"/>
      <c r="U24" s="52"/>
      <c r="V24" s="52"/>
      <c r="W24" s="52"/>
      <c r="X24" s="429"/>
      <c r="Y24" s="429"/>
      <c r="Z24" s="429"/>
      <c r="AA24" s="429"/>
      <c r="AB24" s="429"/>
      <c r="AC24" s="429"/>
      <c r="AD24" s="429"/>
      <c r="AE24" s="429"/>
      <c r="AF24" s="429"/>
      <c r="AG24" s="423"/>
      <c r="AH24" s="423"/>
      <c r="AI24" s="423"/>
      <c r="AJ24" s="423"/>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row>
    <row r="25" spans="1:84" s="50" customFormat="1" ht="15" customHeight="1">
      <c r="A25" s="51"/>
      <c r="B25" s="427"/>
      <c r="C25" s="427"/>
      <c r="D25" s="427"/>
      <c r="E25" s="427"/>
      <c r="F25" s="427"/>
      <c r="G25" s="427"/>
      <c r="H25" s="427"/>
      <c r="I25" s="427"/>
      <c r="J25" s="427"/>
      <c r="L25" s="464"/>
      <c r="M25" s="464"/>
      <c r="N25" s="464"/>
      <c r="O25" s="464"/>
      <c r="P25" s="464"/>
      <c r="Q25" s="464"/>
      <c r="R25" s="464"/>
      <c r="S25" s="464"/>
      <c r="T25" s="464"/>
      <c r="U25" s="52"/>
      <c r="V25" s="52"/>
      <c r="W25" s="52"/>
      <c r="X25" s="429"/>
      <c r="Y25" s="429"/>
      <c r="Z25" s="429"/>
      <c r="AA25" s="429"/>
      <c r="AB25" s="429"/>
      <c r="AC25" s="429"/>
      <c r="AD25" s="429"/>
      <c r="AE25" s="429"/>
      <c r="AF25" s="429"/>
      <c r="AG25" s="423"/>
      <c r="AH25" s="423"/>
      <c r="AI25" s="423"/>
      <c r="AJ25" s="423"/>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row>
    <row r="26" spans="1:84" s="50" customFormat="1" ht="15" customHeight="1">
      <c r="A26" s="51"/>
      <c r="B26" s="427"/>
      <c r="C26" s="427"/>
      <c r="D26" s="427"/>
      <c r="E26" s="427"/>
      <c r="F26" s="427"/>
      <c r="G26" s="427"/>
      <c r="H26" s="427"/>
      <c r="I26" s="427"/>
      <c r="J26" s="427"/>
      <c r="L26" s="464"/>
      <c r="M26" s="464"/>
      <c r="N26" s="464"/>
      <c r="O26" s="464"/>
      <c r="P26" s="464"/>
      <c r="Q26" s="464"/>
      <c r="R26" s="464"/>
      <c r="S26" s="464"/>
      <c r="T26" s="464"/>
      <c r="U26" s="52"/>
      <c r="V26" s="52"/>
      <c r="W26" s="52"/>
      <c r="X26" s="429"/>
      <c r="Y26" s="429"/>
      <c r="Z26" s="429"/>
      <c r="AA26" s="429"/>
      <c r="AB26" s="429"/>
      <c r="AC26" s="429"/>
      <c r="AD26" s="429"/>
      <c r="AE26" s="429"/>
      <c r="AF26" s="429"/>
      <c r="AG26" s="423"/>
      <c r="AH26" s="423"/>
      <c r="AI26" s="423"/>
      <c r="AJ26" s="423"/>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row>
    <row r="27" spans="1:84" s="50" customFormat="1" ht="15" customHeight="1">
      <c r="A27" s="51"/>
      <c r="B27" s="427"/>
      <c r="C27" s="427"/>
      <c r="D27" s="427"/>
      <c r="E27" s="427"/>
      <c r="F27" s="427"/>
      <c r="G27" s="427"/>
      <c r="H27" s="427"/>
      <c r="I27" s="427"/>
      <c r="J27" s="427"/>
      <c r="L27" s="464"/>
      <c r="M27" s="464"/>
      <c r="N27" s="464"/>
      <c r="O27" s="464"/>
      <c r="P27" s="464"/>
      <c r="Q27" s="464"/>
      <c r="R27" s="464"/>
      <c r="S27" s="464"/>
      <c r="T27" s="464"/>
      <c r="U27" s="52"/>
      <c r="V27" s="52"/>
      <c r="W27" s="52"/>
      <c r="X27" s="429"/>
      <c r="Y27" s="429"/>
      <c r="Z27" s="429"/>
      <c r="AA27" s="429"/>
      <c r="AB27" s="429"/>
      <c r="AC27" s="429"/>
      <c r="AD27" s="429"/>
      <c r="AE27" s="429"/>
      <c r="AF27" s="429"/>
      <c r="AG27" s="423"/>
      <c r="AH27" s="423"/>
      <c r="AI27" s="423"/>
      <c r="AJ27" s="423"/>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row>
    <row r="28" spans="1:84" s="50" customFormat="1" ht="15" customHeight="1">
      <c r="A28" s="51"/>
      <c r="B28" s="427"/>
      <c r="C28" s="427"/>
      <c r="D28" s="427"/>
      <c r="E28" s="427"/>
      <c r="F28" s="427"/>
      <c r="G28" s="427"/>
      <c r="H28" s="427"/>
      <c r="I28" s="427"/>
      <c r="J28" s="427"/>
      <c r="L28" s="464"/>
      <c r="M28" s="464"/>
      <c r="N28" s="464"/>
      <c r="O28" s="464"/>
      <c r="P28" s="464"/>
      <c r="Q28" s="464"/>
      <c r="R28" s="464"/>
      <c r="S28" s="464"/>
      <c r="T28" s="464"/>
      <c r="U28" s="52"/>
      <c r="V28" s="52"/>
      <c r="W28" s="52"/>
      <c r="X28" s="429"/>
      <c r="Y28" s="429"/>
      <c r="Z28" s="429"/>
      <c r="AA28" s="429"/>
      <c r="AB28" s="429"/>
      <c r="AC28" s="429"/>
      <c r="AD28" s="429"/>
      <c r="AE28" s="429"/>
      <c r="AF28" s="429"/>
      <c r="AG28" s="423"/>
      <c r="AH28" s="423"/>
      <c r="AI28" s="423"/>
      <c r="AJ28" s="423"/>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row>
    <row r="29" spans="1:84" s="50" customFormat="1" ht="15" customHeight="1">
      <c r="A29" s="51"/>
      <c r="B29" s="427"/>
      <c r="C29" s="427"/>
      <c r="D29" s="427"/>
      <c r="E29" s="427"/>
      <c r="F29" s="427"/>
      <c r="G29" s="427"/>
      <c r="H29" s="427"/>
      <c r="I29" s="427"/>
      <c r="J29" s="427"/>
      <c r="L29" s="464"/>
      <c r="M29" s="464"/>
      <c r="N29" s="464"/>
      <c r="O29" s="464"/>
      <c r="P29" s="464"/>
      <c r="Q29" s="464"/>
      <c r="R29" s="464"/>
      <c r="S29" s="464"/>
      <c r="T29" s="464"/>
      <c r="U29" s="52"/>
      <c r="V29" s="52"/>
      <c r="W29" s="52"/>
      <c r="X29" s="429"/>
      <c r="Y29" s="429"/>
      <c r="Z29" s="429"/>
      <c r="AA29" s="429"/>
      <c r="AB29" s="429"/>
      <c r="AC29" s="429"/>
      <c r="AD29" s="429"/>
      <c r="AE29" s="429"/>
      <c r="AF29" s="429"/>
      <c r="AG29" s="423"/>
      <c r="AH29" s="423"/>
      <c r="AI29" s="423"/>
      <c r="AJ29" s="423"/>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row>
    <row r="30" spans="1:84" s="50" customFormat="1" ht="15" customHeight="1">
      <c r="A30" s="51"/>
      <c r="B30" s="427"/>
      <c r="C30" s="427"/>
      <c r="D30" s="427"/>
      <c r="E30" s="427"/>
      <c r="F30" s="427"/>
      <c r="G30" s="427"/>
      <c r="H30" s="427"/>
      <c r="I30" s="427"/>
      <c r="J30" s="427"/>
      <c r="L30" s="464"/>
      <c r="M30" s="464"/>
      <c r="N30" s="464"/>
      <c r="O30" s="464"/>
      <c r="P30" s="464"/>
      <c r="Q30" s="464"/>
      <c r="R30" s="464"/>
      <c r="S30" s="464"/>
      <c r="T30" s="464"/>
      <c r="U30" s="52"/>
      <c r="V30" s="52"/>
      <c r="W30" s="52"/>
      <c r="X30" s="429"/>
      <c r="Y30" s="429"/>
      <c r="Z30" s="429"/>
      <c r="AA30" s="429"/>
      <c r="AB30" s="429"/>
      <c r="AC30" s="429"/>
      <c r="AD30" s="429"/>
      <c r="AE30" s="429"/>
      <c r="AF30" s="429"/>
      <c r="AG30" s="423"/>
      <c r="AH30" s="423"/>
      <c r="AI30" s="423"/>
      <c r="AJ30" s="423"/>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row>
    <row r="31" spans="1:84" s="50" customFormat="1" ht="15" customHeight="1">
      <c r="A31" s="51"/>
      <c r="B31" s="427"/>
      <c r="C31" s="427"/>
      <c r="D31" s="427"/>
      <c r="E31" s="427"/>
      <c r="F31" s="427"/>
      <c r="G31" s="427"/>
      <c r="H31" s="427"/>
      <c r="I31" s="427"/>
      <c r="J31" s="427"/>
      <c r="L31" s="464"/>
      <c r="M31" s="464"/>
      <c r="N31" s="464"/>
      <c r="O31" s="464"/>
      <c r="P31" s="464"/>
      <c r="Q31" s="464"/>
      <c r="R31" s="464"/>
      <c r="S31" s="464"/>
      <c r="T31" s="464"/>
      <c r="U31" s="52"/>
      <c r="V31" s="52"/>
      <c r="W31" s="52"/>
      <c r="X31" s="429"/>
      <c r="Y31" s="429"/>
      <c r="Z31" s="429"/>
      <c r="AA31" s="429"/>
      <c r="AB31" s="429"/>
      <c r="AC31" s="429"/>
      <c r="AD31" s="429"/>
      <c r="AE31" s="429"/>
      <c r="AF31" s="429"/>
      <c r="AG31" s="423"/>
      <c r="AH31" s="423"/>
      <c r="AI31" s="423"/>
      <c r="AJ31" s="423"/>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row>
    <row r="32" spans="1:84" s="50" customFormat="1" ht="15" customHeight="1">
      <c r="A32" s="51"/>
      <c r="B32" s="427"/>
      <c r="C32" s="427"/>
      <c r="D32" s="427"/>
      <c r="E32" s="427"/>
      <c r="F32" s="427"/>
      <c r="G32" s="427"/>
      <c r="H32" s="427"/>
      <c r="I32" s="427"/>
      <c r="J32" s="427"/>
      <c r="L32" s="464"/>
      <c r="M32" s="464"/>
      <c r="N32" s="464"/>
      <c r="O32" s="464"/>
      <c r="P32" s="464"/>
      <c r="Q32" s="464"/>
      <c r="R32" s="464"/>
      <c r="S32" s="464"/>
      <c r="T32" s="464"/>
      <c r="U32" s="52"/>
      <c r="V32" s="52"/>
      <c r="W32" s="52"/>
      <c r="X32" s="429"/>
      <c r="Y32" s="429"/>
      <c r="Z32" s="429"/>
      <c r="AA32" s="429"/>
      <c r="AB32" s="429"/>
      <c r="AC32" s="429"/>
      <c r="AD32" s="429"/>
      <c r="AE32" s="429"/>
      <c r="AF32" s="429"/>
      <c r="AG32" s="423"/>
      <c r="AH32" s="423"/>
      <c r="AI32" s="423"/>
      <c r="AJ32" s="423"/>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row>
    <row r="33" spans="1:84" s="50" customFormat="1" ht="15" customHeight="1">
      <c r="A33" s="51"/>
      <c r="B33" s="427"/>
      <c r="C33" s="427"/>
      <c r="D33" s="427"/>
      <c r="E33" s="427"/>
      <c r="F33" s="427"/>
      <c r="G33" s="427"/>
      <c r="H33" s="427"/>
      <c r="I33" s="427"/>
      <c r="J33" s="427"/>
      <c r="L33" s="464"/>
      <c r="M33" s="464"/>
      <c r="N33" s="464"/>
      <c r="O33" s="464"/>
      <c r="P33" s="464"/>
      <c r="Q33" s="464"/>
      <c r="R33" s="464"/>
      <c r="S33" s="464"/>
      <c r="T33" s="464"/>
      <c r="U33" s="52"/>
      <c r="V33" s="52"/>
      <c r="W33" s="52"/>
      <c r="X33" s="429"/>
      <c r="Y33" s="429"/>
      <c r="Z33" s="429"/>
      <c r="AA33" s="429"/>
      <c r="AB33" s="429"/>
      <c r="AC33" s="429"/>
      <c r="AD33" s="429"/>
      <c r="AE33" s="429"/>
      <c r="AF33" s="429"/>
      <c r="AG33" s="423"/>
      <c r="AH33" s="423"/>
      <c r="AI33" s="423"/>
      <c r="AJ33" s="423"/>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row>
    <row r="34" spans="1:84" s="50" customFormat="1" ht="15" customHeight="1">
      <c r="A34" s="51"/>
      <c r="B34" s="425" t="str">
        <f>IF(L8&gt;" ",B57," ")</f>
        <v xml:space="preserve"> </v>
      </c>
      <c r="C34" s="425"/>
      <c r="D34" s="425"/>
      <c r="E34" s="425"/>
      <c r="F34" s="425"/>
      <c r="G34" s="425"/>
      <c r="H34" s="425"/>
      <c r="I34" s="425"/>
      <c r="J34" s="426" t="str">
        <f>VLOOKUP(L34,tabsel,2)</f>
        <v>?</v>
      </c>
      <c r="K34" s="426"/>
      <c r="L34" s="263">
        <v>1</v>
      </c>
      <c r="M34" s="83"/>
      <c r="N34" s="83"/>
      <c r="Q34" s="83"/>
      <c r="R34" s="83"/>
      <c r="S34" s="83"/>
      <c r="T34" s="83"/>
      <c r="U34" s="52"/>
      <c r="V34" s="52"/>
      <c r="W34" s="52"/>
      <c r="X34" s="52"/>
      <c r="Y34" s="52"/>
      <c r="Z34" s="52"/>
      <c r="AA34" s="52"/>
      <c r="AB34" s="52"/>
      <c r="AC34" s="117"/>
      <c r="AD34" s="117"/>
      <c r="AE34" s="132"/>
      <c r="AF34" s="51"/>
      <c r="AG34" s="423"/>
      <c r="AH34" s="423"/>
      <c r="AI34" s="423"/>
      <c r="AJ34" s="423"/>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row>
    <row r="35" spans="1:84" s="50" customFormat="1" ht="15" customHeight="1">
      <c r="A35" s="51"/>
      <c r="B35" s="425"/>
      <c r="C35" s="425"/>
      <c r="D35" s="425"/>
      <c r="E35" s="425"/>
      <c r="F35" s="425"/>
      <c r="G35" s="425"/>
      <c r="H35" s="425"/>
      <c r="I35" s="425"/>
      <c r="J35" s="426"/>
      <c r="K35" s="426"/>
      <c r="L35" s="83"/>
      <c r="M35" s="83"/>
      <c r="O35" s="474" t="s">
        <v>468</v>
      </c>
      <c r="P35" s="474"/>
      <c r="R35" s="83"/>
      <c r="S35" s="83"/>
      <c r="T35" s="83"/>
      <c r="U35" s="52"/>
      <c r="V35" s="52"/>
      <c r="W35" s="52"/>
      <c r="X35" s="52"/>
      <c r="Y35" s="52"/>
      <c r="Z35" s="52"/>
      <c r="AA35" s="52"/>
      <c r="AB35" s="52"/>
      <c r="AC35" s="117"/>
      <c r="AD35" s="117"/>
      <c r="AE35" s="132"/>
      <c r="AF35" s="51"/>
      <c r="AG35" s="423"/>
      <c r="AH35" s="423"/>
      <c r="AI35" s="423"/>
      <c r="AJ35" s="423"/>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row>
    <row r="36" spans="1:84" s="50" customFormat="1" ht="15" customHeight="1">
      <c r="A36" s="51"/>
      <c r="B36" s="51"/>
      <c r="C36" s="51"/>
      <c r="D36" s="51"/>
      <c r="E36" s="51"/>
      <c r="F36" s="51"/>
      <c r="G36" s="51"/>
      <c r="H36" s="51"/>
      <c r="I36" s="51"/>
      <c r="J36" s="51"/>
      <c r="K36" s="51"/>
      <c r="L36" s="51"/>
      <c r="M36" s="51"/>
      <c r="O36" s="474"/>
      <c r="P36" s="474"/>
      <c r="R36" s="51"/>
      <c r="S36" s="51"/>
      <c r="T36" s="51"/>
      <c r="U36" s="52"/>
      <c r="V36" s="52"/>
      <c r="W36" s="52"/>
      <c r="X36" s="52"/>
      <c r="Y36" s="52"/>
      <c r="Z36" s="52"/>
      <c r="AA36" s="52"/>
      <c r="AB36" s="52"/>
      <c r="AC36" s="117"/>
      <c r="AD36" s="117"/>
      <c r="AE36" s="132"/>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row>
    <row r="37" spans="1:84" s="50" customFormat="1" ht="15" customHeight="1">
      <c r="A37" s="51"/>
      <c r="B37" s="51"/>
      <c r="C37" s="51"/>
      <c r="D37" s="51"/>
      <c r="E37" s="51"/>
      <c r="F37" s="51"/>
      <c r="G37" s="51"/>
      <c r="H37" s="51"/>
      <c r="I37" s="51"/>
      <c r="J37" s="51"/>
      <c r="K37" s="51"/>
      <c r="L37" s="51"/>
      <c r="M37" s="51"/>
      <c r="O37" s="474"/>
      <c r="P37" s="474"/>
      <c r="Q37" s="51"/>
      <c r="R37" s="51"/>
      <c r="S37" s="51"/>
      <c r="T37" s="51"/>
      <c r="U37" s="52"/>
      <c r="V37" s="52"/>
      <c r="W37" s="52"/>
      <c r="X37" s="52"/>
      <c r="Y37" s="52"/>
      <c r="Z37" s="52"/>
      <c r="AA37" s="52"/>
      <c r="AB37" s="52"/>
      <c r="AC37" s="117"/>
      <c r="AD37" s="117"/>
      <c r="AE37" s="132"/>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row>
    <row r="38" spans="1:84" ht="1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row>
    <row r="39" spans="1:84" ht="1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row>
    <row r="40" spans="1:84" ht="1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row>
    <row r="41" spans="1:84" ht="1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row>
    <row r="42" spans="1:84" s="4" customFormat="1" ht="15" customHeight="1">
      <c r="K42" s="7"/>
      <c r="AC42" s="154"/>
      <c r="AD42" s="154"/>
      <c r="AE42" s="16"/>
    </row>
    <row r="43" spans="1:84" s="4" customFormat="1" ht="15" customHeight="1">
      <c r="K43" s="7"/>
      <c r="AC43" s="154"/>
      <c r="AD43" s="154"/>
      <c r="AE43" s="16"/>
    </row>
    <row r="44" spans="1:84" s="4" customFormat="1" ht="15" customHeight="1">
      <c r="AC44" s="154"/>
      <c r="AD44" s="154"/>
      <c r="AE44" s="16"/>
    </row>
    <row r="45" spans="1:84" s="4" customFormat="1" ht="15" customHeight="1">
      <c r="AC45" s="154"/>
      <c r="AD45" s="154"/>
      <c r="AE45" s="16"/>
    </row>
    <row r="46" spans="1:84" s="4" customFormat="1" ht="15" customHeight="1">
      <c r="AC46" s="154"/>
      <c r="AD46" s="154"/>
      <c r="AE46" s="16"/>
    </row>
    <row r="47" spans="1:84" s="4" customFormat="1" ht="15" customHeight="1">
      <c r="AC47" s="154"/>
      <c r="AD47" s="154"/>
      <c r="AE47" s="16"/>
    </row>
    <row r="48" spans="1:84" s="4" customFormat="1" ht="15" customHeight="1">
      <c r="AC48" s="154"/>
      <c r="AD48" s="154"/>
      <c r="AE48" s="16"/>
    </row>
    <row r="49" spans="1:84" s="4" customFormat="1" ht="15" customHeight="1">
      <c r="AC49" s="154"/>
      <c r="AD49" s="154"/>
      <c r="AE49" s="16"/>
    </row>
    <row r="50" spans="1:84" s="4" customFormat="1" ht="15" customHeight="1">
      <c r="AC50" s="154"/>
      <c r="AD50" s="154"/>
      <c r="AE50" s="16"/>
    </row>
    <row r="51" spans="1:84" s="4" customFormat="1" ht="15" customHeight="1">
      <c r="AC51" s="154"/>
      <c r="AD51" s="154"/>
      <c r="AE51" s="16"/>
    </row>
    <row r="52" spans="1:84" s="4" customFormat="1" ht="15" customHeight="1">
      <c r="AC52" s="154"/>
      <c r="AD52" s="154"/>
      <c r="AE52" s="16"/>
    </row>
    <row r="53" spans="1:84" s="4" customFormat="1" ht="15" customHeight="1">
      <c r="AC53" s="154"/>
      <c r="AD53" s="154"/>
      <c r="AE53" s="16"/>
    </row>
    <row r="54" spans="1:84" s="4" customFormat="1" ht="15" customHeight="1">
      <c r="AC54" s="154"/>
      <c r="AD54" s="154"/>
      <c r="AE54" s="16"/>
    </row>
    <row r="55" spans="1:84" ht="1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68"/>
      <c r="AD55" s="68"/>
      <c r="AE55" s="74"/>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row>
    <row r="56" spans="1:84" s="173" customFormat="1">
      <c r="B56" s="173" t="s">
        <v>426</v>
      </c>
      <c r="H56" s="174"/>
      <c r="K56" s="175"/>
    </row>
    <row r="57" spans="1:84" s="173" customFormat="1">
      <c r="B57" s="173" t="s">
        <v>406</v>
      </c>
      <c r="H57" s="174"/>
      <c r="K57" s="175"/>
    </row>
    <row r="58" spans="1:84" s="173" customFormat="1">
      <c r="B58" s="173" t="s">
        <v>407</v>
      </c>
      <c r="H58" s="174"/>
      <c r="K58" s="175"/>
    </row>
    <row r="59" spans="1:84" s="173" customFormat="1">
      <c r="B59" s="173" t="s">
        <v>302</v>
      </c>
      <c r="H59" s="174"/>
      <c r="K59" s="175"/>
    </row>
    <row r="60" spans="1:84" s="173" customFormat="1">
      <c r="B60" s="173" t="s">
        <v>408</v>
      </c>
      <c r="H60" s="174"/>
      <c r="K60" s="175"/>
    </row>
    <row r="61" spans="1:84" s="173" customFormat="1">
      <c r="B61" s="173" t="s">
        <v>409</v>
      </c>
      <c r="H61" s="174"/>
      <c r="K61" s="175"/>
    </row>
    <row r="62" spans="1:84" s="173" customFormat="1" ht="15" customHeight="1"/>
    <row r="63" spans="1:84" s="173" customFormat="1" ht="15" customHeight="1"/>
    <row r="64" spans="1:84" ht="1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93"/>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row>
    <row r="65" spans="1:84" ht="1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93"/>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row>
    <row r="66" spans="1:84" ht="1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93"/>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row>
    <row r="67" spans="1:84" ht="1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93"/>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row>
  </sheetData>
  <sheetProtection algorithmName="SHA-512" hashValue="RsIY30UUBHe0YJTd8qHhqv6Qr/oqGC/RzNcAGV8qqNj/muz25Vdlflwax1QvsFWnxJbWwzUD5+PzInJdTH3Abw==" saltValue="WqqR4S20p68P1gba8gX8WQ==" spinCount="100000" sheet="1" objects="1" scenarios="1" selectLockedCells="1"/>
  <mergeCells count="18">
    <mergeCell ref="X8:AF33"/>
    <mergeCell ref="AG8:AJ35"/>
    <mergeCell ref="B34:I35"/>
    <mergeCell ref="J34:K35"/>
    <mergeCell ref="O35:P37"/>
    <mergeCell ref="B6:J6"/>
    <mergeCell ref="L6:T6"/>
    <mergeCell ref="B7:J7"/>
    <mergeCell ref="L7:T7"/>
    <mergeCell ref="B8:J33"/>
    <mergeCell ref="L8:T33"/>
    <mergeCell ref="E1:G2"/>
    <mergeCell ref="B4:C5"/>
    <mergeCell ref="R4:R5"/>
    <mergeCell ref="S4:T5"/>
    <mergeCell ref="F4:J5"/>
    <mergeCell ref="L4:M4"/>
    <mergeCell ref="L5:M5"/>
  </mergeCells>
  <conditionalFormatting sqref="B34:I35">
    <cfRule type="expression" dxfId="27" priority="3">
      <formula>$L$8&gt;0</formula>
    </cfRule>
  </conditionalFormatting>
  <conditionalFormatting sqref="B6:J6">
    <cfRule type="cellIs" dxfId="26" priority="4" operator="equal">
      <formula>$B$58</formula>
    </cfRule>
  </conditionalFormatting>
  <conditionalFormatting sqref="B8:J33">
    <cfRule type="expression" dxfId="25" priority="1">
      <formula>$J$34="oui"</formula>
    </cfRule>
    <cfRule type="expression" dxfId="24" priority="2">
      <formula>$J$34=oui</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845" r:id="rId4" name="Spinner 5">
              <controlPr defaultSize="0" autoPict="0">
                <anchor moveWithCells="1" sizeWithCells="1">
                  <from>
                    <xdr:col>11</xdr:col>
                    <xdr:colOff>19050</xdr:colOff>
                    <xdr:row>33</xdr:row>
                    <xdr:rowOff>0</xdr:rowOff>
                  </from>
                  <to>
                    <xdr:col>11</xdr:col>
                    <xdr:colOff>523875</xdr:colOff>
                    <xdr:row>35</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00CC66"/>
  </sheetPr>
  <dimension ref="A1:CF58"/>
  <sheetViews>
    <sheetView showGridLines="0" showRowColHeaders="0" zoomScaleNormal="100" workbookViewId="0">
      <selection activeCell="I18" sqref="I18:U21"/>
    </sheetView>
  </sheetViews>
  <sheetFormatPr baseColWidth="10" defaultColWidth="11.42578125" defaultRowHeight="21"/>
  <cols>
    <col min="1" max="1" width="0.85546875" customWidth="1"/>
    <col min="2" max="2" width="6.7109375" customWidth="1"/>
    <col min="3" max="3" width="4.140625" customWidth="1"/>
    <col min="4" max="4" width="3.7109375" customWidth="1"/>
    <col min="5" max="5" width="8.7109375" customWidth="1"/>
    <col min="6" max="7" width="0.85546875" customWidth="1"/>
    <col min="8" max="8" width="22.140625" style="3" customWidth="1"/>
    <col min="9" max="9" width="9.85546875" customWidth="1"/>
    <col min="10" max="10" width="50.7109375" customWidth="1"/>
    <col min="11" max="11" width="0.85546875" style="2" customWidth="1"/>
    <col min="12" max="21" width="4.7109375" customWidth="1"/>
    <col min="22" max="23" width="0.85546875" customWidth="1"/>
    <col min="24" max="25" width="5.7109375" customWidth="1"/>
    <col min="26" max="26" width="18.28515625" customWidth="1"/>
    <col min="27" max="27" width="15.5703125" customWidth="1"/>
    <col min="28" max="28" width="12.7109375" customWidth="1"/>
    <col min="29" max="33" width="15.5703125" style="5" customWidth="1"/>
    <col min="34" max="54" width="11.42578125" style="5"/>
  </cols>
  <sheetData>
    <row r="1" spans="1:84" s="5" customFormat="1" ht="8.4499999999999993" customHeight="1">
      <c r="A1" s="51"/>
      <c r="F1" s="470"/>
      <c r="G1" s="470"/>
      <c r="H1" s="470"/>
      <c r="I1" s="470"/>
      <c r="J1" s="470"/>
      <c r="K1" s="470"/>
      <c r="L1" s="51"/>
      <c r="M1" s="51"/>
      <c r="N1" s="51"/>
      <c r="O1" s="51"/>
      <c r="P1" s="51"/>
      <c r="Q1" s="51"/>
      <c r="R1" s="51"/>
      <c r="S1" s="51"/>
      <c r="T1" s="51"/>
      <c r="U1" s="51"/>
      <c r="V1" s="51"/>
      <c r="W1" s="51"/>
      <c r="X1" s="89"/>
      <c r="Y1" s="89"/>
    </row>
    <row r="2" spans="1:84" s="50" customFormat="1" ht="18.75" customHeight="1">
      <c r="A2" s="51"/>
      <c r="B2" s="51"/>
      <c r="C2" s="51"/>
      <c r="D2" s="51"/>
      <c r="E2" s="51"/>
      <c r="F2" s="470"/>
      <c r="G2" s="470"/>
      <c r="H2" s="470"/>
      <c r="I2" s="470"/>
      <c r="J2" s="470"/>
      <c r="K2" s="470"/>
      <c r="L2" s="51"/>
      <c r="M2" s="51"/>
      <c r="N2" s="51"/>
      <c r="O2" s="51"/>
      <c r="P2" s="51"/>
      <c r="Q2" s="51"/>
      <c r="R2" s="51"/>
      <c r="S2" s="51"/>
      <c r="T2" s="51"/>
      <c r="U2" s="52"/>
      <c r="V2" s="52"/>
      <c r="W2" s="52"/>
      <c r="X2" s="52"/>
      <c r="Y2" s="52"/>
      <c r="Z2" s="52"/>
      <c r="AA2" s="52"/>
      <c r="AB2" s="52"/>
      <c r="AC2" s="52"/>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row>
    <row r="3" spans="1:84" s="50" customFormat="1" ht="15">
      <c r="A3" s="51"/>
      <c r="B3" s="51"/>
      <c r="C3" s="51"/>
      <c r="D3" s="51"/>
      <c r="E3" s="51"/>
      <c r="F3" s="470"/>
      <c r="G3" s="470"/>
      <c r="H3" s="470"/>
      <c r="I3" s="470"/>
      <c r="J3" s="470"/>
      <c r="K3" s="470"/>
      <c r="L3" s="51"/>
      <c r="M3" s="51"/>
      <c r="N3" s="51"/>
      <c r="O3" s="51"/>
      <c r="P3" s="51"/>
      <c r="Q3" s="51"/>
      <c r="R3" s="51"/>
      <c r="S3" s="51"/>
      <c r="T3" s="51"/>
      <c r="U3" s="52"/>
      <c r="V3" s="52"/>
      <c r="W3" s="52"/>
      <c r="X3" s="52"/>
      <c r="Y3" s="52"/>
      <c r="Z3" s="52"/>
      <c r="AA3" s="52"/>
      <c r="AB3" s="52"/>
      <c r="AC3" s="52"/>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row>
    <row r="4" spans="1:84" s="50" customFormat="1" ht="15">
      <c r="A4" s="51"/>
      <c r="B4" s="51"/>
      <c r="C4" s="51"/>
      <c r="D4" s="51"/>
      <c r="E4" s="51"/>
      <c r="F4" s="51"/>
      <c r="G4" s="51"/>
      <c r="H4" s="51"/>
      <c r="I4" s="51"/>
      <c r="J4" s="51"/>
      <c r="K4" s="51"/>
      <c r="L4" s="51"/>
      <c r="M4" s="51"/>
      <c r="N4" s="51"/>
      <c r="O4" s="51"/>
      <c r="P4" s="51"/>
      <c r="Q4" s="51"/>
      <c r="R4" s="51"/>
      <c r="S4" s="51"/>
      <c r="T4" s="51"/>
      <c r="U4" s="52"/>
      <c r="V4" s="52"/>
      <c r="W4" s="52"/>
      <c r="X4" s="52"/>
      <c r="Y4" s="52"/>
      <c r="Z4" s="52"/>
      <c r="AA4" s="52"/>
      <c r="AB4" s="52"/>
      <c r="AC4" s="52"/>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row>
    <row r="5" spans="1:84" s="5" customFormat="1" ht="17.45" customHeight="1">
      <c r="A5" s="433" t="s">
        <v>405</v>
      </c>
      <c r="B5" s="433"/>
      <c r="C5" s="433"/>
      <c r="D5" s="433"/>
      <c r="E5" s="433"/>
      <c r="F5" s="94"/>
      <c r="G5" s="94"/>
      <c r="H5" s="85"/>
      <c r="I5" s="367" t="s">
        <v>449</v>
      </c>
      <c r="J5" s="367"/>
      <c r="K5" s="367"/>
      <c r="L5" s="367"/>
      <c r="M5" s="367"/>
      <c r="N5" s="367"/>
      <c r="O5" s="367"/>
      <c r="P5" s="367"/>
      <c r="Q5" s="367"/>
      <c r="R5" s="367"/>
      <c r="S5" s="455" t="s">
        <v>440</v>
      </c>
      <c r="T5" s="455"/>
      <c r="U5" s="455"/>
      <c r="V5" s="85"/>
      <c r="W5" s="85"/>
      <c r="X5" s="87" t="str">
        <f>Introduction!P5</f>
        <v>0 0</v>
      </c>
      <c r="Y5" s="85"/>
      <c r="Z5" s="85"/>
      <c r="AA5" s="465">
        <f ca="1">NOW()</f>
        <v>45409.527682523149</v>
      </c>
      <c r="AB5" s="465"/>
      <c r="AC5" s="52"/>
    </row>
    <row r="6" spans="1:84" s="5" customFormat="1" ht="17.45" customHeight="1">
      <c r="A6" s="433"/>
      <c r="B6" s="433"/>
      <c r="C6" s="433"/>
      <c r="D6" s="433"/>
      <c r="E6" s="433"/>
      <c r="F6" s="94"/>
      <c r="G6" s="94"/>
      <c r="H6" s="85"/>
      <c r="I6" s="367"/>
      <c r="J6" s="367"/>
      <c r="K6" s="367"/>
      <c r="L6" s="367"/>
      <c r="M6" s="367"/>
      <c r="N6" s="367"/>
      <c r="O6" s="367"/>
      <c r="P6" s="367"/>
      <c r="Q6" s="367"/>
      <c r="R6" s="367"/>
      <c r="S6" s="455" t="s">
        <v>441</v>
      </c>
      <c r="T6" s="455"/>
      <c r="U6" s="455"/>
      <c r="V6" s="85"/>
      <c r="W6" s="85"/>
      <c r="X6" s="87">
        <f>Introduction!P6</f>
        <v>0</v>
      </c>
      <c r="Y6" s="85"/>
      <c r="Z6" s="85"/>
      <c r="AA6" s="465"/>
      <c r="AB6" s="465"/>
      <c r="AC6" s="52"/>
    </row>
    <row r="7" spans="1:84" s="5" customFormat="1" ht="7.5" customHeight="1">
      <c r="H7" s="90"/>
      <c r="I7" s="90"/>
      <c r="J7" s="90"/>
      <c r="K7" s="90"/>
      <c r="L7" s="91"/>
      <c r="M7" s="91"/>
      <c r="N7" s="91"/>
      <c r="O7" s="91"/>
      <c r="P7" s="91"/>
      <c r="Q7" s="92"/>
      <c r="R7" s="92"/>
      <c r="S7" s="92"/>
      <c r="T7" s="92"/>
      <c r="U7" s="92"/>
    </row>
    <row r="8" spans="1:84" ht="15" customHeight="1">
      <c r="A8" s="480" t="s">
        <v>362</v>
      </c>
      <c r="B8" s="480"/>
      <c r="C8" s="480"/>
      <c r="D8" s="480"/>
      <c r="E8" s="480"/>
      <c r="F8" s="4"/>
      <c r="G8" s="4"/>
      <c r="H8" s="439"/>
      <c r="I8" s="439"/>
      <c r="J8" s="439"/>
      <c r="K8" s="439"/>
      <c r="L8" s="439"/>
      <c r="M8" s="439"/>
      <c r="N8" s="439"/>
      <c r="O8" s="439"/>
      <c r="P8" s="439"/>
      <c r="Q8" s="439"/>
      <c r="R8" s="439"/>
      <c r="S8" s="439"/>
      <c r="T8" s="439"/>
      <c r="U8" s="439"/>
      <c r="V8" s="439"/>
      <c r="W8" s="439"/>
      <c r="X8" s="439"/>
      <c r="Y8" s="439"/>
      <c r="Z8" s="439"/>
      <c r="AA8" s="439"/>
      <c r="AB8" s="4"/>
    </row>
    <row r="9" spans="1:84" ht="15" customHeight="1">
      <c r="A9" s="480"/>
      <c r="B9" s="480"/>
      <c r="C9" s="480"/>
      <c r="D9" s="480"/>
      <c r="E9" s="480"/>
      <c r="F9" s="4"/>
      <c r="G9" s="4"/>
      <c r="H9" s="199" t="s">
        <v>12</v>
      </c>
      <c r="I9" s="203"/>
      <c r="J9" s="204"/>
      <c r="K9" s="205"/>
      <c r="L9" s="205"/>
      <c r="M9" s="205"/>
      <c r="N9" s="205"/>
      <c r="O9" s="205"/>
      <c r="P9" s="205"/>
      <c r="Q9" s="205"/>
      <c r="R9" s="205"/>
      <c r="S9" s="205"/>
      <c r="T9" s="205"/>
      <c r="U9" s="205"/>
      <c r="W9" s="4"/>
      <c r="X9" s="9" t="s">
        <v>129</v>
      </c>
      <c r="Y9" s="9"/>
      <c r="Z9" s="9"/>
      <c r="AA9" s="9"/>
      <c r="AB9" s="4"/>
    </row>
    <row r="10" spans="1:84" ht="15" customHeight="1">
      <c r="A10" s="480"/>
      <c r="B10" s="480"/>
      <c r="C10" s="480"/>
      <c r="D10" s="480"/>
      <c r="E10" s="480"/>
      <c r="F10" s="4"/>
      <c r="G10" s="4"/>
      <c r="H10" s="479" t="s">
        <v>117</v>
      </c>
      <c r="I10" s="479"/>
      <c r="J10" s="479"/>
      <c r="K10" s="479"/>
      <c r="L10" s="479"/>
      <c r="M10" s="479"/>
      <c r="N10" s="479"/>
      <c r="O10" s="479"/>
      <c r="P10" s="479"/>
      <c r="Q10" s="479"/>
      <c r="R10" s="479"/>
      <c r="S10" s="479"/>
      <c r="T10" s="479"/>
      <c r="U10" s="479"/>
      <c r="W10" s="4"/>
      <c r="X10" s="4"/>
      <c r="Y10" s="4"/>
      <c r="Z10" s="4"/>
      <c r="AA10" s="4"/>
      <c r="AB10" s="4"/>
    </row>
    <row r="11" spans="1:84" ht="15" customHeight="1">
      <c r="A11" s="4"/>
      <c r="B11" s="4"/>
      <c r="C11" s="4"/>
      <c r="D11" s="4"/>
      <c r="E11" s="4"/>
      <c r="F11" s="4"/>
      <c r="G11" s="4"/>
      <c r="H11" s="479"/>
      <c r="I11" s="479"/>
      <c r="J11" s="479"/>
      <c r="K11" s="479"/>
      <c r="L11" s="479"/>
      <c r="M11" s="479"/>
      <c r="N11" s="479"/>
      <c r="O11" s="479"/>
      <c r="P11" s="479"/>
      <c r="Q11" s="479"/>
      <c r="R11" s="479"/>
      <c r="S11" s="479"/>
      <c r="T11" s="479"/>
      <c r="U11" s="479"/>
      <c r="W11" s="4"/>
      <c r="X11" s="469" t="s">
        <v>416</v>
      </c>
      <c r="Y11" s="469"/>
      <c r="Z11" s="469"/>
      <c r="AA11" s="469"/>
      <c r="AB11" s="4"/>
    </row>
    <row r="12" spans="1:84" ht="15" customHeight="1">
      <c r="A12" s="4"/>
      <c r="B12" s="361" t="s">
        <v>361</v>
      </c>
      <c r="C12" s="361" t="str">
        <f>Introduction!C9</f>
        <v>Date (JJ/MM/AAAA)</v>
      </c>
      <c r="D12" s="443"/>
      <c r="E12" s="443"/>
      <c r="F12" s="4"/>
      <c r="G12" s="4"/>
      <c r="H12" s="14" t="s">
        <v>118</v>
      </c>
      <c r="I12" s="464"/>
      <c r="J12" s="464"/>
      <c r="K12" s="464"/>
      <c r="L12" s="464"/>
      <c r="M12" s="464"/>
      <c r="N12" s="464"/>
      <c r="O12" s="464"/>
      <c r="P12" s="464"/>
      <c r="Q12" s="464"/>
      <c r="R12" s="464"/>
      <c r="S12" s="464"/>
      <c r="T12" s="464"/>
      <c r="U12" s="464"/>
      <c r="W12" s="4"/>
      <c r="X12" s="469"/>
      <c r="Y12" s="469"/>
      <c r="Z12" s="469"/>
      <c r="AA12" s="469"/>
      <c r="AB12" s="4"/>
    </row>
    <row r="13" spans="1:84" ht="15" customHeight="1" thickBot="1">
      <c r="A13" s="4"/>
      <c r="B13" s="362"/>
      <c r="C13" s="444"/>
      <c r="D13" s="444"/>
      <c r="E13" s="444"/>
      <c r="F13" s="4"/>
      <c r="G13" s="4"/>
      <c r="H13" s="478" t="s">
        <v>119</v>
      </c>
      <c r="I13" s="464"/>
      <c r="J13" s="464"/>
      <c r="K13" s="464"/>
      <c r="L13" s="464"/>
      <c r="M13" s="464"/>
      <c r="N13" s="464"/>
      <c r="O13" s="464"/>
      <c r="P13" s="464"/>
      <c r="Q13" s="464"/>
      <c r="R13" s="464"/>
      <c r="S13" s="464"/>
      <c r="T13" s="464"/>
      <c r="U13" s="464"/>
      <c r="W13" s="4"/>
      <c r="X13" s="469"/>
      <c r="Y13" s="469"/>
      <c r="Z13" s="469"/>
      <c r="AA13" s="469"/>
      <c r="AB13" s="4"/>
    </row>
    <row r="14" spans="1:84" ht="15" customHeight="1">
      <c r="A14" s="4"/>
      <c r="B14" s="11">
        <v>1</v>
      </c>
      <c r="C14" s="446" t="str">
        <f>IF('CE1'!S4&gt;0,'CE1'!S4," ")</f>
        <v xml:space="preserve"> </v>
      </c>
      <c r="D14" s="447"/>
      <c r="E14" s="448"/>
      <c r="F14" s="4"/>
      <c r="G14" s="4"/>
      <c r="H14" s="478"/>
      <c r="I14" s="464"/>
      <c r="J14" s="464"/>
      <c r="K14" s="464"/>
      <c r="L14" s="464"/>
      <c r="M14" s="464"/>
      <c r="N14" s="464"/>
      <c r="O14" s="464"/>
      <c r="P14" s="464"/>
      <c r="Q14" s="464"/>
      <c r="R14" s="464"/>
      <c r="S14" s="464"/>
      <c r="T14" s="464"/>
      <c r="U14" s="464"/>
      <c r="W14" s="4"/>
      <c r="X14" s="469"/>
      <c r="Y14" s="469"/>
      <c r="Z14" s="469"/>
      <c r="AA14" s="469"/>
      <c r="AB14" s="4"/>
    </row>
    <row r="15" spans="1:84" ht="15" customHeight="1">
      <c r="A15" s="4"/>
      <c r="B15" s="1">
        <f t="shared" ref="B15:B23" si="0">B14+1</f>
        <v>2</v>
      </c>
      <c r="C15" s="475" t="str">
        <f>IF('CE2'!S4&gt;0,'CE2'!S4," ")</f>
        <v xml:space="preserve"> </v>
      </c>
      <c r="D15" s="476"/>
      <c r="E15" s="477"/>
      <c r="F15" s="4"/>
      <c r="G15" s="4"/>
      <c r="H15" s="478"/>
      <c r="I15" s="464"/>
      <c r="J15" s="464"/>
      <c r="K15" s="464"/>
      <c r="L15" s="464"/>
      <c r="M15" s="464"/>
      <c r="N15" s="464"/>
      <c r="O15" s="464"/>
      <c r="P15" s="464"/>
      <c r="Q15" s="464"/>
      <c r="R15" s="464"/>
      <c r="S15" s="464"/>
      <c r="T15" s="464"/>
      <c r="U15" s="464"/>
      <c r="W15" s="4"/>
      <c r="X15" s="469"/>
      <c r="Y15" s="469"/>
      <c r="Z15" s="469"/>
      <c r="AA15" s="469"/>
      <c r="AB15" s="4"/>
    </row>
    <row r="16" spans="1:84" ht="15" customHeight="1">
      <c r="A16" s="4"/>
      <c r="B16" s="1">
        <f t="shared" si="0"/>
        <v>3</v>
      </c>
      <c r="C16" s="475" t="str">
        <f>IF('CE3'!S4&gt;0,'CE3'!S4," ")</f>
        <v xml:space="preserve"> </v>
      </c>
      <c r="D16" s="476"/>
      <c r="E16" s="477"/>
      <c r="F16" s="4"/>
      <c r="G16" s="4"/>
      <c r="H16" s="14"/>
      <c r="I16" s="464"/>
      <c r="J16" s="464"/>
      <c r="K16" s="464"/>
      <c r="L16" s="464"/>
      <c r="M16" s="464"/>
      <c r="N16" s="464"/>
      <c r="O16" s="464"/>
      <c r="P16" s="464"/>
      <c r="Q16" s="464"/>
      <c r="R16" s="464"/>
      <c r="S16" s="464"/>
      <c r="T16" s="464"/>
      <c r="U16" s="464"/>
      <c r="W16" s="4"/>
      <c r="X16" s="469"/>
      <c r="Y16" s="469"/>
      <c r="Z16" s="469"/>
      <c r="AA16" s="469"/>
      <c r="AB16" s="4"/>
    </row>
    <row r="17" spans="1:28" ht="15" customHeight="1">
      <c r="A17" s="4"/>
      <c r="B17" s="1">
        <f t="shared" si="0"/>
        <v>4</v>
      </c>
      <c r="C17" s="475" t="str">
        <f>IF('CE4'!S4&gt;0,'CE4'!S4," ")</f>
        <v xml:space="preserve"> </v>
      </c>
      <c r="D17" s="476"/>
      <c r="E17" s="477"/>
      <c r="F17" s="4"/>
      <c r="G17" s="4"/>
      <c r="H17" s="14"/>
      <c r="I17" s="464"/>
      <c r="J17" s="464"/>
      <c r="K17" s="464"/>
      <c r="L17" s="464"/>
      <c r="M17" s="464"/>
      <c r="N17" s="464"/>
      <c r="O17" s="464"/>
      <c r="P17" s="464"/>
      <c r="Q17" s="464"/>
      <c r="R17" s="464"/>
      <c r="S17" s="464"/>
      <c r="T17" s="464"/>
      <c r="U17" s="464"/>
      <c r="W17" s="4"/>
      <c r="X17" s="469"/>
      <c r="Y17" s="469"/>
      <c r="Z17" s="469"/>
      <c r="AA17" s="469"/>
      <c r="AB17" s="4"/>
    </row>
    <row r="18" spans="1:28" ht="15" customHeight="1">
      <c r="A18" s="4"/>
      <c r="B18" s="1">
        <f t="shared" si="0"/>
        <v>5</v>
      </c>
      <c r="C18" s="475" t="str">
        <f>IF('CE5'!S4&gt;0,'CE5'!S4," ")</f>
        <v xml:space="preserve"> </v>
      </c>
      <c r="D18" s="476"/>
      <c r="E18" s="477"/>
      <c r="F18" s="4"/>
      <c r="G18" s="4"/>
      <c r="H18" s="478" t="s">
        <v>120</v>
      </c>
      <c r="I18" s="464"/>
      <c r="J18" s="464"/>
      <c r="K18" s="464"/>
      <c r="L18" s="464"/>
      <c r="M18" s="464"/>
      <c r="N18" s="464"/>
      <c r="O18" s="464"/>
      <c r="P18" s="464"/>
      <c r="Q18" s="464"/>
      <c r="R18" s="464"/>
      <c r="S18" s="464"/>
      <c r="T18" s="464"/>
      <c r="U18" s="464"/>
      <c r="W18" s="4"/>
      <c r="X18" s="469"/>
      <c r="Y18" s="469"/>
      <c r="Z18" s="469"/>
      <c r="AA18" s="469"/>
      <c r="AB18" s="4"/>
    </row>
    <row r="19" spans="1:28" ht="15" customHeight="1">
      <c r="A19" s="4"/>
      <c r="B19" s="1">
        <f t="shared" si="0"/>
        <v>6</v>
      </c>
      <c r="C19" s="475" t="str">
        <f>IF('CE6'!S4&gt;0,'CE6'!S4," ")</f>
        <v xml:space="preserve"> </v>
      </c>
      <c r="D19" s="476"/>
      <c r="E19" s="477"/>
      <c r="F19" s="4"/>
      <c r="G19" s="4"/>
      <c r="H19" s="478"/>
      <c r="I19" s="464"/>
      <c r="J19" s="464"/>
      <c r="K19" s="464"/>
      <c r="L19" s="464"/>
      <c r="M19" s="464"/>
      <c r="N19" s="464"/>
      <c r="O19" s="464"/>
      <c r="P19" s="464"/>
      <c r="Q19" s="464"/>
      <c r="R19" s="464"/>
      <c r="S19" s="464"/>
      <c r="T19" s="464"/>
      <c r="U19" s="464"/>
      <c r="W19" s="4"/>
      <c r="X19" s="469"/>
      <c r="Y19" s="469"/>
      <c r="Z19" s="469"/>
      <c r="AA19" s="469"/>
      <c r="AB19" s="4"/>
    </row>
    <row r="20" spans="1:28" ht="15" customHeight="1">
      <c r="A20" s="4"/>
      <c r="B20" s="1">
        <f t="shared" si="0"/>
        <v>7</v>
      </c>
      <c r="C20" s="475" t="str">
        <f>IF('CE7'!S4&gt;0,'CE7'!S4," ")</f>
        <v xml:space="preserve"> </v>
      </c>
      <c r="D20" s="476"/>
      <c r="E20" s="477"/>
      <c r="F20" s="4"/>
      <c r="G20" s="4"/>
      <c r="H20" s="478"/>
      <c r="I20" s="464"/>
      <c r="J20" s="464"/>
      <c r="K20" s="464"/>
      <c r="L20" s="464"/>
      <c r="M20" s="464"/>
      <c r="N20" s="464"/>
      <c r="O20" s="464"/>
      <c r="P20" s="464"/>
      <c r="Q20" s="464"/>
      <c r="R20" s="464"/>
      <c r="S20" s="464"/>
      <c r="T20" s="464"/>
      <c r="U20" s="464"/>
      <c r="W20" s="4"/>
      <c r="X20" s="469"/>
      <c r="Y20" s="469"/>
      <c r="Z20" s="469"/>
      <c r="AA20" s="469"/>
      <c r="AB20" s="4"/>
    </row>
    <row r="21" spans="1:28" ht="15" customHeight="1">
      <c r="A21" s="4"/>
      <c r="B21" s="1">
        <f t="shared" si="0"/>
        <v>8</v>
      </c>
      <c r="C21" s="475" t="str">
        <f>IF('CE8'!S4&gt;0,'CE8'!S4," ")</f>
        <v xml:space="preserve"> </v>
      </c>
      <c r="D21" s="476"/>
      <c r="E21" s="477"/>
      <c r="F21" s="4"/>
      <c r="G21" s="4"/>
      <c r="H21" s="14"/>
      <c r="I21" s="464"/>
      <c r="J21" s="464"/>
      <c r="K21" s="464"/>
      <c r="L21" s="464"/>
      <c r="M21" s="464"/>
      <c r="N21" s="464"/>
      <c r="O21" s="464"/>
      <c r="P21" s="464"/>
      <c r="Q21" s="464"/>
      <c r="R21" s="464"/>
      <c r="S21" s="464"/>
      <c r="T21" s="464"/>
      <c r="U21" s="464"/>
      <c r="W21" s="4"/>
      <c r="X21" s="469"/>
      <c r="Y21" s="469"/>
      <c r="Z21" s="469"/>
      <c r="AA21" s="469"/>
      <c r="AB21" s="4"/>
    </row>
    <row r="22" spans="1:28" ht="15" customHeight="1">
      <c r="A22" s="4"/>
      <c r="B22" s="1">
        <f t="shared" si="0"/>
        <v>9</v>
      </c>
      <c r="C22" s="475" t="str">
        <f>IF('CE9'!S4&gt;0,'CE9'!S4," ")</f>
        <v xml:space="preserve"> </v>
      </c>
      <c r="D22" s="476"/>
      <c r="E22" s="477"/>
      <c r="F22" s="4"/>
      <c r="G22" s="4"/>
      <c r="H22" s="478" t="s">
        <v>121</v>
      </c>
      <c r="I22" s="464"/>
      <c r="J22" s="464"/>
      <c r="K22" s="464"/>
      <c r="L22" s="464"/>
      <c r="M22" s="464"/>
      <c r="N22" s="464"/>
      <c r="O22" s="464"/>
      <c r="P22" s="464"/>
      <c r="Q22" s="464"/>
      <c r="R22" s="464"/>
      <c r="S22" s="464"/>
      <c r="T22" s="464"/>
      <c r="U22" s="464"/>
      <c r="W22" s="4"/>
      <c r="X22" s="469"/>
      <c r="Y22" s="469"/>
      <c r="Z22" s="469"/>
      <c r="AA22" s="469"/>
      <c r="AB22" s="4"/>
    </row>
    <row r="23" spans="1:28" ht="15" customHeight="1">
      <c r="A23" s="4"/>
      <c r="B23" s="1">
        <f t="shared" si="0"/>
        <v>10</v>
      </c>
      <c r="C23" s="475" t="str">
        <f>IF('CE10'!S4&gt;0,'CE10'!S4," ")</f>
        <v xml:space="preserve"> </v>
      </c>
      <c r="D23" s="476"/>
      <c r="E23" s="477"/>
      <c r="F23" s="4"/>
      <c r="G23" s="4"/>
      <c r="H23" s="478"/>
      <c r="I23" s="464"/>
      <c r="J23" s="464"/>
      <c r="K23" s="464"/>
      <c r="L23" s="464"/>
      <c r="M23" s="464"/>
      <c r="N23" s="464"/>
      <c r="O23" s="464"/>
      <c r="P23" s="464"/>
      <c r="Q23" s="464"/>
      <c r="R23" s="464"/>
      <c r="S23" s="464"/>
      <c r="T23" s="464"/>
      <c r="U23" s="464"/>
      <c r="W23" s="4"/>
      <c r="X23" s="469"/>
      <c r="Y23" s="469"/>
      <c r="Z23" s="469"/>
      <c r="AA23" s="469"/>
      <c r="AB23" s="4"/>
    </row>
    <row r="24" spans="1:28" ht="15" customHeight="1">
      <c r="A24" s="6"/>
      <c r="B24" s="6"/>
      <c r="C24" s="6"/>
      <c r="D24" s="6"/>
      <c r="E24" s="6"/>
      <c r="F24" s="4"/>
      <c r="G24" s="4"/>
      <c r="H24" s="478"/>
      <c r="I24" s="464"/>
      <c r="J24" s="464"/>
      <c r="K24" s="464"/>
      <c r="L24" s="464"/>
      <c r="M24" s="464"/>
      <c r="N24" s="464"/>
      <c r="O24" s="464"/>
      <c r="P24" s="464"/>
      <c r="Q24" s="464"/>
      <c r="R24" s="464"/>
      <c r="S24" s="464"/>
      <c r="T24" s="464"/>
      <c r="U24" s="464"/>
      <c r="W24" s="4"/>
      <c r="X24" s="469"/>
      <c r="Y24" s="469"/>
      <c r="Z24" s="469"/>
      <c r="AA24" s="469"/>
      <c r="AB24" s="4"/>
    </row>
    <row r="25" spans="1:28" ht="15" customHeight="1">
      <c r="A25" s="6"/>
      <c r="B25" s="6"/>
      <c r="C25" s="6"/>
      <c r="D25" s="6"/>
      <c r="E25" s="6"/>
      <c r="F25" s="4"/>
      <c r="G25" s="4"/>
      <c r="H25" s="167" t="s">
        <v>122</v>
      </c>
      <c r="I25" s="464"/>
      <c r="J25" s="464"/>
      <c r="K25" s="464"/>
      <c r="L25" s="464"/>
      <c r="M25" s="464"/>
      <c r="N25" s="464"/>
      <c r="O25" s="464"/>
      <c r="P25" s="464"/>
      <c r="Q25" s="464"/>
      <c r="R25" s="464"/>
      <c r="S25" s="464"/>
      <c r="T25" s="464"/>
      <c r="U25" s="464"/>
      <c r="W25" s="4"/>
      <c r="X25" s="469"/>
      <c r="Y25" s="469"/>
      <c r="Z25" s="469"/>
      <c r="AA25" s="469"/>
      <c r="AB25" s="4"/>
    </row>
    <row r="26" spans="1:28" ht="15" customHeight="1">
      <c r="A26" s="6"/>
      <c r="B26" s="6"/>
      <c r="C26" s="6"/>
      <c r="D26" s="6"/>
      <c r="E26" s="6"/>
      <c r="F26" s="4"/>
      <c r="G26" s="4"/>
      <c r="H26" s="478" t="s">
        <v>123</v>
      </c>
      <c r="I26" s="464"/>
      <c r="J26" s="464"/>
      <c r="K26" s="464"/>
      <c r="L26" s="464"/>
      <c r="M26" s="464"/>
      <c r="N26" s="464"/>
      <c r="O26" s="464"/>
      <c r="P26" s="464"/>
      <c r="Q26" s="464"/>
      <c r="R26" s="464"/>
      <c r="S26" s="464"/>
      <c r="T26" s="464"/>
      <c r="U26" s="464"/>
      <c r="W26" s="4"/>
      <c r="X26" s="469"/>
      <c r="Y26" s="469"/>
      <c r="Z26" s="469"/>
      <c r="AA26" s="469"/>
      <c r="AB26" s="4"/>
    </row>
    <row r="27" spans="1:28" ht="15" customHeight="1">
      <c r="A27" s="6"/>
      <c r="B27" s="6"/>
      <c r="C27" s="6"/>
      <c r="D27" s="6"/>
      <c r="E27" s="6"/>
      <c r="F27" s="4"/>
      <c r="G27" s="4"/>
      <c r="H27" s="478"/>
      <c r="I27" s="464"/>
      <c r="J27" s="464"/>
      <c r="K27" s="464"/>
      <c r="L27" s="464"/>
      <c r="M27" s="464"/>
      <c r="N27" s="464"/>
      <c r="O27" s="464"/>
      <c r="P27" s="464"/>
      <c r="Q27" s="464"/>
      <c r="R27" s="464"/>
      <c r="S27" s="464"/>
      <c r="T27" s="464"/>
      <c r="U27" s="464"/>
      <c r="W27" s="4"/>
      <c r="X27" s="469"/>
      <c r="Y27" s="469"/>
      <c r="Z27" s="469"/>
      <c r="AA27" s="469"/>
      <c r="AB27" s="4"/>
    </row>
    <row r="28" spans="1:28" ht="15" customHeight="1">
      <c r="A28" s="6"/>
      <c r="B28" s="6"/>
      <c r="C28" s="6"/>
      <c r="D28" s="6"/>
      <c r="E28" s="6"/>
      <c r="F28" s="4"/>
      <c r="G28" s="4"/>
      <c r="H28" s="166"/>
      <c r="I28" s="464"/>
      <c r="J28" s="464"/>
      <c r="K28" s="464"/>
      <c r="L28" s="464"/>
      <c r="M28" s="464"/>
      <c r="N28" s="464"/>
      <c r="O28" s="464"/>
      <c r="P28" s="464"/>
      <c r="Q28" s="464"/>
      <c r="R28" s="464"/>
      <c r="S28" s="464"/>
      <c r="T28" s="464"/>
      <c r="U28" s="464"/>
      <c r="W28" s="4"/>
      <c r="X28" s="469"/>
      <c r="Y28" s="469"/>
      <c r="Z28" s="469"/>
      <c r="AA28" s="469"/>
      <c r="AB28" s="4"/>
    </row>
    <row r="29" spans="1:28" ht="15" customHeight="1">
      <c r="A29" s="6"/>
      <c r="B29" s="6"/>
      <c r="C29" s="6"/>
      <c r="D29" s="6"/>
      <c r="E29" s="6"/>
      <c r="F29" s="4"/>
      <c r="G29" s="4"/>
      <c r="H29" s="14"/>
      <c r="I29" s="464"/>
      <c r="J29" s="464"/>
      <c r="K29" s="464"/>
      <c r="L29" s="464"/>
      <c r="M29" s="464"/>
      <c r="N29" s="464"/>
      <c r="O29" s="464"/>
      <c r="P29" s="464"/>
      <c r="Q29" s="464"/>
      <c r="R29" s="464"/>
      <c r="S29" s="464"/>
      <c r="T29" s="464"/>
      <c r="U29" s="464"/>
      <c r="W29" s="4"/>
      <c r="X29" s="469"/>
      <c r="Y29" s="469"/>
      <c r="Z29" s="469"/>
      <c r="AA29" s="469"/>
      <c r="AB29" s="4"/>
    </row>
    <row r="30" spans="1:28" ht="15" customHeight="1">
      <c r="A30" s="6"/>
      <c r="B30" s="6"/>
      <c r="C30" s="6"/>
      <c r="D30" s="6"/>
      <c r="E30" s="6"/>
      <c r="F30" s="4"/>
      <c r="G30" s="4"/>
      <c r="H30" s="14"/>
      <c r="I30" s="464"/>
      <c r="J30" s="464"/>
      <c r="K30" s="464"/>
      <c r="L30" s="464"/>
      <c r="M30" s="464"/>
      <c r="N30" s="464"/>
      <c r="O30" s="464"/>
      <c r="P30" s="464"/>
      <c r="Q30" s="464"/>
      <c r="R30" s="464"/>
      <c r="S30" s="464"/>
      <c r="T30" s="464"/>
      <c r="U30" s="464"/>
      <c r="W30" s="4"/>
      <c r="X30" s="4"/>
      <c r="Y30" s="4"/>
      <c r="Z30" s="4"/>
      <c r="AA30" s="4"/>
      <c r="AB30" s="4"/>
    </row>
    <row r="31" spans="1:28" ht="15" customHeight="1">
      <c r="A31" s="6"/>
      <c r="B31" s="6"/>
      <c r="C31" s="6"/>
      <c r="D31" s="6"/>
      <c r="E31" s="6"/>
      <c r="F31" s="4"/>
      <c r="G31" s="4"/>
      <c r="H31" s="28" t="s">
        <v>59</v>
      </c>
      <c r="I31" s="464"/>
      <c r="J31" s="464"/>
      <c r="K31" s="464"/>
      <c r="L31" s="464"/>
      <c r="M31" s="464"/>
      <c r="N31" s="464"/>
      <c r="O31" s="464"/>
      <c r="P31" s="464"/>
      <c r="Q31" s="464"/>
      <c r="R31" s="464"/>
      <c r="S31" s="464"/>
      <c r="T31" s="464"/>
      <c r="U31" s="464"/>
      <c r="W31" s="4"/>
      <c r="X31" s="4"/>
      <c r="Y31" s="4"/>
      <c r="Z31" s="4"/>
      <c r="AA31" s="4"/>
      <c r="AB31" s="4"/>
    </row>
    <row r="32" spans="1:28" ht="15" customHeight="1">
      <c r="A32" s="6"/>
      <c r="B32" s="6"/>
      <c r="C32" s="6"/>
      <c r="D32" s="6"/>
      <c r="E32" s="6"/>
      <c r="F32" s="4"/>
      <c r="G32" s="4"/>
      <c r="H32" s="14"/>
      <c r="I32" s="464"/>
      <c r="J32" s="464"/>
      <c r="K32" s="464"/>
      <c r="L32" s="464"/>
      <c r="M32" s="464"/>
      <c r="N32" s="464"/>
      <c r="O32" s="464"/>
      <c r="P32" s="464"/>
      <c r="Q32" s="464"/>
      <c r="R32" s="464"/>
      <c r="S32" s="464"/>
      <c r="T32" s="464"/>
      <c r="U32" s="464"/>
      <c r="W32" s="4"/>
      <c r="X32" s="4"/>
      <c r="Y32" s="4"/>
      <c r="Z32" s="4"/>
      <c r="AA32" s="4"/>
      <c r="AB32" s="4"/>
    </row>
    <row r="33" spans="1:28" ht="15" customHeight="1">
      <c r="A33" s="6"/>
      <c r="B33" s="6"/>
      <c r="C33" s="6"/>
      <c r="D33" s="6"/>
      <c r="E33" s="6"/>
      <c r="F33" s="4"/>
      <c r="G33" s="4"/>
      <c r="H33" s="14"/>
      <c r="I33" s="464"/>
      <c r="J33" s="464"/>
      <c r="K33" s="464"/>
      <c r="L33" s="464"/>
      <c r="M33" s="464"/>
      <c r="N33" s="464"/>
      <c r="O33" s="464"/>
      <c r="P33" s="464"/>
      <c r="Q33" s="464"/>
      <c r="R33" s="464"/>
      <c r="S33" s="464"/>
      <c r="T33" s="464"/>
      <c r="U33" s="464"/>
      <c r="W33" s="4"/>
      <c r="X33" s="4"/>
      <c r="Y33" s="4"/>
      <c r="Z33" s="4"/>
      <c r="AA33" s="4"/>
      <c r="AB33" s="4"/>
    </row>
    <row r="34" spans="1:28" ht="15" customHeight="1">
      <c r="A34" s="6"/>
      <c r="B34" s="6"/>
      <c r="C34" s="6"/>
      <c r="D34" s="6"/>
      <c r="E34" s="6"/>
      <c r="F34" s="4"/>
      <c r="G34" s="4"/>
      <c r="H34" s="9" t="s">
        <v>116</v>
      </c>
      <c r="I34" s="5"/>
      <c r="J34" s="14"/>
      <c r="K34" s="15"/>
      <c r="L34" s="15"/>
      <c r="M34" s="15"/>
      <c r="N34" s="15"/>
      <c r="O34" s="15"/>
      <c r="P34" s="15"/>
      <c r="Q34" s="15"/>
      <c r="R34" s="15"/>
      <c r="S34" s="15"/>
      <c r="T34" s="15"/>
      <c r="U34" s="15"/>
      <c r="W34" s="4"/>
      <c r="X34" s="4"/>
      <c r="Y34" s="4"/>
      <c r="Z34" s="4"/>
      <c r="AA34" s="4"/>
      <c r="AB34" s="4"/>
    </row>
    <row r="35" spans="1:28" ht="15" customHeight="1">
      <c r="A35" s="6"/>
      <c r="B35" s="6"/>
      <c r="C35" s="6"/>
      <c r="D35" s="6"/>
      <c r="E35" s="6"/>
      <c r="F35" s="4"/>
      <c r="G35" s="4"/>
      <c r="H35" s="489" t="s">
        <v>124</v>
      </c>
      <c r="I35" s="489"/>
      <c r="J35" s="489"/>
      <c r="K35" s="489"/>
      <c r="L35" s="489"/>
      <c r="M35" s="489"/>
      <c r="N35" s="489"/>
      <c r="O35" s="489"/>
      <c r="P35" s="489"/>
      <c r="Q35" s="489"/>
      <c r="R35" s="489"/>
      <c r="S35" s="489"/>
      <c r="T35" s="489"/>
      <c r="U35" s="489"/>
      <c r="W35" s="4"/>
      <c r="X35" s="4"/>
      <c r="Y35" s="4"/>
      <c r="Z35" s="4"/>
      <c r="AA35" s="4"/>
      <c r="AB35" s="4"/>
    </row>
    <row r="36" spans="1:28" ht="15" customHeight="1">
      <c r="A36" s="6"/>
      <c r="B36" s="6"/>
      <c r="C36" s="6"/>
      <c r="D36" s="6"/>
      <c r="E36" s="6"/>
      <c r="F36" s="4"/>
      <c r="G36" s="4"/>
      <c r="H36" s="489"/>
      <c r="I36" s="489"/>
      <c r="J36" s="489"/>
      <c r="K36" s="489"/>
      <c r="L36" s="489"/>
      <c r="M36" s="489"/>
      <c r="N36" s="489"/>
      <c r="O36" s="489"/>
      <c r="P36" s="489"/>
      <c r="Q36" s="489"/>
      <c r="R36" s="489"/>
      <c r="S36" s="489"/>
      <c r="T36" s="489"/>
      <c r="U36" s="489"/>
      <c r="W36" s="4"/>
      <c r="X36" s="4"/>
      <c r="Y36" s="4"/>
      <c r="Z36" s="4"/>
      <c r="AA36" s="4"/>
      <c r="AB36" s="4"/>
    </row>
    <row r="37" spans="1:28" ht="15" customHeight="1">
      <c r="A37" s="6"/>
      <c r="B37" s="6"/>
      <c r="C37" s="6"/>
      <c r="D37" s="6"/>
      <c r="E37" s="6"/>
      <c r="F37" s="4"/>
      <c r="G37" s="4"/>
      <c r="H37" s="489"/>
      <c r="I37" s="489"/>
      <c r="J37" s="489"/>
      <c r="K37" s="489"/>
      <c r="L37" s="489"/>
      <c r="M37" s="489"/>
      <c r="N37" s="489"/>
      <c r="O37" s="489"/>
      <c r="P37" s="489"/>
      <c r="Q37" s="489"/>
      <c r="R37" s="489"/>
      <c r="S37" s="489"/>
      <c r="T37" s="489"/>
      <c r="U37" s="489"/>
      <c r="W37" s="4"/>
      <c r="X37" s="4"/>
      <c r="Y37" s="4"/>
      <c r="Z37" s="4"/>
      <c r="AA37" s="4"/>
      <c r="AB37" s="4"/>
    </row>
    <row r="38" spans="1:28" ht="15" customHeight="1">
      <c r="A38" s="4"/>
      <c r="B38" s="6"/>
      <c r="C38" s="6"/>
      <c r="D38" s="6"/>
      <c r="E38" s="6"/>
      <c r="F38" s="4"/>
      <c r="G38" s="4"/>
      <c r="H38" s="489"/>
      <c r="I38" s="489"/>
      <c r="J38" s="489"/>
      <c r="K38" s="489"/>
      <c r="L38" s="489"/>
      <c r="M38" s="489"/>
      <c r="N38" s="489"/>
      <c r="O38" s="489"/>
      <c r="P38" s="489"/>
      <c r="Q38" s="489"/>
      <c r="R38" s="489"/>
      <c r="S38" s="489"/>
      <c r="T38" s="489"/>
      <c r="U38" s="489"/>
      <c r="W38" s="4"/>
      <c r="X38" s="4"/>
      <c r="Y38" s="4"/>
      <c r="Z38" s="4"/>
      <c r="AA38" s="4"/>
      <c r="AB38" s="4"/>
    </row>
    <row r="39" spans="1:28" ht="15" customHeight="1">
      <c r="A39" s="4"/>
      <c r="B39" s="4"/>
      <c r="C39" s="4"/>
      <c r="D39" s="4"/>
      <c r="E39" s="4"/>
      <c r="F39" s="4"/>
      <c r="G39" s="4"/>
      <c r="H39" s="24" t="s">
        <v>11</v>
      </c>
      <c r="I39" s="24" t="s">
        <v>125</v>
      </c>
      <c r="J39" s="24"/>
      <c r="K39" s="24" t="s">
        <v>126</v>
      </c>
      <c r="L39" s="24"/>
      <c r="M39" s="24"/>
      <c r="N39" s="24" t="s">
        <v>127</v>
      </c>
      <c r="O39" s="24"/>
      <c r="P39" s="24" t="s">
        <v>128</v>
      </c>
      <c r="Q39" s="24"/>
      <c r="R39" s="24"/>
      <c r="S39" s="14"/>
      <c r="T39" s="14"/>
      <c r="U39" s="14"/>
      <c r="W39" s="4"/>
      <c r="X39" s="4"/>
      <c r="Y39" s="4"/>
      <c r="Z39" s="4"/>
      <c r="AA39" s="4"/>
      <c r="AB39" s="4"/>
    </row>
    <row r="40" spans="1:28" ht="15" customHeight="1">
      <c r="A40" s="4"/>
      <c r="B40" s="4"/>
      <c r="C40" s="4"/>
      <c r="D40" s="4"/>
      <c r="E40" s="4"/>
      <c r="F40" s="4"/>
      <c r="G40" s="4"/>
      <c r="H40" s="53"/>
      <c r="I40" s="481"/>
      <c r="J40" s="482"/>
      <c r="K40" s="485"/>
      <c r="L40" s="486"/>
      <c r="M40" s="487"/>
      <c r="N40" s="483"/>
      <c r="O40" s="484"/>
      <c r="P40" s="481"/>
      <c r="Q40" s="488"/>
      <c r="R40" s="488"/>
      <c r="S40" s="488"/>
      <c r="T40" s="488"/>
      <c r="U40" s="482"/>
      <c r="W40" s="4"/>
      <c r="X40" s="4"/>
      <c r="Y40" s="4"/>
      <c r="Z40" s="4"/>
      <c r="AA40" s="4"/>
      <c r="AB40" s="4"/>
    </row>
    <row r="41" spans="1:28" ht="15" customHeight="1">
      <c r="A41" s="4"/>
      <c r="B41" s="4"/>
      <c r="C41" s="4"/>
      <c r="D41" s="4"/>
      <c r="E41" s="4"/>
      <c r="F41" s="4"/>
      <c r="G41" s="4"/>
      <c r="H41" s="53"/>
      <c r="I41" s="481"/>
      <c r="J41" s="482"/>
      <c r="K41" s="485"/>
      <c r="L41" s="486"/>
      <c r="M41" s="487"/>
      <c r="N41" s="483"/>
      <c r="O41" s="484"/>
      <c r="P41" s="481"/>
      <c r="Q41" s="488"/>
      <c r="R41" s="488"/>
      <c r="S41" s="488"/>
      <c r="T41" s="488"/>
      <c r="U41" s="482"/>
      <c r="W41" s="4"/>
      <c r="X41" s="4"/>
      <c r="Y41" s="4"/>
      <c r="Z41" s="4"/>
      <c r="AA41" s="4"/>
      <c r="AB41" s="4"/>
    </row>
    <row r="42" spans="1:28" ht="15" customHeight="1">
      <c r="A42" s="4"/>
      <c r="B42" s="4"/>
      <c r="C42" s="4"/>
      <c r="D42" s="4"/>
      <c r="E42" s="4"/>
      <c r="F42" s="4"/>
      <c r="G42" s="4"/>
      <c r="H42" s="53"/>
      <c r="I42" s="481"/>
      <c r="J42" s="482"/>
      <c r="K42" s="485"/>
      <c r="L42" s="486"/>
      <c r="M42" s="487"/>
      <c r="N42" s="483"/>
      <c r="O42" s="484"/>
      <c r="P42" s="481"/>
      <c r="Q42" s="488"/>
      <c r="R42" s="488"/>
      <c r="S42" s="488"/>
      <c r="T42" s="488"/>
      <c r="U42" s="482"/>
      <c r="W42" s="4"/>
      <c r="X42" s="4"/>
      <c r="Y42" s="4"/>
      <c r="Z42" s="4"/>
      <c r="AA42" s="4"/>
      <c r="AB42" s="4"/>
    </row>
    <row r="43" spans="1:28" ht="15" customHeight="1">
      <c r="A43" s="4"/>
      <c r="B43" s="4"/>
      <c r="C43" s="4"/>
      <c r="D43" s="4"/>
      <c r="E43" s="4"/>
      <c r="F43" s="4"/>
      <c r="G43" s="4"/>
      <c r="H43" s="53"/>
      <c r="I43" s="481"/>
      <c r="J43" s="482"/>
      <c r="K43" s="485"/>
      <c r="L43" s="486"/>
      <c r="M43" s="487"/>
      <c r="N43" s="483"/>
      <c r="O43" s="484"/>
      <c r="P43" s="481"/>
      <c r="Q43" s="488"/>
      <c r="R43" s="488"/>
      <c r="S43" s="488"/>
      <c r="T43" s="488"/>
      <c r="U43" s="482"/>
      <c r="W43" s="4"/>
      <c r="X43" s="4"/>
      <c r="Y43" s="4"/>
      <c r="Z43" s="4"/>
      <c r="AA43" s="4"/>
      <c r="AB43" s="4"/>
    </row>
    <row r="44" spans="1:28" ht="15" customHeight="1">
      <c r="A44" s="4"/>
      <c r="B44" s="4"/>
      <c r="C44" s="4"/>
      <c r="D44" s="4"/>
      <c r="E44" s="4"/>
      <c r="F44" s="4"/>
      <c r="G44" s="4"/>
      <c r="H44" s="53"/>
      <c r="I44" s="481"/>
      <c r="J44" s="482"/>
      <c r="K44" s="485"/>
      <c r="L44" s="486"/>
      <c r="M44" s="487"/>
      <c r="N44" s="483"/>
      <c r="O44" s="484"/>
      <c r="P44" s="481"/>
      <c r="Q44" s="488"/>
      <c r="R44" s="488"/>
      <c r="S44" s="488"/>
      <c r="T44" s="488"/>
      <c r="U44" s="482"/>
      <c r="W44" s="4"/>
      <c r="X44" s="4"/>
      <c r="Y44" s="4"/>
      <c r="Z44" s="4"/>
      <c r="AA44" s="4"/>
      <c r="AB44" s="4"/>
    </row>
    <row r="45" spans="1:28" ht="3.2" customHeight="1">
      <c r="A45" s="4"/>
      <c r="B45" s="4"/>
      <c r="C45" s="4"/>
      <c r="D45" s="4"/>
      <c r="E45" s="4"/>
      <c r="F45" s="4"/>
      <c r="G45" s="4"/>
      <c r="H45" s="4"/>
      <c r="I45" s="4"/>
      <c r="J45" s="4"/>
      <c r="K45" s="4"/>
      <c r="L45" s="4"/>
      <c r="M45" s="4"/>
      <c r="N45" s="4"/>
      <c r="O45" s="4"/>
      <c r="P45" s="4"/>
      <c r="Q45" s="4"/>
      <c r="R45" s="4"/>
      <c r="S45" s="4"/>
      <c r="T45" s="4"/>
      <c r="U45" s="4"/>
      <c r="W45" s="4"/>
      <c r="X45" s="4"/>
      <c r="Y45" s="4"/>
      <c r="Z45" s="4"/>
      <c r="AA45" s="4"/>
      <c r="AB45" s="4"/>
    </row>
    <row r="46" spans="1:28" ht="15">
      <c r="A46" s="4"/>
      <c r="B46" s="4"/>
      <c r="C46" s="4"/>
      <c r="D46" s="4"/>
      <c r="E46" s="4"/>
      <c r="F46" s="4"/>
      <c r="H46"/>
      <c r="W46" s="4"/>
      <c r="X46" s="4"/>
      <c r="Y46" s="4"/>
      <c r="Z46" s="4"/>
      <c r="AA46" s="4"/>
      <c r="AB46" s="4"/>
    </row>
    <row r="47" spans="1:28" ht="15">
      <c r="A47" s="4"/>
      <c r="B47" s="4"/>
      <c r="C47" s="4"/>
      <c r="D47" s="4"/>
      <c r="E47" s="4"/>
      <c r="F47" s="4"/>
      <c r="H47"/>
      <c r="W47" s="4"/>
      <c r="X47" s="4"/>
      <c r="Y47" s="4"/>
      <c r="Z47" s="4"/>
      <c r="AA47" s="4"/>
      <c r="AB47" s="4"/>
    </row>
    <row r="48" spans="1:28" ht="15">
      <c r="A48" s="4"/>
      <c r="B48" s="4"/>
      <c r="C48" s="4"/>
      <c r="D48" s="4"/>
      <c r="E48" s="4"/>
      <c r="F48" s="4"/>
      <c r="H48"/>
      <c r="W48" s="4"/>
      <c r="X48" s="4"/>
      <c r="Y48" s="4"/>
      <c r="Z48" s="4"/>
      <c r="AA48" s="4"/>
      <c r="AB48" s="4"/>
    </row>
    <row r="49" spans="1:28" ht="15">
      <c r="A49" s="4"/>
      <c r="B49" s="4"/>
      <c r="C49" s="4"/>
      <c r="D49" s="4"/>
      <c r="E49" s="4"/>
      <c r="F49" s="4"/>
      <c r="H49"/>
      <c r="W49" s="4"/>
      <c r="X49" s="4"/>
      <c r="Y49" s="4"/>
      <c r="Z49" s="4"/>
      <c r="AA49" s="4"/>
      <c r="AB49" s="4"/>
    </row>
    <row r="50" spans="1:28" ht="15">
      <c r="A50" s="4"/>
      <c r="B50" s="4"/>
      <c r="C50" s="4"/>
      <c r="D50" s="4"/>
      <c r="E50" s="4"/>
      <c r="F50" s="4"/>
      <c r="H50"/>
      <c r="W50" s="4"/>
      <c r="X50" s="4"/>
      <c r="Y50" s="4"/>
      <c r="Z50" s="4"/>
      <c r="AA50" s="4"/>
      <c r="AB50" s="4"/>
    </row>
    <row r="51" spans="1:28" ht="15">
      <c r="A51" s="4"/>
      <c r="B51" s="4"/>
      <c r="C51" s="4"/>
      <c r="D51" s="4"/>
      <c r="E51" s="4"/>
      <c r="F51" s="4"/>
      <c r="H51"/>
      <c r="W51" s="4"/>
      <c r="X51" s="4"/>
      <c r="Y51" s="4"/>
      <c r="Z51" s="4"/>
      <c r="AA51" s="4"/>
      <c r="AB51" s="4"/>
    </row>
    <row r="52" spans="1:28" ht="15">
      <c r="A52" s="4"/>
      <c r="B52" s="4"/>
      <c r="C52" s="4"/>
      <c r="D52" s="4"/>
      <c r="E52" s="4"/>
      <c r="F52" s="4"/>
      <c r="H52"/>
      <c r="W52" s="4"/>
      <c r="X52" s="4"/>
      <c r="Y52" s="4"/>
      <c r="Z52" s="4"/>
      <c r="AA52" s="4"/>
      <c r="AB52" s="4"/>
    </row>
    <row r="53" spans="1:28" ht="15">
      <c r="A53" s="4"/>
      <c r="B53" s="4"/>
      <c r="C53" s="4"/>
      <c r="D53" s="4"/>
      <c r="E53" s="4"/>
      <c r="F53" s="4"/>
      <c r="H53"/>
      <c r="W53" s="4"/>
      <c r="X53" s="4"/>
      <c r="Y53" s="4"/>
      <c r="Z53" s="4"/>
      <c r="AA53" s="4"/>
      <c r="AB53" s="4"/>
    </row>
    <row r="54" spans="1:28" ht="15">
      <c r="A54" s="4"/>
      <c r="B54" s="4"/>
      <c r="C54" s="4"/>
      <c r="D54" s="4"/>
      <c r="E54" s="4"/>
      <c r="F54" s="4"/>
      <c r="H54"/>
      <c r="W54" s="4"/>
      <c r="X54" s="4"/>
      <c r="Y54" s="4"/>
      <c r="Z54" s="4"/>
      <c r="AA54" s="4"/>
      <c r="AB54" s="4"/>
    </row>
    <row r="55" spans="1:28" ht="15">
      <c r="A55" s="4"/>
      <c r="B55" s="4"/>
      <c r="C55" s="4"/>
      <c r="D55" s="4"/>
      <c r="E55" s="4"/>
      <c r="F55" s="4"/>
      <c r="H55"/>
      <c r="W55" s="4"/>
      <c r="X55" s="4"/>
      <c r="Y55" s="4"/>
      <c r="Z55" s="4"/>
      <c r="AA55" s="4"/>
      <c r="AB55" s="4"/>
    </row>
    <row r="56" spans="1:28" ht="15">
      <c r="A56" s="4"/>
      <c r="B56" s="4"/>
      <c r="C56" s="4"/>
      <c r="D56" s="4"/>
      <c r="E56" s="4"/>
      <c r="F56" s="4"/>
      <c r="H56"/>
      <c r="W56" s="4"/>
      <c r="X56" s="4"/>
      <c r="Y56" s="4"/>
      <c r="Z56" s="4"/>
      <c r="AA56" s="4"/>
      <c r="AB56" s="4"/>
    </row>
    <row r="57" spans="1:28" ht="15">
      <c r="A57" s="4"/>
      <c r="B57" s="4"/>
      <c r="C57" s="4"/>
      <c r="D57" s="4"/>
      <c r="E57" s="4"/>
      <c r="F57" s="4"/>
      <c r="H57"/>
      <c r="W57" s="4"/>
      <c r="X57" s="4"/>
      <c r="Y57" s="4"/>
      <c r="Z57" s="4"/>
      <c r="AA57" s="4"/>
      <c r="AB57" s="4"/>
    </row>
    <row r="58" spans="1:28">
      <c r="A58" s="4"/>
      <c r="B58" s="4"/>
      <c r="C58" s="4"/>
      <c r="D58" s="4"/>
      <c r="E58" s="4"/>
      <c r="F58" s="4"/>
    </row>
  </sheetData>
  <sheetProtection algorithmName="SHA-512" hashValue="DMFkjIeU5FU0KNQZyigFHGebod024I1C0sOxi3OkTin1d+dyta7njoz4MTUY7j/nsUCWN4DyOqWzmDxP8mI7QA==" saltValue="N/8dgQInIZJlKpnR5xvsDQ==" spinCount="100000" sheet="1" objects="1" scenarios="1" selectLockedCells="1"/>
  <mergeCells count="54">
    <mergeCell ref="A5:E6"/>
    <mergeCell ref="F1:K3"/>
    <mergeCell ref="AA5:AB6"/>
    <mergeCell ref="S5:U5"/>
    <mergeCell ref="S6:U6"/>
    <mergeCell ref="I5:R6"/>
    <mergeCell ref="B12:B13"/>
    <mergeCell ref="C12:E13"/>
    <mergeCell ref="H22:H24"/>
    <mergeCell ref="H8:AA8"/>
    <mergeCell ref="I44:J44"/>
    <mergeCell ref="K44:M44"/>
    <mergeCell ref="N44:O44"/>
    <mergeCell ref="P40:U40"/>
    <mergeCell ref="P41:U41"/>
    <mergeCell ref="P42:U42"/>
    <mergeCell ref="P43:U43"/>
    <mergeCell ref="P44:U44"/>
    <mergeCell ref="I25:U25"/>
    <mergeCell ref="I31:U33"/>
    <mergeCell ref="H35:U38"/>
    <mergeCell ref="I40:J40"/>
    <mergeCell ref="I43:J43"/>
    <mergeCell ref="N40:O40"/>
    <mergeCell ref="N41:O41"/>
    <mergeCell ref="N42:O42"/>
    <mergeCell ref="N43:O43"/>
    <mergeCell ref="K43:M43"/>
    <mergeCell ref="I41:J41"/>
    <mergeCell ref="I42:J42"/>
    <mergeCell ref="K40:M40"/>
    <mergeCell ref="K41:M41"/>
    <mergeCell ref="K42:M42"/>
    <mergeCell ref="H10:U11"/>
    <mergeCell ref="X11:AA29"/>
    <mergeCell ref="H13:H15"/>
    <mergeCell ref="I26:U30"/>
    <mergeCell ref="C23:E23"/>
    <mergeCell ref="H26:H27"/>
    <mergeCell ref="I22:U24"/>
    <mergeCell ref="C22:E22"/>
    <mergeCell ref="A8:E10"/>
    <mergeCell ref="C14:E14"/>
    <mergeCell ref="C15:E15"/>
    <mergeCell ref="C17:E17"/>
    <mergeCell ref="C18:E18"/>
    <mergeCell ref="C19:E19"/>
    <mergeCell ref="C20:E20"/>
    <mergeCell ref="C21:E21"/>
    <mergeCell ref="C16:E16"/>
    <mergeCell ref="I12:U12"/>
    <mergeCell ref="I13:U17"/>
    <mergeCell ref="I18:U21"/>
    <mergeCell ref="H18:H20"/>
  </mergeCells>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3"/>
  </sheetPr>
  <dimension ref="A1:CF62"/>
  <sheetViews>
    <sheetView showGridLines="0" showRowColHeaders="0" topLeftCell="A5" workbookViewId="0">
      <selection activeCell="S4" sqref="S4:T5"/>
    </sheetView>
  </sheetViews>
  <sheetFormatPr baseColWidth="10" defaultColWidth="9.140625" defaultRowHeight="21"/>
  <cols>
    <col min="1" max="1" width="0.85546875" customWidth="1"/>
    <col min="2" max="7" width="10.7109375" customWidth="1"/>
    <col min="8" max="8" width="10.7109375" style="3" customWidth="1"/>
    <col min="9" max="9" width="47.140625" customWidth="1"/>
    <col min="10" max="10" width="10.7109375" customWidth="1"/>
    <col min="11" max="11" width="5" style="2" customWidth="1"/>
    <col min="12" max="13" width="10.7109375" customWidth="1"/>
    <col min="14" max="20" width="8.7109375" customWidth="1"/>
    <col min="21" max="28" width="10.7109375" customWidth="1"/>
    <col min="29" max="56" width="10.7109375" style="5" customWidth="1"/>
    <col min="57" max="58" width="9.140625" style="5" customWidth="1"/>
    <col min="59" max="69" width="9.140625" customWidth="1"/>
  </cols>
  <sheetData>
    <row r="1" spans="1:84" s="5" customFormat="1" ht="15" customHeight="1">
      <c r="A1" s="51"/>
      <c r="B1" s="153"/>
      <c r="E1" s="471"/>
      <c r="F1" s="471"/>
      <c r="G1" s="471"/>
      <c r="I1" s="151"/>
      <c r="J1" s="51"/>
      <c r="K1" s="51"/>
      <c r="L1" s="51"/>
      <c r="M1" s="51"/>
      <c r="N1" s="51"/>
      <c r="O1" s="51"/>
      <c r="P1" s="51"/>
      <c r="Q1" s="51"/>
      <c r="R1" s="51"/>
      <c r="S1" s="51"/>
      <c r="T1" s="51"/>
      <c r="U1" s="51"/>
      <c r="V1" s="51"/>
      <c r="W1" s="51"/>
      <c r="X1" s="89"/>
      <c r="Y1" s="89"/>
      <c r="AC1" s="68"/>
      <c r="AD1" s="68"/>
      <c r="AE1" s="74"/>
    </row>
    <row r="2" spans="1:84" s="50" customFormat="1" ht="23.25" customHeight="1">
      <c r="A2" s="51"/>
      <c r="B2" s="51"/>
      <c r="C2" s="51"/>
      <c r="D2" s="51"/>
      <c r="E2" s="471"/>
      <c r="F2" s="471"/>
      <c r="G2" s="471"/>
      <c r="H2" s="151"/>
      <c r="I2" s="151"/>
      <c r="J2" s="51"/>
      <c r="K2" s="51"/>
      <c r="L2" s="51"/>
      <c r="M2" s="51"/>
      <c r="N2" s="51"/>
      <c r="O2" s="51"/>
      <c r="P2" s="51"/>
      <c r="Q2" s="51"/>
      <c r="R2" s="51"/>
      <c r="S2" s="51"/>
      <c r="T2" s="51"/>
      <c r="U2" s="52"/>
      <c r="V2" s="52"/>
      <c r="W2" s="52"/>
      <c r="X2" s="52"/>
      <c r="Y2" s="52"/>
      <c r="Z2" s="52"/>
      <c r="AA2" s="52"/>
      <c r="AB2" s="52"/>
      <c r="AC2" s="117"/>
      <c r="AD2" s="117"/>
      <c r="AE2" s="132"/>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row>
    <row r="3" spans="1:84" s="50" customFormat="1" ht="23.25" customHeight="1">
      <c r="A3" s="51"/>
      <c r="B3" s="51"/>
      <c r="C3" s="51"/>
      <c r="D3" s="51"/>
      <c r="E3" s="177"/>
      <c r="F3" s="177"/>
      <c r="G3" s="177"/>
      <c r="H3" s="151"/>
      <c r="I3" s="151"/>
      <c r="J3" s="51"/>
      <c r="K3" s="51"/>
      <c r="L3" s="51"/>
      <c r="M3" s="51"/>
      <c r="N3" s="51"/>
      <c r="O3" s="51"/>
      <c r="P3" s="51"/>
      <c r="Q3" s="51"/>
      <c r="R3" s="51"/>
      <c r="S3" s="51"/>
      <c r="T3" s="51"/>
      <c r="U3" s="52"/>
      <c r="V3" s="52"/>
      <c r="W3" s="52"/>
      <c r="X3" s="52"/>
      <c r="Y3" s="52"/>
      <c r="Z3" s="52"/>
      <c r="AA3" s="52"/>
      <c r="AB3" s="52"/>
      <c r="AC3" s="117"/>
      <c r="AD3" s="117"/>
      <c r="AE3" s="132"/>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row>
    <row r="4" spans="1:84" s="50" customFormat="1" ht="15" customHeight="1">
      <c r="A4" s="51"/>
      <c r="B4" s="433" t="s">
        <v>405</v>
      </c>
      <c r="C4" s="433"/>
      <c r="D4" s="152"/>
      <c r="E4" s="83"/>
      <c r="F4" s="367" t="s">
        <v>417</v>
      </c>
      <c r="G4" s="367"/>
      <c r="H4" s="367"/>
      <c r="I4" s="367"/>
      <c r="J4" s="367"/>
      <c r="K4" s="94"/>
      <c r="L4" s="432" t="s">
        <v>443</v>
      </c>
      <c r="M4" s="432"/>
      <c r="N4" s="180" t="str">
        <f>Introduction!P5</f>
        <v>0 0</v>
      </c>
      <c r="P4" s="85"/>
      <c r="Q4" s="85"/>
      <c r="R4" s="472" t="s">
        <v>148</v>
      </c>
      <c r="S4" s="435"/>
      <c r="T4" s="435"/>
      <c r="U4" s="52"/>
      <c r="V4" s="52"/>
      <c r="W4" s="52"/>
      <c r="X4" s="52"/>
      <c r="Y4" s="52"/>
      <c r="Z4" s="52"/>
      <c r="AA4" s="52"/>
      <c r="AB4" s="52"/>
      <c r="AC4" s="117"/>
      <c r="AD4" s="117"/>
      <c r="AE4" s="132"/>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row>
    <row r="5" spans="1:84" s="50" customFormat="1" ht="15" customHeight="1">
      <c r="A5" s="51"/>
      <c r="B5" s="433" t="str">
        <f>IF(J33="oui",B57,"Situation")</f>
        <v>Situation</v>
      </c>
      <c r="C5" s="433"/>
      <c r="D5" s="152"/>
      <c r="E5" s="83"/>
      <c r="F5" s="367"/>
      <c r="G5" s="367"/>
      <c r="H5" s="367"/>
      <c r="I5" s="367"/>
      <c r="J5" s="367"/>
      <c r="K5" s="94"/>
      <c r="L5" s="432" t="s">
        <v>442</v>
      </c>
      <c r="M5" s="432"/>
      <c r="N5" s="180">
        <f>Introduction!P6</f>
        <v>0</v>
      </c>
      <c r="P5" s="85"/>
      <c r="Q5" s="85"/>
      <c r="R5" s="472"/>
      <c r="S5" s="436"/>
      <c r="T5" s="436"/>
      <c r="U5" s="52"/>
      <c r="V5" s="52"/>
      <c r="W5" s="52"/>
      <c r="X5" s="52"/>
      <c r="Y5" s="52"/>
      <c r="Z5" s="52"/>
      <c r="AA5" s="52"/>
      <c r="AB5" s="52"/>
      <c r="AC5" s="117"/>
      <c r="AD5" s="117"/>
      <c r="AE5" s="132"/>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row>
    <row r="6" spans="1:84" s="50" customFormat="1" ht="27.75" customHeight="1">
      <c r="A6" s="51"/>
      <c r="B6" s="424" t="str">
        <f>IF(J34="oui",B58,"Situation")</f>
        <v>Situation</v>
      </c>
      <c r="C6" s="424"/>
      <c r="D6" s="424"/>
      <c r="E6" s="424"/>
      <c r="F6" s="424"/>
      <c r="G6" s="424"/>
      <c r="H6" s="424"/>
      <c r="I6" s="424"/>
      <c r="J6" s="424"/>
      <c r="L6" s="424" t="s">
        <v>79</v>
      </c>
      <c r="M6" s="424"/>
      <c r="N6" s="424"/>
      <c r="O6" s="424"/>
      <c r="P6" s="424"/>
      <c r="Q6" s="424"/>
      <c r="R6" s="424"/>
      <c r="S6" s="424"/>
      <c r="T6" s="424"/>
      <c r="U6" s="52"/>
      <c r="V6" s="52"/>
      <c r="W6" s="52"/>
      <c r="X6" s="52"/>
      <c r="Y6" s="52"/>
      <c r="Z6" s="52"/>
      <c r="AA6" s="52"/>
      <c r="AB6" s="52"/>
      <c r="AC6" s="117"/>
      <c r="AD6" s="117"/>
      <c r="AE6" s="132"/>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row>
    <row r="7" spans="1:84" s="50" customFormat="1" ht="24.95" customHeight="1">
      <c r="A7" s="51"/>
      <c r="B7" s="430" t="str">
        <f>IF('CE5'!S4=0,B56,Données!K31)</f>
        <v>Introduire date du traitement du chapitre 5 ci-dessus !</v>
      </c>
      <c r="C7" s="430"/>
      <c r="D7" s="430"/>
      <c r="E7" s="430"/>
      <c r="F7" s="430"/>
      <c r="G7" s="430"/>
      <c r="H7" s="430"/>
      <c r="I7" s="430"/>
      <c r="J7" s="430"/>
      <c r="L7" s="430" t="s">
        <v>80</v>
      </c>
      <c r="M7" s="430"/>
      <c r="N7" s="430"/>
      <c r="O7" s="430"/>
      <c r="P7" s="430"/>
      <c r="Q7" s="430"/>
      <c r="R7" s="430"/>
      <c r="S7" s="430"/>
      <c r="T7" s="430"/>
      <c r="U7" s="52"/>
      <c r="V7" s="52"/>
      <c r="W7" s="52"/>
      <c r="X7" s="52"/>
      <c r="Y7" s="52"/>
      <c r="Z7" s="52"/>
      <c r="AA7" s="52"/>
      <c r="AB7" s="52"/>
      <c r="AC7" s="117"/>
      <c r="AD7" s="117"/>
      <c r="AE7" s="132"/>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row>
    <row r="8" spans="1:84" s="50" customFormat="1" ht="15" customHeight="1">
      <c r="A8" s="51"/>
      <c r="B8" s="490" t="str">
        <f>IF(J34="OUI",AG8,X8)</f>
        <v xml:space="preserve"> </v>
      </c>
      <c r="C8" s="490"/>
      <c r="D8" s="490"/>
      <c r="E8" s="490"/>
      <c r="F8" s="490"/>
      <c r="G8" s="490"/>
      <c r="H8" s="490"/>
      <c r="I8" s="490"/>
      <c r="J8" s="490"/>
      <c r="L8" s="464"/>
      <c r="M8" s="464"/>
      <c r="N8" s="464"/>
      <c r="O8" s="464"/>
      <c r="P8" s="464"/>
      <c r="Q8" s="464"/>
      <c r="R8" s="464"/>
      <c r="S8" s="464"/>
      <c r="T8" s="464"/>
      <c r="U8" s="52" t="s">
        <v>415</v>
      </c>
      <c r="V8" s="52"/>
      <c r="W8" s="52"/>
      <c r="X8" s="429" t="str">
        <f>IF('CE5'!S4&gt;0,Données!K54," ")</f>
        <v xml:space="preserve"> </v>
      </c>
      <c r="Y8" s="429"/>
      <c r="Z8" s="429"/>
      <c r="AA8" s="429"/>
      <c r="AB8" s="429"/>
      <c r="AC8" s="429"/>
      <c r="AD8" s="429"/>
      <c r="AE8" s="429"/>
      <c r="AF8" s="429"/>
      <c r="AG8" s="423" t="str">
        <f>Données!K55</f>
        <v xml:space="preserve">LA SITUATION
• Un parcours initial apparemment sans faille.
• Une proposition modèle de l’avis du vendeur.
• L’absence de réaction franche de la part de l’organisation locale n’est pas un signe favorable.
• Le silence est attribué à des décideurs éloignés.
• Le vendeur est convaincu que la qualité de sa proposition suffira pour gagner l’affaire, il ne prend pas la peine de demander franchement au client ce qu’il en pense.
• Le délai de décision n’est pas maîtrisé, il n’y a pas de calendrier de négociation.
• L’offre n’a pas été relue avant d’être envoyée au client.
QUE FAIRE ?
• La direction commerciale doit revoir ses procédures de validation des propositions.
• Proposer une rencontre entre l’organisation locale et la direction commerciale pour valider le projet.
• Requalifier l’affaire.
• Proposer une présentation de l’entreprise, de ses produits, solutions, services et références à l’attention du groupe.
• Proposer de reformuler une nouvelle proposition, si un projet existe réellement.
</v>
      </c>
      <c r="AH8" s="423"/>
      <c r="AI8" s="423"/>
      <c r="AJ8" s="423"/>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row>
    <row r="9" spans="1:84" s="50" customFormat="1" ht="15" customHeight="1">
      <c r="A9" s="51"/>
      <c r="B9" s="490"/>
      <c r="C9" s="490"/>
      <c r="D9" s="490"/>
      <c r="E9" s="490"/>
      <c r="F9" s="490"/>
      <c r="G9" s="490"/>
      <c r="H9" s="490"/>
      <c r="I9" s="490"/>
      <c r="J9" s="490"/>
      <c r="L9" s="464"/>
      <c r="M9" s="464"/>
      <c r="N9" s="464"/>
      <c r="O9" s="464"/>
      <c r="P9" s="464"/>
      <c r="Q9" s="464"/>
      <c r="R9" s="464"/>
      <c r="S9" s="464"/>
      <c r="T9" s="464"/>
      <c r="U9" s="52"/>
      <c r="V9" s="52"/>
      <c r="W9" s="52"/>
      <c r="X9" s="429"/>
      <c r="Y9" s="429"/>
      <c r="Z9" s="429"/>
      <c r="AA9" s="429"/>
      <c r="AB9" s="429"/>
      <c r="AC9" s="429"/>
      <c r="AD9" s="429"/>
      <c r="AE9" s="429"/>
      <c r="AF9" s="429"/>
      <c r="AG9" s="423"/>
      <c r="AH9" s="423"/>
      <c r="AI9" s="423"/>
      <c r="AJ9" s="423"/>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row>
    <row r="10" spans="1:84" s="50" customFormat="1" ht="15" customHeight="1">
      <c r="A10" s="51"/>
      <c r="B10" s="490"/>
      <c r="C10" s="490"/>
      <c r="D10" s="490"/>
      <c r="E10" s="490"/>
      <c r="F10" s="490"/>
      <c r="G10" s="490"/>
      <c r="H10" s="490"/>
      <c r="I10" s="490"/>
      <c r="J10" s="490"/>
      <c r="L10" s="464"/>
      <c r="M10" s="464"/>
      <c r="N10" s="464"/>
      <c r="O10" s="464"/>
      <c r="P10" s="464"/>
      <c r="Q10" s="464"/>
      <c r="R10" s="464"/>
      <c r="S10" s="464"/>
      <c r="T10" s="464"/>
      <c r="U10" s="52"/>
      <c r="V10" s="52"/>
      <c r="W10" s="52"/>
      <c r="X10" s="429"/>
      <c r="Y10" s="429"/>
      <c r="Z10" s="429"/>
      <c r="AA10" s="429"/>
      <c r="AB10" s="429"/>
      <c r="AC10" s="429"/>
      <c r="AD10" s="429"/>
      <c r="AE10" s="429"/>
      <c r="AF10" s="429"/>
      <c r="AG10" s="423"/>
      <c r="AH10" s="423"/>
      <c r="AI10" s="423"/>
      <c r="AJ10" s="423"/>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row>
    <row r="11" spans="1:84" s="50" customFormat="1" ht="15" customHeight="1">
      <c r="A11" s="51"/>
      <c r="B11" s="490"/>
      <c r="C11" s="490"/>
      <c r="D11" s="490"/>
      <c r="E11" s="490"/>
      <c r="F11" s="490"/>
      <c r="G11" s="490"/>
      <c r="H11" s="490"/>
      <c r="I11" s="490"/>
      <c r="J11" s="490"/>
      <c r="L11" s="464"/>
      <c r="M11" s="464"/>
      <c r="N11" s="464"/>
      <c r="O11" s="464"/>
      <c r="P11" s="464"/>
      <c r="Q11" s="464"/>
      <c r="R11" s="464"/>
      <c r="S11" s="464"/>
      <c r="T11" s="464"/>
      <c r="U11" s="52"/>
      <c r="V11" s="52"/>
      <c r="W11" s="52"/>
      <c r="X11" s="429"/>
      <c r="Y11" s="429"/>
      <c r="Z11" s="429"/>
      <c r="AA11" s="429"/>
      <c r="AB11" s="429"/>
      <c r="AC11" s="429"/>
      <c r="AD11" s="429"/>
      <c r="AE11" s="429"/>
      <c r="AF11" s="429"/>
      <c r="AG11" s="423"/>
      <c r="AH11" s="423"/>
      <c r="AI11" s="423"/>
      <c r="AJ11" s="423"/>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row>
    <row r="12" spans="1:84" s="50" customFormat="1" ht="15" customHeight="1">
      <c r="A12" s="51"/>
      <c r="B12" s="490"/>
      <c r="C12" s="490"/>
      <c r="D12" s="490"/>
      <c r="E12" s="490"/>
      <c r="F12" s="490"/>
      <c r="G12" s="490"/>
      <c r="H12" s="490"/>
      <c r="I12" s="490"/>
      <c r="J12" s="490"/>
      <c r="L12" s="464"/>
      <c r="M12" s="464"/>
      <c r="N12" s="464"/>
      <c r="O12" s="464"/>
      <c r="P12" s="464"/>
      <c r="Q12" s="464"/>
      <c r="R12" s="464"/>
      <c r="S12" s="464"/>
      <c r="T12" s="464"/>
      <c r="U12" s="52"/>
      <c r="V12" s="52"/>
      <c r="W12" s="52"/>
      <c r="X12" s="429"/>
      <c r="Y12" s="429"/>
      <c r="Z12" s="429"/>
      <c r="AA12" s="429"/>
      <c r="AB12" s="429"/>
      <c r="AC12" s="429"/>
      <c r="AD12" s="429"/>
      <c r="AE12" s="429"/>
      <c r="AF12" s="429"/>
      <c r="AG12" s="423"/>
      <c r="AH12" s="423"/>
      <c r="AI12" s="423"/>
      <c r="AJ12" s="423"/>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row>
    <row r="13" spans="1:84" s="50" customFormat="1" ht="15" customHeight="1">
      <c r="A13" s="51"/>
      <c r="B13" s="490"/>
      <c r="C13" s="490"/>
      <c r="D13" s="490"/>
      <c r="E13" s="490"/>
      <c r="F13" s="490"/>
      <c r="G13" s="490"/>
      <c r="H13" s="490"/>
      <c r="I13" s="490"/>
      <c r="J13" s="490"/>
      <c r="L13" s="464"/>
      <c r="M13" s="464"/>
      <c r="N13" s="464"/>
      <c r="O13" s="464"/>
      <c r="P13" s="464"/>
      <c r="Q13" s="464"/>
      <c r="R13" s="464"/>
      <c r="S13" s="464"/>
      <c r="T13" s="464"/>
      <c r="U13" s="52"/>
      <c r="V13" s="52"/>
      <c r="W13" s="52"/>
      <c r="X13" s="429"/>
      <c r="Y13" s="429"/>
      <c r="Z13" s="429"/>
      <c r="AA13" s="429"/>
      <c r="AB13" s="429"/>
      <c r="AC13" s="429"/>
      <c r="AD13" s="429"/>
      <c r="AE13" s="429"/>
      <c r="AF13" s="429"/>
      <c r="AG13" s="423"/>
      <c r="AH13" s="423"/>
      <c r="AI13" s="423"/>
      <c r="AJ13" s="423"/>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row>
    <row r="14" spans="1:84" s="50" customFormat="1" ht="15" customHeight="1">
      <c r="A14" s="51"/>
      <c r="B14" s="490"/>
      <c r="C14" s="490"/>
      <c r="D14" s="490"/>
      <c r="E14" s="490"/>
      <c r="F14" s="490"/>
      <c r="G14" s="490"/>
      <c r="H14" s="490"/>
      <c r="I14" s="490"/>
      <c r="J14" s="490"/>
      <c r="L14" s="464"/>
      <c r="M14" s="464"/>
      <c r="N14" s="464"/>
      <c r="O14" s="464"/>
      <c r="P14" s="464"/>
      <c r="Q14" s="464"/>
      <c r="R14" s="464"/>
      <c r="S14" s="464"/>
      <c r="T14" s="464"/>
      <c r="U14" s="52"/>
      <c r="V14" s="52"/>
      <c r="W14" s="52"/>
      <c r="X14" s="429"/>
      <c r="Y14" s="429"/>
      <c r="Z14" s="429"/>
      <c r="AA14" s="429"/>
      <c r="AB14" s="429"/>
      <c r="AC14" s="429"/>
      <c r="AD14" s="429"/>
      <c r="AE14" s="429"/>
      <c r="AF14" s="429"/>
      <c r="AG14" s="423"/>
      <c r="AH14" s="423"/>
      <c r="AI14" s="423"/>
      <c r="AJ14" s="423"/>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row>
    <row r="15" spans="1:84" s="50" customFormat="1" ht="15" customHeight="1">
      <c r="A15" s="51"/>
      <c r="B15" s="490"/>
      <c r="C15" s="490"/>
      <c r="D15" s="490"/>
      <c r="E15" s="490"/>
      <c r="F15" s="490"/>
      <c r="G15" s="490"/>
      <c r="H15" s="490"/>
      <c r="I15" s="490"/>
      <c r="J15" s="490"/>
      <c r="L15" s="464"/>
      <c r="M15" s="464"/>
      <c r="N15" s="464"/>
      <c r="O15" s="464"/>
      <c r="P15" s="464"/>
      <c r="Q15" s="464"/>
      <c r="R15" s="464"/>
      <c r="S15" s="464"/>
      <c r="T15" s="464"/>
      <c r="U15" s="52"/>
      <c r="V15" s="52"/>
      <c r="W15" s="52"/>
      <c r="X15" s="429"/>
      <c r="Y15" s="429"/>
      <c r="Z15" s="429"/>
      <c r="AA15" s="429"/>
      <c r="AB15" s="429"/>
      <c r="AC15" s="429"/>
      <c r="AD15" s="429"/>
      <c r="AE15" s="429"/>
      <c r="AF15" s="429"/>
      <c r="AG15" s="423"/>
      <c r="AH15" s="423"/>
      <c r="AI15" s="423"/>
      <c r="AJ15" s="423"/>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row>
    <row r="16" spans="1:84" s="50" customFormat="1" ht="15" customHeight="1">
      <c r="A16" s="51"/>
      <c r="B16" s="490"/>
      <c r="C16" s="490"/>
      <c r="D16" s="490"/>
      <c r="E16" s="490"/>
      <c r="F16" s="490"/>
      <c r="G16" s="490"/>
      <c r="H16" s="490"/>
      <c r="I16" s="490"/>
      <c r="J16" s="490"/>
      <c r="L16" s="464"/>
      <c r="M16" s="464"/>
      <c r="N16" s="464"/>
      <c r="O16" s="464"/>
      <c r="P16" s="464"/>
      <c r="Q16" s="464"/>
      <c r="R16" s="464"/>
      <c r="S16" s="464"/>
      <c r="T16" s="464"/>
      <c r="U16" s="52"/>
      <c r="V16" s="52"/>
      <c r="W16" s="52"/>
      <c r="X16" s="429"/>
      <c r="Y16" s="429"/>
      <c r="Z16" s="429"/>
      <c r="AA16" s="429"/>
      <c r="AB16" s="429"/>
      <c r="AC16" s="429"/>
      <c r="AD16" s="429"/>
      <c r="AE16" s="429"/>
      <c r="AF16" s="429"/>
      <c r="AG16" s="423"/>
      <c r="AH16" s="423"/>
      <c r="AI16" s="423"/>
      <c r="AJ16" s="423"/>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row>
    <row r="17" spans="1:84" s="50" customFormat="1" ht="15" customHeight="1">
      <c r="A17" s="51"/>
      <c r="B17" s="490"/>
      <c r="C17" s="490"/>
      <c r="D17" s="490"/>
      <c r="E17" s="490"/>
      <c r="F17" s="490"/>
      <c r="G17" s="490"/>
      <c r="H17" s="490"/>
      <c r="I17" s="490"/>
      <c r="J17" s="490"/>
      <c r="L17" s="464"/>
      <c r="M17" s="464"/>
      <c r="N17" s="464"/>
      <c r="O17" s="464"/>
      <c r="P17" s="464"/>
      <c r="Q17" s="464"/>
      <c r="R17" s="464"/>
      <c r="S17" s="464"/>
      <c r="T17" s="464"/>
      <c r="U17" s="52"/>
      <c r="V17" s="52"/>
      <c r="W17" s="52"/>
      <c r="X17" s="429"/>
      <c r="Y17" s="429"/>
      <c r="Z17" s="429"/>
      <c r="AA17" s="429"/>
      <c r="AB17" s="429"/>
      <c r="AC17" s="429"/>
      <c r="AD17" s="429"/>
      <c r="AE17" s="429"/>
      <c r="AF17" s="429"/>
      <c r="AG17" s="423"/>
      <c r="AH17" s="423"/>
      <c r="AI17" s="423"/>
      <c r="AJ17" s="423"/>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row>
    <row r="18" spans="1:84" s="50" customFormat="1" ht="15" customHeight="1">
      <c r="A18" s="51"/>
      <c r="B18" s="490"/>
      <c r="C18" s="490"/>
      <c r="D18" s="490"/>
      <c r="E18" s="490"/>
      <c r="F18" s="490"/>
      <c r="G18" s="490"/>
      <c r="H18" s="490"/>
      <c r="I18" s="490"/>
      <c r="J18" s="490"/>
      <c r="L18" s="464"/>
      <c r="M18" s="464"/>
      <c r="N18" s="464"/>
      <c r="O18" s="464"/>
      <c r="P18" s="464"/>
      <c r="Q18" s="464"/>
      <c r="R18" s="464"/>
      <c r="S18" s="464"/>
      <c r="T18" s="464"/>
      <c r="U18" s="52"/>
      <c r="V18" s="52"/>
      <c r="W18" s="52"/>
      <c r="X18" s="429"/>
      <c r="Y18" s="429"/>
      <c r="Z18" s="429"/>
      <c r="AA18" s="429"/>
      <c r="AB18" s="429"/>
      <c r="AC18" s="429"/>
      <c r="AD18" s="429"/>
      <c r="AE18" s="429"/>
      <c r="AF18" s="429"/>
      <c r="AG18" s="423"/>
      <c r="AH18" s="423"/>
      <c r="AI18" s="423"/>
      <c r="AJ18" s="423"/>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row>
    <row r="19" spans="1:84" s="50" customFormat="1" ht="15" customHeight="1">
      <c r="A19" s="51"/>
      <c r="B19" s="490"/>
      <c r="C19" s="490"/>
      <c r="D19" s="490"/>
      <c r="E19" s="490"/>
      <c r="F19" s="490"/>
      <c r="G19" s="490"/>
      <c r="H19" s="490"/>
      <c r="I19" s="490"/>
      <c r="J19" s="490"/>
      <c r="L19" s="464"/>
      <c r="M19" s="464"/>
      <c r="N19" s="464"/>
      <c r="O19" s="464"/>
      <c r="P19" s="464"/>
      <c r="Q19" s="464"/>
      <c r="R19" s="464"/>
      <c r="S19" s="464"/>
      <c r="T19" s="464"/>
      <c r="U19" s="52"/>
      <c r="V19" s="52"/>
      <c r="W19" s="52"/>
      <c r="X19" s="429"/>
      <c r="Y19" s="429"/>
      <c r="Z19" s="429"/>
      <c r="AA19" s="429"/>
      <c r="AB19" s="429"/>
      <c r="AC19" s="429"/>
      <c r="AD19" s="429"/>
      <c r="AE19" s="429"/>
      <c r="AF19" s="429"/>
      <c r="AG19" s="423"/>
      <c r="AH19" s="423"/>
      <c r="AI19" s="423"/>
      <c r="AJ19" s="423"/>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row>
    <row r="20" spans="1:84" s="50" customFormat="1" ht="15" customHeight="1">
      <c r="A20" s="51"/>
      <c r="B20" s="490"/>
      <c r="C20" s="490"/>
      <c r="D20" s="490"/>
      <c r="E20" s="490"/>
      <c r="F20" s="490"/>
      <c r="G20" s="490"/>
      <c r="H20" s="490"/>
      <c r="I20" s="490"/>
      <c r="J20" s="490"/>
      <c r="L20" s="464"/>
      <c r="M20" s="464"/>
      <c r="N20" s="464"/>
      <c r="O20" s="464"/>
      <c r="P20" s="464"/>
      <c r="Q20" s="464"/>
      <c r="R20" s="464"/>
      <c r="S20" s="464"/>
      <c r="T20" s="464"/>
      <c r="U20" s="52"/>
      <c r="V20" s="52"/>
      <c r="W20" s="52"/>
      <c r="X20" s="429"/>
      <c r="Y20" s="429"/>
      <c r="Z20" s="429"/>
      <c r="AA20" s="429"/>
      <c r="AB20" s="429"/>
      <c r="AC20" s="429"/>
      <c r="AD20" s="429"/>
      <c r="AE20" s="429"/>
      <c r="AF20" s="429"/>
      <c r="AG20" s="423"/>
      <c r="AH20" s="423"/>
      <c r="AI20" s="423"/>
      <c r="AJ20" s="423"/>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row>
    <row r="21" spans="1:84" s="50" customFormat="1" ht="15" customHeight="1">
      <c r="A21" s="51"/>
      <c r="B21" s="490"/>
      <c r="C21" s="490"/>
      <c r="D21" s="490"/>
      <c r="E21" s="490"/>
      <c r="F21" s="490"/>
      <c r="G21" s="490"/>
      <c r="H21" s="490"/>
      <c r="I21" s="490"/>
      <c r="J21" s="490"/>
      <c r="L21" s="464"/>
      <c r="M21" s="464"/>
      <c r="N21" s="464"/>
      <c r="O21" s="464"/>
      <c r="P21" s="464"/>
      <c r="Q21" s="464"/>
      <c r="R21" s="464"/>
      <c r="S21" s="464"/>
      <c r="T21" s="464"/>
      <c r="U21" s="52"/>
      <c r="V21" s="52"/>
      <c r="W21" s="52"/>
      <c r="X21" s="429"/>
      <c r="Y21" s="429"/>
      <c r="Z21" s="429"/>
      <c r="AA21" s="429"/>
      <c r="AB21" s="429"/>
      <c r="AC21" s="429"/>
      <c r="AD21" s="429"/>
      <c r="AE21" s="429"/>
      <c r="AF21" s="429"/>
      <c r="AG21" s="423"/>
      <c r="AH21" s="423"/>
      <c r="AI21" s="423"/>
      <c r="AJ21" s="423"/>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row>
    <row r="22" spans="1:84" s="50" customFormat="1" ht="15" customHeight="1">
      <c r="A22" s="51"/>
      <c r="B22" s="490"/>
      <c r="C22" s="490"/>
      <c r="D22" s="490"/>
      <c r="E22" s="490"/>
      <c r="F22" s="490"/>
      <c r="G22" s="490"/>
      <c r="H22" s="490"/>
      <c r="I22" s="490"/>
      <c r="J22" s="490"/>
      <c r="L22" s="464"/>
      <c r="M22" s="464"/>
      <c r="N22" s="464"/>
      <c r="O22" s="464"/>
      <c r="P22" s="464"/>
      <c r="Q22" s="464"/>
      <c r="R22" s="464"/>
      <c r="S22" s="464"/>
      <c r="T22" s="464"/>
      <c r="U22" s="52"/>
      <c r="V22" s="52"/>
      <c r="W22" s="52"/>
      <c r="X22" s="429"/>
      <c r="Y22" s="429"/>
      <c r="Z22" s="429"/>
      <c r="AA22" s="429"/>
      <c r="AB22" s="429"/>
      <c r="AC22" s="429"/>
      <c r="AD22" s="429"/>
      <c r="AE22" s="429"/>
      <c r="AF22" s="429"/>
      <c r="AG22" s="423"/>
      <c r="AH22" s="423"/>
      <c r="AI22" s="423"/>
      <c r="AJ22" s="423"/>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row>
    <row r="23" spans="1:84" s="50" customFormat="1" ht="15" customHeight="1">
      <c r="A23" s="51"/>
      <c r="B23" s="490"/>
      <c r="C23" s="490"/>
      <c r="D23" s="490"/>
      <c r="E23" s="490"/>
      <c r="F23" s="490"/>
      <c r="G23" s="490"/>
      <c r="H23" s="490"/>
      <c r="I23" s="490"/>
      <c r="J23" s="490"/>
      <c r="L23" s="464"/>
      <c r="M23" s="464"/>
      <c r="N23" s="464"/>
      <c r="O23" s="464"/>
      <c r="P23" s="464"/>
      <c r="Q23" s="464"/>
      <c r="R23" s="464"/>
      <c r="S23" s="464"/>
      <c r="T23" s="464"/>
      <c r="U23" s="52"/>
      <c r="V23" s="52"/>
      <c r="W23" s="52"/>
      <c r="X23" s="429"/>
      <c r="Y23" s="429"/>
      <c r="Z23" s="429"/>
      <c r="AA23" s="429"/>
      <c r="AB23" s="429"/>
      <c r="AC23" s="429"/>
      <c r="AD23" s="429"/>
      <c r="AE23" s="429"/>
      <c r="AF23" s="429"/>
      <c r="AG23" s="423"/>
      <c r="AH23" s="423"/>
      <c r="AI23" s="423"/>
      <c r="AJ23" s="423"/>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row>
    <row r="24" spans="1:84" s="50" customFormat="1" ht="15" customHeight="1">
      <c r="A24" s="51"/>
      <c r="B24" s="490"/>
      <c r="C24" s="490"/>
      <c r="D24" s="490"/>
      <c r="E24" s="490"/>
      <c r="F24" s="490"/>
      <c r="G24" s="490"/>
      <c r="H24" s="490"/>
      <c r="I24" s="490"/>
      <c r="J24" s="490"/>
      <c r="L24" s="464"/>
      <c r="M24" s="464"/>
      <c r="N24" s="464"/>
      <c r="O24" s="464"/>
      <c r="P24" s="464"/>
      <c r="Q24" s="464"/>
      <c r="R24" s="464"/>
      <c r="S24" s="464"/>
      <c r="T24" s="464"/>
      <c r="U24" s="52"/>
      <c r="V24" s="52"/>
      <c r="W24" s="52"/>
      <c r="X24" s="429"/>
      <c r="Y24" s="429"/>
      <c r="Z24" s="429"/>
      <c r="AA24" s="429"/>
      <c r="AB24" s="429"/>
      <c r="AC24" s="429"/>
      <c r="AD24" s="429"/>
      <c r="AE24" s="429"/>
      <c r="AF24" s="429"/>
      <c r="AG24" s="423"/>
      <c r="AH24" s="423"/>
      <c r="AI24" s="423"/>
      <c r="AJ24" s="423"/>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row>
    <row r="25" spans="1:84" s="50" customFormat="1" ht="15" customHeight="1">
      <c r="A25" s="51"/>
      <c r="B25" s="490"/>
      <c r="C25" s="490"/>
      <c r="D25" s="490"/>
      <c r="E25" s="490"/>
      <c r="F25" s="490"/>
      <c r="G25" s="490"/>
      <c r="H25" s="490"/>
      <c r="I25" s="490"/>
      <c r="J25" s="490"/>
      <c r="L25" s="464"/>
      <c r="M25" s="464"/>
      <c r="N25" s="464"/>
      <c r="O25" s="464"/>
      <c r="P25" s="464"/>
      <c r="Q25" s="464"/>
      <c r="R25" s="464"/>
      <c r="S25" s="464"/>
      <c r="T25" s="464"/>
      <c r="U25" s="52"/>
      <c r="V25" s="52"/>
      <c r="W25" s="52"/>
      <c r="X25" s="429"/>
      <c r="Y25" s="429"/>
      <c r="Z25" s="429"/>
      <c r="AA25" s="429"/>
      <c r="AB25" s="429"/>
      <c r="AC25" s="429"/>
      <c r="AD25" s="429"/>
      <c r="AE25" s="429"/>
      <c r="AF25" s="429"/>
      <c r="AG25" s="423"/>
      <c r="AH25" s="423"/>
      <c r="AI25" s="423"/>
      <c r="AJ25" s="423"/>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row>
    <row r="26" spans="1:84" s="50" customFormat="1" ht="15" customHeight="1">
      <c r="A26" s="51"/>
      <c r="B26" s="490"/>
      <c r="C26" s="490"/>
      <c r="D26" s="490"/>
      <c r="E26" s="490"/>
      <c r="F26" s="490"/>
      <c r="G26" s="490"/>
      <c r="H26" s="490"/>
      <c r="I26" s="490"/>
      <c r="J26" s="490"/>
      <c r="L26" s="464"/>
      <c r="M26" s="464"/>
      <c r="N26" s="464"/>
      <c r="O26" s="464"/>
      <c r="P26" s="464"/>
      <c r="Q26" s="464"/>
      <c r="R26" s="464"/>
      <c r="S26" s="464"/>
      <c r="T26" s="464"/>
      <c r="U26" s="52"/>
      <c r="V26" s="52"/>
      <c r="W26" s="52"/>
      <c r="X26" s="429"/>
      <c r="Y26" s="429"/>
      <c r="Z26" s="429"/>
      <c r="AA26" s="429"/>
      <c r="AB26" s="429"/>
      <c r="AC26" s="429"/>
      <c r="AD26" s="429"/>
      <c r="AE26" s="429"/>
      <c r="AF26" s="429"/>
      <c r="AG26" s="423"/>
      <c r="AH26" s="423"/>
      <c r="AI26" s="423"/>
      <c r="AJ26" s="423"/>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row>
    <row r="27" spans="1:84" s="50" customFormat="1" ht="15" customHeight="1">
      <c r="A27" s="51"/>
      <c r="B27" s="490"/>
      <c r="C27" s="490"/>
      <c r="D27" s="490"/>
      <c r="E27" s="490"/>
      <c r="F27" s="490"/>
      <c r="G27" s="490"/>
      <c r="H27" s="490"/>
      <c r="I27" s="490"/>
      <c r="J27" s="490"/>
      <c r="L27" s="464"/>
      <c r="M27" s="464"/>
      <c r="N27" s="464"/>
      <c r="O27" s="464"/>
      <c r="P27" s="464"/>
      <c r="Q27" s="464"/>
      <c r="R27" s="464"/>
      <c r="S27" s="464"/>
      <c r="T27" s="464"/>
      <c r="U27" s="52"/>
      <c r="V27" s="52"/>
      <c r="W27" s="52"/>
      <c r="X27" s="429"/>
      <c r="Y27" s="429"/>
      <c r="Z27" s="429"/>
      <c r="AA27" s="429"/>
      <c r="AB27" s="429"/>
      <c r="AC27" s="429"/>
      <c r="AD27" s="429"/>
      <c r="AE27" s="429"/>
      <c r="AF27" s="429"/>
      <c r="AG27" s="423"/>
      <c r="AH27" s="423"/>
      <c r="AI27" s="423"/>
      <c r="AJ27" s="423"/>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row>
    <row r="28" spans="1:84" s="50" customFormat="1" ht="15" customHeight="1">
      <c r="A28" s="51"/>
      <c r="B28" s="490"/>
      <c r="C28" s="490"/>
      <c r="D28" s="490"/>
      <c r="E28" s="490"/>
      <c r="F28" s="490"/>
      <c r="G28" s="490"/>
      <c r="H28" s="490"/>
      <c r="I28" s="490"/>
      <c r="J28" s="490"/>
      <c r="L28" s="464"/>
      <c r="M28" s="464"/>
      <c r="N28" s="464"/>
      <c r="O28" s="464"/>
      <c r="P28" s="464"/>
      <c r="Q28" s="464"/>
      <c r="R28" s="464"/>
      <c r="S28" s="464"/>
      <c r="T28" s="464"/>
      <c r="U28" s="52"/>
      <c r="V28" s="52"/>
      <c r="W28" s="52"/>
      <c r="X28" s="429"/>
      <c r="Y28" s="429"/>
      <c r="Z28" s="429"/>
      <c r="AA28" s="429"/>
      <c r="AB28" s="429"/>
      <c r="AC28" s="429"/>
      <c r="AD28" s="429"/>
      <c r="AE28" s="429"/>
      <c r="AF28" s="429"/>
      <c r="AG28" s="423"/>
      <c r="AH28" s="423"/>
      <c r="AI28" s="423"/>
      <c r="AJ28" s="423"/>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row>
    <row r="29" spans="1:84" s="50" customFormat="1" ht="15" customHeight="1">
      <c r="A29" s="51"/>
      <c r="B29" s="490"/>
      <c r="C29" s="490"/>
      <c r="D29" s="490"/>
      <c r="E29" s="490"/>
      <c r="F29" s="490"/>
      <c r="G29" s="490"/>
      <c r="H29" s="490"/>
      <c r="I29" s="490"/>
      <c r="J29" s="490"/>
      <c r="L29" s="464"/>
      <c r="M29" s="464"/>
      <c r="N29" s="464"/>
      <c r="O29" s="464"/>
      <c r="P29" s="464"/>
      <c r="Q29" s="464"/>
      <c r="R29" s="464"/>
      <c r="S29" s="464"/>
      <c r="T29" s="464"/>
      <c r="U29" s="52"/>
      <c r="V29" s="52"/>
      <c r="W29" s="52"/>
      <c r="X29" s="429"/>
      <c r="Y29" s="429"/>
      <c r="Z29" s="429"/>
      <c r="AA29" s="429"/>
      <c r="AB29" s="429"/>
      <c r="AC29" s="429"/>
      <c r="AD29" s="429"/>
      <c r="AE29" s="429"/>
      <c r="AF29" s="429"/>
      <c r="AG29" s="423"/>
      <c r="AH29" s="423"/>
      <c r="AI29" s="423"/>
      <c r="AJ29" s="423"/>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row>
    <row r="30" spans="1:84" s="50" customFormat="1" ht="15" customHeight="1">
      <c r="A30" s="51"/>
      <c r="B30" s="490"/>
      <c r="C30" s="490"/>
      <c r="D30" s="490"/>
      <c r="E30" s="490"/>
      <c r="F30" s="490"/>
      <c r="G30" s="490"/>
      <c r="H30" s="490"/>
      <c r="I30" s="490"/>
      <c r="J30" s="490"/>
      <c r="L30" s="464"/>
      <c r="M30" s="464"/>
      <c r="N30" s="464"/>
      <c r="O30" s="464"/>
      <c r="P30" s="464"/>
      <c r="Q30" s="464"/>
      <c r="R30" s="464"/>
      <c r="S30" s="464"/>
      <c r="T30" s="464"/>
      <c r="U30" s="52"/>
      <c r="V30" s="52"/>
      <c r="W30" s="52"/>
      <c r="X30" s="429"/>
      <c r="Y30" s="429"/>
      <c r="Z30" s="429"/>
      <c r="AA30" s="429"/>
      <c r="AB30" s="429"/>
      <c r="AC30" s="429"/>
      <c r="AD30" s="429"/>
      <c r="AE30" s="429"/>
      <c r="AF30" s="429"/>
      <c r="AG30" s="423"/>
      <c r="AH30" s="423"/>
      <c r="AI30" s="423"/>
      <c r="AJ30" s="423"/>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row>
    <row r="31" spans="1:84" s="50" customFormat="1" ht="15" customHeight="1">
      <c r="A31" s="51"/>
      <c r="B31" s="490"/>
      <c r="C31" s="490"/>
      <c r="D31" s="490"/>
      <c r="E31" s="490"/>
      <c r="F31" s="490"/>
      <c r="G31" s="490"/>
      <c r="H31" s="490"/>
      <c r="I31" s="490"/>
      <c r="J31" s="490"/>
      <c r="L31" s="464"/>
      <c r="M31" s="464"/>
      <c r="N31" s="464"/>
      <c r="O31" s="464"/>
      <c r="P31" s="464"/>
      <c r="Q31" s="464"/>
      <c r="R31" s="464"/>
      <c r="S31" s="464"/>
      <c r="T31" s="464"/>
      <c r="U31" s="52"/>
      <c r="V31" s="52"/>
      <c r="W31" s="52"/>
      <c r="X31" s="429"/>
      <c r="Y31" s="429"/>
      <c r="Z31" s="429"/>
      <c r="AA31" s="429"/>
      <c r="AB31" s="429"/>
      <c r="AC31" s="429"/>
      <c r="AD31" s="429"/>
      <c r="AE31" s="429"/>
      <c r="AF31" s="429"/>
      <c r="AG31" s="423"/>
      <c r="AH31" s="423"/>
      <c r="AI31" s="423"/>
      <c r="AJ31" s="423"/>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row>
    <row r="32" spans="1:84" s="50" customFormat="1" ht="15" customHeight="1">
      <c r="A32" s="51"/>
      <c r="B32" s="490"/>
      <c r="C32" s="490"/>
      <c r="D32" s="490"/>
      <c r="E32" s="490"/>
      <c r="F32" s="490"/>
      <c r="G32" s="490"/>
      <c r="H32" s="490"/>
      <c r="I32" s="490"/>
      <c r="J32" s="490"/>
      <c r="L32" s="464"/>
      <c r="M32" s="464"/>
      <c r="N32" s="464"/>
      <c r="O32" s="464"/>
      <c r="P32" s="464"/>
      <c r="Q32" s="464"/>
      <c r="R32" s="464"/>
      <c r="S32" s="464"/>
      <c r="T32" s="464"/>
      <c r="U32" s="52"/>
      <c r="V32" s="52"/>
      <c r="W32" s="52"/>
      <c r="X32" s="429"/>
      <c r="Y32" s="429"/>
      <c r="Z32" s="429"/>
      <c r="AA32" s="429"/>
      <c r="AB32" s="429"/>
      <c r="AC32" s="429"/>
      <c r="AD32" s="429"/>
      <c r="AE32" s="429"/>
      <c r="AF32" s="429"/>
      <c r="AG32" s="423"/>
      <c r="AH32" s="423"/>
      <c r="AI32" s="423"/>
      <c r="AJ32" s="423"/>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row>
    <row r="33" spans="1:84" s="50" customFormat="1" ht="15" customHeight="1">
      <c r="A33" s="51"/>
      <c r="B33" s="490"/>
      <c r="C33" s="490"/>
      <c r="D33" s="490"/>
      <c r="E33" s="490"/>
      <c r="F33" s="490"/>
      <c r="G33" s="490"/>
      <c r="H33" s="490"/>
      <c r="I33" s="490"/>
      <c r="J33" s="490"/>
      <c r="L33" s="464"/>
      <c r="M33" s="464"/>
      <c r="N33" s="464"/>
      <c r="O33" s="464"/>
      <c r="P33" s="464"/>
      <c r="Q33" s="464"/>
      <c r="R33" s="464"/>
      <c r="S33" s="464"/>
      <c r="T33" s="464"/>
      <c r="U33" s="52"/>
      <c r="V33" s="52"/>
      <c r="W33" s="52"/>
      <c r="X33" s="429"/>
      <c r="Y33" s="429"/>
      <c r="Z33" s="429"/>
      <c r="AA33" s="429"/>
      <c r="AB33" s="429"/>
      <c r="AC33" s="429"/>
      <c r="AD33" s="429"/>
      <c r="AE33" s="429"/>
      <c r="AF33" s="429"/>
      <c r="AG33" s="423"/>
      <c r="AH33" s="423"/>
      <c r="AI33" s="423"/>
      <c r="AJ33" s="423"/>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row>
    <row r="34" spans="1:84" s="50" customFormat="1" ht="15" customHeight="1">
      <c r="A34" s="51"/>
      <c r="B34" s="425" t="str">
        <f>IF(L8&gt;" ",B57," ")</f>
        <v xml:space="preserve"> </v>
      </c>
      <c r="C34" s="425"/>
      <c r="D34" s="425"/>
      <c r="E34" s="425"/>
      <c r="F34" s="425"/>
      <c r="G34" s="425"/>
      <c r="H34" s="425"/>
      <c r="I34" s="425"/>
      <c r="J34" s="426" t="str">
        <f>VLOOKUP(L34,tabsel,2)</f>
        <v>?</v>
      </c>
      <c r="K34" s="426"/>
      <c r="L34" s="263">
        <v>1</v>
      </c>
      <c r="M34" s="83"/>
      <c r="N34" s="83"/>
      <c r="Q34" s="83"/>
      <c r="R34" s="83"/>
      <c r="S34" s="83"/>
      <c r="T34" s="83"/>
      <c r="U34" s="52"/>
      <c r="V34" s="52"/>
      <c r="W34" s="52"/>
      <c r="X34" s="52"/>
      <c r="Y34" s="52"/>
      <c r="Z34" s="52"/>
      <c r="AA34" s="52"/>
      <c r="AB34" s="52"/>
      <c r="AC34" s="117"/>
      <c r="AD34" s="117"/>
      <c r="AE34" s="132"/>
      <c r="AF34" s="51"/>
      <c r="AG34" s="423"/>
      <c r="AH34" s="423"/>
      <c r="AI34" s="423"/>
      <c r="AJ34" s="423"/>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row>
    <row r="35" spans="1:84" s="50" customFormat="1" ht="15" customHeight="1">
      <c r="A35" s="51"/>
      <c r="B35" s="425"/>
      <c r="C35" s="425"/>
      <c r="D35" s="425"/>
      <c r="E35" s="425"/>
      <c r="F35" s="425"/>
      <c r="G35" s="425"/>
      <c r="H35" s="425"/>
      <c r="I35" s="425"/>
      <c r="J35" s="426"/>
      <c r="K35" s="426"/>
      <c r="L35" s="83"/>
      <c r="M35" s="83"/>
      <c r="O35" s="474" t="s">
        <v>468</v>
      </c>
      <c r="P35" s="474"/>
      <c r="R35" s="83"/>
      <c r="S35" s="83"/>
      <c r="T35" s="83"/>
      <c r="U35" s="52"/>
      <c r="V35" s="52"/>
      <c r="W35" s="52"/>
      <c r="X35" s="52"/>
      <c r="Y35" s="52"/>
      <c r="Z35" s="52"/>
      <c r="AA35" s="52"/>
      <c r="AB35" s="52"/>
      <c r="AC35" s="117"/>
      <c r="AD35" s="117"/>
      <c r="AE35" s="132"/>
      <c r="AF35" s="51"/>
      <c r="AG35" s="423"/>
      <c r="AH35" s="423"/>
      <c r="AI35" s="423"/>
      <c r="AJ35" s="423"/>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row>
    <row r="36" spans="1:84" s="50" customFormat="1" ht="15" customHeight="1">
      <c r="A36" s="51"/>
      <c r="B36" s="51"/>
      <c r="C36" s="51"/>
      <c r="D36" s="51"/>
      <c r="E36" s="51"/>
      <c r="F36" s="51"/>
      <c r="G36" s="51"/>
      <c r="H36" s="51"/>
      <c r="I36" s="51"/>
      <c r="J36" s="51"/>
      <c r="K36" s="51"/>
      <c r="L36" s="51"/>
      <c r="M36" s="51"/>
      <c r="O36" s="474"/>
      <c r="P36" s="474"/>
      <c r="R36" s="51"/>
      <c r="S36" s="51"/>
      <c r="T36" s="51"/>
      <c r="U36" s="52"/>
      <c r="V36" s="52"/>
      <c r="W36" s="52"/>
      <c r="X36" s="52"/>
      <c r="Y36" s="52"/>
      <c r="Z36" s="52"/>
      <c r="AA36" s="52"/>
      <c r="AB36" s="52"/>
      <c r="AC36" s="117"/>
      <c r="AD36" s="117"/>
      <c r="AE36" s="132"/>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row>
    <row r="37" spans="1:84" s="50" customFormat="1" ht="15" customHeight="1">
      <c r="A37" s="51"/>
      <c r="B37" s="51"/>
      <c r="C37" s="51"/>
      <c r="D37" s="51"/>
      <c r="E37" s="51"/>
      <c r="F37" s="51"/>
      <c r="G37" s="51"/>
      <c r="H37" s="51"/>
      <c r="I37" s="51"/>
      <c r="J37" s="51"/>
      <c r="K37" s="51"/>
      <c r="L37" s="51"/>
      <c r="M37" s="51"/>
      <c r="O37" s="474"/>
      <c r="P37" s="474"/>
      <c r="Q37" s="51"/>
      <c r="R37" s="51"/>
      <c r="S37" s="51"/>
      <c r="T37" s="51"/>
      <c r="U37" s="52"/>
      <c r="V37" s="52"/>
      <c r="W37" s="52"/>
      <c r="X37" s="52"/>
      <c r="Y37" s="52"/>
      <c r="Z37" s="52"/>
      <c r="AA37" s="52"/>
      <c r="AB37" s="52"/>
      <c r="AC37" s="117"/>
      <c r="AD37" s="117"/>
      <c r="AE37" s="132"/>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row>
    <row r="38" spans="1:84" ht="1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row>
    <row r="39" spans="1:84" ht="1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row>
    <row r="40" spans="1:84" ht="1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row>
    <row r="41" spans="1:84" ht="1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row>
    <row r="42" spans="1:84" s="4" customFormat="1" ht="15" customHeight="1">
      <c r="K42" s="7"/>
      <c r="AC42" s="154"/>
      <c r="AD42" s="154"/>
      <c r="AE42" s="16"/>
    </row>
    <row r="43" spans="1:84" s="4" customFormat="1" ht="15" customHeight="1">
      <c r="K43" s="7"/>
      <c r="AC43" s="154"/>
      <c r="AD43" s="154"/>
      <c r="AE43" s="16"/>
    </row>
    <row r="44" spans="1:84" s="4" customFormat="1" ht="15" customHeight="1">
      <c r="AC44" s="154"/>
      <c r="AD44" s="154"/>
      <c r="AE44" s="16"/>
    </row>
    <row r="45" spans="1:84" s="4" customFormat="1" ht="15" customHeight="1">
      <c r="AC45" s="154"/>
      <c r="AD45" s="154"/>
      <c r="AE45" s="16"/>
    </row>
    <row r="46" spans="1:84" s="4" customFormat="1" ht="15" customHeight="1">
      <c r="AC46" s="154"/>
      <c r="AD46" s="154"/>
      <c r="AE46" s="16"/>
    </row>
    <row r="47" spans="1:84" s="4" customFormat="1" ht="15" customHeight="1">
      <c r="AC47" s="154"/>
      <c r="AD47" s="154"/>
      <c r="AE47" s="16"/>
    </row>
    <row r="48" spans="1:84" s="4" customFormat="1" ht="15" customHeight="1">
      <c r="AC48" s="154"/>
      <c r="AD48" s="154"/>
      <c r="AE48" s="16"/>
    </row>
    <row r="49" spans="1:84" s="4" customFormat="1" ht="15" customHeight="1">
      <c r="AC49" s="154"/>
      <c r="AD49" s="154"/>
      <c r="AE49" s="16"/>
    </row>
    <row r="50" spans="1:84" s="4" customFormat="1" ht="15" customHeight="1">
      <c r="AC50" s="154"/>
      <c r="AD50" s="154"/>
      <c r="AE50" s="16"/>
    </row>
    <row r="51" spans="1:84" s="4" customFormat="1" ht="15" customHeight="1">
      <c r="AC51" s="154"/>
      <c r="AD51" s="154"/>
      <c r="AE51" s="16"/>
    </row>
    <row r="52" spans="1:84" s="4" customFormat="1" ht="15" customHeight="1">
      <c r="AC52" s="154"/>
      <c r="AD52" s="154"/>
      <c r="AE52" s="16"/>
    </row>
    <row r="53" spans="1:84" s="4" customFormat="1" ht="15" customHeight="1">
      <c r="AC53" s="154"/>
      <c r="AD53" s="154"/>
      <c r="AE53" s="16"/>
    </row>
    <row r="54" spans="1:84" s="4" customFormat="1" ht="15" customHeight="1">
      <c r="AC54" s="154"/>
      <c r="AD54" s="154"/>
      <c r="AE54" s="16"/>
    </row>
    <row r="55" spans="1:84" ht="1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68"/>
      <c r="AD55" s="68"/>
      <c r="AE55" s="74"/>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row>
    <row r="56" spans="1:84" s="173" customFormat="1">
      <c r="B56" s="173" t="s">
        <v>427</v>
      </c>
      <c r="H56" s="174"/>
      <c r="K56" s="175"/>
    </row>
    <row r="57" spans="1:84" s="173" customFormat="1">
      <c r="B57" s="173" t="s">
        <v>406</v>
      </c>
      <c r="H57" s="174"/>
      <c r="K57" s="175"/>
    </row>
    <row r="58" spans="1:84" s="173" customFormat="1">
      <c r="B58" s="173" t="s">
        <v>407</v>
      </c>
      <c r="H58" s="174"/>
      <c r="K58" s="175"/>
    </row>
    <row r="59" spans="1:84" s="173" customFormat="1">
      <c r="B59" s="173" t="s">
        <v>302</v>
      </c>
      <c r="H59" s="174"/>
      <c r="K59" s="175"/>
    </row>
    <row r="60" spans="1:84" s="173" customFormat="1">
      <c r="B60" s="173" t="s">
        <v>408</v>
      </c>
      <c r="H60" s="174"/>
      <c r="K60" s="175"/>
    </row>
    <row r="61" spans="1:84" s="173" customFormat="1">
      <c r="B61" s="173" t="s">
        <v>409</v>
      </c>
      <c r="H61" s="174"/>
      <c r="K61" s="175"/>
    </row>
    <row r="62" spans="1:84" s="173" customFormat="1" ht="15" customHeight="1"/>
  </sheetData>
  <sheetProtection algorithmName="SHA-512" hashValue="11J4+xKIQpOHL+h+fhB08hpfjgJNqVElNh2pUg4GmqS+wVy1mJpPdNywiIq0QWMNzmr5sMQLTVb+Re7l4PnZDQ==" saltValue="pXtH8fuhZxPcPNQP70xnSA==" spinCount="100000" sheet="1" selectLockedCells="1"/>
  <mergeCells count="18">
    <mergeCell ref="E1:G2"/>
    <mergeCell ref="B4:C5"/>
    <mergeCell ref="R4:R5"/>
    <mergeCell ref="S4:T5"/>
    <mergeCell ref="F4:J5"/>
    <mergeCell ref="L4:M4"/>
    <mergeCell ref="L5:M5"/>
    <mergeCell ref="B6:J6"/>
    <mergeCell ref="L6:T6"/>
    <mergeCell ref="B7:J7"/>
    <mergeCell ref="L7:T7"/>
    <mergeCell ref="B8:J33"/>
    <mergeCell ref="L8:T33"/>
    <mergeCell ref="X8:AF33"/>
    <mergeCell ref="AG8:AJ35"/>
    <mergeCell ref="B34:I35"/>
    <mergeCell ref="J34:K35"/>
    <mergeCell ref="O35:P37"/>
  </mergeCells>
  <conditionalFormatting sqref="B34:I35">
    <cfRule type="expression" dxfId="23" priority="1">
      <formula>$L$8&gt;0</formula>
    </cfRule>
  </conditionalFormatting>
  <conditionalFormatting sqref="B6:J6">
    <cfRule type="cellIs" dxfId="22" priority="4" operator="equal">
      <formula>$B$58</formula>
    </cfRule>
  </conditionalFormatting>
  <conditionalFormatting sqref="B8:J33">
    <cfRule type="expression" dxfId="21" priority="2">
      <formula>$J$34="oui"</formula>
    </cfRule>
    <cfRule type="expression" dxfId="20" priority="3">
      <formula>$J$34=oui</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7893" r:id="rId3" name="Spinner 5">
              <controlPr defaultSize="0" autoPict="0">
                <anchor moveWithCells="1" sizeWithCells="1">
                  <from>
                    <xdr:col>11</xdr:col>
                    <xdr:colOff>19050</xdr:colOff>
                    <xdr:row>32</xdr:row>
                    <xdr:rowOff>171450</xdr:rowOff>
                  </from>
                  <to>
                    <xdr:col>11</xdr:col>
                    <xdr:colOff>523875</xdr:colOff>
                    <xdr:row>34</xdr:row>
                    <xdr:rowOff>171450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00CC66"/>
  </sheetPr>
  <dimension ref="A1:CF58"/>
  <sheetViews>
    <sheetView showGridLines="0" showRowColHeaders="0" zoomScaleNormal="100" workbookViewId="0">
      <selection activeCell="I13" sqref="I13:U13"/>
    </sheetView>
  </sheetViews>
  <sheetFormatPr baseColWidth="10" defaultColWidth="11.42578125" defaultRowHeight="21"/>
  <cols>
    <col min="1" max="1" width="0.85546875" customWidth="1"/>
    <col min="2" max="2" width="6.7109375" customWidth="1"/>
    <col min="3" max="3" width="4.140625" customWidth="1"/>
    <col min="4" max="4" width="3.7109375" customWidth="1"/>
    <col min="5" max="5" width="8.7109375" customWidth="1"/>
    <col min="6" max="7" width="0.85546875" customWidth="1"/>
    <col min="8" max="8" width="22.140625" style="3" customWidth="1"/>
    <col min="9" max="9" width="9.85546875" customWidth="1"/>
    <col min="10" max="10" width="50.7109375" customWidth="1"/>
    <col min="11" max="11" width="0.85546875" style="2" customWidth="1"/>
    <col min="12" max="21" width="4.7109375" customWidth="1"/>
    <col min="22" max="23" width="0.85546875" customWidth="1"/>
    <col min="24" max="25" width="5.7109375" customWidth="1"/>
    <col min="26" max="26" width="18.28515625" customWidth="1"/>
    <col min="27" max="27" width="15.5703125" customWidth="1"/>
    <col min="28" max="28" width="12.85546875" customWidth="1"/>
    <col min="29" max="71" width="11.42578125" style="5"/>
  </cols>
  <sheetData>
    <row r="1" spans="1:84" s="5" customFormat="1" ht="8.4499999999999993" customHeight="1">
      <c r="A1" s="51"/>
      <c r="F1" s="51"/>
      <c r="G1" s="51"/>
      <c r="H1" s="51"/>
      <c r="I1" s="51"/>
      <c r="J1" s="51"/>
      <c r="K1" s="51"/>
      <c r="L1" s="51"/>
      <c r="M1" s="51"/>
      <c r="N1" s="51"/>
      <c r="O1" s="51"/>
      <c r="P1" s="51"/>
      <c r="Q1" s="51"/>
      <c r="R1" s="51"/>
      <c r="S1" s="51"/>
      <c r="T1" s="51"/>
      <c r="U1" s="51"/>
      <c r="V1" s="51"/>
      <c r="W1" s="51"/>
      <c r="X1" s="89"/>
      <c r="Y1" s="89"/>
    </row>
    <row r="2" spans="1:84" s="50" customFormat="1" ht="18.75" customHeight="1">
      <c r="A2" s="51"/>
      <c r="B2" s="51"/>
      <c r="C2" s="51"/>
      <c r="D2" s="51"/>
      <c r="E2" s="51"/>
      <c r="F2" s="51"/>
      <c r="G2" s="51"/>
      <c r="H2" s="51"/>
      <c r="I2" s="51"/>
      <c r="J2" s="51"/>
      <c r="K2" s="51"/>
      <c r="L2" s="51"/>
      <c r="M2" s="51"/>
      <c r="N2" s="51"/>
      <c r="O2" s="51"/>
      <c r="P2" s="51"/>
      <c r="Q2" s="51"/>
      <c r="R2" s="51"/>
      <c r="S2" s="51"/>
      <c r="T2" s="51"/>
      <c r="U2" s="52"/>
      <c r="V2" s="52"/>
      <c r="W2" s="52"/>
      <c r="X2" s="52"/>
      <c r="Y2" s="52"/>
      <c r="Z2" s="52"/>
      <c r="AA2" s="52"/>
      <c r="AB2" s="52"/>
      <c r="AC2" s="52"/>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row>
    <row r="3" spans="1:84" s="50" customFormat="1" ht="15">
      <c r="A3" s="51"/>
      <c r="B3" s="51"/>
      <c r="C3" s="51"/>
      <c r="D3" s="51"/>
      <c r="E3" s="51"/>
      <c r="F3" s="51"/>
      <c r="G3" s="51"/>
      <c r="H3" s="51"/>
      <c r="I3" s="51"/>
      <c r="J3" s="51"/>
      <c r="K3" s="51"/>
      <c r="L3" s="51"/>
      <c r="M3" s="51"/>
      <c r="N3" s="51"/>
      <c r="O3" s="51"/>
      <c r="P3" s="51"/>
      <c r="Q3" s="51"/>
      <c r="R3" s="51"/>
      <c r="S3" s="51"/>
      <c r="T3" s="51"/>
      <c r="U3" s="52"/>
      <c r="V3" s="52"/>
      <c r="W3" s="52"/>
      <c r="X3" s="52"/>
      <c r="Y3" s="52"/>
      <c r="Z3" s="52"/>
      <c r="AA3" s="52"/>
      <c r="AB3" s="52"/>
      <c r="AC3" s="52"/>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row>
    <row r="4" spans="1:84" s="50" customFormat="1" ht="15">
      <c r="A4" s="51"/>
      <c r="B4" s="51"/>
      <c r="C4" s="51"/>
      <c r="D4" s="51"/>
      <c r="E4" s="51"/>
      <c r="F4" s="51"/>
      <c r="G4" s="51"/>
      <c r="H4" s="51"/>
      <c r="I4" s="51"/>
      <c r="J4" s="51"/>
      <c r="K4" s="51"/>
      <c r="L4" s="51"/>
      <c r="M4" s="51"/>
      <c r="N4" s="51"/>
      <c r="O4" s="51"/>
      <c r="P4" s="51"/>
      <c r="Q4" s="51"/>
      <c r="R4" s="51"/>
      <c r="S4" s="51"/>
      <c r="T4" s="51"/>
      <c r="U4" s="52"/>
      <c r="V4" s="52"/>
      <c r="W4" s="52"/>
      <c r="X4" s="52"/>
      <c r="Y4" s="52"/>
      <c r="Z4" s="52"/>
      <c r="AA4" s="52"/>
      <c r="AB4" s="52"/>
      <c r="AC4" s="52"/>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row>
    <row r="5" spans="1:84" s="5" customFormat="1" ht="17.45" customHeight="1">
      <c r="A5" s="433" t="s">
        <v>405</v>
      </c>
      <c r="B5" s="433"/>
      <c r="C5" s="433"/>
      <c r="D5" s="433"/>
      <c r="E5" s="433"/>
      <c r="F5" s="94"/>
      <c r="G5" s="94"/>
      <c r="H5" s="85"/>
      <c r="I5" s="467" t="s">
        <v>417</v>
      </c>
      <c r="J5" s="467"/>
      <c r="K5" s="467"/>
      <c r="L5" s="467"/>
      <c r="M5" s="467"/>
      <c r="N5" s="467"/>
      <c r="O5" s="467"/>
      <c r="P5" s="467"/>
      <c r="Q5" s="85"/>
      <c r="R5" s="85"/>
      <c r="S5" s="455" t="s">
        <v>440</v>
      </c>
      <c r="T5" s="455"/>
      <c r="U5" s="455"/>
      <c r="V5" s="85"/>
      <c r="W5" s="85"/>
      <c r="X5" s="87" t="str">
        <f>Introduction!P5</f>
        <v>0 0</v>
      </c>
      <c r="Y5" s="85"/>
      <c r="Z5" s="85"/>
      <c r="AA5" s="465">
        <f ca="1">NOW()</f>
        <v>45409.527682523149</v>
      </c>
      <c r="AB5" s="465"/>
      <c r="AC5" s="52"/>
    </row>
    <row r="6" spans="1:84" s="5" customFormat="1" ht="17.45" customHeight="1">
      <c r="A6" s="433"/>
      <c r="B6" s="433"/>
      <c r="C6" s="433"/>
      <c r="D6" s="433"/>
      <c r="E6" s="433"/>
      <c r="F6" s="94"/>
      <c r="G6" s="94"/>
      <c r="H6" s="94"/>
      <c r="I6" s="467"/>
      <c r="J6" s="467"/>
      <c r="K6" s="467"/>
      <c r="L6" s="467"/>
      <c r="M6" s="467"/>
      <c r="N6" s="467"/>
      <c r="O6" s="467"/>
      <c r="P6" s="467"/>
      <c r="Q6" s="85"/>
      <c r="R6" s="85"/>
      <c r="S6" s="455" t="s">
        <v>441</v>
      </c>
      <c r="T6" s="455"/>
      <c r="U6" s="455"/>
      <c r="V6" s="85"/>
      <c r="W6" s="85"/>
      <c r="X6" s="87">
        <f>Introduction!P6</f>
        <v>0</v>
      </c>
      <c r="Y6" s="85"/>
      <c r="Z6" s="85"/>
      <c r="AA6" s="465"/>
      <c r="AB6" s="465"/>
      <c r="AC6" s="52"/>
    </row>
    <row r="7" spans="1:84" s="5" customFormat="1" ht="7.5" customHeight="1">
      <c r="H7" s="90"/>
      <c r="I7" s="90"/>
      <c r="J7" s="90"/>
      <c r="K7" s="90"/>
      <c r="L7" s="91"/>
      <c r="M7" s="91"/>
      <c r="N7" s="91"/>
      <c r="O7" s="91"/>
      <c r="P7" s="91"/>
      <c r="Q7" s="92"/>
      <c r="R7" s="92"/>
      <c r="S7" s="92"/>
      <c r="T7" s="92"/>
      <c r="U7" s="92"/>
    </row>
    <row r="8" spans="1:84" ht="15" customHeight="1">
      <c r="A8" s="449" t="s">
        <v>362</v>
      </c>
      <c r="B8" s="449"/>
      <c r="C8" s="449"/>
      <c r="D8" s="449"/>
      <c r="E8" s="449"/>
      <c r="F8" s="4"/>
      <c r="G8" s="4"/>
      <c r="H8" s="439"/>
      <c r="I8" s="439"/>
      <c r="J8" s="439"/>
      <c r="K8" s="439"/>
      <c r="L8" s="439"/>
      <c r="M8" s="439"/>
      <c r="N8" s="439"/>
      <c r="O8" s="439"/>
      <c r="P8" s="439"/>
      <c r="Q8" s="439"/>
      <c r="R8" s="439"/>
      <c r="S8" s="439"/>
      <c r="T8" s="439"/>
      <c r="U8" s="439"/>
      <c r="V8" s="439"/>
      <c r="W8" s="439"/>
      <c r="X8" s="439"/>
      <c r="Y8" s="439"/>
      <c r="Z8" s="439"/>
      <c r="AA8" s="439"/>
      <c r="AB8" s="4"/>
    </row>
    <row r="9" spans="1:84" ht="15" customHeight="1">
      <c r="A9" s="449"/>
      <c r="B9" s="449"/>
      <c r="C9" s="449"/>
      <c r="D9" s="449"/>
      <c r="E9" s="449"/>
      <c r="F9" s="4"/>
      <c r="G9" s="4"/>
      <c r="H9" s="199" t="s">
        <v>133</v>
      </c>
      <c r="I9" s="203"/>
      <c r="J9" s="204"/>
      <c r="K9" s="205"/>
      <c r="L9" s="205"/>
      <c r="M9" s="205"/>
      <c r="N9" s="205"/>
      <c r="O9" s="205"/>
      <c r="P9" s="205"/>
      <c r="Q9" s="205"/>
      <c r="R9" s="205"/>
      <c r="S9" s="205"/>
      <c r="T9" s="205"/>
      <c r="U9" s="205"/>
      <c r="W9" s="4"/>
      <c r="X9" s="9" t="s">
        <v>151</v>
      </c>
      <c r="Y9" s="9"/>
      <c r="Z9" s="9"/>
      <c r="AA9" s="9"/>
      <c r="AB9" s="4"/>
    </row>
    <row r="10" spans="1:84" ht="15" customHeight="1">
      <c r="A10" s="449"/>
      <c r="B10" s="449"/>
      <c r="C10" s="449"/>
      <c r="D10" s="449"/>
      <c r="E10" s="449"/>
      <c r="F10" s="4"/>
      <c r="G10" s="4"/>
      <c r="H10" s="479" t="s">
        <v>134</v>
      </c>
      <c r="I10" s="479"/>
      <c r="J10" s="479"/>
      <c r="K10" s="479"/>
      <c r="L10" s="479"/>
      <c r="M10" s="479"/>
      <c r="N10" s="479"/>
      <c r="O10" s="479"/>
      <c r="P10" s="479"/>
      <c r="Q10" s="479"/>
      <c r="R10" s="479"/>
      <c r="S10" s="479"/>
      <c r="T10" s="479"/>
      <c r="U10" s="479"/>
      <c r="W10" s="4"/>
      <c r="X10" s="4"/>
      <c r="Y10" s="4"/>
      <c r="Z10" s="4"/>
      <c r="AA10" s="4"/>
      <c r="AB10" s="4"/>
    </row>
    <row r="11" spans="1:84" ht="15" customHeight="1">
      <c r="A11" s="150"/>
      <c r="B11" s="150"/>
      <c r="C11" s="150"/>
      <c r="D11" s="150"/>
      <c r="E11" s="150"/>
      <c r="F11" s="4"/>
      <c r="G11" s="4"/>
      <c r="H11" s="479"/>
      <c r="I11" s="479"/>
      <c r="J11" s="479"/>
      <c r="K11" s="479"/>
      <c r="L11" s="479"/>
      <c r="M11" s="479"/>
      <c r="N11" s="479"/>
      <c r="O11" s="479"/>
      <c r="P11" s="479"/>
      <c r="Q11" s="479"/>
      <c r="R11" s="479"/>
      <c r="S11" s="479"/>
      <c r="T11" s="479"/>
      <c r="U11" s="479"/>
      <c r="W11" s="4"/>
      <c r="X11" s="4"/>
      <c r="Y11" s="4"/>
      <c r="Z11" s="4"/>
      <c r="AA11" s="4"/>
      <c r="AB11" s="4"/>
    </row>
    <row r="12" spans="1:84" ht="15" customHeight="1">
      <c r="A12" s="4"/>
      <c r="B12" s="4"/>
      <c r="C12" s="4"/>
      <c r="D12" s="4"/>
      <c r="E12" s="4"/>
      <c r="F12" s="4"/>
      <c r="G12" s="4"/>
      <c r="H12" s="479"/>
      <c r="I12" s="479"/>
      <c r="J12" s="479"/>
      <c r="K12" s="479"/>
      <c r="L12" s="479"/>
      <c r="M12" s="479"/>
      <c r="N12" s="479"/>
      <c r="O12" s="479"/>
      <c r="P12" s="479"/>
      <c r="Q12" s="479"/>
      <c r="R12" s="479"/>
      <c r="S12" s="479"/>
      <c r="T12" s="479"/>
      <c r="U12" s="479"/>
      <c r="W12" s="4"/>
      <c r="X12" s="469" t="s">
        <v>152</v>
      </c>
      <c r="Y12" s="469"/>
      <c r="Z12" s="469"/>
      <c r="AA12" s="469"/>
      <c r="AB12" s="4"/>
    </row>
    <row r="13" spans="1:84" ht="15" customHeight="1">
      <c r="A13" s="4"/>
      <c r="B13" s="361" t="s">
        <v>361</v>
      </c>
      <c r="C13" s="361" t="str">
        <f>Introduction!C9</f>
        <v>Date (JJ/MM/AAAA)</v>
      </c>
      <c r="D13" s="443"/>
      <c r="E13" s="443"/>
      <c r="F13" s="4"/>
      <c r="G13" s="4"/>
      <c r="H13" s="14" t="s">
        <v>6</v>
      </c>
      <c r="I13" s="464"/>
      <c r="J13" s="464"/>
      <c r="K13" s="464"/>
      <c r="L13" s="464"/>
      <c r="M13" s="464"/>
      <c r="N13" s="464"/>
      <c r="O13" s="464"/>
      <c r="P13" s="464"/>
      <c r="Q13" s="464"/>
      <c r="R13" s="464"/>
      <c r="S13" s="464"/>
      <c r="T13" s="464"/>
      <c r="U13" s="464"/>
      <c r="W13" s="4"/>
      <c r="X13" s="469"/>
      <c r="Y13" s="469"/>
      <c r="Z13" s="469"/>
      <c r="AA13" s="469"/>
      <c r="AB13" s="4"/>
    </row>
    <row r="14" spans="1:84" ht="15" customHeight="1" thickBot="1">
      <c r="A14" s="4"/>
      <c r="B14" s="362"/>
      <c r="C14" s="444"/>
      <c r="D14" s="444"/>
      <c r="E14" s="444"/>
      <c r="F14" s="4"/>
      <c r="G14" s="4"/>
      <c r="H14" s="478" t="s">
        <v>136</v>
      </c>
      <c r="I14" s="464"/>
      <c r="J14" s="464"/>
      <c r="K14" s="464"/>
      <c r="L14" s="464"/>
      <c r="M14" s="464"/>
      <c r="N14" s="464"/>
      <c r="O14" s="464"/>
      <c r="P14" s="464"/>
      <c r="Q14" s="464"/>
      <c r="R14" s="464"/>
      <c r="S14" s="464"/>
      <c r="T14" s="464"/>
      <c r="U14" s="464"/>
      <c r="W14" s="4"/>
      <c r="X14" s="469"/>
      <c r="Y14" s="469"/>
      <c r="Z14" s="469"/>
      <c r="AA14" s="469"/>
      <c r="AB14" s="4"/>
    </row>
    <row r="15" spans="1:84" ht="15" customHeight="1">
      <c r="A15" s="4"/>
      <c r="B15" s="11">
        <v>1</v>
      </c>
      <c r="C15" s="497" t="str">
        <f>IF('CE1'!S4&gt;0,'CE1'!S4," ")</f>
        <v xml:space="preserve"> </v>
      </c>
      <c r="D15" s="498"/>
      <c r="E15" s="499"/>
      <c r="F15" s="4"/>
      <c r="G15" s="4"/>
      <c r="H15" s="478"/>
      <c r="I15" s="464"/>
      <c r="J15" s="464"/>
      <c r="K15" s="464"/>
      <c r="L15" s="464"/>
      <c r="M15" s="464"/>
      <c r="N15" s="464"/>
      <c r="O15" s="464"/>
      <c r="P15" s="464"/>
      <c r="Q15" s="464"/>
      <c r="R15" s="464"/>
      <c r="S15" s="464"/>
      <c r="T15" s="464"/>
      <c r="U15" s="464"/>
      <c r="W15" s="4"/>
      <c r="X15" s="469"/>
      <c r="Y15" s="469"/>
      <c r="Z15" s="469"/>
      <c r="AA15" s="469"/>
      <c r="AB15" s="4"/>
    </row>
    <row r="16" spans="1:84" ht="15" customHeight="1">
      <c r="A16" s="4"/>
      <c r="B16" s="1">
        <f>B15+1</f>
        <v>2</v>
      </c>
      <c r="C16" s="491" t="str">
        <f>IF('CE2'!S4&gt;0,'CE2'!S4," ")</f>
        <v xml:space="preserve"> </v>
      </c>
      <c r="D16" s="492"/>
      <c r="E16" s="493"/>
      <c r="F16" s="4"/>
      <c r="G16" s="4"/>
      <c r="H16" s="478"/>
      <c r="I16" s="464"/>
      <c r="J16" s="464"/>
      <c r="K16" s="464"/>
      <c r="L16" s="464"/>
      <c r="M16" s="464"/>
      <c r="N16" s="464"/>
      <c r="O16" s="464"/>
      <c r="P16" s="464"/>
      <c r="Q16" s="464"/>
      <c r="R16" s="464"/>
      <c r="S16" s="464"/>
      <c r="T16" s="464"/>
      <c r="U16" s="464"/>
      <c r="W16" s="4"/>
      <c r="X16" s="469"/>
      <c r="Y16" s="469"/>
      <c r="Z16" s="469"/>
      <c r="AA16" s="469"/>
      <c r="AB16" s="4"/>
    </row>
    <row r="17" spans="1:28" ht="15" customHeight="1">
      <c r="A17" s="4"/>
      <c r="B17" s="1">
        <f t="shared" ref="B17:B18" si="0">B16+1</f>
        <v>3</v>
      </c>
      <c r="C17" s="491" t="str">
        <f>IF('CE3'!S4&gt;0,'CE3'!S4," ")</f>
        <v xml:space="preserve"> </v>
      </c>
      <c r="D17" s="492"/>
      <c r="E17" s="493"/>
      <c r="F17" s="4"/>
      <c r="G17" s="4"/>
      <c r="H17" s="14"/>
      <c r="I17" s="464"/>
      <c r="J17" s="464"/>
      <c r="K17" s="464"/>
      <c r="L17" s="464"/>
      <c r="M17" s="464"/>
      <c r="N17" s="464"/>
      <c r="O17" s="464"/>
      <c r="P17" s="464"/>
      <c r="Q17" s="464"/>
      <c r="R17" s="464"/>
      <c r="S17" s="464"/>
      <c r="T17" s="464"/>
      <c r="U17" s="464"/>
      <c r="W17" s="4"/>
      <c r="X17" s="469"/>
      <c r="Y17" s="469"/>
      <c r="Z17" s="469"/>
      <c r="AA17" s="469"/>
      <c r="AB17" s="4"/>
    </row>
    <row r="18" spans="1:28" ht="15" customHeight="1">
      <c r="A18" s="4"/>
      <c r="B18" s="1">
        <f t="shared" si="0"/>
        <v>4</v>
      </c>
      <c r="C18" s="491" t="str">
        <f>IF('CE4'!S4&gt;0,'CE4'!S4," ")</f>
        <v xml:space="preserve"> </v>
      </c>
      <c r="D18" s="492"/>
      <c r="E18" s="493"/>
      <c r="F18" s="4"/>
      <c r="G18" s="4"/>
      <c r="H18" s="478" t="s">
        <v>135</v>
      </c>
      <c r="I18" s="464"/>
      <c r="J18" s="464"/>
      <c r="K18" s="464"/>
      <c r="L18" s="464"/>
      <c r="M18" s="464"/>
      <c r="N18" s="464"/>
      <c r="O18" s="464"/>
      <c r="P18" s="464"/>
      <c r="Q18" s="464"/>
      <c r="R18" s="464"/>
      <c r="S18" s="464"/>
      <c r="T18" s="464"/>
      <c r="U18" s="464"/>
      <c r="W18" s="4"/>
      <c r="X18" s="469"/>
      <c r="Y18" s="469"/>
      <c r="Z18" s="469"/>
      <c r="AA18" s="469"/>
      <c r="AB18" s="4"/>
    </row>
    <row r="19" spans="1:28" ht="15" customHeight="1">
      <c r="A19" s="4"/>
      <c r="B19" s="1">
        <f t="shared" ref="B19:B24" si="1">B18+1</f>
        <v>5</v>
      </c>
      <c r="C19" s="491" t="str">
        <f>IF('CE5'!S4&gt;0,'CE5'!S4," ")</f>
        <v xml:space="preserve"> </v>
      </c>
      <c r="D19" s="492"/>
      <c r="E19" s="493"/>
      <c r="F19" s="4"/>
      <c r="G19" s="4"/>
      <c r="H19" s="478"/>
      <c r="I19" s="464"/>
      <c r="J19" s="464"/>
      <c r="K19" s="464"/>
      <c r="L19" s="464"/>
      <c r="M19" s="464"/>
      <c r="N19" s="464"/>
      <c r="O19" s="464"/>
      <c r="P19" s="464"/>
      <c r="Q19" s="464"/>
      <c r="R19" s="464"/>
      <c r="S19" s="464"/>
      <c r="T19" s="464"/>
      <c r="U19" s="464"/>
      <c r="W19" s="4"/>
      <c r="X19" s="469"/>
      <c r="Y19" s="469"/>
      <c r="Z19" s="469"/>
      <c r="AA19" s="469"/>
      <c r="AB19" s="4"/>
    </row>
    <row r="20" spans="1:28" ht="15" customHeight="1">
      <c r="A20" s="4"/>
      <c r="B20" s="1">
        <f t="shared" si="1"/>
        <v>6</v>
      </c>
      <c r="C20" s="491" t="str">
        <f>IF('CE6'!S4&gt;0,'CE6'!S4," ")</f>
        <v xml:space="preserve"> </v>
      </c>
      <c r="D20" s="492"/>
      <c r="E20" s="493"/>
      <c r="F20" s="4"/>
      <c r="G20" s="4"/>
      <c r="H20" s="478"/>
      <c r="I20" s="464"/>
      <c r="J20" s="464"/>
      <c r="K20" s="464"/>
      <c r="L20" s="464"/>
      <c r="M20" s="464"/>
      <c r="N20" s="464"/>
      <c r="O20" s="464"/>
      <c r="P20" s="464"/>
      <c r="Q20" s="464"/>
      <c r="R20" s="464"/>
      <c r="S20" s="464"/>
      <c r="T20" s="464"/>
      <c r="U20" s="464"/>
      <c r="W20" s="4"/>
      <c r="X20" s="469"/>
      <c r="Y20" s="469"/>
      <c r="Z20" s="469"/>
      <c r="AA20" s="469"/>
      <c r="AB20" s="4"/>
    </row>
    <row r="21" spans="1:28" ht="15" customHeight="1">
      <c r="A21" s="4"/>
      <c r="B21" s="1">
        <f t="shared" si="1"/>
        <v>7</v>
      </c>
      <c r="C21" s="491" t="str">
        <f>IF('CE7'!S4&gt;0,'CE7'!S4," ")</f>
        <v xml:space="preserve"> </v>
      </c>
      <c r="D21" s="492"/>
      <c r="E21" s="493"/>
      <c r="F21" s="4"/>
      <c r="G21" s="4"/>
      <c r="H21" s="14"/>
      <c r="I21" s="464"/>
      <c r="J21" s="464"/>
      <c r="K21" s="464"/>
      <c r="L21" s="464"/>
      <c r="M21" s="464"/>
      <c r="N21" s="464"/>
      <c r="O21" s="464"/>
      <c r="P21" s="464"/>
      <c r="Q21" s="464"/>
      <c r="R21" s="464"/>
      <c r="S21" s="464"/>
      <c r="T21" s="464"/>
      <c r="U21" s="464"/>
      <c r="W21" s="4"/>
      <c r="X21" s="469"/>
      <c r="Y21" s="469"/>
      <c r="Z21" s="469"/>
      <c r="AA21" s="469"/>
      <c r="AB21" s="4"/>
    </row>
    <row r="22" spans="1:28" ht="15" customHeight="1">
      <c r="A22" s="4"/>
      <c r="B22" s="1">
        <f t="shared" si="1"/>
        <v>8</v>
      </c>
      <c r="C22" s="491" t="str">
        <f>IF('CE8'!S4&gt;0,'CE8'!S4," ")</f>
        <v xml:space="preserve"> </v>
      </c>
      <c r="D22" s="492"/>
      <c r="E22" s="493"/>
      <c r="F22" s="4"/>
      <c r="G22" s="4"/>
      <c r="H22" s="478" t="s">
        <v>137</v>
      </c>
      <c r="I22" s="464"/>
      <c r="J22" s="464"/>
      <c r="K22" s="464"/>
      <c r="L22" s="464"/>
      <c r="M22" s="464"/>
      <c r="N22" s="464"/>
      <c r="O22" s="464"/>
      <c r="P22" s="464"/>
      <c r="Q22" s="464"/>
      <c r="R22" s="464"/>
      <c r="S22" s="464"/>
      <c r="T22" s="464"/>
      <c r="U22" s="464"/>
      <c r="W22" s="4"/>
      <c r="X22" s="469"/>
      <c r="Y22" s="469"/>
      <c r="Z22" s="469"/>
      <c r="AA22" s="469"/>
      <c r="AB22" s="4"/>
    </row>
    <row r="23" spans="1:28" ht="15" customHeight="1">
      <c r="A23" s="4"/>
      <c r="B23" s="1">
        <f t="shared" si="1"/>
        <v>9</v>
      </c>
      <c r="C23" s="491" t="str">
        <f>IF('CE9'!S4&gt;0,'CE9'!S4," ")</f>
        <v xml:space="preserve"> </v>
      </c>
      <c r="D23" s="492"/>
      <c r="E23" s="493"/>
      <c r="F23" s="4"/>
      <c r="G23" s="4"/>
      <c r="H23" s="478"/>
      <c r="I23" s="464"/>
      <c r="J23" s="464"/>
      <c r="K23" s="464"/>
      <c r="L23" s="464"/>
      <c r="M23" s="464"/>
      <c r="N23" s="464"/>
      <c r="O23" s="464"/>
      <c r="P23" s="464"/>
      <c r="Q23" s="464"/>
      <c r="R23" s="464"/>
      <c r="S23" s="464"/>
      <c r="T23" s="464"/>
      <c r="U23" s="464"/>
      <c r="W23" s="4"/>
      <c r="X23" s="469"/>
      <c r="Y23" s="469"/>
      <c r="Z23" s="469"/>
      <c r="AA23" s="469"/>
      <c r="AB23" s="4"/>
    </row>
    <row r="24" spans="1:28" ht="15" customHeight="1">
      <c r="A24" s="6"/>
      <c r="B24" s="1">
        <f t="shared" si="1"/>
        <v>10</v>
      </c>
      <c r="C24" s="491" t="str">
        <f>IF('CE10'!S4&gt;0,'CE10'!S4," ")</f>
        <v xml:space="preserve"> </v>
      </c>
      <c r="D24" s="492"/>
      <c r="E24" s="493"/>
      <c r="F24" s="4"/>
      <c r="G24" s="4"/>
      <c r="H24" s="478"/>
      <c r="I24" s="464"/>
      <c r="J24" s="464"/>
      <c r="K24" s="464"/>
      <c r="L24" s="464"/>
      <c r="M24" s="464"/>
      <c r="N24" s="464"/>
      <c r="O24" s="464"/>
      <c r="P24" s="464"/>
      <c r="Q24" s="464"/>
      <c r="R24" s="464"/>
      <c r="S24" s="464"/>
      <c r="T24" s="464"/>
      <c r="U24" s="464"/>
      <c r="W24" s="4"/>
      <c r="X24" s="469"/>
      <c r="Y24" s="469"/>
      <c r="Z24" s="469"/>
      <c r="AA24" s="469"/>
      <c r="AB24" s="4"/>
    </row>
    <row r="25" spans="1:28" ht="15" customHeight="1">
      <c r="A25" s="6"/>
      <c r="B25" s="6"/>
      <c r="C25" s="6"/>
      <c r="D25" s="6"/>
      <c r="E25" s="6"/>
      <c r="F25" s="4"/>
      <c r="G25" s="4"/>
      <c r="H25" s="14"/>
      <c r="I25" s="464"/>
      <c r="J25" s="464"/>
      <c r="K25" s="464"/>
      <c r="L25" s="464"/>
      <c r="M25" s="464"/>
      <c r="N25" s="464"/>
      <c r="O25" s="464"/>
      <c r="P25" s="464"/>
      <c r="Q25" s="464"/>
      <c r="R25" s="464"/>
      <c r="S25" s="464"/>
      <c r="T25" s="464"/>
      <c r="U25" s="464"/>
      <c r="W25" s="4"/>
      <c r="X25" s="469"/>
      <c r="Y25" s="469"/>
      <c r="Z25" s="469"/>
      <c r="AA25" s="469"/>
      <c r="AB25" s="4"/>
    </row>
    <row r="26" spans="1:28" ht="15" customHeight="1">
      <c r="A26" s="6"/>
      <c r="B26" s="6"/>
      <c r="C26" s="6"/>
      <c r="D26" s="6"/>
      <c r="E26" s="6"/>
      <c r="F26" s="4"/>
      <c r="G26" s="4"/>
      <c r="H26" s="478" t="s">
        <v>138</v>
      </c>
      <c r="I26" s="464"/>
      <c r="J26" s="464"/>
      <c r="K26" s="464"/>
      <c r="L26" s="464"/>
      <c r="M26" s="464"/>
      <c r="N26" s="464"/>
      <c r="O26" s="464"/>
      <c r="P26" s="464"/>
      <c r="Q26" s="464"/>
      <c r="R26" s="464"/>
      <c r="S26" s="464"/>
      <c r="T26" s="464"/>
      <c r="U26" s="464"/>
      <c r="W26" s="4"/>
      <c r="X26" s="469"/>
      <c r="Y26" s="469"/>
      <c r="Z26" s="469"/>
      <c r="AA26" s="469"/>
      <c r="AB26" s="4"/>
    </row>
    <row r="27" spans="1:28" ht="15" customHeight="1">
      <c r="A27" s="6"/>
      <c r="B27" s="6"/>
      <c r="C27" s="6"/>
      <c r="D27" s="6"/>
      <c r="E27" s="6"/>
      <c r="F27" s="4"/>
      <c r="G27" s="4"/>
      <c r="H27" s="478"/>
      <c r="I27" s="464"/>
      <c r="J27" s="464"/>
      <c r="K27" s="464"/>
      <c r="L27" s="464"/>
      <c r="M27" s="464"/>
      <c r="N27" s="464"/>
      <c r="O27" s="464"/>
      <c r="P27" s="464"/>
      <c r="Q27" s="464"/>
      <c r="R27" s="464"/>
      <c r="S27" s="464"/>
      <c r="T27" s="464"/>
      <c r="U27" s="464"/>
      <c r="W27" s="4"/>
      <c r="X27" s="469"/>
      <c r="Y27" s="469"/>
      <c r="Z27" s="469"/>
      <c r="AA27" s="469"/>
      <c r="AB27" s="4"/>
    </row>
    <row r="28" spans="1:28" ht="15" customHeight="1">
      <c r="A28" s="6"/>
      <c r="B28" s="6"/>
      <c r="C28" s="6"/>
      <c r="D28" s="6"/>
      <c r="E28" s="6"/>
      <c r="F28" s="4"/>
      <c r="G28" s="4"/>
      <c r="H28" s="478"/>
      <c r="I28" s="464"/>
      <c r="J28" s="464"/>
      <c r="K28" s="464"/>
      <c r="L28" s="464"/>
      <c r="M28" s="464"/>
      <c r="N28" s="464"/>
      <c r="O28" s="464"/>
      <c r="P28" s="464"/>
      <c r="Q28" s="464"/>
      <c r="R28" s="464"/>
      <c r="S28" s="464"/>
      <c r="T28" s="464"/>
      <c r="U28" s="464"/>
      <c r="W28" s="4"/>
      <c r="X28" s="469"/>
      <c r="Y28" s="469"/>
      <c r="Z28" s="469"/>
      <c r="AA28" s="469"/>
      <c r="AB28" s="4"/>
    </row>
    <row r="29" spans="1:28" ht="15" customHeight="1">
      <c r="A29" s="6"/>
      <c r="B29" s="6"/>
      <c r="C29" s="6"/>
      <c r="D29" s="6"/>
      <c r="E29" s="6"/>
      <c r="F29" s="4"/>
      <c r="G29" s="4"/>
      <c r="H29" s="14"/>
      <c r="I29" s="464"/>
      <c r="J29" s="464"/>
      <c r="K29" s="464"/>
      <c r="L29" s="464"/>
      <c r="M29" s="464"/>
      <c r="N29" s="464"/>
      <c r="O29" s="464"/>
      <c r="P29" s="464"/>
      <c r="Q29" s="464"/>
      <c r="R29" s="464"/>
      <c r="S29" s="464"/>
      <c r="T29" s="464"/>
      <c r="U29" s="464"/>
      <c r="W29" s="4"/>
      <c r="X29" s="4"/>
      <c r="Y29" s="4"/>
      <c r="Z29" s="4"/>
      <c r="AA29" s="4"/>
      <c r="AB29" s="4"/>
    </row>
    <row r="30" spans="1:28" ht="15" customHeight="1">
      <c r="A30" s="6"/>
      <c r="B30" s="6"/>
      <c r="C30" s="6"/>
      <c r="D30" s="6"/>
      <c r="E30" s="6"/>
      <c r="F30" s="4"/>
      <c r="G30" s="4"/>
      <c r="H30" s="478" t="s">
        <v>139</v>
      </c>
      <c r="I30" s="464"/>
      <c r="J30" s="464"/>
      <c r="K30" s="464"/>
      <c r="L30" s="464"/>
      <c r="M30" s="464"/>
      <c r="N30" s="464"/>
      <c r="O30" s="464"/>
      <c r="P30" s="464"/>
      <c r="Q30" s="464"/>
      <c r="R30" s="464"/>
      <c r="S30" s="464"/>
      <c r="T30" s="464"/>
      <c r="U30" s="464"/>
      <c r="W30" s="4"/>
      <c r="X30" s="4"/>
      <c r="Y30" s="4"/>
      <c r="Z30" s="4"/>
      <c r="AA30" s="4"/>
      <c r="AB30" s="4"/>
    </row>
    <row r="31" spans="1:28" ht="15" customHeight="1">
      <c r="A31" s="6"/>
      <c r="B31" s="6"/>
      <c r="C31" s="6"/>
      <c r="D31" s="6"/>
      <c r="E31" s="6"/>
      <c r="F31" s="4"/>
      <c r="G31" s="4"/>
      <c r="H31" s="478"/>
      <c r="I31" s="464"/>
      <c r="J31" s="464"/>
      <c r="K31" s="464"/>
      <c r="L31" s="464"/>
      <c r="M31" s="464"/>
      <c r="N31" s="464"/>
      <c r="O31" s="464"/>
      <c r="P31" s="464"/>
      <c r="Q31" s="464"/>
      <c r="R31" s="464"/>
      <c r="S31" s="464"/>
      <c r="T31" s="464"/>
      <c r="U31" s="464"/>
      <c r="W31" s="4"/>
      <c r="X31" s="4"/>
      <c r="Y31" s="4"/>
      <c r="Z31" s="4"/>
      <c r="AA31" s="4"/>
      <c r="AB31" s="4"/>
    </row>
    <row r="32" spans="1:28" ht="15" customHeight="1">
      <c r="A32" s="6"/>
      <c r="B32" s="6"/>
      <c r="C32" s="6"/>
      <c r="D32" s="6"/>
      <c r="E32" s="6"/>
      <c r="F32" s="4"/>
      <c r="G32" s="4"/>
      <c r="H32" s="478"/>
      <c r="I32" s="464"/>
      <c r="J32" s="464"/>
      <c r="K32" s="464"/>
      <c r="L32" s="464"/>
      <c r="M32" s="464"/>
      <c r="N32" s="464"/>
      <c r="O32" s="464"/>
      <c r="P32" s="464"/>
      <c r="Q32" s="464"/>
      <c r="R32" s="464"/>
      <c r="S32" s="464"/>
      <c r="T32" s="464"/>
      <c r="U32" s="464"/>
      <c r="W32" s="4"/>
      <c r="X32" s="4"/>
      <c r="Y32" s="4"/>
      <c r="Z32" s="4"/>
      <c r="AA32" s="4"/>
      <c r="AB32" s="4"/>
    </row>
    <row r="33" spans="1:71" ht="15" customHeight="1">
      <c r="A33" s="6"/>
      <c r="B33" s="6"/>
      <c r="C33" s="6"/>
      <c r="D33" s="6"/>
      <c r="E33" s="6"/>
      <c r="F33" s="4"/>
      <c r="G33" s="4"/>
      <c r="H33" s="14"/>
      <c r="I33" s="464"/>
      <c r="J33" s="464"/>
      <c r="K33" s="464"/>
      <c r="L33" s="464"/>
      <c r="M33" s="464"/>
      <c r="N33" s="464"/>
      <c r="O33" s="464"/>
      <c r="P33" s="464"/>
      <c r="Q33" s="464"/>
      <c r="R33" s="464"/>
      <c r="S33" s="464"/>
      <c r="T33" s="464"/>
      <c r="U33" s="464"/>
      <c r="W33" s="4"/>
      <c r="X33" s="4"/>
      <c r="Y33" s="4"/>
      <c r="Z33" s="4"/>
      <c r="AA33" s="4"/>
      <c r="AB33" s="4"/>
    </row>
    <row r="34" spans="1:71" ht="15" customHeight="1">
      <c r="A34" s="6"/>
      <c r="B34" s="6"/>
      <c r="C34" s="6"/>
      <c r="D34" s="6"/>
      <c r="E34" s="6"/>
      <c r="F34" s="4"/>
      <c r="G34" s="4"/>
      <c r="H34" s="14"/>
      <c r="I34" s="464"/>
      <c r="J34" s="464"/>
      <c r="K34" s="464"/>
      <c r="L34" s="464"/>
      <c r="M34" s="464"/>
      <c r="N34" s="464"/>
      <c r="O34" s="464"/>
      <c r="P34" s="464"/>
      <c r="Q34" s="464"/>
      <c r="R34" s="464"/>
      <c r="S34" s="464"/>
      <c r="T34" s="464"/>
      <c r="U34" s="464"/>
      <c r="W34" s="4"/>
      <c r="X34" s="4"/>
      <c r="Y34" s="4"/>
      <c r="Z34" s="4"/>
      <c r="AA34" s="4"/>
      <c r="AB34" s="4"/>
    </row>
    <row r="35" spans="1:71" ht="15" customHeight="1">
      <c r="A35" s="6"/>
      <c r="B35" s="6"/>
      <c r="C35" s="6"/>
      <c r="D35" s="6"/>
      <c r="E35" s="6"/>
      <c r="F35" s="4"/>
      <c r="G35" s="4"/>
      <c r="H35" s="9" t="s">
        <v>140</v>
      </c>
      <c r="I35" s="5"/>
      <c r="J35" s="14"/>
      <c r="K35" s="15"/>
      <c r="L35" s="15"/>
      <c r="M35" s="15"/>
      <c r="N35" s="15"/>
      <c r="O35" s="15"/>
      <c r="P35" s="15"/>
      <c r="Q35" s="15"/>
      <c r="R35" s="15"/>
      <c r="S35" s="15"/>
      <c r="T35" s="15"/>
      <c r="U35" s="15"/>
      <c r="W35" s="4"/>
      <c r="X35" s="4"/>
      <c r="Y35" s="4"/>
      <c r="Z35" s="4"/>
      <c r="AA35" s="4"/>
      <c r="AB35" s="4"/>
    </row>
    <row r="36" spans="1:71" ht="15" customHeight="1">
      <c r="A36" s="6"/>
      <c r="B36" s="6"/>
      <c r="C36" s="6"/>
      <c r="D36" s="6"/>
      <c r="E36" s="6"/>
      <c r="F36" s="4"/>
      <c r="G36" s="4"/>
      <c r="H36" s="478" t="s">
        <v>141</v>
      </c>
      <c r="I36" s="478"/>
      <c r="J36" s="478"/>
      <c r="K36" s="478"/>
      <c r="L36" s="478"/>
      <c r="M36" s="478"/>
      <c r="N36" s="478"/>
      <c r="O36" s="478"/>
      <c r="P36" s="478"/>
      <c r="Q36" s="478"/>
      <c r="R36" s="478"/>
      <c r="S36" s="478"/>
      <c r="T36" s="478"/>
      <c r="U36" s="478"/>
      <c r="W36" s="4"/>
      <c r="X36" s="4"/>
      <c r="Y36" s="4"/>
      <c r="Z36" s="4"/>
      <c r="AA36" s="4"/>
      <c r="AB36" s="4"/>
    </row>
    <row r="37" spans="1:71" ht="15" customHeight="1">
      <c r="A37" s="6"/>
      <c r="B37" s="6"/>
      <c r="C37" s="6"/>
      <c r="D37" s="6"/>
      <c r="E37" s="6"/>
      <c r="F37" s="4"/>
      <c r="G37" s="4"/>
      <c r="H37" s="17"/>
      <c r="I37" s="18" t="s">
        <v>149</v>
      </c>
      <c r="J37" s="18"/>
      <c r="K37" s="18"/>
      <c r="L37" s="500" t="s">
        <v>150</v>
      </c>
      <c r="M37" s="500"/>
      <c r="N37" s="500"/>
      <c r="O37" s="500"/>
      <c r="P37" s="500"/>
      <c r="Q37" s="17"/>
      <c r="R37" s="17"/>
      <c r="S37" s="17"/>
      <c r="T37" s="17"/>
      <c r="U37" s="17"/>
      <c r="W37" s="4"/>
      <c r="X37" s="4"/>
      <c r="Y37" s="4"/>
      <c r="Z37" s="4"/>
      <c r="AA37" s="4"/>
      <c r="AB37" s="4"/>
    </row>
    <row r="38" spans="1:71" ht="15" customHeight="1">
      <c r="A38" s="4"/>
      <c r="B38" s="6"/>
      <c r="C38" s="6"/>
      <c r="D38" s="6"/>
      <c r="E38" s="6"/>
      <c r="F38" s="4"/>
      <c r="G38" s="4"/>
      <c r="H38" s="17"/>
      <c r="I38" s="496" t="s">
        <v>142</v>
      </c>
      <c r="J38" s="496"/>
      <c r="K38" s="496"/>
      <c r="L38" s="494"/>
      <c r="M38" s="494"/>
      <c r="N38" s="494"/>
      <c r="O38" s="494"/>
      <c r="P38" s="495"/>
      <c r="Q38" s="17"/>
      <c r="R38" s="17"/>
      <c r="S38" s="17"/>
      <c r="T38" s="17"/>
      <c r="U38" s="17"/>
      <c r="W38" s="4"/>
      <c r="X38" s="4"/>
      <c r="Y38" s="4"/>
      <c r="Z38" s="4"/>
      <c r="AA38" s="4"/>
      <c r="AB38" s="4"/>
    </row>
    <row r="39" spans="1:71" ht="15" customHeight="1">
      <c r="A39" s="4"/>
      <c r="B39" s="4"/>
      <c r="C39" s="4"/>
      <c r="D39" s="4"/>
      <c r="E39" s="4"/>
      <c r="F39" s="4"/>
      <c r="G39" s="4"/>
      <c r="H39" s="17"/>
      <c r="I39" s="496" t="s">
        <v>143</v>
      </c>
      <c r="J39" s="496"/>
      <c r="K39" s="496"/>
      <c r="L39" s="494"/>
      <c r="M39" s="494"/>
      <c r="N39" s="494"/>
      <c r="O39" s="494"/>
      <c r="P39" s="495"/>
      <c r="Q39" s="17"/>
      <c r="R39" s="17"/>
      <c r="S39" s="17"/>
      <c r="T39" s="17"/>
      <c r="U39" s="17"/>
      <c r="W39" s="4"/>
      <c r="X39" s="4"/>
      <c r="Y39" s="4"/>
      <c r="Z39" s="4"/>
      <c r="AA39" s="4"/>
      <c r="AB39" s="4"/>
    </row>
    <row r="40" spans="1:71" ht="15" customHeight="1">
      <c r="A40" s="4"/>
      <c r="B40" s="4"/>
      <c r="C40" s="4"/>
      <c r="D40" s="4"/>
      <c r="E40" s="4"/>
      <c r="F40" s="4"/>
      <c r="G40" s="4"/>
      <c r="H40" s="17"/>
      <c r="I40" s="496" t="s">
        <v>29</v>
      </c>
      <c r="J40" s="496"/>
      <c r="K40" s="496"/>
      <c r="L40" s="494"/>
      <c r="M40" s="494"/>
      <c r="N40" s="494"/>
      <c r="O40" s="494"/>
      <c r="P40" s="495"/>
      <c r="Q40" s="17"/>
      <c r="R40" s="17"/>
      <c r="S40" s="17"/>
      <c r="T40" s="17"/>
      <c r="U40" s="17"/>
      <c r="W40" s="4"/>
      <c r="X40" s="4"/>
      <c r="Y40" s="4"/>
      <c r="Z40" s="4"/>
      <c r="AA40" s="4"/>
      <c r="AB40" s="4"/>
    </row>
    <row r="41" spans="1:71" ht="15" customHeight="1">
      <c r="A41" s="4"/>
      <c r="B41" s="4"/>
      <c r="C41" s="4"/>
      <c r="D41" s="4"/>
      <c r="E41" s="4"/>
      <c r="F41" s="4"/>
      <c r="G41" s="4"/>
      <c r="H41" s="17"/>
      <c r="I41" s="496" t="s">
        <v>144</v>
      </c>
      <c r="J41" s="496"/>
      <c r="K41" s="496"/>
      <c r="L41" s="494"/>
      <c r="M41" s="494"/>
      <c r="N41" s="494"/>
      <c r="O41" s="494"/>
      <c r="P41" s="495"/>
      <c r="Q41" s="17"/>
      <c r="R41" s="17"/>
      <c r="S41" s="17"/>
      <c r="T41" s="17"/>
      <c r="U41" s="17"/>
      <c r="W41" s="4"/>
      <c r="X41" s="4"/>
      <c r="Y41" s="4"/>
      <c r="Z41" s="4"/>
      <c r="AA41" s="4"/>
      <c r="AB41" s="4"/>
    </row>
    <row r="42" spans="1:71" ht="15" customHeight="1">
      <c r="A42" s="4"/>
      <c r="B42" s="4"/>
      <c r="C42" s="4"/>
      <c r="D42" s="4"/>
      <c r="E42" s="4"/>
      <c r="F42" s="4"/>
      <c r="G42" s="4"/>
      <c r="H42" s="17"/>
      <c r="I42" s="496" t="s">
        <v>145</v>
      </c>
      <c r="J42" s="496"/>
      <c r="K42" s="496"/>
      <c r="L42" s="494"/>
      <c r="M42" s="494"/>
      <c r="N42" s="494"/>
      <c r="O42" s="494"/>
      <c r="P42" s="495"/>
      <c r="Q42" s="17"/>
      <c r="R42" s="17"/>
      <c r="S42" s="17"/>
      <c r="T42" s="17"/>
      <c r="U42" s="17"/>
      <c r="W42" s="4"/>
      <c r="X42" s="4"/>
      <c r="Y42" s="4"/>
      <c r="Z42" s="4"/>
      <c r="AA42" s="4"/>
      <c r="AB42" s="4"/>
    </row>
    <row r="43" spans="1:71" ht="15" customHeight="1">
      <c r="A43" s="4"/>
      <c r="B43" s="4"/>
      <c r="C43" s="4"/>
      <c r="D43" s="4"/>
      <c r="E43" s="4"/>
      <c r="F43" s="4"/>
      <c r="G43" s="4"/>
      <c r="H43" s="17"/>
      <c r="I43" s="496" t="s">
        <v>146</v>
      </c>
      <c r="J43" s="496"/>
      <c r="K43" s="496"/>
      <c r="L43" s="494"/>
      <c r="M43" s="494"/>
      <c r="N43" s="494"/>
      <c r="O43" s="494"/>
      <c r="P43" s="495"/>
      <c r="Q43" s="17"/>
      <c r="R43" s="17"/>
      <c r="S43" s="17"/>
      <c r="T43" s="17"/>
      <c r="U43" s="17"/>
      <c r="W43" s="4"/>
      <c r="X43" s="4"/>
      <c r="Y43" s="4"/>
      <c r="Z43" s="4"/>
      <c r="AA43" s="4"/>
      <c r="AB43" s="4"/>
    </row>
    <row r="44" spans="1:71" ht="15" customHeight="1">
      <c r="A44" s="4"/>
      <c r="B44" s="4"/>
      <c r="C44" s="4"/>
      <c r="D44" s="4"/>
      <c r="E44" s="4"/>
      <c r="F44" s="4"/>
      <c r="G44" s="4"/>
      <c r="H44" s="17"/>
      <c r="I44" s="496" t="s">
        <v>147</v>
      </c>
      <c r="J44" s="496"/>
      <c r="K44" s="496"/>
      <c r="L44" s="494"/>
      <c r="M44" s="494"/>
      <c r="N44" s="494"/>
      <c r="O44" s="494"/>
      <c r="P44" s="495"/>
      <c r="Q44" s="17"/>
      <c r="R44" s="17"/>
      <c r="S44" s="17"/>
      <c r="T44" s="17"/>
      <c r="U44" s="17"/>
      <c r="W44" s="4"/>
      <c r="X44" s="4"/>
      <c r="Y44" s="4"/>
      <c r="Z44" s="4"/>
      <c r="AA44" s="4"/>
      <c r="AB44" s="4"/>
    </row>
    <row r="45" spans="1:71" ht="3.2" customHeight="1">
      <c r="A45" s="4"/>
      <c r="B45" s="4"/>
      <c r="C45" s="4"/>
      <c r="D45" s="4"/>
      <c r="E45" s="4"/>
      <c r="F45" s="4"/>
      <c r="G45" s="4"/>
      <c r="H45" s="4"/>
      <c r="I45" s="4"/>
      <c r="J45" s="4"/>
      <c r="K45" s="4"/>
      <c r="L45" s="4"/>
      <c r="M45" s="4"/>
      <c r="N45" s="4"/>
      <c r="O45" s="4"/>
      <c r="P45" s="4"/>
      <c r="Q45" s="4"/>
      <c r="R45" s="4"/>
      <c r="S45" s="4"/>
      <c r="T45" s="4"/>
      <c r="V45" s="4"/>
      <c r="W45" s="4"/>
      <c r="X45" s="4"/>
      <c r="Y45" s="4"/>
      <c r="Z45" s="4"/>
      <c r="AA45" s="4"/>
      <c r="AB45" s="5"/>
      <c r="BS45"/>
    </row>
    <row r="46" spans="1:71" ht="15">
      <c r="A46" s="4"/>
      <c r="B46" s="4"/>
      <c r="C46" s="4"/>
      <c r="D46" s="4"/>
      <c r="E46" s="4"/>
      <c r="F46" s="4"/>
      <c r="H46"/>
      <c r="W46" s="4"/>
      <c r="X46" s="4"/>
      <c r="Y46" s="4"/>
      <c r="Z46" s="4"/>
      <c r="AA46" s="4"/>
      <c r="AB46" s="4"/>
    </row>
    <row r="47" spans="1:71" ht="15">
      <c r="A47" s="4"/>
      <c r="B47" s="4"/>
      <c r="C47" s="4"/>
      <c r="D47" s="4"/>
      <c r="E47" s="4"/>
      <c r="F47" s="4"/>
      <c r="H47"/>
      <c r="W47" s="4"/>
      <c r="X47" s="4"/>
      <c r="Y47" s="4"/>
      <c r="Z47" s="4"/>
      <c r="AA47" s="4"/>
      <c r="AB47" s="4"/>
    </row>
    <row r="48" spans="1:71" ht="15">
      <c r="A48" s="4"/>
      <c r="B48" s="4"/>
      <c r="C48" s="4"/>
      <c r="D48" s="4"/>
      <c r="E48" s="4"/>
      <c r="F48" s="4"/>
      <c r="H48"/>
      <c r="W48" s="4"/>
      <c r="X48" s="4"/>
      <c r="Y48" s="4"/>
      <c r="Z48" s="4"/>
      <c r="AA48" s="4"/>
      <c r="AB48" s="4"/>
    </row>
    <row r="49" spans="1:28" ht="15">
      <c r="A49" s="4"/>
      <c r="B49" s="4"/>
      <c r="C49" s="4"/>
      <c r="D49" s="4"/>
      <c r="E49" s="4"/>
      <c r="F49" s="4"/>
      <c r="H49"/>
      <c r="W49" s="4"/>
      <c r="X49" s="4"/>
      <c r="Y49" s="4"/>
      <c r="Z49" s="4"/>
      <c r="AA49" s="4"/>
      <c r="AB49" s="4"/>
    </row>
    <row r="50" spans="1:28" ht="15">
      <c r="A50" s="4"/>
      <c r="B50" s="4"/>
      <c r="C50" s="4"/>
      <c r="D50" s="4"/>
      <c r="E50" s="4"/>
      <c r="F50" s="4"/>
      <c r="H50"/>
      <c r="W50" s="4"/>
      <c r="X50" s="4"/>
      <c r="Y50" s="4"/>
      <c r="Z50" s="4"/>
      <c r="AA50" s="4"/>
      <c r="AB50" s="4"/>
    </row>
    <row r="51" spans="1:28" ht="15">
      <c r="A51" s="4"/>
      <c r="B51" s="4"/>
      <c r="C51" s="4"/>
      <c r="D51" s="4"/>
      <c r="E51" s="4"/>
      <c r="F51" s="4"/>
      <c r="H51"/>
      <c r="W51" s="4"/>
      <c r="X51" s="4"/>
      <c r="Y51" s="4"/>
      <c r="Z51" s="4"/>
      <c r="AA51" s="4"/>
      <c r="AB51" s="4"/>
    </row>
    <row r="52" spans="1:28" ht="15">
      <c r="A52" s="4"/>
      <c r="B52" s="4"/>
      <c r="C52" s="4"/>
      <c r="D52" s="4"/>
      <c r="E52" s="4"/>
      <c r="F52" s="4"/>
      <c r="H52"/>
      <c r="W52" s="4"/>
      <c r="X52" s="4"/>
      <c r="Y52" s="4"/>
      <c r="Z52" s="4"/>
      <c r="AA52" s="4"/>
      <c r="AB52" s="4"/>
    </row>
    <row r="53" spans="1:28" ht="15">
      <c r="A53" s="4"/>
      <c r="B53" s="4"/>
      <c r="C53" s="4"/>
      <c r="D53" s="4"/>
      <c r="E53" s="4"/>
      <c r="F53" s="4"/>
      <c r="H53"/>
      <c r="W53" s="4"/>
      <c r="X53" s="4"/>
      <c r="Y53" s="4"/>
      <c r="Z53" s="4"/>
      <c r="AA53" s="4"/>
      <c r="AB53" s="4"/>
    </row>
    <row r="54" spans="1:28" ht="15">
      <c r="A54" s="4"/>
      <c r="B54" s="4"/>
      <c r="C54" s="4"/>
      <c r="D54" s="4"/>
      <c r="E54" s="4"/>
      <c r="F54" s="4"/>
      <c r="H54"/>
      <c r="W54" s="4"/>
      <c r="X54" s="4"/>
      <c r="Y54" s="4"/>
      <c r="Z54" s="4"/>
      <c r="AA54" s="4"/>
      <c r="AB54" s="4"/>
    </row>
    <row r="55" spans="1:28" ht="15">
      <c r="A55" s="4"/>
      <c r="B55" s="4"/>
      <c r="C55" s="4"/>
      <c r="D55" s="4"/>
      <c r="E55" s="4"/>
      <c r="F55" s="4"/>
      <c r="H55"/>
      <c r="W55" s="4"/>
      <c r="X55" s="4"/>
      <c r="Y55" s="4"/>
      <c r="Z55" s="4"/>
      <c r="AA55" s="4"/>
      <c r="AB55" s="4"/>
    </row>
    <row r="56" spans="1:28" ht="15">
      <c r="A56" s="4"/>
      <c r="B56" s="4"/>
      <c r="C56" s="4"/>
      <c r="D56" s="4"/>
      <c r="E56" s="4"/>
      <c r="F56" s="4"/>
      <c r="H56"/>
      <c r="W56" s="4"/>
      <c r="X56" s="4"/>
      <c r="Y56" s="4"/>
      <c r="Z56" s="4"/>
      <c r="AA56" s="4"/>
      <c r="AB56" s="4"/>
    </row>
    <row r="57" spans="1:28" ht="15">
      <c r="A57" s="4"/>
      <c r="B57" s="4"/>
      <c r="C57" s="4"/>
      <c r="D57" s="4"/>
      <c r="E57" s="4"/>
      <c r="F57" s="4"/>
      <c r="H57"/>
      <c r="W57" s="4"/>
      <c r="X57" s="4"/>
      <c r="Y57" s="4"/>
      <c r="Z57" s="4"/>
      <c r="AA57" s="4"/>
      <c r="AB57" s="4"/>
    </row>
    <row r="58" spans="1:28">
      <c r="A58" s="4"/>
      <c r="B58" s="4"/>
      <c r="C58" s="4"/>
      <c r="D58" s="4"/>
      <c r="E58" s="4"/>
      <c r="F58" s="4"/>
    </row>
  </sheetData>
  <sheetProtection algorithmName="SHA-512" hashValue="QCvTY7uK2TwRt03zaA3dy0NDb+MNHq4402OF/YNDL/4r6dxQ+oUBYtF9/hRnjSaqSizD0DMyY1iVGkMxSclLuA==" saltValue="i5JqroamNM6Ty0hQXTbFIg==" spinCount="100000" sheet="1" objects="1" scenarios="1" selectLockedCells="1"/>
  <mergeCells count="48">
    <mergeCell ref="AA5:AB6"/>
    <mergeCell ref="I5:P6"/>
    <mergeCell ref="S5:U5"/>
    <mergeCell ref="S6:U6"/>
    <mergeCell ref="A5:E6"/>
    <mergeCell ref="H8:AA8"/>
    <mergeCell ref="I14:U17"/>
    <mergeCell ref="H22:H24"/>
    <mergeCell ref="H10:U12"/>
    <mergeCell ref="L39:P39"/>
    <mergeCell ref="H30:H32"/>
    <mergeCell ref="I30:U34"/>
    <mergeCell ref="L37:P37"/>
    <mergeCell ref="X12:AA28"/>
    <mergeCell ref="H14:H16"/>
    <mergeCell ref="A8:E10"/>
    <mergeCell ref="C15:E15"/>
    <mergeCell ref="C16:E16"/>
    <mergeCell ref="B13:B14"/>
    <mergeCell ref="C13:E14"/>
    <mergeCell ref="L44:P44"/>
    <mergeCell ref="H36:U36"/>
    <mergeCell ref="L38:P38"/>
    <mergeCell ref="I44:K44"/>
    <mergeCell ref="I22:U25"/>
    <mergeCell ref="I26:U29"/>
    <mergeCell ref="I43:K43"/>
    <mergeCell ref="I40:K40"/>
    <mergeCell ref="I39:K39"/>
    <mergeCell ref="L40:P40"/>
    <mergeCell ref="L41:P41"/>
    <mergeCell ref="L42:P42"/>
    <mergeCell ref="L43:P43"/>
    <mergeCell ref="I41:K41"/>
    <mergeCell ref="I42:K42"/>
    <mergeCell ref="I38:K38"/>
    <mergeCell ref="C20:E20"/>
    <mergeCell ref="C22:E22"/>
    <mergeCell ref="H26:H28"/>
    <mergeCell ref="I13:U13"/>
    <mergeCell ref="H18:H20"/>
    <mergeCell ref="I18:U21"/>
    <mergeCell ref="C17:E17"/>
    <mergeCell ref="C24:E24"/>
    <mergeCell ref="C18:E18"/>
    <mergeCell ref="C19:E19"/>
    <mergeCell ref="C21:E21"/>
    <mergeCell ref="C23:E2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3"/>
  </sheetPr>
  <dimension ref="A1:CF70"/>
  <sheetViews>
    <sheetView showGridLines="0" showRowColHeaders="0" topLeftCell="A6" zoomScaleNormal="100" workbookViewId="0">
      <selection activeCell="L8" sqref="L8:T33"/>
    </sheetView>
  </sheetViews>
  <sheetFormatPr baseColWidth="10" defaultColWidth="9.140625" defaultRowHeight="21"/>
  <cols>
    <col min="1" max="1" width="0.85546875" customWidth="1"/>
    <col min="2" max="7" width="10.7109375" customWidth="1"/>
    <col min="8" max="8" width="10.7109375" style="3" customWidth="1"/>
    <col min="9" max="9" width="47.140625" customWidth="1"/>
    <col min="10" max="10" width="10.7109375" customWidth="1"/>
    <col min="11" max="11" width="4.85546875" style="2" customWidth="1"/>
    <col min="12" max="12" width="10.7109375" customWidth="1"/>
    <col min="13" max="13" width="11.42578125" customWidth="1"/>
    <col min="14" max="20" width="8.7109375" customWidth="1"/>
    <col min="21" max="28" width="10.7109375" customWidth="1"/>
    <col min="29" max="42" width="10.7109375" style="5" customWidth="1"/>
    <col min="43" max="56" width="9.140625" style="5" customWidth="1"/>
    <col min="57" max="72" width="9.140625" customWidth="1"/>
  </cols>
  <sheetData>
    <row r="1" spans="1:84" s="5" customFormat="1" ht="15" customHeight="1">
      <c r="A1" s="51"/>
      <c r="B1" s="153"/>
      <c r="E1" s="471"/>
      <c r="F1" s="471"/>
      <c r="G1" s="471"/>
      <c r="I1" s="151"/>
      <c r="J1" s="51"/>
      <c r="K1" s="51"/>
      <c r="L1" s="51"/>
      <c r="M1" s="51"/>
      <c r="N1" s="51"/>
      <c r="O1" s="51"/>
      <c r="P1" s="51"/>
      <c r="Q1" s="51"/>
      <c r="R1" s="51"/>
      <c r="S1" s="51"/>
      <c r="T1" s="51"/>
      <c r="U1" s="51"/>
      <c r="V1" s="51"/>
      <c r="W1" s="51"/>
      <c r="X1" s="89"/>
      <c r="Y1" s="89"/>
      <c r="AC1" s="68"/>
      <c r="AD1" s="68"/>
      <c r="AE1" s="74"/>
    </row>
    <row r="2" spans="1:84" s="50" customFormat="1" ht="23.25" customHeight="1">
      <c r="A2" s="51"/>
      <c r="B2" s="51"/>
      <c r="C2" s="51"/>
      <c r="D2" s="51"/>
      <c r="E2" s="471"/>
      <c r="F2" s="471"/>
      <c r="G2" s="471"/>
      <c r="H2" s="151"/>
      <c r="I2" s="151"/>
      <c r="J2" s="51"/>
      <c r="K2" s="51"/>
      <c r="L2" s="51"/>
      <c r="M2" s="51"/>
      <c r="N2" s="51"/>
      <c r="O2" s="51"/>
      <c r="P2" s="51"/>
      <c r="Q2" s="51"/>
      <c r="R2" s="51"/>
      <c r="S2" s="51"/>
      <c r="T2" s="51"/>
      <c r="U2" s="52"/>
      <c r="V2" s="52"/>
      <c r="W2" s="52"/>
      <c r="X2" s="52"/>
      <c r="Y2" s="52"/>
      <c r="Z2" s="52"/>
      <c r="AA2" s="52"/>
      <c r="AB2" s="52"/>
      <c r="AC2" s="117"/>
      <c r="AD2" s="117"/>
      <c r="AE2" s="132"/>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row>
    <row r="3" spans="1:84" s="50" customFormat="1" ht="23.25" customHeight="1">
      <c r="A3" s="51"/>
      <c r="B3" s="51"/>
      <c r="C3" s="51"/>
      <c r="D3" s="51"/>
      <c r="E3" s="177"/>
      <c r="F3" s="177"/>
      <c r="G3" s="177"/>
      <c r="H3" s="151"/>
      <c r="I3" s="151"/>
      <c r="J3" s="51"/>
      <c r="K3" s="51"/>
      <c r="L3" s="51"/>
      <c r="M3" s="51"/>
      <c r="N3" s="51"/>
      <c r="O3" s="51"/>
      <c r="P3" s="51"/>
      <c r="Q3" s="51"/>
      <c r="R3" s="51"/>
      <c r="S3" s="51"/>
      <c r="T3" s="51"/>
      <c r="U3" s="52"/>
      <c r="V3" s="52"/>
      <c r="W3" s="52"/>
      <c r="X3" s="52"/>
      <c r="Y3" s="52"/>
      <c r="Z3" s="52"/>
      <c r="AA3" s="52"/>
      <c r="AB3" s="52"/>
      <c r="AC3" s="117"/>
      <c r="AD3" s="117"/>
      <c r="AE3" s="132"/>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row>
    <row r="4" spans="1:84" s="50" customFormat="1" ht="15" customHeight="1">
      <c r="A4" s="51"/>
      <c r="B4" s="433" t="s">
        <v>405</v>
      </c>
      <c r="C4" s="433"/>
      <c r="D4" s="152"/>
      <c r="E4" s="83"/>
      <c r="F4" s="367" t="s">
        <v>418</v>
      </c>
      <c r="G4" s="367"/>
      <c r="H4" s="367"/>
      <c r="I4" s="367"/>
      <c r="J4" s="367"/>
      <c r="K4" s="94"/>
      <c r="L4" s="432" t="s">
        <v>443</v>
      </c>
      <c r="M4" s="432"/>
      <c r="N4" s="180" t="str">
        <f>Introduction!P5</f>
        <v>0 0</v>
      </c>
      <c r="P4" s="85"/>
      <c r="Q4" s="85"/>
      <c r="R4" s="472" t="s">
        <v>148</v>
      </c>
      <c r="S4" s="435"/>
      <c r="T4" s="435"/>
      <c r="U4" s="52"/>
      <c r="V4" s="52"/>
      <c r="W4" s="52"/>
      <c r="X4" s="52"/>
      <c r="Y4" s="52"/>
      <c r="Z4" s="52"/>
      <c r="AA4" s="52"/>
      <c r="AB4" s="52"/>
      <c r="AC4" s="117"/>
      <c r="AD4" s="117"/>
      <c r="AE4" s="132"/>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row>
    <row r="5" spans="1:84" s="50" customFormat="1" ht="15" customHeight="1">
      <c r="A5" s="51"/>
      <c r="B5" s="433"/>
      <c r="C5" s="433"/>
      <c r="D5" s="152"/>
      <c r="E5" s="83"/>
      <c r="F5" s="367"/>
      <c r="G5" s="367"/>
      <c r="H5" s="367"/>
      <c r="I5" s="367"/>
      <c r="J5" s="367"/>
      <c r="K5" s="94"/>
      <c r="L5" s="432" t="s">
        <v>442</v>
      </c>
      <c r="M5" s="432"/>
      <c r="N5" s="180">
        <f>Introduction!P6</f>
        <v>0</v>
      </c>
      <c r="P5" s="85"/>
      <c r="Q5" s="85"/>
      <c r="R5" s="472"/>
      <c r="S5" s="436"/>
      <c r="T5" s="436"/>
      <c r="U5" s="52"/>
      <c r="V5" s="52"/>
      <c r="W5" s="52"/>
      <c r="X5" s="52"/>
      <c r="Y5" s="52"/>
      <c r="Z5" s="52"/>
      <c r="AA5" s="52"/>
      <c r="AB5" s="52"/>
      <c r="AC5" s="117"/>
      <c r="AD5" s="117"/>
      <c r="AE5" s="132"/>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row>
    <row r="6" spans="1:84" s="50" customFormat="1" ht="27.75" customHeight="1">
      <c r="A6" s="51"/>
      <c r="B6" s="424"/>
      <c r="C6" s="424"/>
      <c r="D6" s="424"/>
      <c r="E6" s="424"/>
      <c r="F6" s="424"/>
      <c r="G6" s="424"/>
      <c r="H6" s="424"/>
      <c r="I6" s="424"/>
      <c r="J6" s="424"/>
      <c r="L6" s="424" t="s">
        <v>79</v>
      </c>
      <c r="M6" s="424"/>
      <c r="N6" s="424"/>
      <c r="O6" s="424"/>
      <c r="P6" s="424"/>
      <c r="Q6" s="424"/>
      <c r="R6" s="424"/>
      <c r="S6" s="424"/>
      <c r="T6" s="424"/>
      <c r="U6" s="52"/>
      <c r="V6" s="52"/>
      <c r="W6" s="52"/>
      <c r="X6" s="52"/>
      <c r="Y6" s="52"/>
      <c r="Z6" s="52"/>
      <c r="AA6" s="52"/>
      <c r="AB6" s="52"/>
      <c r="AC6" s="117"/>
      <c r="AD6" s="117"/>
      <c r="AE6" s="132"/>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row>
    <row r="7" spans="1:84" s="50" customFormat="1" ht="24.95" customHeight="1">
      <c r="A7" s="51"/>
      <c r="B7" s="430" t="str">
        <f>IF('CE6'!S4=0,B56,Données!L31)</f>
        <v>Introduire date du traitement du chapitre 6 ci-dessus !</v>
      </c>
      <c r="C7" s="430"/>
      <c r="D7" s="430"/>
      <c r="E7" s="430"/>
      <c r="F7" s="430"/>
      <c r="G7" s="430"/>
      <c r="H7" s="430"/>
      <c r="I7" s="430"/>
      <c r="J7" s="430"/>
      <c r="L7" s="430" t="s">
        <v>80</v>
      </c>
      <c r="M7" s="430"/>
      <c r="N7" s="430"/>
      <c r="O7" s="430"/>
      <c r="P7" s="430"/>
      <c r="Q7" s="430"/>
      <c r="R7" s="430"/>
      <c r="S7" s="430"/>
      <c r="T7" s="430"/>
      <c r="U7" s="52"/>
      <c r="V7" s="52"/>
      <c r="W7" s="52"/>
      <c r="X7" s="52"/>
      <c r="Y7" s="52"/>
      <c r="Z7" s="52"/>
      <c r="AA7" s="52"/>
      <c r="AB7" s="52"/>
      <c r="AC7" s="117"/>
      <c r="AD7" s="117"/>
      <c r="AE7" s="132"/>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row>
    <row r="8" spans="1:84" s="50" customFormat="1" ht="15" customHeight="1">
      <c r="A8" s="51"/>
      <c r="B8" s="427" t="str">
        <f>IF(J34="OUI",AG8,X8)</f>
        <v xml:space="preserve"> </v>
      </c>
      <c r="C8" s="427"/>
      <c r="D8" s="427"/>
      <c r="E8" s="427"/>
      <c r="F8" s="427"/>
      <c r="G8" s="427"/>
      <c r="H8" s="427"/>
      <c r="I8" s="427"/>
      <c r="J8" s="427"/>
      <c r="L8" s="464"/>
      <c r="M8" s="464"/>
      <c r="N8" s="464"/>
      <c r="O8" s="464"/>
      <c r="P8" s="464"/>
      <c r="Q8" s="464"/>
      <c r="R8" s="464"/>
      <c r="S8" s="464"/>
      <c r="T8" s="464"/>
      <c r="U8" s="52" t="s">
        <v>415</v>
      </c>
      <c r="V8" s="52"/>
      <c r="W8" s="52"/>
      <c r="X8" s="429" t="str">
        <f>IF('CE6'!S4&gt;0,Données!L54," ")</f>
        <v xml:space="preserve"> </v>
      </c>
      <c r="Y8" s="429"/>
      <c r="Z8" s="429"/>
      <c r="AA8" s="429"/>
      <c r="AB8" s="429"/>
      <c r="AC8" s="429"/>
      <c r="AD8" s="429"/>
      <c r="AE8" s="429"/>
      <c r="AF8" s="429"/>
      <c r="AG8" s="423" t="str">
        <f>Données!L55</f>
        <v xml:space="preserve">LA SITUATION
• Une proposition à caractère international pour un projet qui demande une grande rigueur en matière d’organisation.
• Les garanties sur les spécifications sont essentielles.
• Le client veut imposer des pénalités en cas de non-conformité et non en cas de retard, ce qui indique clairement son principal critère de décision.
• Le processus de vente est proche de son aboutissement.
• Dépendance vis-à-vis d’un fournisseur qui reste silencieux ce qui pourrait indiquer qu’un problème de spécification existe.
• L’offre est donc actuellement conditionnelle.
QUE FAIRE ?
• La certification du fournisseur est une pièce essentielle tant dans la relation entre le client et votre organisation qu’entre vous et le fournisseur. 
• Il faut transformer le doute en certitude avant de vous engager définitivement vis-à-vis du client.
• Il faut mobiliser les services internes chargés du support des produits afin qu’ils gardent la pression sur le fournisseur, ainsi que le service des achats qui peut aussi insister pour obtenir une réaction par d’autres voies.
</v>
      </c>
      <c r="AH8" s="423"/>
      <c r="AI8" s="423"/>
      <c r="AJ8" s="423"/>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row>
    <row r="9" spans="1:84" s="50" customFormat="1" ht="15" customHeight="1">
      <c r="A9" s="51"/>
      <c r="B9" s="427"/>
      <c r="C9" s="427"/>
      <c r="D9" s="427"/>
      <c r="E9" s="427"/>
      <c r="F9" s="427"/>
      <c r="G9" s="427"/>
      <c r="H9" s="427"/>
      <c r="I9" s="427"/>
      <c r="J9" s="427"/>
      <c r="L9" s="464"/>
      <c r="M9" s="464"/>
      <c r="N9" s="464"/>
      <c r="O9" s="464"/>
      <c r="P9" s="464"/>
      <c r="Q9" s="464"/>
      <c r="R9" s="464"/>
      <c r="S9" s="464"/>
      <c r="T9" s="464"/>
      <c r="U9" s="52"/>
      <c r="V9" s="52"/>
      <c r="W9" s="52"/>
      <c r="X9" s="429"/>
      <c r="Y9" s="429"/>
      <c r="Z9" s="429"/>
      <c r="AA9" s="429"/>
      <c r="AB9" s="429"/>
      <c r="AC9" s="429"/>
      <c r="AD9" s="429"/>
      <c r="AE9" s="429"/>
      <c r="AF9" s="429"/>
      <c r="AG9" s="423"/>
      <c r="AH9" s="423"/>
      <c r="AI9" s="423"/>
      <c r="AJ9" s="423"/>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row>
    <row r="10" spans="1:84" s="50" customFormat="1" ht="15" customHeight="1">
      <c r="A10" s="51"/>
      <c r="B10" s="427"/>
      <c r="C10" s="427"/>
      <c r="D10" s="427"/>
      <c r="E10" s="427"/>
      <c r="F10" s="427"/>
      <c r="G10" s="427"/>
      <c r="H10" s="427"/>
      <c r="I10" s="427"/>
      <c r="J10" s="427"/>
      <c r="L10" s="464"/>
      <c r="M10" s="464"/>
      <c r="N10" s="464"/>
      <c r="O10" s="464"/>
      <c r="P10" s="464"/>
      <c r="Q10" s="464"/>
      <c r="R10" s="464"/>
      <c r="S10" s="464"/>
      <c r="T10" s="464"/>
      <c r="U10" s="52"/>
      <c r="V10" s="52"/>
      <c r="W10" s="52"/>
      <c r="X10" s="429"/>
      <c r="Y10" s="429"/>
      <c r="Z10" s="429"/>
      <c r="AA10" s="429"/>
      <c r="AB10" s="429"/>
      <c r="AC10" s="429"/>
      <c r="AD10" s="429"/>
      <c r="AE10" s="429"/>
      <c r="AF10" s="429"/>
      <c r="AG10" s="423"/>
      <c r="AH10" s="423"/>
      <c r="AI10" s="423"/>
      <c r="AJ10" s="423"/>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row>
    <row r="11" spans="1:84" s="50" customFormat="1" ht="15" customHeight="1">
      <c r="A11" s="51"/>
      <c r="B11" s="427"/>
      <c r="C11" s="427"/>
      <c r="D11" s="427"/>
      <c r="E11" s="427"/>
      <c r="F11" s="427"/>
      <c r="G11" s="427"/>
      <c r="H11" s="427"/>
      <c r="I11" s="427"/>
      <c r="J11" s="427"/>
      <c r="L11" s="464"/>
      <c r="M11" s="464"/>
      <c r="N11" s="464"/>
      <c r="O11" s="464"/>
      <c r="P11" s="464"/>
      <c r="Q11" s="464"/>
      <c r="R11" s="464"/>
      <c r="S11" s="464"/>
      <c r="T11" s="464"/>
      <c r="U11" s="52"/>
      <c r="V11" s="52"/>
      <c r="W11" s="52"/>
      <c r="X11" s="429"/>
      <c r="Y11" s="429"/>
      <c r="Z11" s="429"/>
      <c r="AA11" s="429"/>
      <c r="AB11" s="429"/>
      <c r="AC11" s="429"/>
      <c r="AD11" s="429"/>
      <c r="AE11" s="429"/>
      <c r="AF11" s="429"/>
      <c r="AG11" s="423"/>
      <c r="AH11" s="423"/>
      <c r="AI11" s="423"/>
      <c r="AJ11" s="423"/>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row>
    <row r="12" spans="1:84" s="50" customFormat="1" ht="15" customHeight="1">
      <c r="A12" s="51"/>
      <c r="B12" s="427"/>
      <c r="C12" s="427"/>
      <c r="D12" s="427"/>
      <c r="E12" s="427"/>
      <c r="F12" s="427"/>
      <c r="G12" s="427"/>
      <c r="H12" s="427"/>
      <c r="I12" s="427"/>
      <c r="J12" s="427"/>
      <c r="L12" s="464"/>
      <c r="M12" s="464"/>
      <c r="N12" s="464"/>
      <c r="O12" s="464"/>
      <c r="P12" s="464"/>
      <c r="Q12" s="464"/>
      <c r="R12" s="464"/>
      <c r="S12" s="464"/>
      <c r="T12" s="464"/>
      <c r="U12" s="52"/>
      <c r="V12" s="52"/>
      <c r="W12" s="52"/>
      <c r="X12" s="429"/>
      <c r="Y12" s="429"/>
      <c r="Z12" s="429"/>
      <c r="AA12" s="429"/>
      <c r="AB12" s="429"/>
      <c r="AC12" s="429"/>
      <c r="AD12" s="429"/>
      <c r="AE12" s="429"/>
      <c r="AF12" s="429"/>
      <c r="AG12" s="423"/>
      <c r="AH12" s="423"/>
      <c r="AI12" s="423"/>
      <c r="AJ12" s="423"/>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row>
    <row r="13" spans="1:84" s="50" customFormat="1" ht="15" customHeight="1">
      <c r="A13" s="51"/>
      <c r="B13" s="427"/>
      <c r="C13" s="427"/>
      <c r="D13" s="427"/>
      <c r="E13" s="427"/>
      <c r="F13" s="427"/>
      <c r="G13" s="427"/>
      <c r="H13" s="427"/>
      <c r="I13" s="427"/>
      <c r="J13" s="427"/>
      <c r="L13" s="464"/>
      <c r="M13" s="464"/>
      <c r="N13" s="464"/>
      <c r="O13" s="464"/>
      <c r="P13" s="464"/>
      <c r="Q13" s="464"/>
      <c r="R13" s="464"/>
      <c r="S13" s="464"/>
      <c r="T13" s="464"/>
      <c r="U13" s="52"/>
      <c r="V13" s="52"/>
      <c r="W13" s="52"/>
      <c r="X13" s="429"/>
      <c r="Y13" s="429"/>
      <c r="Z13" s="429"/>
      <c r="AA13" s="429"/>
      <c r="AB13" s="429"/>
      <c r="AC13" s="429"/>
      <c r="AD13" s="429"/>
      <c r="AE13" s="429"/>
      <c r="AF13" s="429"/>
      <c r="AG13" s="423"/>
      <c r="AH13" s="423"/>
      <c r="AI13" s="423"/>
      <c r="AJ13" s="423"/>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row>
    <row r="14" spans="1:84" s="50" customFormat="1" ht="15" customHeight="1">
      <c r="A14" s="51"/>
      <c r="B14" s="427"/>
      <c r="C14" s="427"/>
      <c r="D14" s="427"/>
      <c r="E14" s="427"/>
      <c r="F14" s="427"/>
      <c r="G14" s="427"/>
      <c r="H14" s="427"/>
      <c r="I14" s="427"/>
      <c r="J14" s="427"/>
      <c r="L14" s="464"/>
      <c r="M14" s="464"/>
      <c r="N14" s="464"/>
      <c r="O14" s="464"/>
      <c r="P14" s="464"/>
      <c r="Q14" s="464"/>
      <c r="R14" s="464"/>
      <c r="S14" s="464"/>
      <c r="T14" s="464"/>
      <c r="U14" s="52"/>
      <c r="V14" s="52"/>
      <c r="W14" s="52"/>
      <c r="X14" s="429"/>
      <c r="Y14" s="429"/>
      <c r="Z14" s="429"/>
      <c r="AA14" s="429"/>
      <c r="AB14" s="429"/>
      <c r="AC14" s="429"/>
      <c r="AD14" s="429"/>
      <c r="AE14" s="429"/>
      <c r="AF14" s="429"/>
      <c r="AG14" s="423"/>
      <c r="AH14" s="423"/>
      <c r="AI14" s="423"/>
      <c r="AJ14" s="423"/>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row>
    <row r="15" spans="1:84" s="50" customFormat="1" ht="15" customHeight="1">
      <c r="A15" s="51"/>
      <c r="B15" s="427"/>
      <c r="C15" s="427"/>
      <c r="D15" s="427"/>
      <c r="E15" s="427"/>
      <c r="F15" s="427"/>
      <c r="G15" s="427"/>
      <c r="H15" s="427"/>
      <c r="I15" s="427"/>
      <c r="J15" s="427"/>
      <c r="L15" s="464"/>
      <c r="M15" s="464"/>
      <c r="N15" s="464"/>
      <c r="O15" s="464"/>
      <c r="P15" s="464"/>
      <c r="Q15" s="464"/>
      <c r="R15" s="464"/>
      <c r="S15" s="464"/>
      <c r="T15" s="464"/>
      <c r="U15" s="52"/>
      <c r="V15" s="52"/>
      <c r="W15" s="52"/>
      <c r="X15" s="429"/>
      <c r="Y15" s="429"/>
      <c r="Z15" s="429"/>
      <c r="AA15" s="429"/>
      <c r="AB15" s="429"/>
      <c r="AC15" s="429"/>
      <c r="AD15" s="429"/>
      <c r="AE15" s="429"/>
      <c r="AF15" s="429"/>
      <c r="AG15" s="423"/>
      <c r="AH15" s="423"/>
      <c r="AI15" s="423"/>
      <c r="AJ15" s="423"/>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row>
    <row r="16" spans="1:84" s="50" customFormat="1" ht="15" customHeight="1">
      <c r="A16" s="51"/>
      <c r="B16" s="427"/>
      <c r="C16" s="427"/>
      <c r="D16" s="427"/>
      <c r="E16" s="427"/>
      <c r="F16" s="427"/>
      <c r="G16" s="427"/>
      <c r="H16" s="427"/>
      <c r="I16" s="427"/>
      <c r="J16" s="427"/>
      <c r="L16" s="464"/>
      <c r="M16" s="464"/>
      <c r="N16" s="464"/>
      <c r="O16" s="464"/>
      <c r="P16" s="464"/>
      <c r="Q16" s="464"/>
      <c r="R16" s="464"/>
      <c r="S16" s="464"/>
      <c r="T16" s="464"/>
      <c r="U16" s="52"/>
      <c r="V16" s="52"/>
      <c r="W16" s="52"/>
      <c r="X16" s="429"/>
      <c r="Y16" s="429"/>
      <c r="Z16" s="429"/>
      <c r="AA16" s="429"/>
      <c r="AB16" s="429"/>
      <c r="AC16" s="429"/>
      <c r="AD16" s="429"/>
      <c r="AE16" s="429"/>
      <c r="AF16" s="429"/>
      <c r="AG16" s="423"/>
      <c r="AH16" s="423"/>
      <c r="AI16" s="423"/>
      <c r="AJ16" s="423"/>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row>
    <row r="17" spans="1:84" s="50" customFormat="1" ht="15" customHeight="1">
      <c r="A17" s="51"/>
      <c r="B17" s="427"/>
      <c r="C17" s="427"/>
      <c r="D17" s="427"/>
      <c r="E17" s="427"/>
      <c r="F17" s="427"/>
      <c r="G17" s="427"/>
      <c r="H17" s="427"/>
      <c r="I17" s="427"/>
      <c r="J17" s="427"/>
      <c r="L17" s="464"/>
      <c r="M17" s="464"/>
      <c r="N17" s="464"/>
      <c r="O17" s="464"/>
      <c r="P17" s="464"/>
      <c r="Q17" s="464"/>
      <c r="R17" s="464"/>
      <c r="S17" s="464"/>
      <c r="T17" s="464"/>
      <c r="U17" s="52"/>
      <c r="V17" s="52"/>
      <c r="W17" s="52"/>
      <c r="X17" s="429"/>
      <c r="Y17" s="429"/>
      <c r="Z17" s="429"/>
      <c r="AA17" s="429"/>
      <c r="AB17" s="429"/>
      <c r="AC17" s="429"/>
      <c r="AD17" s="429"/>
      <c r="AE17" s="429"/>
      <c r="AF17" s="429"/>
      <c r="AG17" s="423"/>
      <c r="AH17" s="423"/>
      <c r="AI17" s="423"/>
      <c r="AJ17" s="423"/>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row>
    <row r="18" spans="1:84" s="50" customFormat="1" ht="15" customHeight="1">
      <c r="A18" s="51"/>
      <c r="B18" s="427"/>
      <c r="C18" s="427"/>
      <c r="D18" s="427"/>
      <c r="E18" s="427"/>
      <c r="F18" s="427"/>
      <c r="G18" s="427"/>
      <c r="H18" s="427"/>
      <c r="I18" s="427"/>
      <c r="J18" s="427"/>
      <c r="L18" s="464"/>
      <c r="M18" s="464"/>
      <c r="N18" s="464"/>
      <c r="O18" s="464"/>
      <c r="P18" s="464"/>
      <c r="Q18" s="464"/>
      <c r="R18" s="464"/>
      <c r="S18" s="464"/>
      <c r="T18" s="464"/>
      <c r="U18" s="52"/>
      <c r="V18" s="52"/>
      <c r="W18" s="52"/>
      <c r="X18" s="429"/>
      <c r="Y18" s="429"/>
      <c r="Z18" s="429"/>
      <c r="AA18" s="429"/>
      <c r="AB18" s="429"/>
      <c r="AC18" s="429"/>
      <c r="AD18" s="429"/>
      <c r="AE18" s="429"/>
      <c r="AF18" s="429"/>
      <c r="AG18" s="423"/>
      <c r="AH18" s="423"/>
      <c r="AI18" s="423"/>
      <c r="AJ18" s="423"/>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row>
    <row r="19" spans="1:84" s="50" customFormat="1" ht="15" customHeight="1">
      <c r="A19" s="51"/>
      <c r="B19" s="427"/>
      <c r="C19" s="427"/>
      <c r="D19" s="427"/>
      <c r="E19" s="427"/>
      <c r="F19" s="427"/>
      <c r="G19" s="427"/>
      <c r="H19" s="427"/>
      <c r="I19" s="427"/>
      <c r="J19" s="427"/>
      <c r="L19" s="464"/>
      <c r="M19" s="464"/>
      <c r="N19" s="464"/>
      <c r="O19" s="464"/>
      <c r="P19" s="464"/>
      <c r="Q19" s="464"/>
      <c r="R19" s="464"/>
      <c r="S19" s="464"/>
      <c r="T19" s="464"/>
      <c r="U19" s="52"/>
      <c r="V19" s="52"/>
      <c r="W19" s="52"/>
      <c r="X19" s="429"/>
      <c r="Y19" s="429"/>
      <c r="Z19" s="429"/>
      <c r="AA19" s="429"/>
      <c r="AB19" s="429"/>
      <c r="AC19" s="429"/>
      <c r="AD19" s="429"/>
      <c r="AE19" s="429"/>
      <c r="AF19" s="429"/>
      <c r="AG19" s="423"/>
      <c r="AH19" s="423"/>
      <c r="AI19" s="423"/>
      <c r="AJ19" s="423"/>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row>
    <row r="20" spans="1:84" s="50" customFormat="1" ht="15" customHeight="1">
      <c r="A20" s="51"/>
      <c r="B20" s="427"/>
      <c r="C20" s="427"/>
      <c r="D20" s="427"/>
      <c r="E20" s="427"/>
      <c r="F20" s="427"/>
      <c r="G20" s="427"/>
      <c r="H20" s="427"/>
      <c r="I20" s="427"/>
      <c r="J20" s="427"/>
      <c r="L20" s="464"/>
      <c r="M20" s="464"/>
      <c r="N20" s="464"/>
      <c r="O20" s="464"/>
      <c r="P20" s="464"/>
      <c r="Q20" s="464"/>
      <c r="R20" s="464"/>
      <c r="S20" s="464"/>
      <c r="T20" s="464"/>
      <c r="U20" s="52"/>
      <c r="V20" s="52"/>
      <c r="W20" s="52"/>
      <c r="X20" s="429"/>
      <c r="Y20" s="429"/>
      <c r="Z20" s="429"/>
      <c r="AA20" s="429"/>
      <c r="AB20" s="429"/>
      <c r="AC20" s="429"/>
      <c r="AD20" s="429"/>
      <c r="AE20" s="429"/>
      <c r="AF20" s="429"/>
      <c r="AG20" s="423"/>
      <c r="AH20" s="423"/>
      <c r="AI20" s="423"/>
      <c r="AJ20" s="423"/>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row>
    <row r="21" spans="1:84" s="50" customFormat="1" ht="15" customHeight="1">
      <c r="A21" s="51"/>
      <c r="B21" s="427"/>
      <c r="C21" s="427"/>
      <c r="D21" s="427"/>
      <c r="E21" s="427"/>
      <c r="F21" s="427"/>
      <c r="G21" s="427"/>
      <c r="H21" s="427"/>
      <c r="I21" s="427"/>
      <c r="J21" s="427"/>
      <c r="L21" s="464"/>
      <c r="M21" s="464"/>
      <c r="N21" s="464"/>
      <c r="O21" s="464"/>
      <c r="P21" s="464"/>
      <c r="Q21" s="464"/>
      <c r="R21" s="464"/>
      <c r="S21" s="464"/>
      <c r="T21" s="464"/>
      <c r="U21" s="52"/>
      <c r="V21" s="52"/>
      <c r="W21" s="52"/>
      <c r="X21" s="429"/>
      <c r="Y21" s="429"/>
      <c r="Z21" s="429"/>
      <c r="AA21" s="429"/>
      <c r="AB21" s="429"/>
      <c r="AC21" s="429"/>
      <c r="AD21" s="429"/>
      <c r="AE21" s="429"/>
      <c r="AF21" s="429"/>
      <c r="AG21" s="423"/>
      <c r="AH21" s="423"/>
      <c r="AI21" s="423"/>
      <c r="AJ21" s="423"/>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row>
    <row r="22" spans="1:84" s="50" customFormat="1" ht="15" customHeight="1">
      <c r="A22" s="51"/>
      <c r="B22" s="427"/>
      <c r="C22" s="427"/>
      <c r="D22" s="427"/>
      <c r="E22" s="427"/>
      <c r="F22" s="427"/>
      <c r="G22" s="427"/>
      <c r="H22" s="427"/>
      <c r="I22" s="427"/>
      <c r="J22" s="427"/>
      <c r="L22" s="464"/>
      <c r="M22" s="464"/>
      <c r="N22" s="464"/>
      <c r="O22" s="464"/>
      <c r="P22" s="464"/>
      <c r="Q22" s="464"/>
      <c r="R22" s="464"/>
      <c r="S22" s="464"/>
      <c r="T22" s="464"/>
      <c r="U22" s="52"/>
      <c r="V22" s="52"/>
      <c r="W22" s="52"/>
      <c r="X22" s="429"/>
      <c r="Y22" s="429"/>
      <c r="Z22" s="429"/>
      <c r="AA22" s="429"/>
      <c r="AB22" s="429"/>
      <c r="AC22" s="429"/>
      <c r="AD22" s="429"/>
      <c r="AE22" s="429"/>
      <c r="AF22" s="429"/>
      <c r="AG22" s="423"/>
      <c r="AH22" s="423"/>
      <c r="AI22" s="423"/>
      <c r="AJ22" s="423"/>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row>
    <row r="23" spans="1:84" s="50" customFormat="1" ht="15" customHeight="1">
      <c r="A23" s="51"/>
      <c r="B23" s="427"/>
      <c r="C23" s="427"/>
      <c r="D23" s="427"/>
      <c r="E23" s="427"/>
      <c r="F23" s="427"/>
      <c r="G23" s="427"/>
      <c r="H23" s="427"/>
      <c r="I23" s="427"/>
      <c r="J23" s="427"/>
      <c r="L23" s="464"/>
      <c r="M23" s="464"/>
      <c r="N23" s="464"/>
      <c r="O23" s="464"/>
      <c r="P23" s="464"/>
      <c r="Q23" s="464"/>
      <c r="R23" s="464"/>
      <c r="S23" s="464"/>
      <c r="T23" s="464"/>
      <c r="U23" s="52"/>
      <c r="V23" s="52"/>
      <c r="W23" s="52"/>
      <c r="X23" s="429"/>
      <c r="Y23" s="429"/>
      <c r="Z23" s="429"/>
      <c r="AA23" s="429"/>
      <c r="AB23" s="429"/>
      <c r="AC23" s="429"/>
      <c r="AD23" s="429"/>
      <c r="AE23" s="429"/>
      <c r="AF23" s="429"/>
      <c r="AG23" s="423"/>
      <c r="AH23" s="423"/>
      <c r="AI23" s="423"/>
      <c r="AJ23" s="423"/>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row>
    <row r="24" spans="1:84" s="50" customFormat="1" ht="15" customHeight="1">
      <c r="A24" s="51"/>
      <c r="B24" s="427"/>
      <c r="C24" s="427"/>
      <c r="D24" s="427"/>
      <c r="E24" s="427"/>
      <c r="F24" s="427"/>
      <c r="G24" s="427"/>
      <c r="H24" s="427"/>
      <c r="I24" s="427"/>
      <c r="J24" s="427"/>
      <c r="L24" s="464"/>
      <c r="M24" s="464"/>
      <c r="N24" s="464"/>
      <c r="O24" s="464"/>
      <c r="P24" s="464"/>
      <c r="Q24" s="464"/>
      <c r="R24" s="464"/>
      <c r="S24" s="464"/>
      <c r="T24" s="464"/>
      <c r="U24" s="52"/>
      <c r="V24" s="52"/>
      <c r="W24" s="52"/>
      <c r="X24" s="429"/>
      <c r="Y24" s="429"/>
      <c r="Z24" s="429"/>
      <c r="AA24" s="429"/>
      <c r="AB24" s="429"/>
      <c r="AC24" s="429"/>
      <c r="AD24" s="429"/>
      <c r="AE24" s="429"/>
      <c r="AF24" s="429"/>
      <c r="AG24" s="423"/>
      <c r="AH24" s="423"/>
      <c r="AI24" s="423"/>
      <c r="AJ24" s="423"/>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row>
    <row r="25" spans="1:84" s="50" customFormat="1" ht="15" customHeight="1">
      <c r="A25" s="51"/>
      <c r="B25" s="427"/>
      <c r="C25" s="427"/>
      <c r="D25" s="427"/>
      <c r="E25" s="427"/>
      <c r="F25" s="427"/>
      <c r="G25" s="427"/>
      <c r="H25" s="427"/>
      <c r="I25" s="427"/>
      <c r="J25" s="427"/>
      <c r="L25" s="464"/>
      <c r="M25" s="464"/>
      <c r="N25" s="464"/>
      <c r="O25" s="464"/>
      <c r="P25" s="464"/>
      <c r="Q25" s="464"/>
      <c r="R25" s="464"/>
      <c r="S25" s="464"/>
      <c r="T25" s="464"/>
      <c r="U25" s="52"/>
      <c r="V25" s="52"/>
      <c r="W25" s="52"/>
      <c r="X25" s="429"/>
      <c r="Y25" s="429"/>
      <c r="Z25" s="429"/>
      <c r="AA25" s="429"/>
      <c r="AB25" s="429"/>
      <c r="AC25" s="429"/>
      <c r="AD25" s="429"/>
      <c r="AE25" s="429"/>
      <c r="AF25" s="429"/>
      <c r="AG25" s="423"/>
      <c r="AH25" s="423"/>
      <c r="AI25" s="423"/>
      <c r="AJ25" s="423"/>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row>
    <row r="26" spans="1:84" s="50" customFormat="1" ht="15" customHeight="1">
      <c r="A26" s="51"/>
      <c r="B26" s="427"/>
      <c r="C26" s="427"/>
      <c r="D26" s="427"/>
      <c r="E26" s="427"/>
      <c r="F26" s="427"/>
      <c r="G26" s="427"/>
      <c r="H26" s="427"/>
      <c r="I26" s="427"/>
      <c r="J26" s="427"/>
      <c r="L26" s="464"/>
      <c r="M26" s="464"/>
      <c r="N26" s="464"/>
      <c r="O26" s="464"/>
      <c r="P26" s="464"/>
      <c r="Q26" s="464"/>
      <c r="R26" s="464"/>
      <c r="S26" s="464"/>
      <c r="T26" s="464"/>
      <c r="U26" s="52"/>
      <c r="V26" s="52"/>
      <c r="W26" s="52"/>
      <c r="X26" s="429"/>
      <c r="Y26" s="429"/>
      <c r="Z26" s="429"/>
      <c r="AA26" s="429"/>
      <c r="AB26" s="429"/>
      <c r="AC26" s="429"/>
      <c r="AD26" s="429"/>
      <c r="AE26" s="429"/>
      <c r="AF26" s="429"/>
      <c r="AG26" s="423"/>
      <c r="AH26" s="423"/>
      <c r="AI26" s="423"/>
      <c r="AJ26" s="423"/>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row>
    <row r="27" spans="1:84" s="50" customFormat="1" ht="15" customHeight="1">
      <c r="A27" s="51"/>
      <c r="B27" s="427"/>
      <c r="C27" s="427"/>
      <c r="D27" s="427"/>
      <c r="E27" s="427"/>
      <c r="F27" s="427"/>
      <c r="G27" s="427"/>
      <c r="H27" s="427"/>
      <c r="I27" s="427"/>
      <c r="J27" s="427"/>
      <c r="L27" s="464"/>
      <c r="M27" s="464"/>
      <c r="N27" s="464"/>
      <c r="O27" s="464"/>
      <c r="P27" s="464"/>
      <c r="Q27" s="464"/>
      <c r="R27" s="464"/>
      <c r="S27" s="464"/>
      <c r="T27" s="464"/>
      <c r="U27" s="52"/>
      <c r="V27" s="52"/>
      <c r="W27" s="52"/>
      <c r="X27" s="429"/>
      <c r="Y27" s="429"/>
      <c r="Z27" s="429"/>
      <c r="AA27" s="429"/>
      <c r="AB27" s="429"/>
      <c r="AC27" s="429"/>
      <c r="AD27" s="429"/>
      <c r="AE27" s="429"/>
      <c r="AF27" s="429"/>
      <c r="AG27" s="423"/>
      <c r="AH27" s="423"/>
      <c r="AI27" s="423"/>
      <c r="AJ27" s="423"/>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row>
    <row r="28" spans="1:84" s="50" customFormat="1" ht="15" customHeight="1">
      <c r="A28" s="51"/>
      <c r="B28" s="427"/>
      <c r="C28" s="427"/>
      <c r="D28" s="427"/>
      <c r="E28" s="427"/>
      <c r="F28" s="427"/>
      <c r="G28" s="427"/>
      <c r="H28" s="427"/>
      <c r="I28" s="427"/>
      <c r="J28" s="427"/>
      <c r="L28" s="464"/>
      <c r="M28" s="464"/>
      <c r="N28" s="464"/>
      <c r="O28" s="464"/>
      <c r="P28" s="464"/>
      <c r="Q28" s="464"/>
      <c r="R28" s="464"/>
      <c r="S28" s="464"/>
      <c r="T28" s="464"/>
      <c r="U28" s="52"/>
      <c r="V28" s="52"/>
      <c r="W28" s="52"/>
      <c r="X28" s="429"/>
      <c r="Y28" s="429"/>
      <c r="Z28" s="429"/>
      <c r="AA28" s="429"/>
      <c r="AB28" s="429"/>
      <c r="AC28" s="429"/>
      <c r="AD28" s="429"/>
      <c r="AE28" s="429"/>
      <c r="AF28" s="429"/>
      <c r="AG28" s="423"/>
      <c r="AH28" s="423"/>
      <c r="AI28" s="423"/>
      <c r="AJ28" s="423"/>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row>
    <row r="29" spans="1:84" s="50" customFormat="1" ht="15" customHeight="1">
      <c r="A29" s="51"/>
      <c r="B29" s="427"/>
      <c r="C29" s="427"/>
      <c r="D29" s="427"/>
      <c r="E29" s="427"/>
      <c r="F29" s="427"/>
      <c r="G29" s="427"/>
      <c r="H29" s="427"/>
      <c r="I29" s="427"/>
      <c r="J29" s="427"/>
      <c r="L29" s="464"/>
      <c r="M29" s="464"/>
      <c r="N29" s="464"/>
      <c r="O29" s="464"/>
      <c r="P29" s="464"/>
      <c r="Q29" s="464"/>
      <c r="R29" s="464"/>
      <c r="S29" s="464"/>
      <c r="T29" s="464"/>
      <c r="U29" s="52"/>
      <c r="V29" s="52"/>
      <c r="W29" s="52"/>
      <c r="X29" s="429"/>
      <c r="Y29" s="429"/>
      <c r="Z29" s="429"/>
      <c r="AA29" s="429"/>
      <c r="AB29" s="429"/>
      <c r="AC29" s="429"/>
      <c r="AD29" s="429"/>
      <c r="AE29" s="429"/>
      <c r="AF29" s="429"/>
      <c r="AG29" s="423"/>
      <c r="AH29" s="423"/>
      <c r="AI29" s="423"/>
      <c r="AJ29" s="423"/>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row>
    <row r="30" spans="1:84" s="50" customFormat="1" ht="15" customHeight="1">
      <c r="A30" s="51"/>
      <c r="B30" s="427"/>
      <c r="C30" s="427"/>
      <c r="D30" s="427"/>
      <c r="E30" s="427"/>
      <c r="F30" s="427"/>
      <c r="G30" s="427"/>
      <c r="H30" s="427"/>
      <c r="I30" s="427"/>
      <c r="J30" s="427"/>
      <c r="L30" s="464"/>
      <c r="M30" s="464"/>
      <c r="N30" s="464"/>
      <c r="O30" s="464"/>
      <c r="P30" s="464"/>
      <c r="Q30" s="464"/>
      <c r="R30" s="464"/>
      <c r="S30" s="464"/>
      <c r="T30" s="464"/>
      <c r="U30" s="52"/>
      <c r="V30" s="52"/>
      <c r="W30" s="52"/>
      <c r="X30" s="429"/>
      <c r="Y30" s="429"/>
      <c r="Z30" s="429"/>
      <c r="AA30" s="429"/>
      <c r="AB30" s="429"/>
      <c r="AC30" s="429"/>
      <c r="AD30" s="429"/>
      <c r="AE30" s="429"/>
      <c r="AF30" s="429"/>
      <c r="AG30" s="423"/>
      <c r="AH30" s="423"/>
      <c r="AI30" s="423"/>
      <c r="AJ30" s="423"/>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row>
    <row r="31" spans="1:84" s="50" customFormat="1" ht="15" customHeight="1">
      <c r="A31" s="51"/>
      <c r="B31" s="427"/>
      <c r="C31" s="427"/>
      <c r="D31" s="427"/>
      <c r="E31" s="427"/>
      <c r="F31" s="427"/>
      <c r="G31" s="427"/>
      <c r="H31" s="427"/>
      <c r="I31" s="427"/>
      <c r="J31" s="427"/>
      <c r="L31" s="464"/>
      <c r="M31" s="464"/>
      <c r="N31" s="464"/>
      <c r="O31" s="464"/>
      <c r="P31" s="464"/>
      <c r="Q31" s="464"/>
      <c r="R31" s="464"/>
      <c r="S31" s="464"/>
      <c r="T31" s="464"/>
      <c r="U31" s="52"/>
      <c r="V31" s="52"/>
      <c r="W31" s="52"/>
      <c r="X31" s="429"/>
      <c r="Y31" s="429"/>
      <c r="Z31" s="429"/>
      <c r="AA31" s="429"/>
      <c r="AB31" s="429"/>
      <c r="AC31" s="429"/>
      <c r="AD31" s="429"/>
      <c r="AE31" s="429"/>
      <c r="AF31" s="429"/>
      <c r="AG31" s="423"/>
      <c r="AH31" s="423"/>
      <c r="AI31" s="423"/>
      <c r="AJ31" s="423"/>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row>
    <row r="32" spans="1:84" s="50" customFormat="1" ht="15" customHeight="1">
      <c r="A32" s="51"/>
      <c r="B32" s="427"/>
      <c r="C32" s="427"/>
      <c r="D32" s="427"/>
      <c r="E32" s="427"/>
      <c r="F32" s="427"/>
      <c r="G32" s="427"/>
      <c r="H32" s="427"/>
      <c r="I32" s="427"/>
      <c r="J32" s="427"/>
      <c r="L32" s="464"/>
      <c r="M32" s="464"/>
      <c r="N32" s="464"/>
      <c r="O32" s="464"/>
      <c r="P32" s="464"/>
      <c r="Q32" s="464"/>
      <c r="R32" s="464"/>
      <c r="S32" s="464"/>
      <c r="T32" s="464"/>
      <c r="U32" s="52"/>
      <c r="V32" s="52"/>
      <c r="W32" s="52"/>
      <c r="X32" s="429"/>
      <c r="Y32" s="429"/>
      <c r="Z32" s="429"/>
      <c r="AA32" s="429"/>
      <c r="AB32" s="429"/>
      <c r="AC32" s="429"/>
      <c r="AD32" s="429"/>
      <c r="AE32" s="429"/>
      <c r="AF32" s="429"/>
      <c r="AG32" s="423"/>
      <c r="AH32" s="423"/>
      <c r="AI32" s="423"/>
      <c r="AJ32" s="423"/>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row>
    <row r="33" spans="1:84" s="50" customFormat="1" ht="15" customHeight="1">
      <c r="A33" s="51"/>
      <c r="B33" s="427"/>
      <c r="C33" s="427"/>
      <c r="D33" s="427"/>
      <c r="E33" s="427"/>
      <c r="F33" s="427"/>
      <c r="G33" s="427"/>
      <c r="H33" s="427"/>
      <c r="I33" s="427"/>
      <c r="J33" s="427"/>
      <c r="L33" s="464"/>
      <c r="M33" s="464"/>
      <c r="N33" s="464"/>
      <c r="O33" s="464"/>
      <c r="P33" s="464"/>
      <c r="Q33" s="464"/>
      <c r="R33" s="464"/>
      <c r="S33" s="464"/>
      <c r="T33" s="464"/>
      <c r="U33" s="52"/>
      <c r="V33" s="52"/>
      <c r="W33" s="52"/>
      <c r="X33" s="429"/>
      <c r="Y33" s="429"/>
      <c r="Z33" s="429"/>
      <c r="AA33" s="429"/>
      <c r="AB33" s="429"/>
      <c r="AC33" s="429"/>
      <c r="AD33" s="429"/>
      <c r="AE33" s="429"/>
      <c r="AF33" s="429"/>
      <c r="AG33" s="423"/>
      <c r="AH33" s="423"/>
      <c r="AI33" s="423"/>
      <c r="AJ33" s="423"/>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row>
    <row r="34" spans="1:84" s="50" customFormat="1" ht="15" customHeight="1">
      <c r="A34" s="51"/>
      <c r="B34" s="425" t="str">
        <f>IF(L8&gt;" ",B57," ")</f>
        <v xml:space="preserve"> </v>
      </c>
      <c r="C34" s="425"/>
      <c r="D34" s="425"/>
      <c r="E34" s="425"/>
      <c r="F34" s="425"/>
      <c r="G34" s="425"/>
      <c r="H34" s="425"/>
      <c r="I34" s="425"/>
      <c r="J34" s="426" t="str">
        <f>VLOOKUP(L34,tabsel,2)</f>
        <v>?</v>
      </c>
      <c r="K34" s="426"/>
      <c r="L34" s="263">
        <v>1</v>
      </c>
      <c r="M34" s="83"/>
      <c r="N34" s="83"/>
      <c r="Q34" s="83"/>
      <c r="R34" s="83"/>
      <c r="S34" s="83"/>
      <c r="T34" s="83"/>
      <c r="U34" s="52"/>
      <c r="V34" s="52"/>
      <c r="W34" s="52"/>
      <c r="X34" s="52"/>
      <c r="Y34" s="52"/>
      <c r="Z34" s="52"/>
      <c r="AA34" s="52"/>
      <c r="AB34" s="52"/>
      <c r="AC34" s="117"/>
      <c r="AD34" s="117"/>
      <c r="AE34" s="132"/>
      <c r="AF34" s="51"/>
      <c r="AG34" s="423"/>
      <c r="AH34" s="423"/>
      <c r="AI34" s="423"/>
      <c r="AJ34" s="423"/>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row>
    <row r="35" spans="1:84" s="50" customFormat="1" ht="15" customHeight="1">
      <c r="A35" s="51"/>
      <c r="B35" s="425"/>
      <c r="C35" s="425"/>
      <c r="D35" s="425"/>
      <c r="E35" s="425"/>
      <c r="F35" s="425"/>
      <c r="G35" s="425"/>
      <c r="H35" s="425"/>
      <c r="I35" s="425"/>
      <c r="J35" s="426"/>
      <c r="K35" s="426"/>
      <c r="L35" s="83"/>
      <c r="M35" s="83"/>
      <c r="O35" s="474" t="s">
        <v>468</v>
      </c>
      <c r="P35" s="474"/>
      <c r="R35" s="83"/>
      <c r="S35" s="83"/>
      <c r="T35" s="83"/>
      <c r="U35" s="52"/>
      <c r="V35" s="52"/>
      <c r="W35" s="52"/>
      <c r="X35" s="52"/>
      <c r="Y35" s="52"/>
      <c r="Z35" s="52"/>
      <c r="AA35" s="52"/>
      <c r="AB35" s="52"/>
      <c r="AC35" s="117"/>
      <c r="AD35" s="117"/>
      <c r="AE35" s="132"/>
      <c r="AF35" s="51"/>
      <c r="AG35" s="423"/>
      <c r="AH35" s="423"/>
      <c r="AI35" s="423"/>
      <c r="AJ35" s="423"/>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row>
    <row r="36" spans="1:84" s="50" customFormat="1" ht="15" customHeight="1">
      <c r="A36" s="51"/>
      <c r="B36" s="51"/>
      <c r="C36" s="51"/>
      <c r="D36" s="51"/>
      <c r="E36" s="51"/>
      <c r="F36" s="51"/>
      <c r="G36" s="51"/>
      <c r="H36" s="51"/>
      <c r="I36" s="51"/>
      <c r="J36" s="51"/>
      <c r="K36" s="51"/>
      <c r="L36" s="51"/>
      <c r="M36" s="51"/>
      <c r="O36" s="474"/>
      <c r="P36" s="474"/>
      <c r="R36" s="51"/>
      <c r="S36" s="51"/>
      <c r="T36" s="51"/>
      <c r="U36" s="52"/>
      <c r="V36" s="52"/>
      <c r="W36" s="52"/>
      <c r="X36" s="52"/>
      <c r="Y36" s="52"/>
      <c r="Z36" s="52"/>
      <c r="AA36" s="52"/>
      <c r="AB36" s="52"/>
      <c r="AC36" s="117"/>
      <c r="AD36" s="117"/>
      <c r="AE36" s="132"/>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row>
    <row r="37" spans="1:84" s="50" customFormat="1" ht="15" customHeight="1">
      <c r="A37" s="51"/>
      <c r="B37" s="51"/>
      <c r="C37" s="51"/>
      <c r="D37" s="51"/>
      <c r="E37" s="51"/>
      <c r="F37" s="51"/>
      <c r="G37" s="51"/>
      <c r="H37" s="51"/>
      <c r="I37" s="51"/>
      <c r="J37" s="51"/>
      <c r="K37" s="51"/>
      <c r="L37" s="51"/>
      <c r="M37" s="51"/>
      <c r="O37" s="474"/>
      <c r="P37" s="474"/>
      <c r="Q37" s="51"/>
      <c r="R37" s="51"/>
      <c r="S37" s="51"/>
      <c r="T37" s="51"/>
      <c r="U37" s="52"/>
      <c r="V37" s="52"/>
      <c r="W37" s="52"/>
      <c r="X37" s="52"/>
      <c r="Y37" s="52"/>
      <c r="Z37" s="52"/>
      <c r="AA37" s="52"/>
      <c r="AB37" s="52"/>
      <c r="AC37" s="117"/>
      <c r="AD37" s="117"/>
      <c r="AE37" s="132"/>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row>
    <row r="38" spans="1:84" ht="1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row>
    <row r="39" spans="1:84" ht="1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row>
    <row r="40" spans="1:84" ht="1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row>
    <row r="41" spans="1:84" ht="1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row>
    <row r="42" spans="1:84" s="4" customFormat="1" ht="15" customHeight="1">
      <c r="K42" s="7"/>
      <c r="AC42" s="154"/>
      <c r="AD42" s="154"/>
      <c r="AE42" s="16"/>
    </row>
    <row r="43" spans="1:84" s="4" customFormat="1" ht="15" customHeight="1">
      <c r="K43" s="7"/>
      <c r="AC43" s="154"/>
      <c r="AD43" s="154"/>
      <c r="AE43" s="16"/>
    </row>
    <row r="44" spans="1:84" s="4" customFormat="1" ht="15" customHeight="1">
      <c r="AC44" s="154"/>
      <c r="AD44" s="154"/>
      <c r="AE44" s="16"/>
    </row>
    <row r="45" spans="1:84" s="4" customFormat="1" ht="15" customHeight="1">
      <c r="AC45" s="154"/>
      <c r="AD45" s="154"/>
      <c r="AE45" s="16"/>
    </row>
    <row r="46" spans="1:84" s="4" customFormat="1" ht="15" customHeight="1">
      <c r="AC46" s="154"/>
      <c r="AD46" s="154"/>
      <c r="AE46" s="16"/>
    </row>
    <row r="47" spans="1:84" s="4" customFormat="1" ht="15" customHeight="1">
      <c r="AC47" s="154"/>
      <c r="AD47" s="154"/>
      <c r="AE47" s="16"/>
    </row>
    <row r="48" spans="1:84" s="4" customFormat="1" ht="15" customHeight="1">
      <c r="AC48" s="154"/>
      <c r="AD48" s="154"/>
      <c r="AE48" s="16"/>
    </row>
    <row r="49" spans="1:84" s="4" customFormat="1" ht="15" customHeight="1">
      <c r="AC49" s="154"/>
      <c r="AD49" s="154"/>
      <c r="AE49" s="16"/>
    </row>
    <row r="50" spans="1:84" s="4" customFormat="1" ht="15" customHeight="1">
      <c r="AC50" s="154"/>
      <c r="AD50" s="154"/>
      <c r="AE50" s="16"/>
    </row>
    <row r="51" spans="1:84" s="4" customFormat="1" ht="15" customHeight="1">
      <c r="AC51" s="154"/>
      <c r="AD51" s="154"/>
      <c r="AE51" s="16"/>
    </row>
    <row r="52" spans="1:84" s="4" customFormat="1" ht="15" customHeight="1">
      <c r="AC52" s="154"/>
      <c r="AD52" s="154"/>
      <c r="AE52" s="16"/>
    </row>
    <row r="53" spans="1:84" s="4" customFormat="1" ht="15" customHeight="1">
      <c r="AC53" s="154"/>
      <c r="AD53" s="154"/>
      <c r="AE53" s="16"/>
    </row>
    <row r="54" spans="1:84" s="4" customFormat="1" ht="15" customHeight="1">
      <c r="AC54" s="154"/>
      <c r="AD54" s="154"/>
      <c r="AE54" s="16"/>
    </row>
    <row r="55" spans="1:84" ht="1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68"/>
      <c r="AD55" s="68"/>
      <c r="AE55" s="74"/>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row>
    <row r="56" spans="1:84" s="173" customFormat="1">
      <c r="B56" s="173" t="s">
        <v>428</v>
      </c>
      <c r="H56" s="174"/>
      <c r="K56" s="175"/>
    </row>
    <row r="57" spans="1:84" s="173" customFormat="1">
      <c r="B57" s="173" t="s">
        <v>406</v>
      </c>
      <c r="H57" s="174"/>
      <c r="K57" s="175"/>
    </row>
    <row r="58" spans="1:84" s="173" customFormat="1">
      <c r="B58" s="173" t="s">
        <v>407</v>
      </c>
      <c r="H58" s="174"/>
      <c r="K58" s="175"/>
    </row>
    <row r="59" spans="1:84" s="173" customFormat="1">
      <c r="B59" s="173" t="s">
        <v>302</v>
      </c>
      <c r="H59" s="174"/>
      <c r="K59" s="175"/>
    </row>
    <row r="60" spans="1:84" s="173" customFormat="1">
      <c r="B60" s="173" t="s">
        <v>408</v>
      </c>
      <c r="H60" s="174"/>
      <c r="K60" s="175"/>
    </row>
    <row r="61" spans="1:84" s="173" customFormat="1" ht="18.75" customHeight="1">
      <c r="B61" s="173" t="s">
        <v>409</v>
      </c>
      <c r="H61" s="174"/>
      <c r="K61" s="175"/>
    </row>
    <row r="62" spans="1:84" s="173" customFormat="1">
      <c r="H62" s="174"/>
      <c r="K62" s="175"/>
    </row>
    <row r="63" spans="1:84" s="173" customFormat="1">
      <c r="H63" s="174"/>
      <c r="K63" s="175"/>
    </row>
    <row r="64" spans="1:84">
      <c r="BE64" s="5"/>
      <c r="BF64" s="5"/>
    </row>
    <row r="65" spans="57:58">
      <c r="BE65" s="5"/>
      <c r="BF65" s="5"/>
    </row>
    <row r="66" spans="57:58">
      <c r="BE66" s="5"/>
      <c r="BF66" s="5"/>
    </row>
    <row r="67" spans="57:58">
      <c r="BE67" s="5"/>
      <c r="BF67" s="5"/>
    </row>
    <row r="68" spans="57:58">
      <c r="BE68" s="5"/>
      <c r="BF68" s="5"/>
    </row>
    <row r="69" spans="57:58">
      <c r="BE69" s="5"/>
      <c r="BF69" s="5"/>
    </row>
    <row r="70" spans="57:58">
      <c r="BE70" s="5"/>
      <c r="BF70" s="5"/>
    </row>
  </sheetData>
  <sheetProtection algorithmName="SHA-512" hashValue="qtjNoVlXs0hg+eOmzMBqia5VqeiFkC6ScYZzXWzyBnOp/Dm3ep0K4QtRGfGB4yr8AJwF0+t0no027N1Pq1wUKA==" saltValue="otu9bYd0y7Mtn+O0YYh7Zg==" spinCount="100000" sheet="1" objects="1" scenarios="1" selectLockedCells="1"/>
  <mergeCells count="18">
    <mergeCell ref="E1:G2"/>
    <mergeCell ref="B4:C5"/>
    <mergeCell ref="R4:R5"/>
    <mergeCell ref="S4:T5"/>
    <mergeCell ref="F4:J5"/>
    <mergeCell ref="L4:M4"/>
    <mergeCell ref="L5:M5"/>
    <mergeCell ref="B6:J6"/>
    <mergeCell ref="L6:T6"/>
    <mergeCell ref="B7:J7"/>
    <mergeCell ref="L7:T7"/>
    <mergeCell ref="B8:J33"/>
    <mergeCell ref="L8:T33"/>
    <mergeCell ref="X8:AF33"/>
    <mergeCell ref="AG8:AJ35"/>
    <mergeCell ref="B34:I35"/>
    <mergeCell ref="J34:K35"/>
    <mergeCell ref="O35:P37"/>
  </mergeCells>
  <conditionalFormatting sqref="B34:I35">
    <cfRule type="expression" dxfId="19" priority="1">
      <formula>$L$8&gt;0</formula>
    </cfRule>
  </conditionalFormatting>
  <conditionalFormatting sqref="B6:J6">
    <cfRule type="cellIs" dxfId="18" priority="4" operator="equal">
      <formula>$B$58</formula>
    </cfRule>
  </conditionalFormatting>
  <conditionalFormatting sqref="B8:J33">
    <cfRule type="expression" dxfId="17" priority="2">
      <formula>$J$34="oui"</formula>
    </cfRule>
    <cfRule type="expression" dxfId="16" priority="3">
      <formula>$J$34=oui</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9940" r:id="rId3" name="Spinner 4">
              <controlPr defaultSize="0" autoPict="0">
                <anchor moveWithCells="1" sizeWithCells="1">
                  <from>
                    <xdr:col>10</xdr:col>
                    <xdr:colOff>228600</xdr:colOff>
                    <xdr:row>32</xdr:row>
                    <xdr:rowOff>171450</xdr:rowOff>
                  </from>
                  <to>
                    <xdr:col>11</xdr:col>
                    <xdr:colOff>409575</xdr:colOff>
                    <xdr:row>34</xdr:row>
                    <xdr:rowOff>171450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00CC66"/>
  </sheetPr>
  <dimension ref="A1:CF58"/>
  <sheetViews>
    <sheetView showGridLines="0" showRowColHeaders="0" zoomScaleNormal="100" workbookViewId="0">
      <selection activeCell="H16" sqref="H16:H17"/>
    </sheetView>
  </sheetViews>
  <sheetFormatPr baseColWidth="10" defaultColWidth="11.42578125" defaultRowHeight="21"/>
  <cols>
    <col min="1" max="1" width="0.85546875" customWidth="1"/>
    <col min="2" max="2" width="6.7109375" customWidth="1"/>
    <col min="3" max="3" width="4.140625" customWidth="1"/>
    <col min="4" max="4" width="3.7109375" customWidth="1"/>
    <col min="5" max="5" width="8.7109375" customWidth="1"/>
    <col min="6" max="7" width="0.85546875" customWidth="1"/>
    <col min="8" max="8" width="22.140625" style="3" customWidth="1"/>
    <col min="9" max="9" width="9.85546875" customWidth="1"/>
    <col min="10" max="10" width="50.7109375" customWidth="1"/>
    <col min="11" max="11" width="2.7109375" style="2" customWidth="1"/>
    <col min="12" max="15" width="4.7109375" customWidth="1"/>
    <col min="16" max="16" width="4.28515625" customWidth="1"/>
    <col min="17" max="18" width="4.7109375" customWidth="1"/>
    <col min="19" max="19" width="3.7109375" customWidth="1"/>
    <col min="20" max="21" width="4.7109375" customWidth="1"/>
    <col min="22" max="23" width="0.85546875" customWidth="1"/>
    <col min="24" max="25" width="5.7109375" customWidth="1"/>
    <col min="26" max="26" width="18.28515625" customWidth="1"/>
    <col min="27" max="27" width="15.5703125" customWidth="1"/>
    <col min="28" max="28" width="13.42578125" style="5" customWidth="1"/>
    <col min="29" max="36" width="15.5703125" style="5" customWidth="1"/>
    <col min="37" max="38" width="11.42578125" style="5"/>
  </cols>
  <sheetData>
    <row r="1" spans="1:84" s="5" customFormat="1" ht="8.4499999999999993" customHeight="1">
      <c r="A1" s="51" t="s">
        <v>333</v>
      </c>
      <c r="F1" s="51"/>
      <c r="G1" s="51"/>
      <c r="H1" s="51"/>
      <c r="I1" s="51"/>
      <c r="J1" s="51"/>
      <c r="K1" s="51"/>
      <c r="L1" s="51"/>
      <c r="M1" s="51"/>
      <c r="N1" s="51"/>
      <c r="O1" s="51"/>
      <c r="P1" s="51"/>
      <c r="Q1" s="51"/>
      <c r="R1" s="51"/>
      <c r="S1" s="51"/>
      <c r="T1" s="51"/>
      <c r="U1" s="51"/>
      <c r="V1" s="51"/>
      <c r="W1" s="51"/>
      <c r="X1" s="89"/>
      <c r="Y1" s="89"/>
      <c r="AC1" s="68" t="s">
        <v>81</v>
      </c>
    </row>
    <row r="2" spans="1:84" s="50" customFormat="1" ht="18.75" customHeight="1">
      <c r="A2" s="51"/>
      <c r="B2" s="51"/>
      <c r="C2" s="51"/>
      <c r="D2" s="51"/>
      <c r="E2" s="51"/>
      <c r="F2" s="51"/>
      <c r="G2" s="51"/>
      <c r="H2" s="51"/>
      <c r="I2" s="51"/>
      <c r="J2" s="51"/>
      <c r="K2" s="51"/>
      <c r="L2" s="51"/>
      <c r="M2" s="51"/>
      <c r="N2" s="51"/>
      <c r="O2" s="51"/>
      <c r="P2" s="51"/>
      <c r="Q2" s="51"/>
      <c r="R2" s="51"/>
      <c r="S2" s="51"/>
      <c r="T2" s="51"/>
      <c r="U2" s="52"/>
      <c r="V2" s="52"/>
      <c r="W2" s="52"/>
      <c r="X2" s="52"/>
      <c r="Y2" s="52"/>
      <c r="Z2" s="52"/>
      <c r="AA2" s="52"/>
      <c r="AB2" s="52"/>
      <c r="AC2" s="117" t="s">
        <v>436</v>
      </c>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row>
    <row r="3" spans="1:84" s="50" customFormat="1" ht="15">
      <c r="A3" s="51"/>
      <c r="B3" s="51"/>
      <c r="C3" s="51"/>
      <c r="D3" s="51"/>
      <c r="E3" s="51"/>
      <c r="F3" s="51"/>
      <c r="G3" s="51"/>
      <c r="H3" s="51"/>
      <c r="I3" s="51"/>
      <c r="J3" s="51"/>
      <c r="K3" s="51"/>
      <c r="L3" s="51"/>
      <c r="M3" s="51"/>
      <c r="N3" s="51"/>
      <c r="O3" s="51"/>
      <c r="P3" s="51"/>
      <c r="Q3" s="51"/>
      <c r="R3" s="51"/>
      <c r="S3" s="51"/>
      <c r="T3" s="51"/>
      <c r="U3" s="52"/>
      <c r="V3" s="52"/>
      <c r="W3" s="52"/>
      <c r="X3" s="52"/>
      <c r="Y3" s="52"/>
      <c r="Z3" s="52"/>
      <c r="AA3" s="52"/>
      <c r="AB3" s="52"/>
      <c r="AC3" s="52"/>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row>
    <row r="4" spans="1:84" s="50" customFormat="1" ht="15">
      <c r="A4" s="51"/>
      <c r="B4" s="51"/>
      <c r="C4" s="51"/>
      <c r="D4" s="51"/>
      <c r="E4" s="51"/>
      <c r="F4" s="51"/>
      <c r="G4" s="51"/>
      <c r="H4" s="51"/>
      <c r="I4" s="51"/>
      <c r="J4" s="51"/>
      <c r="K4" s="51"/>
      <c r="L4" s="51"/>
      <c r="M4" s="51"/>
      <c r="N4" s="51"/>
      <c r="O4" s="51"/>
      <c r="P4" s="51"/>
      <c r="Q4" s="51"/>
      <c r="R4" s="51"/>
      <c r="S4" s="51"/>
      <c r="T4" s="51"/>
      <c r="U4" s="52"/>
      <c r="V4" s="52"/>
      <c r="W4" s="52"/>
      <c r="X4" s="52"/>
      <c r="Y4" s="52"/>
      <c r="Z4" s="52"/>
      <c r="AA4" s="52"/>
      <c r="AB4" s="52"/>
      <c r="AC4" s="52"/>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row>
    <row r="5" spans="1:84" s="5" customFormat="1" ht="17.45" customHeight="1">
      <c r="A5" s="433" t="s">
        <v>405</v>
      </c>
      <c r="B5" s="433"/>
      <c r="C5" s="433"/>
      <c r="D5" s="433"/>
      <c r="E5" s="433"/>
      <c r="F5" s="94"/>
      <c r="G5" s="94"/>
      <c r="H5" s="85"/>
      <c r="I5" s="467" t="s">
        <v>418</v>
      </c>
      <c r="J5" s="467"/>
      <c r="K5" s="467"/>
      <c r="L5" s="467"/>
      <c r="M5" s="467"/>
      <c r="N5" s="467"/>
      <c r="O5" s="467"/>
      <c r="P5" s="467"/>
      <c r="Q5" s="85"/>
      <c r="R5" s="85"/>
      <c r="S5" s="455" t="s">
        <v>440</v>
      </c>
      <c r="T5" s="455"/>
      <c r="U5" s="455"/>
      <c r="V5" s="85"/>
      <c r="W5" s="85"/>
      <c r="X5" s="87" t="str">
        <f>Introduction!P5</f>
        <v>0 0</v>
      </c>
      <c r="Y5" s="85"/>
      <c r="Z5" s="85"/>
      <c r="AA5" s="465">
        <f ca="1">NOW()</f>
        <v>45409.527682523149</v>
      </c>
      <c r="AB5" s="465"/>
      <c r="AC5" s="52"/>
    </row>
    <row r="6" spans="1:84" s="5" customFormat="1" ht="17.45" customHeight="1">
      <c r="A6" s="433"/>
      <c r="B6" s="433"/>
      <c r="C6" s="433"/>
      <c r="D6" s="433"/>
      <c r="E6" s="433"/>
      <c r="F6" s="94"/>
      <c r="G6" s="94"/>
      <c r="H6" s="94"/>
      <c r="I6" s="467"/>
      <c r="J6" s="467"/>
      <c r="K6" s="467"/>
      <c r="L6" s="467"/>
      <c r="M6" s="467"/>
      <c r="N6" s="467"/>
      <c r="O6" s="467"/>
      <c r="P6" s="467"/>
      <c r="Q6" s="85"/>
      <c r="R6" s="85"/>
      <c r="S6" s="455" t="s">
        <v>441</v>
      </c>
      <c r="T6" s="455"/>
      <c r="U6" s="455"/>
      <c r="V6" s="85"/>
      <c r="W6" s="85"/>
      <c r="X6" s="87">
        <f>Introduction!P6</f>
        <v>0</v>
      </c>
      <c r="Y6" s="85"/>
      <c r="Z6" s="85"/>
      <c r="AA6" s="465"/>
      <c r="AB6" s="465"/>
      <c r="AC6" s="52"/>
    </row>
    <row r="7" spans="1:84" s="5" customFormat="1" ht="7.5" customHeight="1">
      <c r="H7" s="90"/>
      <c r="I7" s="90"/>
      <c r="J7" s="90"/>
      <c r="K7" s="90"/>
      <c r="L7" s="91"/>
      <c r="M7" s="91"/>
      <c r="N7" s="91"/>
      <c r="O7" s="91"/>
      <c r="P7" s="91"/>
      <c r="Q7" s="92"/>
      <c r="R7" s="92"/>
      <c r="S7" s="92"/>
      <c r="T7" s="92"/>
      <c r="U7" s="92"/>
    </row>
    <row r="8" spans="1:84" ht="15" customHeight="1">
      <c r="A8" s="480" t="s">
        <v>362</v>
      </c>
      <c r="B8" s="480"/>
      <c r="C8" s="480"/>
      <c r="D8" s="480"/>
      <c r="E8" s="480"/>
      <c r="F8" s="4"/>
      <c r="G8" s="4"/>
      <c r="H8" s="439"/>
      <c r="I8" s="439"/>
      <c r="J8" s="439"/>
      <c r="K8" s="439"/>
      <c r="L8" s="439"/>
      <c r="M8" s="439"/>
      <c r="N8" s="439"/>
      <c r="O8" s="439"/>
      <c r="P8" s="439"/>
      <c r="Q8" s="439"/>
      <c r="R8" s="439"/>
      <c r="S8" s="439"/>
      <c r="T8" s="439"/>
      <c r="U8" s="439"/>
      <c r="V8" s="439"/>
      <c r="W8" s="439"/>
      <c r="X8" s="439"/>
      <c r="Y8" s="439"/>
      <c r="Z8" s="439"/>
      <c r="AA8" s="439"/>
      <c r="AB8" s="4"/>
    </row>
    <row r="9" spans="1:84" ht="15" customHeight="1">
      <c r="A9" s="480"/>
      <c r="B9" s="480"/>
      <c r="C9" s="480"/>
      <c r="D9" s="480"/>
      <c r="E9" s="480"/>
      <c r="F9" s="4"/>
      <c r="G9" s="4"/>
      <c r="H9" s="199" t="s">
        <v>157</v>
      </c>
      <c r="I9" s="200"/>
      <c r="J9" s="201"/>
      <c r="K9" s="202"/>
      <c r="L9" s="202"/>
      <c r="M9" s="202"/>
      <c r="N9" s="202"/>
      <c r="O9" s="202"/>
      <c r="P9" s="202"/>
      <c r="Q9" s="202"/>
      <c r="R9" s="202"/>
      <c r="S9" s="202"/>
      <c r="T9" s="202"/>
      <c r="U9" s="202"/>
      <c r="W9" s="4"/>
      <c r="X9" s="9" t="s">
        <v>164</v>
      </c>
      <c r="Y9" s="9"/>
      <c r="Z9" s="9"/>
      <c r="AA9" s="9"/>
      <c r="AB9" s="4"/>
    </row>
    <row r="10" spans="1:84" ht="15" customHeight="1">
      <c r="A10" s="480"/>
      <c r="B10" s="480"/>
      <c r="C10" s="480"/>
      <c r="D10" s="480"/>
      <c r="E10" s="480"/>
      <c r="F10" s="4"/>
      <c r="G10" s="4"/>
      <c r="H10" s="516" t="s">
        <v>156</v>
      </c>
      <c r="I10" s="516"/>
      <c r="J10" s="516"/>
      <c r="K10" s="516"/>
      <c r="L10" s="516"/>
      <c r="M10" s="516"/>
      <c r="N10" s="516"/>
      <c r="O10" s="516"/>
      <c r="P10" s="516"/>
      <c r="Q10" s="516"/>
      <c r="R10" s="516"/>
      <c r="S10" s="516"/>
      <c r="T10" s="516"/>
      <c r="U10" s="516"/>
      <c r="W10" s="4"/>
      <c r="X10" s="9"/>
      <c r="Y10" s="9"/>
      <c r="Z10" s="9"/>
      <c r="AA10" s="9"/>
      <c r="AB10" s="4"/>
    </row>
    <row r="11" spans="1:84" ht="15" customHeight="1">
      <c r="A11" s="480"/>
      <c r="B11" s="480"/>
      <c r="C11" s="480"/>
      <c r="D11" s="480"/>
      <c r="E11" s="480"/>
      <c r="F11" s="4"/>
      <c r="G11" s="4"/>
      <c r="H11" s="516"/>
      <c r="I11" s="516"/>
      <c r="J11" s="516"/>
      <c r="K11" s="516"/>
      <c r="L11" s="516"/>
      <c r="M11" s="516"/>
      <c r="N11" s="516"/>
      <c r="O11" s="516"/>
      <c r="P11" s="516"/>
      <c r="Q11" s="516"/>
      <c r="R11" s="516"/>
      <c r="S11" s="516"/>
      <c r="T11" s="516"/>
      <c r="U11" s="516"/>
      <c r="W11" s="4"/>
      <c r="X11" s="4"/>
      <c r="Y11" s="4"/>
      <c r="Z11" s="4"/>
      <c r="AA11" s="4"/>
      <c r="AB11" s="4"/>
    </row>
    <row r="12" spans="1:84" ht="15" customHeight="1">
      <c r="A12" s="4"/>
      <c r="B12" s="4"/>
      <c r="C12" s="4"/>
      <c r="D12" s="4"/>
      <c r="E12" s="4"/>
      <c r="F12" s="4"/>
      <c r="G12" s="4"/>
      <c r="H12" s="516"/>
      <c r="I12" s="516"/>
      <c r="J12" s="516"/>
      <c r="K12" s="516"/>
      <c r="L12" s="516"/>
      <c r="M12" s="516"/>
      <c r="N12" s="516"/>
      <c r="O12" s="516"/>
      <c r="P12" s="516"/>
      <c r="Q12" s="516"/>
      <c r="R12" s="516"/>
      <c r="S12" s="516"/>
      <c r="T12" s="516"/>
      <c r="U12" s="516"/>
      <c r="W12" s="4"/>
      <c r="X12" s="517" t="s">
        <v>165</v>
      </c>
      <c r="Y12" s="517"/>
      <c r="Z12" s="517"/>
      <c r="AA12" s="517"/>
      <c r="AB12" s="4"/>
    </row>
    <row r="13" spans="1:84" ht="15" customHeight="1">
      <c r="A13" s="4"/>
      <c r="B13" s="361" t="s">
        <v>361</v>
      </c>
      <c r="C13" s="361" t="str">
        <f>Introduction!C9</f>
        <v>Date (JJ/MM/AAAA)</v>
      </c>
      <c r="D13" s="443"/>
      <c r="E13" s="443"/>
      <c r="F13" s="4"/>
      <c r="G13" s="4"/>
      <c r="H13" s="516"/>
      <c r="I13" s="516"/>
      <c r="J13" s="516"/>
      <c r="K13" s="516"/>
      <c r="L13" s="516"/>
      <c r="M13" s="516"/>
      <c r="N13" s="516"/>
      <c r="O13" s="516"/>
      <c r="P13" s="516"/>
      <c r="Q13" s="516"/>
      <c r="R13" s="516"/>
      <c r="S13" s="516"/>
      <c r="T13" s="516"/>
      <c r="U13" s="516"/>
      <c r="W13" s="4"/>
      <c r="X13" s="517"/>
      <c r="Y13" s="517"/>
      <c r="Z13" s="517"/>
      <c r="AA13" s="517"/>
      <c r="AB13" s="4"/>
    </row>
    <row r="14" spans="1:84" ht="15" customHeight="1" thickBot="1">
      <c r="A14" s="4"/>
      <c r="B14" s="362"/>
      <c r="C14" s="444"/>
      <c r="D14" s="444"/>
      <c r="E14" s="444"/>
      <c r="F14" s="4"/>
      <c r="G14" s="4"/>
      <c r="H14" s="24" t="s">
        <v>5</v>
      </c>
      <c r="I14" s="24" t="s">
        <v>158</v>
      </c>
      <c r="J14" s="24" t="s">
        <v>160</v>
      </c>
      <c r="K14" s="14"/>
      <c r="L14" s="14"/>
      <c r="M14" s="14"/>
      <c r="N14" s="14"/>
      <c r="O14" s="14"/>
      <c r="P14" s="14"/>
      <c r="Q14" s="14"/>
      <c r="R14" s="14"/>
      <c r="S14" s="14"/>
      <c r="T14" s="14"/>
      <c r="U14" s="14"/>
      <c r="W14" s="4"/>
      <c r="X14" s="517"/>
      <c r="Y14" s="517"/>
      <c r="Z14" s="517"/>
      <c r="AA14" s="517"/>
      <c r="AB14" s="4"/>
    </row>
    <row r="15" spans="1:84" ht="15" customHeight="1">
      <c r="A15" s="4"/>
      <c r="B15" s="11">
        <v>1</v>
      </c>
      <c r="C15" s="501" t="str">
        <f>IF('CE1'!S4&gt;0,'CE1'!S4," ")</f>
        <v xml:space="preserve"> </v>
      </c>
      <c r="D15" s="502"/>
      <c r="E15" s="503"/>
      <c r="F15" s="4"/>
      <c r="G15" s="4"/>
      <c r="H15" s="24"/>
      <c r="I15" s="24" t="s">
        <v>159</v>
      </c>
      <c r="J15" s="24"/>
      <c r="K15" s="14"/>
      <c r="L15" s="14"/>
      <c r="M15" s="14"/>
      <c r="N15" s="14"/>
      <c r="O15" s="14"/>
      <c r="P15" s="14"/>
      <c r="Q15" s="14"/>
      <c r="R15" s="14"/>
      <c r="S15" s="14"/>
      <c r="T15" s="14"/>
      <c r="U15" s="14"/>
      <c r="W15" s="4"/>
      <c r="X15" s="517"/>
      <c r="Y15" s="517"/>
      <c r="Z15" s="517"/>
      <c r="AA15" s="517"/>
      <c r="AB15" s="4"/>
    </row>
    <row r="16" spans="1:84" ht="15" customHeight="1">
      <c r="A16" s="4"/>
      <c r="B16" s="1">
        <f>B15+1</f>
        <v>2</v>
      </c>
      <c r="C16" s="501" t="str">
        <f>IF('CE2'!S4&gt;0,'CE2'!S4," ")</f>
        <v xml:space="preserve"> </v>
      </c>
      <c r="D16" s="502"/>
      <c r="E16" s="503"/>
      <c r="F16" s="4"/>
      <c r="G16" s="4"/>
      <c r="H16" s="505"/>
      <c r="I16" s="505"/>
      <c r="J16" s="504"/>
      <c r="K16" s="464"/>
      <c r="L16" s="464"/>
      <c r="M16" s="464"/>
      <c r="N16" s="464"/>
      <c r="O16" s="464"/>
      <c r="P16" s="464"/>
      <c r="Q16" s="464"/>
      <c r="R16" s="464"/>
      <c r="S16" s="464"/>
      <c r="T16" s="464"/>
      <c r="U16" s="505"/>
      <c r="W16" s="4"/>
      <c r="X16" s="517"/>
      <c r="Y16" s="517"/>
      <c r="Z16" s="517"/>
      <c r="AA16" s="517"/>
      <c r="AB16" s="4"/>
    </row>
    <row r="17" spans="1:28" ht="15" customHeight="1">
      <c r="A17" s="4"/>
      <c r="B17" s="1">
        <f t="shared" ref="B17:B24" si="0">B16+1</f>
        <v>3</v>
      </c>
      <c r="C17" s="501" t="str">
        <f>IF('CE3'!S4&gt;0,'CE3'!S4," ")</f>
        <v xml:space="preserve"> </v>
      </c>
      <c r="D17" s="502"/>
      <c r="E17" s="503"/>
      <c r="F17" s="4"/>
      <c r="G17" s="4"/>
      <c r="H17" s="508"/>
      <c r="I17" s="508"/>
      <c r="J17" s="506"/>
      <c r="K17" s="507"/>
      <c r="L17" s="507"/>
      <c r="M17" s="507"/>
      <c r="N17" s="507"/>
      <c r="O17" s="507"/>
      <c r="P17" s="507"/>
      <c r="Q17" s="507"/>
      <c r="R17" s="507"/>
      <c r="S17" s="507"/>
      <c r="T17" s="507"/>
      <c r="U17" s="508"/>
      <c r="W17" s="4"/>
      <c r="X17" s="517"/>
      <c r="Y17" s="517"/>
      <c r="Z17" s="517"/>
      <c r="AA17" s="517"/>
      <c r="AB17" s="4"/>
    </row>
    <row r="18" spans="1:28" ht="15" customHeight="1">
      <c r="A18" s="4"/>
      <c r="B18" s="1">
        <f t="shared" si="0"/>
        <v>4</v>
      </c>
      <c r="C18" s="501" t="str">
        <f>IF('CE4'!S4&gt;0,'CE4'!S4," ")</f>
        <v xml:space="preserve"> </v>
      </c>
      <c r="D18" s="502"/>
      <c r="E18" s="503"/>
      <c r="F18" s="4"/>
      <c r="G18" s="4"/>
      <c r="H18" s="505"/>
      <c r="I18" s="505"/>
      <c r="J18" s="504"/>
      <c r="K18" s="464"/>
      <c r="L18" s="464"/>
      <c r="M18" s="464"/>
      <c r="N18" s="464"/>
      <c r="O18" s="464"/>
      <c r="P18" s="464"/>
      <c r="Q18" s="464"/>
      <c r="R18" s="464"/>
      <c r="S18" s="464"/>
      <c r="T18" s="464"/>
      <c r="U18" s="505"/>
      <c r="W18" s="4"/>
      <c r="X18" s="517"/>
      <c r="Y18" s="517"/>
      <c r="Z18" s="517"/>
      <c r="AA18" s="517"/>
      <c r="AB18" s="4"/>
    </row>
    <row r="19" spans="1:28" ht="15" customHeight="1">
      <c r="A19" s="4"/>
      <c r="B19" s="1">
        <f t="shared" si="0"/>
        <v>5</v>
      </c>
      <c r="C19" s="501" t="str">
        <f>IF('CE5'!S4&gt;0,'CE5'!S4," ")</f>
        <v xml:space="preserve"> </v>
      </c>
      <c r="D19" s="502"/>
      <c r="E19" s="503"/>
      <c r="F19" s="4"/>
      <c r="G19" s="4"/>
      <c r="H19" s="508"/>
      <c r="I19" s="508"/>
      <c r="J19" s="506"/>
      <c r="K19" s="507"/>
      <c r="L19" s="507"/>
      <c r="M19" s="507"/>
      <c r="N19" s="507"/>
      <c r="O19" s="507"/>
      <c r="P19" s="507"/>
      <c r="Q19" s="507"/>
      <c r="R19" s="507"/>
      <c r="S19" s="507"/>
      <c r="T19" s="507"/>
      <c r="U19" s="508"/>
      <c r="W19" s="4"/>
      <c r="X19" s="517"/>
      <c r="Y19" s="517"/>
      <c r="Z19" s="517"/>
      <c r="AA19" s="517"/>
      <c r="AB19" s="4"/>
    </row>
    <row r="20" spans="1:28" ht="15" customHeight="1">
      <c r="A20" s="4"/>
      <c r="B20" s="1">
        <f t="shared" si="0"/>
        <v>6</v>
      </c>
      <c r="C20" s="501" t="str">
        <f>IF('CE6'!S4&gt;0,'CE6'!S4," ")</f>
        <v xml:space="preserve"> </v>
      </c>
      <c r="D20" s="502"/>
      <c r="E20" s="503"/>
      <c r="F20" s="4"/>
      <c r="G20" s="4"/>
      <c r="H20" s="505"/>
      <c r="I20" s="505"/>
      <c r="J20" s="504"/>
      <c r="K20" s="464"/>
      <c r="L20" s="464"/>
      <c r="M20" s="464"/>
      <c r="N20" s="464"/>
      <c r="O20" s="464"/>
      <c r="P20" s="464"/>
      <c r="Q20" s="464"/>
      <c r="R20" s="464"/>
      <c r="S20" s="464"/>
      <c r="T20" s="464"/>
      <c r="U20" s="505"/>
      <c r="W20" s="4"/>
      <c r="X20" s="517"/>
      <c r="Y20" s="517"/>
      <c r="Z20" s="517"/>
      <c r="AA20" s="517"/>
      <c r="AB20" s="4"/>
    </row>
    <row r="21" spans="1:28" ht="15" customHeight="1">
      <c r="A21" s="4"/>
      <c r="B21" s="1">
        <f t="shared" si="0"/>
        <v>7</v>
      </c>
      <c r="C21" s="501" t="str">
        <f>IF('CE7'!S4&gt;0,'CE7'!S4," ")</f>
        <v xml:space="preserve"> </v>
      </c>
      <c r="D21" s="502"/>
      <c r="E21" s="503"/>
      <c r="F21" s="4"/>
      <c r="G21" s="4"/>
      <c r="H21" s="508"/>
      <c r="I21" s="508"/>
      <c r="J21" s="506"/>
      <c r="K21" s="507"/>
      <c r="L21" s="507"/>
      <c r="M21" s="507"/>
      <c r="N21" s="507"/>
      <c r="O21" s="507"/>
      <c r="P21" s="507"/>
      <c r="Q21" s="507"/>
      <c r="R21" s="507"/>
      <c r="S21" s="507"/>
      <c r="T21" s="507"/>
      <c r="U21" s="508"/>
      <c r="W21" s="4"/>
      <c r="X21" s="517"/>
      <c r="Y21" s="517"/>
      <c r="Z21" s="517"/>
      <c r="AA21" s="517"/>
      <c r="AB21" s="4"/>
    </row>
    <row r="22" spans="1:28" ht="15" customHeight="1">
      <c r="A22" s="6"/>
      <c r="B22" s="1">
        <f t="shared" si="0"/>
        <v>8</v>
      </c>
      <c r="C22" s="501" t="str">
        <f>IF('CE8'!S4&gt;0,'CE8'!S4," ")</f>
        <v xml:space="preserve"> </v>
      </c>
      <c r="D22" s="502"/>
      <c r="E22" s="503"/>
      <c r="F22" s="4"/>
      <c r="G22" s="4"/>
      <c r="H22" s="505"/>
      <c r="I22" s="505"/>
      <c r="J22" s="504"/>
      <c r="K22" s="464"/>
      <c r="L22" s="464"/>
      <c r="M22" s="464"/>
      <c r="N22" s="464"/>
      <c r="O22" s="464"/>
      <c r="P22" s="464"/>
      <c r="Q22" s="464"/>
      <c r="R22" s="464"/>
      <c r="S22" s="464"/>
      <c r="T22" s="464"/>
      <c r="U22" s="505"/>
      <c r="W22" s="4"/>
      <c r="X22" s="517"/>
      <c r="Y22" s="517"/>
      <c r="Z22" s="517"/>
      <c r="AA22" s="517"/>
      <c r="AB22" s="4"/>
    </row>
    <row r="23" spans="1:28" ht="15" customHeight="1">
      <c r="A23" s="6"/>
      <c r="B23" s="1">
        <f t="shared" si="0"/>
        <v>9</v>
      </c>
      <c r="C23" s="501" t="str">
        <f>IF('CE9'!S4&gt;0,'CE9'!S4," ")</f>
        <v xml:space="preserve"> </v>
      </c>
      <c r="D23" s="502"/>
      <c r="E23" s="503"/>
      <c r="F23" s="4"/>
      <c r="G23" s="4"/>
      <c r="H23" s="508"/>
      <c r="I23" s="508"/>
      <c r="J23" s="506"/>
      <c r="K23" s="507"/>
      <c r="L23" s="507"/>
      <c r="M23" s="507"/>
      <c r="N23" s="507"/>
      <c r="O23" s="507"/>
      <c r="P23" s="507"/>
      <c r="Q23" s="507"/>
      <c r="R23" s="507"/>
      <c r="S23" s="507"/>
      <c r="T23" s="507"/>
      <c r="U23" s="508"/>
      <c r="W23" s="4"/>
      <c r="X23" s="517"/>
      <c r="Y23" s="517"/>
      <c r="Z23" s="517"/>
      <c r="AA23" s="517"/>
      <c r="AB23" s="4"/>
    </row>
    <row r="24" spans="1:28" ht="15" customHeight="1">
      <c r="A24" s="6"/>
      <c r="B24" s="1">
        <f t="shared" si="0"/>
        <v>10</v>
      </c>
      <c r="C24" s="501" t="str">
        <f>IF('CE10'!S4&gt;0,'CE10'!S4," ")</f>
        <v xml:space="preserve"> </v>
      </c>
      <c r="D24" s="502"/>
      <c r="E24" s="503"/>
      <c r="F24" s="4"/>
      <c r="G24" s="4"/>
      <c r="H24" s="505"/>
      <c r="I24" s="505"/>
      <c r="J24" s="504"/>
      <c r="K24" s="464"/>
      <c r="L24" s="464"/>
      <c r="M24" s="464"/>
      <c r="N24" s="464"/>
      <c r="O24" s="464"/>
      <c r="P24" s="464"/>
      <c r="Q24" s="464"/>
      <c r="R24" s="464"/>
      <c r="S24" s="464"/>
      <c r="T24" s="464"/>
      <c r="U24" s="505"/>
      <c r="W24" s="4"/>
      <c r="X24" s="4"/>
      <c r="Y24" s="4"/>
      <c r="Z24" s="4"/>
      <c r="AA24" s="4"/>
      <c r="AB24" s="4"/>
    </row>
    <row r="25" spans="1:28" ht="15" customHeight="1">
      <c r="A25" s="6"/>
      <c r="B25" s="6"/>
      <c r="C25" s="6"/>
      <c r="D25" s="6"/>
      <c r="E25" s="6"/>
      <c r="F25" s="4"/>
      <c r="G25" s="4"/>
      <c r="H25" s="508"/>
      <c r="I25" s="508"/>
      <c r="J25" s="506"/>
      <c r="K25" s="507"/>
      <c r="L25" s="507"/>
      <c r="M25" s="507"/>
      <c r="N25" s="507"/>
      <c r="O25" s="507"/>
      <c r="P25" s="507"/>
      <c r="Q25" s="507"/>
      <c r="R25" s="507"/>
      <c r="S25" s="507"/>
      <c r="T25" s="507"/>
      <c r="U25" s="508"/>
      <c r="W25" s="4"/>
      <c r="X25" s="4"/>
      <c r="Y25" s="4"/>
      <c r="Z25" s="4"/>
      <c r="AA25" s="4"/>
      <c r="AB25" s="4"/>
    </row>
    <row r="26" spans="1:28" ht="15" customHeight="1">
      <c r="A26" s="6"/>
      <c r="B26" s="6"/>
      <c r="C26" s="6"/>
      <c r="D26" s="6"/>
      <c r="E26" s="6"/>
      <c r="F26" s="4"/>
      <c r="G26" s="4"/>
      <c r="H26" s="515" t="s">
        <v>419</v>
      </c>
      <c r="I26" s="515"/>
      <c r="J26" s="515"/>
      <c r="K26" s="515"/>
      <c r="L26" s="515"/>
      <c r="M26" s="515"/>
      <c r="N26" s="515"/>
      <c r="O26" s="515"/>
      <c r="P26" s="515"/>
      <c r="Q26" s="515"/>
      <c r="R26" s="515"/>
      <c r="S26" s="515"/>
      <c r="T26" s="515"/>
      <c r="U26" s="515"/>
      <c r="W26" s="4"/>
      <c r="X26" s="4"/>
      <c r="Y26" s="4"/>
      <c r="Z26" s="4"/>
      <c r="AA26" s="4"/>
      <c r="AB26" s="4"/>
    </row>
    <row r="27" spans="1:28" ht="15" customHeight="1">
      <c r="A27" s="6"/>
      <c r="B27" s="6"/>
      <c r="C27" s="6"/>
      <c r="D27" s="6"/>
      <c r="E27" s="6"/>
      <c r="F27" s="4"/>
      <c r="G27" s="4"/>
      <c r="H27" s="515"/>
      <c r="I27" s="515"/>
      <c r="J27" s="515"/>
      <c r="K27" s="515"/>
      <c r="L27" s="515"/>
      <c r="M27" s="515"/>
      <c r="N27" s="515"/>
      <c r="O27" s="515"/>
      <c r="P27" s="515"/>
      <c r="Q27" s="515"/>
      <c r="R27" s="515"/>
      <c r="S27" s="515"/>
      <c r="T27" s="515"/>
      <c r="U27" s="515"/>
      <c r="W27" s="4"/>
      <c r="X27" s="4"/>
      <c r="Y27" s="4"/>
      <c r="Z27" s="4"/>
      <c r="AA27" s="4"/>
      <c r="AB27" s="4"/>
    </row>
    <row r="28" spans="1:28" ht="15" customHeight="1">
      <c r="A28" s="6"/>
      <c r="B28" s="6"/>
      <c r="C28" s="6"/>
      <c r="D28" s="6"/>
      <c r="E28" s="6"/>
      <c r="F28" s="4"/>
      <c r="G28" s="4"/>
      <c r="H28" s="515"/>
      <c r="I28" s="515"/>
      <c r="J28" s="515"/>
      <c r="K28" s="515"/>
      <c r="L28" s="515"/>
      <c r="M28" s="515"/>
      <c r="N28" s="515"/>
      <c r="O28" s="515"/>
      <c r="P28" s="515"/>
      <c r="Q28" s="515"/>
      <c r="R28" s="515"/>
      <c r="S28" s="515"/>
      <c r="T28" s="515"/>
      <c r="U28" s="515"/>
      <c r="W28" s="4"/>
      <c r="X28" s="4"/>
      <c r="Y28" s="4"/>
      <c r="Z28" s="4"/>
      <c r="AA28" s="4"/>
      <c r="AB28" s="4"/>
    </row>
    <row r="29" spans="1:28" ht="15" customHeight="1">
      <c r="A29" s="6"/>
      <c r="B29" s="6"/>
      <c r="C29" s="6"/>
      <c r="D29" s="6"/>
      <c r="E29" s="6"/>
      <c r="F29" s="4"/>
      <c r="G29" s="4"/>
      <c r="H29" s="165" t="s">
        <v>161</v>
      </c>
      <c r="I29" s="168"/>
      <c r="J29" s="168"/>
      <c r="K29" s="168"/>
      <c r="L29" s="168"/>
      <c r="M29" s="168"/>
      <c r="N29" s="168"/>
      <c r="O29" s="168"/>
      <c r="P29" s="168"/>
      <c r="Q29" s="14"/>
      <c r="R29" s="14"/>
      <c r="S29" s="14"/>
      <c r="T29" s="14"/>
      <c r="U29" s="14"/>
      <c r="W29" s="4"/>
      <c r="X29" s="4"/>
      <c r="Y29" s="4"/>
      <c r="Z29" s="4"/>
      <c r="AA29" s="4"/>
      <c r="AB29" s="4"/>
    </row>
    <row r="30" spans="1:28" ht="15" customHeight="1">
      <c r="A30" s="6"/>
      <c r="B30" s="6"/>
      <c r="C30" s="6"/>
      <c r="D30" s="6"/>
      <c r="E30" s="6"/>
      <c r="F30" s="4"/>
      <c r="G30" s="4"/>
      <c r="H30" s="168" t="s">
        <v>162</v>
      </c>
      <c r="I30" s="168"/>
      <c r="J30" s="168"/>
      <c r="K30" s="168" t="s">
        <v>148</v>
      </c>
      <c r="L30" s="168"/>
      <c r="M30" s="168"/>
      <c r="N30" s="168" t="s">
        <v>163</v>
      </c>
      <c r="O30" s="168"/>
      <c r="P30" s="168"/>
      <c r="Q30" s="14"/>
      <c r="R30" s="14"/>
      <c r="S30" s="14"/>
      <c r="T30" s="14"/>
      <c r="U30" s="14"/>
      <c r="W30" s="4"/>
      <c r="X30" s="4"/>
      <c r="Y30" s="4"/>
      <c r="Z30" s="4"/>
      <c r="AA30" s="4"/>
      <c r="AB30" s="4"/>
    </row>
    <row r="31" spans="1:28" ht="15" customHeight="1">
      <c r="A31" s="6"/>
      <c r="B31" s="6"/>
      <c r="C31" s="6"/>
      <c r="D31" s="6"/>
      <c r="E31" s="6"/>
      <c r="F31" s="4"/>
      <c r="G31" s="4"/>
      <c r="H31" s="504"/>
      <c r="I31" s="464"/>
      <c r="J31" s="505"/>
      <c r="K31" s="518"/>
      <c r="L31" s="510"/>
      <c r="M31" s="511"/>
      <c r="N31" s="504"/>
      <c r="O31" s="464"/>
      <c r="P31" s="464"/>
      <c r="Q31" s="464"/>
      <c r="R31" s="464"/>
      <c r="S31" s="464"/>
      <c r="T31" s="464"/>
      <c r="U31" s="464"/>
      <c r="W31" s="4"/>
      <c r="X31" s="4"/>
      <c r="Y31" s="4"/>
      <c r="Z31" s="4"/>
      <c r="AA31" s="4"/>
      <c r="AB31" s="4"/>
    </row>
    <row r="32" spans="1:28" ht="15" customHeight="1">
      <c r="A32" s="6"/>
      <c r="B32" s="6"/>
      <c r="C32" s="6"/>
      <c r="D32" s="6"/>
      <c r="E32" s="6"/>
      <c r="F32" s="4"/>
      <c r="G32" s="4"/>
      <c r="H32" s="504"/>
      <c r="I32" s="464"/>
      <c r="J32" s="505"/>
      <c r="K32" s="509"/>
      <c r="L32" s="510"/>
      <c r="M32" s="511"/>
      <c r="N32" s="504"/>
      <c r="O32" s="464"/>
      <c r="P32" s="464"/>
      <c r="Q32" s="464"/>
      <c r="R32" s="464"/>
      <c r="S32" s="464"/>
      <c r="T32" s="464"/>
      <c r="U32" s="464"/>
      <c r="W32" s="4"/>
      <c r="X32" s="4"/>
      <c r="Y32" s="4"/>
      <c r="Z32" s="4"/>
      <c r="AA32" s="4"/>
      <c r="AB32" s="4"/>
    </row>
    <row r="33" spans="1:28" ht="15" customHeight="1">
      <c r="A33" s="6"/>
      <c r="B33" s="6"/>
      <c r="C33" s="6"/>
      <c r="D33" s="6"/>
      <c r="E33" s="6"/>
      <c r="F33" s="4"/>
      <c r="G33" s="4"/>
      <c r="H33" s="506"/>
      <c r="I33" s="507"/>
      <c r="J33" s="508"/>
      <c r="K33" s="512"/>
      <c r="L33" s="513"/>
      <c r="M33" s="514"/>
      <c r="N33" s="506"/>
      <c r="O33" s="507"/>
      <c r="P33" s="507"/>
      <c r="Q33" s="507"/>
      <c r="R33" s="507"/>
      <c r="S33" s="507"/>
      <c r="T33" s="507"/>
      <c r="U33" s="507"/>
      <c r="W33" s="4"/>
      <c r="X33" s="4"/>
      <c r="Y33" s="4"/>
      <c r="Z33" s="4"/>
      <c r="AA33" s="4"/>
      <c r="AB33" s="4"/>
    </row>
    <row r="34" spans="1:28" ht="15" customHeight="1">
      <c r="A34" s="6"/>
      <c r="B34" s="6"/>
      <c r="C34" s="6"/>
      <c r="D34" s="6"/>
      <c r="E34" s="6"/>
      <c r="F34" s="4"/>
      <c r="G34" s="4"/>
      <c r="H34" s="504"/>
      <c r="I34" s="464"/>
      <c r="J34" s="505"/>
      <c r="K34" s="509"/>
      <c r="L34" s="510"/>
      <c r="M34" s="511"/>
      <c r="N34" s="504"/>
      <c r="O34" s="464"/>
      <c r="P34" s="464"/>
      <c r="Q34" s="464"/>
      <c r="R34" s="464"/>
      <c r="S34" s="464"/>
      <c r="T34" s="464"/>
      <c r="U34" s="464"/>
      <c r="W34" s="4"/>
      <c r="X34" s="4"/>
      <c r="Y34" s="4"/>
      <c r="Z34" s="4"/>
      <c r="AA34" s="4"/>
      <c r="AB34" s="4"/>
    </row>
    <row r="35" spans="1:28" ht="15" customHeight="1">
      <c r="A35" s="6"/>
      <c r="B35" s="6"/>
      <c r="C35" s="6"/>
      <c r="D35" s="6"/>
      <c r="E35" s="6"/>
      <c r="F35" s="4"/>
      <c r="G35" s="4"/>
      <c r="H35" s="504"/>
      <c r="I35" s="464"/>
      <c r="J35" s="505"/>
      <c r="K35" s="509"/>
      <c r="L35" s="510"/>
      <c r="M35" s="511"/>
      <c r="N35" s="504"/>
      <c r="O35" s="464"/>
      <c r="P35" s="464"/>
      <c r="Q35" s="464"/>
      <c r="R35" s="464"/>
      <c r="S35" s="464"/>
      <c r="T35" s="464"/>
      <c r="U35" s="464"/>
      <c r="W35" s="4"/>
      <c r="X35" s="4"/>
      <c r="Y35" s="4"/>
      <c r="Z35" s="4"/>
      <c r="AA35" s="4"/>
      <c r="AB35" s="4"/>
    </row>
    <row r="36" spans="1:28" ht="15" customHeight="1">
      <c r="A36" s="6"/>
      <c r="B36" s="6"/>
      <c r="C36" s="6"/>
      <c r="D36" s="6"/>
      <c r="E36" s="6"/>
      <c r="F36" s="4"/>
      <c r="G36" s="4"/>
      <c r="H36" s="506"/>
      <c r="I36" s="507"/>
      <c r="J36" s="508"/>
      <c r="K36" s="512"/>
      <c r="L36" s="513"/>
      <c r="M36" s="514"/>
      <c r="N36" s="506"/>
      <c r="O36" s="507"/>
      <c r="P36" s="507"/>
      <c r="Q36" s="507"/>
      <c r="R36" s="507"/>
      <c r="S36" s="507"/>
      <c r="T36" s="507"/>
      <c r="U36" s="507"/>
      <c r="W36" s="4"/>
      <c r="X36" s="4"/>
      <c r="Y36" s="4"/>
      <c r="Z36" s="4"/>
      <c r="AA36" s="4"/>
      <c r="AB36" s="4"/>
    </row>
    <row r="37" spans="1:28" ht="15" customHeight="1">
      <c r="A37" s="4"/>
      <c r="B37" s="6"/>
      <c r="C37" s="6"/>
      <c r="D37" s="6"/>
      <c r="E37" s="6"/>
      <c r="F37" s="4"/>
      <c r="G37" s="4"/>
      <c r="H37" s="504"/>
      <c r="I37" s="464"/>
      <c r="J37" s="505"/>
      <c r="K37" s="509"/>
      <c r="L37" s="510"/>
      <c r="M37" s="511"/>
      <c r="N37" s="504"/>
      <c r="O37" s="464"/>
      <c r="P37" s="464"/>
      <c r="Q37" s="464"/>
      <c r="R37" s="464"/>
      <c r="S37" s="464"/>
      <c r="T37" s="464"/>
      <c r="U37" s="464"/>
      <c r="W37" s="4"/>
      <c r="X37" s="4"/>
      <c r="Y37" s="4"/>
      <c r="Z37" s="4"/>
      <c r="AA37" s="4"/>
      <c r="AB37" s="4"/>
    </row>
    <row r="38" spans="1:28" ht="15" customHeight="1">
      <c r="A38" s="4"/>
      <c r="B38" s="6"/>
      <c r="C38" s="6"/>
      <c r="D38" s="6"/>
      <c r="E38" s="6"/>
      <c r="F38" s="4"/>
      <c r="G38" s="4"/>
      <c r="H38" s="504"/>
      <c r="I38" s="464"/>
      <c r="J38" s="505"/>
      <c r="K38" s="509"/>
      <c r="L38" s="510"/>
      <c r="M38" s="511"/>
      <c r="N38" s="504"/>
      <c r="O38" s="464"/>
      <c r="P38" s="464"/>
      <c r="Q38" s="464"/>
      <c r="R38" s="464"/>
      <c r="S38" s="464"/>
      <c r="T38" s="464"/>
      <c r="U38" s="464"/>
      <c r="W38" s="4"/>
      <c r="X38" s="4"/>
      <c r="Y38" s="4"/>
      <c r="Z38" s="4"/>
      <c r="AA38" s="4"/>
      <c r="AB38" s="4"/>
    </row>
    <row r="39" spans="1:28" ht="15" customHeight="1">
      <c r="A39" s="4"/>
      <c r="B39" s="4"/>
      <c r="C39" s="4"/>
      <c r="D39" s="4"/>
      <c r="E39" s="4"/>
      <c r="F39" s="4"/>
      <c r="G39" s="4"/>
      <c r="H39" s="506"/>
      <c r="I39" s="507"/>
      <c r="J39" s="508"/>
      <c r="K39" s="512"/>
      <c r="L39" s="513"/>
      <c r="M39" s="514"/>
      <c r="N39" s="506"/>
      <c r="O39" s="507"/>
      <c r="P39" s="507"/>
      <c r="Q39" s="507"/>
      <c r="R39" s="507"/>
      <c r="S39" s="507"/>
      <c r="T39" s="507"/>
      <c r="U39" s="507"/>
      <c r="W39" s="4"/>
      <c r="X39" s="4"/>
      <c r="Y39" s="4"/>
      <c r="Z39" s="4"/>
      <c r="AA39" s="4"/>
      <c r="AB39" s="4"/>
    </row>
    <row r="40" spans="1:28" ht="15" customHeight="1">
      <c r="A40" s="4"/>
      <c r="B40" s="4"/>
      <c r="C40" s="4"/>
      <c r="D40" s="4"/>
      <c r="E40" s="4"/>
      <c r="F40" s="4"/>
      <c r="G40" s="4"/>
      <c r="H40" s="4"/>
      <c r="I40" s="4"/>
      <c r="J40" s="4"/>
      <c r="K40" s="4"/>
      <c r="L40" s="4"/>
      <c r="M40" s="4"/>
      <c r="N40" s="4"/>
      <c r="O40" s="4"/>
      <c r="P40" s="4"/>
      <c r="Q40" s="4"/>
      <c r="R40" s="4"/>
      <c r="S40" s="4"/>
      <c r="T40" s="4"/>
      <c r="U40" s="4"/>
      <c r="W40" s="4"/>
      <c r="X40" s="4"/>
      <c r="Y40" s="4"/>
      <c r="Z40" s="4"/>
      <c r="AA40" s="4"/>
      <c r="AB40" s="4"/>
    </row>
    <row r="41" spans="1:28" ht="15" customHeight="1">
      <c r="A41" s="4"/>
      <c r="B41" s="4"/>
      <c r="C41" s="4"/>
      <c r="D41" s="4"/>
      <c r="E41" s="4"/>
      <c r="F41" s="4"/>
      <c r="G41" s="4"/>
      <c r="H41"/>
      <c r="W41" s="4"/>
      <c r="X41" s="4"/>
      <c r="Y41" s="4"/>
      <c r="Z41" s="4"/>
      <c r="AA41" s="4"/>
      <c r="AB41" s="4"/>
    </row>
    <row r="42" spans="1:28" ht="15" customHeight="1">
      <c r="A42" s="4"/>
      <c r="B42" s="4"/>
      <c r="C42" s="4"/>
      <c r="D42" s="4"/>
      <c r="E42" s="4"/>
      <c r="F42" s="4"/>
      <c r="G42" s="4"/>
      <c r="H42"/>
      <c r="W42" s="4"/>
      <c r="X42" s="4"/>
      <c r="Y42" s="4"/>
      <c r="Z42" s="4"/>
      <c r="AA42" s="4"/>
      <c r="AB42" s="4"/>
    </row>
    <row r="43" spans="1:28" ht="15" customHeight="1">
      <c r="A43" s="4"/>
      <c r="B43" s="4"/>
      <c r="C43" s="4"/>
      <c r="D43" s="4"/>
      <c r="E43" s="4"/>
      <c r="F43" s="4"/>
      <c r="G43" s="4"/>
      <c r="H43"/>
      <c r="K43"/>
      <c r="W43" s="4"/>
      <c r="X43" s="4"/>
      <c r="Y43" s="4"/>
      <c r="Z43" s="4"/>
      <c r="AA43" s="4"/>
      <c r="AB43" s="4"/>
    </row>
    <row r="44" spans="1:28" ht="15" customHeight="1">
      <c r="A44" s="4"/>
      <c r="B44" s="4"/>
      <c r="C44" s="4"/>
      <c r="D44" s="4"/>
      <c r="E44" s="4"/>
      <c r="F44" s="4"/>
      <c r="G44" s="4"/>
      <c r="H44"/>
      <c r="K44"/>
      <c r="W44" s="4"/>
      <c r="X44" s="4"/>
      <c r="Y44" s="4"/>
      <c r="Z44" s="4"/>
      <c r="AA44" s="4"/>
      <c r="AB44" s="4"/>
    </row>
    <row r="45" spans="1:28" ht="2.1" customHeight="1">
      <c r="A45" s="4"/>
      <c r="B45" s="4"/>
      <c r="C45" s="4"/>
      <c r="D45" s="4"/>
      <c r="E45" s="4"/>
      <c r="F45" s="4"/>
      <c r="G45" s="4"/>
      <c r="H45"/>
      <c r="K45"/>
      <c r="W45" s="4"/>
      <c r="X45" s="4"/>
      <c r="Y45" s="4"/>
      <c r="Z45" s="4"/>
      <c r="AA45" s="4"/>
      <c r="AB45" s="4"/>
    </row>
    <row r="46" spans="1:28" ht="15">
      <c r="A46" s="4"/>
      <c r="B46" s="4"/>
      <c r="C46" s="4"/>
      <c r="D46" s="4"/>
      <c r="E46" s="4"/>
      <c r="F46" s="4"/>
      <c r="H46"/>
      <c r="K46"/>
      <c r="W46" s="4"/>
      <c r="X46" s="4"/>
      <c r="Y46" s="4"/>
      <c r="Z46" s="4"/>
      <c r="AA46" s="4"/>
      <c r="AB46" s="4"/>
    </row>
    <row r="47" spans="1:28" ht="15">
      <c r="A47" s="4"/>
      <c r="B47" s="4"/>
      <c r="C47" s="4"/>
      <c r="D47" s="4"/>
      <c r="E47" s="4"/>
      <c r="F47" s="4"/>
      <c r="H47"/>
      <c r="K47"/>
      <c r="W47" s="4"/>
      <c r="X47" s="4"/>
      <c r="Y47" s="4"/>
      <c r="Z47" s="4"/>
      <c r="AA47" s="4"/>
      <c r="AB47" s="4"/>
    </row>
    <row r="48" spans="1:28" ht="15">
      <c r="A48" s="4"/>
      <c r="B48" s="4"/>
      <c r="C48" s="4"/>
      <c r="D48" s="4"/>
      <c r="E48" s="4"/>
      <c r="F48" s="4"/>
      <c r="H48"/>
      <c r="W48" s="4"/>
      <c r="X48" s="4"/>
      <c r="Y48" s="4"/>
      <c r="Z48" s="4"/>
      <c r="AA48" s="4"/>
      <c r="AB48" s="4"/>
    </row>
    <row r="49" spans="1:28" ht="15">
      <c r="A49" s="4"/>
      <c r="B49" s="4"/>
      <c r="C49" s="4"/>
      <c r="D49" s="4"/>
      <c r="E49" s="4"/>
      <c r="F49" s="4"/>
      <c r="H49"/>
      <c r="W49" s="4"/>
      <c r="X49" s="4"/>
      <c r="Y49" s="4"/>
      <c r="Z49" s="4"/>
      <c r="AA49" s="4"/>
      <c r="AB49" s="4"/>
    </row>
    <row r="50" spans="1:28" ht="15">
      <c r="A50" s="4"/>
      <c r="B50" s="4"/>
      <c r="C50" s="4"/>
      <c r="D50" s="4"/>
      <c r="E50" s="4"/>
      <c r="F50" s="4"/>
      <c r="H50"/>
      <c r="W50" s="4"/>
      <c r="X50" s="4"/>
      <c r="Y50" s="4"/>
      <c r="Z50" s="4"/>
      <c r="AA50" s="4"/>
      <c r="AB50" s="4"/>
    </row>
    <row r="51" spans="1:28" ht="15">
      <c r="A51" s="4"/>
      <c r="B51" s="4"/>
      <c r="C51" s="4"/>
      <c r="D51" s="4"/>
      <c r="E51" s="4"/>
      <c r="F51" s="4"/>
      <c r="H51"/>
      <c r="W51" s="4"/>
      <c r="X51" s="4"/>
      <c r="Y51" s="4"/>
      <c r="Z51" s="4"/>
      <c r="AA51" s="4"/>
      <c r="AB51" s="4"/>
    </row>
    <row r="52" spans="1:28" ht="15">
      <c r="A52" s="4"/>
      <c r="B52" s="4"/>
      <c r="C52" s="4"/>
      <c r="D52" s="4"/>
      <c r="E52" s="4"/>
      <c r="F52" s="4"/>
      <c r="H52"/>
      <c r="W52" s="4"/>
      <c r="X52" s="4"/>
      <c r="Y52" s="4"/>
      <c r="Z52" s="4"/>
      <c r="AA52" s="4"/>
      <c r="AB52" s="4"/>
    </row>
    <row r="53" spans="1:28" ht="15">
      <c r="A53" s="4"/>
      <c r="B53" s="4"/>
      <c r="C53" s="4"/>
      <c r="D53" s="4"/>
      <c r="E53" s="4"/>
      <c r="F53" s="4"/>
      <c r="H53"/>
      <c r="W53" s="4"/>
      <c r="X53" s="4"/>
      <c r="Y53" s="4"/>
      <c r="Z53" s="4"/>
      <c r="AA53" s="4"/>
      <c r="AB53" s="4"/>
    </row>
    <row r="54" spans="1:28" ht="15">
      <c r="A54" s="4"/>
      <c r="B54" s="4"/>
      <c r="C54" s="4"/>
      <c r="D54" s="4"/>
      <c r="E54" s="4"/>
      <c r="F54" s="4"/>
      <c r="H54"/>
      <c r="W54" s="4"/>
      <c r="X54" s="4"/>
      <c r="Y54" s="4"/>
      <c r="Z54" s="4"/>
      <c r="AA54" s="4"/>
      <c r="AB54" s="4"/>
    </row>
    <row r="55" spans="1:28" ht="15">
      <c r="A55" s="4"/>
      <c r="B55" s="4"/>
      <c r="C55" s="4"/>
      <c r="D55" s="4"/>
      <c r="E55" s="4"/>
      <c r="F55" s="4"/>
      <c r="H55"/>
      <c r="W55" s="4"/>
      <c r="X55" s="4"/>
      <c r="Y55" s="4"/>
      <c r="Z55" s="4"/>
      <c r="AA55" s="4"/>
      <c r="AB55" s="4"/>
    </row>
    <row r="56" spans="1:28" ht="15">
      <c r="A56" s="4"/>
      <c r="B56" s="4"/>
      <c r="C56" s="4"/>
      <c r="D56" s="4"/>
      <c r="E56" s="4"/>
      <c r="F56" s="4"/>
      <c r="H56"/>
      <c r="W56" s="4"/>
      <c r="X56" s="4"/>
      <c r="Y56" s="4"/>
      <c r="Z56" s="4"/>
      <c r="AA56" s="4"/>
      <c r="AB56" s="4"/>
    </row>
    <row r="57" spans="1:28" ht="15">
      <c r="A57" s="4"/>
      <c r="B57" s="4"/>
      <c r="C57" s="4"/>
      <c r="D57" s="4"/>
      <c r="E57" s="4"/>
      <c r="F57" s="4"/>
      <c r="H57"/>
      <c r="W57" s="4"/>
      <c r="X57" s="4"/>
      <c r="Y57" s="4"/>
      <c r="Z57" s="4"/>
      <c r="AA57" s="4"/>
      <c r="AB57" s="4"/>
    </row>
    <row r="58" spans="1:28">
      <c r="A58" s="4"/>
      <c r="B58" s="4"/>
      <c r="C58" s="4"/>
      <c r="D58" s="4"/>
      <c r="E58" s="4"/>
      <c r="F58" s="4"/>
    </row>
  </sheetData>
  <sheetProtection algorithmName="SHA-512" hashValue="IX7w1HEs7BZ9qKMCoTCCTMVGA6DOMg8VaIBKJyE262W3yPVr4arrP0vB4MM3Pwlp6ijgpc+VpGJ8Bi8ZzWoJwg==" saltValue="HIIxlU58ZBfdnEf6D2LbMw==" spinCount="100000" sheet="1" objects="1" scenarios="1" selectLockedCells="1"/>
  <mergeCells count="46">
    <mergeCell ref="AA5:AB6"/>
    <mergeCell ref="I5:P6"/>
    <mergeCell ref="A5:E6"/>
    <mergeCell ref="S5:U5"/>
    <mergeCell ref="S6:U6"/>
    <mergeCell ref="H34:J36"/>
    <mergeCell ref="K31:M33"/>
    <mergeCell ref="K34:M36"/>
    <mergeCell ref="N31:U33"/>
    <mergeCell ref="N34:U36"/>
    <mergeCell ref="H8:AA8"/>
    <mergeCell ref="H18:H19"/>
    <mergeCell ref="H16:H17"/>
    <mergeCell ref="I16:I17"/>
    <mergeCell ref="J16:U17"/>
    <mergeCell ref="I18:I19"/>
    <mergeCell ref="J18:U19"/>
    <mergeCell ref="H10:U13"/>
    <mergeCell ref="X12:AA23"/>
    <mergeCell ref="H37:J39"/>
    <mergeCell ref="K37:M39"/>
    <mergeCell ref="N37:U39"/>
    <mergeCell ref="C24:E24"/>
    <mergeCell ref="H20:H21"/>
    <mergeCell ref="I20:I21"/>
    <mergeCell ref="J20:U21"/>
    <mergeCell ref="J22:U23"/>
    <mergeCell ref="I24:I25"/>
    <mergeCell ref="J24:U25"/>
    <mergeCell ref="H24:H25"/>
    <mergeCell ref="C23:E23"/>
    <mergeCell ref="H26:U28"/>
    <mergeCell ref="H22:H23"/>
    <mergeCell ref="I22:I23"/>
    <mergeCell ref="H31:J33"/>
    <mergeCell ref="A8:E11"/>
    <mergeCell ref="C15:E15"/>
    <mergeCell ref="C16:E16"/>
    <mergeCell ref="B13:B14"/>
    <mergeCell ref="C13:E14"/>
    <mergeCell ref="C22:E22"/>
    <mergeCell ref="C18:E18"/>
    <mergeCell ref="C19:E19"/>
    <mergeCell ref="C20:E20"/>
    <mergeCell ref="C17:E17"/>
    <mergeCell ref="C21:E21"/>
  </mergeCells>
  <dataValidations count="1">
    <dataValidation type="list" allowBlank="1" showInputMessage="1" showErrorMessage="1" sqref="I16:I25" xr:uid="{D57334E3-37F0-468E-8EFB-FC21512EFD70}">
      <formula1>$AC$1:$AC$2</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A1:BD187"/>
  <sheetViews>
    <sheetView showGridLines="0" showRowColHeaders="0" zoomScaleNormal="100" workbookViewId="0"/>
  </sheetViews>
  <sheetFormatPr baseColWidth="10" defaultColWidth="9.140625" defaultRowHeight="15"/>
  <cols>
    <col min="1" max="1" width="2.7109375" style="50" customWidth="1"/>
    <col min="2" max="2" width="2.85546875" style="50" customWidth="1"/>
    <col min="3" max="3" width="2.7109375" style="50" customWidth="1"/>
    <col min="4" max="4" width="9.140625" style="50" customWidth="1"/>
    <col min="5" max="5" width="10.85546875" style="50" customWidth="1"/>
    <col min="6" max="6" width="14.42578125" style="50" customWidth="1"/>
    <col min="7" max="7" width="8.7109375" style="50" customWidth="1"/>
    <col min="8" max="8" width="8.85546875" style="50" customWidth="1"/>
    <col min="9" max="9" width="8.28515625" style="50" customWidth="1"/>
    <col min="10" max="10" width="4.140625" style="50" customWidth="1"/>
    <col min="11" max="11" width="6" style="50" customWidth="1"/>
    <col min="12" max="12" width="7.42578125" style="50" customWidth="1"/>
    <col min="13" max="13" width="8.7109375" style="50" customWidth="1"/>
    <col min="14" max="14" width="4.7109375" style="50" customWidth="1"/>
    <col min="15" max="15" width="10.7109375" style="50" customWidth="1"/>
    <col min="16" max="16" width="10.5703125" style="50" customWidth="1"/>
    <col min="17" max="17" width="10.140625" style="50" customWidth="1"/>
    <col min="18" max="19" width="9.140625" style="50" customWidth="1"/>
    <col min="20" max="20" width="7.140625" style="50" customWidth="1"/>
    <col min="21" max="21" width="8.85546875" style="117" customWidth="1"/>
    <col min="22" max="26" width="9.140625" style="117" customWidth="1"/>
    <col min="27" max="34" width="9.140625" style="108" customWidth="1"/>
    <col min="35" max="38" width="9.140625" style="109" customWidth="1"/>
    <col min="39" max="40" width="9.140625" style="108" customWidth="1"/>
    <col min="41" max="43" width="9.140625" style="109" customWidth="1"/>
    <col min="44" max="48" width="9.140625" style="50" customWidth="1"/>
    <col min="49" max="16384" width="9.140625" style="50"/>
  </cols>
  <sheetData>
    <row r="1" spans="1:38" s="110" customFormat="1" ht="38.25" customHeight="1">
      <c r="A1" s="52"/>
      <c r="U1" s="117"/>
      <c r="V1" s="117"/>
      <c r="W1" s="117"/>
      <c r="X1" s="117"/>
      <c r="Y1" s="52"/>
      <c r="Z1" s="117"/>
      <c r="AA1" s="222">
        <f ca="1">IF(AB1=0,1,0)</f>
        <v>0</v>
      </c>
      <c r="AB1" s="260">
        <f ca="1">SUM(AA2:AA4)</f>
        <v>1</v>
      </c>
      <c r="AC1" s="118">
        <f>IF(O16=D110,0,1)</f>
        <v>0</v>
      </c>
      <c r="AD1" s="117"/>
      <c r="AE1" s="117"/>
      <c r="AF1" s="117"/>
      <c r="AG1" s="117"/>
      <c r="AH1" s="117"/>
      <c r="AI1" s="52"/>
      <c r="AJ1" s="52"/>
      <c r="AK1" s="52"/>
      <c r="AL1" s="52"/>
    </row>
    <row r="2" spans="1:38" s="110" customFormat="1" ht="18" customHeight="1">
      <c r="A2" s="52"/>
      <c r="K2" s="343" t="str">
        <f>IF(O13&gt;" ","Ç"," ")</f>
        <v xml:space="preserve"> </v>
      </c>
      <c r="L2" s="343"/>
      <c r="U2" s="117"/>
      <c r="V2" s="117"/>
      <c r="W2" s="117"/>
      <c r="X2" s="117"/>
      <c r="Y2" s="52"/>
      <c r="Z2" s="117"/>
      <c r="AA2" s="223">
        <f ca="1">IF(N9="périmé",1,0)</f>
        <v>0</v>
      </c>
      <c r="AB2" s="117"/>
      <c r="AC2" s="117"/>
      <c r="AD2" s="117"/>
      <c r="AE2" s="117"/>
      <c r="AF2" s="117"/>
      <c r="AG2" s="117"/>
      <c r="AH2" s="117"/>
      <c r="AI2" s="52"/>
      <c r="AJ2" s="52"/>
      <c r="AK2" s="52"/>
      <c r="AL2" s="52"/>
    </row>
    <row r="3" spans="1:38" s="110" customFormat="1" ht="18" customHeight="1">
      <c r="A3" s="52"/>
      <c r="K3" s="343"/>
      <c r="L3" s="343"/>
      <c r="U3" s="117"/>
      <c r="V3" s="117"/>
      <c r="W3" s="117"/>
      <c r="X3" s="117"/>
      <c r="Y3" s="52"/>
      <c r="Z3" s="117"/>
      <c r="AA3" s="224">
        <f>IF(G16=" ",0,1)</f>
        <v>0</v>
      </c>
      <c r="AB3" s="117"/>
      <c r="AC3" s="117"/>
      <c r="AD3" s="117"/>
      <c r="AE3" s="117"/>
      <c r="AF3" s="117"/>
      <c r="AG3" s="117"/>
      <c r="AH3" s="117"/>
      <c r="AI3" s="52"/>
      <c r="AJ3" s="52"/>
      <c r="AK3" s="52"/>
      <c r="AL3" s="52"/>
    </row>
    <row r="4" spans="1:38" s="110" customFormat="1" ht="18" customHeight="1">
      <c r="A4" s="52"/>
      <c r="K4" s="343"/>
      <c r="L4" s="343"/>
      <c r="P4" s="219"/>
      <c r="U4" s="117"/>
      <c r="V4" s="117"/>
      <c r="W4" s="117"/>
      <c r="X4" s="117"/>
      <c r="Y4" s="52"/>
      <c r="Z4" s="117"/>
      <c r="AA4" s="221">
        <f>IF(G14&gt;0,0,1)</f>
        <v>1</v>
      </c>
      <c r="AB4" s="117"/>
      <c r="AC4" s="117"/>
      <c r="AD4" s="117"/>
      <c r="AE4" s="117"/>
      <c r="AF4" s="117"/>
      <c r="AG4" s="117"/>
      <c r="AH4" s="117"/>
      <c r="AI4" s="52"/>
      <c r="AJ4" s="52"/>
      <c r="AK4" s="52"/>
      <c r="AL4" s="52"/>
    </row>
    <row r="5" spans="1:38" s="119" customFormat="1" ht="66.2" customHeight="1">
      <c r="A5" s="117" t="s">
        <v>83</v>
      </c>
      <c r="C5" s="266" t="s">
        <v>483</v>
      </c>
      <c r="F5" s="120"/>
      <c r="G5" s="120"/>
      <c r="H5" s="120"/>
      <c r="I5" s="120"/>
      <c r="J5" s="120"/>
      <c r="K5" s="120"/>
      <c r="L5" s="120"/>
      <c r="M5" s="120"/>
      <c r="N5" s="121"/>
      <c r="O5" s="121"/>
      <c r="P5" s="121"/>
      <c r="Q5" s="121"/>
      <c r="R5" s="121"/>
      <c r="S5" s="121"/>
      <c r="T5" s="121"/>
      <c r="U5" s="121"/>
      <c r="V5" s="121"/>
      <c r="W5" s="121"/>
      <c r="X5" s="121"/>
      <c r="Y5" s="121"/>
      <c r="Z5" s="140"/>
      <c r="AA5" s="225"/>
      <c r="AB5" s="140"/>
      <c r="AC5" s="117"/>
      <c r="AD5" s="117"/>
      <c r="AE5" s="117"/>
      <c r="AF5" s="117"/>
      <c r="AG5" s="117"/>
      <c r="AH5" s="117"/>
      <c r="AI5" s="52"/>
      <c r="AJ5" s="52"/>
      <c r="AK5" s="52"/>
      <c r="AL5" s="52"/>
    </row>
    <row r="6" spans="1:38" s="119" customFormat="1" ht="26.45" customHeight="1">
      <c r="A6" s="117"/>
      <c r="B6" s="117"/>
      <c r="C6" s="342" t="s">
        <v>396</v>
      </c>
      <c r="D6" s="342"/>
      <c r="E6" s="342"/>
      <c r="F6" s="342"/>
      <c r="G6" s="286"/>
      <c r="H6" s="286"/>
      <c r="I6" s="286"/>
      <c r="J6" s="286"/>
      <c r="K6" s="286"/>
      <c r="L6" s="351"/>
      <c r="M6" s="351"/>
      <c r="N6" s="117">
        <f>IF(AND(Buffer!O19="E",Accueil!G16=" "),Buffer!P25,0)</f>
        <v>0</v>
      </c>
      <c r="O6" s="344" t="str">
        <f>IF(OR(A12&lt;5,G16&gt;" "),"Consultez votre COMPENTHO Pass"," ")</f>
        <v>Consultez votre COMPENTHO Pass</v>
      </c>
      <c r="P6" s="344"/>
      <c r="Q6" s="344"/>
      <c r="S6" s="348" t="str">
        <f>IF(O13&gt;" ","Rendez vous à la page d'introduction pour y prendre connaissance de la méthodologie."," ")</f>
        <v xml:space="preserve"> </v>
      </c>
      <c r="T6" s="348"/>
      <c r="U6" s="348"/>
      <c r="V6" s="348"/>
      <c r="W6" s="348"/>
      <c r="X6" s="348"/>
      <c r="Y6" s="348"/>
      <c r="Z6" s="348"/>
      <c r="AA6" s="221" t="s">
        <v>402</v>
      </c>
      <c r="AB6" s="117"/>
      <c r="AC6" s="117"/>
      <c r="AD6" s="117"/>
      <c r="AE6" s="117"/>
      <c r="AF6" s="117"/>
      <c r="AG6" s="117"/>
      <c r="AH6" s="117"/>
      <c r="AI6" s="52"/>
      <c r="AJ6" s="52"/>
      <c r="AK6" s="52"/>
      <c r="AL6" s="52"/>
    </row>
    <row r="7" spans="1:38" s="119" customFormat="1" ht="32.25" customHeight="1">
      <c r="A7" s="117">
        <f>IF(G7&gt;0,1,0)</f>
        <v>0</v>
      </c>
      <c r="B7" s="117"/>
      <c r="C7" s="122"/>
      <c r="D7" s="123" t="s">
        <v>397</v>
      </c>
      <c r="E7" s="122"/>
      <c r="F7" s="122"/>
      <c r="G7" s="345"/>
      <c r="H7" s="345"/>
      <c r="I7" s="345"/>
      <c r="J7" s="345"/>
      <c r="K7" s="345"/>
      <c r="L7" s="345"/>
      <c r="M7" s="345"/>
      <c r="N7" s="117">
        <f>IF(AND(Buffer!O19="E",G16=" "),Buffer!P25,0)</f>
        <v>0</v>
      </c>
      <c r="O7" s="344"/>
      <c r="P7" s="344"/>
      <c r="Q7" s="344"/>
      <c r="R7" s="138"/>
      <c r="S7" s="348"/>
      <c r="T7" s="348"/>
      <c r="U7" s="348"/>
      <c r="V7" s="348"/>
      <c r="W7" s="348"/>
      <c r="X7" s="348"/>
      <c r="Y7" s="348"/>
      <c r="Z7" s="348"/>
      <c r="AA7" s="261"/>
      <c r="AB7" s="141"/>
      <c r="AC7" s="111">
        <f>IF(T7&gt;0,1,0)</f>
        <v>0</v>
      </c>
      <c r="AD7" s="117"/>
      <c r="AE7" s="117"/>
      <c r="AF7" s="117"/>
      <c r="AG7" s="117"/>
      <c r="AH7" s="117"/>
      <c r="AI7" s="52"/>
      <c r="AJ7" s="52"/>
      <c r="AK7" s="52"/>
      <c r="AL7" s="52"/>
    </row>
    <row r="8" spans="1:38" s="119" customFormat="1" ht="32.25" customHeight="1">
      <c r="A8" s="117">
        <f>IF(G8&gt;0,1,0)</f>
        <v>0</v>
      </c>
      <c r="B8" s="117"/>
      <c r="C8" s="122"/>
      <c r="D8" s="123" t="str">
        <f>IF(G7&gt;0,"Votre nom"," ")</f>
        <v xml:space="preserve"> </v>
      </c>
      <c r="E8" s="122"/>
      <c r="F8" s="122"/>
      <c r="G8" s="345"/>
      <c r="H8" s="345"/>
      <c r="I8" s="345"/>
      <c r="J8" s="345"/>
      <c r="K8" s="345"/>
      <c r="L8" s="345"/>
      <c r="M8" s="345"/>
      <c r="N8" s="117">
        <f ca="1">IF(ROUND(N7-NOW(),0)&lt;=0,0,ROUND(N7-NOW(),0))</f>
        <v>0</v>
      </c>
      <c r="O8" s="347" t="str">
        <f>IF(A15=5,AA9," ")</f>
        <v xml:space="preserve"> </v>
      </c>
      <c r="P8" s="347"/>
      <c r="Q8" s="347"/>
      <c r="R8" s="138"/>
      <c r="S8" s="348"/>
      <c r="T8" s="348"/>
      <c r="U8" s="348"/>
      <c r="V8" s="348"/>
      <c r="W8" s="348"/>
      <c r="X8" s="348"/>
      <c r="Y8" s="348"/>
      <c r="Z8" s="348"/>
      <c r="AA8" s="141"/>
      <c r="AB8" s="141"/>
      <c r="AC8" s="111">
        <f>IF(T8&gt;0,1,0)</f>
        <v>0</v>
      </c>
      <c r="AD8" s="117"/>
      <c r="AE8" s="117"/>
      <c r="AF8" s="117"/>
      <c r="AG8" s="117"/>
      <c r="AH8" s="117"/>
      <c r="AI8" s="52"/>
      <c r="AJ8" s="52"/>
      <c r="AK8" s="52"/>
      <c r="AL8" s="52"/>
    </row>
    <row r="9" spans="1:38" s="119" customFormat="1" ht="26.45" customHeight="1">
      <c r="A9" s="117">
        <f>IF(G9&gt;0,1,0)</f>
        <v>0</v>
      </c>
      <c r="B9" s="117"/>
      <c r="C9" s="122"/>
      <c r="D9" s="123" t="str">
        <f>IF(G8&gt;0,"Votre entreprise"," ")</f>
        <v xml:space="preserve"> </v>
      </c>
      <c r="E9" s="122"/>
      <c r="F9" s="122"/>
      <c r="G9" s="345"/>
      <c r="H9" s="345"/>
      <c r="I9" s="345"/>
      <c r="J9" s="345"/>
      <c r="K9" s="345"/>
      <c r="L9" s="345"/>
      <c r="M9" s="345"/>
      <c r="N9" s="117">
        <f ca="1">IF(AND(Buffer!O19="E",N8=0),"Périmé",N7)</f>
        <v>0</v>
      </c>
      <c r="O9" s="347"/>
      <c r="P9" s="347"/>
      <c r="Q9" s="347"/>
      <c r="R9" s="124"/>
      <c r="S9" s="348" t="str">
        <f>IF(S6&gt;" ","Sélectionnez ensuite l'exercice que vous voulez traiter et datez."," ")</f>
        <v xml:space="preserve"> </v>
      </c>
      <c r="T9" s="348">
        <f>IF(T7&gt;0, 1,0)</f>
        <v>0</v>
      </c>
      <c r="U9" s="348">
        <f>IF(T8&gt;0,1,0)</f>
        <v>0</v>
      </c>
      <c r="V9" s="348">
        <f>T9+U9</f>
        <v>0</v>
      </c>
      <c r="W9" s="348"/>
      <c r="X9" s="348"/>
      <c r="Y9" s="348"/>
      <c r="Z9" s="348">
        <f>IF(T12&gt;" ",1,0)</f>
        <v>0</v>
      </c>
      <c r="AA9" s="117" t="str">
        <f>IF(D16=0,"Introduire votre PIN "," ")</f>
        <v xml:space="preserve">Introduire votre PIN </v>
      </c>
      <c r="AB9" s="117"/>
      <c r="AC9" s="125"/>
      <c r="AD9" s="117" t="s">
        <v>398</v>
      </c>
      <c r="AE9" s="117"/>
      <c r="AF9" s="117"/>
      <c r="AG9" s="117"/>
      <c r="AH9" s="117"/>
      <c r="AI9" s="52"/>
      <c r="AJ9" s="52"/>
      <c r="AK9" s="52"/>
      <c r="AL9" s="52"/>
    </row>
    <row r="10" spans="1:38" s="119" customFormat="1" ht="26.45" customHeight="1">
      <c r="A10" s="117">
        <f>IF(G10&gt;0,1,0)</f>
        <v>0</v>
      </c>
      <c r="B10" s="117"/>
      <c r="C10" s="122"/>
      <c r="D10" s="123" t="str">
        <f>IF(G9&gt;0,"Votre Localité"," ")</f>
        <v xml:space="preserve"> </v>
      </c>
      <c r="E10" s="122"/>
      <c r="F10" s="122"/>
      <c r="G10" s="345"/>
      <c r="H10" s="345"/>
      <c r="I10" s="345"/>
      <c r="J10" s="345"/>
      <c r="K10" s="345"/>
      <c r="L10" s="345"/>
      <c r="M10" s="345"/>
      <c r="N10" s="117">
        <f>IF( AND([8]Buffer!O20="E",[8]Accueil!L7="Périmé"),1,0)</f>
        <v>0</v>
      </c>
      <c r="O10" s="337"/>
      <c r="P10" s="337"/>
      <c r="Q10" s="337"/>
      <c r="S10" s="348"/>
      <c r="T10" s="348" t="str">
        <f>IF(V9&lt;&gt; 2," ",D112)</f>
        <v xml:space="preserve"> </v>
      </c>
      <c r="U10" s="348"/>
      <c r="V10" s="348"/>
      <c r="W10" s="348"/>
      <c r="X10" s="348"/>
      <c r="Y10" s="348"/>
      <c r="Z10" s="348" t="str">
        <f>IF(AB9&lt;2,AE10," ")</f>
        <v xml:space="preserve"> </v>
      </c>
      <c r="AA10" s="139"/>
      <c r="AB10" s="139"/>
      <c r="AC10" s="126"/>
      <c r="AD10" s="117"/>
      <c r="AE10" s="331" t="str">
        <f>IF(V9&lt;2," ",G117)</f>
        <v xml:space="preserve"> </v>
      </c>
      <c r="AF10" s="331"/>
      <c r="AG10" s="331"/>
      <c r="AH10" s="117"/>
      <c r="AI10" s="52"/>
      <c r="AJ10" s="52"/>
      <c r="AK10" s="52"/>
      <c r="AL10" s="52"/>
    </row>
    <row r="11" spans="1:38" s="119" customFormat="1" ht="26.45" customHeight="1">
      <c r="A11" s="117">
        <f>IF(L11&gt;0,1,0)</f>
        <v>1</v>
      </c>
      <c r="B11" s="117"/>
      <c r="C11" s="352" t="str">
        <f>IF(G10&gt;0,"Voyez votre COMPENTHO Pass, votre couleur ?"," ")</f>
        <v xml:space="preserve"> </v>
      </c>
      <c r="D11" s="352"/>
      <c r="E11" s="352"/>
      <c r="F11" s="352"/>
      <c r="G11" s="339" t="str">
        <f>IF(G10&gt;0,"Bleu, Jaune, Rouge,Vert ?"," ")</f>
        <v xml:space="preserve"> </v>
      </c>
      <c r="H11" s="339"/>
      <c r="I11" s="338"/>
      <c r="J11" s="338"/>
      <c r="K11" s="338"/>
      <c r="L11" s="332" t="str">
        <f>N12</f>
        <v>?</v>
      </c>
      <c r="M11" s="332"/>
      <c r="N11" s="230">
        <v>5</v>
      </c>
      <c r="O11" s="337"/>
      <c r="P11" s="337"/>
      <c r="Q11" s="337"/>
      <c r="R11" s="127"/>
      <c r="S11" s="335" t="str">
        <f>IF(S9=" "," ","Au terme du dixième exercice, un certificat qui témoigne de votre assiduité est disponible.")</f>
        <v xml:space="preserve"> </v>
      </c>
      <c r="T11" s="335"/>
      <c r="U11" s="335"/>
      <c r="V11" s="335"/>
      <c r="W11" s="335"/>
      <c r="X11" s="335"/>
      <c r="Y11" s="335"/>
      <c r="Z11" s="335"/>
      <c r="AA11" s="111"/>
      <c r="AB11" s="111"/>
      <c r="AC11" s="117"/>
      <c r="AD11" s="117"/>
      <c r="AE11" s="117"/>
      <c r="AF11" s="117"/>
      <c r="AG11" s="117"/>
      <c r="AH11" s="117"/>
      <c r="AI11" s="52"/>
      <c r="AJ11" s="52"/>
      <c r="AK11" s="52"/>
      <c r="AL11" s="52"/>
    </row>
    <row r="12" spans="1:38" s="119" customFormat="1" ht="28.5" customHeight="1">
      <c r="A12" s="117">
        <f>SUM(A7:A11)</f>
        <v>1</v>
      </c>
      <c r="B12" s="117"/>
      <c r="C12" s="352"/>
      <c r="D12" s="352"/>
      <c r="E12" s="352"/>
      <c r="F12" s="352"/>
      <c r="G12" s="339"/>
      <c r="H12" s="339"/>
      <c r="I12" s="338"/>
      <c r="J12" s="338"/>
      <c r="K12" s="338"/>
      <c r="L12" s="332"/>
      <c r="M12" s="332"/>
      <c r="N12" s="230" t="str">
        <f>VLOOKUP(N11,Coltab,2)</f>
        <v>?</v>
      </c>
      <c r="O12" s="136"/>
      <c r="P12" s="136"/>
      <c r="Q12" s="136"/>
      <c r="R12" s="110"/>
      <c r="S12" s="335"/>
      <c r="T12" s="335"/>
      <c r="U12" s="335"/>
      <c r="V12" s="335"/>
      <c r="W12" s="335"/>
      <c r="X12" s="335"/>
      <c r="Y12" s="335"/>
      <c r="Z12" s="335"/>
      <c r="AA12" s="146"/>
      <c r="AB12" s="146"/>
      <c r="AC12" s="128">
        <f>IF(AND(T12&gt;" ",AE10=T12),1,0)</f>
        <v>0</v>
      </c>
      <c r="AD12" s="117"/>
      <c r="AE12" s="117"/>
      <c r="AF12" s="117"/>
      <c r="AG12" s="117"/>
      <c r="AH12" s="117"/>
      <c r="AI12" s="52"/>
      <c r="AJ12" s="52"/>
      <c r="AK12" s="52"/>
      <c r="AL12" s="52"/>
    </row>
    <row r="13" spans="1:38" s="119" customFormat="1" ht="24" customHeight="1">
      <c r="A13" s="117"/>
      <c r="B13" s="117"/>
      <c r="C13" s="352"/>
      <c r="D13" s="352"/>
      <c r="E13" s="352"/>
      <c r="F13" s="352"/>
      <c r="G13" s="229"/>
      <c r="H13" s="229"/>
      <c r="I13" s="228"/>
      <c r="J13" s="228"/>
      <c r="K13" s="228"/>
      <c r="L13" s="228"/>
      <c r="M13" s="228"/>
      <c r="O13" s="334" t="str">
        <f>IF(AND(G14&gt;0,G16=" "),"Vous pouvez démarrer"," ")</f>
        <v xml:space="preserve"> </v>
      </c>
      <c r="P13" s="334"/>
      <c r="Q13" s="334"/>
      <c r="R13" s="110"/>
      <c r="S13" s="129"/>
      <c r="T13" s="333"/>
      <c r="U13" s="333"/>
      <c r="V13" s="333"/>
      <c r="W13" s="333"/>
      <c r="X13" s="333"/>
      <c r="Y13" s="130"/>
      <c r="Z13" s="117"/>
      <c r="AA13" s="117"/>
      <c r="AB13" s="117"/>
      <c r="AC13" s="117"/>
      <c r="AD13" s="117"/>
      <c r="AE13" s="117"/>
      <c r="AF13" s="117"/>
      <c r="AG13" s="117"/>
      <c r="AH13" s="117"/>
      <c r="AI13" s="52"/>
      <c r="AJ13" s="52"/>
      <c r="AK13" s="52"/>
      <c r="AL13" s="52"/>
    </row>
    <row r="14" spans="1:38" s="119" customFormat="1" ht="19.5" customHeight="1">
      <c r="A14" s="117">
        <f>U63</f>
        <v>0</v>
      </c>
      <c r="B14" s="117"/>
      <c r="C14" s="353" t="str">
        <f>IF(L11&gt;" ","Veuillez vous authentifier                          et introduire votre PIN - &gt;"," ")</f>
        <v>Veuillez vous authentifier                          et introduire votre PIN - &gt;</v>
      </c>
      <c r="D14" s="353"/>
      <c r="E14" s="353"/>
      <c r="F14" s="353"/>
      <c r="G14" s="340"/>
      <c r="H14" s="340"/>
      <c r="I14" s="340"/>
      <c r="J14" s="340"/>
      <c r="K14" s="340"/>
      <c r="L14" s="340"/>
      <c r="M14" s="340"/>
      <c r="O14" s="334"/>
      <c r="P14" s="334"/>
      <c r="Q14" s="334"/>
      <c r="R14" s="129"/>
      <c r="S14" s="341" t="str">
        <f>IF(S11=" "," ","Bon travail !")</f>
        <v xml:space="preserve"> </v>
      </c>
      <c r="T14" s="341"/>
      <c r="U14" s="341"/>
      <c r="V14" s="341"/>
      <c r="W14" s="341"/>
      <c r="X14" s="122"/>
      <c r="Y14" s="122"/>
      <c r="Z14" s="142"/>
      <c r="AA14" s="142"/>
      <c r="AB14" s="142"/>
      <c r="AC14" s="117"/>
      <c r="AD14" s="117"/>
      <c r="AE14" s="117"/>
      <c r="AF14" s="117"/>
      <c r="AG14" s="117"/>
      <c r="AH14" s="117"/>
      <c r="AI14" s="52"/>
      <c r="AJ14" s="52"/>
      <c r="AK14" s="52"/>
      <c r="AL14" s="52"/>
    </row>
    <row r="15" spans="1:38" s="119" customFormat="1" ht="28.5" customHeight="1">
      <c r="A15" s="117">
        <f>A12+A14</f>
        <v>1</v>
      </c>
      <c r="B15" s="117"/>
      <c r="C15" s="353"/>
      <c r="D15" s="353"/>
      <c r="E15" s="353"/>
      <c r="F15" s="353"/>
      <c r="G15" s="340"/>
      <c r="H15" s="340"/>
      <c r="I15" s="340"/>
      <c r="J15" s="340"/>
      <c r="K15" s="340"/>
      <c r="L15" s="340"/>
      <c r="M15" s="340"/>
      <c r="O15" s="334"/>
      <c r="P15" s="334"/>
      <c r="Q15" s="334"/>
      <c r="R15" s="145"/>
      <c r="S15" s="341"/>
      <c r="T15" s="341"/>
      <c r="U15" s="341"/>
      <c r="V15" s="341"/>
      <c r="W15" s="341"/>
      <c r="X15" s="145"/>
      <c r="Y15" s="145"/>
      <c r="Z15" s="145"/>
      <c r="AA15" s="147"/>
      <c r="AB15" s="147"/>
      <c r="AC15" s="117"/>
      <c r="AD15" s="117"/>
      <c r="AE15" s="117"/>
      <c r="AF15" s="117"/>
      <c r="AG15" s="117"/>
      <c r="AH15" s="117"/>
      <c r="AI15" s="52"/>
      <c r="AJ15" s="52"/>
      <c r="AK15" s="52"/>
      <c r="AL15" s="52"/>
    </row>
    <row r="16" spans="1:38" s="119" customFormat="1" ht="18.75" customHeight="1">
      <c r="A16" s="226">
        <f>A15+AC7+AC8+Projet_OK</f>
        <v>1</v>
      </c>
      <c r="B16" s="226"/>
      <c r="C16" s="227"/>
      <c r="D16" s="227">
        <f>IF(G14=Buffer!L13,1,0)</f>
        <v>0</v>
      </c>
      <c r="E16" s="227"/>
      <c r="F16" s="227"/>
      <c r="G16" s="336" t="str">
        <f>IF(AND(G14&gt;0,PIN!M3=0),"Erreur code PIN"," ")</f>
        <v xml:space="preserve"> </v>
      </c>
      <c r="H16" s="336"/>
      <c r="I16" s="336"/>
      <c r="J16" s="336"/>
      <c r="K16" s="336"/>
      <c r="L16" s="336"/>
      <c r="M16" s="336"/>
      <c r="O16" s="137"/>
      <c r="P16" s="137"/>
      <c r="Q16" s="137"/>
      <c r="R16" s="349" t="str">
        <f>IF(S14&gt;" ","Les données introduites sur cette page ne peuvent pas être modifiées sous peine de rendre l'aplication inutilisable. Pour traiter un nouveau projet, téléchargez un nouveau tableau depuis le site www.compentho.com."," ")</f>
        <v xml:space="preserve"> </v>
      </c>
      <c r="S16" s="349"/>
      <c r="T16" s="349"/>
      <c r="U16" s="349"/>
      <c r="V16" s="349"/>
      <c r="W16" s="349"/>
      <c r="X16" s="349"/>
      <c r="Y16" s="349"/>
      <c r="Z16" s="349"/>
      <c r="AA16" s="147"/>
      <c r="AB16" s="147"/>
      <c r="AC16" s="117"/>
      <c r="AD16" s="117"/>
      <c r="AE16" s="117"/>
      <c r="AF16" s="117"/>
      <c r="AG16" s="117"/>
      <c r="AH16" s="117"/>
      <c r="AI16" s="52"/>
      <c r="AJ16" s="52"/>
      <c r="AK16" s="52"/>
      <c r="AL16" s="52"/>
    </row>
    <row r="17" spans="1:38" s="119" customFormat="1" ht="15" customHeight="1">
      <c r="A17" s="226"/>
      <c r="B17" s="226"/>
      <c r="C17" s="226">
        <f>IF(G14&gt;0,1,0)</f>
        <v>0</v>
      </c>
      <c r="D17" s="220" t="b">
        <f>IF(G14=Buffer!L13,1)</f>
        <v>0</v>
      </c>
      <c r="E17" s="226"/>
      <c r="F17" s="226" t="s">
        <v>399</v>
      </c>
      <c r="G17" s="336"/>
      <c r="H17" s="336"/>
      <c r="I17" s="336"/>
      <c r="J17" s="336"/>
      <c r="K17" s="336"/>
      <c r="L17" s="336"/>
      <c r="M17" s="336"/>
      <c r="O17" s="137"/>
      <c r="P17" s="137"/>
      <c r="Q17" s="137"/>
      <c r="R17" s="349"/>
      <c r="S17" s="349"/>
      <c r="T17" s="349"/>
      <c r="U17" s="349"/>
      <c r="V17" s="349"/>
      <c r="W17" s="349"/>
      <c r="X17" s="349"/>
      <c r="Y17" s="349"/>
      <c r="Z17" s="349"/>
      <c r="AA17" s="147"/>
      <c r="AB17" s="147"/>
      <c r="AC17" s="117"/>
      <c r="AD17" s="117"/>
      <c r="AE17" s="117"/>
      <c r="AF17" s="117"/>
      <c r="AG17" s="117"/>
      <c r="AH17" s="117"/>
      <c r="AI17" s="52"/>
      <c r="AJ17" s="52"/>
      <c r="AK17" s="52"/>
      <c r="AL17" s="52"/>
    </row>
    <row r="18" spans="1:38" s="119" customFormat="1" ht="15" customHeight="1">
      <c r="A18" s="226" t="s">
        <v>466</v>
      </c>
      <c r="B18" s="226"/>
      <c r="C18" s="226"/>
      <c r="D18" s="226"/>
      <c r="E18" s="226"/>
      <c r="F18" s="226"/>
      <c r="O18" s="137"/>
      <c r="P18" s="137"/>
      <c r="Q18" s="137"/>
      <c r="R18" s="349"/>
      <c r="S18" s="349"/>
      <c r="T18" s="349"/>
      <c r="U18" s="349"/>
      <c r="V18" s="349"/>
      <c r="W18" s="349"/>
      <c r="X18" s="349"/>
      <c r="Y18" s="349"/>
      <c r="Z18" s="349"/>
      <c r="AA18" s="147"/>
      <c r="AB18" s="147"/>
      <c r="AC18" s="117"/>
      <c r="AD18" s="117"/>
      <c r="AE18" s="117"/>
      <c r="AF18" s="117"/>
      <c r="AG18" s="117"/>
      <c r="AH18" s="117"/>
      <c r="AI18" s="52"/>
      <c r="AJ18" s="52"/>
      <c r="AK18" s="52"/>
      <c r="AL18" s="52"/>
    </row>
    <row r="19" spans="1:38" s="119" customFormat="1" ht="21">
      <c r="A19" s="117"/>
      <c r="B19" s="117"/>
      <c r="P19" s="131"/>
      <c r="Q19" s="131"/>
      <c r="R19" s="349"/>
      <c r="S19" s="349"/>
      <c r="T19" s="349"/>
      <c r="U19" s="349"/>
      <c r="V19" s="349"/>
      <c r="W19" s="349"/>
      <c r="X19" s="349"/>
      <c r="Y19" s="349"/>
      <c r="Z19" s="349"/>
      <c r="AA19" s="117"/>
      <c r="AB19" s="117"/>
      <c r="AC19" s="117"/>
      <c r="AD19" s="117"/>
      <c r="AE19" s="117"/>
      <c r="AF19" s="117"/>
      <c r="AG19" s="117"/>
      <c r="AH19" s="117"/>
      <c r="AI19" s="52"/>
      <c r="AJ19" s="52"/>
      <c r="AK19" s="52"/>
      <c r="AL19" s="52"/>
    </row>
    <row r="20" spans="1:38" s="119" customFormat="1" ht="15" customHeight="1">
      <c r="A20" s="117"/>
      <c r="O20" s="52"/>
      <c r="P20" s="52"/>
      <c r="Q20" s="52"/>
      <c r="R20" s="349"/>
      <c r="S20" s="349"/>
      <c r="T20" s="349"/>
      <c r="U20" s="349"/>
      <c r="V20" s="349"/>
      <c r="W20" s="349"/>
      <c r="X20" s="349"/>
      <c r="Y20" s="349"/>
      <c r="Z20" s="349"/>
      <c r="AA20" s="148"/>
      <c r="AB20" s="117"/>
      <c r="AC20" s="117"/>
      <c r="AD20" s="117"/>
      <c r="AE20" s="117"/>
      <c r="AF20" s="117"/>
      <c r="AG20" s="117"/>
      <c r="AH20" s="117"/>
      <c r="AI20" s="52"/>
      <c r="AJ20" s="52"/>
      <c r="AK20" s="52"/>
      <c r="AL20" s="52"/>
    </row>
    <row r="21" spans="1:38" s="119" customFormat="1" ht="15" customHeight="1">
      <c r="A21" s="117"/>
      <c r="O21" s="52"/>
      <c r="P21" s="52"/>
      <c r="Q21" s="52"/>
      <c r="R21" s="349"/>
      <c r="S21" s="349"/>
      <c r="T21" s="349"/>
      <c r="U21" s="349"/>
      <c r="V21" s="349"/>
      <c r="W21" s="349"/>
      <c r="X21" s="349"/>
      <c r="Y21" s="349"/>
      <c r="Z21" s="349"/>
      <c r="AA21" s="148"/>
      <c r="AB21" s="117"/>
      <c r="AC21" s="117"/>
      <c r="AD21" s="117"/>
      <c r="AE21" s="117"/>
      <c r="AF21" s="117"/>
      <c r="AG21" s="117"/>
      <c r="AH21" s="117"/>
      <c r="AI21" s="52"/>
      <c r="AJ21" s="52"/>
      <c r="AK21" s="52"/>
      <c r="AL21" s="52"/>
    </row>
    <row r="22" spans="1:38" s="119" customFormat="1" ht="15" customHeight="1">
      <c r="A22" s="117"/>
      <c r="G22" s="119" t="s">
        <v>467</v>
      </c>
      <c r="R22" s="143"/>
      <c r="S22" s="143"/>
      <c r="T22" s="143"/>
      <c r="U22" s="143"/>
      <c r="V22" s="143"/>
      <c r="W22" s="143"/>
      <c r="X22" s="143"/>
      <c r="Y22" s="143"/>
      <c r="Z22" s="143"/>
      <c r="AA22" s="148"/>
      <c r="AB22" s="117"/>
      <c r="AC22" s="117"/>
      <c r="AD22" s="117"/>
      <c r="AE22" s="117"/>
      <c r="AF22" s="117"/>
      <c r="AG22" s="117"/>
      <c r="AH22" s="117"/>
      <c r="AI22" s="52"/>
      <c r="AJ22" s="52"/>
      <c r="AK22" s="52"/>
      <c r="AL22" s="52"/>
    </row>
    <row r="23" spans="1:38" s="110" customFormat="1" ht="15" customHeight="1">
      <c r="A23" s="117"/>
      <c r="R23" s="143"/>
      <c r="S23" s="143"/>
      <c r="T23" s="143"/>
      <c r="U23" s="143"/>
      <c r="V23" s="143"/>
      <c r="W23" s="143"/>
      <c r="X23" s="143"/>
      <c r="Y23" s="143"/>
      <c r="Z23" s="143"/>
      <c r="AA23" s="148"/>
      <c r="AB23" s="117"/>
      <c r="AC23" s="117"/>
      <c r="AD23" s="117"/>
      <c r="AE23" s="117"/>
      <c r="AF23" s="117"/>
      <c r="AG23" s="117"/>
      <c r="AH23" s="117"/>
      <c r="AI23" s="52"/>
      <c r="AJ23" s="52"/>
      <c r="AK23" s="52"/>
      <c r="AL23" s="52"/>
    </row>
    <row r="24" spans="1:38" s="110" customFormat="1" ht="15" customHeight="1">
      <c r="A24" s="117"/>
      <c r="R24" s="143"/>
      <c r="S24" s="143"/>
      <c r="T24" s="143"/>
      <c r="U24" s="143"/>
      <c r="V24" s="143"/>
      <c r="W24" s="143"/>
      <c r="X24" s="143"/>
      <c r="Y24" s="143"/>
      <c r="Z24" s="143"/>
      <c r="AA24" s="148"/>
      <c r="AB24" s="117"/>
      <c r="AC24" s="117"/>
      <c r="AD24" s="117"/>
      <c r="AE24" s="117"/>
      <c r="AF24" s="117"/>
      <c r="AG24" s="117"/>
      <c r="AH24" s="117"/>
      <c r="AI24" s="52"/>
      <c r="AJ24" s="52"/>
      <c r="AK24" s="52"/>
      <c r="AL24" s="52"/>
    </row>
    <row r="25" spans="1:38" s="110" customFormat="1" ht="15" customHeight="1">
      <c r="A25" s="117"/>
      <c r="R25" s="143"/>
      <c r="S25" s="143"/>
      <c r="T25" s="143"/>
      <c r="U25" s="143"/>
      <c r="V25" s="143"/>
      <c r="W25" s="143"/>
      <c r="X25" s="143"/>
      <c r="Y25" s="143"/>
      <c r="Z25" s="143"/>
      <c r="AA25" s="117"/>
      <c r="AB25" s="117"/>
      <c r="AC25" s="117"/>
      <c r="AD25" s="117"/>
      <c r="AE25" s="117"/>
      <c r="AF25" s="117"/>
      <c r="AG25" s="117"/>
      <c r="AH25" s="117"/>
      <c r="AI25" s="52"/>
      <c r="AJ25" s="52"/>
      <c r="AK25" s="52"/>
      <c r="AL25" s="52"/>
    </row>
    <row r="26" spans="1:38" s="110" customFormat="1" ht="15" customHeight="1">
      <c r="A26" s="52"/>
      <c r="R26" s="350" t="s">
        <v>400</v>
      </c>
      <c r="S26" s="350"/>
      <c r="T26" s="350"/>
      <c r="U26" s="350"/>
      <c r="V26" s="350"/>
      <c r="W26" s="350"/>
      <c r="X26" s="350"/>
      <c r="Y26" s="350"/>
      <c r="Z26" s="350"/>
      <c r="AA26" s="149"/>
      <c r="AB26" s="149"/>
      <c r="AC26" s="117"/>
      <c r="AD26" s="117"/>
      <c r="AE26" s="117"/>
      <c r="AF26" s="117"/>
      <c r="AG26" s="117"/>
      <c r="AH26" s="117"/>
      <c r="AI26" s="52"/>
      <c r="AJ26" s="52"/>
      <c r="AK26" s="52"/>
      <c r="AL26" s="52"/>
    </row>
    <row r="27" spans="1:38" s="110" customFormat="1" ht="15" customHeight="1">
      <c r="A27" s="52"/>
      <c r="R27" s="144"/>
      <c r="S27" s="144"/>
      <c r="T27" s="144"/>
      <c r="U27" s="144"/>
      <c r="V27" s="144"/>
      <c r="W27" s="144"/>
      <c r="X27" s="144"/>
      <c r="Y27" s="144"/>
      <c r="Z27" s="144"/>
      <c r="AA27" s="149"/>
      <c r="AB27" s="149"/>
      <c r="AC27" s="117"/>
      <c r="AD27" s="117"/>
      <c r="AE27" s="117"/>
      <c r="AF27" s="117"/>
      <c r="AG27" s="117"/>
      <c r="AH27" s="117"/>
      <c r="AI27" s="52"/>
      <c r="AJ27" s="52"/>
      <c r="AK27" s="52"/>
      <c r="AL27" s="52"/>
    </row>
    <row r="28" spans="1:38" s="117" customFormat="1">
      <c r="AI28" s="52"/>
      <c r="AJ28" s="52"/>
      <c r="AK28" s="52"/>
      <c r="AL28" s="52"/>
    </row>
    <row r="29" spans="1:38" s="117" customFormat="1">
      <c r="AI29" s="52"/>
      <c r="AJ29" s="52"/>
      <c r="AK29" s="52"/>
      <c r="AL29" s="52"/>
    </row>
    <row r="30" spans="1:38" s="117" customFormat="1">
      <c r="AI30" s="52"/>
      <c r="AJ30" s="52"/>
      <c r="AK30" s="52"/>
      <c r="AL30" s="52"/>
    </row>
    <row r="31" spans="1:38" s="117" customFormat="1">
      <c r="AI31" s="52"/>
      <c r="AJ31" s="52"/>
      <c r="AK31" s="52"/>
      <c r="AL31" s="52"/>
    </row>
    <row r="32" spans="1:38" s="117" customFormat="1">
      <c r="AI32" s="52"/>
      <c r="AJ32" s="52"/>
      <c r="AK32" s="52"/>
      <c r="AL32" s="52"/>
    </row>
    <row r="33" spans="1:48" s="117" customFormat="1">
      <c r="AI33" s="52"/>
      <c r="AJ33" s="52"/>
      <c r="AK33" s="52"/>
      <c r="AL33" s="52"/>
    </row>
    <row r="34" spans="1:48" s="117" customFormat="1">
      <c r="AI34" s="52"/>
      <c r="AJ34" s="52"/>
      <c r="AK34" s="52"/>
      <c r="AL34" s="52"/>
    </row>
    <row r="35" spans="1:48" s="117" customFormat="1">
      <c r="AI35" s="52"/>
      <c r="AJ35" s="52"/>
      <c r="AK35" s="52"/>
      <c r="AL35" s="52"/>
    </row>
    <row r="36" spans="1:48" s="108" customFormat="1">
      <c r="A36" s="117"/>
      <c r="B36" s="117"/>
      <c r="C36" s="117"/>
      <c r="D36" s="117"/>
      <c r="E36" s="117"/>
      <c r="F36" s="117"/>
      <c r="G36" s="117"/>
      <c r="H36" s="117"/>
      <c r="I36" s="117"/>
      <c r="J36" s="117"/>
      <c r="K36" s="117"/>
      <c r="L36" s="117"/>
      <c r="M36" s="117"/>
      <c r="N36" s="117"/>
      <c r="O36" s="117">
        <v>0</v>
      </c>
      <c r="P36" s="117" t="s">
        <v>302</v>
      </c>
      <c r="Q36" s="117"/>
      <c r="R36" s="117"/>
      <c r="S36" s="117"/>
      <c r="T36" s="117"/>
      <c r="U36" s="111"/>
      <c r="V36" s="117"/>
      <c r="W36" s="117"/>
      <c r="X36" s="117"/>
      <c r="Y36" s="117"/>
      <c r="Z36" s="117"/>
      <c r="AA36" s="117"/>
      <c r="AB36" s="117"/>
      <c r="AC36" s="117"/>
      <c r="AD36" s="117"/>
      <c r="AE36" s="117"/>
      <c r="AF36" s="117"/>
      <c r="AG36" s="117"/>
      <c r="AH36" s="117"/>
      <c r="AI36" s="52"/>
      <c r="AJ36" s="52"/>
      <c r="AK36" s="52"/>
      <c r="AL36" s="52"/>
      <c r="AM36" s="117"/>
      <c r="AN36" s="117"/>
      <c r="AO36" s="117"/>
      <c r="AP36" s="117"/>
      <c r="AQ36" s="117"/>
      <c r="AR36" s="117"/>
      <c r="AS36" s="117"/>
      <c r="AT36" s="117"/>
      <c r="AU36" s="117"/>
      <c r="AV36" s="117"/>
    </row>
    <row r="37" spans="1:48" s="108" customFormat="1">
      <c r="A37" s="117"/>
      <c r="B37" s="117"/>
      <c r="C37" s="117"/>
      <c r="D37" s="117"/>
      <c r="E37" s="117"/>
      <c r="F37" s="117"/>
      <c r="G37" s="117"/>
      <c r="H37" s="117"/>
      <c r="I37" s="117"/>
      <c r="J37" s="117"/>
      <c r="K37" s="117"/>
      <c r="L37" s="117"/>
      <c r="M37" s="117"/>
      <c r="N37" s="117"/>
      <c r="O37" s="117">
        <v>1</v>
      </c>
      <c r="P37" s="117" t="s">
        <v>304</v>
      </c>
      <c r="Q37" s="117"/>
      <c r="R37" s="117"/>
      <c r="S37" s="117"/>
      <c r="T37" s="117"/>
      <c r="U37" s="111"/>
      <c r="V37" s="117"/>
      <c r="W37" s="117"/>
      <c r="X37" s="117"/>
      <c r="Y37" s="117"/>
      <c r="Z37" s="117"/>
      <c r="AA37" s="117"/>
      <c r="AB37" s="117"/>
      <c r="AC37" s="117"/>
      <c r="AD37" s="117"/>
      <c r="AE37" s="117"/>
      <c r="AF37" s="117"/>
      <c r="AG37" s="117"/>
      <c r="AH37" s="117"/>
      <c r="AI37" s="52"/>
      <c r="AJ37" s="52"/>
      <c r="AK37" s="52"/>
      <c r="AL37" s="52"/>
      <c r="AM37" s="117"/>
      <c r="AN37" s="117"/>
      <c r="AO37" s="117"/>
      <c r="AP37" s="117"/>
      <c r="AQ37" s="117"/>
      <c r="AR37" s="117"/>
      <c r="AS37" s="117"/>
      <c r="AT37" s="117"/>
      <c r="AU37" s="117"/>
      <c r="AV37" s="117"/>
    </row>
    <row r="38" spans="1:48" s="108" customFormat="1">
      <c r="A38" s="117"/>
      <c r="B38" s="117"/>
      <c r="C38" s="117"/>
      <c r="D38" s="117"/>
      <c r="E38" s="117"/>
      <c r="F38" s="117"/>
      <c r="G38" s="117"/>
      <c r="H38" s="117"/>
      <c r="I38" s="117"/>
      <c r="J38" s="117"/>
      <c r="K38" s="117"/>
      <c r="L38" s="117"/>
      <c r="M38" s="117"/>
      <c r="N38" s="117"/>
      <c r="O38" s="117">
        <v>2</v>
      </c>
      <c r="P38" s="117" t="s">
        <v>305</v>
      </c>
      <c r="Q38" s="117"/>
      <c r="R38" s="117"/>
      <c r="S38" s="117"/>
      <c r="T38" s="117"/>
      <c r="U38" s="111"/>
      <c r="V38" s="117"/>
      <c r="W38" s="117"/>
      <c r="X38" s="117"/>
      <c r="Y38" s="117"/>
      <c r="Z38" s="117"/>
      <c r="AA38" s="117"/>
      <c r="AB38" s="117"/>
      <c r="AC38" s="117"/>
      <c r="AD38" s="117"/>
      <c r="AE38" s="117"/>
      <c r="AF38" s="117"/>
      <c r="AG38" s="117"/>
      <c r="AH38" s="117"/>
      <c r="AI38" s="52"/>
      <c r="AJ38" s="52"/>
      <c r="AK38" s="52"/>
      <c r="AL38" s="52"/>
      <c r="AM38" s="117"/>
      <c r="AN38" s="117"/>
      <c r="AO38" s="117"/>
      <c r="AP38" s="117"/>
      <c r="AQ38" s="117"/>
      <c r="AR38" s="117"/>
      <c r="AS38" s="117"/>
      <c r="AT38" s="117"/>
      <c r="AU38" s="117"/>
      <c r="AV38" s="117"/>
    </row>
    <row r="39" spans="1:48" s="108" customFormat="1">
      <c r="A39" s="117"/>
      <c r="B39" s="117"/>
      <c r="C39" s="117"/>
      <c r="D39" s="117"/>
      <c r="E39" s="117"/>
      <c r="F39" s="117"/>
      <c r="G39" s="117"/>
      <c r="H39" s="117"/>
      <c r="I39" s="117"/>
      <c r="J39" s="117"/>
      <c r="K39" s="117"/>
      <c r="L39" s="117"/>
      <c r="M39" s="117"/>
      <c r="N39" s="117"/>
      <c r="O39" s="117">
        <v>3</v>
      </c>
      <c r="P39" s="117" t="s">
        <v>303</v>
      </c>
      <c r="Q39" s="117"/>
      <c r="R39" s="117"/>
      <c r="S39" s="117"/>
      <c r="T39" s="117"/>
      <c r="U39" s="111"/>
      <c r="V39" s="117"/>
      <c r="W39" s="117"/>
      <c r="X39" s="117"/>
      <c r="Y39" s="117"/>
      <c r="Z39" s="117"/>
      <c r="AA39" s="117"/>
      <c r="AB39" s="117"/>
      <c r="AC39" s="117"/>
      <c r="AD39" s="117"/>
      <c r="AE39" s="117"/>
      <c r="AF39" s="117"/>
      <c r="AG39" s="117"/>
      <c r="AH39" s="117"/>
      <c r="AI39" s="52"/>
      <c r="AJ39" s="52"/>
      <c r="AK39" s="52"/>
      <c r="AL39" s="52"/>
      <c r="AM39" s="117"/>
      <c r="AN39" s="117"/>
      <c r="AO39" s="117"/>
      <c r="AP39" s="117"/>
      <c r="AQ39" s="117"/>
      <c r="AR39" s="117"/>
      <c r="AS39" s="117"/>
      <c r="AT39" s="117"/>
      <c r="AU39" s="117"/>
      <c r="AV39" s="117"/>
    </row>
    <row r="40" spans="1:48" s="108" customFormat="1">
      <c r="A40" s="117"/>
      <c r="B40" s="117"/>
      <c r="C40" s="117"/>
      <c r="D40" s="117"/>
      <c r="E40" s="117"/>
      <c r="F40" s="117"/>
      <c r="G40" s="117"/>
      <c r="H40" s="117"/>
      <c r="I40" s="117"/>
      <c r="J40" s="117"/>
      <c r="K40" s="117"/>
      <c r="L40" s="117"/>
      <c r="M40" s="117"/>
      <c r="N40" s="117"/>
      <c r="O40" s="117">
        <v>4</v>
      </c>
      <c r="P40" s="117" t="s">
        <v>306</v>
      </c>
      <c r="Q40" s="117"/>
      <c r="R40" s="117"/>
      <c r="S40" s="117"/>
      <c r="T40" s="117"/>
      <c r="U40" s="111"/>
      <c r="V40" s="117"/>
      <c r="W40" s="117"/>
      <c r="X40" s="117"/>
      <c r="Y40" s="117"/>
      <c r="Z40" s="117"/>
      <c r="AA40" s="117"/>
      <c r="AB40" s="117"/>
      <c r="AC40" s="117"/>
      <c r="AD40" s="117"/>
      <c r="AE40" s="117"/>
      <c r="AF40" s="117"/>
      <c r="AG40" s="117"/>
      <c r="AH40" s="117"/>
      <c r="AI40" s="52"/>
      <c r="AJ40" s="52"/>
      <c r="AK40" s="52"/>
      <c r="AL40" s="52"/>
      <c r="AM40" s="117"/>
      <c r="AN40" s="117"/>
      <c r="AO40" s="117"/>
      <c r="AP40" s="117"/>
      <c r="AQ40" s="117"/>
      <c r="AR40" s="117"/>
      <c r="AS40" s="117"/>
      <c r="AT40" s="117"/>
      <c r="AU40" s="117"/>
      <c r="AV40" s="117"/>
    </row>
    <row r="41" spans="1:48" s="108" customFormat="1">
      <c r="A41" s="117"/>
      <c r="B41" s="117"/>
      <c r="C41" s="117"/>
      <c r="D41" s="117"/>
      <c r="E41" s="117"/>
      <c r="F41" s="117"/>
      <c r="G41" s="117"/>
      <c r="H41" s="117"/>
      <c r="I41" s="117"/>
      <c r="J41" s="117"/>
      <c r="K41" s="117"/>
      <c r="L41" s="117"/>
      <c r="M41" s="117"/>
      <c r="N41" s="117"/>
      <c r="O41" s="117">
        <v>5</v>
      </c>
      <c r="P41" s="117" t="s">
        <v>302</v>
      </c>
      <c r="Q41" s="117"/>
      <c r="R41" s="117"/>
      <c r="S41" s="117"/>
      <c r="T41" s="117"/>
      <c r="U41" s="111"/>
      <c r="V41" s="117"/>
      <c r="W41" s="117"/>
      <c r="X41" s="117"/>
      <c r="Y41" s="117"/>
      <c r="Z41" s="117"/>
      <c r="AA41" s="117"/>
      <c r="AB41" s="117"/>
      <c r="AC41" s="117"/>
      <c r="AD41" s="117"/>
      <c r="AE41" s="117"/>
      <c r="AF41" s="117"/>
      <c r="AG41" s="117"/>
      <c r="AH41" s="117"/>
      <c r="AI41" s="52"/>
      <c r="AJ41" s="52"/>
      <c r="AK41" s="52"/>
      <c r="AL41" s="52"/>
      <c r="AM41" s="117"/>
      <c r="AN41" s="117"/>
      <c r="AO41" s="117"/>
      <c r="AP41" s="117"/>
      <c r="AQ41" s="117"/>
      <c r="AR41" s="117"/>
      <c r="AS41" s="117"/>
      <c r="AT41" s="117"/>
      <c r="AU41" s="117"/>
      <c r="AV41" s="117"/>
    </row>
    <row r="42" spans="1:48" s="108" customFormat="1">
      <c r="A42" s="117"/>
      <c r="B42" s="117"/>
      <c r="C42" s="117"/>
      <c r="D42" s="117"/>
      <c r="E42" s="117"/>
      <c r="F42" s="117"/>
      <c r="G42" s="117"/>
      <c r="H42" s="117"/>
      <c r="I42" s="117"/>
      <c r="J42" s="117"/>
      <c r="K42" s="117"/>
      <c r="L42" s="117"/>
      <c r="M42" s="117"/>
      <c r="N42" s="117"/>
      <c r="O42" s="117"/>
      <c r="P42" s="117"/>
      <c r="Q42" s="117"/>
      <c r="R42" s="117"/>
      <c r="S42" s="117"/>
      <c r="T42" s="117"/>
      <c r="U42" s="111"/>
      <c r="V42" s="117"/>
      <c r="W42" s="117"/>
      <c r="X42" s="117"/>
      <c r="Y42" s="117"/>
      <c r="Z42" s="117"/>
      <c r="AA42" s="117"/>
      <c r="AB42" s="117"/>
      <c r="AC42" s="117"/>
      <c r="AD42" s="117"/>
      <c r="AE42" s="117"/>
      <c r="AF42" s="117"/>
      <c r="AG42" s="117"/>
      <c r="AH42" s="117"/>
      <c r="AI42" s="52"/>
      <c r="AJ42" s="52"/>
      <c r="AK42" s="52"/>
      <c r="AL42" s="52"/>
      <c r="AM42" s="117"/>
      <c r="AN42" s="117"/>
      <c r="AO42" s="117"/>
      <c r="AP42" s="117"/>
      <c r="AQ42" s="117"/>
      <c r="AR42" s="117"/>
      <c r="AS42" s="117"/>
      <c r="AT42" s="117"/>
      <c r="AU42" s="117"/>
      <c r="AV42" s="117"/>
    </row>
    <row r="43" spans="1:48" s="108" customFormat="1">
      <c r="A43" s="117"/>
      <c r="B43" s="117"/>
      <c r="C43" s="117"/>
      <c r="D43" s="117"/>
      <c r="E43" s="117"/>
      <c r="F43" s="117"/>
      <c r="G43" s="117"/>
      <c r="H43" s="117"/>
      <c r="I43" s="117"/>
      <c r="J43" s="117"/>
      <c r="K43" s="117"/>
      <c r="L43" s="117"/>
      <c r="M43" s="117"/>
      <c r="N43" s="117"/>
      <c r="O43" s="117"/>
      <c r="P43" s="117"/>
      <c r="Q43" s="117"/>
      <c r="R43" s="117"/>
      <c r="S43" s="117"/>
      <c r="T43" s="117"/>
      <c r="U43" s="111"/>
      <c r="V43" s="117"/>
      <c r="W43" s="117"/>
      <c r="X43" s="117"/>
      <c r="Y43" s="117"/>
      <c r="Z43" s="117"/>
      <c r="AA43" s="117"/>
      <c r="AB43" s="117"/>
      <c r="AC43" s="117"/>
      <c r="AD43" s="117"/>
      <c r="AE43" s="117"/>
      <c r="AF43" s="117"/>
      <c r="AG43" s="117"/>
      <c r="AH43" s="117"/>
      <c r="AI43" s="52"/>
      <c r="AJ43" s="52"/>
      <c r="AK43" s="52"/>
      <c r="AL43" s="52"/>
      <c r="AM43" s="117"/>
      <c r="AN43" s="117"/>
      <c r="AO43" s="117"/>
      <c r="AP43" s="117"/>
      <c r="AQ43" s="117"/>
      <c r="AR43" s="117"/>
      <c r="AS43" s="117"/>
      <c r="AT43" s="117"/>
      <c r="AU43" s="117"/>
      <c r="AV43" s="117"/>
    </row>
    <row r="44" spans="1:48" s="108" customFormat="1">
      <c r="A44" s="117"/>
      <c r="B44" s="117"/>
      <c r="C44" s="117"/>
      <c r="D44" s="117"/>
      <c r="E44" s="117"/>
      <c r="F44" s="117"/>
      <c r="G44" s="117"/>
      <c r="H44" s="117"/>
      <c r="I44" s="117"/>
      <c r="J44" s="117"/>
      <c r="K44" s="117"/>
      <c r="L44" s="117"/>
      <c r="M44" s="117"/>
      <c r="N44" s="117"/>
      <c r="O44" s="117"/>
      <c r="P44" s="117"/>
      <c r="Q44" s="117"/>
      <c r="R44" s="117"/>
      <c r="S44" s="117"/>
      <c r="T44" s="117"/>
      <c r="U44" s="111"/>
      <c r="V44" s="117"/>
      <c r="W44" s="117"/>
      <c r="X44" s="117"/>
      <c r="Y44" s="117"/>
      <c r="Z44" s="117"/>
      <c r="AA44" s="117"/>
      <c r="AB44" s="117"/>
      <c r="AC44" s="117"/>
      <c r="AD44" s="117"/>
      <c r="AE44" s="117"/>
      <c r="AF44" s="117"/>
      <c r="AG44" s="117"/>
      <c r="AH44" s="117"/>
      <c r="AI44" s="52"/>
      <c r="AJ44" s="52"/>
      <c r="AK44" s="52"/>
      <c r="AL44" s="52"/>
      <c r="AM44" s="117"/>
      <c r="AN44" s="117"/>
      <c r="AO44" s="117"/>
      <c r="AP44" s="117"/>
      <c r="AQ44" s="117"/>
      <c r="AR44" s="117"/>
      <c r="AS44" s="117"/>
      <c r="AT44" s="117"/>
      <c r="AU44" s="117"/>
      <c r="AV44" s="117"/>
    </row>
    <row r="45" spans="1:48" s="108" customFormat="1">
      <c r="A45" s="117"/>
      <c r="B45" s="117"/>
      <c r="C45" s="117"/>
      <c r="D45" s="117"/>
      <c r="E45" s="117"/>
      <c r="F45" s="117"/>
      <c r="G45" s="117"/>
      <c r="H45" s="117"/>
      <c r="I45" s="117"/>
      <c r="J45" s="117"/>
      <c r="K45" s="117"/>
      <c r="L45" s="117"/>
      <c r="M45" s="117"/>
      <c r="N45" s="117"/>
      <c r="O45" s="117"/>
      <c r="P45" s="117"/>
      <c r="Q45" s="117"/>
      <c r="R45" s="117"/>
      <c r="S45" s="117"/>
      <c r="T45" s="117"/>
      <c r="U45" s="111"/>
      <c r="V45" s="117"/>
      <c r="W45" s="117"/>
      <c r="X45" s="117"/>
      <c r="Y45" s="117"/>
      <c r="Z45" s="117"/>
      <c r="AA45" s="117"/>
      <c r="AB45" s="117"/>
      <c r="AC45" s="117"/>
      <c r="AD45" s="117"/>
      <c r="AE45" s="117"/>
      <c r="AF45" s="117"/>
      <c r="AG45" s="117"/>
      <c r="AH45" s="117"/>
      <c r="AI45" s="52"/>
      <c r="AJ45" s="52"/>
      <c r="AK45" s="52"/>
      <c r="AL45" s="52"/>
      <c r="AM45" s="117"/>
      <c r="AN45" s="117"/>
      <c r="AO45" s="117"/>
      <c r="AP45" s="117"/>
      <c r="AQ45" s="117"/>
      <c r="AR45" s="117"/>
      <c r="AS45" s="117"/>
      <c r="AT45" s="117"/>
      <c r="AU45" s="117"/>
      <c r="AV45" s="117"/>
    </row>
    <row r="46" spans="1:48" s="108" customFormat="1">
      <c r="A46" s="117"/>
      <c r="B46" s="117"/>
      <c r="C46" s="117"/>
      <c r="D46" s="117"/>
      <c r="E46" s="117"/>
      <c r="F46" s="117"/>
      <c r="G46" s="117"/>
      <c r="H46" s="117"/>
      <c r="I46" s="117"/>
      <c r="J46" s="117"/>
      <c r="K46" s="117"/>
      <c r="L46" s="117"/>
      <c r="M46" s="117"/>
      <c r="N46" s="117"/>
      <c r="O46" s="117"/>
      <c r="P46" s="117"/>
      <c r="Q46" s="117"/>
      <c r="R46" s="117"/>
      <c r="S46" s="117"/>
      <c r="T46" s="117"/>
      <c r="U46" s="111"/>
      <c r="V46" s="117"/>
      <c r="W46" s="117"/>
      <c r="X46" s="117"/>
      <c r="Y46" s="117"/>
      <c r="Z46" s="117"/>
      <c r="AA46" s="117"/>
      <c r="AB46" s="117"/>
      <c r="AC46" s="117"/>
      <c r="AD46" s="117"/>
      <c r="AE46" s="117"/>
      <c r="AF46" s="117"/>
      <c r="AG46" s="117"/>
      <c r="AH46" s="117"/>
      <c r="AI46" s="52"/>
      <c r="AJ46" s="52"/>
      <c r="AK46" s="52"/>
      <c r="AL46" s="52"/>
      <c r="AM46" s="117"/>
      <c r="AN46" s="117"/>
      <c r="AO46" s="117"/>
      <c r="AP46" s="117"/>
      <c r="AQ46" s="117"/>
      <c r="AR46" s="117"/>
      <c r="AS46" s="117"/>
      <c r="AT46" s="117"/>
      <c r="AU46" s="117"/>
      <c r="AV46" s="117"/>
    </row>
    <row r="47" spans="1:48" s="108" customFormat="1">
      <c r="A47" s="117"/>
      <c r="B47" s="117"/>
      <c r="C47" s="117"/>
      <c r="D47" s="117"/>
      <c r="E47" s="117"/>
      <c r="F47" s="117"/>
      <c r="G47" s="117"/>
      <c r="H47" s="117"/>
      <c r="I47" s="117"/>
      <c r="J47" s="117"/>
      <c r="K47" s="117"/>
      <c r="L47" s="117"/>
      <c r="M47" s="117"/>
      <c r="N47" s="117"/>
      <c r="O47" s="117"/>
      <c r="P47" s="117"/>
      <c r="Q47" s="117"/>
      <c r="R47" s="117"/>
      <c r="S47" s="117"/>
      <c r="T47" s="117"/>
      <c r="U47" s="111"/>
      <c r="V47" s="117"/>
      <c r="W47" s="117"/>
      <c r="X47" s="117"/>
      <c r="Y47" s="117"/>
      <c r="Z47" s="117"/>
      <c r="AA47" s="117"/>
      <c r="AB47" s="117"/>
      <c r="AC47" s="117"/>
      <c r="AD47" s="117"/>
      <c r="AE47" s="117"/>
      <c r="AF47" s="117"/>
      <c r="AG47" s="117"/>
      <c r="AH47" s="117"/>
      <c r="AI47" s="52"/>
      <c r="AJ47" s="52"/>
      <c r="AK47" s="52"/>
      <c r="AL47" s="52"/>
      <c r="AM47" s="117"/>
      <c r="AN47" s="117"/>
      <c r="AO47" s="117"/>
      <c r="AP47" s="117"/>
      <c r="AQ47" s="117"/>
      <c r="AR47" s="117"/>
      <c r="AS47" s="117"/>
      <c r="AT47" s="117"/>
      <c r="AU47" s="117"/>
      <c r="AV47" s="117"/>
    </row>
    <row r="48" spans="1:48" s="108" customFormat="1">
      <c r="A48" s="117"/>
      <c r="B48" s="117"/>
      <c r="C48" s="117"/>
      <c r="D48" s="117"/>
      <c r="E48" s="117"/>
      <c r="F48" s="117"/>
      <c r="G48" s="117"/>
      <c r="H48" s="117"/>
      <c r="I48" s="117"/>
      <c r="J48" s="117"/>
      <c r="K48" s="117"/>
      <c r="L48" s="117"/>
      <c r="M48" s="117"/>
      <c r="N48" s="117"/>
      <c r="O48" s="117"/>
      <c r="P48" s="117"/>
      <c r="Q48" s="117"/>
      <c r="R48" s="117"/>
      <c r="S48" s="117"/>
      <c r="T48" s="117"/>
      <c r="U48" s="111"/>
      <c r="V48" s="117"/>
      <c r="W48" s="117"/>
      <c r="X48" s="117"/>
      <c r="Y48" s="117"/>
      <c r="Z48" s="117"/>
      <c r="AA48" s="117"/>
      <c r="AB48" s="117"/>
      <c r="AC48" s="117"/>
      <c r="AD48" s="117"/>
      <c r="AE48" s="117"/>
      <c r="AF48" s="117"/>
      <c r="AG48" s="117"/>
      <c r="AH48" s="117"/>
      <c r="AI48" s="52"/>
      <c r="AJ48" s="52"/>
      <c r="AK48" s="52"/>
      <c r="AL48" s="52"/>
      <c r="AM48" s="117"/>
      <c r="AN48" s="117"/>
      <c r="AO48" s="117"/>
      <c r="AP48" s="117"/>
      <c r="AQ48" s="117"/>
      <c r="AR48" s="117"/>
      <c r="AS48" s="117"/>
      <c r="AT48" s="117"/>
      <c r="AU48" s="117"/>
      <c r="AV48" s="117"/>
    </row>
    <row r="49" spans="1:49" s="108" customFormat="1">
      <c r="A49" s="117"/>
      <c r="B49" s="117"/>
      <c r="C49" s="117"/>
      <c r="D49" s="117"/>
      <c r="E49" s="117"/>
      <c r="F49" s="117"/>
      <c r="G49" s="117"/>
      <c r="H49" s="117"/>
      <c r="I49" s="117"/>
      <c r="J49" s="117"/>
      <c r="K49" s="117"/>
      <c r="L49" s="117"/>
      <c r="M49" s="117"/>
      <c r="N49" s="117"/>
      <c r="O49" s="117"/>
      <c r="P49" s="117"/>
      <c r="Q49" s="117"/>
      <c r="R49" s="117"/>
      <c r="S49" s="117"/>
      <c r="T49" s="117"/>
      <c r="U49" s="111"/>
      <c r="V49" s="117"/>
      <c r="W49" s="117"/>
      <c r="X49" s="117"/>
      <c r="Y49" s="117"/>
      <c r="Z49" s="117"/>
      <c r="AA49" s="117"/>
      <c r="AB49" s="117"/>
      <c r="AC49" s="117"/>
      <c r="AD49" s="117"/>
      <c r="AE49" s="117"/>
      <c r="AF49" s="117"/>
      <c r="AG49" s="117"/>
      <c r="AH49" s="117"/>
      <c r="AI49" s="52"/>
      <c r="AJ49" s="52"/>
      <c r="AK49" s="52"/>
      <c r="AL49" s="52"/>
      <c r="AM49" s="117"/>
      <c r="AN49" s="117"/>
      <c r="AO49" s="117"/>
      <c r="AP49" s="117"/>
      <c r="AQ49" s="117"/>
      <c r="AR49" s="117"/>
      <c r="AS49" s="117"/>
      <c r="AT49" s="117"/>
      <c r="AU49" s="117"/>
      <c r="AV49" s="117"/>
    </row>
    <row r="50" spans="1:49" s="108" customFormat="1">
      <c r="A50" s="117"/>
      <c r="B50" s="117"/>
      <c r="C50" s="117"/>
      <c r="D50" s="117"/>
      <c r="E50" s="117"/>
      <c r="F50" s="117"/>
      <c r="G50" s="117"/>
      <c r="H50" s="117"/>
      <c r="I50" s="117"/>
      <c r="J50" s="117"/>
      <c r="K50" s="117"/>
      <c r="L50" s="117"/>
      <c r="M50" s="117"/>
      <c r="N50" s="117"/>
      <c r="O50" s="117"/>
      <c r="P50" s="117"/>
      <c r="Q50" s="117"/>
      <c r="R50" s="117"/>
      <c r="S50" s="117"/>
      <c r="T50" s="117"/>
      <c r="U50" s="111"/>
      <c r="V50" s="117"/>
      <c r="W50" s="117"/>
      <c r="X50" s="117"/>
      <c r="Y50" s="117"/>
      <c r="Z50" s="117"/>
      <c r="AA50" s="117"/>
      <c r="AB50" s="117"/>
      <c r="AC50" s="117"/>
      <c r="AD50" s="117"/>
      <c r="AE50" s="117"/>
      <c r="AF50" s="117"/>
      <c r="AG50" s="117"/>
      <c r="AH50" s="117"/>
      <c r="AI50" s="52"/>
      <c r="AJ50" s="52"/>
      <c r="AK50" s="52"/>
      <c r="AL50" s="52"/>
      <c r="AM50" s="117"/>
      <c r="AN50" s="117"/>
      <c r="AO50" s="117"/>
      <c r="AP50" s="117"/>
      <c r="AQ50" s="117"/>
      <c r="AR50" s="117"/>
      <c r="AS50" s="117"/>
      <c r="AT50" s="117"/>
      <c r="AU50" s="117"/>
      <c r="AV50" s="117"/>
    </row>
    <row r="51" spans="1:49" s="108" customFormat="1">
      <c r="A51" s="117"/>
      <c r="B51" s="117"/>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52"/>
      <c r="AJ51" s="52"/>
      <c r="AK51" s="52"/>
      <c r="AL51" s="52"/>
      <c r="AM51" s="117"/>
      <c r="AN51" s="117"/>
      <c r="AO51" s="117"/>
      <c r="AP51" s="117"/>
      <c r="AQ51" s="117"/>
      <c r="AR51" s="117"/>
      <c r="AS51" s="117"/>
      <c r="AT51" s="117"/>
      <c r="AU51" s="117"/>
      <c r="AV51" s="117"/>
    </row>
    <row r="52" spans="1:49" s="108" customFormat="1" ht="15" customHeight="1">
      <c r="A52" s="117"/>
      <c r="B52" s="117"/>
      <c r="C52" s="117"/>
      <c r="D52" s="117"/>
      <c r="E52" s="117"/>
      <c r="F52" s="117"/>
      <c r="G52" s="117"/>
      <c r="H52" s="117"/>
      <c r="I52" s="117"/>
      <c r="J52" s="117"/>
      <c r="K52" s="117"/>
      <c r="L52" s="117"/>
      <c r="M52" s="117"/>
      <c r="N52" s="117"/>
      <c r="O52" s="117"/>
      <c r="P52" s="117"/>
      <c r="Q52" s="117"/>
      <c r="R52" s="117"/>
      <c r="S52" s="117"/>
      <c r="T52" s="117"/>
      <c r="U52" s="231"/>
      <c r="V52" s="231"/>
      <c r="W52" s="231"/>
      <c r="X52" s="117"/>
      <c r="Y52" s="117"/>
      <c r="Z52" s="117"/>
      <c r="AA52" s="117"/>
      <c r="AB52" s="117"/>
      <c r="AC52" s="117"/>
      <c r="AD52" s="117"/>
      <c r="AE52" s="117"/>
      <c r="AF52" s="117"/>
      <c r="AG52" s="117"/>
      <c r="AH52" s="117"/>
      <c r="AI52" s="52"/>
      <c r="AJ52" s="52"/>
      <c r="AK52" s="52"/>
      <c r="AL52" s="52"/>
      <c r="AM52" s="117"/>
      <c r="AN52" s="117"/>
      <c r="AO52" s="117"/>
      <c r="AP52" s="117"/>
      <c r="AQ52" s="117"/>
      <c r="AR52" s="117"/>
      <c r="AS52" s="117"/>
      <c r="AT52" s="117"/>
      <c r="AU52" s="117"/>
      <c r="AV52" s="117"/>
    </row>
    <row r="53" spans="1:49" s="108" customFormat="1" ht="15" customHeight="1">
      <c r="A53" s="117"/>
      <c r="B53" s="117"/>
      <c r="C53" s="117"/>
      <c r="D53" s="117"/>
      <c r="E53" s="117"/>
      <c r="F53" s="117"/>
      <c r="G53" s="117"/>
      <c r="H53" s="117"/>
      <c r="I53" s="117"/>
      <c r="J53" s="117"/>
      <c r="K53" s="117"/>
      <c r="L53" s="117"/>
      <c r="M53" s="117"/>
      <c r="N53" s="117"/>
      <c r="O53" s="117"/>
      <c r="P53" s="117"/>
      <c r="Q53" s="117"/>
      <c r="R53" s="117"/>
      <c r="S53" s="117"/>
      <c r="T53" s="117"/>
      <c r="U53" s="231"/>
      <c r="V53" s="231"/>
      <c r="W53" s="231"/>
      <c r="X53" s="117"/>
      <c r="Y53" s="117"/>
      <c r="Z53" s="117"/>
      <c r="AA53" s="117"/>
      <c r="AB53" s="117"/>
      <c r="AC53" s="117"/>
      <c r="AD53" s="117"/>
      <c r="AE53" s="117"/>
      <c r="AF53" s="117"/>
      <c r="AG53" s="117"/>
      <c r="AH53" s="117"/>
      <c r="AI53" s="52"/>
      <c r="AJ53" s="52"/>
      <c r="AK53" s="52"/>
      <c r="AL53" s="52"/>
      <c r="AM53" s="117"/>
      <c r="AN53" s="117"/>
      <c r="AO53" s="117"/>
      <c r="AP53" s="117"/>
      <c r="AQ53" s="117"/>
      <c r="AR53" s="117"/>
      <c r="AS53" s="117"/>
      <c r="AT53" s="117"/>
      <c r="AU53" s="117"/>
      <c r="AV53" s="117"/>
    </row>
    <row r="54" spans="1:49" s="108" customFormat="1" ht="21">
      <c r="A54" s="117"/>
      <c r="B54" s="117"/>
      <c r="C54" s="117"/>
      <c r="D54" s="117"/>
      <c r="E54" s="117"/>
      <c r="F54" s="117"/>
      <c r="G54" s="117"/>
      <c r="H54" s="117"/>
      <c r="I54" s="117"/>
      <c r="J54" s="117"/>
      <c r="K54" s="117"/>
      <c r="L54" s="117"/>
      <c r="M54" s="117"/>
      <c r="N54" s="117"/>
      <c r="O54" s="117"/>
      <c r="P54" s="117"/>
      <c r="Q54" s="117"/>
      <c r="R54" s="117"/>
      <c r="S54" s="117"/>
      <c r="T54" s="117"/>
      <c r="U54" s="231"/>
      <c r="V54" s="231"/>
      <c r="W54" s="231"/>
      <c r="X54" s="117"/>
      <c r="Y54" s="117"/>
      <c r="Z54" s="117"/>
      <c r="AA54" s="117"/>
      <c r="AB54" s="117"/>
      <c r="AC54" s="117"/>
      <c r="AD54" s="117"/>
      <c r="AE54" s="117"/>
      <c r="AF54" s="117"/>
      <c r="AG54" s="117"/>
      <c r="AH54" s="117"/>
      <c r="AI54" s="52"/>
      <c r="AJ54" s="52"/>
      <c r="AK54" s="52"/>
      <c r="AL54" s="52"/>
      <c r="AM54" s="117"/>
      <c r="AN54" s="117"/>
      <c r="AO54" s="117"/>
      <c r="AP54" s="117"/>
      <c r="AQ54" s="117"/>
      <c r="AR54" s="117"/>
      <c r="AS54" s="117"/>
      <c r="AT54" s="117"/>
      <c r="AU54" s="117"/>
      <c r="AV54" s="117"/>
    </row>
    <row r="55" spans="1:49" s="108" customFormat="1" ht="21">
      <c r="A55" s="117"/>
      <c r="B55" s="117"/>
      <c r="C55" s="117"/>
      <c r="D55" s="117"/>
      <c r="E55" s="117"/>
      <c r="F55" s="117"/>
      <c r="G55" s="117"/>
      <c r="H55" s="117"/>
      <c r="I55" s="117"/>
      <c r="J55" s="117"/>
      <c r="K55" s="117"/>
      <c r="L55" s="117"/>
      <c r="M55" s="117"/>
      <c r="N55" s="117"/>
      <c r="O55" s="117"/>
      <c r="P55" s="117"/>
      <c r="Q55" s="117"/>
      <c r="R55" s="117"/>
      <c r="S55" s="117"/>
      <c r="T55" s="117"/>
      <c r="U55" s="231"/>
      <c r="V55" s="231"/>
      <c r="W55" s="231"/>
      <c r="X55" s="117"/>
      <c r="Y55" s="117"/>
      <c r="Z55" s="117"/>
      <c r="AA55" s="117"/>
      <c r="AB55" s="117"/>
      <c r="AC55" s="117"/>
      <c r="AD55" s="117"/>
      <c r="AE55" s="117"/>
      <c r="AF55" s="117"/>
      <c r="AG55" s="117"/>
      <c r="AH55" s="117"/>
      <c r="AI55" s="52"/>
      <c r="AJ55" s="52"/>
      <c r="AK55" s="52"/>
      <c r="AL55" s="52"/>
      <c r="AM55" s="117"/>
      <c r="AN55" s="117"/>
      <c r="AO55" s="117"/>
      <c r="AP55" s="117"/>
      <c r="AQ55" s="117"/>
      <c r="AR55" s="117"/>
      <c r="AS55" s="117"/>
      <c r="AT55" s="117"/>
    </row>
    <row r="56" spans="1:49" s="108" customFormat="1" ht="15" customHeight="1">
      <c r="A56" s="117"/>
      <c r="B56" s="117"/>
      <c r="C56" s="117"/>
      <c r="D56" s="117"/>
      <c r="E56" s="117"/>
      <c r="F56" s="117"/>
      <c r="G56" s="117"/>
      <c r="H56" s="117"/>
      <c r="I56" s="117"/>
      <c r="J56" s="117"/>
      <c r="K56" s="117"/>
      <c r="L56" s="117"/>
      <c r="M56" s="117"/>
      <c r="N56" s="117"/>
      <c r="O56" s="117"/>
      <c r="P56" s="117"/>
      <c r="Q56" s="117"/>
      <c r="R56" s="117"/>
      <c r="S56" s="117"/>
      <c r="T56" s="117"/>
      <c r="U56" s="346"/>
      <c r="V56" s="346"/>
      <c r="W56" s="346"/>
      <c r="X56" s="117"/>
      <c r="Y56" s="117"/>
      <c r="Z56" s="117"/>
      <c r="AA56" s="117"/>
      <c r="AB56" s="117"/>
      <c r="AC56" s="117"/>
      <c r="AD56" s="117"/>
      <c r="AE56" s="117"/>
      <c r="AF56" s="117"/>
      <c r="AG56" s="117"/>
      <c r="AH56" s="117"/>
      <c r="AI56" s="52"/>
      <c r="AJ56" s="52"/>
      <c r="AK56" s="52"/>
      <c r="AL56" s="52"/>
      <c r="AM56" s="117"/>
      <c r="AN56" s="117"/>
      <c r="AO56" s="117"/>
      <c r="AP56" s="117"/>
      <c r="AQ56" s="117"/>
      <c r="AR56" s="117"/>
      <c r="AS56" s="117"/>
      <c r="AT56" s="117"/>
      <c r="AU56" s="117"/>
      <c r="AV56" s="117"/>
      <c r="AW56" s="117"/>
    </row>
    <row r="57" spans="1:49" s="108" customFormat="1">
      <c r="A57" s="117"/>
      <c r="B57" s="117"/>
      <c r="C57" s="117"/>
      <c r="D57" s="117"/>
      <c r="E57" s="117"/>
      <c r="F57" s="117"/>
      <c r="G57" s="117"/>
      <c r="H57" s="117"/>
      <c r="I57" s="117"/>
      <c r="J57" s="117"/>
      <c r="K57" s="117"/>
      <c r="L57" s="117"/>
      <c r="M57" s="117"/>
      <c r="N57" s="117"/>
      <c r="O57" s="117"/>
      <c r="P57" s="117"/>
      <c r="Q57" s="117"/>
      <c r="R57" s="117"/>
      <c r="S57" s="117"/>
      <c r="T57" s="117"/>
      <c r="U57" s="346"/>
      <c r="V57" s="346"/>
      <c r="W57" s="346"/>
      <c r="X57" s="117"/>
      <c r="Y57" s="117"/>
      <c r="Z57" s="117"/>
      <c r="AA57" s="117"/>
      <c r="AB57" s="117"/>
      <c r="AC57" s="117"/>
      <c r="AD57" s="117"/>
      <c r="AE57" s="117"/>
      <c r="AF57" s="117"/>
      <c r="AG57" s="117"/>
      <c r="AH57" s="117"/>
      <c r="AI57" s="52"/>
      <c r="AJ57" s="52"/>
      <c r="AK57" s="52"/>
      <c r="AL57" s="52"/>
      <c r="AM57" s="117"/>
      <c r="AN57" s="117"/>
      <c r="AO57" s="117"/>
      <c r="AP57" s="117"/>
      <c r="AQ57" s="117"/>
      <c r="AR57" s="117"/>
      <c r="AS57" s="117"/>
      <c r="AT57" s="117"/>
      <c r="AU57" s="117"/>
      <c r="AV57" s="117"/>
      <c r="AW57" s="117"/>
    </row>
    <row r="58" spans="1:49" s="108" customFormat="1">
      <c r="A58" s="117"/>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52"/>
      <c r="AJ58" s="52"/>
      <c r="AK58" s="52"/>
      <c r="AL58" s="52"/>
      <c r="AM58" s="117"/>
      <c r="AN58" s="117"/>
      <c r="AO58" s="117"/>
      <c r="AP58" s="117"/>
      <c r="AQ58" s="117"/>
      <c r="AR58" s="117"/>
      <c r="AS58" s="117"/>
      <c r="AT58" s="117"/>
      <c r="AU58" s="117"/>
      <c r="AV58" s="117"/>
      <c r="AW58" s="117"/>
    </row>
    <row r="59" spans="1:49" s="108" customFormat="1">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52"/>
      <c r="AJ59" s="52"/>
      <c r="AK59" s="52"/>
      <c r="AL59" s="52"/>
      <c r="AM59" s="117"/>
      <c r="AN59" s="117"/>
      <c r="AO59" s="117"/>
      <c r="AP59" s="117"/>
      <c r="AQ59" s="117"/>
      <c r="AR59" s="117"/>
      <c r="AS59" s="117"/>
      <c r="AT59" s="117"/>
      <c r="AU59" s="117"/>
      <c r="AV59" s="117"/>
      <c r="AW59" s="117"/>
    </row>
    <row r="60" spans="1:49" s="108" customFormat="1">
      <c r="A60" s="117"/>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52"/>
      <c r="AJ60" s="52"/>
      <c r="AK60" s="52"/>
      <c r="AL60" s="52"/>
      <c r="AM60" s="117"/>
      <c r="AN60" s="117"/>
      <c r="AO60" s="117"/>
      <c r="AP60" s="117"/>
      <c r="AQ60" s="117"/>
      <c r="AR60" s="117"/>
      <c r="AS60" s="117"/>
      <c r="AT60" s="117"/>
      <c r="AU60" s="117"/>
      <c r="AV60" s="117"/>
      <c r="AW60" s="117"/>
    </row>
    <row r="61" spans="1:49" s="108" customFormat="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52"/>
      <c r="AJ61" s="52"/>
      <c r="AK61" s="52"/>
      <c r="AL61" s="52"/>
      <c r="AM61" s="117"/>
      <c r="AN61" s="117"/>
      <c r="AO61" s="117"/>
      <c r="AP61" s="117"/>
      <c r="AQ61" s="117"/>
      <c r="AR61" s="117"/>
      <c r="AS61" s="117"/>
      <c r="AT61" s="117"/>
      <c r="AU61" s="117"/>
      <c r="AV61" s="117"/>
      <c r="AW61" s="117"/>
    </row>
    <row r="62" spans="1:49" s="108" customFormat="1">
      <c r="A62" s="117"/>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52"/>
      <c r="AJ62" s="52"/>
      <c r="AK62" s="52"/>
      <c r="AL62" s="52"/>
      <c r="AM62" s="117"/>
      <c r="AN62" s="117"/>
      <c r="AO62" s="117"/>
      <c r="AP62" s="117"/>
      <c r="AQ62" s="117"/>
      <c r="AR62" s="117"/>
      <c r="AS62" s="117"/>
      <c r="AT62" s="117"/>
      <c r="AU62" s="117"/>
      <c r="AV62" s="117"/>
      <c r="AW62" s="117"/>
    </row>
    <row r="63" spans="1:49" s="108" customFormat="1" ht="15" customHeight="1">
      <c r="A63" s="117"/>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52"/>
      <c r="AJ63" s="52"/>
      <c r="AK63" s="52"/>
      <c r="AL63" s="52"/>
      <c r="AM63" s="117"/>
      <c r="AN63" s="117"/>
      <c r="AO63" s="117"/>
      <c r="AP63" s="117"/>
      <c r="AQ63" s="117"/>
      <c r="AR63" s="117"/>
      <c r="AS63" s="117"/>
      <c r="AT63" s="117"/>
      <c r="AU63" s="117"/>
      <c r="AV63" s="117"/>
      <c r="AW63" s="117"/>
    </row>
    <row r="64" spans="1:49" s="108" customFormat="1" ht="15" customHeight="1">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52"/>
      <c r="AJ64" s="52"/>
      <c r="AK64" s="52"/>
      <c r="AL64" s="52"/>
      <c r="AM64" s="117"/>
      <c r="AN64" s="117"/>
      <c r="AO64" s="117"/>
      <c r="AP64" s="117"/>
      <c r="AQ64" s="117"/>
      <c r="AR64" s="117"/>
      <c r="AS64" s="117"/>
      <c r="AT64" s="117"/>
      <c r="AU64" s="117"/>
      <c r="AV64" s="117"/>
      <c r="AW64" s="117"/>
    </row>
    <row r="65" spans="1:56" s="108" customFormat="1">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52"/>
      <c r="AJ65" s="52"/>
      <c r="AK65" s="52"/>
      <c r="AL65" s="52"/>
      <c r="AM65" s="117"/>
      <c r="AN65" s="117"/>
      <c r="AO65" s="117"/>
      <c r="AP65" s="117"/>
      <c r="AQ65" s="117"/>
      <c r="AR65" s="117"/>
      <c r="AS65" s="117"/>
      <c r="AT65" s="117"/>
      <c r="AU65" s="117"/>
      <c r="AV65" s="117"/>
      <c r="AW65" s="117"/>
    </row>
    <row r="66" spans="1:56" s="108" customFormat="1">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52"/>
      <c r="AJ66" s="52"/>
      <c r="AK66" s="52"/>
      <c r="AL66" s="52"/>
      <c r="AM66" s="117"/>
      <c r="AN66" s="117"/>
      <c r="AO66" s="117"/>
      <c r="AP66" s="117"/>
      <c r="AQ66" s="117"/>
      <c r="AR66" s="117"/>
      <c r="AS66" s="117"/>
      <c r="AT66" s="117"/>
      <c r="AU66" s="117"/>
      <c r="AV66" s="117"/>
      <c r="AW66" s="117"/>
      <c r="AX66" s="117"/>
    </row>
    <row r="67" spans="1:56" s="108" customFormat="1" ht="25.5" customHeight="1">
      <c r="A67" s="111"/>
      <c r="B67" s="117"/>
      <c r="C67" s="68"/>
      <c r="D67" s="68"/>
      <c r="E67" s="68"/>
      <c r="F67" s="68"/>
      <c r="G67" s="68"/>
      <c r="H67" s="68"/>
      <c r="I67" s="68"/>
      <c r="J67" s="68"/>
      <c r="K67" s="68"/>
      <c r="L67" s="68"/>
      <c r="M67" s="68"/>
      <c r="N67" s="68"/>
      <c r="O67" s="117"/>
      <c r="P67" s="117"/>
      <c r="Q67" s="117"/>
      <c r="R67" s="117"/>
      <c r="S67" s="117"/>
      <c r="T67" s="117"/>
      <c r="U67" s="117"/>
      <c r="V67" s="117"/>
      <c r="W67" s="117"/>
      <c r="X67" s="117"/>
      <c r="Y67" s="117"/>
      <c r="Z67" s="117"/>
      <c r="AA67" s="117"/>
      <c r="AB67" s="117"/>
      <c r="AC67" s="117"/>
      <c r="AD67" s="117"/>
      <c r="AE67" s="117"/>
      <c r="AF67" s="117"/>
      <c r="AG67" s="117"/>
      <c r="AH67" s="117"/>
      <c r="AI67" s="52"/>
      <c r="AJ67" s="52"/>
      <c r="AK67" s="52"/>
      <c r="AL67" s="52"/>
      <c r="AM67" s="117"/>
      <c r="AN67" s="117"/>
      <c r="AO67" s="117"/>
      <c r="AP67" s="117"/>
      <c r="AQ67" s="117"/>
      <c r="AR67" s="117"/>
      <c r="AS67" s="117"/>
      <c r="AT67" s="117"/>
      <c r="AU67" s="117"/>
      <c r="AV67" s="117"/>
      <c r="AW67" s="117"/>
      <c r="AX67" s="117"/>
    </row>
    <row r="68" spans="1:56" s="108" customFormat="1" ht="27.75" customHeight="1">
      <c r="A68" s="111"/>
      <c r="B68" s="117"/>
      <c r="C68" s="68"/>
      <c r="D68" s="68"/>
      <c r="E68" s="68"/>
      <c r="F68" s="68"/>
      <c r="G68" s="68"/>
      <c r="H68" s="68"/>
      <c r="I68" s="68"/>
      <c r="J68" s="68"/>
      <c r="K68" s="68"/>
      <c r="L68" s="68"/>
      <c r="M68" s="68"/>
      <c r="N68" s="68"/>
      <c r="O68" s="117"/>
      <c r="P68" s="117"/>
      <c r="Q68" s="117"/>
      <c r="R68" s="117"/>
      <c r="S68" s="117"/>
      <c r="T68" s="117"/>
      <c r="U68" s="117"/>
      <c r="V68" s="117"/>
      <c r="W68" s="117"/>
      <c r="X68" s="117"/>
      <c r="Y68" s="117"/>
      <c r="Z68" s="117"/>
      <c r="AA68" s="117"/>
      <c r="AB68" s="117"/>
      <c r="AC68" s="117"/>
      <c r="AD68" s="117"/>
      <c r="AE68" s="117"/>
      <c r="AF68" s="117"/>
      <c r="AG68" s="117"/>
      <c r="AH68" s="117"/>
      <c r="AI68" s="52"/>
      <c r="AJ68" s="52"/>
      <c r="AK68" s="52"/>
      <c r="AL68" s="52"/>
      <c r="AM68" s="117"/>
      <c r="AN68" s="117"/>
      <c r="AO68" s="117"/>
      <c r="AP68" s="117"/>
      <c r="AQ68" s="117"/>
      <c r="AR68" s="117"/>
      <c r="AS68" s="117"/>
      <c r="AT68" s="117"/>
      <c r="AU68" s="117"/>
      <c r="AV68" s="117"/>
      <c r="AW68" s="117"/>
      <c r="AX68" s="117"/>
    </row>
    <row r="69" spans="1:56" s="108" customFormat="1" ht="18" customHeight="1">
      <c r="A69" s="111">
        <f>IF(F69&gt;0,1,0)</f>
        <v>0</v>
      </c>
      <c r="B69" s="117"/>
      <c r="C69" s="68"/>
      <c r="D69" s="68"/>
      <c r="E69" s="68"/>
      <c r="F69" s="68">
        <f>G7</f>
        <v>0</v>
      </c>
      <c r="G69" s="68"/>
      <c r="H69" s="68"/>
      <c r="I69" s="68"/>
      <c r="J69" s="68"/>
      <c r="K69" s="68"/>
      <c r="L69" s="68"/>
      <c r="M69" s="68"/>
      <c r="N69" s="68"/>
      <c r="O69" s="68"/>
      <c r="P69" s="68"/>
      <c r="Q69" s="68"/>
      <c r="R69" s="68"/>
      <c r="S69" s="68"/>
      <c r="T69" s="68"/>
      <c r="U69" s="117"/>
      <c r="V69" s="117"/>
      <c r="W69" s="117"/>
      <c r="X69" s="117"/>
      <c r="Y69" s="117"/>
      <c r="Z69" s="117"/>
      <c r="AA69" s="117"/>
      <c r="AB69" s="117"/>
      <c r="AC69" s="117"/>
      <c r="AD69" s="117"/>
      <c r="AE69" s="117"/>
      <c r="AF69" s="117"/>
      <c r="AG69" s="117"/>
      <c r="AH69" s="117"/>
      <c r="AI69" s="52"/>
      <c r="AJ69" s="52"/>
      <c r="AK69" s="52"/>
      <c r="AL69" s="52"/>
      <c r="AM69" s="117"/>
      <c r="AN69" s="117"/>
      <c r="AO69" s="117"/>
      <c r="AP69" s="117"/>
      <c r="AQ69" s="117"/>
      <c r="AR69" s="117"/>
      <c r="AS69" s="117"/>
      <c r="AT69" s="117"/>
      <c r="AU69" s="117"/>
      <c r="AV69" s="117"/>
      <c r="AW69" s="117"/>
      <c r="AX69" s="117"/>
    </row>
    <row r="70" spans="1:56" s="108" customFormat="1" ht="18" customHeight="1">
      <c r="A70" s="111">
        <f t="shared" ref="A70:A72" si="0">IF(F70&gt;0,1,0)</f>
        <v>0</v>
      </c>
      <c r="B70" s="117"/>
      <c r="C70" s="68"/>
      <c r="D70" s="68"/>
      <c r="E70" s="68"/>
      <c r="F70" s="68">
        <f>G8</f>
        <v>0</v>
      </c>
      <c r="G70" s="68"/>
      <c r="H70" s="68"/>
      <c r="I70" s="68"/>
      <c r="J70" s="68"/>
      <c r="K70" s="68"/>
      <c r="L70" s="68"/>
      <c r="M70" s="68"/>
      <c r="N70" s="68"/>
      <c r="O70" s="328"/>
      <c r="P70" s="328"/>
      <c r="Q70" s="328"/>
      <c r="R70" s="68"/>
      <c r="S70" s="68"/>
      <c r="T70" s="68"/>
      <c r="U70" s="117">
        <f>IF(AND(F75&gt;0,,W70=1,),1,0)</f>
        <v>0</v>
      </c>
      <c r="V70" s="117" t="s">
        <v>379</v>
      </c>
      <c r="W70" s="117">
        <f>IF(F75=Clé_activ,1,0)</f>
        <v>0</v>
      </c>
      <c r="X70" s="117" t="s">
        <v>391</v>
      </c>
      <c r="Y70" s="117"/>
      <c r="Z70" s="117"/>
      <c r="AA70" s="117"/>
      <c r="AB70" s="117"/>
      <c r="AC70" s="117"/>
      <c r="AD70" s="117"/>
      <c r="AE70" s="117"/>
      <c r="AF70" s="117"/>
      <c r="AG70" s="117"/>
      <c r="AH70" s="117"/>
      <c r="AI70" s="52"/>
      <c r="AJ70" s="52"/>
      <c r="AK70" s="52"/>
      <c r="AL70" s="52"/>
      <c r="AM70" s="117"/>
      <c r="AN70" s="117"/>
      <c r="AO70" s="117"/>
      <c r="AP70" s="117"/>
      <c r="AQ70" s="117"/>
      <c r="AR70" s="117"/>
      <c r="AS70" s="117"/>
      <c r="AT70" s="117"/>
      <c r="AU70" s="117"/>
      <c r="AV70" s="117"/>
      <c r="AW70" s="117"/>
      <c r="AX70" s="117"/>
    </row>
    <row r="71" spans="1:56" s="108" customFormat="1" ht="18" customHeight="1">
      <c r="A71" s="111">
        <f t="shared" si="0"/>
        <v>0</v>
      </c>
      <c r="B71" s="117"/>
      <c r="C71" s="68"/>
      <c r="D71" s="68"/>
      <c r="E71" s="68"/>
      <c r="F71" s="68">
        <f>G9</f>
        <v>0</v>
      </c>
      <c r="G71" s="68"/>
      <c r="H71" s="68"/>
      <c r="I71" s="68"/>
      <c r="J71" s="68"/>
      <c r="K71" s="68"/>
      <c r="L71" s="68"/>
      <c r="M71" s="68"/>
      <c r="N71" s="68"/>
      <c r="O71" s="328"/>
      <c r="P71" s="328"/>
      <c r="Q71" s="328"/>
      <c r="R71" s="68"/>
      <c r="S71" s="68"/>
      <c r="T71" s="68"/>
      <c r="U71" s="117" t="str">
        <f>IF(A76=5,"Introduire a clé d'activation générée par le navigateur"," ")</f>
        <v xml:space="preserve"> </v>
      </c>
      <c r="V71" s="117"/>
      <c r="W71" s="117"/>
      <c r="X71" s="117"/>
      <c r="Y71" s="117"/>
      <c r="Z71" s="117"/>
      <c r="AA71" s="117"/>
      <c r="AB71" s="117"/>
      <c r="AC71" s="117"/>
      <c r="AD71" s="117"/>
      <c r="AE71" s="117"/>
      <c r="AF71" s="117"/>
      <c r="AG71" s="117"/>
      <c r="AH71" s="117"/>
      <c r="AI71" s="52"/>
      <c r="AJ71" s="52"/>
      <c r="AK71" s="52"/>
      <c r="AL71" s="52"/>
      <c r="AM71" s="117"/>
      <c r="AN71" s="117"/>
      <c r="AO71" s="117"/>
      <c r="AP71" s="117"/>
      <c r="AQ71" s="117"/>
      <c r="AR71" s="117"/>
      <c r="AS71" s="117"/>
      <c r="AT71" s="117"/>
      <c r="AU71" s="117"/>
      <c r="AV71" s="117"/>
      <c r="AW71" s="117"/>
      <c r="AX71" s="117"/>
    </row>
    <row r="72" spans="1:56" s="108" customFormat="1" ht="18" customHeight="1">
      <c r="A72" s="111">
        <f t="shared" si="0"/>
        <v>0</v>
      </c>
      <c r="B72" s="117"/>
      <c r="C72" s="68"/>
      <c r="D72" s="68"/>
      <c r="E72" s="68"/>
      <c r="F72" s="68"/>
      <c r="G72" s="68"/>
      <c r="H72" s="68"/>
      <c r="I72" s="68"/>
      <c r="J72" s="68"/>
      <c r="K72" s="68"/>
      <c r="L72" s="68"/>
      <c r="M72" s="68"/>
      <c r="N72" s="68"/>
      <c r="O72" s="68"/>
      <c r="P72" s="68"/>
      <c r="Q72" s="68"/>
      <c r="R72" s="68"/>
      <c r="S72" s="68"/>
      <c r="T72" s="68"/>
      <c r="U72" s="117"/>
      <c r="V72" s="330"/>
      <c r="W72" s="330"/>
      <c r="X72" s="330"/>
      <c r="Y72" s="330"/>
      <c r="Z72" s="117"/>
      <c r="AA72" s="117"/>
      <c r="AB72" s="117"/>
      <c r="AC72" s="117"/>
      <c r="AD72" s="117"/>
      <c r="AE72" s="117"/>
      <c r="AF72" s="117"/>
      <c r="AG72" s="117"/>
      <c r="AH72" s="117"/>
      <c r="AI72" s="52"/>
      <c r="AJ72" s="52"/>
      <c r="AK72" s="52"/>
      <c r="AL72" s="52"/>
      <c r="AM72" s="117"/>
      <c r="AN72" s="117"/>
      <c r="AO72" s="117"/>
      <c r="AP72" s="117"/>
      <c r="AQ72" s="117"/>
      <c r="AR72" s="117"/>
      <c r="AS72" s="117"/>
      <c r="AT72" s="117"/>
      <c r="AU72" s="117"/>
      <c r="AV72" s="117"/>
      <c r="AW72" s="117"/>
      <c r="AX72" s="117"/>
    </row>
    <row r="73" spans="1:56" s="108" customFormat="1" ht="18" customHeight="1">
      <c r="A73" s="111">
        <f>IF(G73&gt;0,1,0)</f>
        <v>0</v>
      </c>
      <c r="B73" s="117"/>
      <c r="C73" s="68"/>
      <c r="D73" s="68"/>
      <c r="E73" s="68"/>
      <c r="F73" s="68"/>
      <c r="G73" s="68"/>
      <c r="H73" s="68"/>
      <c r="I73" s="68"/>
      <c r="J73" s="68"/>
      <c r="K73" s="68"/>
      <c r="L73" s="68"/>
      <c r="M73" s="68"/>
      <c r="N73" s="68"/>
      <c r="O73" s="68"/>
      <c r="P73" s="68"/>
      <c r="Q73" s="68"/>
      <c r="R73" s="68"/>
      <c r="S73" s="68"/>
      <c r="T73" s="68"/>
      <c r="U73" s="117"/>
      <c r="V73" s="330"/>
      <c r="W73" s="330"/>
      <c r="X73" s="330"/>
      <c r="Y73" s="330"/>
      <c r="Z73" s="117"/>
      <c r="AA73" s="117"/>
      <c r="AB73" s="117"/>
      <c r="AC73" s="117"/>
      <c r="AD73" s="117"/>
      <c r="AE73" s="117"/>
      <c r="AF73" s="117"/>
      <c r="AG73" s="117"/>
      <c r="AH73" s="117"/>
      <c r="AI73" s="52"/>
      <c r="AJ73" s="52"/>
      <c r="AK73" s="52"/>
      <c r="AL73" s="52"/>
      <c r="AM73" s="117"/>
      <c r="AN73" s="117"/>
      <c r="AO73" s="117"/>
      <c r="AP73" s="117"/>
      <c r="AQ73" s="117"/>
      <c r="AR73" s="117"/>
      <c r="AS73" s="117"/>
      <c r="AT73" s="117"/>
      <c r="AU73" s="117"/>
      <c r="AV73" s="117"/>
      <c r="AW73" s="117"/>
      <c r="AX73" s="117"/>
    </row>
    <row r="74" spans="1:56" s="108" customFormat="1" ht="18" customHeight="1">
      <c r="A74" s="111">
        <f>SUM(A69:A73)</f>
        <v>0</v>
      </c>
      <c r="B74" s="117"/>
      <c r="C74" s="68"/>
      <c r="D74" s="68"/>
      <c r="E74" s="68"/>
      <c r="F74" s="68"/>
      <c r="G74" s="68"/>
      <c r="H74" s="68"/>
      <c r="I74" s="68"/>
      <c r="J74" s="68"/>
      <c r="K74" s="68"/>
      <c r="L74" s="68"/>
      <c r="M74" s="68"/>
      <c r="N74" s="68"/>
      <c r="O74" s="68"/>
      <c r="P74" s="68"/>
      <c r="Q74" s="68"/>
      <c r="R74" s="68"/>
      <c r="S74" s="68"/>
      <c r="T74" s="68"/>
      <c r="U74" s="125"/>
      <c r="V74" s="125"/>
      <c r="W74" s="117"/>
      <c r="X74" s="117"/>
      <c r="Y74" s="117"/>
      <c r="Z74" s="117"/>
      <c r="AA74" s="117"/>
      <c r="AB74" s="117"/>
      <c r="AC74" s="117"/>
      <c r="AD74" s="117"/>
      <c r="AE74" s="117"/>
      <c r="AF74" s="117"/>
      <c r="AG74" s="117"/>
      <c r="AH74" s="117"/>
      <c r="AI74" s="52"/>
      <c r="AJ74" s="52"/>
      <c r="AK74" s="52"/>
      <c r="AL74" s="52"/>
      <c r="AM74" s="117"/>
      <c r="AN74" s="117"/>
      <c r="AO74" s="117"/>
      <c r="AP74" s="117"/>
      <c r="AQ74" s="117"/>
      <c r="AR74" s="117"/>
      <c r="AS74" s="117"/>
      <c r="AT74" s="117"/>
      <c r="AU74" s="117"/>
      <c r="AV74" s="117"/>
      <c r="AW74" s="117"/>
      <c r="AX74" s="117"/>
    </row>
    <row r="75" spans="1:56" s="109" customFormat="1" ht="28.5" customHeight="1">
      <c r="A75" s="79">
        <f>W70</f>
        <v>0</v>
      </c>
      <c r="B75" s="52"/>
      <c r="C75" s="112"/>
      <c r="D75" s="112"/>
      <c r="E75" s="112"/>
      <c r="F75" s="112"/>
      <c r="G75" s="112"/>
      <c r="H75" s="112"/>
      <c r="I75" s="112"/>
      <c r="J75" s="112"/>
      <c r="K75" s="112"/>
      <c r="L75" s="112"/>
      <c r="M75" s="112"/>
      <c r="N75" s="112"/>
      <c r="O75" s="112"/>
      <c r="P75" s="112"/>
      <c r="Q75" s="112"/>
      <c r="R75" s="112"/>
      <c r="S75" s="112"/>
      <c r="T75" s="112"/>
      <c r="U75" s="113"/>
      <c r="V75" s="113"/>
      <c r="W75" s="113"/>
      <c r="X75" s="113"/>
      <c r="Y75" s="52"/>
      <c r="Z75" s="52"/>
      <c r="AA75" s="117"/>
      <c r="AB75" s="117"/>
      <c r="AC75" s="117"/>
      <c r="AD75" s="117"/>
      <c r="AE75" s="117"/>
      <c r="AF75" s="117"/>
      <c r="AG75" s="117"/>
      <c r="AH75" s="117"/>
      <c r="AI75" s="52"/>
      <c r="AJ75" s="52"/>
      <c r="AK75" s="52"/>
      <c r="AL75" s="52"/>
      <c r="AM75" s="52"/>
      <c r="AN75" s="52"/>
      <c r="AO75" s="52"/>
      <c r="AP75" s="52"/>
      <c r="AQ75" s="52"/>
      <c r="AR75" s="52"/>
      <c r="AS75" s="52"/>
      <c r="AT75" s="52"/>
      <c r="AU75" s="52"/>
      <c r="AV75" s="52"/>
      <c r="AW75" s="52"/>
      <c r="AX75" s="52"/>
    </row>
    <row r="76" spans="1:56" s="109" customFormat="1" ht="21.2" customHeight="1">
      <c r="A76" s="79">
        <f>A74+A75</f>
        <v>0</v>
      </c>
      <c r="B76" s="52"/>
      <c r="C76" s="112"/>
      <c r="D76" s="112"/>
      <c r="E76" s="112"/>
      <c r="F76" s="112"/>
      <c r="G76" s="112"/>
      <c r="H76" s="112"/>
      <c r="I76" s="112"/>
      <c r="J76" s="112"/>
      <c r="K76" s="112"/>
      <c r="L76" s="112"/>
      <c r="M76" s="112"/>
      <c r="N76" s="112"/>
      <c r="O76" s="112"/>
      <c r="P76" s="112"/>
      <c r="Q76" s="112"/>
      <c r="R76" s="112"/>
      <c r="S76" s="112"/>
      <c r="T76" s="112"/>
      <c r="U76" s="114"/>
      <c r="V76" s="114"/>
      <c r="W76" s="114"/>
      <c r="X76" s="114"/>
      <c r="Y76" s="52"/>
      <c r="Z76" s="52"/>
      <c r="AA76" s="117"/>
      <c r="AB76" s="117"/>
      <c r="AC76" s="117"/>
      <c r="AD76" s="117"/>
      <c r="AE76" s="117"/>
      <c r="AF76" s="117"/>
      <c r="AG76" s="117"/>
      <c r="AH76" s="117"/>
      <c r="AI76" s="52"/>
      <c r="AJ76" s="52"/>
      <c r="AK76" s="52"/>
      <c r="AL76" s="52"/>
      <c r="AM76" s="52"/>
      <c r="AN76" s="52"/>
      <c r="AO76" s="52"/>
      <c r="AP76" s="52"/>
      <c r="AQ76" s="52"/>
      <c r="AR76" s="52"/>
      <c r="AS76" s="52"/>
      <c r="AT76" s="52"/>
      <c r="AU76" s="52"/>
      <c r="AV76" s="52"/>
      <c r="AW76" s="52"/>
      <c r="AX76" s="52"/>
    </row>
    <row r="77" spans="1:56" s="109" customFormat="1" ht="15" customHeight="1">
      <c r="A77" s="79">
        <f>A76+U68+U69</f>
        <v>0</v>
      </c>
      <c r="B77" s="52"/>
      <c r="C77" s="112"/>
      <c r="D77" s="112"/>
      <c r="E77" s="112"/>
      <c r="F77" s="112"/>
      <c r="G77" s="112"/>
      <c r="H77" s="112"/>
      <c r="I77" s="112"/>
      <c r="J77" s="112"/>
      <c r="K77" s="112"/>
      <c r="L77" s="112"/>
      <c r="M77" s="112"/>
      <c r="N77" s="112"/>
      <c r="O77" s="112"/>
      <c r="P77" s="112"/>
      <c r="Q77" s="112"/>
      <c r="R77" s="112"/>
      <c r="S77" s="112"/>
      <c r="T77" s="112"/>
      <c r="U77" s="114"/>
      <c r="V77" s="114"/>
      <c r="W77" s="114"/>
      <c r="X77" s="114"/>
      <c r="Y77" s="52"/>
      <c r="Z77" s="52"/>
      <c r="AA77" s="117"/>
      <c r="AB77" s="117"/>
      <c r="AC77" s="117"/>
      <c r="AD77" s="117"/>
      <c r="AE77" s="117"/>
      <c r="AF77" s="117"/>
      <c r="AG77" s="117"/>
      <c r="AH77" s="117"/>
      <c r="AI77" s="52"/>
      <c r="AJ77" s="52"/>
      <c r="AK77" s="52"/>
      <c r="AL77" s="52"/>
      <c r="AM77" s="52"/>
      <c r="AN77" s="52"/>
      <c r="AO77" s="52"/>
      <c r="AP77" s="52"/>
      <c r="AQ77" s="52"/>
      <c r="AR77" s="52"/>
      <c r="AS77" s="52"/>
      <c r="AT77" s="52"/>
      <c r="AU77" s="52"/>
      <c r="AV77" s="52"/>
      <c r="AW77" s="52"/>
      <c r="AX77" s="52"/>
    </row>
    <row r="78" spans="1:56" s="109" customFormat="1" ht="12.75" customHeight="1">
      <c r="A78" s="52"/>
      <c r="B78" s="52"/>
      <c r="C78" s="112"/>
      <c r="D78" s="112"/>
      <c r="E78" s="112"/>
      <c r="F78" s="112"/>
      <c r="G78" s="112"/>
      <c r="H78" s="112"/>
      <c r="I78" s="112"/>
      <c r="J78" s="112"/>
      <c r="K78" s="112"/>
      <c r="L78" s="112"/>
      <c r="M78" s="112"/>
      <c r="N78" s="112"/>
      <c r="O78" s="112"/>
      <c r="P78" s="112"/>
      <c r="Q78" s="112"/>
      <c r="R78" s="112"/>
      <c r="S78" s="112"/>
      <c r="T78" s="112"/>
      <c r="U78" s="52"/>
      <c r="V78" s="52"/>
      <c r="W78" s="52"/>
      <c r="X78" s="52"/>
      <c r="Y78" s="52"/>
      <c r="Z78" s="52"/>
      <c r="AA78" s="117"/>
      <c r="AB78" s="117"/>
      <c r="AC78" s="117"/>
      <c r="AD78" s="117"/>
      <c r="AE78" s="117"/>
      <c r="AF78" s="117"/>
      <c r="AG78" s="117"/>
      <c r="AH78" s="117"/>
      <c r="AI78" s="52"/>
      <c r="AJ78" s="52"/>
      <c r="AK78" s="52"/>
      <c r="AL78" s="52"/>
      <c r="AM78" s="52"/>
      <c r="AN78" s="52"/>
      <c r="AO78" s="52"/>
      <c r="AP78" s="52"/>
      <c r="AQ78" s="52"/>
      <c r="AR78" s="52"/>
      <c r="AS78" s="52"/>
      <c r="AT78" s="52"/>
      <c r="AU78" s="52"/>
      <c r="AV78" s="52"/>
      <c r="AW78" s="52"/>
      <c r="AX78" s="52"/>
    </row>
    <row r="79" spans="1:56" s="109" customFormat="1" ht="12.75" customHeight="1">
      <c r="A79" s="52"/>
      <c r="B79" s="52"/>
      <c r="C79" s="112"/>
      <c r="D79" s="112"/>
      <c r="E79" s="112"/>
      <c r="F79" s="112"/>
      <c r="G79" s="112"/>
      <c r="H79" s="112"/>
      <c r="I79" s="112"/>
      <c r="J79" s="112"/>
      <c r="K79" s="112"/>
      <c r="L79" s="112"/>
      <c r="M79" s="112"/>
      <c r="N79" s="112"/>
      <c r="O79" s="112"/>
      <c r="P79" s="112"/>
      <c r="Q79" s="112"/>
      <c r="R79" s="112"/>
      <c r="S79" s="112"/>
      <c r="T79" s="112"/>
      <c r="U79" s="329"/>
      <c r="V79" s="329"/>
      <c r="W79" s="329"/>
      <c r="X79" s="52"/>
      <c r="Y79" s="52"/>
      <c r="Z79" s="52"/>
      <c r="AA79" s="117"/>
      <c r="AB79" s="117"/>
      <c r="AC79" s="117"/>
      <c r="AD79" s="117"/>
      <c r="AE79" s="117"/>
      <c r="AF79" s="117"/>
      <c r="AG79" s="117"/>
      <c r="AH79" s="117"/>
      <c r="AI79" s="52"/>
      <c r="AJ79" s="52"/>
      <c r="AK79" s="52"/>
      <c r="AL79" s="52"/>
      <c r="AM79" s="52"/>
      <c r="AN79" s="52"/>
      <c r="AO79" s="52"/>
      <c r="AP79" s="52"/>
      <c r="AQ79" s="52"/>
      <c r="AR79" s="52"/>
      <c r="AS79" s="52"/>
      <c r="AT79" s="52"/>
      <c r="AU79" s="52"/>
      <c r="AV79" s="52"/>
      <c r="AW79" s="52"/>
      <c r="AX79" s="52"/>
    </row>
    <row r="80" spans="1:56" s="109" customFormat="1">
      <c r="A80" s="52"/>
      <c r="B80" s="52"/>
      <c r="C80" s="112"/>
      <c r="D80" s="112"/>
      <c r="E80" s="112"/>
      <c r="F80" s="112"/>
      <c r="G80" s="112"/>
      <c r="H80" s="112"/>
      <c r="I80" s="112"/>
      <c r="J80" s="112"/>
      <c r="K80" s="112"/>
      <c r="L80" s="112"/>
      <c r="M80" s="112"/>
      <c r="N80" s="112"/>
      <c r="O80" s="52"/>
      <c r="P80" s="52"/>
      <c r="Q80" s="52"/>
      <c r="R80" s="79"/>
      <c r="S80" s="79"/>
      <c r="T80" s="79"/>
      <c r="U80" s="52"/>
      <c r="V80" s="52"/>
      <c r="W80" s="52"/>
      <c r="X80" s="52"/>
      <c r="Y80" s="52"/>
      <c r="Z80" s="52"/>
      <c r="AA80" s="117"/>
      <c r="AB80" s="117"/>
      <c r="AC80" s="117"/>
      <c r="AD80" s="117"/>
      <c r="AE80" s="117"/>
      <c r="AF80" s="117"/>
      <c r="AG80" s="117"/>
      <c r="AH80" s="117"/>
      <c r="AI80" s="52"/>
      <c r="AJ80" s="52"/>
      <c r="AK80" s="52"/>
      <c r="AL80" s="52"/>
      <c r="AM80" s="52"/>
      <c r="AN80" s="52"/>
      <c r="AO80" s="52"/>
      <c r="AP80" s="52"/>
      <c r="AQ80" s="52"/>
      <c r="AR80" s="52"/>
      <c r="AS80" s="52"/>
      <c r="AT80" s="52"/>
      <c r="AU80" s="52"/>
      <c r="AV80" s="52"/>
      <c r="AW80" s="52"/>
      <c r="AX80" s="52"/>
      <c r="AY80" s="52"/>
      <c r="AZ80" s="52"/>
      <c r="BA80" s="52"/>
      <c r="BB80" s="52"/>
      <c r="BC80" s="52"/>
      <c r="BD80" s="52"/>
    </row>
    <row r="81" spans="1:56" s="80" customFormat="1">
      <c r="A81" s="52"/>
      <c r="B81" s="52"/>
      <c r="C81" s="112"/>
      <c r="D81" s="112"/>
      <c r="E81" s="112"/>
      <c r="F81" s="112"/>
      <c r="G81" s="112"/>
      <c r="H81" s="112"/>
      <c r="I81" s="112"/>
      <c r="J81" s="112"/>
      <c r="K81" s="112"/>
      <c r="L81" s="112"/>
      <c r="M81" s="112"/>
      <c r="N81" s="112"/>
      <c r="O81" s="52"/>
      <c r="P81" s="52"/>
      <c r="Q81" s="52"/>
      <c r="R81" s="52"/>
      <c r="S81" s="52"/>
      <c r="T81" s="52"/>
      <c r="U81" s="52"/>
      <c r="V81" s="52"/>
      <c r="W81" s="52"/>
      <c r="X81" s="52"/>
      <c r="Y81" s="52"/>
      <c r="Z81" s="52"/>
      <c r="AA81" s="117"/>
      <c r="AB81" s="117"/>
      <c r="AC81" s="117"/>
      <c r="AD81" s="117"/>
      <c r="AE81" s="117"/>
      <c r="AF81" s="117"/>
      <c r="AG81" s="117"/>
      <c r="AH81" s="117"/>
      <c r="AI81" s="52"/>
      <c r="AJ81" s="52"/>
      <c r="AK81" s="52"/>
      <c r="AL81" s="52"/>
      <c r="AM81" s="52"/>
      <c r="AN81" s="52"/>
      <c r="AO81" s="52"/>
      <c r="AP81" s="52"/>
      <c r="AQ81" s="52"/>
      <c r="AR81" s="52"/>
      <c r="AS81" s="52"/>
      <c r="AT81" s="52"/>
      <c r="AU81" s="52"/>
      <c r="AV81" s="52"/>
      <c r="AW81" s="52"/>
      <c r="AX81" s="52"/>
      <c r="AY81" s="52"/>
      <c r="AZ81" s="52"/>
      <c r="BA81" s="52"/>
      <c r="BB81" s="52"/>
      <c r="BC81" s="52"/>
      <c r="BD81" s="52"/>
    </row>
    <row r="82" spans="1:56" s="80" customForma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117"/>
      <c r="AB82" s="117"/>
      <c r="AC82" s="117"/>
      <c r="AD82" s="117"/>
      <c r="AE82" s="117"/>
      <c r="AF82" s="117"/>
      <c r="AG82" s="117"/>
      <c r="AH82" s="117"/>
      <c r="AI82" s="52"/>
      <c r="AJ82" s="52"/>
      <c r="AK82" s="52"/>
      <c r="AL82" s="52"/>
      <c r="AM82" s="52"/>
      <c r="AN82" s="52"/>
      <c r="AO82" s="52"/>
      <c r="AP82" s="52"/>
      <c r="AQ82" s="52"/>
      <c r="AR82" s="52"/>
      <c r="AS82" s="52"/>
      <c r="AT82" s="52"/>
      <c r="AU82" s="52"/>
      <c r="AV82" s="52"/>
      <c r="AW82" s="52"/>
      <c r="AX82" s="52"/>
      <c r="AY82" s="52"/>
      <c r="AZ82" s="52"/>
      <c r="BA82" s="52"/>
      <c r="BB82" s="52"/>
      <c r="BC82" s="52"/>
      <c r="BD82" s="52"/>
    </row>
    <row r="83" spans="1:56" s="80" customFormat="1">
      <c r="A83" s="79"/>
      <c r="B83" s="79"/>
      <c r="C83" s="79"/>
      <c r="D83" s="79"/>
      <c r="E83" s="79"/>
      <c r="F83" s="79"/>
      <c r="G83" s="79"/>
      <c r="H83" s="79"/>
      <c r="I83" s="79"/>
      <c r="J83" s="79"/>
      <c r="K83" s="79"/>
      <c r="L83" s="79"/>
      <c r="M83" s="79"/>
      <c r="N83" s="79"/>
      <c r="O83" s="79"/>
      <c r="P83" s="79"/>
      <c r="Q83" s="79"/>
      <c r="R83" s="79"/>
      <c r="S83" s="79"/>
      <c r="T83" s="79"/>
      <c r="U83" s="52"/>
      <c r="V83" s="52"/>
      <c r="W83" s="52"/>
      <c r="X83" s="52"/>
      <c r="Y83" s="52"/>
      <c r="Z83" s="52"/>
      <c r="AA83" s="117"/>
      <c r="AB83" s="117"/>
      <c r="AC83" s="117"/>
      <c r="AD83" s="117"/>
      <c r="AE83" s="117"/>
      <c r="AF83" s="117"/>
      <c r="AG83" s="117"/>
      <c r="AH83" s="117"/>
      <c r="AI83" s="52"/>
      <c r="AJ83" s="52"/>
      <c r="AK83" s="52"/>
      <c r="AL83" s="52"/>
      <c r="AM83" s="52"/>
      <c r="AN83" s="52"/>
      <c r="AO83" s="52"/>
      <c r="AP83" s="52"/>
      <c r="AQ83" s="52"/>
      <c r="AR83" s="52"/>
      <c r="AS83" s="52"/>
      <c r="AT83" s="52"/>
      <c r="AU83" s="52"/>
      <c r="AV83" s="52"/>
      <c r="AW83" s="52"/>
      <c r="AX83" s="52"/>
      <c r="AY83" s="52"/>
      <c r="AZ83" s="52"/>
      <c r="BA83" s="52"/>
      <c r="BB83" s="52"/>
      <c r="BC83" s="52"/>
      <c r="BD83" s="52"/>
    </row>
    <row r="84" spans="1:56" s="80" customFormat="1">
      <c r="A84" s="79"/>
      <c r="B84" s="79"/>
      <c r="C84" s="79"/>
      <c r="D84" s="79"/>
      <c r="E84" s="79"/>
      <c r="F84" s="79"/>
      <c r="G84" s="79"/>
      <c r="H84" s="79"/>
      <c r="I84" s="79"/>
      <c r="J84" s="79"/>
      <c r="K84" s="79"/>
      <c r="L84" s="79"/>
      <c r="M84" s="79"/>
      <c r="N84" s="79"/>
      <c r="O84" s="79"/>
      <c r="P84" s="79"/>
      <c r="Q84" s="79"/>
      <c r="R84" s="79"/>
      <c r="S84" s="79"/>
      <c r="T84" s="79"/>
      <c r="U84" s="52"/>
      <c r="V84" s="52"/>
      <c r="W84" s="52"/>
      <c r="X84" s="52"/>
      <c r="Y84" s="52"/>
      <c r="Z84" s="52"/>
      <c r="AA84" s="117"/>
      <c r="AB84" s="117"/>
      <c r="AC84" s="117"/>
      <c r="AD84" s="117"/>
      <c r="AE84" s="117"/>
      <c r="AF84" s="117"/>
      <c r="AG84" s="117"/>
      <c r="AH84" s="117"/>
      <c r="AI84" s="52"/>
      <c r="AJ84" s="52"/>
      <c r="AK84" s="52"/>
      <c r="AL84" s="52"/>
      <c r="AM84" s="52"/>
      <c r="AN84" s="52"/>
      <c r="AO84" s="52"/>
      <c r="AP84" s="52"/>
      <c r="AQ84" s="52"/>
      <c r="AR84" s="52"/>
      <c r="AS84" s="52"/>
      <c r="AT84" s="52"/>
      <c r="AU84" s="52"/>
      <c r="AV84" s="52"/>
      <c r="AW84" s="52"/>
      <c r="AX84" s="52"/>
      <c r="AY84" s="52"/>
      <c r="AZ84" s="52"/>
      <c r="BA84" s="52"/>
      <c r="BB84" s="52"/>
      <c r="BC84" s="52"/>
      <c r="BD84" s="52"/>
    </row>
    <row r="85" spans="1:56" s="80" customFormat="1">
      <c r="A85" s="79"/>
      <c r="B85" s="79"/>
      <c r="C85" s="79"/>
      <c r="D85" s="79"/>
      <c r="E85" s="79"/>
      <c r="F85" s="79"/>
      <c r="G85" s="79"/>
      <c r="H85" s="79"/>
      <c r="I85" s="79"/>
      <c r="J85" s="79"/>
      <c r="K85" s="79"/>
      <c r="L85" s="79"/>
      <c r="M85" s="79"/>
      <c r="N85" s="79"/>
      <c r="O85" s="79"/>
      <c r="P85" s="79"/>
      <c r="Q85" s="79"/>
      <c r="R85" s="79"/>
      <c r="S85" s="79"/>
      <c r="T85" s="79"/>
      <c r="U85" s="52"/>
      <c r="V85" s="52"/>
      <c r="W85" s="52"/>
      <c r="X85" s="52"/>
      <c r="Y85" s="52"/>
      <c r="Z85" s="52"/>
      <c r="AA85" s="117"/>
      <c r="AB85" s="117"/>
      <c r="AC85" s="117"/>
      <c r="AD85" s="117"/>
      <c r="AE85" s="117"/>
      <c r="AF85" s="117"/>
      <c r="AG85" s="117"/>
      <c r="AH85" s="117"/>
      <c r="AI85" s="52"/>
      <c r="AJ85" s="52"/>
      <c r="AK85" s="52"/>
      <c r="AL85" s="52"/>
      <c r="AM85" s="52"/>
      <c r="AN85" s="52"/>
      <c r="AO85" s="52"/>
      <c r="AP85" s="52"/>
      <c r="AQ85" s="52"/>
      <c r="AR85" s="52"/>
      <c r="AS85" s="52"/>
      <c r="AT85" s="52"/>
      <c r="AU85" s="52"/>
      <c r="AV85" s="52"/>
      <c r="AW85" s="52"/>
      <c r="AX85" s="52"/>
      <c r="AY85" s="52"/>
      <c r="AZ85" s="52"/>
      <c r="BA85" s="52"/>
      <c r="BB85" s="52"/>
      <c r="BC85" s="52"/>
      <c r="BD85" s="52"/>
    </row>
    <row r="86" spans="1:56" s="80" customFormat="1">
      <c r="A86" s="79"/>
      <c r="B86" s="79"/>
      <c r="C86" s="79"/>
      <c r="D86" s="79"/>
      <c r="E86" s="79"/>
      <c r="F86" s="79"/>
      <c r="G86" s="79"/>
      <c r="H86" s="79"/>
      <c r="I86" s="79"/>
      <c r="J86" s="79"/>
      <c r="K86" s="79"/>
      <c r="L86" s="79"/>
      <c r="M86" s="79"/>
      <c r="N86" s="79"/>
      <c r="O86" s="79"/>
      <c r="P86" s="79"/>
      <c r="Q86" s="79"/>
      <c r="R86" s="79"/>
      <c r="S86" s="79"/>
      <c r="T86" s="79"/>
      <c r="U86" s="79"/>
      <c r="V86" s="79"/>
      <c r="W86" s="79"/>
      <c r="X86" s="79"/>
      <c r="Y86" s="52"/>
      <c r="Z86" s="52"/>
      <c r="AA86" s="117"/>
      <c r="AB86" s="117"/>
      <c r="AC86" s="117"/>
      <c r="AD86" s="117"/>
      <c r="AE86" s="117"/>
      <c r="AF86" s="117"/>
      <c r="AG86" s="117"/>
      <c r="AH86" s="117"/>
      <c r="AI86" s="52"/>
      <c r="AJ86" s="52"/>
      <c r="AK86" s="52"/>
      <c r="AL86" s="52"/>
      <c r="AM86" s="52"/>
      <c r="AN86" s="52"/>
      <c r="AO86" s="52"/>
      <c r="AP86" s="52"/>
      <c r="AQ86" s="52"/>
      <c r="AR86" s="52"/>
      <c r="AS86" s="52"/>
      <c r="AT86" s="52"/>
      <c r="AU86" s="52"/>
      <c r="AV86" s="52"/>
      <c r="AW86" s="52"/>
      <c r="AX86" s="52"/>
      <c r="AY86" s="52"/>
      <c r="AZ86" s="52"/>
      <c r="BA86" s="52"/>
      <c r="BB86" s="52"/>
      <c r="BC86" s="52"/>
      <c r="BD86" s="52"/>
    </row>
    <row r="87" spans="1:56" s="80" customFormat="1">
      <c r="A87" s="79"/>
      <c r="B87" s="79"/>
      <c r="C87" s="79"/>
      <c r="D87" s="79"/>
      <c r="E87" s="79"/>
      <c r="F87" s="79"/>
      <c r="G87" s="79"/>
      <c r="H87" s="79"/>
      <c r="I87" s="79"/>
      <c r="J87" s="79"/>
      <c r="K87" s="79"/>
      <c r="L87" s="79"/>
      <c r="M87" s="79"/>
      <c r="N87" s="79"/>
      <c r="O87" s="79"/>
      <c r="P87" s="79"/>
      <c r="Q87" s="79"/>
      <c r="R87" s="79"/>
      <c r="S87" s="79"/>
      <c r="T87" s="79"/>
      <c r="U87" s="79"/>
      <c r="V87" s="79"/>
      <c r="W87" s="79"/>
      <c r="X87" s="79"/>
      <c r="Y87" s="52"/>
      <c r="Z87" s="52"/>
      <c r="AA87" s="117"/>
      <c r="AB87" s="117"/>
      <c r="AC87" s="117"/>
      <c r="AD87" s="117"/>
      <c r="AE87" s="117"/>
      <c r="AF87" s="117"/>
      <c r="AG87" s="117"/>
      <c r="AH87" s="117"/>
      <c r="AI87" s="52"/>
      <c r="AJ87" s="52"/>
      <c r="AK87" s="52"/>
      <c r="AL87" s="52"/>
      <c r="AM87" s="52"/>
      <c r="AN87" s="52"/>
      <c r="AO87" s="52"/>
      <c r="AP87" s="52"/>
      <c r="AQ87" s="52"/>
      <c r="AR87" s="52"/>
      <c r="AS87" s="52"/>
      <c r="AT87" s="52"/>
      <c r="AU87" s="52"/>
      <c r="AV87" s="52"/>
      <c r="AW87" s="52"/>
      <c r="AX87" s="52"/>
      <c r="AY87" s="52"/>
      <c r="AZ87" s="52"/>
      <c r="BA87" s="52"/>
      <c r="BB87" s="52"/>
      <c r="BC87" s="52"/>
      <c r="BD87" s="52"/>
    </row>
    <row r="88" spans="1:56" s="80" customFormat="1">
      <c r="A88" s="79"/>
      <c r="B88" s="79"/>
      <c r="C88" s="79"/>
      <c r="D88" s="79"/>
      <c r="E88" s="79"/>
      <c r="F88" s="79"/>
      <c r="G88" s="79"/>
      <c r="H88" s="79"/>
      <c r="I88" s="79"/>
      <c r="J88" s="79"/>
      <c r="K88" s="79"/>
      <c r="L88" s="79"/>
      <c r="M88" s="79"/>
      <c r="N88" s="79"/>
      <c r="O88" s="79"/>
      <c r="P88" s="79"/>
      <c r="Q88" s="79"/>
      <c r="R88" s="79"/>
      <c r="S88" s="79"/>
      <c r="T88" s="79"/>
      <c r="U88" s="79"/>
      <c r="V88" s="79"/>
      <c r="W88" s="79"/>
      <c r="X88" s="79"/>
      <c r="Y88" s="52"/>
      <c r="Z88" s="52"/>
      <c r="AA88" s="117"/>
      <c r="AB88" s="117"/>
      <c r="AC88" s="117"/>
      <c r="AD88" s="117"/>
      <c r="AE88" s="117"/>
      <c r="AF88" s="117"/>
      <c r="AG88" s="117"/>
      <c r="AH88" s="117"/>
      <c r="AI88" s="52"/>
      <c r="AJ88" s="52"/>
      <c r="AK88" s="52"/>
      <c r="AL88" s="52"/>
      <c r="AM88" s="52"/>
      <c r="AN88" s="52"/>
      <c r="AO88" s="52"/>
      <c r="AP88" s="52"/>
      <c r="AQ88" s="52"/>
      <c r="AR88" s="52"/>
      <c r="AS88" s="52"/>
      <c r="AT88" s="52"/>
      <c r="AU88" s="52"/>
      <c r="AV88" s="52"/>
      <c r="AW88" s="52"/>
      <c r="AX88" s="52"/>
      <c r="AY88" s="52"/>
      <c r="AZ88" s="52"/>
      <c r="BA88" s="52"/>
      <c r="BB88" s="52"/>
      <c r="BC88" s="52"/>
      <c r="BD88" s="52"/>
    </row>
    <row r="89" spans="1:56" s="109" customFormat="1">
      <c r="U89" s="52"/>
      <c r="V89" s="52"/>
      <c r="W89" s="52"/>
      <c r="X89" s="52"/>
      <c r="Y89" s="52"/>
      <c r="Z89" s="52"/>
      <c r="AA89" s="108"/>
      <c r="AB89" s="108"/>
      <c r="AC89" s="108"/>
      <c r="AD89" s="108"/>
      <c r="AE89" s="108"/>
      <c r="AF89" s="108"/>
      <c r="AG89" s="108"/>
      <c r="AH89" s="108"/>
    </row>
    <row r="90" spans="1:56" s="109" customFormat="1">
      <c r="U90" s="52"/>
      <c r="V90" s="52"/>
      <c r="W90" s="52"/>
      <c r="X90" s="52"/>
      <c r="Y90" s="52"/>
      <c r="Z90" s="52"/>
      <c r="AA90" s="108"/>
      <c r="AB90" s="108"/>
      <c r="AC90" s="108"/>
      <c r="AD90" s="108"/>
      <c r="AE90" s="108"/>
      <c r="AF90" s="108"/>
      <c r="AG90" s="108"/>
      <c r="AH90" s="108"/>
    </row>
    <row r="91" spans="1:56" s="109" customFormat="1">
      <c r="U91" s="52"/>
      <c r="V91" s="52"/>
      <c r="W91" s="52"/>
      <c r="X91" s="52"/>
      <c r="Y91" s="52"/>
      <c r="Z91" s="52"/>
      <c r="AA91" s="108"/>
      <c r="AB91" s="108"/>
      <c r="AC91" s="108"/>
      <c r="AD91" s="108"/>
      <c r="AE91" s="108"/>
      <c r="AF91" s="108"/>
      <c r="AG91" s="108"/>
      <c r="AH91" s="108"/>
    </row>
    <row r="92" spans="1:56" s="109" customFormat="1">
      <c r="U92" s="52"/>
      <c r="V92" s="52"/>
      <c r="W92" s="52"/>
      <c r="X92" s="52"/>
      <c r="Y92" s="52"/>
      <c r="Z92" s="52"/>
      <c r="AA92" s="108"/>
      <c r="AB92" s="108"/>
      <c r="AC92" s="108"/>
      <c r="AD92" s="108"/>
      <c r="AE92" s="108"/>
      <c r="AF92" s="108"/>
      <c r="AG92" s="108"/>
      <c r="AH92" s="108"/>
    </row>
    <row r="93" spans="1:56" s="109" customFormat="1">
      <c r="U93" s="52"/>
      <c r="V93" s="52"/>
      <c r="W93" s="52"/>
      <c r="X93" s="52"/>
      <c r="Y93" s="52"/>
      <c r="Z93" s="52"/>
      <c r="AA93" s="108"/>
      <c r="AB93" s="108"/>
      <c r="AC93" s="108"/>
      <c r="AD93" s="108"/>
      <c r="AE93" s="108"/>
      <c r="AF93" s="108"/>
      <c r="AG93" s="108"/>
      <c r="AH93" s="108"/>
    </row>
    <row r="94" spans="1:56" s="109" customFormat="1">
      <c r="U94" s="52"/>
      <c r="V94" s="52"/>
      <c r="W94" s="52"/>
      <c r="X94" s="52"/>
      <c r="Y94" s="52"/>
      <c r="Z94" s="52"/>
      <c r="AA94" s="108"/>
      <c r="AB94" s="108"/>
      <c r="AC94" s="108"/>
      <c r="AD94" s="108"/>
      <c r="AE94" s="108"/>
      <c r="AF94" s="108"/>
      <c r="AG94" s="108"/>
      <c r="AH94" s="108"/>
    </row>
    <row r="95" spans="1:56" s="109" customFormat="1">
      <c r="U95" s="52"/>
      <c r="V95" s="52"/>
      <c r="W95" s="52"/>
      <c r="X95" s="52"/>
      <c r="Y95" s="52"/>
      <c r="Z95" s="52"/>
      <c r="AA95" s="108"/>
      <c r="AB95" s="108"/>
      <c r="AC95" s="108"/>
      <c r="AD95" s="108"/>
      <c r="AE95" s="108"/>
      <c r="AF95" s="108"/>
      <c r="AG95" s="108"/>
      <c r="AH95" s="108"/>
    </row>
    <row r="96" spans="1:56" s="109" customFormat="1">
      <c r="U96" s="52"/>
      <c r="V96" s="52"/>
      <c r="W96" s="52"/>
      <c r="X96" s="52"/>
      <c r="Y96" s="52"/>
      <c r="Z96" s="52"/>
      <c r="AA96" s="108"/>
      <c r="AB96" s="108"/>
      <c r="AC96" s="108"/>
      <c r="AD96" s="108"/>
      <c r="AE96" s="108"/>
      <c r="AF96" s="108"/>
      <c r="AG96" s="108"/>
      <c r="AH96" s="108"/>
    </row>
    <row r="97" spans="21:34" s="109" customFormat="1">
      <c r="U97" s="52"/>
      <c r="V97" s="52"/>
      <c r="W97" s="52"/>
      <c r="X97" s="52"/>
      <c r="Y97" s="52"/>
      <c r="Z97" s="52"/>
      <c r="AA97" s="108"/>
      <c r="AB97" s="108"/>
      <c r="AC97" s="108"/>
      <c r="AD97" s="108"/>
      <c r="AE97" s="108"/>
      <c r="AF97" s="108"/>
      <c r="AG97" s="108"/>
      <c r="AH97" s="108"/>
    </row>
    <row r="98" spans="21:34" s="109" customFormat="1">
      <c r="U98" s="52"/>
      <c r="V98" s="52"/>
      <c r="W98" s="52"/>
      <c r="X98" s="52"/>
      <c r="Y98" s="52"/>
      <c r="Z98" s="52"/>
      <c r="AA98" s="108"/>
      <c r="AB98" s="108"/>
      <c r="AC98" s="108"/>
      <c r="AD98" s="108"/>
      <c r="AE98" s="108"/>
      <c r="AF98" s="108"/>
      <c r="AG98" s="108"/>
      <c r="AH98" s="108"/>
    </row>
    <row r="99" spans="21:34" s="109" customFormat="1">
      <c r="U99" s="52"/>
      <c r="V99" s="52"/>
      <c r="W99" s="52"/>
      <c r="X99" s="52"/>
      <c r="Y99" s="52"/>
      <c r="Z99" s="52"/>
      <c r="AA99" s="108"/>
      <c r="AB99" s="108"/>
      <c r="AC99" s="108"/>
      <c r="AD99" s="108"/>
      <c r="AE99" s="108"/>
      <c r="AF99" s="108"/>
      <c r="AG99" s="108"/>
      <c r="AH99" s="108"/>
    </row>
    <row r="100" spans="21:34" s="109" customFormat="1">
      <c r="U100" s="52"/>
      <c r="V100" s="52"/>
      <c r="W100" s="52"/>
      <c r="X100" s="52"/>
      <c r="Y100" s="52"/>
      <c r="Z100" s="52"/>
      <c r="AA100" s="108"/>
      <c r="AB100" s="108"/>
      <c r="AC100" s="108"/>
      <c r="AD100" s="108"/>
      <c r="AE100" s="108"/>
      <c r="AF100" s="108"/>
      <c r="AG100" s="108"/>
      <c r="AH100" s="108"/>
    </row>
    <row r="101" spans="21:34" s="109" customFormat="1">
      <c r="U101" s="52"/>
      <c r="V101" s="52"/>
      <c r="W101" s="52"/>
      <c r="X101" s="52"/>
      <c r="Y101" s="52"/>
      <c r="Z101" s="52"/>
      <c r="AA101" s="108"/>
      <c r="AB101" s="108"/>
      <c r="AC101" s="108"/>
      <c r="AD101" s="108"/>
      <c r="AE101" s="108"/>
      <c r="AF101" s="108"/>
      <c r="AG101" s="108"/>
      <c r="AH101" s="108"/>
    </row>
    <row r="102" spans="21:34" s="109" customFormat="1">
      <c r="U102" s="52"/>
      <c r="V102" s="52"/>
      <c r="W102" s="52"/>
      <c r="X102" s="52"/>
      <c r="Y102" s="52"/>
      <c r="Z102" s="52"/>
      <c r="AA102" s="108"/>
      <c r="AB102" s="108"/>
      <c r="AC102" s="108"/>
      <c r="AD102" s="108"/>
      <c r="AE102" s="108"/>
      <c r="AF102" s="108"/>
      <c r="AG102" s="108"/>
      <c r="AH102" s="108"/>
    </row>
    <row r="103" spans="21:34" s="109" customFormat="1">
      <c r="U103" s="52"/>
      <c r="V103" s="52"/>
      <c r="W103" s="52"/>
      <c r="X103" s="52"/>
      <c r="Y103" s="52"/>
      <c r="Z103" s="52"/>
      <c r="AA103" s="108"/>
      <c r="AB103" s="108"/>
      <c r="AC103" s="108"/>
      <c r="AD103" s="108"/>
      <c r="AE103" s="108"/>
      <c r="AF103" s="108"/>
      <c r="AG103" s="108"/>
      <c r="AH103" s="108"/>
    </row>
    <row r="104" spans="21:34" s="109" customFormat="1">
      <c r="U104" s="52"/>
      <c r="V104" s="52"/>
      <c r="W104" s="52"/>
      <c r="X104" s="52"/>
      <c r="Y104" s="52"/>
      <c r="Z104" s="52"/>
      <c r="AA104" s="108"/>
      <c r="AB104" s="108"/>
      <c r="AC104" s="108"/>
      <c r="AD104" s="108"/>
      <c r="AE104" s="108"/>
      <c r="AF104" s="108"/>
      <c r="AG104" s="108"/>
      <c r="AH104" s="108"/>
    </row>
    <row r="105" spans="21:34" s="109" customFormat="1">
      <c r="U105" s="52"/>
      <c r="V105" s="52"/>
      <c r="W105" s="52"/>
      <c r="X105" s="52"/>
      <c r="Y105" s="52"/>
      <c r="Z105" s="52"/>
      <c r="AA105" s="108"/>
      <c r="AB105" s="108"/>
      <c r="AC105" s="108"/>
      <c r="AD105" s="108"/>
      <c r="AE105" s="108"/>
      <c r="AF105" s="108"/>
      <c r="AG105" s="108"/>
      <c r="AH105" s="108"/>
    </row>
    <row r="106" spans="21:34" s="109" customFormat="1">
      <c r="U106" s="52"/>
      <c r="V106" s="52"/>
      <c r="W106" s="52"/>
      <c r="X106" s="52"/>
      <c r="Y106" s="52"/>
      <c r="Z106" s="52"/>
      <c r="AA106" s="108"/>
      <c r="AB106" s="108"/>
      <c r="AC106" s="108"/>
      <c r="AD106" s="108"/>
      <c r="AE106" s="108"/>
      <c r="AF106" s="108"/>
      <c r="AG106" s="108"/>
      <c r="AH106" s="108"/>
    </row>
    <row r="107" spans="21:34" s="109" customFormat="1">
      <c r="U107" s="52"/>
      <c r="V107" s="52"/>
      <c r="W107" s="52"/>
      <c r="X107" s="52"/>
      <c r="Y107" s="52"/>
      <c r="Z107" s="52"/>
      <c r="AA107" s="108"/>
      <c r="AB107" s="108"/>
      <c r="AC107" s="108"/>
      <c r="AD107" s="108"/>
      <c r="AE107" s="108"/>
      <c r="AF107" s="108"/>
      <c r="AG107" s="108"/>
      <c r="AH107" s="108"/>
    </row>
    <row r="108" spans="21:34" s="109" customFormat="1">
      <c r="U108" s="52"/>
      <c r="V108" s="52"/>
      <c r="W108" s="52"/>
      <c r="X108" s="52"/>
      <c r="Y108" s="52"/>
      <c r="Z108" s="52"/>
      <c r="AA108" s="108"/>
      <c r="AB108" s="108"/>
      <c r="AC108" s="108"/>
      <c r="AD108" s="108"/>
      <c r="AE108" s="108"/>
      <c r="AF108" s="108"/>
      <c r="AG108" s="108"/>
      <c r="AH108" s="108"/>
    </row>
    <row r="109" spans="21:34" s="109" customFormat="1">
      <c r="U109" s="52"/>
      <c r="V109" s="52"/>
      <c r="W109" s="52"/>
      <c r="X109" s="52"/>
      <c r="Y109" s="52"/>
      <c r="Z109" s="52"/>
      <c r="AA109" s="108"/>
      <c r="AB109" s="108"/>
      <c r="AC109" s="108"/>
      <c r="AD109" s="108"/>
      <c r="AE109" s="108"/>
      <c r="AF109" s="108"/>
      <c r="AG109" s="108"/>
      <c r="AH109" s="108"/>
    </row>
    <row r="110" spans="21:34" s="109" customFormat="1">
      <c r="U110" s="52"/>
      <c r="V110" s="52"/>
      <c r="W110" s="52"/>
      <c r="X110" s="52"/>
      <c r="Y110" s="52"/>
      <c r="Z110" s="52"/>
      <c r="AA110" s="108"/>
      <c r="AB110" s="108"/>
      <c r="AC110" s="108"/>
      <c r="AD110" s="108"/>
      <c r="AE110" s="108"/>
      <c r="AF110" s="108"/>
      <c r="AG110" s="108"/>
      <c r="AH110" s="108"/>
    </row>
    <row r="111" spans="21:34" s="109" customFormat="1">
      <c r="U111" s="52"/>
      <c r="V111" s="52"/>
      <c r="W111" s="52"/>
      <c r="X111" s="52"/>
      <c r="Y111" s="52"/>
      <c r="Z111" s="52"/>
      <c r="AA111" s="108"/>
      <c r="AB111" s="108"/>
      <c r="AC111" s="108"/>
      <c r="AD111" s="108"/>
      <c r="AE111" s="108"/>
      <c r="AF111" s="108"/>
      <c r="AG111" s="108"/>
      <c r="AH111" s="108"/>
    </row>
    <row r="112" spans="21:34" s="109" customFormat="1">
      <c r="U112" s="52"/>
      <c r="V112" s="52"/>
      <c r="W112" s="52"/>
      <c r="X112" s="52"/>
      <c r="Y112" s="52"/>
      <c r="Z112" s="117"/>
      <c r="AA112" s="108"/>
      <c r="AB112" s="108"/>
      <c r="AC112" s="108"/>
      <c r="AD112" s="108"/>
      <c r="AE112" s="108"/>
      <c r="AF112" s="108"/>
      <c r="AG112" s="108"/>
      <c r="AH112" s="108"/>
    </row>
    <row r="113" spans="21:34" s="109" customFormat="1">
      <c r="U113" s="52"/>
      <c r="V113" s="52"/>
      <c r="W113" s="52"/>
      <c r="X113" s="52"/>
      <c r="Y113" s="52"/>
      <c r="Z113" s="117"/>
      <c r="AA113" s="108"/>
      <c r="AB113" s="108"/>
      <c r="AC113" s="108"/>
      <c r="AD113" s="108"/>
      <c r="AE113" s="108"/>
      <c r="AF113" s="108"/>
      <c r="AG113" s="108"/>
      <c r="AH113" s="108"/>
    </row>
    <row r="114" spans="21:34" s="109" customFormat="1">
      <c r="U114" s="52"/>
      <c r="V114" s="52"/>
      <c r="W114" s="52"/>
      <c r="X114" s="52"/>
      <c r="Y114" s="52"/>
      <c r="Z114" s="117"/>
      <c r="AA114" s="108"/>
      <c r="AB114" s="108"/>
      <c r="AC114" s="108"/>
      <c r="AD114" s="108"/>
      <c r="AE114" s="108"/>
      <c r="AF114" s="108"/>
      <c r="AG114" s="108"/>
      <c r="AH114" s="108"/>
    </row>
    <row r="115" spans="21:34" s="109" customFormat="1">
      <c r="U115" s="52"/>
      <c r="V115" s="52"/>
      <c r="W115" s="52"/>
      <c r="X115" s="52"/>
      <c r="Y115" s="52"/>
      <c r="Z115" s="117"/>
      <c r="AA115" s="108"/>
      <c r="AB115" s="108"/>
      <c r="AC115" s="108"/>
      <c r="AD115" s="108"/>
      <c r="AE115" s="108"/>
      <c r="AF115" s="108"/>
      <c r="AG115" s="108"/>
      <c r="AH115" s="108"/>
    </row>
    <row r="116" spans="21:34" s="109" customFormat="1">
      <c r="U116" s="52"/>
      <c r="V116" s="52"/>
      <c r="W116" s="52"/>
      <c r="X116" s="52"/>
      <c r="Y116" s="52"/>
      <c r="Z116" s="117"/>
      <c r="AA116" s="108"/>
      <c r="AB116" s="108"/>
      <c r="AC116" s="108"/>
      <c r="AD116" s="108"/>
      <c r="AE116" s="108"/>
      <c r="AF116" s="108"/>
      <c r="AG116" s="108"/>
      <c r="AH116" s="108"/>
    </row>
    <row r="117" spans="21:34" s="109" customFormat="1">
      <c r="U117" s="52"/>
      <c r="V117" s="52"/>
      <c r="W117" s="52"/>
      <c r="X117" s="52"/>
      <c r="Y117" s="52"/>
      <c r="Z117" s="117"/>
      <c r="AA117" s="108"/>
      <c r="AB117" s="108"/>
      <c r="AC117" s="108"/>
      <c r="AD117" s="108"/>
      <c r="AE117" s="108"/>
      <c r="AF117" s="108"/>
      <c r="AG117" s="108"/>
      <c r="AH117" s="108"/>
    </row>
    <row r="118" spans="21:34" s="109" customFormat="1">
      <c r="U118" s="52"/>
      <c r="V118" s="52"/>
      <c r="W118" s="52"/>
      <c r="X118" s="52"/>
      <c r="Y118" s="52"/>
      <c r="Z118" s="117"/>
      <c r="AA118" s="108"/>
      <c r="AB118" s="108"/>
      <c r="AC118" s="108"/>
      <c r="AD118" s="108"/>
      <c r="AE118" s="108"/>
      <c r="AF118" s="108"/>
      <c r="AG118" s="108"/>
      <c r="AH118" s="108"/>
    </row>
    <row r="119" spans="21:34" s="109" customFormat="1">
      <c r="U119" s="52"/>
      <c r="V119" s="52"/>
      <c r="W119" s="52"/>
      <c r="X119" s="52"/>
      <c r="Y119" s="52"/>
      <c r="Z119" s="117"/>
      <c r="AA119" s="108"/>
      <c r="AB119" s="108"/>
      <c r="AC119" s="108"/>
      <c r="AD119" s="108"/>
      <c r="AE119" s="108"/>
      <c r="AF119" s="108"/>
      <c r="AG119" s="108"/>
      <c r="AH119" s="108"/>
    </row>
    <row r="120" spans="21:34" s="109" customFormat="1">
      <c r="U120" s="52"/>
      <c r="V120" s="52"/>
      <c r="W120" s="52"/>
      <c r="X120" s="52"/>
      <c r="Y120" s="52"/>
      <c r="Z120" s="117"/>
      <c r="AA120" s="108"/>
      <c r="AB120" s="108"/>
      <c r="AC120" s="108"/>
      <c r="AD120" s="108"/>
      <c r="AE120" s="108"/>
      <c r="AF120" s="108"/>
      <c r="AG120" s="108"/>
      <c r="AH120" s="108"/>
    </row>
    <row r="121" spans="21:34" s="109" customFormat="1">
      <c r="U121" s="52"/>
      <c r="V121" s="52"/>
      <c r="W121" s="52"/>
      <c r="X121" s="52"/>
      <c r="Y121" s="52"/>
      <c r="Z121" s="117"/>
      <c r="AA121" s="108"/>
      <c r="AB121" s="108"/>
      <c r="AC121" s="108"/>
      <c r="AD121" s="108"/>
      <c r="AE121" s="108"/>
      <c r="AF121" s="108"/>
      <c r="AG121" s="108"/>
      <c r="AH121" s="108"/>
    </row>
    <row r="122" spans="21:34" s="109" customFormat="1">
      <c r="U122" s="52"/>
      <c r="V122" s="52"/>
      <c r="W122" s="52"/>
      <c r="X122" s="52"/>
      <c r="Y122" s="52"/>
      <c r="Z122" s="117"/>
      <c r="AA122" s="108"/>
      <c r="AB122" s="108"/>
      <c r="AC122" s="108"/>
      <c r="AD122" s="108"/>
      <c r="AE122" s="108"/>
      <c r="AF122" s="108"/>
      <c r="AG122" s="108"/>
      <c r="AH122" s="108"/>
    </row>
    <row r="123" spans="21:34" s="109" customFormat="1">
      <c r="U123" s="52"/>
      <c r="V123" s="52"/>
      <c r="W123" s="52"/>
      <c r="X123" s="52"/>
      <c r="Y123" s="52"/>
      <c r="Z123" s="117"/>
      <c r="AA123" s="108"/>
      <c r="AB123" s="108"/>
      <c r="AC123" s="108"/>
      <c r="AD123" s="108"/>
      <c r="AE123" s="108"/>
      <c r="AF123" s="108"/>
      <c r="AG123" s="108"/>
      <c r="AH123" s="108"/>
    </row>
    <row r="124" spans="21:34" s="109" customFormat="1">
      <c r="U124" s="52"/>
      <c r="V124" s="52"/>
      <c r="W124" s="52"/>
      <c r="X124" s="52"/>
      <c r="Y124" s="52"/>
      <c r="Z124" s="117"/>
      <c r="AA124" s="108"/>
      <c r="AB124" s="108"/>
      <c r="AC124" s="108"/>
      <c r="AD124" s="108"/>
      <c r="AE124" s="108"/>
      <c r="AF124" s="108"/>
      <c r="AG124" s="108"/>
      <c r="AH124" s="108"/>
    </row>
    <row r="125" spans="21:34" s="109" customFormat="1">
      <c r="U125" s="52"/>
      <c r="V125" s="52"/>
      <c r="W125" s="52"/>
      <c r="X125" s="52"/>
      <c r="Y125" s="52"/>
      <c r="Z125" s="117"/>
      <c r="AA125" s="108"/>
      <c r="AB125" s="108"/>
      <c r="AC125" s="108"/>
      <c r="AD125" s="108"/>
      <c r="AE125" s="108"/>
      <c r="AF125" s="108"/>
      <c r="AG125" s="108"/>
      <c r="AH125" s="108"/>
    </row>
    <row r="126" spans="21:34" s="109" customFormat="1">
      <c r="U126" s="52"/>
      <c r="V126" s="52"/>
      <c r="W126" s="52"/>
      <c r="X126" s="52"/>
      <c r="Y126" s="52"/>
      <c r="Z126" s="117"/>
      <c r="AA126" s="108"/>
      <c r="AB126" s="108"/>
      <c r="AC126" s="108"/>
      <c r="AD126" s="108"/>
      <c r="AE126" s="108"/>
      <c r="AF126" s="108"/>
      <c r="AG126" s="108"/>
      <c r="AH126" s="108"/>
    </row>
    <row r="127" spans="21:34" s="109" customFormat="1">
      <c r="U127" s="52"/>
      <c r="V127" s="52"/>
      <c r="W127" s="52"/>
      <c r="X127" s="52"/>
      <c r="Y127" s="52"/>
      <c r="Z127" s="117"/>
      <c r="AA127" s="108"/>
      <c r="AB127" s="108"/>
      <c r="AC127" s="108"/>
      <c r="AD127" s="108"/>
      <c r="AE127" s="108"/>
      <c r="AF127" s="108"/>
      <c r="AG127" s="108"/>
      <c r="AH127" s="108"/>
    </row>
    <row r="128" spans="21:34" s="109" customFormat="1">
      <c r="U128" s="52"/>
      <c r="V128" s="52"/>
      <c r="W128" s="52"/>
      <c r="X128" s="52"/>
      <c r="Y128" s="52"/>
      <c r="Z128" s="117"/>
      <c r="AA128" s="108"/>
      <c r="AB128" s="108"/>
      <c r="AC128" s="108"/>
      <c r="AD128" s="108"/>
      <c r="AE128" s="108"/>
      <c r="AF128" s="108"/>
      <c r="AG128" s="108"/>
      <c r="AH128" s="108"/>
    </row>
    <row r="129" spans="21:34" s="109" customFormat="1">
      <c r="U129" s="52"/>
      <c r="V129" s="52"/>
      <c r="W129" s="52"/>
      <c r="X129" s="52"/>
      <c r="Y129" s="52"/>
      <c r="Z129" s="117"/>
      <c r="AA129" s="108"/>
      <c r="AB129" s="108"/>
      <c r="AC129" s="108"/>
      <c r="AD129" s="108"/>
      <c r="AE129" s="108"/>
      <c r="AF129" s="108"/>
      <c r="AG129" s="108"/>
      <c r="AH129" s="108"/>
    </row>
    <row r="130" spans="21:34" s="109" customFormat="1">
      <c r="U130" s="52"/>
      <c r="V130" s="52"/>
      <c r="W130" s="52"/>
      <c r="X130" s="52"/>
      <c r="Y130" s="52"/>
      <c r="Z130" s="117"/>
      <c r="AA130" s="108"/>
      <c r="AB130" s="108"/>
      <c r="AC130" s="108"/>
      <c r="AD130" s="108"/>
      <c r="AE130" s="108"/>
      <c r="AF130" s="108"/>
      <c r="AG130" s="108"/>
      <c r="AH130" s="108"/>
    </row>
    <row r="131" spans="21:34" s="109" customFormat="1">
      <c r="U131" s="52"/>
      <c r="V131" s="52"/>
      <c r="W131" s="52"/>
      <c r="X131" s="52"/>
      <c r="Y131" s="52"/>
      <c r="Z131" s="117"/>
      <c r="AA131" s="108"/>
      <c r="AB131" s="108"/>
      <c r="AC131" s="108"/>
      <c r="AD131" s="108"/>
      <c r="AE131" s="108"/>
      <c r="AF131" s="108"/>
      <c r="AG131" s="108"/>
      <c r="AH131" s="108"/>
    </row>
    <row r="132" spans="21:34" s="109" customFormat="1">
      <c r="U132" s="52"/>
      <c r="V132" s="52"/>
      <c r="W132" s="52"/>
      <c r="X132" s="52"/>
      <c r="Y132" s="52"/>
      <c r="Z132" s="117"/>
      <c r="AA132" s="108"/>
      <c r="AB132" s="108"/>
      <c r="AC132" s="108"/>
      <c r="AD132" s="108"/>
      <c r="AE132" s="108"/>
      <c r="AF132" s="108"/>
      <c r="AG132" s="108"/>
      <c r="AH132" s="108"/>
    </row>
    <row r="133" spans="21:34" s="109" customFormat="1">
      <c r="U133" s="52"/>
      <c r="V133" s="52"/>
      <c r="W133" s="52"/>
      <c r="X133" s="52"/>
      <c r="Y133" s="52"/>
      <c r="Z133" s="117"/>
      <c r="AA133" s="108"/>
      <c r="AB133" s="108"/>
      <c r="AC133" s="108"/>
      <c r="AD133" s="108"/>
      <c r="AE133" s="108"/>
      <c r="AF133" s="108"/>
      <c r="AG133" s="108"/>
      <c r="AH133" s="108"/>
    </row>
    <row r="134" spans="21:34" s="109" customFormat="1">
      <c r="U134" s="52"/>
      <c r="V134" s="52"/>
      <c r="W134" s="52"/>
      <c r="X134" s="52"/>
      <c r="Y134" s="52"/>
      <c r="Z134" s="117"/>
      <c r="AA134" s="108"/>
      <c r="AB134" s="108"/>
      <c r="AC134" s="108"/>
      <c r="AD134" s="108"/>
      <c r="AE134" s="108"/>
      <c r="AF134" s="108"/>
      <c r="AG134" s="108"/>
      <c r="AH134" s="108"/>
    </row>
    <row r="135" spans="21:34" s="109" customFormat="1">
      <c r="U135" s="52"/>
      <c r="V135" s="52"/>
      <c r="W135" s="52"/>
      <c r="X135" s="52"/>
      <c r="Y135" s="52"/>
      <c r="Z135" s="117"/>
      <c r="AA135" s="108"/>
      <c r="AB135" s="108"/>
      <c r="AC135" s="108"/>
      <c r="AD135" s="108"/>
      <c r="AE135" s="108"/>
      <c r="AF135" s="108"/>
      <c r="AG135" s="108"/>
      <c r="AH135" s="108"/>
    </row>
    <row r="136" spans="21:34" s="109" customFormat="1">
      <c r="U136" s="52"/>
      <c r="V136" s="52"/>
      <c r="W136" s="52"/>
      <c r="X136" s="52"/>
      <c r="Y136" s="52"/>
      <c r="Z136" s="117"/>
      <c r="AA136" s="108"/>
      <c r="AB136" s="108"/>
      <c r="AC136" s="108"/>
      <c r="AD136" s="108"/>
      <c r="AE136" s="108"/>
      <c r="AF136" s="108"/>
      <c r="AG136" s="108"/>
      <c r="AH136" s="108"/>
    </row>
    <row r="137" spans="21:34" s="109" customFormat="1">
      <c r="U137" s="52"/>
      <c r="V137" s="52"/>
      <c r="W137" s="52"/>
      <c r="X137" s="52"/>
      <c r="Y137" s="52"/>
      <c r="Z137" s="117"/>
      <c r="AA137" s="108"/>
      <c r="AB137" s="108"/>
      <c r="AC137" s="108"/>
      <c r="AD137" s="108"/>
      <c r="AE137" s="108"/>
      <c r="AF137" s="108"/>
      <c r="AG137" s="108"/>
      <c r="AH137" s="108"/>
    </row>
    <row r="138" spans="21:34" s="109" customFormat="1">
      <c r="U138" s="52"/>
      <c r="V138" s="52"/>
      <c r="W138" s="52"/>
      <c r="X138" s="52"/>
      <c r="Y138" s="52"/>
      <c r="Z138" s="117"/>
      <c r="AA138" s="108"/>
      <c r="AB138" s="108"/>
      <c r="AC138" s="108"/>
      <c r="AD138" s="108"/>
      <c r="AE138" s="108"/>
      <c r="AF138" s="108"/>
      <c r="AG138" s="108"/>
      <c r="AH138" s="108"/>
    </row>
    <row r="139" spans="21:34" s="109" customFormat="1">
      <c r="U139" s="52"/>
      <c r="V139" s="52"/>
      <c r="W139" s="52"/>
      <c r="X139" s="52"/>
      <c r="Y139" s="52"/>
      <c r="Z139" s="117"/>
      <c r="AA139" s="108"/>
      <c r="AB139" s="108"/>
      <c r="AC139" s="108"/>
      <c r="AD139" s="108"/>
      <c r="AE139" s="108"/>
      <c r="AF139" s="108"/>
      <c r="AG139" s="108"/>
      <c r="AH139" s="108"/>
    </row>
    <row r="140" spans="21:34" s="109" customFormat="1">
      <c r="U140" s="52"/>
      <c r="V140" s="52"/>
      <c r="W140" s="52"/>
      <c r="X140" s="52"/>
      <c r="Y140" s="52"/>
      <c r="Z140" s="117"/>
      <c r="AA140" s="108"/>
      <c r="AB140" s="108"/>
      <c r="AC140" s="108"/>
      <c r="AD140" s="108"/>
      <c r="AE140" s="108"/>
      <c r="AF140" s="108"/>
      <c r="AG140" s="108"/>
      <c r="AH140" s="108"/>
    </row>
    <row r="141" spans="21:34" s="109" customFormat="1">
      <c r="U141" s="52"/>
      <c r="V141" s="52"/>
      <c r="W141" s="52"/>
      <c r="X141" s="52"/>
      <c r="Y141" s="52"/>
      <c r="Z141" s="117"/>
      <c r="AA141" s="108"/>
      <c r="AB141" s="108"/>
      <c r="AC141" s="108"/>
      <c r="AD141" s="108"/>
      <c r="AE141" s="108"/>
      <c r="AF141" s="108"/>
      <c r="AG141" s="108"/>
      <c r="AH141" s="108"/>
    </row>
    <row r="142" spans="21:34" s="109" customFormat="1">
      <c r="U142" s="52"/>
      <c r="V142" s="52"/>
      <c r="W142" s="52"/>
      <c r="X142" s="52"/>
      <c r="Y142" s="52"/>
      <c r="Z142" s="117"/>
      <c r="AA142" s="108"/>
      <c r="AB142" s="108"/>
      <c r="AC142" s="108"/>
      <c r="AD142" s="108"/>
      <c r="AE142" s="108"/>
      <c r="AF142" s="108"/>
      <c r="AG142" s="108"/>
      <c r="AH142" s="108"/>
    </row>
    <row r="143" spans="21:34" s="109" customFormat="1">
      <c r="U143" s="52"/>
      <c r="V143" s="52"/>
      <c r="W143" s="52"/>
      <c r="X143" s="52"/>
      <c r="Y143" s="52"/>
      <c r="Z143" s="117"/>
      <c r="AA143" s="108"/>
      <c r="AB143" s="108"/>
      <c r="AC143" s="108"/>
      <c r="AD143" s="108"/>
      <c r="AE143" s="108"/>
      <c r="AF143" s="108"/>
      <c r="AG143" s="108"/>
      <c r="AH143" s="108"/>
    </row>
    <row r="144" spans="21:34" s="109" customFormat="1">
      <c r="U144" s="52"/>
      <c r="V144" s="52"/>
      <c r="W144" s="52"/>
      <c r="X144" s="52"/>
      <c r="Y144" s="52"/>
      <c r="Z144" s="117"/>
      <c r="AA144" s="108"/>
      <c r="AB144" s="108"/>
      <c r="AC144" s="108"/>
      <c r="AD144" s="108"/>
      <c r="AE144" s="108"/>
      <c r="AF144" s="108"/>
      <c r="AG144" s="108"/>
      <c r="AH144" s="108"/>
    </row>
    <row r="145" spans="21:34" s="109" customFormat="1">
      <c r="U145" s="52"/>
      <c r="V145" s="52"/>
      <c r="W145" s="52"/>
      <c r="X145" s="52"/>
      <c r="Y145" s="52"/>
      <c r="Z145" s="117"/>
      <c r="AA145" s="108"/>
      <c r="AB145" s="108"/>
      <c r="AC145" s="108"/>
      <c r="AD145" s="108"/>
      <c r="AE145" s="108"/>
      <c r="AF145" s="108"/>
      <c r="AG145" s="108"/>
      <c r="AH145" s="108"/>
    </row>
    <row r="146" spans="21:34" s="109" customFormat="1">
      <c r="U146" s="52"/>
      <c r="V146" s="52"/>
      <c r="W146" s="52"/>
      <c r="X146" s="52"/>
      <c r="Y146" s="52"/>
      <c r="Z146" s="117"/>
      <c r="AA146" s="108"/>
      <c r="AB146" s="108"/>
      <c r="AC146" s="108"/>
      <c r="AD146" s="108"/>
      <c r="AE146" s="108"/>
      <c r="AF146" s="108"/>
      <c r="AG146" s="108"/>
      <c r="AH146" s="108"/>
    </row>
    <row r="147" spans="21:34" s="109" customFormat="1">
      <c r="U147" s="52"/>
      <c r="V147" s="52"/>
      <c r="W147" s="52"/>
      <c r="X147" s="52"/>
      <c r="Y147" s="52"/>
      <c r="Z147" s="117"/>
      <c r="AA147" s="108"/>
      <c r="AB147" s="108"/>
      <c r="AC147" s="108"/>
      <c r="AD147" s="108"/>
      <c r="AE147" s="108"/>
      <c r="AF147" s="108"/>
      <c r="AG147" s="108"/>
      <c r="AH147" s="108"/>
    </row>
    <row r="148" spans="21:34" s="109" customFormat="1">
      <c r="U148" s="52"/>
      <c r="V148" s="52"/>
      <c r="W148" s="52"/>
      <c r="X148" s="52"/>
      <c r="Y148" s="52"/>
      <c r="Z148" s="117"/>
      <c r="AA148" s="108"/>
      <c r="AB148" s="108"/>
      <c r="AC148" s="108"/>
      <c r="AD148" s="108"/>
      <c r="AE148" s="108"/>
      <c r="AF148" s="108"/>
      <c r="AG148" s="108"/>
      <c r="AH148" s="108"/>
    </row>
    <row r="149" spans="21:34" s="109" customFormat="1">
      <c r="U149" s="52"/>
      <c r="V149" s="52"/>
      <c r="W149" s="52"/>
      <c r="X149" s="52"/>
      <c r="Y149" s="52"/>
      <c r="Z149" s="117"/>
      <c r="AA149" s="108"/>
      <c r="AB149" s="108"/>
      <c r="AC149" s="108"/>
      <c r="AD149" s="108"/>
      <c r="AE149" s="108"/>
      <c r="AF149" s="108"/>
      <c r="AG149" s="108"/>
      <c r="AH149" s="108"/>
    </row>
    <row r="150" spans="21:34" s="109" customFormat="1">
      <c r="U150" s="52"/>
      <c r="V150" s="52"/>
      <c r="W150" s="52"/>
      <c r="X150" s="52"/>
      <c r="Y150" s="52"/>
      <c r="Z150" s="117"/>
      <c r="AA150" s="108"/>
      <c r="AB150" s="108"/>
      <c r="AC150" s="108"/>
      <c r="AD150" s="108"/>
      <c r="AE150" s="108"/>
      <c r="AF150" s="108"/>
      <c r="AG150" s="108"/>
      <c r="AH150" s="108"/>
    </row>
    <row r="151" spans="21:34" s="109" customFormat="1">
      <c r="U151" s="52"/>
      <c r="V151" s="52"/>
      <c r="W151" s="52"/>
      <c r="X151" s="52"/>
      <c r="Y151" s="52"/>
      <c r="Z151" s="117"/>
      <c r="AA151" s="108"/>
      <c r="AB151" s="108"/>
      <c r="AC151" s="108"/>
      <c r="AD151" s="108"/>
      <c r="AE151" s="108"/>
      <c r="AF151" s="108"/>
      <c r="AG151" s="108"/>
      <c r="AH151" s="108"/>
    </row>
    <row r="152" spans="21:34" s="109" customFormat="1">
      <c r="U152" s="52"/>
      <c r="V152" s="52"/>
      <c r="W152" s="52"/>
      <c r="X152" s="52"/>
      <c r="Y152" s="52"/>
      <c r="Z152" s="117"/>
      <c r="AA152" s="108"/>
      <c r="AB152" s="108"/>
      <c r="AC152" s="108"/>
      <c r="AD152" s="108"/>
      <c r="AE152" s="108"/>
      <c r="AF152" s="108"/>
      <c r="AG152" s="108"/>
      <c r="AH152" s="108"/>
    </row>
    <row r="153" spans="21:34" s="109" customFormat="1">
      <c r="U153" s="52"/>
      <c r="V153" s="52"/>
      <c r="W153" s="52"/>
      <c r="X153" s="52"/>
      <c r="Y153" s="52"/>
      <c r="Z153" s="117"/>
      <c r="AA153" s="108"/>
      <c r="AB153" s="108"/>
      <c r="AC153" s="108"/>
      <c r="AD153" s="108"/>
      <c r="AE153" s="108"/>
      <c r="AF153" s="108"/>
      <c r="AG153" s="108"/>
      <c r="AH153" s="108"/>
    </row>
    <row r="154" spans="21:34" s="109" customFormat="1">
      <c r="U154" s="52"/>
      <c r="V154" s="52"/>
      <c r="W154" s="52"/>
      <c r="X154" s="52"/>
      <c r="Y154" s="52"/>
      <c r="Z154" s="117"/>
      <c r="AA154" s="108"/>
      <c r="AB154" s="108"/>
      <c r="AC154" s="108"/>
      <c r="AD154" s="108"/>
      <c r="AE154" s="108"/>
      <c r="AF154" s="108"/>
      <c r="AG154" s="108"/>
      <c r="AH154" s="108"/>
    </row>
    <row r="155" spans="21:34" s="109" customFormat="1">
      <c r="U155" s="52"/>
      <c r="V155" s="52"/>
      <c r="W155" s="52"/>
      <c r="X155" s="52"/>
      <c r="Y155" s="52"/>
      <c r="Z155" s="117"/>
      <c r="AA155" s="108"/>
      <c r="AB155" s="108"/>
      <c r="AC155" s="108"/>
      <c r="AD155" s="108"/>
      <c r="AE155" s="108"/>
      <c r="AF155" s="108"/>
      <c r="AG155" s="108"/>
      <c r="AH155" s="108"/>
    </row>
    <row r="156" spans="21:34" s="109" customFormat="1">
      <c r="U156" s="52"/>
      <c r="V156" s="52"/>
      <c r="W156" s="52"/>
      <c r="X156" s="52"/>
      <c r="Y156" s="52"/>
      <c r="Z156" s="117"/>
      <c r="AA156" s="108"/>
      <c r="AB156" s="108"/>
      <c r="AC156" s="108"/>
      <c r="AD156" s="108"/>
      <c r="AE156" s="108"/>
      <c r="AF156" s="108"/>
      <c r="AG156" s="108"/>
      <c r="AH156" s="108"/>
    </row>
    <row r="157" spans="21:34" s="109" customFormat="1">
      <c r="U157" s="52"/>
      <c r="V157" s="52"/>
      <c r="W157" s="52"/>
      <c r="X157" s="52"/>
      <c r="Y157" s="52"/>
      <c r="Z157" s="117"/>
      <c r="AA157" s="108"/>
      <c r="AB157" s="108"/>
      <c r="AC157" s="108"/>
      <c r="AD157" s="108"/>
      <c r="AE157" s="108"/>
      <c r="AF157" s="108"/>
      <c r="AG157" s="108"/>
      <c r="AH157" s="108"/>
    </row>
    <row r="158" spans="21:34" s="109" customFormat="1">
      <c r="U158" s="52"/>
      <c r="V158" s="52"/>
      <c r="W158" s="52"/>
      <c r="X158" s="52"/>
      <c r="Y158" s="52"/>
      <c r="Z158" s="117"/>
      <c r="AA158" s="108"/>
      <c r="AB158" s="108"/>
      <c r="AC158" s="108"/>
      <c r="AD158" s="108"/>
      <c r="AE158" s="108"/>
      <c r="AF158" s="108"/>
      <c r="AG158" s="108"/>
      <c r="AH158" s="108"/>
    </row>
    <row r="159" spans="21:34" s="109" customFormat="1">
      <c r="U159" s="52"/>
      <c r="V159" s="52"/>
      <c r="W159" s="52"/>
      <c r="X159" s="52"/>
      <c r="Y159" s="52"/>
      <c r="Z159" s="117"/>
      <c r="AA159" s="108"/>
      <c r="AB159" s="108"/>
      <c r="AC159" s="108"/>
      <c r="AD159" s="108"/>
      <c r="AE159" s="108"/>
      <c r="AF159" s="108"/>
      <c r="AG159" s="108"/>
      <c r="AH159" s="108"/>
    </row>
    <row r="160" spans="21:34" s="109" customFormat="1">
      <c r="U160" s="52"/>
      <c r="V160" s="52"/>
      <c r="W160" s="52"/>
      <c r="X160" s="52"/>
      <c r="Y160" s="52"/>
      <c r="Z160" s="117"/>
      <c r="AA160" s="108"/>
      <c r="AB160" s="108"/>
      <c r="AC160" s="108"/>
      <c r="AD160" s="108"/>
      <c r="AE160" s="108"/>
      <c r="AF160" s="108"/>
      <c r="AG160" s="108"/>
      <c r="AH160" s="108"/>
    </row>
    <row r="161" spans="21:34" s="109" customFormat="1">
      <c r="U161" s="52"/>
      <c r="V161" s="52"/>
      <c r="W161" s="52"/>
      <c r="X161" s="52"/>
      <c r="Y161" s="52"/>
      <c r="Z161" s="117"/>
      <c r="AA161" s="108"/>
      <c r="AB161" s="108"/>
      <c r="AC161" s="108"/>
      <c r="AD161" s="108"/>
      <c r="AE161" s="108"/>
      <c r="AF161" s="108"/>
      <c r="AG161" s="108"/>
      <c r="AH161" s="108"/>
    </row>
    <row r="162" spans="21:34" s="109" customFormat="1">
      <c r="U162" s="52"/>
      <c r="V162" s="52"/>
      <c r="W162" s="52"/>
      <c r="X162" s="52"/>
      <c r="Y162" s="52"/>
      <c r="Z162" s="117"/>
      <c r="AA162" s="108"/>
      <c r="AB162" s="108"/>
      <c r="AC162" s="108"/>
      <c r="AD162" s="108"/>
      <c r="AE162" s="108"/>
      <c r="AF162" s="108"/>
      <c r="AG162" s="108"/>
      <c r="AH162" s="108"/>
    </row>
    <row r="163" spans="21:34" s="109" customFormat="1">
      <c r="U163" s="52"/>
      <c r="V163" s="52"/>
      <c r="W163" s="52"/>
      <c r="X163" s="52"/>
      <c r="Y163" s="52"/>
      <c r="Z163" s="117"/>
      <c r="AA163" s="108"/>
      <c r="AB163" s="108"/>
      <c r="AC163" s="108"/>
      <c r="AD163" s="108"/>
      <c r="AE163" s="108"/>
      <c r="AF163" s="108"/>
      <c r="AG163" s="108"/>
      <c r="AH163" s="108"/>
    </row>
    <row r="164" spans="21:34" s="109" customFormat="1">
      <c r="U164" s="52"/>
      <c r="V164" s="52"/>
      <c r="W164" s="52"/>
      <c r="X164" s="52"/>
      <c r="Y164" s="52"/>
      <c r="Z164" s="117"/>
      <c r="AA164" s="108"/>
      <c r="AB164" s="108"/>
      <c r="AC164" s="108"/>
      <c r="AD164" s="108"/>
      <c r="AE164" s="108"/>
      <c r="AF164" s="108"/>
      <c r="AG164" s="108"/>
      <c r="AH164" s="108"/>
    </row>
    <row r="165" spans="21:34" s="109" customFormat="1">
      <c r="U165" s="52"/>
      <c r="V165" s="52"/>
      <c r="W165" s="52"/>
      <c r="X165" s="52"/>
      <c r="Y165" s="52"/>
      <c r="Z165" s="117"/>
      <c r="AA165" s="108"/>
      <c r="AB165" s="108"/>
      <c r="AC165" s="108"/>
      <c r="AD165" s="108"/>
      <c r="AE165" s="108"/>
      <c r="AF165" s="108"/>
      <c r="AG165" s="108"/>
      <c r="AH165" s="108"/>
    </row>
    <row r="166" spans="21:34" s="109" customFormat="1">
      <c r="U166" s="52"/>
      <c r="V166" s="52"/>
      <c r="W166" s="52"/>
      <c r="X166" s="52"/>
      <c r="Y166" s="52"/>
      <c r="Z166" s="117"/>
      <c r="AA166" s="108"/>
      <c r="AB166" s="108"/>
      <c r="AC166" s="108"/>
      <c r="AD166" s="108"/>
      <c r="AE166" s="108"/>
      <c r="AF166" s="108"/>
      <c r="AG166" s="108"/>
      <c r="AH166" s="108"/>
    </row>
    <row r="167" spans="21:34" s="109" customFormat="1">
      <c r="U167" s="52"/>
      <c r="V167" s="52"/>
      <c r="W167" s="52"/>
      <c r="X167" s="52"/>
      <c r="Y167" s="52"/>
      <c r="Z167" s="117"/>
      <c r="AA167" s="108"/>
      <c r="AB167" s="108"/>
      <c r="AC167" s="108"/>
      <c r="AD167" s="108"/>
      <c r="AE167" s="108"/>
      <c r="AF167" s="108"/>
      <c r="AG167" s="108"/>
      <c r="AH167" s="108"/>
    </row>
    <row r="168" spans="21:34" s="109" customFormat="1">
      <c r="U168" s="52"/>
      <c r="V168" s="52"/>
      <c r="W168" s="52"/>
      <c r="X168" s="52"/>
      <c r="Y168" s="52"/>
      <c r="Z168" s="117"/>
      <c r="AA168" s="108"/>
      <c r="AB168" s="108"/>
      <c r="AC168" s="108"/>
      <c r="AD168" s="108"/>
      <c r="AE168" s="108"/>
      <c r="AF168" s="108"/>
      <c r="AG168" s="108"/>
      <c r="AH168" s="108"/>
    </row>
    <row r="169" spans="21:34" s="109" customFormat="1">
      <c r="U169" s="52"/>
      <c r="V169" s="52"/>
      <c r="W169" s="52"/>
      <c r="X169" s="52"/>
      <c r="Y169" s="52"/>
      <c r="Z169" s="117"/>
      <c r="AA169" s="108"/>
      <c r="AB169" s="108"/>
      <c r="AC169" s="108"/>
      <c r="AD169" s="108"/>
      <c r="AE169" s="108"/>
      <c r="AF169" s="108"/>
      <c r="AG169" s="108"/>
      <c r="AH169" s="108"/>
    </row>
    <row r="170" spans="21:34" s="109" customFormat="1">
      <c r="U170" s="52"/>
      <c r="V170" s="52"/>
      <c r="W170" s="52"/>
      <c r="X170" s="52"/>
      <c r="Y170" s="52"/>
      <c r="Z170" s="117"/>
      <c r="AA170" s="108"/>
      <c r="AB170" s="108"/>
      <c r="AC170" s="108"/>
      <c r="AD170" s="108"/>
      <c r="AE170" s="108"/>
      <c r="AF170" s="108"/>
      <c r="AG170" s="108"/>
      <c r="AH170" s="108"/>
    </row>
    <row r="171" spans="21:34" s="109" customFormat="1">
      <c r="U171" s="52"/>
      <c r="V171" s="52"/>
      <c r="W171" s="52"/>
      <c r="X171" s="52"/>
      <c r="Y171" s="52"/>
      <c r="Z171" s="117"/>
      <c r="AA171" s="108"/>
      <c r="AB171" s="108"/>
      <c r="AC171" s="108"/>
      <c r="AD171" s="108"/>
      <c r="AE171" s="108"/>
      <c r="AF171" s="108"/>
      <c r="AG171" s="108"/>
      <c r="AH171" s="108"/>
    </row>
    <row r="172" spans="21:34" s="109" customFormat="1">
      <c r="U172" s="52"/>
      <c r="V172" s="52"/>
      <c r="W172" s="52"/>
      <c r="X172" s="52"/>
      <c r="Y172" s="52"/>
      <c r="Z172" s="117"/>
      <c r="AA172" s="108"/>
      <c r="AB172" s="108"/>
      <c r="AC172" s="108"/>
      <c r="AD172" s="108"/>
      <c r="AE172" s="108"/>
      <c r="AF172" s="108"/>
      <c r="AG172" s="108"/>
      <c r="AH172" s="108"/>
    </row>
    <row r="173" spans="21:34" s="109" customFormat="1">
      <c r="U173" s="52"/>
      <c r="V173" s="52"/>
      <c r="W173" s="52"/>
      <c r="X173" s="52"/>
      <c r="Y173" s="52"/>
      <c r="Z173" s="117"/>
      <c r="AA173" s="108"/>
      <c r="AB173" s="108"/>
      <c r="AC173" s="108"/>
      <c r="AD173" s="108"/>
      <c r="AE173" s="108"/>
      <c r="AF173" s="108"/>
      <c r="AG173" s="108"/>
      <c r="AH173" s="108"/>
    </row>
    <row r="174" spans="21:34" s="109" customFormat="1">
      <c r="U174" s="52"/>
      <c r="V174" s="52"/>
      <c r="W174" s="52"/>
      <c r="X174" s="52"/>
      <c r="Y174" s="52"/>
      <c r="Z174" s="117"/>
      <c r="AA174" s="108"/>
      <c r="AB174" s="108"/>
      <c r="AC174" s="108"/>
      <c r="AD174" s="108"/>
      <c r="AE174" s="108"/>
      <c r="AF174" s="108"/>
      <c r="AG174" s="108"/>
      <c r="AH174" s="108"/>
    </row>
    <row r="175" spans="21:34" s="109" customFormat="1">
      <c r="U175" s="52"/>
      <c r="V175" s="52"/>
      <c r="W175" s="52"/>
      <c r="X175" s="52"/>
      <c r="Y175" s="52"/>
      <c r="Z175" s="117"/>
      <c r="AA175" s="108"/>
      <c r="AB175" s="108"/>
      <c r="AC175" s="108"/>
      <c r="AD175" s="108"/>
      <c r="AE175" s="108"/>
      <c r="AF175" s="108"/>
      <c r="AG175" s="108"/>
      <c r="AH175" s="108"/>
    </row>
    <row r="176" spans="21:34" s="109" customFormat="1">
      <c r="U176" s="52"/>
      <c r="V176" s="52"/>
      <c r="W176" s="52"/>
      <c r="X176" s="52"/>
      <c r="Y176" s="52"/>
      <c r="Z176" s="117"/>
      <c r="AA176" s="108"/>
      <c r="AB176" s="108"/>
      <c r="AC176" s="108"/>
      <c r="AD176" s="108"/>
      <c r="AE176" s="108"/>
      <c r="AF176" s="108"/>
      <c r="AG176" s="108"/>
      <c r="AH176" s="108"/>
    </row>
    <row r="177" spans="17:34" s="109" customFormat="1">
      <c r="U177" s="52"/>
      <c r="V177" s="52"/>
      <c r="W177" s="52"/>
      <c r="X177" s="52"/>
      <c r="Y177" s="52"/>
      <c r="Z177" s="117"/>
      <c r="AA177" s="108"/>
      <c r="AB177" s="108"/>
      <c r="AC177" s="108"/>
      <c r="AD177" s="108"/>
      <c r="AE177" s="108"/>
      <c r="AF177" s="108"/>
      <c r="AG177" s="108"/>
      <c r="AH177" s="108"/>
    </row>
    <row r="178" spans="17:34" s="109" customFormat="1">
      <c r="U178" s="52"/>
      <c r="V178" s="52"/>
      <c r="W178" s="52"/>
      <c r="X178" s="52"/>
      <c r="Y178" s="52"/>
      <c r="Z178" s="117"/>
      <c r="AA178" s="108"/>
      <c r="AB178" s="108"/>
      <c r="AC178" s="108"/>
      <c r="AD178" s="108"/>
      <c r="AE178" s="108"/>
      <c r="AF178" s="108"/>
      <c r="AG178" s="108"/>
      <c r="AH178" s="108"/>
    </row>
    <row r="179" spans="17:34" s="109" customFormat="1">
      <c r="U179" s="52"/>
      <c r="V179" s="52"/>
      <c r="W179" s="52"/>
      <c r="X179" s="52"/>
      <c r="Y179" s="52"/>
      <c r="Z179" s="117"/>
      <c r="AA179" s="108"/>
      <c r="AB179" s="108"/>
      <c r="AC179" s="108"/>
      <c r="AD179" s="108"/>
      <c r="AE179" s="108"/>
      <c r="AF179" s="108"/>
      <c r="AG179" s="108"/>
      <c r="AH179" s="108"/>
    </row>
    <row r="180" spans="17:34" s="109" customFormat="1">
      <c r="U180" s="52"/>
      <c r="V180" s="52"/>
      <c r="W180" s="52"/>
      <c r="X180" s="52"/>
      <c r="Y180" s="52"/>
      <c r="Z180" s="117"/>
      <c r="AA180" s="108"/>
      <c r="AB180" s="108"/>
      <c r="AC180" s="108"/>
      <c r="AD180" s="108"/>
      <c r="AE180" s="108"/>
      <c r="AF180" s="108"/>
      <c r="AG180" s="108"/>
      <c r="AH180" s="108"/>
    </row>
    <row r="181" spans="17:34" s="109" customFormat="1">
      <c r="U181" s="52"/>
      <c r="V181" s="52"/>
      <c r="W181" s="52"/>
      <c r="X181" s="52"/>
      <c r="Y181" s="52"/>
      <c r="Z181" s="117"/>
      <c r="AA181" s="108"/>
      <c r="AB181" s="108"/>
      <c r="AC181" s="108"/>
      <c r="AD181" s="108"/>
      <c r="AE181" s="108"/>
      <c r="AF181" s="108"/>
      <c r="AG181" s="108"/>
      <c r="AH181" s="108"/>
    </row>
    <row r="182" spans="17:34" s="109" customFormat="1">
      <c r="U182" s="52"/>
      <c r="V182" s="52"/>
      <c r="W182" s="52"/>
      <c r="X182" s="52"/>
      <c r="Y182" s="52"/>
      <c r="Z182" s="117"/>
      <c r="AA182" s="108"/>
      <c r="AB182" s="108"/>
      <c r="AC182" s="108"/>
      <c r="AD182" s="108"/>
      <c r="AE182" s="108"/>
      <c r="AF182" s="108"/>
      <c r="AG182" s="108"/>
      <c r="AH182" s="108"/>
    </row>
    <row r="183" spans="17:34" s="109" customFormat="1">
      <c r="U183" s="52"/>
      <c r="V183" s="52"/>
      <c r="W183" s="52"/>
      <c r="X183" s="52"/>
      <c r="Y183" s="52"/>
      <c r="Z183" s="117"/>
      <c r="AA183" s="108"/>
      <c r="AB183" s="108"/>
      <c r="AC183" s="108"/>
      <c r="AD183" s="108"/>
      <c r="AE183" s="108"/>
      <c r="AF183" s="108"/>
      <c r="AG183" s="108"/>
      <c r="AH183" s="108"/>
    </row>
    <row r="184" spans="17:34" s="109" customFormat="1">
      <c r="U184" s="52"/>
      <c r="V184" s="52"/>
      <c r="W184" s="52"/>
      <c r="X184" s="52"/>
      <c r="Y184" s="52"/>
      <c r="Z184" s="117"/>
      <c r="AA184" s="108"/>
      <c r="AB184" s="108"/>
      <c r="AC184" s="108"/>
      <c r="AD184" s="108"/>
      <c r="AE184" s="108"/>
      <c r="AF184" s="108"/>
      <c r="AG184" s="108"/>
      <c r="AH184" s="108"/>
    </row>
    <row r="185" spans="17:34" s="109" customFormat="1">
      <c r="U185" s="52"/>
      <c r="V185" s="52"/>
      <c r="W185" s="52"/>
      <c r="X185" s="52"/>
      <c r="Y185" s="52"/>
      <c r="Z185" s="117"/>
      <c r="AA185" s="108"/>
      <c r="AB185" s="108"/>
      <c r="AC185" s="108"/>
      <c r="AD185" s="108"/>
      <c r="AE185" s="108"/>
      <c r="AF185" s="108"/>
      <c r="AG185" s="108"/>
      <c r="AH185" s="108"/>
    </row>
    <row r="186" spans="17:34" s="109" customFormat="1">
      <c r="U186" s="52"/>
      <c r="V186" s="52"/>
      <c r="W186" s="52"/>
      <c r="X186" s="52"/>
      <c r="Y186" s="52"/>
      <c r="Z186" s="117"/>
      <c r="AA186" s="108"/>
      <c r="AB186" s="108"/>
      <c r="AC186" s="108"/>
      <c r="AD186" s="108"/>
      <c r="AE186" s="108"/>
      <c r="AF186" s="108"/>
      <c r="AG186" s="108"/>
      <c r="AH186" s="108"/>
    </row>
    <row r="187" spans="17:34">
      <c r="Q187" s="51"/>
      <c r="R187" s="51"/>
      <c r="S187" s="51"/>
      <c r="T187" s="51"/>
    </row>
  </sheetData>
  <sheetProtection algorithmName="SHA-512" hashValue="W5TQdrud/QeQ89Dq44hgh34GmU79bCbcs+JlgU9FbcBb4D6WUA5NE+73+DkWMf8CbeJYZRchssFeSfwuAGC6Ew==" saltValue="7J8AA4k+LDm80pitFJxTew==" spinCount="100000" sheet="1" objects="1" scenarios="1"/>
  <mergeCells count="30">
    <mergeCell ref="C6:F6"/>
    <mergeCell ref="K2:L4"/>
    <mergeCell ref="O6:Q7"/>
    <mergeCell ref="G7:M7"/>
    <mergeCell ref="U56:W57"/>
    <mergeCell ref="G8:M8"/>
    <mergeCell ref="O8:Q9"/>
    <mergeCell ref="G9:M9"/>
    <mergeCell ref="S6:Z8"/>
    <mergeCell ref="S9:Z10"/>
    <mergeCell ref="G10:M10"/>
    <mergeCell ref="R16:Z21"/>
    <mergeCell ref="R26:Z26"/>
    <mergeCell ref="L6:M6"/>
    <mergeCell ref="C11:F13"/>
    <mergeCell ref="C14:F15"/>
    <mergeCell ref="O70:Q71"/>
    <mergeCell ref="U79:W79"/>
    <mergeCell ref="V72:Y73"/>
    <mergeCell ref="AE10:AG10"/>
    <mergeCell ref="L11:M12"/>
    <mergeCell ref="T13:X13"/>
    <mergeCell ref="O13:Q15"/>
    <mergeCell ref="S11:Z12"/>
    <mergeCell ref="G16:M17"/>
    <mergeCell ref="O10:Q11"/>
    <mergeCell ref="I11:K12"/>
    <mergeCell ref="G11:H12"/>
    <mergeCell ref="G14:M15"/>
    <mergeCell ref="S14:W15"/>
  </mergeCells>
  <conditionalFormatting sqref="C6">
    <cfRule type="expression" dxfId="98" priority="9">
      <formula>$G$7=0</formula>
    </cfRule>
  </conditionalFormatting>
  <conditionalFormatting sqref="G7:G10">
    <cfRule type="cellIs" dxfId="97" priority="31" operator="greaterThan">
      <formula>" "</formula>
    </cfRule>
    <cfRule type="cellIs" dxfId="96" priority="32" operator="greaterThan">
      <formula>" "</formula>
    </cfRule>
    <cfRule type="cellIs" dxfId="95" priority="33" operator="greaterThan">
      <formula>" "</formula>
    </cfRule>
  </conditionalFormatting>
  <conditionalFormatting sqref="G14">
    <cfRule type="cellIs" dxfId="94" priority="97" operator="greaterThan">
      <formula>0</formula>
    </cfRule>
    <cfRule type="cellIs" dxfId="93" priority="99" operator="greaterThan">
      <formula>0</formula>
    </cfRule>
  </conditionalFormatting>
  <conditionalFormatting sqref="G16">
    <cfRule type="cellIs" dxfId="92" priority="10" operator="greaterThan">
      <formula>$F$17</formula>
    </cfRule>
  </conditionalFormatting>
  <conditionalFormatting sqref="G6:K6">
    <cfRule type="containsText" dxfId="91" priority="22" operator="containsText" text="validité">
      <formula>NOT(ISERROR(SEARCH("validité",G6)))</formula>
    </cfRule>
  </conditionalFormatting>
  <conditionalFormatting sqref="G7:M10">
    <cfRule type="cellIs" dxfId="90" priority="7" operator="greaterThan">
      <formula>" "</formula>
    </cfRule>
  </conditionalFormatting>
  <conditionalFormatting sqref="I11:K12">
    <cfRule type="expression" dxfId="89" priority="6">
      <formula>$G$10&gt;" "</formula>
    </cfRule>
    <cfRule type="expression" dxfId="88" priority="17">
      <formula>$G$10&gt;0</formula>
    </cfRule>
  </conditionalFormatting>
  <conditionalFormatting sqref="L6:M6">
    <cfRule type="cellIs" dxfId="87" priority="26" operator="equal">
      <formula>0</formula>
    </cfRule>
  </conditionalFormatting>
  <conditionalFormatting sqref="L11:M12">
    <cfRule type="cellIs" dxfId="86" priority="16" operator="greaterThan">
      <formula>$A$19</formula>
    </cfRule>
    <cfRule type="containsText" dxfId="85" priority="12" operator="containsText" text="Vert">
      <formula>NOT(ISERROR(SEARCH("Vert",L11)))</formula>
    </cfRule>
    <cfRule type="containsText" dxfId="84" priority="13" operator="containsText" text="Rouge">
      <formula>NOT(ISERROR(SEARCH("Rouge",L11)))</formula>
    </cfRule>
    <cfRule type="containsText" dxfId="83" priority="14" operator="containsText" text="Jaune">
      <formula>NOT(ISERROR(SEARCH("Jaune",L11)))</formula>
    </cfRule>
    <cfRule type="cellIs" dxfId="82" priority="15" operator="equal">
      <formula>"?"</formula>
    </cfRule>
  </conditionalFormatting>
  <conditionalFormatting sqref="O6">
    <cfRule type="cellIs" dxfId="81" priority="47" operator="equal">
      <formula>$D$104</formula>
    </cfRule>
  </conditionalFormatting>
  <conditionalFormatting sqref="O8">
    <cfRule type="cellIs" dxfId="80" priority="102" operator="equal">
      <formula>$D$104</formula>
    </cfRule>
  </conditionalFormatting>
  <conditionalFormatting sqref="O10">
    <cfRule type="cellIs" dxfId="79" priority="24" operator="greaterThan">
      <formula>$A$5</formula>
    </cfRule>
  </conditionalFormatting>
  <conditionalFormatting sqref="O13">
    <cfRule type="cellIs" dxfId="78" priority="40" operator="greaterThan">
      <formula>" "</formula>
    </cfRule>
    <cfRule type="cellIs" dxfId="77" priority="41" operator="greaterThan">
      <formula>" "</formula>
    </cfRule>
    <cfRule type="cellIs" dxfId="76" priority="72" operator="equal">
      <formula>$D$104</formula>
    </cfRule>
    <cfRule type="cellIs" dxfId="75" priority="60" operator="equal">
      <formula>$D$106</formula>
    </cfRule>
    <cfRule type="cellIs" dxfId="74" priority="69" operator="equal">
      <formula>$D$104</formula>
    </cfRule>
    <cfRule type="cellIs" dxfId="73" priority="70" operator="equal">
      <formula>$D$105</formula>
    </cfRule>
    <cfRule type="cellIs" dxfId="72" priority="71" operator="equal">
      <formula>$D$105</formula>
    </cfRule>
  </conditionalFormatting>
  <conditionalFormatting sqref="O6:Q7">
    <cfRule type="cellIs" dxfId="71" priority="50" operator="equal">
      <formula>$D$104</formula>
    </cfRule>
    <cfRule type="cellIs" dxfId="70" priority="46" operator="equal">
      <formula>$D$106</formula>
    </cfRule>
    <cfRule type="cellIs" dxfId="69" priority="44" operator="greaterThan">
      <formula>" "</formula>
    </cfRule>
    <cfRule type="cellIs" dxfId="68" priority="48" operator="equal">
      <formula>$D$105</formula>
    </cfRule>
    <cfRule type="cellIs" dxfId="67" priority="49" operator="equal">
      <formula>$D$105</formula>
    </cfRule>
    <cfRule type="cellIs" dxfId="66" priority="45" operator="equal">
      <formula>$AA$6</formula>
    </cfRule>
  </conditionalFormatting>
  <conditionalFormatting sqref="O8:Q9">
    <cfRule type="cellIs" dxfId="65" priority="43" operator="greaterThan">
      <formula>" "</formula>
    </cfRule>
    <cfRule type="cellIs" dxfId="64" priority="104" operator="equal">
      <formula>$D$105</formula>
    </cfRule>
    <cfRule type="cellIs" dxfId="63" priority="105" operator="equal">
      <formula>$D$105</formula>
    </cfRule>
    <cfRule type="cellIs" dxfId="62" priority="106" operator="equal">
      <formula>$D$104</formula>
    </cfRule>
  </conditionalFormatting>
  <conditionalFormatting sqref="S6:Z12">
    <cfRule type="cellIs" dxfId="61" priority="1" operator="greaterThan">
      <formula>" "</formula>
    </cfRule>
    <cfRule type="containsText" dxfId="60" priority="2" operator="containsText" text="page">
      <formula>NOT(ISERROR(SEARCH("page",S6)))</formula>
    </cfRule>
  </conditionalFormatting>
  <conditionalFormatting sqref="AA10:AB10 AE10:AG10">
    <cfRule type="cellIs" dxfId="59" priority="57" operator="equal">
      <formula>$T$12</formula>
    </cfRule>
    <cfRule type="cellIs" dxfId="58" priority="79" operator="equal">
      <formula>$G$117</formula>
    </cfRule>
    <cfRule type="cellIs" priority="80" operator="equal">
      <formula>$G$117</formula>
    </cfRule>
    <cfRule type="cellIs" dxfId="57" priority="81" operator="equal">
      <formula>"G114"</formula>
    </cfRule>
    <cfRule type="cellIs" dxfId="56" priority="107" operator="equal">
      <formula>$D$107</formula>
    </cfRule>
  </conditionalFormatting>
  <dataValidations disablePrompts="1" xWindow="425" yWindow="738" count="2">
    <dataValidation allowBlank="1" showInputMessage="1" showErrorMessage="1" error="Choisir parmi la liste proposée!_x000a_" prompt="Choisir votre couleur" sqref="L13:M13" xr:uid="{74C335E1-CAF5-40BE-8506-DFCB7B13FE48}"/>
    <dataValidation allowBlank="1" showErrorMessage="1" error="Choisir parmi la liste proposée!_x000a_" prompt="Choisir votre couleur" sqref="L11:M12" xr:uid="{3B7BAC1F-A06C-4159-AE5F-645521BB9CDB}"/>
  </dataValidations>
  <pageMargins left="0.7" right="0.7" top="0.75" bottom="0.75" header="0.3" footer="0.3"/>
  <pageSetup paperSize="9"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Spinner 2">
              <controlPr locked="0" defaultSize="0" autoPict="0">
                <anchor moveWithCells="1" sizeWithCells="1">
                  <from>
                    <xdr:col>12</xdr:col>
                    <xdr:colOff>571500</xdr:colOff>
                    <xdr:row>10</xdr:row>
                    <xdr:rowOff>0</xdr:rowOff>
                  </from>
                  <to>
                    <xdr:col>14</xdr:col>
                    <xdr:colOff>9525</xdr:colOff>
                    <xdr:row>12</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3"/>
  </sheetPr>
  <dimension ref="A1:CF61"/>
  <sheetViews>
    <sheetView showGridLines="0" showRowColHeaders="0" topLeftCell="A9" zoomScaleNormal="100" workbookViewId="0">
      <selection activeCell="L8" sqref="L8:T33"/>
    </sheetView>
  </sheetViews>
  <sheetFormatPr baseColWidth="10" defaultColWidth="9.140625" defaultRowHeight="21"/>
  <cols>
    <col min="1" max="1" width="0.85546875" customWidth="1"/>
    <col min="2" max="7" width="10.7109375" customWidth="1"/>
    <col min="8" max="8" width="10.7109375" style="3" customWidth="1"/>
    <col min="9" max="9" width="47.140625" customWidth="1"/>
    <col min="10" max="10" width="10.7109375" customWidth="1"/>
    <col min="11" max="11" width="5" style="2" customWidth="1"/>
    <col min="12" max="13" width="10.7109375" customWidth="1"/>
    <col min="14" max="20" width="8.7109375" customWidth="1"/>
    <col min="21" max="27" width="10.7109375" customWidth="1"/>
    <col min="28" max="44" width="10.7109375" style="5" customWidth="1"/>
    <col min="45" max="58" width="10.7109375" customWidth="1"/>
    <col min="59" max="69" width="9.140625" customWidth="1"/>
  </cols>
  <sheetData>
    <row r="1" spans="1:84" s="5" customFormat="1" ht="15" customHeight="1">
      <c r="A1" s="51"/>
      <c r="B1" s="153"/>
      <c r="E1" s="471"/>
      <c r="F1" s="471"/>
      <c r="G1" s="471"/>
      <c r="I1" s="151"/>
      <c r="J1" s="51"/>
      <c r="K1" s="51"/>
      <c r="L1" s="51"/>
      <c r="M1" s="51"/>
      <c r="N1" s="51"/>
      <c r="O1" s="51"/>
      <c r="P1" s="51"/>
      <c r="Q1" s="51"/>
      <c r="R1" s="51"/>
      <c r="S1" s="51"/>
      <c r="T1" s="51"/>
      <c r="U1" s="51"/>
      <c r="V1" s="51"/>
      <c r="W1" s="51"/>
      <c r="X1" s="89"/>
      <c r="Y1" s="89"/>
      <c r="AC1" s="68"/>
      <c r="AD1" s="68"/>
      <c r="AE1" s="74"/>
    </row>
    <row r="2" spans="1:84" s="50" customFormat="1" ht="23.25" customHeight="1">
      <c r="A2" s="51"/>
      <c r="B2" s="51"/>
      <c r="C2" s="51"/>
      <c r="D2" s="51"/>
      <c r="E2" s="471"/>
      <c r="F2" s="471"/>
      <c r="G2" s="471"/>
      <c r="H2" s="151"/>
      <c r="I2" s="151"/>
      <c r="J2" s="51"/>
      <c r="K2" s="51"/>
      <c r="L2" s="51"/>
      <c r="M2" s="51"/>
      <c r="N2" s="51"/>
      <c r="O2" s="51"/>
      <c r="P2" s="51"/>
      <c r="Q2" s="51"/>
      <c r="R2" s="51"/>
      <c r="S2" s="51"/>
      <c r="T2" s="51"/>
      <c r="U2" s="52"/>
      <c r="V2" s="52"/>
      <c r="W2" s="52"/>
      <c r="X2" s="52"/>
      <c r="Y2" s="52"/>
      <c r="Z2" s="52"/>
      <c r="AA2" s="52"/>
      <c r="AB2" s="52"/>
      <c r="AC2" s="117"/>
      <c r="AD2" s="117"/>
      <c r="AE2" s="132"/>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row>
    <row r="3" spans="1:84" s="50" customFormat="1" ht="23.25" customHeight="1">
      <c r="A3" s="51"/>
      <c r="B3" s="51"/>
      <c r="C3" s="51"/>
      <c r="D3" s="51"/>
      <c r="E3" s="177"/>
      <c r="F3" s="177"/>
      <c r="G3" s="177"/>
      <c r="H3" s="151"/>
      <c r="I3" s="151"/>
      <c r="J3" s="51"/>
      <c r="K3" s="51"/>
      <c r="L3" s="51"/>
      <c r="M3" s="51"/>
      <c r="N3" s="51"/>
      <c r="O3" s="51"/>
      <c r="P3" s="51"/>
      <c r="Q3" s="51"/>
      <c r="R3" s="51"/>
      <c r="S3" s="51"/>
      <c r="T3" s="51"/>
      <c r="U3" s="52"/>
      <c r="V3" s="52"/>
      <c r="W3" s="52"/>
      <c r="X3" s="52"/>
      <c r="Y3" s="52"/>
      <c r="Z3" s="52"/>
      <c r="AA3" s="52"/>
      <c r="AB3" s="52"/>
      <c r="AC3" s="117"/>
      <c r="AD3" s="117"/>
      <c r="AE3" s="132"/>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row>
    <row r="4" spans="1:84" s="50" customFormat="1" ht="15" customHeight="1">
      <c r="A4" s="51"/>
      <c r="B4" s="433" t="s">
        <v>405</v>
      </c>
      <c r="C4" s="433"/>
      <c r="D4" s="152"/>
      <c r="E4" s="83"/>
      <c r="F4" s="367" t="s">
        <v>420</v>
      </c>
      <c r="G4" s="367"/>
      <c r="H4" s="367"/>
      <c r="I4" s="367"/>
      <c r="J4" s="367"/>
      <c r="K4" s="94"/>
      <c r="L4" s="432" t="s">
        <v>443</v>
      </c>
      <c r="M4" s="432"/>
      <c r="N4" s="180" t="str">
        <f>Introduction!P5</f>
        <v>0 0</v>
      </c>
      <c r="P4" s="85"/>
      <c r="Q4" s="85"/>
      <c r="R4" s="472" t="s">
        <v>148</v>
      </c>
      <c r="S4" s="435"/>
      <c r="T4" s="435"/>
      <c r="U4" s="52"/>
      <c r="V4" s="52"/>
      <c r="W4" s="52"/>
      <c r="X4" s="52"/>
      <c r="Y4" s="52"/>
      <c r="Z4" s="52"/>
      <c r="AA4" s="52"/>
      <c r="AB4" s="52"/>
      <c r="AC4" s="117"/>
      <c r="AD4" s="117"/>
      <c r="AE4" s="132"/>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row>
    <row r="5" spans="1:84" s="50" customFormat="1" ht="15" customHeight="1">
      <c r="A5" s="51"/>
      <c r="B5" s="433"/>
      <c r="C5" s="433"/>
      <c r="D5" s="152"/>
      <c r="E5" s="83"/>
      <c r="F5" s="367"/>
      <c r="G5" s="367"/>
      <c r="H5" s="367"/>
      <c r="I5" s="367"/>
      <c r="J5" s="367"/>
      <c r="K5" s="94"/>
      <c r="L5" s="432" t="s">
        <v>442</v>
      </c>
      <c r="M5" s="432"/>
      <c r="N5" s="180">
        <f>Introduction!P6</f>
        <v>0</v>
      </c>
      <c r="P5" s="85"/>
      <c r="Q5" s="85"/>
      <c r="R5" s="472"/>
      <c r="S5" s="436"/>
      <c r="T5" s="436"/>
      <c r="U5" s="52"/>
      <c r="V5" s="52"/>
      <c r="W5" s="52"/>
      <c r="X5" s="52"/>
      <c r="Y5" s="52"/>
      <c r="Z5" s="52"/>
      <c r="AA5" s="52"/>
      <c r="AB5" s="52"/>
      <c r="AC5" s="117"/>
      <c r="AD5" s="117"/>
      <c r="AE5" s="132"/>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row>
    <row r="6" spans="1:84" s="50" customFormat="1" ht="27.75" customHeight="1">
      <c r="A6" s="51"/>
      <c r="B6" s="424"/>
      <c r="C6" s="424"/>
      <c r="D6" s="424"/>
      <c r="E6" s="424"/>
      <c r="F6" s="424"/>
      <c r="G6" s="424"/>
      <c r="H6" s="424"/>
      <c r="I6" s="424"/>
      <c r="J6" s="424"/>
      <c r="L6" s="424" t="s">
        <v>79</v>
      </c>
      <c r="M6" s="424"/>
      <c r="N6" s="424"/>
      <c r="O6" s="424"/>
      <c r="P6" s="424"/>
      <c r="Q6" s="424"/>
      <c r="R6" s="424"/>
      <c r="S6" s="424"/>
      <c r="T6" s="424"/>
      <c r="U6" s="52"/>
      <c r="V6" s="52"/>
      <c r="W6" s="52"/>
      <c r="X6" s="52"/>
      <c r="Y6" s="52"/>
      <c r="Z6" s="52"/>
      <c r="AA6" s="52"/>
      <c r="AB6" s="52"/>
      <c r="AC6" s="117"/>
      <c r="AD6" s="117"/>
      <c r="AE6" s="132"/>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row>
    <row r="7" spans="1:84" s="50" customFormat="1" ht="26.1" customHeight="1">
      <c r="A7" s="51"/>
      <c r="B7" s="430" t="str">
        <f>IF('CE7'!S4=0,B56,Données!M31)</f>
        <v>Introduire date du traitement du chapitre 7 ci-dessus !</v>
      </c>
      <c r="C7" s="430"/>
      <c r="D7" s="430"/>
      <c r="E7" s="430"/>
      <c r="F7" s="430"/>
      <c r="G7" s="430"/>
      <c r="H7" s="430"/>
      <c r="I7" s="430"/>
      <c r="J7" s="430"/>
      <c r="L7" s="430" t="s">
        <v>80</v>
      </c>
      <c r="M7" s="430"/>
      <c r="N7" s="430"/>
      <c r="O7" s="430"/>
      <c r="P7" s="430"/>
      <c r="Q7" s="430"/>
      <c r="R7" s="430"/>
      <c r="S7" s="430"/>
      <c r="T7" s="430"/>
      <c r="U7" s="52"/>
      <c r="V7" s="52"/>
      <c r="W7" s="52"/>
      <c r="X7" s="52"/>
      <c r="Y7" s="52"/>
      <c r="Z7" s="52"/>
      <c r="AA7" s="52"/>
      <c r="AB7" s="52"/>
      <c r="AC7" s="117"/>
      <c r="AD7" s="117"/>
      <c r="AE7" s="132"/>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row>
    <row r="8" spans="1:84" s="50" customFormat="1" ht="15" customHeight="1">
      <c r="A8" s="51"/>
      <c r="B8" s="427" t="str">
        <f>IF(J34="OUI",AG8,X8)</f>
        <v xml:space="preserve"> </v>
      </c>
      <c r="C8" s="427"/>
      <c r="D8" s="427"/>
      <c r="E8" s="427"/>
      <c r="F8" s="427"/>
      <c r="G8" s="427"/>
      <c r="H8" s="427"/>
      <c r="I8" s="427"/>
      <c r="J8" s="427"/>
      <c r="L8" s="464"/>
      <c r="M8" s="464"/>
      <c r="N8" s="464"/>
      <c r="O8" s="464"/>
      <c r="P8" s="464"/>
      <c r="Q8" s="464"/>
      <c r="R8" s="464"/>
      <c r="S8" s="464"/>
      <c r="T8" s="464"/>
      <c r="U8" s="52" t="s">
        <v>415</v>
      </c>
      <c r="V8" s="52"/>
      <c r="W8" s="52"/>
      <c r="X8" s="429" t="str">
        <f>IF('CE7'!S4&gt;0,Données!M54," ")</f>
        <v xml:space="preserve"> </v>
      </c>
      <c r="Y8" s="429"/>
      <c r="Z8" s="429"/>
      <c r="AA8" s="429"/>
      <c r="AB8" s="429"/>
      <c r="AC8" s="429"/>
      <c r="AD8" s="429"/>
      <c r="AE8" s="429"/>
      <c r="AF8" s="429"/>
      <c r="AG8" s="423" t="str">
        <f>Données!M55</f>
        <v xml:space="preserve">LA SITUATION
• Approche d’un client qui est entre les mains de la concurrence et qui semble en être satisfait.
• Manifestement l’offre a été sollicitée pour éventuellement déstabiliser votre concurrent  bien en place et ainsi mettre la pression sur les prix.
• Le vendeur a intéressé le prospect et se pose en challenger valable.
• La concurrence se sent menacée et opère une contre-attaque en imposant un test de communication…
QUE FAIRE ?
• Vous assurer que le protocole de communication qui devra être testé est un standard ou est supporté par votre produit.
• Valider la faisabilité de la démonstration.
• Vérifier la disponibilité des équipements, des logiciels, des compétences internes pour réaliser le test.
• Définir avec le client la nature précise du test et en fixer les limites.
• Faites-vous confirmer par le client que ce délai est un réel impératif, de préférence négocier un délai raisonnable. Que veut évaluer le client : les communications ou votre capacité à réagir ? Souhaite-t-il votre succès ou votre échec ?
• Si vous avez acquis la conviction que l’opération peut être réalisée, allez de l’avant. 
• Si vous avez acquis la conviction que l’opération ne peut pas être réalisée, déclinez l’invitation et proposer de faire la preuve par une autre voie.
</v>
      </c>
      <c r="AH8" s="423"/>
      <c r="AI8" s="423"/>
      <c r="AJ8" s="423"/>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row>
    <row r="9" spans="1:84" s="50" customFormat="1" ht="15" customHeight="1">
      <c r="A9" s="51"/>
      <c r="B9" s="427"/>
      <c r="C9" s="427"/>
      <c r="D9" s="427"/>
      <c r="E9" s="427"/>
      <c r="F9" s="427"/>
      <c r="G9" s="427"/>
      <c r="H9" s="427"/>
      <c r="I9" s="427"/>
      <c r="J9" s="427"/>
      <c r="L9" s="464"/>
      <c r="M9" s="464"/>
      <c r="N9" s="464"/>
      <c r="O9" s="464"/>
      <c r="P9" s="464"/>
      <c r="Q9" s="464"/>
      <c r="R9" s="464"/>
      <c r="S9" s="464"/>
      <c r="T9" s="464"/>
      <c r="U9" s="52"/>
      <c r="V9" s="52"/>
      <c r="W9" s="52"/>
      <c r="X9" s="429"/>
      <c r="Y9" s="429"/>
      <c r="Z9" s="429"/>
      <c r="AA9" s="429"/>
      <c r="AB9" s="429"/>
      <c r="AC9" s="429"/>
      <c r="AD9" s="429"/>
      <c r="AE9" s="429"/>
      <c r="AF9" s="429"/>
      <c r="AG9" s="423"/>
      <c r="AH9" s="423"/>
      <c r="AI9" s="423"/>
      <c r="AJ9" s="423"/>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row>
    <row r="10" spans="1:84" s="50" customFormat="1" ht="15" customHeight="1">
      <c r="A10" s="51"/>
      <c r="B10" s="427"/>
      <c r="C10" s="427"/>
      <c r="D10" s="427"/>
      <c r="E10" s="427"/>
      <c r="F10" s="427"/>
      <c r="G10" s="427"/>
      <c r="H10" s="427"/>
      <c r="I10" s="427"/>
      <c r="J10" s="427"/>
      <c r="L10" s="464"/>
      <c r="M10" s="464"/>
      <c r="N10" s="464"/>
      <c r="O10" s="464"/>
      <c r="P10" s="464"/>
      <c r="Q10" s="464"/>
      <c r="R10" s="464"/>
      <c r="S10" s="464"/>
      <c r="T10" s="464"/>
      <c r="U10" s="52"/>
      <c r="V10" s="52"/>
      <c r="W10" s="52"/>
      <c r="X10" s="429"/>
      <c r="Y10" s="429"/>
      <c r="Z10" s="429"/>
      <c r="AA10" s="429"/>
      <c r="AB10" s="429"/>
      <c r="AC10" s="429"/>
      <c r="AD10" s="429"/>
      <c r="AE10" s="429"/>
      <c r="AF10" s="429"/>
      <c r="AG10" s="423"/>
      <c r="AH10" s="423"/>
      <c r="AI10" s="423"/>
      <c r="AJ10" s="423"/>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row>
    <row r="11" spans="1:84" s="50" customFormat="1" ht="15" customHeight="1">
      <c r="A11" s="51"/>
      <c r="B11" s="427"/>
      <c r="C11" s="427"/>
      <c r="D11" s="427"/>
      <c r="E11" s="427"/>
      <c r="F11" s="427"/>
      <c r="G11" s="427"/>
      <c r="H11" s="427"/>
      <c r="I11" s="427"/>
      <c r="J11" s="427"/>
      <c r="L11" s="464"/>
      <c r="M11" s="464"/>
      <c r="N11" s="464"/>
      <c r="O11" s="464"/>
      <c r="P11" s="464"/>
      <c r="Q11" s="464"/>
      <c r="R11" s="464"/>
      <c r="S11" s="464"/>
      <c r="T11" s="464"/>
      <c r="U11" s="52"/>
      <c r="V11" s="52"/>
      <c r="W11" s="52"/>
      <c r="X11" s="429"/>
      <c r="Y11" s="429"/>
      <c r="Z11" s="429"/>
      <c r="AA11" s="429"/>
      <c r="AB11" s="429"/>
      <c r="AC11" s="429"/>
      <c r="AD11" s="429"/>
      <c r="AE11" s="429"/>
      <c r="AF11" s="429"/>
      <c r="AG11" s="423"/>
      <c r="AH11" s="423"/>
      <c r="AI11" s="423"/>
      <c r="AJ11" s="423"/>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row>
    <row r="12" spans="1:84" s="50" customFormat="1" ht="15" customHeight="1">
      <c r="A12" s="51"/>
      <c r="B12" s="427"/>
      <c r="C12" s="427"/>
      <c r="D12" s="427"/>
      <c r="E12" s="427"/>
      <c r="F12" s="427"/>
      <c r="G12" s="427"/>
      <c r="H12" s="427"/>
      <c r="I12" s="427"/>
      <c r="J12" s="427"/>
      <c r="L12" s="464"/>
      <c r="M12" s="464"/>
      <c r="N12" s="464"/>
      <c r="O12" s="464"/>
      <c r="P12" s="464"/>
      <c r="Q12" s="464"/>
      <c r="R12" s="464"/>
      <c r="S12" s="464"/>
      <c r="T12" s="464"/>
      <c r="U12" s="52"/>
      <c r="V12" s="52"/>
      <c r="W12" s="52"/>
      <c r="X12" s="429"/>
      <c r="Y12" s="429"/>
      <c r="Z12" s="429"/>
      <c r="AA12" s="429"/>
      <c r="AB12" s="429"/>
      <c r="AC12" s="429"/>
      <c r="AD12" s="429"/>
      <c r="AE12" s="429"/>
      <c r="AF12" s="429"/>
      <c r="AG12" s="423"/>
      <c r="AH12" s="423"/>
      <c r="AI12" s="423"/>
      <c r="AJ12" s="423"/>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row>
    <row r="13" spans="1:84" s="50" customFormat="1" ht="15" customHeight="1">
      <c r="A13" s="51"/>
      <c r="B13" s="427"/>
      <c r="C13" s="427"/>
      <c r="D13" s="427"/>
      <c r="E13" s="427"/>
      <c r="F13" s="427"/>
      <c r="G13" s="427"/>
      <c r="H13" s="427"/>
      <c r="I13" s="427"/>
      <c r="J13" s="427"/>
      <c r="L13" s="464"/>
      <c r="M13" s="464"/>
      <c r="N13" s="464"/>
      <c r="O13" s="464"/>
      <c r="P13" s="464"/>
      <c r="Q13" s="464"/>
      <c r="R13" s="464"/>
      <c r="S13" s="464"/>
      <c r="T13" s="464"/>
      <c r="U13" s="52"/>
      <c r="V13" s="52"/>
      <c r="W13" s="52"/>
      <c r="X13" s="429"/>
      <c r="Y13" s="429"/>
      <c r="Z13" s="429"/>
      <c r="AA13" s="429"/>
      <c r="AB13" s="429"/>
      <c r="AC13" s="429"/>
      <c r="AD13" s="429"/>
      <c r="AE13" s="429"/>
      <c r="AF13" s="429"/>
      <c r="AG13" s="423"/>
      <c r="AH13" s="423"/>
      <c r="AI13" s="423"/>
      <c r="AJ13" s="423"/>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row>
    <row r="14" spans="1:84" s="50" customFormat="1" ht="15" customHeight="1">
      <c r="A14" s="51"/>
      <c r="B14" s="427"/>
      <c r="C14" s="427"/>
      <c r="D14" s="427"/>
      <c r="E14" s="427"/>
      <c r="F14" s="427"/>
      <c r="G14" s="427"/>
      <c r="H14" s="427"/>
      <c r="I14" s="427"/>
      <c r="J14" s="427"/>
      <c r="L14" s="464"/>
      <c r="M14" s="464"/>
      <c r="N14" s="464"/>
      <c r="O14" s="464"/>
      <c r="P14" s="464"/>
      <c r="Q14" s="464"/>
      <c r="R14" s="464"/>
      <c r="S14" s="464"/>
      <c r="T14" s="464"/>
      <c r="U14" s="52"/>
      <c r="V14" s="52"/>
      <c r="W14" s="52"/>
      <c r="X14" s="429"/>
      <c r="Y14" s="429"/>
      <c r="Z14" s="429"/>
      <c r="AA14" s="429"/>
      <c r="AB14" s="429"/>
      <c r="AC14" s="429"/>
      <c r="AD14" s="429"/>
      <c r="AE14" s="429"/>
      <c r="AF14" s="429"/>
      <c r="AG14" s="423"/>
      <c r="AH14" s="423"/>
      <c r="AI14" s="423"/>
      <c r="AJ14" s="423"/>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row>
    <row r="15" spans="1:84" s="50" customFormat="1" ht="15" customHeight="1">
      <c r="A15" s="51"/>
      <c r="B15" s="427"/>
      <c r="C15" s="427"/>
      <c r="D15" s="427"/>
      <c r="E15" s="427"/>
      <c r="F15" s="427"/>
      <c r="G15" s="427"/>
      <c r="H15" s="427"/>
      <c r="I15" s="427"/>
      <c r="J15" s="427"/>
      <c r="L15" s="464"/>
      <c r="M15" s="464"/>
      <c r="N15" s="464"/>
      <c r="O15" s="464"/>
      <c r="P15" s="464"/>
      <c r="Q15" s="464"/>
      <c r="R15" s="464"/>
      <c r="S15" s="464"/>
      <c r="T15" s="464"/>
      <c r="U15" s="52"/>
      <c r="V15" s="52"/>
      <c r="W15" s="52"/>
      <c r="X15" s="429"/>
      <c r="Y15" s="429"/>
      <c r="Z15" s="429"/>
      <c r="AA15" s="429"/>
      <c r="AB15" s="429"/>
      <c r="AC15" s="429"/>
      <c r="AD15" s="429"/>
      <c r="AE15" s="429"/>
      <c r="AF15" s="429"/>
      <c r="AG15" s="423"/>
      <c r="AH15" s="423"/>
      <c r="AI15" s="423"/>
      <c r="AJ15" s="423"/>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row>
    <row r="16" spans="1:84" s="50" customFormat="1" ht="15" customHeight="1">
      <c r="A16" s="51"/>
      <c r="B16" s="427"/>
      <c r="C16" s="427"/>
      <c r="D16" s="427"/>
      <c r="E16" s="427"/>
      <c r="F16" s="427"/>
      <c r="G16" s="427"/>
      <c r="H16" s="427"/>
      <c r="I16" s="427"/>
      <c r="J16" s="427"/>
      <c r="L16" s="464"/>
      <c r="M16" s="464"/>
      <c r="N16" s="464"/>
      <c r="O16" s="464"/>
      <c r="P16" s="464"/>
      <c r="Q16" s="464"/>
      <c r="R16" s="464"/>
      <c r="S16" s="464"/>
      <c r="T16" s="464"/>
      <c r="U16" s="52"/>
      <c r="V16" s="52"/>
      <c r="W16" s="52"/>
      <c r="X16" s="429"/>
      <c r="Y16" s="429"/>
      <c r="Z16" s="429"/>
      <c r="AA16" s="429"/>
      <c r="AB16" s="429"/>
      <c r="AC16" s="429"/>
      <c r="AD16" s="429"/>
      <c r="AE16" s="429"/>
      <c r="AF16" s="429"/>
      <c r="AG16" s="423"/>
      <c r="AH16" s="423"/>
      <c r="AI16" s="423"/>
      <c r="AJ16" s="423"/>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row>
    <row r="17" spans="1:84" s="50" customFormat="1" ht="15" customHeight="1">
      <c r="A17" s="51"/>
      <c r="B17" s="427"/>
      <c r="C17" s="427"/>
      <c r="D17" s="427"/>
      <c r="E17" s="427"/>
      <c r="F17" s="427"/>
      <c r="G17" s="427"/>
      <c r="H17" s="427"/>
      <c r="I17" s="427"/>
      <c r="J17" s="427"/>
      <c r="L17" s="464"/>
      <c r="M17" s="464"/>
      <c r="N17" s="464"/>
      <c r="O17" s="464"/>
      <c r="P17" s="464"/>
      <c r="Q17" s="464"/>
      <c r="R17" s="464"/>
      <c r="S17" s="464"/>
      <c r="T17" s="464"/>
      <c r="U17" s="52"/>
      <c r="V17" s="52"/>
      <c r="W17" s="52"/>
      <c r="X17" s="429"/>
      <c r="Y17" s="429"/>
      <c r="Z17" s="429"/>
      <c r="AA17" s="429"/>
      <c r="AB17" s="429"/>
      <c r="AC17" s="429"/>
      <c r="AD17" s="429"/>
      <c r="AE17" s="429"/>
      <c r="AF17" s="429"/>
      <c r="AG17" s="423"/>
      <c r="AH17" s="423"/>
      <c r="AI17" s="423"/>
      <c r="AJ17" s="423"/>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row>
    <row r="18" spans="1:84" s="50" customFormat="1" ht="15" customHeight="1">
      <c r="A18" s="51"/>
      <c r="B18" s="427"/>
      <c r="C18" s="427"/>
      <c r="D18" s="427"/>
      <c r="E18" s="427"/>
      <c r="F18" s="427"/>
      <c r="G18" s="427"/>
      <c r="H18" s="427"/>
      <c r="I18" s="427"/>
      <c r="J18" s="427"/>
      <c r="L18" s="464"/>
      <c r="M18" s="464"/>
      <c r="N18" s="464"/>
      <c r="O18" s="464"/>
      <c r="P18" s="464"/>
      <c r="Q18" s="464"/>
      <c r="R18" s="464"/>
      <c r="S18" s="464"/>
      <c r="T18" s="464"/>
      <c r="U18" s="52"/>
      <c r="V18" s="52"/>
      <c r="W18" s="52"/>
      <c r="X18" s="429"/>
      <c r="Y18" s="429"/>
      <c r="Z18" s="429"/>
      <c r="AA18" s="429"/>
      <c r="AB18" s="429"/>
      <c r="AC18" s="429"/>
      <c r="AD18" s="429"/>
      <c r="AE18" s="429"/>
      <c r="AF18" s="429"/>
      <c r="AG18" s="423"/>
      <c r="AH18" s="423"/>
      <c r="AI18" s="423"/>
      <c r="AJ18" s="423"/>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row>
    <row r="19" spans="1:84" s="50" customFormat="1" ht="15" customHeight="1">
      <c r="A19" s="51"/>
      <c r="B19" s="427"/>
      <c r="C19" s="427"/>
      <c r="D19" s="427"/>
      <c r="E19" s="427"/>
      <c r="F19" s="427"/>
      <c r="G19" s="427"/>
      <c r="H19" s="427"/>
      <c r="I19" s="427"/>
      <c r="J19" s="427"/>
      <c r="L19" s="464"/>
      <c r="M19" s="464"/>
      <c r="N19" s="464"/>
      <c r="O19" s="464"/>
      <c r="P19" s="464"/>
      <c r="Q19" s="464"/>
      <c r="R19" s="464"/>
      <c r="S19" s="464"/>
      <c r="T19" s="464"/>
      <c r="U19" s="52"/>
      <c r="V19" s="52"/>
      <c r="W19" s="52"/>
      <c r="X19" s="429"/>
      <c r="Y19" s="429"/>
      <c r="Z19" s="429"/>
      <c r="AA19" s="429"/>
      <c r="AB19" s="429"/>
      <c r="AC19" s="429"/>
      <c r="AD19" s="429"/>
      <c r="AE19" s="429"/>
      <c r="AF19" s="429"/>
      <c r="AG19" s="423"/>
      <c r="AH19" s="423"/>
      <c r="AI19" s="423"/>
      <c r="AJ19" s="423"/>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row>
    <row r="20" spans="1:84" s="50" customFormat="1" ht="15" customHeight="1">
      <c r="A20" s="51"/>
      <c r="B20" s="427"/>
      <c r="C20" s="427"/>
      <c r="D20" s="427"/>
      <c r="E20" s="427"/>
      <c r="F20" s="427"/>
      <c r="G20" s="427"/>
      <c r="H20" s="427"/>
      <c r="I20" s="427"/>
      <c r="J20" s="427"/>
      <c r="L20" s="464"/>
      <c r="M20" s="464"/>
      <c r="N20" s="464"/>
      <c r="O20" s="464"/>
      <c r="P20" s="464"/>
      <c r="Q20" s="464"/>
      <c r="R20" s="464"/>
      <c r="S20" s="464"/>
      <c r="T20" s="464"/>
      <c r="U20" s="52"/>
      <c r="V20" s="52"/>
      <c r="W20" s="52"/>
      <c r="X20" s="429"/>
      <c r="Y20" s="429"/>
      <c r="Z20" s="429"/>
      <c r="AA20" s="429"/>
      <c r="AB20" s="429"/>
      <c r="AC20" s="429"/>
      <c r="AD20" s="429"/>
      <c r="AE20" s="429"/>
      <c r="AF20" s="429"/>
      <c r="AG20" s="423"/>
      <c r="AH20" s="423"/>
      <c r="AI20" s="423"/>
      <c r="AJ20" s="423"/>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row>
    <row r="21" spans="1:84" s="50" customFormat="1" ht="15" customHeight="1">
      <c r="A21" s="51"/>
      <c r="B21" s="427"/>
      <c r="C21" s="427"/>
      <c r="D21" s="427"/>
      <c r="E21" s="427"/>
      <c r="F21" s="427"/>
      <c r="G21" s="427"/>
      <c r="H21" s="427"/>
      <c r="I21" s="427"/>
      <c r="J21" s="427"/>
      <c r="L21" s="464"/>
      <c r="M21" s="464"/>
      <c r="N21" s="464"/>
      <c r="O21" s="464"/>
      <c r="P21" s="464"/>
      <c r="Q21" s="464"/>
      <c r="R21" s="464"/>
      <c r="S21" s="464"/>
      <c r="T21" s="464"/>
      <c r="U21" s="52"/>
      <c r="V21" s="52"/>
      <c r="W21" s="52"/>
      <c r="X21" s="429"/>
      <c r="Y21" s="429"/>
      <c r="Z21" s="429"/>
      <c r="AA21" s="429"/>
      <c r="AB21" s="429"/>
      <c r="AC21" s="429"/>
      <c r="AD21" s="429"/>
      <c r="AE21" s="429"/>
      <c r="AF21" s="429"/>
      <c r="AG21" s="423"/>
      <c r="AH21" s="423"/>
      <c r="AI21" s="423"/>
      <c r="AJ21" s="423"/>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row>
    <row r="22" spans="1:84" s="50" customFormat="1" ht="15" customHeight="1">
      <c r="A22" s="51"/>
      <c r="B22" s="427"/>
      <c r="C22" s="427"/>
      <c r="D22" s="427"/>
      <c r="E22" s="427"/>
      <c r="F22" s="427"/>
      <c r="G22" s="427"/>
      <c r="H22" s="427"/>
      <c r="I22" s="427"/>
      <c r="J22" s="427"/>
      <c r="L22" s="464"/>
      <c r="M22" s="464"/>
      <c r="N22" s="464"/>
      <c r="O22" s="464"/>
      <c r="P22" s="464"/>
      <c r="Q22" s="464"/>
      <c r="R22" s="464"/>
      <c r="S22" s="464"/>
      <c r="T22" s="464"/>
      <c r="U22" s="52"/>
      <c r="V22" s="52"/>
      <c r="W22" s="52"/>
      <c r="X22" s="429"/>
      <c r="Y22" s="429"/>
      <c r="Z22" s="429"/>
      <c r="AA22" s="429"/>
      <c r="AB22" s="429"/>
      <c r="AC22" s="429"/>
      <c r="AD22" s="429"/>
      <c r="AE22" s="429"/>
      <c r="AF22" s="429"/>
      <c r="AG22" s="423"/>
      <c r="AH22" s="423"/>
      <c r="AI22" s="423"/>
      <c r="AJ22" s="423"/>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row>
    <row r="23" spans="1:84" s="50" customFormat="1" ht="15" customHeight="1">
      <c r="A23" s="51"/>
      <c r="B23" s="427"/>
      <c r="C23" s="427"/>
      <c r="D23" s="427"/>
      <c r="E23" s="427"/>
      <c r="F23" s="427"/>
      <c r="G23" s="427"/>
      <c r="H23" s="427"/>
      <c r="I23" s="427"/>
      <c r="J23" s="427"/>
      <c r="L23" s="464"/>
      <c r="M23" s="464"/>
      <c r="N23" s="464"/>
      <c r="O23" s="464"/>
      <c r="P23" s="464"/>
      <c r="Q23" s="464"/>
      <c r="R23" s="464"/>
      <c r="S23" s="464"/>
      <c r="T23" s="464"/>
      <c r="U23" s="52"/>
      <c r="V23" s="52"/>
      <c r="W23" s="52"/>
      <c r="X23" s="429"/>
      <c r="Y23" s="429"/>
      <c r="Z23" s="429"/>
      <c r="AA23" s="429"/>
      <c r="AB23" s="429"/>
      <c r="AC23" s="429"/>
      <c r="AD23" s="429"/>
      <c r="AE23" s="429"/>
      <c r="AF23" s="429"/>
      <c r="AG23" s="423"/>
      <c r="AH23" s="423"/>
      <c r="AI23" s="423"/>
      <c r="AJ23" s="423"/>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row>
    <row r="24" spans="1:84" s="50" customFormat="1" ht="15" customHeight="1">
      <c r="A24" s="51"/>
      <c r="B24" s="427"/>
      <c r="C24" s="427"/>
      <c r="D24" s="427"/>
      <c r="E24" s="427"/>
      <c r="F24" s="427"/>
      <c r="G24" s="427"/>
      <c r="H24" s="427"/>
      <c r="I24" s="427"/>
      <c r="J24" s="427"/>
      <c r="L24" s="464"/>
      <c r="M24" s="464"/>
      <c r="N24" s="464"/>
      <c r="O24" s="464"/>
      <c r="P24" s="464"/>
      <c r="Q24" s="464"/>
      <c r="R24" s="464"/>
      <c r="S24" s="464"/>
      <c r="T24" s="464"/>
      <c r="U24" s="52"/>
      <c r="V24" s="52"/>
      <c r="W24" s="52"/>
      <c r="X24" s="429"/>
      <c r="Y24" s="429"/>
      <c r="Z24" s="429"/>
      <c r="AA24" s="429"/>
      <c r="AB24" s="429"/>
      <c r="AC24" s="429"/>
      <c r="AD24" s="429"/>
      <c r="AE24" s="429"/>
      <c r="AF24" s="429"/>
      <c r="AG24" s="423"/>
      <c r="AH24" s="423"/>
      <c r="AI24" s="423"/>
      <c r="AJ24" s="423"/>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row>
    <row r="25" spans="1:84" s="50" customFormat="1" ht="15" customHeight="1">
      <c r="A25" s="51"/>
      <c r="B25" s="427"/>
      <c r="C25" s="427"/>
      <c r="D25" s="427"/>
      <c r="E25" s="427"/>
      <c r="F25" s="427"/>
      <c r="G25" s="427"/>
      <c r="H25" s="427"/>
      <c r="I25" s="427"/>
      <c r="J25" s="427"/>
      <c r="L25" s="464"/>
      <c r="M25" s="464"/>
      <c r="N25" s="464"/>
      <c r="O25" s="464"/>
      <c r="P25" s="464"/>
      <c r="Q25" s="464"/>
      <c r="R25" s="464"/>
      <c r="S25" s="464"/>
      <c r="T25" s="464"/>
      <c r="U25" s="52"/>
      <c r="V25" s="52"/>
      <c r="W25" s="52"/>
      <c r="X25" s="429"/>
      <c r="Y25" s="429"/>
      <c r="Z25" s="429"/>
      <c r="AA25" s="429"/>
      <c r="AB25" s="429"/>
      <c r="AC25" s="429"/>
      <c r="AD25" s="429"/>
      <c r="AE25" s="429"/>
      <c r="AF25" s="429"/>
      <c r="AG25" s="423"/>
      <c r="AH25" s="423"/>
      <c r="AI25" s="423"/>
      <c r="AJ25" s="423"/>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row>
    <row r="26" spans="1:84" s="50" customFormat="1" ht="15" customHeight="1">
      <c r="A26" s="51"/>
      <c r="B26" s="427"/>
      <c r="C26" s="427"/>
      <c r="D26" s="427"/>
      <c r="E26" s="427"/>
      <c r="F26" s="427"/>
      <c r="G26" s="427"/>
      <c r="H26" s="427"/>
      <c r="I26" s="427"/>
      <c r="J26" s="427"/>
      <c r="L26" s="464"/>
      <c r="M26" s="464"/>
      <c r="N26" s="464"/>
      <c r="O26" s="464"/>
      <c r="P26" s="464"/>
      <c r="Q26" s="464"/>
      <c r="R26" s="464"/>
      <c r="S26" s="464"/>
      <c r="T26" s="464"/>
      <c r="U26" s="52"/>
      <c r="V26" s="52"/>
      <c r="W26" s="52"/>
      <c r="X26" s="429"/>
      <c r="Y26" s="429"/>
      <c r="Z26" s="429"/>
      <c r="AA26" s="429"/>
      <c r="AB26" s="429"/>
      <c r="AC26" s="429"/>
      <c r="AD26" s="429"/>
      <c r="AE26" s="429"/>
      <c r="AF26" s="429"/>
      <c r="AG26" s="423"/>
      <c r="AH26" s="423"/>
      <c r="AI26" s="423"/>
      <c r="AJ26" s="423"/>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row>
    <row r="27" spans="1:84" s="50" customFormat="1" ht="15" customHeight="1">
      <c r="A27" s="51"/>
      <c r="B27" s="427"/>
      <c r="C27" s="427"/>
      <c r="D27" s="427"/>
      <c r="E27" s="427"/>
      <c r="F27" s="427"/>
      <c r="G27" s="427"/>
      <c r="H27" s="427"/>
      <c r="I27" s="427"/>
      <c r="J27" s="427"/>
      <c r="L27" s="464"/>
      <c r="M27" s="464"/>
      <c r="N27" s="464"/>
      <c r="O27" s="464"/>
      <c r="P27" s="464"/>
      <c r="Q27" s="464"/>
      <c r="R27" s="464"/>
      <c r="S27" s="464"/>
      <c r="T27" s="464"/>
      <c r="U27" s="52"/>
      <c r="V27" s="52"/>
      <c r="W27" s="52"/>
      <c r="X27" s="429"/>
      <c r="Y27" s="429"/>
      <c r="Z27" s="429"/>
      <c r="AA27" s="429"/>
      <c r="AB27" s="429"/>
      <c r="AC27" s="429"/>
      <c r="AD27" s="429"/>
      <c r="AE27" s="429"/>
      <c r="AF27" s="429"/>
      <c r="AG27" s="423"/>
      <c r="AH27" s="423"/>
      <c r="AI27" s="423"/>
      <c r="AJ27" s="423"/>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row>
    <row r="28" spans="1:84" s="50" customFormat="1" ht="15" customHeight="1">
      <c r="A28" s="51"/>
      <c r="B28" s="427"/>
      <c r="C28" s="427"/>
      <c r="D28" s="427"/>
      <c r="E28" s="427"/>
      <c r="F28" s="427"/>
      <c r="G28" s="427"/>
      <c r="H28" s="427"/>
      <c r="I28" s="427"/>
      <c r="J28" s="427"/>
      <c r="L28" s="464"/>
      <c r="M28" s="464"/>
      <c r="N28" s="464"/>
      <c r="O28" s="464"/>
      <c r="P28" s="464"/>
      <c r="Q28" s="464"/>
      <c r="R28" s="464"/>
      <c r="S28" s="464"/>
      <c r="T28" s="464"/>
      <c r="U28" s="52"/>
      <c r="V28" s="52"/>
      <c r="W28" s="52"/>
      <c r="X28" s="429"/>
      <c r="Y28" s="429"/>
      <c r="Z28" s="429"/>
      <c r="AA28" s="429"/>
      <c r="AB28" s="429"/>
      <c r="AC28" s="429"/>
      <c r="AD28" s="429"/>
      <c r="AE28" s="429"/>
      <c r="AF28" s="429"/>
      <c r="AG28" s="423"/>
      <c r="AH28" s="423"/>
      <c r="AI28" s="423"/>
      <c r="AJ28" s="423"/>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row>
    <row r="29" spans="1:84" s="50" customFormat="1" ht="15" customHeight="1">
      <c r="A29" s="51"/>
      <c r="B29" s="427"/>
      <c r="C29" s="427"/>
      <c r="D29" s="427"/>
      <c r="E29" s="427"/>
      <c r="F29" s="427"/>
      <c r="G29" s="427"/>
      <c r="H29" s="427"/>
      <c r="I29" s="427"/>
      <c r="J29" s="427"/>
      <c r="L29" s="464"/>
      <c r="M29" s="464"/>
      <c r="N29" s="464"/>
      <c r="O29" s="464"/>
      <c r="P29" s="464"/>
      <c r="Q29" s="464"/>
      <c r="R29" s="464"/>
      <c r="S29" s="464"/>
      <c r="T29" s="464"/>
      <c r="U29" s="52"/>
      <c r="V29" s="52"/>
      <c r="W29" s="52"/>
      <c r="X29" s="429"/>
      <c r="Y29" s="429"/>
      <c r="Z29" s="429"/>
      <c r="AA29" s="429"/>
      <c r="AB29" s="429"/>
      <c r="AC29" s="429"/>
      <c r="AD29" s="429"/>
      <c r="AE29" s="429"/>
      <c r="AF29" s="429"/>
      <c r="AG29" s="423"/>
      <c r="AH29" s="423"/>
      <c r="AI29" s="423"/>
      <c r="AJ29" s="423"/>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row>
    <row r="30" spans="1:84" s="50" customFormat="1" ht="15" customHeight="1">
      <c r="A30" s="51"/>
      <c r="B30" s="427"/>
      <c r="C30" s="427"/>
      <c r="D30" s="427"/>
      <c r="E30" s="427"/>
      <c r="F30" s="427"/>
      <c r="G30" s="427"/>
      <c r="H30" s="427"/>
      <c r="I30" s="427"/>
      <c r="J30" s="427"/>
      <c r="L30" s="464"/>
      <c r="M30" s="464"/>
      <c r="N30" s="464"/>
      <c r="O30" s="464"/>
      <c r="P30" s="464"/>
      <c r="Q30" s="464"/>
      <c r="R30" s="464"/>
      <c r="S30" s="464"/>
      <c r="T30" s="464"/>
      <c r="U30" s="52"/>
      <c r="V30" s="52"/>
      <c r="W30" s="52"/>
      <c r="X30" s="429"/>
      <c r="Y30" s="429"/>
      <c r="Z30" s="429"/>
      <c r="AA30" s="429"/>
      <c r="AB30" s="429"/>
      <c r="AC30" s="429"/>
      <c r="AD30" s="429"/>
      <c r="AE30" s="429"/>
      <c r="AF30" s="429"/>
      <c r="AG30" s="423"/>
      <c r="AH30" s="423"/>
      <c r="AI30" s="423"/>
      <c r="AJ30" s="423"/>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row>
    <row r="31" spans="1:84" s="50" customFormat="1" ht="15" customHeight="1">
      <c r="A31" s="51"/>
      <c r="B31" s="427"/>
      <c r="C31" s="427"/>
      <c r="D31" s="427"/>
      <c r="E31" s="427"/>
      <c r="F31" s="427"/>
      <c r="G31" s="427"/>
      <c r="H31" s="427"/>
      <c r="I31" s="427"/>
      <c r="J31" s="427"/>
      <c r="L31" s="464"/>
      <c r="M31" s="464"/>
      <c r="N31" s="464"/>
      <c r="O31" s="464"/>
      <c r="P31" s="464"/>
      <c r="Q31" s="464"/>
      <c r="R31" s="464"/>
      <c r="S31" s="464"/>
      <c r="T31" s="464"/>
      <c r="U31" s="52"/>
      <c r="V31" s="52"/>
      <c r="W31" s="52"/>
      <c r="X31" s="429"/>
      <c r="Y31" s="429"/>
      <c r="Z31" s="429"/>
      <c r="AA31" s="429"/>
      <c r="AB31" s="429"/>
      <c r="AC31" s="429"/>
      <c r="AD31" s="429"/>
      <c r="AE31" s="429"/>
      <c r="AF31" s="429"/>
      <c r="AG31" s="423"/>
      <c r="AH31" s="423"/>
      <c r="AI31" s="423"/>
      <c r="AJ31" s="423"/>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row>
    <row r="32" spans="1:84" s="50" customFormat="1" ht="15" customHeight="1">
      <c r="A32" s="51"/>
      <c r="B32" s="427"/>
      <c r="C32" s="427"/>
      <c r="D32" s="427"/>
      <c r="E32" s="427"/>
      <c r="F32" s="427"/>
      <c r="G32" s="427"/>
      <c r="H32" s="427"/>
      <c r="I32" s="427"/>
      <c r="J32" s="427"/>
      <c r="L32" s="464"/>
      <c r="M32" s="464"/>
      <c r="N32" s="464"/>
      <c r="O32" s="464"/>
      <c r="P32" s="464"/>
      <c r="Q32" s="464"/>
      <c r="R32" s="464"/>
      <c r="S32" s="464"/>
      <c r="T32" s="464"/>
      <c r="U32" s="52"/>
      <c r="V32" s="52"/>
      <c r="W32" s="52"/>
      <c r="X32" s="429"/>
      <c r="Y32" s="429"/>
      <c r="Z32" s="429"/>
      <c r="AA32" s="429"/>
      <c r="AB32" s="429"/>
      <c r="AC32" s="429"/>
      <c r="AD32" s="429"/>
      <c r="AE32" s="429"/>
      <c r="AF32" s="429"/>
      <c r="AG32" s="423"/>
      <c r="AH32" s="423"/>
      <c r="AI32" s="423"/>
      <c r="AJ32" s="423"/>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row>
    <row r="33" spans="1:84" s="50" customFormat="1" ht="15" customHeight="1">
      <c r="A33" s="51"/>
      <c r="B33" s="427"/>
      <c r="C33" s="427"/>
      <c r="D33" s="427"/>
      <c r="E33" s="427"/>
      <c r="F33" s="427"/>
      <c r="G33" s="427"/>
      <c r="H33" s="427"/>
      <c r="I33" s="427"/>
      <c r="J33" s="427"/>
      <c r="L33" s="464"/>
      <c r="M33" s="464"/>
      <c r="N33" s="464"/>
      <c r="O33" s="464"/>
      <c r="P33" s="464"/>
      <c r="Q33" s="464"/>
      <c r="R33" s="464"/>
      <c r="S33" s="464"/>
      <c r="T33" s="464"/>
      <c r="U33" s="52"/>
      <c r="V33" s="52"/>
      <c r="W33" s="52"/>
      <c r="X33" s="429"/>
      <c r="Y33" s="429"/>
      <c r="Z33" s="429"/>
      <c r="AA33" s="429"/>
      <c r="AB33" s="429"/>
      <c r="AC33" s="429"/>
      <c r="AD33" s="429"/>
      <c r="AE33" s="429"/>
      <c r="AF33" s="429"/>
      <c r="AG33" s="423"/>
      <c r="AH33" s="423"/>
      <c r="AI33" s="423"/>
      <c r="AJ33" s="423"/>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row>
    <row r="34" spans="1:84" s="50" customFormat="1" ht="15" customHeight="1">
      <c r="A34" s="51"/>
      <c r="B34" s="425" t="str">
        <f>IF(L8&gt;" ",B57," ")</f>
        <v xml:space="preserve"> </v>
      </c>
      <c r="C34" s="425"/>
      <c r="D34" s="425"/>
      <c r="E34" s="425"/>
      <c r="F34" s="425"/>
      <c r="G34" s="425"/>
      <c r="H34" s="425"/>
      <c r="I34" s="425"/>
      <c r="J34" s="426" t="str">
        <f>VLOOKUP(L34,tabsel,2)</f>
        <v>?</v>
      </c>
      <c r="K34" s="426"/>
      <c r="L34" s="263">
        <v>1</v>
      </c>
      <c r="M34" s="83"/>
      <c r="N34" s="83"/>
      <c r="Q34" s="83"/>
      <c r="R34" s="83"/>
      <c r="S34" s="83"/>
      <c r="T34" s="83"/>
      <c r="U34" s="52"/>
      <c r="V34" s="52"/>
      <c r="W34" s="52"/>
      <c r="X34" s="52"/>
      <c r="Y34" s="52"/>
      <c r="Z34" s="52"/>
      <c r="AA34" s="52"/>
      <c r="AB34" s="52"/>
      <c r="AC34" s="117"/>
      <c r="AD34" s="117"/>
      <c r="AE34" s="132"/>
      <c r="AF34" s="51"/>
      <c r="AG34" s="423"/>
      <c r="AH34" s="423"/>
      <c r="AI34" s="423"/>
      <c r="AJ34" s="423"/>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row>
    <row r="35" spans="1:84" s="50" customFormat="1" ht="15" customHeight="1">
      <c r="A35" s="51"/>
      <c r="B35" s="425"/>
      <c r="C35" s="425"/>
      <c r="D35" s="425"/>
      <c r="E35" s="425"/>
      <c r="F35" s="425"/>
      <c r="G35" s="425"/>
      <c r="H35" s="425"/>
      <c r="I35" s="425"/>
      <c r="J35" s="426"/>
      <c r="K35" s="426"/>
      <c r="L35" s="83"/>
      <c r="M35" s="83"/>
      <c r="O35" s="474" t="s">
        <v>468</v>
      </c>
      <c r="P35" s="474"/>
      <c r="R35" s="83"/>
      <c r="S35" s="83"/>
      <c r="T35" s="83"/>
      <c r="U35" s="52"/>
      <c r="V35" s="52"/>
      <c r="W35" s="52"/>
      <c r="X35" s="52"/>
      <c r="Y35" s="52"/>
      <c r="Z35" s="52"/>
      <c r="AA35" s="52"/>
      <c r="AB35" s="52"/>
      <c r="AC35" s="117"/>
      <c r="AD35" s="117"/>
      <c r="AE35" s="132"/>
      <c r="AF35" s="51"/>
      <c r="AG35" s="423"/>
      <c r="AH35" s="423"/>
      <c r="AI35" s="423"/>
      <c r="AJ35" s="423"/>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row>
    <row r="36" spans="1:84" s="50" customFormat="1" ht="15" customHeight="1">
      <c r="A36" s="51"/>
      <c r="B36" s="51"/>
      <c r="C36" s="51"/>
      <c r="D36" s="51"/>
      <c r="E36" s="51"/>
      <c r="F36" s="51"/>
      <c r="G36" s="51"/>
      <c r="H36" s="51"/>
      <c r="I36" s="51"/>
      <c r="J36" s="51"/>
      <c r="K36" s="51"/>
      <c r="L36" s="51"/>
      <c r="M36" s="51"/>
      <c r="O36" s="474"/>
      <c r="P36" s="474"/>
      <c r="R36" s="51"/>
      <c r="S36" s="51"/>
      <c r="T36" s="51"/>
      <c r="U36" s="52"/>
      <c r="V36" s="52"/>
      <c r="W36" s="52"/>
      <c r="X36" s="52"/>
      <c r="Y36" s="52"/>
      <c r="Z36" s="52"/>
      <c r="AA36" s="52"/>
      <c r="AB36" s="52"/>
      <c r="AC36" s="117"/>
      <c r="AD36" s="117"/>
      <c r="AE36" s="132"/>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row>
    <row r="37" spans="1:84" s="50" customFormat="1" ht="15" customHeight="1">
      <c r="A37" s="51"/>
      <c r="B37" s="51"/>
      <c r="C37" s="51"/>
      <c r="D37" s="51"/>
      <c r="E37" s="51"/>
      <c r="F37" s="51"/>
      <c r="G37" s="51"/>
      <c r="H37" s="51"/>
      <c r="I37" s="51"/>
      <c r="J37" s="51"/>
      <c r="K37" s="51"/>
      <c r="L37" s="51"/>
      <c r="M37" s="51"/>
      <c r="O37" s="474"/>
      <c r="P37" s="474"/>
      <c r="Q37" s="51"/>
      <c r="R37" s="51"/>
      <c r="S37" s="51"/>
      <c r="T37" s="51"/>
      <c r="U37" s="52"/>
      <c r="V37" s="52"/>
      <c r="W37" s="52"/>
      <c r="X37" s="52"/>
      <c r="Y37" s="52"/>
      <c r="Z37" s="52"/>
      <c r="AA37" s="52"/>
      <c r="AB37" s="52"/>
      <c r="AC37" s="117"/>
      <c r="AD37" s="117"/>
      <c r="AE37" s="132"/>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row>
    <row r="38" spans="1:84" ht="1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row>
    <row r="39" spans="1:84" ht="1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row>
    <row r="40" spans="1:84" ht="1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row>
    <row r="41" spans="1:84" ht="1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row>
    <row r="42" spans="1:84" s="4" customFormat="1" ht="15" customHeight="1">
      <c r="K42" s="7"/>
      <c r="AC42" s="154"/>
      <c r="AD42" s="154"/>
      <c r="AE42" s="16"/>
    </row>
    <row r="43" spans="1:84" s="4" customFormat="1" ht="15" customHeight="1">
      <c r="K43" s="7"/>
      <c r="AC43" s="154"/>
      <c r="AD43" s="154"/>
      <c r="AE43" s="16"/>
    </row>
    <row r="44" spans="1:84" s="4" customFormat="1" ht="15" customHeight="1">
      <c r="AC44" s="154"/>
      <c r="AD44" s="154"/>
      <c r="AE44" s="16"/>
    </row>
    <row r="45" spans="1:84" s="4" customFormat="1" ht="15" customHeight="1">
      <c r="AC45" s="154"/>
      <c r="AD45" s="154"/>
      <c r="AE45" s="16"/>
    </row>
    <row r="46" spans="1:84" s="4" customFormat="1" ht="15" customHeight="1">
      <c r="AC46" s="154"/>
      <c r="AD46" s="154"/>
      <c r="AE46" s="16"/>
    </row>
    <row r="47" spans="1:84" s="4" customFormat="1" ht="15" customHeight="1">
      <c r="AC47" s="154"/>
      <c r="AD47" s="154"/>
      <c r="AE47" s="16"/>
    </row>
    <row r="48" spans="1:84" s="4" customFormat="1" ht="15" customHeight="1">
      <c r="AC48" s="154"/>
      <c r="AD48" s="154"/>
      <c r="AE48" s="16"/>
    </row>
    <row r="49" spans="1:84" s="4" customFormat="1" ht="15" customHeight="1">
      <c r="AC49" s="154"/>
      <c r="AD49" s="154"/>
      <c r="AE49" s="16"/>
    </row>
    <row r="50" spans="1:84" s="4" customFormat="1" ht="15" customHeight="1">
      <c r="AC50" s="154"/>
      <c r="AD50" s="154"/>
      <c r="AE50" s="16"/>
    </row>
    <row r="51" spans="1:84" s="4" customFormat="1" ht="15" customHeight="1">
      <c r="AC51" s="154"/>
      <c r="AD51" s="154"/>
      <c r="AE51" s="16"/>
    </row>
    <row r="52" spans="1:84" s="4" customFormat="1" ht="15" customHeight="1">
      <c r="AC52" s="154"/>
      <c r="AD52" s="154"/>
      <c r="AE52" s="16"/>
    </row>
    <row r="53" spans="1:84" s="4" customFormat="1" ht="15" customHeight="1">
      <c r="AC53" s="154"/>
      <c r="AD53" s="154"/>
      <c r="AE53" s="16"/>
    </row>
    <row r="54" spans="1:84" s="4" customFormat="1" ht="15" customHeight="1">
      <c r="AC54" s="154"/>
      <c r="AD54" s="154"/>
      <c r="AE54" s="16"/>
    </row>
    <row r="55" spans="1:84" ht="1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68"/>
      <c r="AD55" s="68"/>
      <c r="AE55" s="74"/>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row>
    <row r="56" spans="1:84" s="170" customFormat="1">
      <c r="B56" s="173" t="s">
        <v>429</v>
      </c>
      <c r="H56" s="171"/>
      <c r="K56" s="172"/>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row>
    <row r="57" spans="1:84" s="170" customFormat="1">
      <c r="B57" s="170" t="s">
        <v>406</v>
      </c>
      <c r="H57" s="171"/>
      <c r="K57" s="172"/>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row>
    <row r="58" spans="1:84" s="170" customFormat="1">
      <c r="B58" s="170" t="s">
        <v>407</v>
      </c>
      <c r="H58" s="171"/>
      <c r="K58" s="172"/>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row>
    <row r="59" spans="1:84" s="170" customFormat="1">
      <c r="B59" s="170" t="s">
        <v>302</v>
      </c>
      <c r="H59" s="171"/>
      <c r="K59" s="172"/>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row>
    <row r="60" spans="1:84" s="170" customFormat="1">
      <c r="B60" s="170" t="s">
        <v>408</v>
      </c>
      <c r="H60" s="171"/>
      <c r="K60" s="172"/>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row>
    <row r="61" spans="1:84" s="170" customFormat="1" ht="18.75" customHeight="1">
      <c r="B61" s="170" t="s">
        <v>409</v>
      </c>
      <c r="H61" s="171"/>
      <c r="K61" s="172"/>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row>
  </sheetData>
  <sheetProtection algorithmName="SHA-512" hashValue="+GR1gVYL9+d0tDyp6UcjrXJwvbtk1iSphgYaZY8LJKO9wimV+ogAzWz+K1iuWFW0PMg4xanG6BF8g+7RcsXzHA==" saltValue="OnN2c9fm72LdA2eOL1yBNw==" spinCount="100000" sheet="1" objects="1" scenarios="1" selectLockedCells="1"/>
  <mergeCells count="18">
    <mergeCell ref="E1:G2"/>
    <mergeCell ref="B4:C5"/>
    <mergeCell ref="R4:R5"/>
    <mergeCell ref="S4:T5"/>
    <mergeCell ref="F4:J5"/>
    <mergeCell ref="L4:M4"/>
    <mergeCell ref="L5:M5"/>
    <mergeCell ref="B6:J6"/>
    <mergeCell ref="L6:T6"/>
    <mergeCell ref="B7:J7"/>
    <mergeCell ref="L7:T7"/>
    <mergeCell ref="B8:J33"/>
    <mergeCell ref="L8:T33"/>
    <mergeCell ref="X8:AF33"/>
    <mergeCell ref="AG8:AJ35"/>
    <mergeCell ref="B34:I35"/>
    <mergeCell ref="J34:K35"/>
    <mergeCell ref="O35:P37"/>
  </mergeCells>
  <conditionalFormatting sqref="B34:I35">
    <cfRule type="expression" dxfId="15" priority="1">
      <formula>$L$8&gt;0</formula>
    </cfRule>
  </conditionalFormatting>
  <conditionalFormatting sqref="B6:J6">
    <cfRule type="cellIs" dxfId="14" priority="4" operator="equal">
      <formula>$B$58</formula>
    </cfRule>
  </conditionalFormatting>
  <conditionalFormatting sqref="B8:J33">
    <cfRule type="expression" dxfId="13" priority="2">
      <formula>$J$34="oui"</formula>
    </cfRule>
    <cfRule type="expression" dxfId="12" priority="3">
      <formula>$J$34=oui</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1988" r:id="rId3" name="Spinner 4">
              <controlPr defaultSize="0" autoPict="0">
                <anchor moveWithCells="1" sizeWithCells="1">
                  <from>
                    <xdr:col>11</xdr:col>
                    <xdr:colOff>0</xdr:colOff>
                    <xdr:row>33</xdr:row>
                    <xdr:rowOff>9525</xdr:rowOff>
                  </from>
                  <to>
                    <xdr:col>11</xdr:col>
                    <xdr:colOff>504825</xdr:colOff>
                    <xdr:row>35</xdr:row>
                    <xdr:rowOff>9525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00CC66"/>
  </sheetPr>
  <dimension ref="A1:CF56"/>
  <sheetViews>
    <sheetView showGridLines="0" showRowColHeaders="0" zoomScaleNormal="100" workbookViewId="0">
      <selection activeCell="J14" sqref="J14:U15"/>
    </sheetView>
  </sheetViews>
  <sheetFormatPr baseColWidth="10" defaultColWidth="9.140625" defaultRowHeight="21"/>
  <cols>
    <col min="1" max="1" width="0.85546875" customWidth="1"/>
    <col min="2" max="2" width="6.7109375" customWidth="1"/>
    <col min="3" max="3" width="4.140625" customWidth="1"/>
    <col min="4" max="4" width="3.7109375" customWidth="1"/>
    <col min="5" max="5" width="8.7109375" customWidth="1"/>
    <col min="6" max="7" width="0.85546875" customWidth="1"/>
    <col min="8" max="8" width="22.140625" style="3" customWidth="1"/>
    <col min="9" max="9" width="9.85546875" customWidth="1"/>
    <col min="10" max="10" width="50.7109375" customWidth="1"/>
    <col min="11" max="11" width="0.85546875" style="2" customWidth="1"/>
    <col min="12" max="21" width="4.7109375" customWidth="1"/>
    <col min="22" max="23" width="0.85546875" customWidth="1"/>
    <col min="24" max="25" width="5.7109375" customWidth="1"/>
    <col min="26" max="26" width="18.28515625" customWidth="1"/>
    <col min="27" max="27" width="15.5703125" customWidth="1"/>
    <col min="28" max="28" width="12.5703125" customWidth="1"/>
    <col min="29" max="34" width="15.5703125" style="5" customWidth="1"/>
    <col min="35" max="35" width="9.140625" style="5" customWidth="1"/>
    <col min="36" max="57" width="9.140625" style="5"/>
  </cols>
  <sheetData>
    <row r="1" spans="1:84" s="5" customFormat="1" ht="8.4499999999999993" customHeight="1">
      <c r="A1" s="51"/>
      <c r="F1" s="51"/>
      <c r="G1" s="51"/>
      <c r="H1" s="51"/>
      <c r="I1" s="51"/>
      <c r="J1" s="51"/>
      <c r="K1" s="51"/>
      <c r="L1" s="51"/>
      <c r="M1" s="51"/>
      <c r="N1" s="51"/>
      <c r="O1" s="51"/>
      <c r="P1" s="51"/>
      <c r="Q1" s="51"/>
      <c r="R1" s="51"/>
      <c r="S1" s="51"/>
      <c r="T1" s="51"/>
      <c r="U1" s="51"/>
      <c r="V1" s="51"/>
      <c r="W1" s="51"/>
      <c r="X1" s="89"/>
      <c r="Y1" s="89"/>
    </row>
    <row r="2" spans="1:84" s="50" customFormat="1" ht="18.75" customHeight="1">
      <c r="A2" s="51"/>
      <c r="B2" s="51"/>
      <c r="C2" s="51"/>
      <c r="D2" s="51"/>
      <c r="E2" s="51"/>
      <c r="F2" s="51"/>
      <c r="G2" s="51"/>
      <c r="H2" s="51"/>
      <c r="I2" s="51"/>
      <c r="J2" s="51"/>
      <c r="K2" s="51"/>
      <c r="L2" s="51"/>
      <c r="M2" s="51"/>
      <c r="N2" s="51"/>
      <c r="O2" s="51"/>
      <c r="P2" s="51"/>
      <c r="Q2" s="51"/>
      <c r="R2" s="51"/>
      <c r="S2" s="51"/>
      <c r="T2" s="51"/>
      <c r="U2" s="52"/>
      <c r="V2" s="52"/>
      <c r="W2" s="52"/>
      <c r="X2" s="52"/>
      <c r="Y2" s="52"/>
      <c r="Z2" s="52"/>
      <c r="AA2" s="52"/>
      <c r="AB2" s="52"/>
      <c r="AC2" s="52"/>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row>
    <row r="3" spans="1:84" s="50" customFormat="1" ht="15">
      <c r="A3" s="51"/>
      <c r="B3" s="51"/>
      <c r="C3" s="51"/>
      <c r="D3" s="51"/>
      <c r="E3" s="51"/>
      <c r="F3" s="51"/>
      <c r="G3" s="51"/>
      <c r="H3" s="51"/>
      <c r="I3" s="51"/>
      <c r="J3" s="51"/>
      <c r="K3" s="51"/>
      <c r="L3" s="51"/>
      <c r="M3" s="51"/>
      <c r="N3" s="51"/>
      <c r="O3" s="51"/>
      <c r="P3" s="51"/>
      <c r="Q3" s="51"/>
      <c r="R3" s="51"/>
      <c r="S3" s="51"/>
      <c r="T3" s="51"/>
      <c r="U3" s="52"/>
      <c r="V3" s="52"/>
      <c r="W3" s="52"/>
      <c r="X3" s="52"/>
      <c r="Y3" s="52"/>
      <c r="Z3" s="52"/>
      <c r="AA3" s="52"/>
      <c r="AB3" s="52"/>
      <c r="AC3" s="52"/>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row>
    <row r="4" spans="1:84" s="50" customFormat="1" ht="15">
      <c r="A4" s="51"/>
      <c r="B4" s="51"/>
      <c r="C4" s="51"/>
      <c r="D4" s="51"/>
      <c r="E4" s="51"/>
      <c r="F4" s="51"/>
      <c r="G4" s="51"/>
      <c r="H4" s="51"/>
      <c r="I4" s="51"/>
      <c r="J4" s="51"/>
      <c r="K4" s="51"/>
      <c r="L4" s="51"/>
      <c r="M4" s="51"/>
      <c r="N4" s="51"/>
      <c r="O4" s="51"/>
      <c r="P4" s="51"/>
      <c r="Q4" s="51"/>
      <c r="R4" s="51"/>
      <c r="S4" s="51"/>
      <c r="T4" s="51"/>
      <c r="U4" s="52"/>
      <c r="V4" s="52"/>
      <c r="W4" s="52"/>
      <c r="X4" s="52"/>
      <c r="Y4" s="52"/>
      <c r="Z4" s="52"/>
      <c r="AA4" s="52"/>
      <c r="AB4" s="52"/>
      <c r="AC4" s="52"/>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row>
    <row r="5" spans="1:84" s="5" customFormat="1" ht="17.45" customHeight="1">
      <c r="A5" s="433" t="s">
        <v>405</v>
      </c>
      <c r="B5" s="433"/>
      <c r="C5" s="433"/>
      <c r="D5" s="433"/>
      <c r="E5" s="433"/>
      <c r="F5" s="94"/>
      <c r="G5" s="94"/>
      <c r="H5" s="85"/>
      <c r="I5" s="467" t="s">
        <v>166</v>
      </c>
      <c r="J5" s="467"/>
      <c r="K5" s="467"/>
      <c r="L5" s="467"/>
      <c r="M5" s="467"/>
      <c r="N5" s="467"/>
      <c r="O5" s="467"/>
      <c r="P5" s="94"/>
      <c r="Q5" s="85"/>
      <c r="R5" s="85"/>
      <c r="S5" s="455" t="s">
        <v>440</v>
      </c>
      <c r="T5" s="455"/>
      <c r="U5" s="455"/>
      <c r="V5" s="85"/>
      <c r="W5" s="85"/>
      <c r="X5" s="87" t="str">
        <f>Introduction!P5</f>
        <v>0 0</v>
      </c>
      <c r="Y5" s="85"/>
      <c r="Z5" s="85"/>
      <c r="AA5" s="465">
        <f ca="1">NOW()</f>
        <v>45409.527682523149</v>
      </c>
      <c r="AB5" s="465"/>
      <c r="AC5" s="52"/>
    </row>
    <row r="6" spans="1:84" s="5" customFormat="1" ht="17.45" customHeight="1">
      <c r="A6" s="433"/>
      <c r="B6" s="433"/>
      <c r="C6" s="433"/>
      <c r="D6" s="433"/>
      <c r="E6" s="433"/>
      <c r="F6" s="94"/>
      <c r="G6" s="94"/>
      <c r="H6" s="94"/>
      <c r="I6" s="467"/>
      <c r="J6" s="467"/>
      <c r="K6" s="467"/>
      <c r="L6" s="467"/>
      <c r="M6" s="467"/>
      <c r="N6" s="467"/>
      <c r="O6" s="467"/>
      <c r="P6" s="94"/>
      <c r="Q6" s="85"/>
      <c r="R6" s="85"/>
      <c r="S6" s="455" t="s">
        <v>441</v>
      </c>
      <c r="T6" s="455"/>
      <c r="U6" s="455"/>
      <c r="V6" s="85"/>
      <c r="W6" s="85"/>
      <c r="X6" s="87">
        <f>Introduction!P6</f>
        <v>0</v>
      </c>
      <c r="Y6" s="85"/>
      <c r="Z6" s="85"/>
      <c r="AA6" s="465"/>
      <c r="AB6" s="465"/>
      <c r="AC6" s="52"/>
    </row>
    <row r="7" spans="1:84" s="5" customFormat="1" ht="7.5" customHeight="1">
      <c r="H7" s="90"/>
      <c r="I7" s="90"/>
      <c r="J7" s="90"/>
      <c r="K7" s="90"/>
      <c r="L7" s="91"/>
      <c r="M7" s="91"/>
      <c r="N7" s="91"/>
      <c r="O7" s="91"/>
      <c r="P7" s="91"/>
      <c r="Q7" s="92"/>
      <c r="R7" s="92"/>
      <c r="S7" s="92"/>
      <c r="T7" s="92"/>
      <c r="U7" s="92"/>
    </row>
    <row r="8" spans="1:84" ht="15" customHeight="1">
      <c r="A8" s="480" t="s">
        <v>362</v>
      </c>
      <c r="B8" s="480"/>
      <c r="C8" s="480"/>
      <c r="D8" s="480"/>
      <c r="E8" s="480"/>
      <c r="F8" s="4"/>
      <c r="G8" s="4"/>
      <c r="H8" s="439"/>
      <c r="I8" s="439"/>
      <c r="J8" s="439"/>
      <c r="K8" s="439"/>
      <c r="L8" s="439"/>
      <c r="M8" s="439"/>
      <c r="N8" s="439"/>
      <c r="O8" s="439"/>
      <c r="P8" s="439"/>
      <c r="Q8" s="439"/>
      <c r="R8" s="439"/>
      <c r="S8" s="439"/>
      <c r="T8" s="439"/>
      <c r="U8" s="439"/>
      <c r="V8" s="439"/>
      <c r="W8" s="439"/>
      <c r="X8" s="439"/>
      <c r="Y8" s="439"/>
      <c r="Z8" s="439"/>
      <c r="AA8" s="439"/>
      <c r="AB8" s="4"/>
    </row>
    <row r="9" spans="1:84" ht="15" customHeight="1">
      <c r="A9" s="480"/>
      <c r="B9" s="480"/>
      <c r="C9" s="480"/>
      <c r="D9" s="480"/>
      <c r="E9" s="480"/>
      <c r="F9" s="4"/>
      <c r="G9" s="4"/>
      <c r="H9" s="199" t="s">
        <v>168</v>
      </c>
      <c r="I9" s="200"/>
      <c r="J9" s="201"/>
      <c r="K9" s="202"/>
      <c r="L9" s="202"/>
      <c r="M9" s="202"/>
      <c r="N9" s="202"/>
      <c r="O9" s="202"/>
      <c r="P9" s="202"/>
      <c r="Q9" s="202"/>
      <c r="R9" s="202"/>
      <c r="S9" s="202"/>
      <c r="T9" s="202"/>
      <c r="U9" s="202"/>
      <c r="W9" s="4"/>
      <c r="X9" s="525" t="s">
        <v>183</v>
      </c>
      <c r="Y9" s="525"/>
      <c r="Z9" s="525"/>
      <c r="AA9" s="525"/>
      <c r="AB9" s="4"/>
    </row>
    <row r="10" spans="1:84" ht="15" customHeight="1">
      <c r="A10" s="480"/>
      <c r="B10" s="480"/>
      <c r="C10" s="480"/>
      <c r="D10" s="480"/>
      <c r="E10" s="480"/>
      <c r="F10" s="4"/>
      <c r="G10" s="4"/>
      <c r="H10" s="479" t="s">
        <v>169</v>
      </c>
      <c r="I10" s="479"/>
      <c r="J10" s="479"/>
      <c r="K10" s="479"/>
      <c r="L10" s="479"/>
      <c r="M10" s="479"/>
      <c r="N10" s="479"/>
      <c r="O10" s="479"/>
      <c r="P10" s="479"/>
      <c r="Q10" s="479"/>
      <c r="R10" s="479"/>
      <c r="S10" s="479"/>
      <c r="T10" s="479"/>
      <c r="U10" s="479"/>
      <c r="W10" s="4"/>
      <c r="X10" s="529" t="s">
        <v>184</v>
      </c>
      <c r="Y10" s="529"/>
      <c r="Z10" s="529"/>
      <c r="AA10" s="529"/>
      <c r="AB10" s="529"/>
    </row>
    <row r="11" spans="1:84" ht="15" customHeight="1">
      <c r="A11" s="150"/>
      <c r="B11" s="150"/>
      <c r="C11" s="150"/>
      <c r="D11" s="150"/>
      <c r="E11" s="150"/>
      <c r="F11" s="4"/>
      <c r="G11" s="4"/>
      <c r="H11" s="479"/>
      <c r="I11" s="479"/>
      <c r="J11" s="479"/>
      <c r="K11" s="479"/>
      <c r="L11" s="479"/>
      <c r="M11" s="479"/>
      <c r="N11" s="479"/>
      <c r="O11" s="479"/>
      <c r="P11" s="479"/>
      <c r="Q11" s="479"/>
      <c r="R11" s="479"/>
      <c r="S11" s="479"/>
      <c r="T11" s="479"/>
      <c r="U11" s="479"/>
      <c r="W11" s="4"/>
      <c r="X11" s="529"/>
      <c r="Y11" s="529"/>
      <c r="Z11" s="529"/>
      <c r="AA11" s="529"/>
      <c r="AB11" s="529"/>
    </row>
    <row r="12" spans="1:84" ht="15" customHeight="1">
      <c r="A12" s="4"/>
      <c r="B12" s="4"/>
      <c r="C12" s="4"/>
      <c r="D12" s="4"/>
      <c r="E12" s="4"/>
      <c r="F12" s="4"/>
      <c r="G12" s="4"/>
      <c r="H12" s="479"/>
      <c r="I12" s="479"/>
      <c r="J12" s="479"/>
      <c r="K12" s="479"/>
      <c r="L12" s="479"/>
      <c r="M12" s="479"/>
      <c r="N12" s="479"/>
      <c r="O12" s="479"/>
      <c r="P12" s="479"/>
      <c r="Q12" s="479"/>
      <c r="R12" s="479"/>
      <c r="S12" s="479"/>
      <c r="T12" s="479"/>
      <c r="U12" s="479"/>
      <c r="W12" s="4"/>
      <c r="X12" s="529"/>
      <c r="Y12" s="529"/>
      <c r="Z12" s="529"/>
      <c r="AA12" s="529"/>
      <c r="AB12" s="529"/>
    </row>
    <row r="13" spans="1:84" ht="15" customHeight="1">
      <c r="A13" s="4"/>
      <c r="B13" s="361" t="s">
        <v>361</v>
      </c>
      <c r="C13" s="361" t="str">
        <f>Introduction!C9</f>
        <v>Date (JJ/MM/AAAA)</v>
      </c>
      <c r="D13" s="443"/>
      <c r="E13" s="443"/>
      <c r="F13" s="4"/>
      <c r="G13" s="4"/>
      <c r="H13" s="24" t="s">
        <v>170</v>
      </c>
      <c r="I13" s="13"/>
      <c r="J13" s="19" t="s">
        <v>171</v>
      </c>
      <c r="K13" s="19"/>
      <c r="L13" s="19"/>
      <c r="M13" s="19"/>
      <c r="N13" s="19"/>
      <c r="O13" s="19"/>
      <c r="P13" s="19"/>
      <c r="Q13" s="19"/>
      <c r="R13" s="19"/>
      <c r="S13" s="19"/>
      <c r="T13" s="19"/>
      <c r="U13" s="19"/>
      <c r="W13" s="4"/>
      <c r="X13" s="529"/>
      <c r="Y13" s="529"/>
      <c r="Z13" s="529"/>
      <c r="AA13" s="529"/>
      <c r="AB13" s="529"/>
    </row>
    <row r="14" spans="1:84" ht="15" customHeight="1" thickBot="1">
      <c r="A14" s="4"/>
      <c r="B14" s="362"/>
      <c r="C14" s="444"/>
      <c r="D14" s="444"/>
      <c r="E14" s="444"/>
      <c r="F14" s="4"/>
      <c r="G14" s="4"/>
      <c r="H14" s="521" t="s">
        <v>172</v>
      </c>
      <c r="I14" s="521"/>
      <c r="J14" s="520"/>
      <c r="K14" s="520"/>
      <c r="L14" s="520"/>
      <c r="M14" s="520"/>
      <c r="N14" s="520"/>
      <c r="O14" s="520"/>
      <c r="P14" s="520"/>
      <c r="Q14" s="520"/>
      <c r="R14" s="520"/>
      <c r="S14" s="520"/>
      <c r="T14" s="520"/>
      <c r="U14" s="520"/>
      <c r="W14" s="4"/>
      <c r="X14" s="529"/>
      <c r="Y14" s="529"/>
      <c r="Z14" s="529"/>
      <c r="AA14" s="529"/>
      <c r="AB14" s="529"/>
    </row>
    <row r="15" spans="1:84" ht="15" customHeight="1">
      <c r="A15" s="4"/>
      <c r="B15" s="11">
        <v>1</v>
      </c>
      <c r="C15" s="501" t="str">
        <f>IF('CE1'!S4&gt;0,'CE1'!S4," ")</f>
        <v xml:space="preserve"> </v>
      </c>
      <c r="D15" s="502"/>
      <c r="E15" s="503"/>
      <c r="F15" s="4"/>
      <c r="G15" s="4"/>
      <c r="H15" s="522"/>
      <c r="I15" s="522"/>
      <c r="J15" s="507"/>
      <c r="K15" s="507"/>
      <c r="L15" s="507"/>
      <c r="M15" s="507"/>
      <c r="N15" s="507"/>
      <c r="O15" s="507"/>
      <c r="P15" s="507"/>
      <c r="Q15" s="507"/>
      <c r="R15" s="507"/>
      <c r="S15" s="507"/>
      <c r="T15" s="507"/>
      <c r="U15" s="507"/>
      <c r="W15" s="4"/>
      <c r="X15" s="529"/>
      <c r="Y15" s="529"/>
      <c r="Z15" s="529"/>
      <c r="AA15" s="529"/>
      <c r="AB15" s="529"/>
    </row>
    <row r="16" spans="1:84" ht="15" customHeight="1">
      <c r="A16" s="4"/>
      <c r="B16" s="1">
        <f>B15+1</f>
        <v>2</v>
      </c>
      <c r="C16" s="501" t="str">
        <f>IF('CE2'!S4&gt;0,'CE2'!S4," ")</f>
        <v xml:space="preserve"> </v>
      </c>
      <c r="D16" s="502"/>
      <c r="E16" s="503"/>
      <c r="F16" s="4"/>
      <c r="G16" s="4"/>
      <c r="H16" s="521" t="s">
        <v>173</v>
      </c>
      <c r="I16" s="521"/>
      <c r="J16" s="520"/>
      <c r="K16" s="520"/>
      <c r="L16" s="520"/>
      <c r="M16" s="520"/>
      <c r="N16" s="520"/>
      <c r="O16" s="520"/>
      <c r="P16" s="520"/>
      <c r="Q16" s="520"/>
      <c r="R16" s="520"/>
      <c r="S16" s="520"/>
      <c r="T16" s="520"/>
      <c r="U16" s="520"/>
      <c r="W16" s="4"/>
      <c r="X16" s="529"/>
      <c r="Y16" s="529"/>
      <c r="Z16" s="529"/>
      <c r="AA16" s="529"/>
      <c r="AB16" s="529"/>
    </row>
    <row r="17" spans="1:28" ht="15" customHeight="1">
      <c r="A17" s="4"/>
      <c r="B17" s="1">
        <f t="shared" ref="B17:B24" si="0">B16+1</f>
        <v>3</v>
      </c>
      <c r="C17" s="501" t="str">
        <f>IF('CE3'!S4&gt;0,'CE3'!S4," ")</f>
        <v xml:space="preserve"> </v>
      </c>
      <c r="D17" s="502"/>
      <c r="E17" s="503"/>
      <c r="F17" s="4"/>
      <c r="G17" s="4"/>
      <c r="H17" s="522"/>
      <c r="I17" s="522"/>
      <c r="J17" s="507"/>
      <c r="K17" s="507"/>
      <c r="L17" s="507"/>
      <c r="M17" s="507"/>
      <c r="N17" s="507"/>
      <c r="O17" s="507"/>
      <c r="P17" s="507"/>
      <c r="Q17" s="507"/>
      <c r="R17" s="507"/>
      <c r="S17" s="507"/>
      <c r="T17" s="507"/>
      <c r="U17" s="507"/>
      <c r="W17" s="4"/>
      <c r="X17" s="20" t="s">
        <v>185</v>
      </c>
      <c r="Y17" s="4"/>
      <c r="Z17" s="4"/>
      <c r="AA17" s="4"/>
      <c r="AB17" s="4"/>
    </row>
    <row r="18" spans="1:28" ht="15" customHeight="1">
      <c r="A18" s="4"/>
      <c r="B18" s="1">
        <f t="shared" si="0"/>
        <v>4</v>
      </c>
      <c r="C18" s="501" t="str">
        <f>IF('CE4'!S4&gt;0,'CE4'!S4," ")</f>
        <v xml:space="preserve"> </v>
      </c>
      <c r="D18" s="502"/>
      <c r="E18" s="503"/>
      <c r="F18" s="4"/>
      <c r="G18" s="4"/>
      <c r="H18" s="521" t="s">
        <v>174</v>
      </c>
      <c r="I18" s="521"/>
      <c r="J18" s="520"/>
      <c r="K18" s="520"/>
      <c r="L18" s="520"/>
      <c r="M18" s="520"/>
      <c r="N18" s="520"/>
      <c r="O18" s="520"/>
      <c r="P18" s="520"/>
      <c r="Q18" s="520"/>
      <c r="R18" s="520"/>
      <c r="S18" s="520"/>
      <c r="T18" s="520"/>
      <c r="U18" s="520"/>
      <c r="W18" s="4"/>
      <c r="X18" s="530" t="s">
        <v>186</v>
      </c>
      <c r="Y18" s="530"/>
      <c r="Z18" s="530"/>
      <c r="AA18" s="530"/>
      <c r="AB18" s="530"/>
    </row>
    <row r="19" spans="1:28" ht="15" customHeight="1">
      <c r="A19" s="4"/>
      <c r="B19" s="1">
        <f t="shared" si="0"/>
        <v>5</v>
      </c>
      <c r="C19" s="501" t="str">
        <f>IF('CE5'!S4&gt;0,'CE5'!S4," ")</f>
        <v xml:space="preserve"> </v>
      </c>
      <c r="D19" s="502"/>
      <c r="E19" s="503"/>
      <c r="F19" s="4"/>
      <c r="G19" s="4"/>
      <c r="H19" s="522"/>
      <c r="I19" s="522"/>
      <c r="J19" s="507"/>
      <c r="K19" s="507"/>
      <c r="L19" s="507"/>
      <c r="M19" s="507"/>
      <c r="N19" s="507"/>
      <c r="O19" s="507"/>
      <c r="P19" s="507"/>
      <c r="Q19" s="507"/>
      <c r="R19" s="507"/>
      <c r="S19" s="507"/>
      <c r="T19" s="507"/>
      <c r="U19" s="507"/>
      <c r="W19" s="4"/>
      <c r="X19" s="530"/>
      <c r="Y19" s="530"/>
      <c r="Z19" s="530"/>
      <c r="AA19" s="530"/>
      <c r="AB19" s="530"/>
    </row>
    <row r="20" spans="1:28" ht="15" customHeight="1">
      <c r="A20" s="4"/>
      <c r="B20" s="1">
        <f t="shared" si="0"/>
        <v>6</v>
      </c>
      <c r="C20" s="501" t="str">
        <f>IF('CE6'!S4&gt;0,'CE6'!S4," ")</f>
        <v xml:space="preserve"> </v>
      </c>
      <c r="D20" s="502"/>
      <c r="E20" s="503"/>
      <c r="F20" s="4"/>
      <c r="G20" s="4"/>
      <c r="H20" s="521" t="s">
        <v>175</v>
      </c>
      <c r="I20" s="521"/>
      <c r="J20" s="520"/>
      <c r="K20" s="520"/>
      <c r="L20" s="520"/>
      <c r="M20" s="520"/>
      <c r="N20" s="520"/>
      <c r="O20" s="520"/>
      <c r="P20" s="520"/>
      <c r="Q20" s="520"/>
      <c r="R20" s="520"/>
      <c r="S20" s="520"/>
      <c r="T20" s="520"/>
      <c r="U20" s="520"/>
      <c r="W20" s="4"/>
      <c r="X20" s="530"/>
      <c r="Y20" s="530"/>
      <c r="Z20" s="530"/>
      <c r="AA20" s="530"/>
      <c r="AB20" s="530"/>
    </row>
    <row r="21" spans="1:28" ht="15" customHeight="1">
      <c r="A21" s="4"/>
      <c r="B21" s="1">
        <f t="shared" si="0"/>
        <v>7</v>
      </c>
      <c r="C21" s="501" t="str">
        <f>IF('CE7'!S4&gt;0,'CE7'!S4," ")</f>
        <v xml:space="preserve"> </v>
      </c>
      <c r="D21" s="502"/>
      <c r="E21" s="503"/>
      <c r="F21" s="4"/>
      <c r="G21" s="4"/>
      <c r="H21" s="527"/>
      <c r="I21" s="527"/>
      <c r="J21" s="464"/>
      <c r="K21" s="464"/>
      <c r="L21" s="464"/>
      <c r="M21" s="464"/>
      <c r="N21" s="464"/>
      <c r="O21" s="464"/>
      <c r="P21" s="464"/>
      <c r="Q21" s="464"/>
      <c r="R21" s="464"/>
      <c r="S21" s="464"/>
      <c r="T21" s="464"/>
      <c r="U21" s="464"/>
      <c r="W21" s="4"/>
      <c r="X21" s="530"/>
      <c r="Y21" s="530"/>
      <c r="Z21" s="530"/>
      <c r="AA21" s="530"/>
      <c r="AB21" s="530"/>
    </row>
    <row r="22" spans="1:28" ht="15" customHeight="1">
      <c r="A22" s="6"/>
      <c r="B22" s="1">
        <f t="shared" si="0"/>
        <v>8</v>
      </c>
      <c r="C22" s="501" t="str">
        <f>IF('CE8'!S4&gt;0,'CE8'!S4," ")</f>
        <v xml:space="preserve"> </v>
      </c>
      <c r="D22" s="502"/>
      <c r="E22" s="503"/>
      <c r="F22" s="4"/>
      <c r="G22" s="4"/>
      <c r="H22" s="522"/>
      <c r="I22" s="522"/>
      <c r="J22" s="507"/>
      <c r="K22" s="507"/>
      <c r="L22" s="507"/>
      <c r="M22" s="507"/>
      <c r="N22" s="507"/>
      <c r="O22" s="507"/>
      <c r="P22" s="507"/>
      <c r="Q22" s="507"/>
      <c r="R22" s="507"/>
      <c r="S22" s="507"/>
      <c r="T22" s="507"/>
      <c r="U22" s="507"/>
      <c r="W22" s="4"/>
      <c r="X22" s="530"/>
      <c r="Y22" s="530"/>
      <c r="Z22" s="530"/>
      <c r="AA22" s="530"/>
      <c r="AB22" s="530"/>
    </row>
    <row r="23" spans="1:28" ht="15" customHeight="1">
      <c r="A23" s="6"/>
      <c r="B23" s="1">
        <f t="shared" si="0"/>
        <v>9</v>
      </c>
      <c r="C23" s="501" t="str">
        <f>IF('CE9'!S4&gt;0,'CE9'!S4," ")</f>
        <v xml:space="preserve"> </v>
      </c>
      <c r="D23" s="502"/>
      <c r="E23" s="503"/>
      <c r="F23" s="4"/>
      <c r="G23" s="4"/>
      <c r="H23" s="523" t="s">
        <v>176</v>
      </c>
      <c r="I23" s="523"/>
      <c r="J23" s="520"/>
      <c r="K23" s="520"/>
      <c r="L23" s="520"/>
      <c r="M23" s="520"/>
      <c r="N23" s="520"/>
      <c r="O23" s="520"/>
      <c r="P23" s="520"/>
      <c r="Q23" s="520"/>
      <c r="R23" s="520"/>
      <c r="S23" s="520"/>
      <c r="T23" s="520"/>
      <c r="U23" s="520"/>
      <c r="W23" s="4"/>
      <c r="X23" s="530"/>
      <c r="Y23" s="530"/>
      <c r="Z23" s="530"/>
      <c r="AA23" s="530"/>
      <c r="AB23" s="530"/>
    </row>
    <row r="24" spans="1:28" ht="15" customHeight="1">
      <c r="A24" s="6"/>
      <c r="B24" s="1">
        <f t="shared" si="0"/>
        <v>10</v>
      </c>
      <c r="C24" s="501" t="str">
        <f>IF('CE10'!S4&gt;0,'CE10'!S4," ")</f>
        <v xml:space="preserve"> </v>
      </c>
      <c r="D24" s="502"/>
      <c r="E24" s="503"/>
      <c r="F24" s="4"/>
      <c r="G24" s="4"/>
      <c r="H24" s="531" t="s">
        <v>177</v>
      </c>
      <c r="I24" s="531"/>
      <c r="J24" s="520"/>
      <c r="K24" s="520"/>
      <c r="L24" s="520"/>
      <c r="M24" s="520"/>
      <c r="N24" s="520"/>
      <c r="O24" s="520"/>
      <c r="P24" s="520"/>
      <c r="Q24" s="520"/>
      <c r="R24" s="520"/>
      <c r="S24" s="520"/>
      <c r="T24" s="520"/>
      <c r="U24" s="520"/>
      <c r="W24" s="4"/>
      <c r="X24" s="530"/>
      <c r="Y24" s="530"/>
      <c r="Z24" s="530"/>
      <c r="AA24" s="530"/>
      <c r="AB24" s="530"/>
    </row>
    <row r="25" spans="1:28" ht="15" customHeight="1">
      <c r="A25" s="6"/>
      <c r="B25" s="6"/>
      <c r="C25" s="6"/>
      <c r="D25" s="6"/>
      <c r="E25" s="6"/>
      <c r="F25" s="4"/>
      <c r="G25" s="4"/>
      <c r="H25" s="478" t="s">
        <v>178</v>
      </c>
      <c r="I25" s="478"/>
      <c r="J25" s="478"/>
      <c r="K25" s="478"/>
      <c r="L25" s="478"/>
      <c r="M25" s="478"/>
      <c r="N25" s="478"/>
      <c r="O25" s="478"/>
      <c r="P25" s="478"/>
      <c r="Q25" s="478"/>
      <c r="R25" s="478"/>
      <c r="S25" s="478"/>
      <c r="T25" s="478"/>
      <c r="U25" s="478"/>
      <c r="W25" s="4"/>
      <c r="X25" s="530"/>
      <c r="Y25" s="530"/>
      <c r="Z25" s="530"/>
      <c r="AA25" s="530"/>
      <c r="AB25" s="530"/>
    </row>
    <row r="26" spans="1:28" ht="15" customHeight="1">
      <c r="A26" s="6"/>
      <c r="B26" s="6"/>
      <c r="C26" s="6"/>
      <c r="D26" s="6"/>
      <c r="E26" s="6"/>
      <c r="F26" s="4"/>
      <c r="G26" s="4"/>
      <c r="H26" s="478"/>
      <c r="I26" s="478"/>
      <c r="J26" s="478"/>
      <c r="K26" s="478"/>
      <c r="L26" s="478"/>
      <c r="M26" s="478"/>
      <c r="N26" s="478"/>
      <c r="O26" s="478"/>
      <c r="P26" s="478"/>
      <c r="Q26" s="478"/>
      <c r="R26" s="478"/>
      <c r="S26" s="478"/>
      <c r="T26" s="478"/>
      <c r="U26" s="478"/>
      <c r="W26" s="4"/>
      <c r="X26" s="530"/>
      <c r="Y26" s="530"/>
      <c r="Z26" s="530"/>
      <c r="AA26" s="530"/>
      <c r="AB26" s="530"/>
    </row>
    <row r="27" spans="1:28" ht="15" customHeight="1">
      <c r="A27" s="6"/>
      <c r="B27" s="6"/>
      <c r="C27" s="6"/>
      <c r="D27" s="6"/>
      <c r="E27" s="6"/>
      <c r="F27" s="4"/>
      <c r="G27" s="4"/>
      <c r="H27" s="478"/>
      <c r="I27" s="478"/>
      <c r="J27" s="478"/>
      <c r="K27" s="478"/>
      <c r="L27" s="478"/>
      <c r="M27" s="478"/>
      <c r="N27" s="478"/>
      <c r="O27" s="478"/>
      <c r="P27" s="478"/>
      <c r="Q27" s="478"/>
      <c r="R27" s="478"/>
      <c r="S27" s="478"/>
      <c r="T27" s="478"/>
      <c r="U27" s="478"/>
      <c r="W27" s="4"/>
      <c r="X27" s="4"/>
      <c r="Y27" s="4"/>
      <c r="Z27" s="4"/>
      <c r="AA27" s="4"/>
      <c r="AB27" s="4"/>
    </row>
    <row r="28" spans="1:28" ht="18" customHeight="1">
      <c r="A28" s="6"/>
      <c r="B28" s="6"/>
      <c r="C28" s="6"/>
      <c r="D28" s="6"/>
      <c r="E28" s="6"/>
      <c r="F28" s="4"/>
      <c r="G28" s="4"/>
      <c r="H28" s="165" t="s">
        <v>177</v>
      </c>
      <c r="I28" s="18"/>
      <c r="J28" s="18"/>
      <c r="K28" s="18"/>
      <c r="L28" s="18"/>
      <c r="M28" s="18"/>
      <c r="N28" s="18"/>
      <c r="O28" s="18"/>
      <c r="P28" s="18"/>
      <c r="Q28" s="18"/>
      <c r="R28" s="18"/>
      <c r="S28" s="18"/>
      <c r="T28" s="18"/>
      <c r="U28" s="18"/>
      <c r="W28" s="4"/>
      <c r="X28" s="4"/>
      <c r="Y28" s="4"/>
      <c r="Z28" s="4"/>
      <c r="AA28" s="4"/>
      <c r="AB28" s="4"/>
    </row>
    <row r="29" spans="1:28" ht="15" customHeight="1">
      <c r="A29" s="6"/>
      <c r="B29" s="6"/>
      <c r="C29" s="6"/>
      <c r="D29" s="6"/>
      <c r="E29" s="6"/>
      <c r="F29" s="4"/>
      <c r="G29" s="4"/>
      <c r="H29" s="478" t="s">
        <v>179</v>
      </c>
      <c r="I29" s="478"/>
      <c r="J29" s="478"/>
      <c r="K29" s="478"/>
      <c r="L29" s="478"/>
      <c r="M29" s="478"/>
      <c r="N29" s="478"/>
      <c r="O29" s="478"/>
      <c r="P29" s="478"/>
      <c r="Q29" s="478"/>
      <c r="R29" s="478"/>
      <c r="S29" s="478"/>
      <c r="T29" s="478"/>
      <c r="U29" s="478"/>
      <c r="W29" s="4"/>
      <c r="X29" s="21" t="s">
        <v>188</v>
      </c>
      <c r="Y29" s="21"/>
      <c r="Z29" s="21"/>
      <c r="AA29" s="21"/>
      <c r="AB29" s="4"/>
    </row>
    <row r="30" spans="1:28" ht="15" customHeight="1">
      <c r="A30" s="6"/>
      <c r="B30" s="6"/>
      <c r="C30" s="6"/>
      <c r="D30" s="6"/>
      <c r="E30" s="6"/>
      <c r="F30" s="4"/>
      <c r="G30" s="4"/>
      <c r="H30" s="478"/>
      <c r="I30" s="478"/>
      <c r="J30" s="478"/>
      <c r="K30" s="478"/>
      <c r="L30" s="478"/>
      <c r="M30" s="478"/>
      <c r="N30" s="478"/>
      <c r="O30" s="478"/>
      <c r="P30" s="478"/>
      <c r="Q30" s="478"/>
      <c r="R30" s="478"/>
      <c r="S30" s="478"/>
      <c r="T30" s="478"/>
      <c r="U30" s="478"/>
      <c r="W30" s="4"/>
      <c r="X30" s="519" t="s">
        <v>187</v>
      </c>
      <c r="Y30" s="519"/>
      <c r="Z30" s="519"/>
      <c r="AA30" s="519"/>
      <c r="AB30" s="519"/>
    </row>
    <row r="31" spans="1:28" ht="15" customHeight="1">
      <c r="A31" s="6"/>
      <c r="B31" s="6"/>
      <c r="C31" s="6"/>
      <c r="D31" s="6"/>
      <c r="E31" s="6"/>
      <c r="F31" s="4"/>
      <c r="G31" s="4"/>
      <c r="H31" s="478"/>
      <c r="I31" s="478"/>
      <c r="J31" s="478"/>
      <c r="K31" s="478"/>
      <c r="L31" s="478"/>
      <c r="M31" s="478"/>
      <c r="N31" s="478"/>
      <c r="O31" s="478"/>
      <c r="P31" s="478"/>
      <c r="Q31" s="478"/>
      <c r="R31" s="478"/>
      <c r="S31" s="478"/>
      <c r="T31" s="478"/>
      <c r="U31" s="478"/>
      <c r="W31" s="4"/>
      <c r="X31" s="519"/>
      <c r="Y31" s="519"/>
      <c r="Z31" s="519"/>
      <c r="AA31" s="519"/>
      <c r="AB31" s="519"/>
    </row>
    <row r="32" spans="1:28" ht="15" customHeight="1">
      <c r="A32" s="6"/>
      <c r="B32" s="6"/>
      <c r="C32" s="6"/>
      <c r="D32" s="6"/>
      <c r="E32" s="6"/>
      <c r="F32" s="4"/>
      <c r="G32" s="4"/>
      <c r="H32" s="478"/>
      <c r="I32" s="478"/>
      <c r="J32" s="478"/>
      <c r="K32" s="478"/>
      <c r="L32" s="478"/>
      <c r="M32" s="478"/>
      <c r="N32" s="478"/>
      <c r="O32" s="478"/>
      <c r="P32" s="478"/>
      <c r="Q32" s="478"/>
      <c r="R32" s="478"/>
      <c r="S32" s="478"/>
      <c r="T32" s="478"/>
      <c r="U32" s="478"/>
      <c r="W32" s="4"/>
      <c r="X32" s="519"/>
      <c r="Y32" s="519"/>
      <c r="Z32" s="519"/>
      <c r="AA32" s="519"/>
      <c r="AB32" s="519"/>
    </row>
    <row r="33" spans="1:28" ht="15" customHeight="1">
      <c r="A33" s="6"/>
      <c r="B33" s="6"/>
      <c r="C33" s="6"/>
      <c r="D33" s="6"/>
      <c r="E33" s="6"/>
      <c r="F33" s="4"/>
      <c r="G33" s="4"/>
      <c r="H33" s="478"/>
      <c r="I33" s="478"/>
      <c r="J33" s="478"/>
      <c r="K33" s="478"/>
      <c r="L33" s="478"/>
      <c r="M33" s="478"/>
      <c r="N33" s="478"/>
      <c r="O33" s="478"/>
      <c r="P33" s="478"/>
      <c r="Q33" s="478"/>
      <c r="R33" s="478"/>
      <c r="S33" s="478"/>
      <c r="T33" s="478"/>
      <c r="U33" s="478"/>
      <c r="W33" s="4"/>
      <c r="X33" s="519"/>
      <c r="Y33" s="519"/>
      <c r="Z33" s="519"/>
      <c r="AA33" s="519"/>
      <c r="AB33" s="519"/>
    </row>
    <row r="34" spans="1:28" ht="15" customHeight="1">
      <c r="A34" s="6"/>
      <c r="B34" s="6"/>
      <c r="C34" s="6"/>
      <c r="D34" s="6"/>
      <c r="E34" s="6"/>
      <c r="F34" s="4"/>
      <c r="G34" s="4"/>
      <c r="H34" s="526" t="s">
        <v>11</v>
      </c>
      <c r="I34" s="526"/>
      <c r="J34" s="520"/>
      <c r="K34" s="520"/>
      <c r="L34" s="520"/>
      <c r="M34" s="520"/>
      <c r="N34" s="520"/>
      <c r="O34" s="520"/>
      <c r="P34" s="520"/>
      <c r="Q34" s="520"/>
      <c r="R34" s="520"/>
      <c r="S34" s="520"/>
      <c r="T34" s="520"/>
      <c r="U34" s="520"/>
      <c r="W34" s="4"/>
      <c r="X34" s="519"/>
      <c r="Y34" s="519"/>
      <c r="Z34" s="519"/>
      <c r="AA34" s="519"/>
      <c r="AB34" s="519"/>
    </row>
    <row r="35" spans="1:28" ht="15" customHeight="1">
      <c r="A35" s="6"/>
      <c r="B35" s="6"/>
      <c r="C35" s="6"/>
      <c r="D35" s="6"/>
      <c r="E35" s="6"/>
      <c r="F35" s="4"/>
      <c r="G35" s="4"/>
      <c r="H35" s="521" t="s">
        <v>180</v>
      </c>
      <c r="I35" s="521"/>
      <c r="J35" s="520"/>
      <c r="K35" s="520"/>
      <c r="L35" s="520"/>
      <c r="M35" s="520"/>
      <c r="N35" s="520"/>
      <c r="O35" s="520"/>
      <c r="P35" s="520"/>
      <c r="Q35" s="520"/>
      <c r="R35" s="520"/>
      <c r="S35" s="520"/>
      <c r="T35" s="520"/>
      <c r="U35" s="520"/>
      <c r="W35" s="4"/>
      <c r="X35" s="519"/>
      <c r="Y35" s="519"/>
      <c r="Z35" s="519"/>
      <c r="AA35" s="519"/>
      <c r="AB35" s="519"/>
    </row>
    <row r="36" spans="1:28" ht="15" customHeight="1">
      <c r="A36" s="4"/>
      <c r="B36" s="6"/>
      <c r="C36" s="6"/>
      <c r="D36" s="6"/>
      <c r="E36" s="6"/>
      <c r="F36" s="4"/>
      <c r="G36" s="4"/>
      <c r="H36" s="527"/>
      <c r="I36" s="527"/>
      <c r="J36" s="464"/>
      <c r="K36" s="464"/>
      <c r="L36" s="464"/>
      <c r="M36" s="464"/>
      <c r="N36" s="464"/>
      <c r="O36" s="464"/>
      <c r="P36" s="464"/>
      <c r="Q36" s="464"/>
      <c r="R36" s="464"/>
      <c r="S36" s="464"/>
      <c r="T36" s="464"/>
      <c r="U36" s="464"/>
      <c r="W36" s="4"/>
      <c r="X36" s="519"/>
      <c r="Y36" s="519"/>
      <c r="Z36" s="519"/>
      <c r="AA36" s="519"/>
      <c r="AB36" s="519"/>
    </row>
    <row r="37" spans="1:28" ht="15" customHeight="1">
      <c r="A37" s="4"/>
      <c r="B37" s="4"/>
      <c r="C37" s="4"/>
      <c r="D37" s="4"/>
      <c r="E37" s="4"/>
      <c r="F37" s="4"/>
      <c r="G37" s="4"/>
      <c r="H37" s="522"/>
      <c r="I37" s="522"/>
      <c r="J37" s="507"/>
      <c r="K37" s="507"/>
      <c r="L37" s="507"/>
      <c r="M37" s="507"/>
      <c r="N37" s="507"/>
      <c r="O37" s="507"/>
      <c r="P37" s="507"/>
      <c r="Q37" s="507"/>
      <c r="R37" s="507"/>
      <c r="S37" s="507"/>
      <c r="T37" s="507"/>
      <c r="U37" s="507"/>
      <c r="W37" s="4"/>
      <c r="X37" s="519"/>
      <c r="Y37" s="519"/>
      <c r="Z37" s="519"/>
      <c r="AA37" s="519"/>
      <c r="AB37" s="519"/>
    </row>
    <row r="38" spans="1:28" ht="15" customHeight="1">
      <c r="A38" s="4"/>
      <c r="B38" s="4"/>
      <c r="C38" s="4"/>
      <c r="D38" s="4"/>
      <c r="E38" s="4"/>
      <c r="F38" s="4"/>
      <c r="G38" s="4"/>
      <c r="H38" s="521" t="s">
        <v>181</v>
      </c>
      <c r="I38" s="521"/>
      <c r="J38" s="520"/>
      <c r="K38" s="520"/>
      <c r="L38" s="520"/>
      <c r="M38" s="520"/>
      <c r="N38" s="520"/>
      <c r="O38" s="520"/>
      <c r="P38" s="520"/>
      <c r="Q38" s="520"/>
      <c r="R38" s="520"/>
      <c r="S38" s="520"/>
      <c r="T38" s="520"/>
      <c r="U38" s="520"/>
      <c r="W38" s="4"/>
      <c r="X38" s="519"/>
      <c r="Y38" s="519"/>
      <c r="Z38" s="519"/>
      <c r="AA38" s="519"/>
      <c r="AB38" s="519"/>
    </row>
    <row r="39" spans="1:28" ht="15" customHeight="1">
      <c r="A39" s="4"/>
      <c r="B39" s="4"/>
      <c r="C39" s="4"/>
      <c r="D39" s="4"/>
      <c r="E39" s="4"/>
      <c r="F39" s="4"/>
      <c r="G39" s="4"/>
      <c r="H39" s="522"/>
      <c r="I39" s="522"/>
      <c r="J39" s="464"/>
      <c r="K39" s="464"/>
      <c r="L39" s="464"/>
      <c r="M39" s="464"/>
      <c r="N39" s="464"/>
      <c r="O39" s="464"/>
      <c r="P39" s="464"/>
      <c r="Q39" s="464"/>
      <c r="R39" s="464"/>
      <c r="S39" s="464"/>
      <c r="T39" s="464"/>
      <c r="U39" s="464"/>
      <c r="W39" s="4"/>
      <c r="X39" s="4"/>
      <c r="Y39" s="4"/>
      <c r="Z39" s="4"/>
      <c r="AA39" s="4"/>
      <c r="AB39" s="4"/>
    </row>
    <row r="40" spans="1:28" ht="15" customHeight="1">
      <c r="A40" s="4"/>
      <c r="B40" s="4"/>
      <c r="C40" s="4"/>
      <c r="D40" s="4"/>
      <c r="E40" s="4"/>
      <c r="F40" s="4"/>
      <c r="G40" s="4"/>
      <c r="H40" s="528" t="s">
        <v>182</v>
      </c>
      <c r="I40" s="528"/>
      <c r="J40" s="520"/>
      <c r="K40" s="520"/>
      <c r="L40" s="520"/>
      <c r="M40" s="520"/>
      <c r="N40" s="520"/>
      <c r="O40" s="520"/>
      <c r="P40" s="520"/>
      <c r="Q40" s="520"/>
      <c r="R40" s="520"/>
      <c r="S40" s="520"/>
      <c r="T40" s="520"/>
      <c r="U40" s="520"/>
      <c r="W40" s="4"/>
      <c r="X40" s="4"/>
      <c r="Y40" s="4"/>
      <c r="Z40" s="4"/>
      <c r="AA40" s="4"/>
      <c r="AB40" s="4"/>
    </row>
    <row r="41" spans="1:28" ht="15" customHeight="1">
      <c r="A41" s="4"/>
      <c r="B41" s="4"/>
      <c r="C41" s="4"/>
      <c r="D41" s="4"/>
      <c r="E41" s="4"/>
      <c r="F41" s="4"/>
      <c r="G41" s="4"/>
      <c r="H41" s="523" t="s">
        <v>421</v>
      </c>
      <c r="I41" s="523"/>
      <c r="J41" s="520"/>
      <c r="K41" s="520"/>
      <c r="L41" s="520"/>
      <c r="M41" s="520"/>
      <c r="N41" s="520"/>
      <c r="O41" s="520"/>
      <c r="P41" s="520"/>
      <c r="Q41" s="520"/>
      <c r="R41" s="520"/>
      <c r="S41" s="520"/>
      <c r="T41" s="520"/>
      <c r="U41" s="520"/>
      <c r="W41" s="4"/>
      <c r="X41" s="4"/>
      <c r="Y41" s="4"/>
      <c r="Z41" s="4"/>
      <c r="AA41" s="4"/>
      <c r="AB41" s="4"/>
    </row>
    <row r="42" spans="1:28" ht="15" customHeight="1">
      <c r="A42" s="4"/>
      <c r="B42" s="4"/>
      <c r="C42" s="4"/>
      <c r="D42" s="4"/>
      <c r="E42" s="4"/>
      <c r="F42" s="4"/>
      <c r="G42" s="4"/>
      <c r="H42" s="524" t="s">
        <v>422</v>
      </c>
      <c r="I42" s="524"/>
      <c r="J42" s="520"/>
      <c r="K42" s="520"/>
      <c r="L42" s="520"/>
      <c r="M42" s="520"/>
      <c r="N42" s="520"/>
      <c r="O42" s="520"/>
      <c r="P42" s="520"/>
      <c r="Q42" s="520"/>
      <c r="R42" s="520"/>
      <c r="S42" s="520"/>
      <c r="T42" s="520"/>
      <c r="U42" s="520"/>
      <c r="W42" s="4"/>
      <c r="X42" s="4"/>
      <c r="Y42" s="4"/>
      <c r="Z42" s="4"/>
      <c r="AA42" s="4"/>
      <c r="AB42" s="4"/>
    </row>
    <row r="43" spans="1:28" ht="3.2" customHeight="1">
      <c r="A43" s="4"/>
      <c r="B43" s="4"/>
      <c r="C43" s="4"/>
      <c r="D43" s="4"/>
      <c r="E43" s="4"/>
      <c r="F43" s="4"/>
      <c r="G43" s="4"/>
      <c r="H43" s="4"/>
      <c r="I43" s="4"/>
      <c r="J43" s="4"/>
      <c r="K43" s="4"/>
      <c r="L43" s="4"/>
      <c r="M43" s="4"/>
      <c r="N43" s="4"/>
      <c r="O43" s="4"/>
      <c r="P43" s="4"/>
      <c r="Q43" s="4"/>
      <c r="R43" s="4"/>
      <c r="S43" s="4"/>
      <c r="T43" s="4"/>
      <c r="U43" s="4"/>
      <c r="W43" s="4"/>
      <c r="X43" s="4"/>
      <c r="Y43" s="4"/>
      <c r="Z43" s="4"/>
      <c r="AA43" s="4"/>
      <c r="AB43" s="4"/>
    </row>
    <row r="44" spans="1:28" ht="15">
      <c r="A44" s="4"/>
      <c r="B44" s="4"/>
      <c r="C44" s="4"/>
      <c r="D44" s="4"/>
      <c r="E44" s="4"/>
      <c r="F44" s="4"/>
      <c r="H44"/>
      <c r="W44" s="4"/>
      <c r="X44" s="4"/>
      <c r="Y44" s="4"/>
      <c r="Z44" s="4"/>
      <c r="AA44" s="4"/>
      <c r="AB44" s="4"/>
    </row>
    <row r="45" spans="1:28" ht="15">
      <c r="A45" s="4"/>
      <c r="B45" s="4"/>
      <c r="C45" s="4"/>
      <c r="D45" s="4"/>
      <c r="E45" s="4"/>
      <c r="F45" s="4"/>
      <c r="H45"/>
      <c r="W45" s="4"/>
      <c r="X45" s="4"/>
      <c r="Y45" s="4"/>
      <c r="Z45" s="4"/>
      <c r="AA45" s="4"/>
      <c r="AB45" s="4"/>
    </row>
    <row r="46" spans="1:28" ht="15">
      <c r="A46" s="4"/>
      <c r="B46" s="4"/>
      <c r="C46" s="4"/>
      <c r="D46" s="4"/>
      <c r="E46" s="4"/>
      <c r="F46" s="4"/>
      <c r="H46"/>
      <c r="W46" s="4"/>
      <c r="X46" s="4"/>
      <c r="Y46" s="4"/>
      <c r="Z46" s="4"/>
      <c r="AA46" s="4"/>
      <c r="AB46" s="4"/>
    </row>
    <row r="47" spans="1:28" ht="15">
      <c r="A47" s="4"/>
      <c r="B47" s="4"/>
      <c r="C47" s="4"/>
      <c r="D47" s="4"/>
      <c r="E47" s="4"/>
      <c r="F47" s="4"/>
      <c r="H47"/>
      <c r="W47" s="4"/>
      <c r="X47" s="4"/>
      <c r="Y47" s="4"/>
      <c r="Z47" s="4"/>
      <c r="AA47" s="4"/>
      <c r="AB47" s="4"/>
    </row>
    <row r="48" spans="1:28" ht="15">
      <c r="A48" s="4"/>
      <c r="B48" s="4"/>
      <c r="C48" s="4"/>
      <c r="D48" s="4"/>
      <c r="E48" s="4"/>
      <c r="F48" s="4"/>
      <c r="H48"/>
      <c r="W48" s="4"/>
      <c r="X48" s="4"/>
      <c r="Y48" s="4"/>
      <c r="Z48" s="4"/>
      <c r="AA48" s="4"/>
      <c r="AB48" s="4"/>
    </row>
    <row r="49" spans="1:28" ht="15">
      <c r="A49" s="4"/>
      <c r="B49" s="4"/>
      <c r="C49" s="4"/>
      <c r="D49" s="4"/>
      <c r="E49" s="4"/>
      <c r="F49" s="4"/>
      <c r="H49"/>
      <c r="W49" s="4"/>
      <c r="X49" s="4"/>
      <c r="Y49" s="4"/>
      <c r="Z49" s="4"/>
      <c r="AA49" s="4"/>
      <c r="AB49" s="4"/>
    </row>
    <row r="50" spans="1:28" ht="15">
      <c r="A50" s="4"/>
      <c r="B50" s="4"/>
      <c r="C50" s="4"/>
      <c r="D50" s="4"/>
      <c r="E50" s="4"/>
      <c r="F50" s="4"/>
      <c r="H50"/>
      <c r="W50" s="4"/>
      <c r="X50" s="4"/>
      <c r="Y50" s="4"/>
      <c r="Z50" s="4"/>
      <c r="AA50" s="4"/>
      <c r="AB50" s="4"/>
    </row>
    <row r="51" spans="1:28" ht="15">
      <c r="A51" s="4"/>
      <c r="B51" s="4"/>
      <c r="C51" s="4"/>
      <c r="D51" s="4"/>
      <c r="E51" s="4"/>
      <c r="F51" s="4"/>
      <c r="H51"/>
      <c r="W51" s="4"/>
      <c r="X51" s="4"/>
      <c r="Y51" s="4"/>
      <c r="Z51" s="4"/>
      <c r="AA51" s="4"/>
      <c r="AB51" s="4"/>
    </row>
    <row r="52" spans="1:28" ht="15">
      <c r="A52" s="4"/>
      <c r="B52" s="4"/>
      <c r="C52" s="4"/>
      <c r="D52" s="4"/>
      <c r="E52" s="4"/>
      <c r="F52" s="4"/>
      <c r="H52"/>
      <c r="W52" s="4"/>
      <c r="X52" s="4"/>
      <c r="Y52" s="4"/>
      <c r="Z52" s="4"/>
      <c r="AA52" s="4"/>
      <c r="AB52" s="4"/>
    </row>
    <row r="53" spans="1:28" ht="15">
      <c r="A53" s="4"/>
      <c r="B53" s="4"/>
      <c r="C53" s="4"/>
      <c r="D53" s="4"/>
      <c r="E53" s="4"/>
      <c r="F53" s="4"/>
      <c r="H53"/>
      <c r="W53" s="4"/>
      <c r="X53" s="4"/>
      <c r="Y53" s="4"/>
      <c r="Z53" s="4"/>
      <c r="AA53" s="4"/>
      <c r="AB53" s="4"/>
    </row>
    <row r="54" spans="1:28" ht="15">
      <c r="A54" s="4"/>
      <c r="B54" s="4"/>
      <c r="C54" s="4"/>
      <c r="D54" s="4"/>
      <c r="E54" s="4"/>
      <c r="F54" s="4"/>
      <c r="H54"/>
      <c r="W54" s="4"/>
      <c r="X54" s="4"/>
      <c r="Y54" s="4"/>
      <c r="Z54" s="4"/>
      <c r="AA54" s="4"/>
      <c r="AB54" s="4"/>
    </row>
    <row r="55" spans="1:28" ht="15">
      <c r="A55" s="4"/>
      <c r="B55" s="4"/>
      <c r="C55" s="4"/>
      <c r="D55" s="4"/>
      <c r="E55" s="4"/>
      <c r="F55" s="4"/>
      <c r="H55"/>
      <c r="W55" s="4"/>
      <c r="X55" s="4"/>
      <c r="Y55" s="4"/>
      <c r="Z55" s="4"/>
      <c r="AA55" s="4"/>
      <c r="AB55" s="4"/>
    </row>
    <row r="56" spans="1:28">
      <c r="A56" s="4"/>
      <c r="B56" s="4"/>
      <c r="C56" s="4"/>
      <c r="D56" s="4"/>
      <c r="E56" s="4"/>
      <c r="F56" s="4"/>
    </row>
  </sheetData>
  <sheetProtection algorithmName="SHA-512" hashValue="wjKOSxRNgy3FCWaKg3mKKaBB3msunc7dE1MagqZqpijMS/qiU/jnL358uURVvNYogiihvOSmtBjQFDpJmwbRaw==" saltValue="pefSL+jloLu1pZ+QVzMhuQ==" spinCount="100000" sheet="1" objects="1" scenarios="1" selectLockedCells="1"/>
  <mergeCells count="50">
    <mergeCell ref="A5:E6"/>
    <mergeCell ref="S5:U5"/>
    <mergeCell ref="S6:U6"/>
    <mergeCell ref="H24:I24"/>
    <mergeCell ref="J24:U24"/>
    <mergeCell ref="C17:E17"/>
    <mergeCell ref="A8:E10"/>
    <mergeCell ref="C15:E15"/>
    <mergeCell ref="C16:E16"/>
    <mergeCell ref="AA5:AB6"/>
    <mergeCell ref="I5:O6"/>
    <mergeCell ref="J18:U19"/>
    <mergeCell ref="H20:I22"/>
    <mergeCell ref="J20:U22"/>
    <mergeCell ref="X10:AB16"/>
    <mergeCell ref="X18:AB26"/>
    <mergeCell ref="H41:I41"/>
    <mergeCell ref="J41:U41"/>
    <mergeCell ref="H40:I40"/>
    <mergeCell ref="J40:U40"/>
    <mergeCell ref="H25:U27"/>
    <mergeCell ref="H42:I42"/>
    <mergeCell ref="H18:I19"/>
    <mergeCell ref="B13:B14"/>
    <mergeCell ref="C13:E14"/>
    <mergeCell ref="H8:AA8"/>
    <mergeCell ref="X9:AA9"/>
    <mergeCell ref="H10:U12"/>
    <mergeCell ref="H14:I15"/>
    <mergeCell ref="J14:U15"/>
    <mergeCell ref="H16:I17"/>
    <mergeCell ref="J16:U17"/>
    <mergeCell ref="J42:U42"/>
    <mergeCell ref="H29:U33"/>
    <mergeCell ref="H34:I34"/>
    <mergeCell ref="J34:U34"/>
    <mergeCell ref="H35:I37"/>
    <mergeCell ref="X30:AB38"/>
    <mergeCell ref="C24:E24"/>
    <mergeCell ref="C18:E18"/>
    <mergeCell ref="C19:E19"/>
    <mergeCell ref="C20:E20"/>
    <mergeCell ref="C21:E21"/>
    <mergeCell ref="C22:E22"/>
    <mergeCell ref="C23:E23"/>
    <mergeCell ref="J35:U37"/>
    <mergeCell ref="H38:I39"/>
    <mergeCell ref="J38:U39"/>
    <mergeCell ref="H23:I23"/>
    <mergeCell ref="J23:U2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3"/>
  </sheetPr>
  <dimension ref="A1:CF65"/>
  <sheetViews>
    <sheetView showGridLines="0" showRowColHeaders="0" topLeftCell="A6" zoomScaleNormal="100" workbookViewId="0">
      <selection activeCell="L8" sqref="L8:T33"/>
    </sheetView>
  </sheetViews>
  <sheetFormatPr baseColWidth="10" defaultColWidth="9.140625" defaultRowHeight="21"/>
  <cols>
    <col min="1" max="1" width="0.85546875" customWidth="1"/>
    <col min="2" max="7" width="10.7109375" customWidth="1"/>
    <col min="8" max="8" width="10.7109375" style="3" customWidth="1"/>
    <col min="9" max="9" width="47.140625" customWidth="1"/>
    <col min="10" max="10" width="10.7109375" customWidth="1"/>
    <col min="11" max="11" width="4.5703125" style="2" customWidth="1"/>
    <col min="12" max="13" width="10.7109375" customWidth="1"/>
    <col min="14" max="20" width="8.7109375" customWidth="1"/>
    <col min="21" max="28" width="10.7109375" customWidth="1"/>
    <col min="29" max="48" width="10.7109375" style="5" customWidth="1"/>
    <col min="49" max="60" width="9.140625" style="5"/>
  </cols>
  <sheetData>
    <row r="1" spans="1:84" s="5" customFormat="1" ht="15" customHeight="1">
      <c r="A1" s="51"/>
      <c r="B1" s="153"/>
      <c r="E1" s="471"/>
      <c r="F1" s="471"/>
      <c r="G1" s="471"/>
      <c r="I1" s="151"/>
      <c r="J1" s="51"/>
      <c r="K1" s="51"/>
      <c r="L1" s="51"/>
      <c r="M1" s="51"/>
      <c r="N1" s="51"/>
      <c r="O1" s="51"/>
      <c r="P1" s="51"/>
      <c r="Q1" s="51"/>
      <c r="R1" s="51"/>
      <c r="S1" s="51"/>
      <c r="T1" s="51"/>
      <c r="U1" s="51"/>
      <c r="V1" s="51"/>
      <c r="W1" s="51"/>
      <c r="X1" s="89"/>
      <c r="Y1" s="89"/>
      <c r="AC1" s="68"/>
      <c r="AD1" s="68"/>
      <c r="AE1" s="74"/>
    </row>
    <row r="2" spans="1:84" s="50" customFormat="1" ht="23.25" customHeight="1">
      <c r="A2" s="51"/>
      <c r="B2" s="51"/>
      <c r="C2" s="51"/>
      <c r="D2" s="51"/>
      <c r="E2" s="471"/>
      <c r="F2" s="471"/>
      <c r="G2" s="471"/>
      <c r="H2" s="151"/>
      <c r="I2" s="151"/>
      <c r="J2" s="51"/>
      <c r="K2" s="51"/>
      <c r="L2" s="51"/>
      <c r="M2" s="51"/>
      <c r="N2" s="51"/>
      <c r="O2" s="51"/>
      <c r="P2" s="51"/>
      <c r="Q2" s="51"/>
      <c r="R2" s="51"/>
      <c r="S2" s="51"/>
      <c r="T2" s="51"/>
      <c r="U2" s="52"/>
      <c r="V2" s="52"/>
      <c r="W2" s="52"/>
      <c r="X2" s="52"/>
      <c r="Y2" s="52"/>
      <c r="Z2" s="52"/>
      <c r="AA2" s="52"/>
      <c r="AB2" s="52"/>
      <c r="AC2" s="117"/>
      <c r="AD2" s="117"/>
      <c r="AE2" s="132"/>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row>
    <row r="3" spans="1:84" s="50" customFormat="1" ht="23.25" customHeight="1">
      <c r="A3" s="51"/>
      <c r="B3" s="51"/>
      <c r="C3" s="51"/>
      <c r="D3" s="51"/>
      <c r="E3" s="177"/>
      <c r="F3" s="177"/>
      <c r="G3" s="177"/>
      <c r="H3" s="151"/>
      <c r="I3" s="151"/>
      <c r="J3" s="51"/>
      <c r="K3" s="51"/>
      <c r="L3" s="51"/>
      <c r="M3" s="51"/>
      <c r="N3" s="51"/>
      <c r="O3" s="51"/>
      <c r="P3" s="51"/>
      <c r="Q3" s="51"/>
      <c r="R3" s="51"/>
      <c r="S3" s="51"/>
      <c r="T3" s="51"/>
      <c r="U3" s="52"/>
      <c r="V3" s="52"/>
      <c r="W3" s="52"/>
      <c r="X3" s="52"/>
      <c r="Y3" s="52"/>
      <c r="Z3" s="52"/>
      <c r="AA3" s="52"/>
      <c r="AB3" s="52"/>
      <c r="AC3" s="117"/>
      <c r="AD3" s="117"/>
      <c r="AE3" s="132"/>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row>
    <row r="4" spans="1:84" s="50" customFormat="1" ht="15" customHeight="1">
      <c r="A4" s="51"/>
      <c r="B4" s="433" t="s">
        <v>405</v>
      </c>
      <c r="C4" s="433"/>
      <c r="D4" s="152"/>
      <c r="E4" s="83"/>
      <c r="F4" s="367" t="s">
        <v>189</v>
      </c>
      <c r="G4" s="367"/>
      <c r="H4" s="367"/>
      <c r="I4" s="367"/>
      <c r="J4" s="367"/>
      <c r="K4" s="94"/>
      <c r="L4" s="432" t="s">
        <v>443</v>
      </c>
      <c r="M4" s="432"/>
      <c r="N4" s="180" t="str">
        <f>Introduction!P5</f>
        <v>0 0</v>
      </c>
      <c r="P4" s="85"/>
      <c r="Q4" s="85"/>
      <c r="R4" s="472" t="s">
        <v>148</v>
      </c>
      <c r="S4" s="435"/>
      <c r="T4" s="435"/>
      <c r="U4" s="52"/>
      <c r="V4" s="52"/>
      <c r="W4" s="52"/>
      <c r="X4" s="52"/>
      <c r="Y4" s="52"/>
      <c r="Z4" s="52"/>
      <c r="AA4" s="52"/>
      <c r="AB4" s="52"/>
      <c r="AC4" s="117"/>
      <c r="AD4" s="117"/>
      <c r="AE4" s="132"/>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row>
    <row r="5" spans="1:84" s="50" customFormat="1" ht="15" customHeight="1">
      <c r="A5" s="51"/>
      <c r="B5" s="433"/>
      <c r="C5" s="433"/>
      <c r="D5" s="152"/>
      <c r="E5" s="83"/>
      <c r="F5" s="367"/>
      <c r="G5" s="367"/>
      <c r="H5" s="367"/>
      <c r="I5" s="367"/>
      <c r="J5" s="367"/>
      <c r="K5" s="94"/>
      <c r="L5" s="432" t="s">
        <v>442</v>
      </c>
      <c r="M5" s="432"/>
      <c r="N5" s="180">
        <f>Introduction!P6</f>
        <v>0</v>
      </c>
      <c r="P5" s="85"/>
      <c r="Q5" s="85"/>
      <c r="R5" s="472"/>
      <c r="S5" s="436"/>
      <c r="T5" s="436"/>
      <c r="U5" s="52"/>
      <c r="V5" s="52"/>
      <c r="W5" s="52"/>
      <c r="X5" s="52"/>
      <c r="Y5" s="52"/>
      <c r="Z5" s="52"/>
      <c r="AA5" s="52"/>
      <c r="AB5" s="52"/>
      <c r="AC5" s="117"/>
      <c r="AD5" s="117"/>
      <c r="AE5" s="132"/>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row>
    <row r="6" spans="1:84" s="50" customFormat="1" ht="27.75" customHeight="1">
      <c r="A6" s="51"/>
      <c r="B6" s="424"/>
      <c r="C6" s="424"/>
      <c r="D6" s="424"/>
      <c r="E6" s="424"/>
      <c r="F6" s="424"/>
      <c r="G6" s="424"/>
      <c r="H6" s="424"/>
      <c r="I6" s="424"/>
      <c r="J6" s="424"/>
      <c r="L6" s="424" t="s">
        <v>79</v>
      </c>
      <c r="M6" s="424"/>
      <c r="N6" s="424"/>
      <c r="O6" s="424"/>
      <c r="P6" s="424"/>
      <c r="Q6" s="424"/>
      <c r="R6" s="424"/>
      <c r="S6" s="424"/>
      <c r="T6" s="424"/>
      <c r="U6" s="52"/>
      <c r="V6" s="52"/>
      <c r="W6" s="52"/>
      <c r="X6" s="52"/>
      <c r="Y6" s="52"/>
      <c r="Z6" s="52"/>
      <c r="AA6" s="52"/>
      <c r="AB6" s="52"/>
      <c r="AC6" s="117"/>
      <c r="AD6" s="117"/>
      <c r="AE6" s="132"/>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row>
    <row r="7" spans="1:84" s="50" customFormat="1" ht="24.95" customHeight="1">
      <c r="A7" s="51"/>
      <c r="B7" s="430" t="str">
        <f>IF('CE8'!S4=0,B56,Données!N31)</f>
        <v>Introduire date du traitement du chapitre 8 ci-dessus !</v>
      </c>
      <c r="C7" s="430"/>
      <c r="D7" s="430"/>
      <c r="E7" s="430"/>
      <c r="F7" s="430"/>
      <c r="G7" s="430"/>
      <c r="H7" s="430"/>
      <c r="I7" s="430"/>
      <c r="J7" s="430"/>
      <c r="L7" s="430" t="s">
        <v>80</v>
      </c>
      <c r="M7" s="430"/>
      <c r="N7" s="430"/>
      <c r="O7" s="430"/>
      <c r="P7" s="430"/>
      <c r="Q7" s="430"/>
      <c r="R7" s="430"/>
      <c r="S7" s="430"/>
      <c r="T7" s="430"/>
      <c r="U7" s="52"/>
      <c r="V7" s="52"/>
      <c r="W7" s="52"/>
      <c r="X7" s="52"/>
      <c r="Y7" s="52"/>
      <c r="Z7" s="52"/>
      <c r="AA7" s="52"/>
      <c r="AB7" s="52"/>
      <c r="AC7" s="117"/>
      <c r="AD7" s="117"/>
      <c r="AE7" s="132"/>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row>
    <row r="8" spans="1:84" s="50" customFormat="1" ht="15" customHeight="1">
      <c r="A8" s="51"/>
      <c r="B8" s="427" t="str">
        <f>IF(J34="OUI",AG8,X8)</f>
        <v xml:space="preserve"> </v>
      </c>
      <c r="C8" s="427"/>
      <c r="D8" s="427"/>
      <c r="E8" s="427"/>
      <c r="F8" s="427"/>
      <c r="G8" s="427"/>
      <c r="H8" s="427"/>
      <c r="I8" s="427"/>
      <c r="J8" s="427"/>
      <c r="L8" s="464"/>
      <c r="M8" s="464"/>
      <c r="N8" s="464"/>
      <c r="O8" s="464"/>
      <c r="P8" s="464"/>
      <c r="Q8" s="464"/>
      <c r="R8" s="464"/>
      <c r="S8" s="464"/>
      <c r="T8" s="464"/>
      <c r="U8" s="52" t="s">
        <v>415</v>
      </c>
      <c r="V8" s="52"/>
      <c r="W8" s="52"/>
      <c r="X8" s="429" t="str">
        <f>IF('CE8'!S4&gt;0,Données!N54," ")</f>
        <v xml:space="preserve"> </v>
      </c>
      <c r="Y8" s="429"/>
      <c r="Z8" s="429"/>
      <c r="AA8" s="429"/>
      <c r="AB8" s="429"/>
      <c r="AC8" s="429"/>
      <c r="AD8" s="429"/>
      <c r="AE8" s="429"/>
      <c r="AF8" s="429"/>
      <c r="AG8" s="423" t="str">
        <f>Données!N55</f>
        <v xml:space="preserve">LA SITUATION
• La proposition est prise au sérieux par le client. La direction est mobilisée au plus haut niveau.
• Le client établit un dialogue à caractère stratégique : la rentabilité de l’investissement et les obligations de résultat.
• Le client s’implique de manière importante dans la relation avec votre entreprise, c’est un signe d’achat.
• Michel a-t-il pensé à informer son directeur général de la présence de son homologue et l’a-t-il invité à venir le saluer ? L’histoire ne le dit pas…
• L’idée de faire témoigner un administrateur délégué, même via une vidéo, est une excellente idée. 
• Un test la veille à la maison ne vaut pas un test sur l’équipement qui sera effectivement utilisé pendant la présentation…
• Le client ne ferme pas la porte. Il invite à une prochaine rencontre dans des délais rapprochés. La phase de clôture est proche…
QUE FAIRE ?
• Vous assurer avant la présentation que le matériel que vous utiliserez est réellement en état de marche. Ne supposez pas qu’a priori tout fonctionne.
• Proposez à vos interlocuteurs d’obtenir une nouvelle copie de la vidéo et de la mettre à leur disposition pour qu’ils puissent la visionner au sein de leur entreprise. Ceci montre que ce témoignage est important.
• Préparez-vous à la négociation finale et donc à conclure.
</v>
      </c>
      <c r="AH8" s="423"/>
      <c r="AI8" s="423"/>
      <c r="AJ8" s="423"/>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row>
    <row r="9" spans="1:84" s="50" customFormat="1" ht="15" customHeight="1">
      <c r="A9" s="51"/>
      <c r="B9" s="427"/>
      <c r="C9" s="427"/>
      <c r="D9" s="427"/>
      <c r="E9" s="427"/>
      <c r="F9" s="427"/>
      <c r="G9" s="427"/>
      <c r="H9" s="427"/>
      <c r="I9" s="427"/>
      <c r="J9" s="427"/>
      <c r="L9" s="464"/>
      <c r="M9" s="464"/>
      <c r="N9" s="464"/>
      <c r="O9" s="464"/>
      <c r="P9" s="464"/>
      <c r="Q9" s="464"/>
      <c r="R9" s="464"/>
      <c r="S9" s="464"/>
      <c r="T9" s="464"/>
      <c r="U9" s="52"/>
      <c r="V9" s="52"/>
      <c r="W9" s="52"/>
      <c r="X9" s="429"/>
      <c r="Y9" s="429"/>
      <c r="Z9" s="429"/>
      <c r="AA9" s="429"/>
      <c r="AB9" s="429"/>
      <c r="AC9" s="429"/>
      <c r="AD9" s="429"/>
      <c r="AE9" s="429"/>
      <c r="AF9" s="429"/>
      <c r="AG9" s="423"/>
      <c r="AH9" s="423"/>
      <c r="AI9" s="423"/>
      <c r="AJ9" s="423"/>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row>
    <row r="10" spans="1:84" s="50" customFormat="1" ht="15" customHeight="1">
      <c r="A10" s="51"/>
      <c r="B10" s="427"/>
      <c r="C10" s="427"/>
      <c r="D10" s="427"/>
      <c r="E10" s="427"/>
      <c r="F10" s="427"/>
      <c r="G10" s="427"/>
      <c r="H10" s="427"/>
      <c r="I10" s="427"/>
      <c r="J10" s="427"/>
      <c r="L10" s="464"/>
      <c r="M10" s="464"/>
      <c r="N10" s="464"/>
      <c r="O10" s="464"/>
      <c r="P10" s="464"/>
      <c r="Q10" s="464"/>
      <c r="R10" s="464"/>
      <c r="S10" s="464"/>
      <c r="T10" s="464"/>
      <c r="U10" s="52"/>
      <c r="V10" s="52"/>
      <c r="W10" s="52"/>
      <c r="X10" s="429"/>
      <c r="Y10" s="429"/>
      <c r="Z10" s="429"/>
      <c r="AA10" s="429"/>
      <c r="AB10" s="429"/>
      <c r="AC10" s="429"/>
      <c r="AD10" s="429"/>
      <c r="AE10" s="429"/>
      <c r="AF10" s="429"/>
      <c r="AG10" s="423"/>
      <c r="AH10" s="423"/>
      <c r="AI10" s="423"/>
      <c r="AJ10" s="423"/>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row>
    <row r="11" spans="1:84" s="50" customFormat="1" ht="15" customHeight="1">
      <c r="A11" s="51"/>
      <c r="B11" s="427"/>
      <c r="C11" s="427"/>
      <c r="D11" s="427"/>
      <c r="E11" s="427"/>
      <c r="F11" s="427"/>
      <c r="G11" s="427"/>
      <c r="H11" s="427"/>
      <c r="I11" s="427"/>
      <c r="J11" s="427"/>
      <c r="L11" s="464"/>
      <c r="M11" s="464"/>
      <c r="N11" s="464"/>
      <c r="O11" s="464"/>
      <c r="P11" s="464"/>
      <c r="Q11" s="464"/>
      <c r="R11" s="464"/>
      <c r="S11" s="464"/>
      <c r="T11" s="464"/>
      <c r="U11" s="52"/>
      <c r="V11" s="52"/>
      <c r="W11" s="52"/>
      <c r="X11" s="429"/>
      <c r="Y11" s="429"/>
      <c r="Z11" s="429"/>
      <c r="AA11" s="429"/>
      <c r="AB11" s="429"/>
      <c r="AC11" s="429"/>
      <c r="AD11" s="429"/>
      <c r="AE11" s="429"/>
      <c r="AF11" s="429"/>
      <c r="AG11" s="423"/>
      <c r="AH11" s="423"/>
      <c r="AI11" s="423"/>
      <c r="AJ11" s="423"/>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row>
    <row r="12" spans="1:84" s="50" customFormat="1" ht="15" customHeight="1">
      <c r="A12" s="51"/>
      <c r="B12" s="427"/>
      <c r="C12" s="427"/>
      <c r="D12" s="427"/>
      <c r="E12" s="427"/>
      <c r="F12" s="427"/>
      <c r="G12" s="427"/>
      <c r="H12" s="427"/>
      <c r="I12" s="427"/>
      <c r="J12" s="427"/>
      <c r="L12" s="464"/>
      <c r="M12" s="464"/>
      <c r="N12" s="464"/>
      <c r="O12" s="464"/>
      <c r="P12" s="464"/>
      <c r="Q12" s="464"/>
      <c r="R12" s="464"/>
      <c r="S12" s="464"/>
      <c r="T12" s="464"/>
      <c r="U12" s="52"/>
      <c r="V12" s="52"/>
      <c r="W12" s="52"/>
      <c r="X12" s="429"/>
      <c r="Y12" s="429"/>
      <c r="Z12" s="429"/>
      <c r="AA12" s="429"/>
      <c r="AB12" s="429"/>
      <c r="AC12" s="429"/>
      <c r="AD12" s="429"/>
      <c r="AE12" s="429"/>
      <c r="AF12" s="429"/>
      <c r="AG12" s="423"/>
      <c r="AH12" s="423"/>
      <c r="AI12" s="423"/>
      <c r="AJ12" s="423"/>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row>
    <row r="13" spans="1:84" s="50" customFormat="1" ht="15" customHeight="1">
      <c r="A13" s="51"/>
      <c r="B13" s="427"/>
      <c r="C13" s="427"/>
      <c r="D13" s="427"/>
      <c r="E13" s="427"/>
      <c r="F13" s="427"/>
      <c r="G13" s="427"/>
      <c r="H13" s="427"/>
      <c r="I13" s="427"/>
      <c r="J13" s="427"/>
      <c r="L13" s="464"/>
      <c r="M13" s="464"/>
      <c r="N13" s="464"/>
      <c r="O13" s="464"/>
      <c r="P13" s="464"/>
      <c r="Q13" s="464"/>
      <c r="R13" s="464"/>
      <c r="S13" s="464"/>
      <c r="T13" s="464"/>
      <c r="U13" s="52"/>
      <c r="V13" s="52"/>
      <c r="W13" s="52"/>
      <c r="X13" s="429"/>
      <c r="Y13" s="429"/>
      <c r="Z13" s="429"/>
      <c r="AA13" s="429"/>
      <c r="AB13" s="429"/>
      <c r="AC13" s="429"/>
      <c r="AD13" s="429"/>
      <c r="AE13" s="429"/>
      <c r="AF13" s="429"/>
      <c r="AG13" s="423"/>
      <c r="AH13" s="423"/>
      <c r="AI13" s="423"/>
      <c r="AJ13" s="423"/>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row>
    <row r="14" spans="1:84" s="50" customFormat="1" ht="15" customHeight="1">
      <c r="A14" s="51"/>
      <c r="B14" s="427"/>
      <c r="C14" s="427"/>
      <c r="D14" s="427"/>
      <c r="E14" s="427"/>
      <c r="F14" s="427"/>
      <c r="G14" s="427"/>
      <c r="H14" s="427"/>
      <c r="I14" s="427"/>
      <c r="J14" s="427"/>
      <c r="L14" s="464"/>
      <c r="M14" s="464"/>
      <c r="N14" s="464"/>
      <c r="O14" s="464"/>
      <c r="P14" s="464"/>
      <c r="Q14" s="464"/>
      <c r="R14" s="464"/>
      <c r="S14" s="464"/>
      <c r="T14" s="464"/>
      <c r="U14" s="52"/>
      <c r="V14" s="52"/>
      <c r="W14" s="52"/>
      <c r="X14" s="429"/>
      <c r="Y14" s="429"/>
      <c r="Z14" s="429"/>
      <c r="AA14" s="429"/>
      <c r="AB14" s="429"/>
      <c r="AC14" s="429"/>
      <c r="AD14" s="429"/>
      <c r="AE14" s="429"/>
      <c r="AF14" s="429"/>
      <c r="AG14" s="423"/>
      <c r="AH14" s="423"/>
      <c r="AI14" s="423"/>
      <c r="AJ14" s="423"/>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row>
    <row r="15" spans="1:84" s="50" customFormat="1" ht="15" customHeight="1">
      <c r="A15" s="51"/>
      <c r="B15" s="427"/>
      <c r="C15" s="427"/>
      <c r="D15" s="427"/>
      <c r="E15" s="427"/>
      <c r="F15" s="427"/>
      <c r="G15" s="427"/>
      <c r="H15" s="427"/>
      <c r="I15" s="427"/>
      <c r="J15" s="427"/>
      <c r="L15" s="464"/>
      <c r="M15" s="464"/>
      <c r="N15" s="464"/>
      <c r="O15" s="464"/>
      <c r="P15" s="464"/>
      <c r="Q15" s="464"/>
      <c r="R15" s="464"/>
      <c r="S15" s="464"/>
      <c r="T15" s="464"/>
      <c r="U15" s="52"/>
      <c r="V15" s="52"/>
      <c r="W15" s="52"/>
      <c r="X15" s="429"/>
      <c r="Y15" s="429"/>
      <c r="Z15" s="429"/>
      <c r="AA15" s="429"/>
      <c r="AB15" s="429"/>
      <c r="AC15" s="429"/>
      <c r="AD15" s="429"/>
      <c r="AE15" s="429"/>
      <c r="AF15" s="429"/>
      <c r="AG15" s="423"/>
      <c r="AH15" s="423"/>
      <c r="AI15" s="423"/>
      <c r="AJ15" s="423"/>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row>
    <row r="16" spans="1:84" s="50" customFormat="1" ht="15" customHeight="1">
      <c r="A16" s="51"/>
      <c r="B16" s="427"/>
      <c r="C16" s="427"/>
      <c r="D16" s="427"/>
      <c r="E16" s="427"/>
      <c r="F16" s="427"/>
      <c r="G16" s="427"/>
      <c r="H16" s="427"/>
      <c r="I16" s="427"/>
      <c r="J16" s="427"/>
      <c r="L16" s="464"/>
      <c r="M16" s="464"/>
      <c r="N16" s="464"/>
      <c r="O16" s="464"/>
      <c r="P16" s="464"/>
      <c r="Q16" s="464"/>
      <c r="R16" s="464"/>
      <c r="S16" s="464"/>
      <c r="T16" s="464"/>
      <c r="U16" s="52"/>
      <c r="V16" s="52"/>
      <c r="W16" s="52"/>
      <c r="X16" s="429"/>
      <c r="Y16" s="429"/>
      <c r="Z16" s="429"/>
      <c r="AA16" s="429"/>
      <c r="AB16" s="429"/>
      <c r="AC16" s="429"/>
      <c r="AD16" s="429"/>
      <c r="AE16" s="429"/>
      <c r="AF16" s="429"/>
      <c r="AG16" s="423"/>
      <c r="AH16" s="423"/>
      <c r="AI16" s="423"/>
      <c r="AJ16" s="423"/>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row>
    <row r="17" spans="1:84" s="50" customFormat="1" ht="15" customHeight="1">
      <c r="A17" s="51"/>
      <c r="B17" s="427"/>
      <c r="C17" s="427"/>
      <c r="D17" s="427"/>
      <c r="E17" s="427"/>
      <c r="F17" s="427"/>
      <c r="G17" s="427"/>
      <c r="H17" s="427"/>
      <c r="I17" s="427"/>
      <c r="J17" s="427"/>
      <c r="L17" s="464"/>
      <c r="M17" s="464"/>
      <c r="N17" s="464"/>
      <c r="O17" s="464"/>
      <c r="P17" s="464"/>
      <c r="Q17" s="464"/>
      <c r="R17" s="464"/>
      <c r="S17" s="464"/>
      <c r="T17" s="464"/>
      <c r="U17" s="52"/>
      <c r="V17" s="52"/>
      <c r="W17" s="52"/>
      <c r="X17" s="429"/>
      <c r="Y17" s="429"/>
      <c r="Z17" s="429"/>
      <c r="AA17" s="429"/>
      <c r="AB17" s="429"/>
      <c r="AC17" s="429"/>
      <c r="AD17" s="429"/>
      <c r="AE17" s="429"/>
      <c r="AF17" s="429"/>
      <c r="AG17" s="423"/>
      <c r="AH17" s="423"/>
      <c r="AI17" s="423"/>
      <c r="AJ17" s="423"/>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row>
    <row r="18" spans="1:84" s="50" customFormat="1" ht="15" customHeight="1">
      <c r="A18" s="51"/>
      <c r="B18" s="427"/>
      <c r="C18" s="427"/>
      <c r="D18" s="427"/>
      <c r="E18" s="427"/>
      <c r="F18" s="427"/>
      <c r="G18" s="427"/>
      <c r="H18" s="427"/>
      <c r="I18" s="427"/>
      <c r="J18" s="427"/>
      <c r="L18" s="464"/>
      <c r="M18" s="464"/>
      <c r="N18" s="464"/>
      <c r="O18" s="464"/>
      <c r="P18" s="464"/>
      <c r="Q18" s="464"/>
      <c r="R18" s="464"/>
      <c r="S18" s="464"/>
      <c r="T18" s="464"/>
      <c r="U18" s="52"/>
      <c r="V18" s="52"/>
      <c r="W18" s="52"/>
      <c r="X18" s="429"/>
      <c r="Y18" s="429"/>
      <c r="Z18" s="429"/>
      <c r="AA18" s="429"/>
      <c r="AB18" s="429"/>
      <c r="AC18" s="429"/>
      <c r="AD18" s="429"/>
      <c r="AE18" s="429"/>
      <c r="AF18" s="429"/>
      <c r="AG18" s="423"/>
      <c r="AH18" s="423"/>
      <c r="AI18" s="423"/>
      <c r="AJ18" s="423"/>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row>
    <row r="19" spans="1:84" s="50" customFormat="1" ht="15" customHeight="1">
      <c r="A19" s="51"/>
      <c r="B19" s="427"/>
      <c r="C19" s="427"/>
      <c r="D19" s="427"/>
      <c r="E19" s="427"/>
      <c r="F19" s="427"/>
      <c r="G19" s="427"/>
      <c r="H19" s="427"/>
      <c r="I19" s="427"/>
      <c r="J19" s="427"/>
      <c r="L19" s="464"/>
      <c r="M19" s="464"/>
      <c r="N19" s="464"/>
      <c r="O19" s="464"/>
      <c r="P19" s="464"/>
      <c r="Q19" s="464"/>
      <c r="R19" s="464"/>
      <c r="S19" s="464"/>
      <c r="T19" s="464"/>
      <c r="U19" s="52"/>
      <c r="V19" s="52"/>
      <c r="W19" s="52"/>
      <c r="X19" s="429"/>
      <c r="Y19" s="429"/>
      <c r="Z19" s="429"/>
      <c r="AA19" s="429"/>
      <c r="AB19" s="429"/>
      <c r="AC19" s="429"/>
      <c r="AD19" s="429"/>
      <c r="AE19" s="429"/>
      <c r="AF19" s="429"/>
      <c r="AG19" s="423"/>
      <c r="AH19" s="423"/>
      <c r="AI19" s="423"/>
      <c r="AJ19" s="423"/>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row>
    <row r="20" spans="1:84" s="50" customFormat="1" ht="15" customHeight="1">
      <c r="A20" s="51"/>
      <c r="B20" s="427"/>
      <c r="C20" s="427"/>
      <c r="D20" s="427"/>
      <c r="E20" s="427"/>
      <c r="F20" s="427"/>
      <c r="G20" s="427"/>
      <c r="H20" s="427"/>
      <c r="I20" s="427"/>
      <c r="J20" s="427"/>
      <c r="L20" s="464"/>
      <c r="M20" s="464"/>
      <c r="N20" s="464"/>
      <c r="O20" s="464"/>
      <c r="P20" s="464"/>
      <c r="Q20" s="464"/>
      <c r="R20" s="464"/>
      <c r="S20" s="464"/>
      <c r="T20" s="464"/>
      <c r="U20" s="52"/>
      <c r="V20" s="52"/>
      <c r="W20" s="52"/>
      <c r="X20" s="429"/>
      <c r="Y20" s="429"/>
      <c r="Z20" s="429"/>
      <c r="AA20" s="429"/>
      <c r="AB20" s="429"/>
      <c r="AC20" s="429"/>
      <c r="AD20" s="429"/>
      <c r="AE20" s="429"/>
      <c r="AF20" s="429"/>
      <c r="AG20" s="423"/>
      <c r="AH20" s="423"/>
      <c r="AI20" s="423"/>
      <c r="AJ20" s="423"/>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row>
    <row r="21" spans="1:84" s="50" customFormat="1" ht="15" customHeight="1">
      <c r="A21" s="51"/>
      <c r="B21" s="427"/>
      <c r="C21" s="427"/>
      <c r="D21" s="427"/>
      <c r="E21" s="427"/>
      <c r="F21" s="427"/>
      <c r="G21" s="427"/>
      <c r="H21" s="427"/>
      <c r="I21" s="427"/>
      <c r="J21" s="427"/>
      <c r="L21" s="464"/>
      <c r="M21" s="464"/>
      <c r="N21" s="464"/>
      <c r="O21" s="464"/>
      <c r="P21" s="464"/>
      <c r="Q21" s="464"/>
      <c r="R21" s="464"/>
      <c r="S21" s="464"/>
      <c r="T21" s="464"/>
      <c r="U21" s="52"/>
      <c r="V21" s="52"/>
      <c r="W21" s="52"/>
      <c r="X21" s="429"/>
      <c r="Y21" s="429"/>
      <c r="Z21" s="429"/>
      <c r="AA21" s="429"/>
      <c r="AB21" s="429"/>
      <c r="AC21" s="429"/>
      <c r="AD21" s="429"/>
      <c r="AE21" s="429"/>
      <c r="AF21" s="429"/>
      <c r="AG21" s="423"/>
      <c r="AH21" s="423"/>
      <c r="AI21" s="423"/>
      <c r="AJ21" s="423"/>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row>
    <row r="22" spans="1:84" s="50" customFormat="1" ht="15" customHeight="1">
      <c r="A22" s="51"/>
      <c r="B22" s="427"/>
      <c r="C22" s="427"/>
      <c r="D22" s="427"/>
      <c r="E22" s="427"/>
      <c r="F22" s="427"/>
      <c r="G22" s="427"/>
      <c r="H22" s="427"/>
      <c r="I22" s="427"/>
      <c r="J22" s="427"/>
      <c r="L22" s="464"/>
      <c r="M22" s="464"/>
      <c r="N22" s="464"/>
      <c r="O22" s="464"/>
      <c r="P22" s="464"/>
      <c r="Q22" s="464"/>
      <c r="R22" s="464"/>
      <c r="S22" s="464"/>
      <c r="T22" s="464"/>
      <c r="U22" s="52"/>
      <c r="V22" s="52"/>
      <c r="W22" s="52"/>
      <c r="X22" s="429"/>
      <c r="Y22" s="429"/>
      <c r="Z22" s="429"/>
      <c r="AA22" s="429"/>
      <c r="AB22" s="429"/>
      <c r="AC22" s="429"/>
      <c r="AD22" s="429"/>
      <c r="AE22" s="429"/>
      <c r="AF22" s="429"/>
      <c r="AG22" s="423"/>
      <c r="AH22" s="423"/>
      <c r="AI22" s="423"/>
      <c r="AJ22" s="423"/>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row>
    <row r="23" spans="1:84" s="50" customFormat="1" ht="15" customHeight="1">
      <c r="A23" s="51"/>
      <c r="B23" s="427"/>
      <c r="C23" s="427"/>
      <c r="D23" s="427"/>
      <c r="E23" s="427"/>
      <c r="F23" s="427"/>
      <c r="G23" s="427"/>
      <c r="H23" s="427"/>
      <c r="I23" s="427"/>
      <c r="J23" s="427"/>
      <c r="L23" s="464"/>
      <c r="M23" s="464"/>
      <c r="N23" s="464"/>
      <c r="O23" s="464"/>
      <c r="P23" s="464"/>
      <c r="Q23" s="464"/>
      <c r="R23" s="464"/>
      <c r="S23" s="464"/>
      <c r="T23" s="464"/>
      <c r="U23" s="52"/>
      <c r="V23" s="52"/>
      <c r="W23" s="52"/>
      <c r="X23" s="429"/>
      <c r="Y23" s="429"/>
      <c r="Z23" s="429"/>
      <c r="AA23" s="429"/>
      <c r="AB23" s="429"/>
      <c r="AC23" s="429"/>
      <c r="AD23" s="429"/>
      <c r="AE23" s="429"/>
      <c r="AF23" s="429"/>
      <c r="AG23" s="423"/>
      <c r="AH23" s="423"/>
      <c r="AI23" s="423"/>
      <c r="AJ23" s="423"/>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row>
    <row r="24" spans="1:84" s="50" customFormat="1" ht="15" customHeight="1">
      <c r="A24" s="51"/>
      <c r="B24" s="427"/>
      <c r="C24" s="427"/>
      <c r="D24" s="427"/>
      <c r="E24" s="427"/>
      <c r="F24" s="427"/>
      <c r="G24" s="427"/>
      <c r="H24" s="427"/>
      <c r="I24" s="427"/>
      <c r="J24" s="427"/>
      <c r="L24" s="464"/>
      <c r="M24" s="464"/>
      <c r="N24" s="464"/>
      <c r="O24" s="464"/>
      <c r="P24" s="464"/>
      <c r="Q24" s="464"/>
      <c r="R24" s="464"/>
      <c r="S24" s="464"/>
      <c r="T24" s="464"/>
      <c r="U24" s="52"/>
      <c r="V24" s="52"/>
      <c r="W24" s="52"/>
      <c r="X24" s="429"/>
      <c r="Y24" s="429"/>
      <c r="Z24" s="429"/>
      <c r="AA24" s="429"/>
      <c r="AB24" s="429"/>
      <c r="AC24" s="429"/>
      <c r="AD24" s="429"/>
      <c r="AE24" s="429"/>
      <c r="AF24" s="429"/>
      <c r="AG24" s="423"/>
      <c r="AH24" s="423"/>
      <c r="AI24" s="423"/>
      <c r="AJ24" s="423"/>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row>
    <row r="25" spans="1:84" s="50" customFormat="1" ht="15" customHeight="1">
      <c r="A25" s="51"/>
      <c r="B25" s="427"/>
      <c r="C25" s="427"/>
      <c r="D25" s="427"/>
      <c r="E25" s="427"/>
      <c r="F25" s="427"/>
      <c r="G25" s="427"/>
      <c r="H25" s="427"/>
      <c r="I25" s="427"/>
      <c r="J25" s="427"/>
      <c r="L25" s="464"/>
      <c r="M25" s="464"/>
      <c r="N25" s="464"/>
      <c r="O25" s="464"/>
      <c r="P25" s="464"/>
      <c r="Q25" s="464"/>
      <c r="R25" s="464"/>
      <c r="S25" s="464"/>
      <c r="T25" s="464"/>
      <c r="U25" s="52"/>
      <c r="V25" s="52"/>
      <c r="W25" s="52"/>
      <c r="X25" s="429"/>
      <c r="Y25" s="429"/>
      <c r="Z25" s="429"/>
      <c r="AA25" s="429"/>
      <c r="AB25" s="429"/>
      <c r="AC25" s="429"/>
      <c r="AD25" s="429"/>
      <c r="AE25" s="429"/>
      <c r="AF25" s="429"/>
      <c r="AG25" s="423"/>
      <c r="AH25" s="423"/>
      <c r="AI25" s="423"/>
      <c r="AJ25" s="423"/>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row>
    <row r="26" spans="1:84" s="50" customFormat="1" ht="15" customHeight="1">
      <c r="A26" s="51"/>
      <c r="B26" s="427"/>
      <c r="C26" s="427"/>
      <c r="D26" s="427"/>
      <c r="E26" s="427"/>
      <c r="F26" s="427"/>
      <c r="G26" s="427"/>
      <c r="H26" s="427"/>
      <c r="I26" s="427"/>
      <c r="J26" s="427"/>
      <c r="L26" s="464"/>
      <c r="M26" s="464"/>
      <c r="N26" s="464"/>
      <c r="O26" s="464"/>
      <c r="P26" s="464"/>
      <c r="Q26" s="464"/>
      <c r="R26" s="464"/>
      <c r="S26" s="464"/>
      <c r="T26" s="464"/>
      <c r="U26" s="52"/>
      <c r="V26" s="52"/>
      <c r="W26" s="52"/>
      <c r="X26" s="429"/>
      <c r="Y26" s="429"/>
      <c r="Z26" s="429"/>
      <c r="AA26" s="429"/>
      <c r="AB26" s="429"/>
      <c r="AC26" s="429"/>
      <c r="AD26" s="429"/>
      <c r="AE26" s="429"/>
      <c r="AF26" s="429"/>
      <c r="AG26" s="423"/>
      <c r="AH26" s="423"/>
      <c r="AI26" s="423"/>
      <c r="AJ26" s="423"/>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row>
    <row r="27" spans="1:84" s="50" customFormat="1" ht="15" customHeight="1">
      <c r="A27" s="51"/>
      <c r="B27" s="427"/>
      <c r="C27" s="427"/>
      <c r="D27" s="427"/>
      <c r="E27" s="427"/>
      <c r="F27" s="427"/>
      <c r="G27" s="427"/>
      <c r="H27" s="427"/>
      <c r="I27" s="427"/>
      <c r="J27" s="427"/>
      <c r="L27" s="464"/>
      <c r="M27" s="464"/>
      <c r="N27" s="464"/>
      <c r="O27" s="464"/>
      <c r="P27" s="464"/>
      <c r="Q27" s="464"/>
      <c r="R27" s="464"/>
      <c r="S27" s="464"/>
      <c r="T27" s="464"/>
      <c r="U27" s="52"/>
      <c r="V27" s="52"/>
      <c r="W27" s="52"/>
      <c r="X27" s="429"/>
      <c r="Y27" s="429"/>
      <c r="Z27" s="429"/>
      <c r="AA27" s="429"/>
      <c r="AB27" s="429"/>
      <c r="AC27" s="429"/>
      <c r="AD27" s="429"/>
      <c r="AE27" s="429"/>
      <c r="AF27" s="429"/>
      <c r="AG27" s="423"/>
      <c r="AH27" s="423"/>
      <c r="AI27" s="423"/>
      <c r="AJ27" s="423"/>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row>
    <row r="28" spans="1:84" s="50" customFormat="1" ht="15" customHeight="1">
      <c r="A28" s="51"/>
      <c r="B28" s="427"/>
      <c r="C28" s="427"/>
      <c r="D28" s="427"/>
      <c r="E28" s="427"/>
      <c r="F28" s="427"/>
      <c r="G28" s="427"/>
      <c r="H28" s="427"/>
      <c r="I28" s="427"/>
      <c r="J28" s="427"/>
      <c r="L28" s="464"/>
      <c r="M28" s="464"/>
      <c r="N28" s="464"/>
      <c r="O28" s="464"/>
      <c r="P28" s="464"/>
      <c r="Q28" s="464"/>
      <c r="R28" s="464"/>
      <c r="S28" s="464"/>
      <c r="T28" s="464"/>
      <c r="U28" s="52"/>
      <c r="V28" s="52"/>
      <c r="W28" s="52"/>
      <c r="X28" s="429"/>
      <c r="Y28" s="429"/>
      <c r="Z28" s="429"/>
      <c r="AA28" s="429"/>
      <c r="AB28" s="429"/>
      <c r="AC28" s="429"/>
      <c r="AD28" s="429"/>
      <c r="AE28" s="429"/>
      <c r="AF28" s="429"/>
      <c r="AG28" s="423"/>
      <c r="AH28" s="423"/>
      <c r="AI28" s="423"/>
      <c r="AJ28" s="423"/>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row>
    <row r="29" spans="1:84" s="50" customFormat="1" ht="14.25" customHeight="1">
      <c r="A29" s="51"/>
      <c r="B29" s="427"/>
      <c r="C29" s="427"/>
      <c r="D29" s="427"/>
      <c r="E29" s="427"/>
      <c r="F29" s="427"/>
      <c r="G29" s="427"/>
      <c r="H29" s="427"/>
      <c r="I29" s="427"/>
      <c r="J29" s="427"/>
      <c r="L29" s="464"/>
      <c r="M29" s="464"/>
      <c r="N29" s="464"/>
      <c r="O29" s="464"/>
      <c r="P29" s="464"/>
      <c r="Q29" s="464"/>
      <c r="R29" s="464"/>
      <c r="S29" s="464"/>
      <c r="T29" s="464"/>
      <c r="U29" s="52"/>
      <c r="V29" s="52"/>
      <c r="W29" s="52"/>
      <c r="X29" s="429"/>
      <c r="Y29" s="429"/>
      <c r="Z29" s="429"/>
      <c r="AA29" s="429"/>
      <c r="AB29" s="429"/>
      <c r="AC29" s="429"/>
      <c r="AD29" s="429"/>
      <c r="AE29" s="429"/>
      <c r="AF29" s="429"/>
      <c r="AG29" s="423"/>
      <c r="AH29" s="423"/>
      <c r="AI29" s="423"/>
      <c r="AJ29" s="423"/>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row>
    <row r="30" spans="1:84" s="50" customFormat="1" ht="15" customHeight="1">
      <c r="A30" s="51"/>
      <c r="B30" s="427"/>
      <c r="C30" s="427"/>
      <c r="D30" s="427"/>
      <c r="E30" s="427"/>
      <c r="F30" s="427"/>
      <c r="G30" s="427"/>
      <c r="H30" s="427"/>
      <c r="I30" s="427"/>
      <c r="J30" s="427"/>
      <c r="L30" s="464"/>
      <c r="M30" s="464"/>
      <c r="N30" s="464"/>
      <c r="O30" s="464"/>
      <c r="P30" s="464"/>
      <c r="Q30" s="464"/>
      <c r="R30" s="464"/>
      <c r="S30" s="464"/>
      <c r="T30" s="464"/>
      <c r="U30" s="52"/>
      <c r="V30" s="52"/>
      <c r="W30" s="52"/>
      <c r="X30" s="429"/>
      <c r="Y30" s="429"/>
      <c r="Z30" s="429"/>
      <c r="AA30" s="429"/>
      <c r="AB30" s="429"/>
      <c r="AC30" s="429"/>
      <c r="AD30" s="429"/>
      <c r="AE30" s="429"/>
      <c r="AF30" s="429"/>
      <c r="AG30" s="423"/>
      <c r="AH30" s="423"/>
      <c r="AI30" s="423"/>
      <c r="AJ30" s="423"/>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row>
    <row r="31" spans="1:84" s="50" customFormat="1" ht="15" customHeight="1">
      <c r="A31" s="51"/>
      <c r="B31" s="427"/>
      <c r="C31" s="427"/>
      <c r="D31" s="427"/>
      <c r="E31" s="427"/>
      <c r="F31" s="427"/>
      <c r="G31" s="427"/>
      <c r="H31" s="427"/>
      <c r="I31" s="427"/>
      <c r="J31" s="427"/>
      <c r="L31" s="464"/>
      <c r="M31" s="464"/>
      <c r="N31" s="464"/>
      <c r="O31" s="464"/>
      <c r="P31" s="464"/>
      <c r="Q31" s="464"/>
      <c r="R31" s="464"/>
      <c r="S31" s="464"/>
      <c r="T31" s="464"/>
      <c r="U31" s="52"/>
      <c r="V31" s="52"/>
      <c r="W31" s="52"/>
      <c r="X31" s="429"/>
      <c r="Y31" s="429"/>
      <c r="Z31" s="429"/>
      <c r="AA31" s="429"/>
      <c r="AB31" s="429"/>
      <c r="AC31" s="429"/>
      <c r="AD31" s="429"/>
      <c r="AE31" s="429"/>
      <c r="AF31" s="429"/>
      <c r="AG31" s="423"/>
      <c r="AH31" s="423"/>
      <c r="AI31" s="423"/>
      <c r="AJ31" s="423"/>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row>
    <row r="32" spans="1:84" s="50" customFormat="1" ht="15" customHeight="1">
      <c r="A32" s="51"/>
      <c r="B32" s="427"/>
      <c r="C32" s="427"/>
      <c r="D32" s="427"/>
      <c r="E32" s="427"/>
      <c r="F32" s="427"/>
      <c r="G32" s="427"/>
      <c r="H32" s="427"/>
      <c r="I32" s="427"/>
      <c r="J32" s="427"/>
      <c r="L32" s="464"/>
      <c r="M32" s="464"/>
      <c r="N32" s="464"/>
      <c r="O32" s="464"/>
      <c r="P32" s="464"/>
      <c r="Q32" s="464"/>
      <c r="R32" s="464"/>
      <c r="S32" s="464"/>
      <c r="T32" s="464"/>
      <c r="U32" s="52"/>
      <c r="V32" s="52"/>
      <c r="W32" s="52"/>
      <c r="X32" s="429"/>
      <c r="Y32" s="429"/>
      <c r="Z32" s="429"/>
      <c r="AA32" s="429"/>
      <c r="AB32" s="429"/>
      <c r="AC32" s="429"/>
      <c r="AD32" s="429"/>
      <c r="AE32" s="429"/>
      <c r="AF32" s="429"/>
      <c r="AG32" s="423"/>
      <c r="AH32" s="423"/>
      <c r="AI32" s="423"/>
      <c r="AJ32" s="423"/>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row>
    <row r="33" spans="1:84" s="50" customFormat="1" ht="15" customHeight="1">
      <c r="A33" s="51"/>
      <c r="B33" s="427"/>
      <c r="C33" s="427"/>
      <c r="D33" s="427"/>
      <c r="E33" s="427"/>
      <c r="F33" s="427"/>
      <c r="G33" s="427"/>
      <c r="H33" s="427"/>
      <c r="I33" s="427"/>
      <c r="J33" s="427"/>
      <c r="L33" s="464"/>
      <c r="M33" s="464"/>
      <c r="N33" s="464"/>
      <c r="O33" s="464"/>
      <c r="P33" s="464"/>
      <c r="Q33" s="464"/>
      <c r="R33" s="464"/>
      <c r="S33" s="464"/>
      <c r="T33" s="464"/>
      <c r="U33" s="52"/>
      <c r="V33" s="52"/>
      <c r="W33" s="52"/>
      <c r="X33" s="429"/>
      <c r="Y33" s="429"/>
      <c r="Z33" s="429"/>
      <c r="AA33" s="429"/>
      <c r="AB33" s="429"/>
      <c r="AC33" s="429"/>
      <c r="AD33" s="429"/>
      <c r="AE33" s="429"/>
      <c r="AF33" s="429"/>
      <c r="AG33" s="423"/>
      <c r="AH33" s="423"/>
      <c r="AI33" s="423"/>
      <c r="AJ33" s="423"/>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row>
    <row r="34" spans="1:84" s="50" customFormat="1" ht="15" customHeight="1">
      <c r="A34" s="51"/>
      <c r="B34" s="425" t="str">
        <f>IF(L8&gt;" ",B57," ")</f>
        <v xml:space="preserve"> </v>
      </c>
      <c r="C34" s="425"/>
      <c r="D34" s="425"/>
      <c r="E34" s="425"/>
      <c r="F34" s="425"/>
      <c r="G34" s="425"/>
      <c r="H34" s="425"/>
      <c r="I34" s="425"/>
      <c r="J34" s="426" t="str">
        <f>VLOOKUP(L34,tabsel,2)</f>
        <v>?</v>
      </c>
      <c r="K34" s="426"/>
      <c r="L34" s="263">
        <v>1</v>
      </c>
      <c r="M34" s="83"/>
      <c r="N34" s="83"/>
      <c r="Q34" s="83"/>
      <c r="R34" s="83"/>
      <c r="S34" s="83"/>
      <c r="T34" s="83"/>
      <c r="U34" s="52"/>
      <c r="V34" s="52"/>
      <c r="W34" s="52"/>
      <c r="X34" s="52"/>
      <c r="Y34" s="52"/>
      <c r="Z34" s="52"/>
      <c r="AA34" s="52"/>
      <c r="AB34" s="52"/>
      <c r="AC34" s="117"/>
      <c r="AD34" s="117"/>
      <c r="AE34" s="132"/>
      <c r="AF34" s="51"/>
      <c r="AG34" s="423"/>
      <c r="AH34" s="423"/>
      <c r="AI34" s="423"/>
      <c r="AJ34" s="423"/>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row>
    <row r="35" spans="1:84" s="50" customFormat="1" ht="15" customHeight="1">
      <c r="A35" s="51"/>
      <c r="B35" s="425"/>
      <c r="C35" s="425"/>
      <c r="D35" s="425"/>
      <c r="E35" s="425"/>
      <c r="F35" s="425"/>
      <c r="G35" s="425"/>
      <c r="H35" s="425"/>
      <c r="I35" s="425"/>
      <c r="J35" s="426"/>
      <c r="K35" s="426"/>
      <c r="L35" s="83"/>
      <c r="M35" s="83"/>
      <c r="O35" s="474" t="s">
        <v>468</v>
      </c>
      <c r="P35" s="474"/>
      <c r="R35" s="83"/>
      <c r="S35" s="83"/>
      <c r="T35" s="83"/>
      <c r="U35" s="52"/>
      <c r="V35" s="52"/>
      <c r="W35" s="52"/>
      <c r="X35" s="52"/>
      <c r="Y35" s="52"/>
      <c r="Z35" s="52"/>
      <c r="AA35" s="52"/>
      <c r="AB35" s="52"/>
      <c r="AC35" s="117"/>
      <c r="AD35" s="117"/>
      <c r="AE35" s="132"/>
      <c r="AF35" s="51"/>
      <c r="AG35" s="423"/>
      <c r="AH35" s="423"/>
      <c r="AI35" s="423"/>
      <c r="AJ35" s="423"/>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row>
    <row r="36" spans="1:84" s="50" customFormat="1" ht="15" customHeight="1">
      <c r="A36" s="51"/>
      <c r="B36" s="51" t="s">
        <v>469</v>
      </c>
      <c r="C36" s="51"/>
      <c r="D36" s="51"/>
      <c r="E36" s="51"/>
      <c r="F36" s="51"/>
      <c r="G36" s="51"/>
      <c r="H36" s="51"/>
      <c r="I36" s="51"/>
      <c r="J36" s="51"/>
      <c r="K36" s="51"/>
      <c r="L36" s="51"/>
      <c r="M36" s="51"/>
      <c r="O36" s="474"/>
      <c r="P36" s="474"/>
      <c r="R36" s="51"/>
      <c r="S36" s="51"/>
      <c r="T36" s="51"/>
      <c r="U36" s="52"/>
      <c r="V36" s="52"/>
      <c r="W36" s="52"/>
      <c r="X36" s="52"/>
      <c r="Y36" s="52"/>
      <c r="Z36" s="52"/>
      <c r="AA36" s="52"/>
      <c r="AB36" s="52"/>
      <c r="AC36" s="117"/>
      <c r="AD36" s="117"/>
      <c r="AE36" s="132"/>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row>
    <row r="37" spans="1:84" s="50" customFormat="1" ht="15" customHeight="1">
      <c r="A37" s="51"/>
      <c r="B37" s="51"/>
      <c r="C37" s="51"/>
      <c r="D37" s="51"/>
      <c r="E37" s="51"/>
      <c r="F37" s="51"/>
      <c r="G37" s="51"/>
      <c r="H37" s="51"/>
      <c r="I37" s="51"/>
      <c r="J37" s="51"/>
      <c r="K37" s="51"/>
      <c r="L37" s="51"/>
      <c r="M37" s="51"/>
      <c r="O37" s="474"/>
      <c r="P37" s="474"/>
      <c r="Q37" s="51"/>
      <c r="R37" s="51"/>
      <c r="S37" s="51"/>
      <c r="T37" s="51"/>
      <c r="U37" s="52"/>
      <c r="V37" s="52"/>
      <c r="W37" s="52"/>
      <c r="X37" s="52"/>
      <c r="Y37" s="52"/>
      <c r="Z37" s="52"/>
      <c r="AA37" s="52"/>
      <c r="AB37" s="52"/>
      <c r="AC37" s="117"/>
      <c r="AD37" s="117"/>
      <c r="AE37" s="132"/>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row>
    <row r="38" spans="1:84" ht="1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BI38" s="5"/>
      <c r="BJ38" s="5"/>
      <c r="BK38" s="5"/>
      <c r="BL38" s="5"/>
      <c r="BM38" s="5"/>
      <c r="BN38" s="5"/>
      <c r="BO38" s="5"/>
      <c r="BP38" s="5"/>
      <c r="BQ38" s="5"/>
      <c r="BR38" s="5"/>
      <c r="BS38" s="5"/>
      <c r="BT38" s="5"/>
      <c r="BU38" s="5"/>
      <c r="BV38" s="5"/>
      <c r="BW38" s="5"/>
      <c r="BX38" s="5"/>
      <c r="BY38" s="5"/>
      <c r="BZ38" s="5"/>
      <c r="CA38" s="5"/>
      <c r="CB38" s="5"/>
      <c r="CC38" s="5"/>
      <c r="CD38" s="5"/>
      <c r="CE38" s="5"/>
      <c r="CF38" s="5"/>
    </row>
    <row r="39" spans="1:84" ht="1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BI39" s="5"/>
      <c r="BJ39" s="5"/>
      <c r="BK39" s="5"/>
      <c r="BL39" s="5"/>
      <c r="BM39" s="5"/>
      <c r="BN39" s="5"/>
      <c r="BO39" s="5"/>
      <c r="BP39" s="5"/>
      <c r="BQ39" s="5"/>
      <c r="BR39" s="5"/>
      <c r="BS39" s="5"/>
      <c r="BT39" s="5"/>
      <c r="BU39" s="5"/>
      <c r="BV39" s="5"/>
      <c r="BW39" s="5"/>
      <c r="BX39" s="5"/>
      <c r="BY39" s="5"/>
      <c r="BZ39" s="5"/>
      <c r="CA39" s="5"/>
      <c r="CB39" s="5"/>
      <c r="CC39" s="5"/>
      <c r="CD39" s="5"/>
      <c r="CE39" s="5"/>
      <c r="CF39" s="5"/>
    </row>
    <row r="40" spans="1:84" ht="1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BI40" s="5"/>
      <c r="BJ40" s="5"/>
      <c r="BK40" s="5"/>
      <c r="BL40" s="5"/>
      <c r="BM40" s="5"/>
      <c r="BN40" s="5"/>
      <c r="BO40" s="5"/>
      <c r="BP40" s="5"/>
      <c r="BQ40" s="5"/>
      <c r="BR40" s="5"/>
      <c r="BS40" s="5"/>
      <c r="BT40" s="5"/>
      <c r="BU40" s="5"/>
      <c r="BV40" s="5"/>
      <c r="BW40" s="5"/>
      <c r="BX40" s="5"/>
      <c r="BY40" s="5"/>
      <c r="BZ40" s="5"/>
      <c r="CA40" s="5"/>
      <c r="CB40" s="5"/>
      <c r="CC40" s="5"/>
      <c r="CD40" s="5"/>
      <c r="CE40" s="5"/>
      <c r="CF40" s="5"/>
    </row>
    <row r="41" spans="1:84" ht="1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BI41" s="5"/>
      <c r="BJ41" s="5"/>
      <c r="BK41" s="5"/>
      <c r="BL41" s="5"/>
      <c r="BM41" s="5"/>
      <c r="BN41" s="5"/>
      <c r="BO41" s="5"/>
      <c r="BP41" s="5"/>
      <c r="BQ41" s="5"/>
      <c r="BR41" s="5"/>
      <c r="BS41" s="5"/>
      <c r="BT41" s="5"/>
      <c r="BU41" s="5"/>
      <c r="BV41" s="5"/>
      <c r="BW41" s="5"/>
      <c r="BX41" s="5"/>
      <c r="BY41" s="5"/>
      <c r="BZ41" s="5"/>
      <c r="CA41" s="5"/>
      <c r="CB41" s="5"/>
      <c r="CC41" s="5"/>
      <c r="CD41" s="5"/>
      <c r="CE41" s="5"/>
      <c r="CF41" s="5"/>
    </row>
    <row r="42" spans="1:84" s="4" customFormat="1" ht="15" customHeight="1">
      <c r="K42" s="7"/>
      <c r="AC42" s="154"/>
      <c r="AD42" s="154"/>
      <c r="AE42" s="16"/>
    </row>
    <row r="43" spans="1:84" s="4" customFormat="1" ht="15" customHeight="1">
      <c r="K43" s="7"/>
      <c r="AC43" s="154"/>
      <c r="AD43" s="154"/>
      <c r="AE43" s="16"/>
    </row>
    <row r="44" spans="1:84" s="4" customFormat="1" ht="15" customHeight="1">
      <c r="AC44" s="154"/>
      <c r="AD44" s="154"/>
      <c r="AE44" s="16"/>
    </row>
    <row r="45" spans="1:84" s="4" customFormat="1" ht="15" customHeight="1">
      <c r="AC45" s="154"/>
      <c r="AD45" s="154"/>
      <c r="AE45" s="16"/>
    </row>
    <row r="46" spans="1:84" s="4" customFormat="1" ht="15" customHeight="1">
      <c r="AC46" s="154"/>
      <c r="AD46" s="154"/>
      <c r="AE46" s="16"/>
    </row>
    <row r="47" spans="1:84" s="4" customFormat="1" ht="15" customHeight="1">
      <c r="AC47" s="154"/>
      <c r="AD47" s="154"/>
      <c r="AE47" s="16"/>
    </row>
    <row r="48" spans="1:84" s="4" customFormat="1" ht="15" customHeight="1">
      <c r="AC48" s="154"/>
      <c r="AD48" s="154"/>
      <c r="AE48" s="16"/>
    </row>
    <row r="49" spans="1:84" s="4" customFormat="1" ht="15" customHeight="1">
      <c r="AC49" s="154"/>
      <c r="AD49" s="154"/>
      <c r="AE49" s="16"/>
    </row>
    <row r="50" spans="1:84" s="4" customFormat="1" ht="15" customHeight="1">
      <c r="AC50" s="154"/>
      <c r="AD50" s="154"/>
      <c r="AE50" s="16"/>
    </row>
    <row r="51" spans="1:84" s="4" customFormat="1" ht="15" customHeight="1">
      <c r="AC51" s="154"/>
      <c r="AD51" s="154"/>
      <c r="AE51" s="16"/>
    </row>
    <row r="52" spans="1:84" s="4" customFormat="1" ht="15" customHeight="1">
      <c r="AC52" s="154"/>
      <c r="AD52" s="154"/>
      <c r="AE52" s="16"/>
    </row>
    <row r="53" spans="1:84" s="4" customFormat="1" ht="15" customHeight="1">
      <c r="AC53" s="154"/>
      <c r="AD53" s="154"/>
      <c r="AE53" s="16"/>
    </row>
    <row r="54" spans="1:84" s="4" customFormat="1" ht="15" customHeight="1">
      <c r="AC54" s="154"/>
      <c r="AD54" s="154"/>
      <c r="AE54" s="16"/>
    </row>
    <row r="55" spans="1:84" ht="1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68"/>
      <c r="AD55" s="68"/>
      <c r="AE55" s="74"/>
      <c r="BI55" s="5"/>
      <c r="BJ55" s="5"/>
      <c r="BK55" s="5"/>
      <c r="BL55" s="5"/>
      <c r="BM55" s="5"/>
      <c r="BN55" s="5"/>
      <c r="BO55" s="5"/>
      <c r="BP55" s="5"/>
      <c r="BQ55" s="5"/>
      <c r="BR55" s="5"/>
      <c r="BS55" s="5"/>
      <c r="BT55" s="5"/>
      <c r="BU55" s="5"/>
      <c r="BV55" s="5"/>
      <c r="BW55" s="5"/>
      <c r="BX55" s="5"/>
      <c r="BY55" s="5"/>
      <c r="BZ55" s="5"/>
      <c r="CA55" s="5"/>
      <c r="CB55" s="5"/>
      <c r="CC55" s="5"/>
      <c r="CD55" s="5"/>
      <c r="CE55" s="5"/>
      <c r="CF55" s="5"/>
    </row>
    <row r="56" spans="1:84" s="173" customFormat="1">
      <c r="B56" s="173" t="s">
        <v>430</v>
      </c>
      <c r="H56" s="174"/>
      <c r="K56" s="175"/>
    </row>
    <row r="57" spans="1:84" s="173" customFormat="1">
      <c r="B57" s="173" t="s">
        <v>406</v>
      </c>
      <c r="H57" s="174"/>
      <c r="K57" s="175"/>
    </row>
    <row r="58" spans="1:84" s="173" customFormat="1">
      <c r="B58" s="173" t="s">
        <v>407</v>
      </c>
      <c r="H58" s="174"/>
      <c r="K58" s="175"/>
    </row>
    <row r="59" spans="1:84" s="173" customFormat="1">
      <c r="B59" s="173" t="s">
        <v>302</v>
      </c>
      <c r="H59" s="174"/>
      <c r="K59" s="175"/>
    </row>
    <row r="60" spans="1:84" s="173" customFormat="1">
      <c r="B60" s="173" t="s">
        <v>408</v>
      </c>
      <c r="H60" s="174"/>
      <c r="K60" s="175"/>
    </row>
    <row r="61" spans="1:84" s="173" customFormat="1" ht="18.75" customHeight="1">
      <c r="B61" s="173" t="s">
        <v>409</v>
      </c>
      <c r="H61" s="174"/>
      <c r="K61" s="175"/>
    </row>
    <row r="62" spans="1:84">
      <c r="BG62"/>
      <c r="BH62"/>
    </row>
    <row r="63" spans="1:84">
      <c r="BG63"/>
      <c r="BH63"/>
    </row>
    <row r="64" spans="1:84">
      <c r="BG64"/>
      <c r="BH64"/>
    </row>
    <row r="65" spans="59:60">
      <c r="BG65"/>
      <c r="BH65"/>
    </row>
  </sheetData>
  <sheetProtection algorithmName="SHA-512" hashValue="78jZz2N0iW86CqModw/XNvehS8HZ3dEfGkpZ/OcKNMosht0Sg+70KYpNKPhdYTBuLKcO5m0F1axRfRf0Q1GZNg==" saltValue="qYP7XdYGCTXaSMQzgFYd2g==" spinCount="100000" sheet="1" objects="1" scenarios="1" selectLockedCells="1"/>
  <mergeCells count="18">
    <mergeCell ref="E1:G2"/>
    <mergeCell ref="B4:C5"/>
    <mergeCell ref="R4:R5"/>
    <mergeCell ref="S4:T5"/>
    <mergeCell ref="F4:J5"/>
    <mergeCell ref="L4:M4"/>
    <mergeCell ref="L5:M5"/>
    <mergeCell ref="B6:J6"/>
    <mergeCell ref="L6:T6"/>
    <mergeCell ref="B7:J7"/>
    <mergeCell ref="L7:T7"/>
    <mergeCell ref="B8:J33"/>
    <mergeCell ref="L8:T33"/>
    <mergeCell ref="X8:AF33"/>
    <mergeCell ref="AG8:AJ35"/>
    <mergeCell ref="B34:I35"/>
    <mergeCell ref="J34:K35"/>
    <mergeCell ref="O35:P37"/>
  </mergeCells>
  <conditionalFormatting sqref="B34:I35">
    <cfRule type="expression" dxfId="11" priority="1">
      <formula>$L$8&gt;0</formula>
    </cfRule>
  </conditionalFormatting>
  <conditionalFormatting sqref="B6:J6">
    <cfRule type="cellIs" dxfId="10" priority="4" operator="equal">
      <formula>$B$58</formula>
    </cfRule>
  </conditionalFormatting>
  <conditionalFormatting sqref="B8:J33">
    <cfRule type="expression" dxfId="9" priority="2">
      <formula>$J$34="oui"</formula>
    </cfRule>
    <cfRule type="expression" dxfId="8" priority="3">
      <formula>$J$34=oui</formula>
    </cfRule>
  </conditionalFormatting>
  <pageMargins left="0.7" right="0.7" top="0.75" bottom="0.75" header="0.3" footer="0.3"/>
  <pageSetup paperSize="9"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44036" r:id="rId4" name="Spinner 4">
              <controlPr defaultSize="0" autoPict="0">
                <anchor moveWithCells="1" sizeWithCells="1">
                  <from>
                    <xdr:col>10</xdr:col>
                    <xdr:colOff>276225</xdr:colOff>
                    <xdr:row>33</xdr:row>
                    <xdr:rowOff>9525</xdr:rowOff>
                  </from>
                  <to>
                    <xdr:col>11</xdr:col>
                    <xdr:colOff>476250</xdr:colOff>
                    <xdr:row>35</xdr:row>
                    <xdr:rowOff>9525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CC66"/>
  </sheetPr>
  <dimension ref="A1:CF53"/>
  <sheetViews>
    <sheetView showGridLines="0" showRowColHeaders="0" zoomScaleNormal="100" workbookViewId="0">
      <selection activeCell="K15" sqref="K15:K16"/>
    </sheetView>
  </sheetViews>
  <sheetFormatPr baseColWidth="10" defaultColWidth="11.42578125" defaultRowHeight="21"/>
  <cols>
    <col min="1" max="1" width="0.85546875" customWidth="1"/>
    <col min="2" max="2" width="6.7109375" customWidth="1"/>
    <col min="3" max="3" width="4.140625" customWidth="1"/>
    <col min="4" max="4" width="3.7109375" customWidth="1"/>
    <col min="5" max="5" width="8.7109375" customWidth="1"/>
    <col min="6" max="7" width="0.85546875" customWidth="1"/>
    <col min="8" max="8" width="22.140625" style="3" customWidth="1"/>
    <col min="9" max="9" width="22.5703125" customWidth="1"/>
    <col min="10" max="10" width="14.7109375" customWidth="1"/>
    <col min="11" max="11" width="4.7109375" customWidth="1"/>
    <col min="12" max="12" width="0.85546875" customWidth="1"/>
    <col min="13" max="13" width="24.5703125" customWidth="1"/>
    <col min="14" max="21" width="4.7109375" customWidth="1"/>
    <col min="22" max="23" width="0.85546875" customWidth="1"/>
    <col min="24" max="25" width="5.7109375" customWidth="1"/>
    <col min="26" max="26" width="18.28515625" customWidth="1"/>
    <col min="27" max="27" width="15.5703125" customWidth="1"/>
    <col min="28" max="28" width="12.5703125" customWidth="1"/>
    <col min="29" max="32" width="15.5703125" style="5" customWidth="1"/>
    <col min="33" max="61" width="11.42578125" style="5" customWidth="1"/>
    <col min="62" max="5325" width="11.42578125" customWidth="1"/>
  </cols>
  <sheetData>
    <row r="1" spans="1:84" s="5" customFormat="1" ht="8.4499999999999993" customHeight="1">
      <c r="A1" s="51"/>
      <c r="F1" s="470"/>
      <c r="G1" s="470"/>
      <c r="H1" s="470"/>
      <c r="I1" s="470"/>
      <c r="J1" s="470"/>
      <c r="K1" s="470"/>
      <c r="L1" s="51"/>
      <c r="M1" s="51"/>
      <c r="N1" s="51"/>
      <c r="O1" s="51"/>
      <c r="P1" s="51"/>
      <c r="Q1" s="51"/>
      <c r="R1" s="51"/>
      <c r="S1" s="51"/>
      <c r="T1" s="51"/>
      <c r="U1" s="51"/>
      <c r="V1" s="51"/>
      <c r="W1" s="51"/>
      <c r="X1" s="89"/>
      <c r="Y1" s="89"/>
    </row>
    <row r="2" spans="1:84" s="50" customFormat="1" ht="18.75" customHeight="1">
      <c r="A2" s="51"/>
      <c r="B2" s="51"/>
      <c r="C2" s="51"/>
      <c r="D2" s="51"/>
      <c r="E2" s="51"/>
      <c r="F2" s="470"/>
      <c r="G2" s="470"/>
      <c r="H2" s="470"/>
      <c r="I2" s="470"/>
      <c r="J2" s="470"/>
      <c r="K2" s="470"/>
      <c r="L2" s="51"/>
      <c r="M2" s="51"/>
      <c r="N2" s="51"/>
      <c r="O2" s="51"/>
      <c r="P2" s="51"/>
      <c r="Q2" s="51"/>
      <c r="R2" s="51"/>
      <c r="S2" s="51"/>
      <c r="T2" s="51"/>
      <c r="U2" s="52"/>
      <c r="V2" s="52"/>
      <c r="W2" s="52"/>
      <c r="X2" s="52"/>
      <c r="Y2" s="52"/>
      <c r="Z2" s="52"/>
      <c r="AA2" s="52"/>
      <c r="AB2" s="52"/>
      <c r="AC2" s="52"/>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row>
    <row r="3" spans="1:84" s="50" customFormat="1" ht="15">
      <c r="A3" s="51"/>
      <c r="B3" s="51"/>
      <c r="C3" s="51"/>
      <c r="D3" s="51"/>
      <c r="E3" s="51"/>
      <c r="F3" s="470"/>
      <c r="G3" s="470"/>
      <c r="H3" s="470"/>
      <c r="I3" s="470"/>
      <c r="J3" s="470"/>
      <c r="K3" s="470"/>
      <c r="L3" s="51"/>
      <c r="M3" s="51"/>
      <c r="N3" s="51"/>
      <c r="O3" s="51"/>
      <c r="P3" s="51"/>
      <c r="Q3" s="51"/>
      <c r="R3" s="51"/>
      <c r="S3" s="51"/>
      <c r="T3" s="51"/>
      <c r="U3" s="52"/>
      <c r="V3" s="52"/>
      <c r="W3" s="52"/>
      <c r="X3" s="52"/>
      <c r="Y3" s="52"/>
      <c r="Z3" s="52"/>
      <c r="AA3" s="52"/>
      <c r="AB3" s="52"/>
      <c r="AC3" s="52"/>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row>
    <row r="4" spans="1:84" s="50" customFormat="1" ht="15">
      <c r="A4" s="51"/>
      <c r="B4" s="51"/>
      <c r="C4" s="51"/>
      <c r="D4" s="51"/>
      <c r="E4" s="51"/>
      <c r="F4" s="51"/>
      <c r="G4" s="51"/>
      <c r="H4" s="51"/>
      <c r="I4" s="51"/>
      <c r="J4" s="51"/>
      <c r="K4" s="51"/>
      <c r="L4" s="51"/>
      <c r="M4" s="51"/>
      <c r="N4" s="51"/>
      <c r="O4" s="51"/>
      <c r="P4" s="51"/>
      <c r="Q4" s="51"/>
      <c r="R4" s="51"/>
      <c r="S4" s="51"/>
      <c r="T4" s="51"/>
      <c r="U4" s="52"/>
      <c r="V4" s="52"/>
      <c r="W4" s="52"/>
      <c r="X4" s="52"/>
      <c r="Y4" s="52"/>
      <c r="Z4" s="52"/>
      <c r="AA4" s="52"/>
      <c r="AB4" s="52"/>
      <c r="AC4" s="52"/>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row>
    <row r="5" spans="1:84" s="5" customFormat="1" ht="17.45" customHeight="1">
      <c r="A5" s="433" t="s">
        <v>405</v>
      </c>
      <c r="B5" s="433"/>
      <c r="C5" s="433"/>
      <c r="D5" s="433"/>
      <c r="E5" s="433"/>
      <c r="F5" s="94"/>
      <c r="G5" s="94"/>
      <c r="H5" s="85"/>
      <c r="I5" s="467" t="s">
        <v>189</v>
      </c>
      <c r="J5" s="467"/>
      <c r="K5" s="467"/>
      <c r="L5" s="467"/>
      <c r="M5" s="467"/>
      <c r="N5" s="467"/>
      <c r="O5" s="467"/>
      <c r="P5" s="467"/>
      <c r="Q5" s="467"/>
      <c r="R5" s="85"/>
      <c r="S5" s="455" t="s">
        <v>440</v>
      </c>
      <c r="T5" s="455"/>
      <c r="U5" s="455"/>
      <c r="V5" s="85"/>
      <c r="W5" s="85"/>
      <c r="X5" s="87" t="str">
        <f>Introduction!P5</f>
        <v>0 0</v>
      </c>
      <c r="Y5" s="85"/>
      <c r="Z5" s="85"/>
      <c r="AA5" s="465">
        <f ca="1">NOW()</f>
        <v>45409.527682523149</v>
      </c>
      <c r="AB5" s="465"/>
      <c r="AC5" s="52"/>
    </row>
    <row r="6" spans="1:84" s="5" customFormat="1" ht="17.45" customHeight="1">
      <c r="A6" s="433"/>
      <c r="B6" s="433"/>
      <c r="C6" s="433"/>
      <c r="D6" s="433"/>
      <c r="E6" s="433"/>
      <c r="F6" s="94"/>
      <c r="G6" s="94"/>
      <c r="H6" s="94"/>
      <c r="I6" s="467"/>
      <c r="J6" s="467"/>
      <c r="K6" s="467"/>
      <c r="L6" s="467"/>
      <c r="M6" s="467"/>
      <c r="N6" s="467"/>
      <c r="O6" s="467"/>
      <c r="P6" s="467"/>
      <c r="Q6" s="467"/>
      <c r="R6" s="85"/>
      <c r="S6" s="455" t="s">
        <v>441</v>
      </c>
      <c r="T6" s="455"/>
      <c r="U6" s="455"/>
      <c r="V6" s="85"/>
      <c r="W6" s="85"/>
      <c r="X6" s="87">
        <f>Introduction!P6</f>
        <v>0</v>
      </c>
      <c r="Y6" s="85"/>
      <c r="Z6" s="85"/>
      <c r="AA6" s="465"/>
      <c r="AB6" s="465"/>
      <c r="AC6" s="52"/>
    </row>
    <row r="7" spans="1:84" s="5" customFormat="1" ht="7.5" customHeight="1">
      <c r="H7" s="90"/>
      <c r="I7" s="90"/>
      <c r="J7" s="90"/>
      <c r="K7" s="90"/>
      <c r="L7" s="91"/>
      <c r="M7" s="91"/>
      <c r="N7" s="91"/>
      <c r="O7" s="91"/>
      <c r="P7" s="91"/>
      <c r="Q7" s="92"/>
      <c r="R7" s="92"/>
      <c r="S7" s="92"/>
      <c r="T7" s="92"/>
      <c r="U7" s="92"/>
    </row>
    <row r="8" spans="1:84" ht="15" customHeight="1">
      <c r="A8" s="480" t="s">
        <v>362</v>
      </c>
      <c r="B8" s="480"/>
      <c r="C8" s="480"/>
      <c r="D8" s="480"/>
      <c r="E8" s="480"/>
      <c r="F8" s="4"/>
      <c r="G8" s="4"/>
      <c r="H8" s="439"/>
      <c r="I8" s="439"/>
      <c r="J8" s="439"/>
      <c r="K8" s="439"/>
      <c r="L8" s="439"/>
      <c r="M8" s="439"/>
      <c r="N8" s="439"/>
      <c r="O8" s="439"/>
      <c r="P8" s="439"/>
      <c r="Q8" s="439"/>
      <c r="R8" s="439"/>
      <c r="S8" s="439"/>
      <c r="T8" s="439"/>
      <c r="U8" s="439"/>
      <c r="V8" s="439"/>
      <c r="W8" s="439"/>
      <c r="X8" s="439"/>
      <c r="Y8" s="439"/>
      <c r="Z8" s="439"/>
      <c r="AA8" s="439"/>
      <c r="AB8" s="4"/>
      <c r="AC8" s="93" t="s">
        <v>81</v>
      </c>
    </row>
    <row r="9" spans="1:84" ht="15" customHeight="1">
      <c r="A9" s="480"/>
      <c r="B9" s="480"/>
      <c r="C9" s="480"/>
      <c r="D9" s="480"/>
      <c r="E9" s="480"/>
      <c r="F9" s="4"/>
      <c r="G9" s="4"/>
      <c r="H9" s="199" t="s">
        <v>192</v>
      </c>
      <c r="I9" s="203"/>
      <c r="J9" s="204"/>
      <c r="K9" s="205"/>
      <c r="L9" s="205"/>
      <c r="M9" s="205"/>
      <c r="N9" s="205"/>
      <c r="O9" s="205"/>
      <c r="P9" s="205"/>
      <c r="Q9" s="205"/>
      <c r="R9" s="205"/>
      <c r="S9" s="205"/>
      <c r="T9" s="205"/>
      <c r="U9" s="205"/>
      <c r="W9" s="4"/>
      <c r="X9" s="22" t="s">
        <v>4</v>
      </c>
      <c r="Y9" s="22"/>
      <c r="Z9" s="22"/>
      <c r="AA9" s="22"/>
      <c r="AB9" s="4"/>
      <c r="AC9" s="93" t="s">
        <v>82</v>
      </c>
    </row>
    <row r="10" spans="1:84" ht="15" customHeight="1">
      <c r="A10" s="480"/>
      <c r="B10" s="480"/>
      <c r="C10" s="480"/>
      <c r="D10" s="480"/>
      <c r="E10" s="480"/>
      <c r="F10" s="4"/>
      <c r="G10" s="4"/>
      <c r="H10" s="532" t="s">
        <v>193</v>
      </c>
      <c r="I10" s="532"/>
      <c r="J10" s="532"/>
      <c r="K10" s="532"/>
      <c r="L10" s="532"/>
      <c r="M10" s="532"/>
      <c r="N10" s="532"/>
      <c r="O10" s="532"/>
      <c r="P10" s="532"/>
      <c r="Q10" s="532"/>
      <c r="R10" s="532"/>
      <c r="S10" s="532"/>
      <c r="T10" s="532"/>
      <c r="U10" s="532"/>
      <c r="W10" s="4"/>
      <c r="X10" s="533" t="s">
        <v>453</v>
      </c>
      <c r="Y10" s="533"/>
      <c r="Z10" s="533"/>
      <c r="AA10" s="533"/>
      <c r="AB10" s="4"/>
      <c r="AC10" s="93" t="s">
        <v>83</v>
      </c>
    </row>
    <row r="11" spans="1:84" ht="15" customHeight="1">
      <c r="A11" s="4"/>
      <c r="B11" s="4"/>
      <c r="C11" s="4"/>
      <c r="D11" s="4"/>
      <c r="E11" s="4"/>
      <c r="F11" s="4"/>
      <c r="G11" s="4"/>
      <c r="H11" s="532"/>
      <c r="I11" s="532"/>
      <c r="J11" s="532"/>
      <c r="K11" s="532"/>
      <c r="L11" s="532"/>
      <c r="M11" s="532"/>
      <c r="N11" s="532"/>
      <c r="O11" s="532"/>
      <c r="P11" s="532"/>
      <c r="Q11" s="532"/>
      <c r="R11" s="532"/>
      <c r="S11" s="532"/>
      <c r="T11" s="532"/>
      <c r="U11" s="532"/>
      <c r="W11" s="4"/>
      <c r="X11" s="534"/>
      <c r="Y11" s="534"/>
      <c r="Z11" s="534"/>
      <c r="AA11" s="534"/>
      <c r="AB11" s="4"/>
      <c r="AC11" s="74"/>
    </row>
    <row r="12" spans="1:84" ht="15" customHeight="1">
      <c r="A12" s="4"/>
      <c r="B12" s="361" t="s">
        <v>361</v>
      </c>
      <c r="C12" s="361" t="str">
        <f>Introduction!C9</f>
        <v>Date (JJ/MM/AAAA)</v>
      </c>
      <c r="D12" s="443"/>
      <c r="E12" s="443"/>
      <c r="F12" s="4"/>
      <c r="G12" s="4"/>
      <c r="H12" s="532"/>
      <c r="I12" s="532"/>
      <c r="J12" s="532"/>
      <c r="K12" s="532"/>
      <c r="L12" s="532"/>
      <c r="M12" s="532"/>
      <c r="N12" s="532"/>
      <c r="O12" s="532"/>
      <c r="P12" s="532"/>
      <c r="Q12" s="532"/>
      <c r="R12" s="532"/>
      <c r="S12" s="532"/>
      <c r="T12" s="532"/>
      <c r="U12" s="532"/>
      <c r="W12" s="4"/>
      <c r="X12" s="534"/>
      <c r="Y12" s="534"/>
      <c r="Z12" s="534"/>
      <c r="AA12" s="534"/>
      <c r="AB12" s="4"/>
      <c r="AC12" s="74"/>
    </row>
    <row r="13" spans="1:84" ht="15" customHeight="1" thickBot="1">
      <c r="A13" s="4"/>
      <c r="B13" s="362"/>
      <c r="C13" s="444"/>
      <c r="D13" s="444"/>
      <c r="E13" s="444"/>
      <c r="F13" s="4"/>
      <c r="G13" s="4"/>
      <c r="H13" s="532"/>
      <c r="I13" s="532"/>
      <c r="J13" s="532"/>
      <c r="K13" s="532"/>
      <c r="L13" s="532"/>
      <c r="M13" s="532"/>
      <c r="N13" s="532"/>
      <c r="O13" s="532"/>
      <c r="P13" s="532"/>
      <c r="Q13" s="532"/>
      <c r="R13" s="532"/>
      <c r="S13" s="532"/>
      <c r="T13" s="532"/>
      <c r="U13" s="532"/>
      <c r="W13" s="4"/>
      <c r="X13" s="534"/>
      <c r="Y13" s="534"/>
      <c r="Z13" s="534"/>
      <c r="AA13" s="534"/>
      <c r="AB13" s="4"/>
      <c r="AC13" s="74"/>
    </row>
    <row r="14" spans="1:84" ht="15" customHeight="1" thickBot="1">
      <c r="A14" s="4"/>
      <c r="B14" s="11">
        <v>1</v>
      </c>
      <c r="C14" s="501" t="str">
        <f>IF('CE1'!S4&gt;0,'CE1'!S4," ")</f>
        <v xml:space="preserve"> </v>
      </c>
      <c r="D14" s="502"/>
      <c r="E14" s="503"/>
      <c r="F14" s="4"/>
      <c r="G14" s="4"/>
      <c r="H14" s="23" t="s">
        <v>144</v>
      </c>
      <c r="I14" s="14"/>
      <c r="J14" s="14"/>
      <c r="K14" s="14"/>
      <c r="L14" s="14"/>
      <c r="M14" s="24" t="s">
        <v>194</v>
      </c>
      <c r="N14" s="14"/>
      <c r="O14" s="14"/>
      <c r="P14" s="14"/>
      <c r="Q14" s="14"/>
      <c r="R14" s="14"/>
      <c r="S14" s="14"/>
      <c r="T14" s="14"/>
      <c r="U14" s="14"/>
      <c r="W14" s="4"/>
      <c r="X14" s="534"/>
      <c r="Y14" s="534"/>
      <c r="Z14" s="534"/>
      <c r="AA14" s="534"/>
      <c r="AB14" s="4"/>
      <c r="AC14" s="74"/>
    </row>
    <row r="15" spans="1:84" ht="15" customHeight="1">
      <c r="A15" s="4"/>
      <c r="B15" s="1">
        <f>B14+1</f>
        <v>2</v>
      </c>
      <c r="C15" s="501" t="str">
        <f>IF('CE2'!S4&gt;0,'CE2'!S4," ")</f>
        <v xml:space="preserve"> </v>
      </c>
      <c r="D15" s="502"/>
      <c r="E15" s="503"/>
      <c r="F15" s="4"/>
      <c r="G15" s="4"/>
      <c r="H15" s="25" t="s">
        <v>195</v>
      </c>
      <c r="I15" s="26"/>
      <c r="J15" s="26"/>
      <c r="K15" s="535"/>
      <c r="L15" s="14"/>
      <c r="M15" s="27" t="s">
        <v>195</v>
      </c>
      <c r="N15" s="26"/>
      <c r="O15" s="26"/>
      <c r="P15" s="26"/>
      <c r="Q15" s="26"/>
      <c r="R15" s="26"/>
      <c r="S15" s="26"/>
      <c r="T15" s="26"/>
      <c r="U15" s="535"/>
      <c r="W15" s="4"/>
      <c r="X15" s="534"/>
      <c r="Y15" s="534"/>
      <c r="Z15" s="534"/>
      <c r="AA15" s="534"/>
      <c r="AB15" s="4"/>
      <c r="AC15" s="74"/>
    </row>
    <row r="16" spans="1:84" ht="15" customHeight="1" thickBot="1">
      <c r="A16" s="4"/>
      <c r="B16" s="1">
        <f t="shared" ref="B16:B23" si="0">B15+1</f>
        <v>3</v>
      </c>
      <c r="C16" s="501" t="str">
        <f>IF('CE3'!S4&gt;0,'CE3'!S4," ")</f>
        <v xml:space="preserve"> </v>
      </c>
      <c r="D16" s="502"/>
      <c r="E16" s="503"/>
      <c r="F16" s="4"/>
      <c r="G16" s="4"/>
      <c r="H16" s="207" t="s">
        <v>196</v>
      </c>
      <c r="I16" s="28"/>
      <c r="J16" s="28"/>
      <c r="K16" s="536"/>
      <c r="L16" s="14"/>
      <c r="M16" s="207" t="s">
        <v>196</v>
      </c>
      <c r="N16" s="28"/>
      <c r="O16" s="28"/>
      <c r="P16" s="28"/>
      <c r="Q16" s="28"/>
      <c r="R16" s="28"/>
      <c r="S16" s="28"/>
      <c r="T16" s="28"/>
      <c r="U16" s="536"/>
      <c r="W16" s="4"/>
      <c r="X16" s="534"/>
      <c r="Y16" s="534"/>
      <c r="Z16" s="534"/>
      <c r="AA16" s="534"/>
      <c r="AB16" s="4"/>
      <c r="AC16" s="74"/>
    </row>
    <row r="17" spans="1:29" ht="15" customHeight="1" thickBot="1">
      <c r="A17" s="4"/>
      <c r="B17" s="1">
        <f t="shared" si="0"/>
        <v>4</v>
      </c>
      <c r="C17" s="501" t="str">
        <f>IF('CE4'!S4&gt;0,'CE4'!S4," ")</f>
        <v xml:space="preserve"> </v>
      </c>
      <c r="D17" s="502"/>
      <c r="E17" s="503"/>
      <c r="F17" s="4"/>
      <c r="G17" s="4"/>
      <c r="H17" s="208" t="s">
        <v>197</v>
      </c>
      <c r="I17" s="29"/>
      <c r="J17" s="29"/>
      <c r="K17" s="14"/>
      <c r="L17" s="14"/>
      <c r="M17" s="208" t="s">
        <v>197</v>
      </c>
      <c r="N17" s="29"/>
      <c r="O17" s="29"/>
      <c r="P17" s="29"/>
      <c r="Q17" s="29"/>
      <c r="R17" s="29"/>
      <c r="S17" s="29"/>
      <c r="T17" s="29"/>
      <c r="U17" s="14"/>
      <c r="W17" s="4"/>
      <c r="X17" s="4"/>
      <c r="Y17" s="4"/>
      <c r="Z17" s="4"/>
      <c r="AA17" s="4"/>
      <c r="AB17" s="4"/>
      <c r="AC17" s="74"/>
    </row>
    <row r="18" spans="1:29" ht="15" customHeight="1">
      <c r="A18" s="4"/>
      <c r="B18" s="1">
        <f t="shared" si="0"/>
        <v>5</v>
      </c>
      <c r="C18" s="501" t="str">
        <f>IF('CE5'!S4&gt;0,'CE5'!S4," ")</f>
        <v xml:space="preserve"> </v>
      </c>
      <c r="D18" s="502"/>
      <c r="E18" s="503"/>
      <c r="F18" s="4"/>
      <c r="G18" s="4"/>
      <c r="H18" s="25" t="s">
        <v>198</v>
      </c>
      <c r="I18" s="26"/>
      <c r="J18" s="26"/>
      <c r="K18" s="535"/>
      <c r="L18" s="14"/>
      <c r="M18" s="25" t="s">
        <v>198</v>
      </c>
      <c r="N18" s="26"/>
      <c r="O18" s="26"/>
      <c r="P18" s="26"/>
      <c r="Q18" s="26"/>
      <c r="R18" s="26"/>
      <c r="S18" s="26"/>
      <c r="T18" s="26"/>
      <c r="U18" s="535"/>
      <c r="W18" s="4"/>
      <c r="X18" s="215" t="s">
        <v>234</v>
      </c>
      <c r="Y18" s="215"/>
      <c r="Z18" s="215"/>
      <c r="AA18" s="215"/>
      <c r="AB18" s="4"/>
      <c r="AC18" s="93"/>
    </row>
    <row r="19" spans="1:29" ht="15" customHeight="1" thickBot="1">
      <c r="A19" s="4"/>
      <c r="B19" s="1">
        <f t="shared" si="0"/>
        <v>6</v>
      </c>
      <c r="C19" s="501" t="str">
        <f>IF('CE6'!S4&gt;0,'CE6'!S4," ")</f>
        <v xml:space="preserve"> </v>
      </c>
      <c r="D19" s="502"/>
      <c r="E19" s="503"/>
      <c r="F19" s="4"/>
      <c r="G19" s="4"/>
      <c r="H19" s="207" t="s">
        <v>199</v>
      </c>
      <c r="I19" s="28"/>
      <c r="J19" s="28"/>
      <c r="K19" s="536"/>
      <c r="L19" s="14"/>
      <c r="M19" s="207" t="s">
        <v>233</v>
      </c>
      <c r="N19" s="28"/>
      <c r="O19" s="28"/>
      <c r="P19" s="28"/>
      <c r="Q19" s="28"/>
      <c r="R19" s="28"/>
      <c r="S19" s="28"/>
      <c r="T19" s="28"/>
      <c r="U19" s="536"/>
      <c r="W19" s="4"/>
      <c r="X19" s="30" t="s">
        <v>232</v>
      </c>
      <c r="Y19" s="4"/>
      <c r="Z19" s="4"/>
      <c r="AA19" s="4"/>
      <c r="AB19" s="4"/>
      <c r="AC19" s="93">
        <v>-2</v>
      </c>
    </row>
    <row r="20" spans="1:29" ht="15" customHeight="1">
      <c r="A20" s="4"/>
      <c r="B20" s="1">
        <f t="shared" si="0"/>
        <v>7</v>
      </c>
      <c r="C20" s="501" t="str">
        <f>IF('CE7'!S4&gt;0,'CE7'!S4," ")</f>
        <v xml:space="preserve"> </v>
      </c>
      <c r="D20" s="502"/>
      <c r="E20" s="503"/>
      <c r="F20" s="4"/>
      <c r="G20" s="4"/>
      <c r="H20" s="85" t="s">
        <v>200</v>
      </c>
      <c r="I20" s="28"/>
      <c r="J20" s="28"/>
      <c r="K20" s="14"/>
      <c r="L20" s="14"/>
      <c r="M20" s="85" t="s">
        <v>200</v>
      </c>
      <c r="N20" s="28"/>
      <c r="O20" s="28"/>
      <c r="P20" s="28"/>
      <c r="Q20" s="28"/>
      <c r="R20" s="28"/>
      <c r="S20" s="28"/>
      <c r="T20" s="28"/>
      <c r="U20" s="14"/>
      <c r="W20" s="4"/>
      <c r="X20" s="4"/>
      <c r="Y20" s="4"/>
      <c r="Z20" s="4"/>
      <c r="AA20" s="4"/>
      <c r="AB20" s="4"/>
      <c r="AC20" s="93">
        <v>-1</v>
      </c>
    </row>
    <row r="21" spans="1:29" ht="15" customHeight="1" thickBot="1">
      <c r="A21" s="6"/>
      <c r="B21" s="1">
        <f t="shared" si="0"/>
        <v>8</v>
      </c>
      <c r="C21" s="501" t="str">
        <f>IF('CE8'!S4&gt;0,'CE8'!S4," ")</f>
        <v xml:space="preserve"> </v>
      </c>
      <c r="D21" s="502"/>
      <c r="E21" s="503"/>
      <c r="F21" s="4"/>
      <c r="G21" s="4"/>
      <c r="H21" s="209" t="s">
        <v>201</v>
      </c>
      <c r="I21" s="29"/>
      <c r="J21" s="29"/>
      <c r="K21" s="14"/>
      <c r="L21" s="14"/>
      <c r="M21" s="209" t="s">
        <v>201</v>
      </c>
      <c r="N21" s="29"/>
      <c r="O21" s="29"/>
      <c r="P21" s="29"/>
      <c r="Q21" s="29"/>
      <c r="R21" s="29"/>
      <c r="S21" s="29"/>
      <c r="T21" s="29"/>
      <c r="U21" s="14"/>
      <c r="W21" s="4"/>
      <c r="X21" s="4"/>
      <c r="Y21" s="4"/>
      <c r="Z21" s="4"/>
      <c r="AA21" s="4"/>
      <c r="AB21" s="4"/>
      <c r="AC21" s="93">
        <v>0</v>
      </c>
    </row>
    <row r="22" spans="1:29" ht="15" customHeight="1">
      <c r="A22" s="6"/>
      <c r="B22" s="1">
        <f t="shared" si="0"/>
        <v>9</v>
      </c>
      <c r="C22" s="501" t="str">
        <f>IF('CE9'!S4&gt;0,'CE9'!S4," ")</f>
        <v xml:space="preserve"> </v>
      </c>
      <c r="D22" s="502"/>
      <c r="E22" s="503"/>
      <c r="F22" s="4"/>
      <c r="G22" s="4"/>
      <c r="H22" s="27" t="s">
        <v>202</v>
      </c>
      <c r="I22" s="26"/>
      <c r="J22" s="26"/>
      <c r="K22" s="535"/>
      <c r="L22" s="14"/>
      <c r="M22" s="27" t="s">
        <v>216</v>
      </c>
      <c r="N22" s="26"/>
      <c r="O22" s="26"/>
      <c r="P22" s="26"/>
      <c r="Q22" s="26"/>
      <c r="R22" s="26"/>
      <c r="S22" s="26"/>
      <c r="T22" s="26"/>
      <c r="U22" s="535"/>
      <c r="W22" s="4"/>
      <c r="X22" s="4"/>
      <c r="Y22" s="4"/>
      <c r="Z22" s="4"/>
      <c r="AA22" s="4"/>
      <c r="AB22" s="4"/>
      <c r="AC22" s="93">
        <v>1</v>
      </c>
    </row>
    <row r="23" spans="1:29" ht="15" customHeight="1" thickBot="1">
      <c r="A23" s="6"/>
      <c r="B23" s="1">
        <f t="shared" si="0"/>
        <v>10</v>
      </c>
      <c r="C23" s="501" t="str">
        <f>IF('CE10'!S4&gt;0,'CE10'!S4," ")</f>
        <v xml:space="preserve"> </v>
      </c>
      <c r="D23" s="502"/>
      <c r="E23" s="503"/>
      <c r="F23" s="4"/>
      <c r="G23" s="4"/>
      <c r="H23" s="207" t="s">
        <v>204</v>
      </c>
      <c r="I23" s="28"/>
      <c r="J23" s="28"/>
      <c r="K23" s="536"/>
      <c r="L23" s="14"/>
      <c r="M23" s="207" t="s">
        <v>217</v>
      </c>
      <c r="N23" s="28"/>
      <c r="O23" s="28"/>
      <c r="P23" s="28"/>
      <c r="Q23" s="28"/>
      <c r="R23" s="28"/>
      <c r="S23" s="28"/>
      <c r="T23" s="28"/>
      <c r="U23" s="536"/>
      <c r="W23" s="4"/>
      <c r="X23" s="4"/>
      <c r="Y23" s="4"/>
      <c r="Z23" s="4"/>
      <c r="AA23" s="4"/>
      <c r="AB23" s="4"/>
      <c r="AC23" s="93">
        <v>2</v>
      </c>
    </row>
    <row r="24" spans="1:29" ht="15" customHeight="1">
      <c r="A24" s="6"/>
      <c r="B24" s="6"/>
      <c r="C24" s="6"/>
      <c r="D24" s="6"/>
      <c r="E24" s="6"/>
      <c r="F24" s="4"/>
      <c r="G24" s="4"/>
      <c r="H24" s="207" t="s">
        <v>220</v>
      </c>
      <c r="I24" s="28"/>
      <c r="J24" s="28"/>
      <c r="K24" s="14"/>
      <c r="L24" s="14"/>
      <c r="M24" s="207" t="s">
        <v>218</v>
      </c>
      <c r="N24" s="28"/>
      <c r="O24" s="28"/>
      <c r="P24" s="28"/>
      <c r="Q24" s="28"/>
      <c r="R24" s="28"/>
      <c r="S24" s="28"/>
      <c r="T24" s="28"/>
      <c r="U24" s="14"/>
      <c r="W24" s="4"/>
      <c r="X24" s="4"/>
      <c r="Y24" s="4"/>
      <c r="Z24" s="4"/>
      <c r="AA24" s="4"/>
      <c r="AB24" s="4"/>
      <c r="AC24" s="93"/>
    </row>
    <row r="25" spans="1:29" ht="15" customHeight="1" thickBot="1">
      <c r="A25" s="6"/>
      <c r="B25" s="6"/>
      <c r="C25" s="6"/>
      <c r="D25" s="6"/>
      <c r="E25" s="6"/>
      <c r="F25" s="4"/>
      <c r="G25" s="4"/>
      <c r="H25" s="208" t="s">
        <v>203</v>
      </c>
      <c r="I25" s="29"/>
      <c r="J25" s="29"/>
      <c r="K25" s="14"/>
      <c r="L25" s="14"/>
      <c r="M25" s="208" t="s">
        <v>219</v>
      </c>
      <c r="N25" s="29"/>
      <c r="O25" s="29"/>
      <c r="P25" s="29"/>
      <c r="Q25" s="29"/>
      <c r="R25" s="29"/>
      <c r="S25" s="29"/>
      <c r="T25" s="29"/>
      <c r="U25" s="14"/>
      <c r="W25" s="4"/>
      <c r="X25" s="4"/>
      <c r="Y25" s="4"/>
      <c r="Z25" s="4"/>
      <c r="AA25" s="4"/>
      <c r="AB25" s="4"/>
      <c r="AC25" s="93"/>
    </row>
    <row r="26" spans="1:29" ht="15" customHeight="1">
      <c r="A26" s="6"/>
      <c r="B26" s="6"/>
      <c r="C26" s="6"/>
      <c r="D26" s="6"/>
      <c r="E26" s="6"/>
      <c r="F26" s="4"/>
      <c r="G26" s="4"/>
      <c r="H26" s="27" t="s">
        <v>205</v>
      </c>
      <c r="I26" s="26"/>
      <c r="J26" s="26"/>
      <c r="K26" s="535"/>
      <c r="L26" s="14"/>
      <c r="M26" s="27" t="s">
        <v>221</v>
      </c>
      <c r="N26" s="26"/>
      <c r="O26" s="26"/>
      <c r="P26" s="26"/>
      <c r="Q26" s="26"/>
      <c r="R26" s="26"/>
      <c r="S26" s="26"/>
      <c r="T26" s="26"/>
      <c r="U26" s="535"/>
      <c r="W26" s="4"/>
      <c r="X26" s="4"/>
      <c r="Y26" s="4"/>
      <c r="Z26" s="4"/>
      <c r="AA26" s="4"/>
      <c r="AB26" s="4"/>
      <c r="AC26" s="93"/>
    </row>
    <row r="27" spans="1:29" ht="15" customHeight="1" thickBot="1">
      <c r="A27" s="6"/>
      <c r="B27" s="6"/>
      <c r="C27" s="6"/>
      <c r="D27" s="6"/>
      <c r="E27" s="6"/>
      <c r="F27" s="4"/>
      <c r="G27" s="4"/>
      <c r="H27" s="207" t="s">
        <v>206</v>
      </c>
      <c r="I27" s="28"/>
      <c r="J27" s="28"/>
      <c r="K27" s="536"/>
      <c r="L27" s="14"/>
      <c r="M27" s="207" t="s">
        <v>222</v>
      </c>
      <c r="N27" s="28"/>
      <c r="O27" s="28"/>
      <c r="P27" s="28"/>
      <c r="Q27" s="28"/>
      <c r="R27" s="28"/>
      <c r="S27" s="28"/>
      <c r="T27" s="28"/>
      <c r="U27" s="536"/>
      <c r="W27" s="4"/>
      <c r="X27" s="4"/>
      <c r="Y27" s="4"/>
      <c r="Z27" s="4"/>
      <c r="AA27" s="4"/>
      <c r="AB27" s="4"/>
      <c r="AC27" s="93">
        <f>K34</f>
        <v>0</v>
      </c>
    </row>
    <row r="28" spans="1:29" ht="15" customHeight="1">
      <c r="A28" s="6"/>
      <c r="B28" s="6"/>
      <c r="C28" s="6"/>
      <c r="D28" s="6"/>
      <c r="E28" s="6"/>
      <c r="F28" s="4"/>
      <c r="G28" s="4"/>
      <c r="H28" s="207" t="s">
        <v>207</v>
      </c>
      <c r="I28" s="28"/>
      <c r="J28" s="28"/>
      <c r="K28" s="14"/>
      <c r="L28" s="14"/>
      <c r="M28" s="207" t="s">
        <v>223</v>
      </c>
      <c r="N28" s="28"/>
      <c r="O28" s="28"/>
      <c r="P28" s="28"/>
      <c r="Q28" s="28"/>
      <c r="R28" s="28"/>
      <c r="S28" s="28"/>
      <c r="T28" s="28"/>
      <c r="U28" s="14"/>
      <c r="W28" s="4"/>
      <c r="X28" s="4"/>
      <c r="Y28" s="4"/>
      <c r="Z28" s="4"/>
      <c r="AA28" s="4"/>
      <c r="AB28" s="4"/>
      <c r="AC28" s="93">
        <f>K30</f>
        <v>0</v>
      </c>
    </row>
    <row r="29" spans="1:29" ht="15" customHeight="1" thickBot="1">
      <c r="A29" s="6"/>
      <c r="B29" s="6"/>
      <c r="C29" s="6"/>
      <c r="D29" s="6"/>
      <c r="E29" s="6"/>
      <c r="F29" s="4"/>
      <c r="G29" s="4"/>
      <c r="H29" s="31"/>
      <c r="I29" s="29"/>
      <c r="J29" s="29"/>
      <c r="K29" s="14"/>
      <c r="L29" s="14"/>
      <c r="M29" s="208" t="s">
        <v>224</v>
      </c>
      <c r="N29" s="29"/>
      <c r="O29" s="29"/>
      <c r="P29" s="29"/>
      <c r="Q29" s="29"/>
      <c r="R29" s="29"/>
      <c r="S29" s="29"/>
      <c r="T29" s="29"/>
      <c r="U29" s="14"/>
      <c r="W29" s="4"/>
      <c r="X29" s="4"/>
      <c r="Y29" s="4"/>
      <c r="Z29" s="4"/>
      <c r="AA29" s="4"/>
      <c r="AB29" s="4"/>
      <c r="AC29" s="93">
        <f>K26</f>
        <v>0</v>
      </c>
    </row>
    <row r="30" spans="1:29" ht="15" customHeight="1">
      <c r="A30" s="6"/>
      <c r="B30" s="6"/>
      <c r="C30" s="6"/>
      <c r="D30" s="6"/>
      <c r="E30" s="6"/>
      <c r="F30" s="4"/>
      <c r="G30" s="4"/>
      <c r="H30" s="27" t="s">
        <v>208</v>
      </c>
      <c r="I30" s="26"/>
      <c r="J30" s="26"/>
      <c r="K30" s="535"/>
      <c r="L30" s="18"/>
      <c r="M30" s="27" t="s">
        <v>225</v>
      </c>
      <c r="N30" s="32"/>
      <c r="O30" s="32"/>
      <c r="P30" s="32"/>
      <c r="Q30" s="32"/>
      <c r="R30" s="32"/>
      <c r="S30" s="32"/>
      <c r="T30" s="32"/>
      <c r="U30" s="535"/>
      <c r="W30" s="4"/>
      <c r="X30" s="4"/>
      <c r="Y30" s="4"/>
      <c r="Z30" s="4"/>
      <c r="AA30" s="4"/>
      <c r="AB30" s="4"/>
      <c r="AC30" s="93">
        <f>K22</f>
        <v>0</v>
      </c>
    </row>
    <row r="31" spans="1:29" ht="15" customHeight="1" thickBot="1">
      <c r="A31" s="6"/>
      <c r="B31" s="6"/>
      <c r="C31" s="6"/>
      <c r="D31" s="6"/>
      <c r="E31" s="6"/>
      <c r="F31" s="4"/>
      <c r="G31" s="4"/>
      <c r="H31" s="207" t="s">
        <v>209</v>
      </c>
      <c r="I31" s="28"/>
      <c r="J31" s="28"/>
      <c r="K31" s="536"/>
      <c r="L31" s="18"/>
      <c r="M31" s="207" t="s">
        <v>227</v>
      </c>
      <c r="N31" s="33"/>
      <c r="O31" s="33"/>
      <c r="P31" s="33"/>
      <c r="Q31" s="33"/>
      <c r="R31" s="33"/>
      <c r="S31" s="33"/>
      <c r="T31" s="33"/>
      <c r="U31" s="536"/>
      <c r="W31" s="4"/>
      <c r="X31" s="4"/>
      <c r="Y31" s="4"/>
      <c r="Z31" s="4"/>
      <c r="AA31" s="4"/>
      <c r="AB31" s="4"/>
      <c r="AC31" s="93">
        <f>K18</f>
        <v>0</v>
      </c>
    </row>
    <row r="32" spans="1:29" ht="15" customHeight="1">
      <c r="A32" s="6"/>
      <c r="B32" s="6"/>
      <c r="C32" s="6"/>
      <c r="D32" s="6"/>
      <c r="E32" s="6"/>
      <c r="F32" s="4"/>
      <c r="G32" s="4"/>
      <c r="H32" s="207" t="s">
        <v>211</v>
      </c>
      <c r="I32" s="28"/>
      <c r="J32" s="28"/>
      <c r="K32" s="14"/>
      <c r="L32" s="18"/>
      <c r="M32" s="207" t="s">
        <v>228</v>
      </c>
      <c r="N32" s="33"/>
      <c r="O32" s="33"/>
      <c r="P32" s="33"/>
      <c r="Q32" s="33"/>
      <c r="R32" s="33"/>
      <c r="S32" s="33"/>
      <c r="T32" s="33"/>
      <c r="U32" s="14"/>
      <c r="W32" s="4"/>
      <c r="X32" s="4"/>
      <c r="Y32" s="4"/>
      <c r="Z32" s="4"/>
      <c r="AA32" s="4"/>
      <c r="AB32" s="4"/>
      <c r="AC32" s="93">
        <f>K15</f>
        <v>0</v>
      </c>
    </row>
    <row r="33" spans="1:29" ht="15" customHeight="1" thickBot="1">
      <c r="A33" s="4"/>
      <c r="B33" s="6"/>
      <c r="C33" s="6"/>
      <c r="D33" s="6"/>
      <c r="E33" s="6"/>
      <c r="F33" s="4"/>
      <c r="G33" s="4"/>
      <c r="H33" s="208" t="s">
        <v>210</v>
      </c>
      <c r="I33" s="29"/>
      <c r="J33" s="29"/>
      <c r="K33" s="18"/>
      <c r="L33" s="18"/>
      <c r="M33" s="208" t="s">
        <v>226</v>
      </c>
      <c r="N33" s="34"/>
      <c r="O33" s="34"/>
      <c r="P33" s="34"/>
      <c r="Q33" s="34"/>
      <c r="R33" s="34"/>
      <c r="S33" s="34"/>
      <c r="T33" s="34"/>
      <c r="U33" s="18"/>
      <c r="W33" s="4"/>
      <c r="X33" s="4"/>
      <c r="Y33" s="4"/>
      <c r="Z33" s="4"/>
      <c r="AA33" s="4"/>
      <c r="AB33" s="4"/>
      <c r="AC33" s="93"/>
    </row>
    <row r="34" spans="1:29" ht="15" customHeight="1">
      <c r="A34" s="4"/>
      <c r="B34" s="4"/>
      <c r="C34" s="4"/>
      <c r="D34" s="4"/>
      <c r="E34" s="4"/>
      <c r="F34" s="4"/>
      <c r="G34" s="4"/>
      <c r="H34" s="27" t="s">
        <v>212</v>
      </c>
      <c r="I34" s="26"/>
      <c r="J34" s="26"/>
      <c r="K34" s="535"/>
      <c r="L34" s="18"/>
      <c r="M34" s="27" t="s">
        <v>229</v>
      </c>
      <c r="N34" s="32"/>
      <c r="O34" s="32"/>
      <c r="P34" s="32"/>
      <c r="Q34" s="32"/>
      <c r="R34" s="32"/>
      <c r="S34" s="32"/>
      <c r="T34" s="32"/>
      <c r="U34" s="535"/>
      <c r="W34" s="4"/>
      <c r="X34" s="4"/>
      <c r="Y34" s="4"/>
      <c r="Z34" s="4"/>
      <c r="AA34" s="4"/>
      <c r="AB34" s="4"/>
      <c r="AC34" s="93"/>
    </row>
    <row r="35" spans="1:29" ht="15" customHeight="1" thickBot="1">
      <c r="A35" s="4"/>
      <c r="B35" s="4"/>
      <c r="C35" s="4"/>
      <c r="D35" s="4"/>
      <c r="E35" s="4"/>
      <c r="F35" s="4"/>
      <c r="G35" s="4"/>
      <c r="H35" s="207" t="s">
        <v>214</v>
      </c>
      <c r="I35" s="28"/>
      <c r="J35" s="28"/>
      <c r="K35" s="536"/>
      <c r="L35" s="18"/>
      <c r="M35" s="207" t="s">
        <v>231</v>
      </c>
      <c r="N35" s="33"/>
      <c r="O35" s="33"/>
      <c r="P35" s="33"/>
      <c r="Q35" s="33"/>
      <c r="R35" s="33"/>
      <c r="S35" s="33"/>
      <c r="T35" s="33"/>
      <c r="U35" s="536"/>
      <c r="W35" s="4"/>
      <c r="X35" s="16">
        <f>K15</f>
        <v>0</v>
      </c>
      <c r="Y35" s="16"/>
      <c r="Z35" s="16"/>
      <c r="AA35" s="16">
        <f>U15</f>
        <v>0</v>
      </c>
      <c r="AB35" s="4"/>
      <c r="AC35" s="93">
        <f>U34</f>
        <v>0</v>
      </c>
    </row>
    <row r="36" spans="1:29" ht="15" customHeight="1">
      <c r="A36" s="4"/>
      <c r="B36" s="4"/>
      <c r="C36" s="4"/>
      <c r="D36" s="4"/>
      <c r="E36" s="4"/>
      <c r="F36" s="4"/>
      <c r="G36" s="4"/>
      <c r="H36" s="207" t="s">
        <v>215</v>
      </c>
      <c r="I36" s="28"/>
      <c r="J36" s="28"/>
      <c r="K36" s="14"/>
      <c r="L36" s="18"/>
      <c r="M36" s="207" t="s">
        <v>230</v>
      </c>
      <c r="N36" s="33"/>
      <c r="O36" s="33"/>
      <c r="P36" s="33"/>
      <c r="Q36" s="33"/>
      <c r="R36" s="33"/>
      <c r="S36" s="33"/>
      <c r="T36" s="33"/>
      <c r="U36" s="14"/>
      <c r="W36" s="4"/>
      <c r="X36" s="16">
        <f>K18</f>
        <v>0</v>
      </c>
      <c r="Y36" s="16"/>
      <c r="Z36" s="16"/>
      <c r="AA36" s="16">
        <f>U18</f>
        <v>0</v>
      </c>
      <c r="AB36" s="4"/>
      <c r="AC36" s="93">
        <f>U30</f>
        <v>0</v>
      </c>
    </row>
    <row r="37" spans="1:29" ht="15" customHeight="1">
      <c r="A37" s="4"/>
      <c r="B37" s="4"/>
      <c r="C37" s="4"/>
      <c r="D37" s="4"/>
      <c r="E37" s="4"/>
      <c r="F37" s="4"/>
      <c r="G37" s="4"/>
      <c r="H37" s="208" t="s">
        <v>213</v>
      </c>
      <c r="I37" s="29"/>
      <c r="J37" s="29"/>
      <c r="K37" s="18"/>
      <c r="L37" s="18"/>
      <c r="M37" s="210"/>
      <c r="N37" s="34"/>
      <c r="O37" s="34"/>
      <c r="P37" s="34"/>
      <c r="Q37" s="34"/>
      <c r="R37" s="34"/>
      <c r="S37" s="34"/>
      <c r="T37" s="34"/>
      <c r="U37" s="18"/>
      <c r="W37" s="4"/>
      <c r="X37" s="16">
        <f>K22</f>
        <v>0</v>
      </c>
      <c r="Y37" s="16"/>
      <c r="Z37" s="16"/>
      <c r="AA37" s="16">
        <f>U22</f>
        <v>0</v>
      </c>
      <c r="AB37" s="4"/>
      <c r="AC37" s="93">
        <f>U26</f>
        <v>0</v>
      </c>
    </row>
    <row r="38" spans="1:29" ht="15" customHeight="1">
      <c r="A38" s="4"/>
      <c r="B38" s="4"/>
      <c r="C38" s="4"/>
      <c r="D38" s="4"/>
      <c r="E38" s="4"/>
      <c r="F38" s="4"/>
      <c r="G38" s="4"/>
      <c r="H38" s="12"/>
      <c r="I38" s="14"/>
      <c r="J38" s="14"/>
      <c r="K38" s="18"/>
      <c r="L38" s="18"/>
      <c r="M38" s="18"/>
      <c r="N38" s="18"/>
      <c r="O38" s="18"/>
      <c r="P38" s="18"/>
      <c r="Q38" s="18"/>
      <c r="R38" s="18"/>
      <c r="S38" s="18"/>
      <c r="T38" s="18"/>
      <c r="U38" s="18"/>
      <c r="W38" s="4"/>
      <c r="X38" s="16">
        <f>K26</f>
        <v>0</v>
      </c>
      <c r="Y38" s="16"/>
      <c r="Z38" s="16"/>
      <c r="AA38" s="16">
        <f>U26</f>
        <v>0</v>
      </c>
      <c r="AB38" s="4"/>
      <c r="AC38" s="93">
        <f>U22</f>
        <v>0</v>
      </c>
    </row>
    <row r="39" spans="1:29" ht="3.2" customHeight="1">
      <c r="A39" s="4"/>
      <c r="B39" s="4"/>
      <c r="C39" s="4"/>
      <c r="D39" s="4"/>
      <c r="E39" s="4"/>
      <c r="F39" s="4"/>
      <c r="G39" s="4"/>
      <c r="H39" s="4"/>
      <c r="I39" s="4"/>
      <c r="J39" s="4"/>
      <c r="K39" s="4"/>
      <c r="L39" s="4"/>
      <c r="M39" s="4"/>
      <c r="N39" s="4"/>
      <c r="O39" s="4"/>
      <c r="P39" s="4"/>
      <c r="Q39" s="4"/>
      <c r="R39" s="4"/>
      <c r="S39" s="4"/>
      <c r="T39" s="4"/>
      <c r="U39" s="4"/>
      <c r="W39" s="4"/>
      <c r="X39" s="16">
        <f>K30</f>
        <v>0</v>
      </c>
      <c r="Y39" s="16"/>
      <c r="Z39" s="16"/>
      <c r="AA39" s="16">
        <f>U30</f>
        <v>0</v>
      </c>
      <c r="AB39" s="4"/>
      <c r="AC39" s="93">
        <f>U18</f>
        <v>0</v>
      </c>
    </row>
    <row r="40" spans="1:29" ht="15">
      <c r="A40" s="4"/>
      <c r="B40" s="4"/>
      <c r="C40" s="4"/>
      <c r="D40" s="4"/>
      <c r="E40" s="4"/>
      <c r="F40" s="4"/>
      <c r="H40"/>
      <c r="W40" s="4"/>
      <c r="X40" s="16">
        <f>K34</f>
        <v>0</v>
      </c>
      <c r="Y40" s="16"/>
      <c r="Z40" s="16"/>
      <c r="AA40" s="16">
        <f>U34</f>
        <v>0</v>
      </c>
      <c r="AB40" s="4"/>
      <c r="AC40" s="93">
        <f>U15</f>
        <v>0</v>
      </c>
    </row>
    <row r="41" spans="1:29" ht="15">
      <c r="A41" s="4"/>
      <c r="B41" s="4"/>
      <c r="C41" s="4"/>
      <c r="D41" s="4"/>
      <c r="E41" s="4"/>
      <c r="F41" s="4"/>
      <c r="H41"/>
      <c r="W41" s="4"/>
      <c r="X41" s="4"/>
      <c r="Y41" s="4"/>
      <c r="Z41" s="4"/>
      <c r="AA41" s="4"/>
      <c r="AB41" s="4"/>
      <c r="AC41" s="93"/>
    </row>
    <row r="42" spans="1:29" ht="15">
      <c r="A42" s="4"/>
      <c r="B42" s="4"/>
      <c r="C42" s="4"/>
      <c r="D42" s="4"/>
      <c r="E42" s="4"/>
      <c r="F42" s="4"/>
      <c r="H42"/>
      <c r="W42" s="4"/>
      <c r="X42" s="4"/>
      <c r="Y42" s="4"/>
      <c r="Z42" s="4"/>
      <c r="AA42" s="4"/>
      <c r="AB42" s="4"/>
      <c r="AC42" s="93"/>
    </row>
    <row r="43" spans="1:29" ht="15">
      <c r="A43" s="4"/>
      <c r="B43" s="4"/>
      <c r="C43" s="4"/>
      <c r="D43" s="4"/>
      <c r="E43" s="4"/>
      <c r="F43" s="4"/>
      <c r="H43"/>
      <c r="W43" s="4"/>
      <c r="X43" s="4"/>
      <c r="Y43" s="4"/>
      <c r="Z43" s="4"/>
      <c r="AA43" s="4"/>
      <c r="AB43" s="4"/>
      <c r="AC43" s="93"/>
    </row>
    <row r="44" spans="1:29" ht="15">
      <c r="A44" s="4"/>
      <c r="B44" s="4"/>
      <c r="C44" s="4"/>
      <c r="D44" s="4"/>
      <c r="E44" s="4"/>
      <c r="F44" s="4"/>
      <c r="H44"/>
      <c r="W44" s="4"/>
      <c r="X44" s="4"/>
      <c r="Y44" s="4"/>
      <c r="Z44" s="4"/>
      <c r="AA44" s="4"/>
      <c r="AB44" s="4"/>
      <c r="AC44" s="93"/>
    </row>
    <row r="45" spans="1:29" ht="15">
      <c r="A45" s="4"/>
      <c r="B45" s="4"/>
      <c r="C45" s="4"/>
      <c r="D45" s="4"/>
      <c r="E45" s="4"/>
      <c r="F45" s="4"/>
      <c r="H45"/>
      <c r="W45" s="4"/>
      <c r="X45" s="4"/>
      <c r="Y45" s="4"/>
      <c r="Z45" s="4"/>
      <c r="AA45" s="4"/>
      <c r="AB45" s="4"/>
      <c r="AC45" s="93"/>
    </row>
    <row r="46" spans="1:29" ht="15">
      <c r="A46" s="4"/>
      <c r="B46" s="4"/>
      <c r="C46" s="4"/>
      <c r="D46" s="4"/>
      <c r="E46" s="4"/>
      <c r="F46" s="4"/>
      <c r="H46"/>
      <c r="W46" s="4"/>
      <c r="X46" s="4"/>
      <c r="Y46" s="4"/>
      <c r="Z46" s="4"/>
      <c r="AA46" s="4"/>
      <c r="AB46" s="4"/>
      <c r="AC46" s="93"/>
    </row>
    <row r="47" spans="1:29" ht="15">
      <c r="A47" s="4"/>
      <c r="B47" s="4"/>
      <c r="C47" s="4"/>
      <c r="D47" s="4"/>
      <c r="E47" s="4"/>
      <c r="F47" s="4"/>
      <c r="H47"/>
      <c r="W47" s="4"/>
      <c r="X47" s="4"/>
      <c r="Y47" s="4"/>
      <c r="Z47" s="4"/>
      <c r="AA47" s="4"/>
      <c r="AB47" s="4"/>
      <c r="AC47" s="93"/>
    </row>
    <row r="48" spans="1:29" ht="15">
      <c r="A48" s="4"/>
      <c r="B48" s="4"/>
      <c r="C48" s="4"/>
      <c r="D48" s="4"/>
      <c r="E48" s="4"/>
      <c r="F48" s="4"/>
      <c r="H48"/>
      <c r="W48" s="4"/>
      <c r="X48" s="4"/>
      <c r="Y48" s="4"/>
      <c r="Z48" s="4"/>
      <c r="AA48" s="4"/>
      <c r="AB48" s="4"/>
      <c r="AC48" s="93"/>
    </row>
    <row r="49" spans="1:29" ht="15">
      <c r="A49" s="4"/>
      <c r="B49" s="4"/>
      <c r="C49" s="4"/>
      <c r="D49" s="4"/>
      <c r="E49" s="4"/>
      <c r="F49" s="4"/>
      <c r="H49"/>
      <c r="W49" s="4"/>
      <c r="X49" s="4"/>
      <c r="Y49" s="4"/>
      <c r="Z49" s="4"/>
      <c r="AA49" s="4"/>
      <c r="AB49" s="4"/>
      <c r="AC49" s="93"/>
    </row>
    <row r="50" spans="1:29" ht="15">
      <c r="A50" s="4"/>
      <c r="B50" s="4"/>
      <c r="C50" s="4"/>
      <c r="D50" s="4"/>
      <c r="E50" s="4"/>
      <c r="F50" s="4"/>
      <c r="H50"/>
      <c r="W50" s="4"/>
      <c r="X50" s="4"/>
      <c r="Y50" s="4"/>
      <c r="Z50" s="4"/>
      <c r="AA50" s="4"/>
      <c r="AB50" s="4"/>
      <c r="AC50" s="93"/>
    </row>
    <row r="51" spans="1:29" ht="15">
      <c r="A51" s="4"/>
      <c r="B51" s="4"/>
      <c r="C51" s="4"/>
      <c r="D51" s="4"/>
      <c r="E51" s="4"/>
      <c r="F51" s="4"/>
      <c r="H51"/>
      <c r="W51" s="4"/>
      <c r="X51" s="4"/>
      <c r="Y51" s="4"/>
      <c r="Z51" s="4"/>
      <c r="AA51" s="4"/>
      <c r="AB51" s="4"/>
      <c r="AC51" s="93"/>
    </row>
    <row r="52" spans="1:29" ht="15">
      <c r="A52" s="4"/>
      <c r="B52" s="4"/>
      <c r="C52" s="4"/>
      <c r="D52" s="4"/>
      <c r="E52" s="4"/>
      <c r="F52" s="4"/>
      <c r="H52"/>
      <c r="W52" s="4"/>
      <c r="X52" s="4"/>
      <c r="Y52" s="4"/>
      <c r="Z52" s="4"/>
      <c r="AA52" s="4"/>
      <c r="AB52" s="4"/>
      <c r="AC52" s="93"/>
    </row>
    <row r="53" spans="1:29">
      <c r="A53" s="4"/>
      <c r="B53" s="4"/>
      <c r="C53" s="4"/>
      <c r="D53" s="4"/>
      <c r="E53" s="4"/>
      <c r="F53" s="4"/>
      <c r="AC53" s="93"/>
    </row>
  </sheetData>
  <sheetProtection algorithmName="SHA-512" hashValue="ZO9c635XZPLytn+uBlgPRuxFWLRcjQaVQs5tY080/MYAG3JGgVeOiMMTTgOLeXih1FU7Q1YLETTMUvrE9IEuPg==" saltValue="xp4Uj2bJ/cWa+3XYHHRsXA==" spinCount="100000" sheet="1" objects="1" scenarios="1" selectLockedCells="1"/>
  <mergeCells count="34">
    <mergeCell ref="A5:E6"/>
    <mergeCell ref="F1:K3"/>
    <mergeCell ref="AA5:AB6"/>
    <mergeCell ref="I5:Q6"/>
    <mergeCell ref="S5:U5"/>
    <mergeCell ref="S6:U6"/>
    <mergeCell ref="K34:K35"/>
    <mergeCell ref="U15:U16"/>
    <mergeCell ref="U18:U19"/>
    <mergeCell ref="U22:U23"/>
    <mergeCell ref="U26:U27"/>
    <mergeCell ref="U30:U31"/>
    <mergeCell ref="U34:U35"/>
    <mergeCell ref="K22:K23"/>
    <mergeCell ref="K26:K27"/>
    <mergeCell ref="K30:K31"/>
    <mergeCell ref="K15:K16"/>
    <mergeCell ref="K18:K19"/>
    <mergeCell ref="H10:U13"/>
    <mergeCell ref="H8:AA8"/>
    <mergeCell ref="C16:E16"/>
    <mergeCell ref="A8:E10"/>
    <mergeCell ref="C14:E14"/>
    <mergeCell ref="C15:E15"/>
    <mergeCell ref="B12:B13"/>
    <mergeCell ref="C12:E13"/>
    <mergeCell ref="X10:AA16"/>
    <mergeCell ref="C23:E23"/>
    <mergeCell ref="C17:E17"/>
    <mergeCell ref="C18:E18"/>
    <mergeCell ref="C19:E19"/>
    <mergeCell ref="C20:E20"/>
    <mergeCell ref="C21:E21"/>
    <mergeCell ref="C22:E22"/>
  </mergeCells>
  <dataValidations count="1">
    <dataValidation type="list" allowBlank="1" showInputMessage="1" showErrorMessage="1" sqref="K15:K16 U34:U35 U30:U31 U26:U27 U22:U23 U18:U19 U15:U16 K34:K35 K30:K31 K26:K27 K22:K23 K18:K19" xr:uid="{00000000-0002-0000-1200-000000000000}">
      <formula1>tabeva</formula1>
    </dataValidation>
  </dataValidations>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3"/>
  </sheetPr>
  <dimension ref="A1:CF63"/>
  <sheetViews>
    <sheetView showGridLines="0" showRowColHeaders="0" topLeftCell="A4" zoomScaleNormal="100" workbookViewId="0">
      <selection activeCell="L8" sqref="L8:T33"/>
    </sheetView>
  </sheetViews>
  <sheetFormatPr baseColWidth="10" defaultColWidth="9.140625" defaultRowHeight="21"/>
  <cols>
    <col min="1" max="1" width="0.85546875" customWidth="1"/>
    <col min="2" max="7" width="10.7109375" customWidth="1"/>
    <col min="8" max="8" width="10.7109375" style="3" customWidth="1"/>
    <col min="9" max="9" width="47.140625" customWidth="1"/>
    <col min="10" max="10" width="10.7109375" customWidth="1"/>
    <col min="11" max="11" width="4.7109375" style="2" customWidth="1"/>
    <col min="12" max="13" width="10.7109375" customWidth="1"/>
    <col min="14" max="20" width="8.7109375" customWidth="1"/>
    <col min="21" max="28" width="10.7109375" customWidth="1"/>
    <col min="29" max="58" width="10.7109375" style="5" customWidth="1"/>
    <col min="59" max="62" width="10.7109375" customWidth="1"/>
  </cols>
  <sheetData>
    <row r="1" spans="1:84" s="5" customFormat="1" ht="15" customHeight="1">
      <c r="A1" s="51"/>
      <c r="B1" s="153"/>
      <c r="E1" s="471"/>
      <c r="F1" s="471"/>
      <c r="G1" s="471"/>
      <c r="I1" s="151"/>
      <c r="J1" s="51"/>
      <c r="K1" s="51"/>
      <c r="L1" s="51"/>
      <c r="M1" s="51"/>
      <c r="N1" s="51"/>
      <c r="O1" s="51"/>
      <c r="P1" s="51"/>
      <c r="Q1" s="51"/>
      <c r="R1" s="51"/>
      <c r="S1" s="51"/>
      <c r="T1" s="51"/>
      <c r="U1" s="51"/>
      <c r="V1" s="51"/>
      <c r="W1" s="51"/>
      <c r="X1" s="89"/>
      <c r="Y1" s="89"/>
      <c r="AC1" s="68"/>
      <c r="AD1" s="68"/>
      <c r="AE1" s="74"/>
    </row>
    <row r="2" spans="1:84" s="50" customFormat="1" ht="23.25" customHeight="1">
      <c r="A2" s="51"/>
      <c r="B2" s="51"/>
      <c r="C2" s="51"/>
      <c r="D2" s="51"/>
      <c r="E2" s="471"/>
      <c r="F2" s="471"/>
      <c r="G2" s="471"/>
      <c r="H2" s="151"/>
      <c r="I2" s="151"/>
      <c r="J2" s="51"/>
      <c r="K2" s="51"/>
      <c r="L2" s="51"/>
      <c r="M2" s="51"/>
      <c r="N2" s="51"/>
      <c r="O2" s="51"/>
      <c r="P2" s="51"/>
      <c r="Q2" s="51"/>
      <c r="R2" s="51"/>
      <c r="S2" s="51"/>
      <c r="T2" s="51"/>
      <c r="U2" s="52"/>
      <c r="V2" s="52"/>
      <c r="W2" s="52"/>
      <c r="X2" s="52"/>
      <c r="Y2" s="52"/>
      <c r="Z2" s="52"/>
      <c r="AA2" s="52"/>
      <c r="AB2" s="52"/>
      <c r="AC2" s="117"/>
      <c r="AD2" s="117"/>
      <c r="AE2" s="132"/>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row>
    <row r="3" spans="1:84" s="50" customFormat="1" ht="23.25" customHeight="1">
      <c r="A3" s="51"/>
      <c r="B3" s="51"/>
      <c r="C3" s="51"/>
      <c r="D3" s="51"/>
      <c r="E3" s="177"/>
      <c r="F3" s="177"/>
      <c r="G3" s="177"/>
      <c r="H3" s="151"/>
      <c r="I3" s="151"/>
      <c r="J3" s="51"/>
      <c r="K3" s="51"/>
      <c r="L3" s="51"/>
      <c r="M3" s="51"/>
      <c r="N3" s="51"/>
      <c r="O3" s="51"/>
      <c r="P3" s="51"/>
      <c r="Q3" s="51"/>
      <c r="R3" s="51"/>
      <c r="S3" s="51"/>
      <c r="T3" s="51"/>
      <c r="U3" s="52"/>
      <c r="V3" s="52"/>
      <c r="W3" s="52"/>
      <c r="X3" s="52"/>
      <c r="Y3" s="52"/>
      <c r="Z3" s="52"/>
      <c r="AA3" s="52"/>
      <c r="AB3" s="52"/>
      <c r="AC3" s="117"/>
      <c r="AD3" s="117"/>
      <c r="AE3" s="132"/>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row>
    <row r="4" spans="1:84" s="50" customFormat="1" ht="15" customHeight="1">
      <c r="A4" s="51"/>
      <c r="B4" s="433" t="s">
        <v>405</v>
      </c>
      <c r="C4" s="433"/>
      <c r="D4" s="152"/>
      <c r="E4" s="83"/>
      <c r="F4" s="537" t="s">
        <v>235</v>
      </c>
      <c r="G4" s="537"/>
      <c r="H4" s="537"/>
      <c r="I4" s="537"/>
      <c r="J4" s="537"/>
      <c r="K4" s="94"/>
      <c r="L4" s="432" t="s">
        <v>443</v>
      </c>
      <c r="M4" s="432"/>
      <c r="N4" s="180" t="str">
        <f>Introduction!P5</f>
        <v>0 0</v>
      </c>
      <c r="P4" s="85"/>
      <c r="Q4" s="85"/>
      <c r="R4" s="472" t="s">
        <v>148</v>
      </c>
      <c r="S4" s="435"/>
      <c r="T4" s="435"/>
      <c r="U4" s="52"/>
      <c r="V4" s="52"/>
      <c r="W4" s="52"/>
      <c r="X4" s="52"/>
      <c r="Y4" s="52"/>
      <c r="Z4" s="52"/>
      <c r="AA4" s="52"/>
      <c r="AB4" s="52"/>
      <c r="AC4" s="117"/>
      <c r="AD4" s="117"/>
      <c r="AE4" s="132"/>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row>
    <row r="5" spans="1:84" s="50" customFormat="1" ht="15" customHeight="1">
      <c r="A5" s="51"/>
      <c r="B5" s="433"/>
      <c r="C5" s="433"/>
      <c r="D5" s="152"/>
      <c r="E5" s="83"/>
      <c r="F5" s="537"/>
      <c r="G5" s="537"/>
      <c r="H5" s="537"/>
      <c r="I5" s="537"/>
      <c r="J5" s="537"/>
      <c r="K5" s="94"/>
      <c r="L5" s="432" t="s">
        <v>442</v>
      </c>
      <c r="M5" s="432"/>
      <c r="N5" s="180">
        <f>Introduction!P6</f>
        <v>0</v>
      </c>
      <c r="P5" s="85"/>
      <c r="Q5" s="85"/>
      <c r="R5" s="472"/>
      <c r="S5" s="436"/>
      <c r="T5" s="436"/>
      <c r="U5" s="52"/>
      <c r="V5" s="52"/>
      <c r="W5" s="52"/>
      <c r="X5" s="52"/>
      <c r="Y5" s="52"/>
      <c r="Z5" s="52"/>
      <c r="AA5" s="52"/>
      <c r="AB5" s="52"/>
      <c r="AC5" s="117"/>
      <c r="AD5" s="117"/>
      <c r="AE5" s="132"/>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row>
    <row r="6" spans="1:84" s="50" customFormat="1" ht="27.75" customHeight="1">
      <c r="A6" s="51"/>
      <c r="B6" s="424"/>
      <c r="C6" s="424"/>
      <c r="D6" s="424"/>
      <c r="E6" s="424"/>
      <c r="F6" s="424"/>
      <c r="G6" s="424"/>
      <c r="H6" s="424"/>
      <c r="I6" s="424"/>
      <c r="J6" s="424"/>
      <c r="L6" s="424" t="s">
        <v>79</v>
      </c>
      <c r="M6" s="424"/>
      <c r="N6" s="424"/>
      <c r="O6" s="424"/>
      <c r="P6" s="424"/>
      <c r="Q6" s="424"/>
      <c r="R6" s="424"/>
      <c r="S6" s="424"/>
      <c r="T6" s="424"/>
      <c r="U6" s="52"/>
      <c r="V6" s="52"/>
      <c r="W6" s="52"/>
      <c r="X6" s="52"/>
      <c r="Y6" s="52"/>
      <c r="Z6" s="52"/>
      <c r="AA6" s="52"/>
      <c r="AB6" s="52"/>
      <c r="AC6" s="117"/>
      <c r="AD6" s="117"/>
      <c r="AE6" s="132"/>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row>
    <row r="7" spans="1:84" s="50" customFormat="1" ht="24.95" customHeight="1">
      <c r="A7" s="51"/>
      <c r="B7" s="430" t="s">
        <v>469</v>
      </c>
      <c r="C7" s="430"/>
      <c r="D7" s="430"/>
      <c r="E7" s="430"/>
      <c r="F7" s="430"/>
      <c r="G7" s="430"/>
      <c r="H7" s="430"/>
      <c r="I7" s="430"/>
      <c r="J7" s="430"/>
      <c r="L7" s="430" t="s">
        <v>80</v>
      </c>
      <c r="M7" s="430"/>
      <c r="N7" s="430"/>
      <c r="O7" s="430"/>
      <c r="P7" s="430"/>
      <c r="Q7" s="430"/>
      <c r="R7" s="430"/>
      <c r="S7" s="430"/>
      <c r="T7" s="430"/>
      <c r="U7" s="52"/>
      <c r="V7" s="52"/>
      <c r="W7" s="52"/>
      <c r="X7" s="52"/>
      <c r="Y7" s="52"/>
      <c r="Z7" s="52"/>
      <c r="AA7" s="52"/>
      <c r="AB7" s="52"/>
      <c r="AC7" s="117"/>
      <c r="AD7" s="117"/>
      <c r="AE7" s="132"/>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row>
    <row r="8" spans="1:84" s="50" customFormat="1" ht="15" customHeight="1">
      <c r="A8" s="51"/>
      <c r="B8" s="427" t="str">
        <f>IF(J34="OUI",AG8,X8)</f>
        <v xml:space="preserve"> </v>
      </c>
      <c r="C8" s="427"/>
      <c r="D8" s="427"/>
      <c r="E8" s="427"/>
      <c r="F8" s="427"/>
      <c r="G8" s="427"/>
      <c r="H8" s="427"/>
      <c r="I8" s="427"/>
      <c r="J8" s="427"/>
      <c r="L8" s="464"/>
      <c r="M8" s="464"/>
      <c r="N8" s="464"/>
      <c r="O8" s="464"/>
      <c r="P8" s="464"/>
      <c r="Q8" s="464"/>
      <c r="R8" s="464"/>
      <c r="S8" s="464"/>
      <c r="T8" s="464"/>
      <c r="U8" s="52" t="s">
        <v>415</v>
      </c>
      <c r="V8" s="52"/>
      <c r="W8" s="52"/>
      <c r="X8" s="429" t="str">
        <f>IF('CE9'!S4&gt;0,Données!O54," ")</f>
        <v xml:space="preserve"> </v>
      </c>
      <c r="Y8" s="429"/>
      <c r="Z8" s="429"/>
      <c r="AA8" s="429"/>
      <c r="AB8" s="429"/>
      <c r="AC8" s="429"/>
      <c r="AD8" s="429"/>
      <c r="AE8" s="429"/>
      <c r="AF8" s="429"/>
      <c r="AG8" s="423" t="str">
        <f>Données!O55</f>
        <v xml:space="preserve">LA SITUATION
• On découvre un peu tard qu’un retard de livraison s’annonce chez un client pour lequel le délai était une préoccupation importante…
• Le commercial a tendance à pointer les autres du doigt.
• Le responsable de la logistique se réfugie derrière les procédures et rejette la faute sur l’usine…
• Personne ne veut appeler le client que l’on soupçonne par ailleurs qu’il ne sera pas prêt.
• Le dialogue avec le client n’existe pas…
QUE FAIRE ?
Il aurait fallu… 
• suivre de prêt l’accusé de réception de l’usine, 
• alerter le vendeur le plus tôt possible d’un retard possible, 
• mettre la pression sur l’usine à temps, 
• prendre contact avec le client pour l’informer qu’un risque de retard de livraison existe et que la situation puisse être gérée en conséquence,
Maintenant, il faut
• répondre au téléphone,
• prévenir le client du problème potentiel,
• l’informer des actions que vous mener,
• le tenir au courant de l’évolution de la situation,
• si nécessaire, le rencontrer…
</v>
      </c>
      <c r="AH8" s="423"/>
      <c r="AI8" s="423"/>
      <c r="AJ8" s="423"/>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row>
    <row r="9" spans="1:84" s="50" customFormat="1" ht="15" customHeight="1">
      <c r="A9" s="51"/>
      <c r="B9" s="427"/>
      <c r="C9" s="427"/>
      <c r="D9" s="427"/>
      <c r="E9" s="427"/>
      <c r="F9" s="427"/>
      <c r="G9" s="427"/>
      <c r="H9" s="427"/>
      <c r="I9" s="427"/>
      <c r="J9" s="427"/>
      <c r="L9" s="464"/>
      <c r="M9" s="464"/>
      <c r="N9" s="464"/>
      <c r="O9" s="464"/>
      <c r="P9" s="464"/>
      <c r="Q9" s="464"/>
      <c r="R9" s="464"/>
      <c r="S9" s="464"/>
      <c r="T9" s="464"/>
      <c r="U9" s="52"/>
      <c r="V9" s="52"/>
      <c r="W9" s="52"/>
      <c r="X9" s="429"/>
      <c r="Y9" s="429"/>
      <c r="Z9" s="429"/>
      <c r="AA9" s="429"/>
      <c r="AB9" s="429"/>
      <c r="AC9" s="429"/>
      <c r="AD9" s="429"/>
      <c r="AE9" s="429"/>
      <c r="AF9" s="429"/>
      <c r="AG9" s="423"/>
      <c r="AH9" s="423"/>
      <c r="AI9" s="423"/>
      <c r="AJ9" s="423"/>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row>
    <row r="10" spans="1:84" s="50" customFormat="1" ht="15" customHeight="1">
      <c r="A10" s="51"/>
      <c r="B10" s="427"/>
      <c r="C10" s="427"/>
      <c r="D10" s="427"/>
      <c r="E10" s="427"/>
      <c r="F10" s="427"/>
      <c r="G10" s="427"/>
      <c r="H10" s="427"/>
      <c r="I10" s="427"/>
      <c r="J10" s="427"/>
      <c r="L10" s="464"/>
      <c r="M10" s="464"/>
      <c r="N10" s="464"/>
      <c r="O10" s="464"/>
      <c r="P10" s="464"/>
      <c r="Q10" s="464"/>
      <c r="R10" s="464"/>
      <c r="S10" s="464"/>
      <c r="T10" s="464"/>
      <c r="U10" s="52"/>
      <c r="V10" s="52"/>
      <c r="W10" s="52"/>
      <c r="X10" s="429"/>
      <c r="Y10" s="429"/>
      <c r="Z10" s="429"/>
      <c r="AA10" s="429"/>
      <c r="AB10" s="429"/>
      <c r="AC10" s="429"/>
      <c r="AD10" s="429"/>
      <c r="AE10" s="429"/>
      <c r="AF10" s="429"/>
      <c r="AG10" s="423"/>
      <c r="AH10" s="423"/>
      <c r="AI10" s="423"/>
      <c r="AJ10" s="423"/>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row>
    <row r="11" spans="1:84" s="50" customFormat="1" ht="15" customHeight="1">
      <c r="A11" s="51"/>
      <c r="B11" s="427"/>
      <c r="C11" s="427"/>
      <c r="D11" s="427"/>
      <c r="E11" s="427"/>
      <c r="F11" s="427"/>
      <c r="G11" s="427"/>
      <c r="H11" s="427"/>
      <c r="I11" s="427"/>
      <c r="J11" s="427"/>
      <c r="L11" s="464"/>
      <c r="M11" s="464"/>
      <c r="N11" s="464"/>
      <c r="O11" s="464"/>
      <c r="P11" s="464"/>
      <c r="Q11" s="464"/>
      <c r="R11" s="464"/>
      <c r="S11" s="464"/>
      <c r="T11" s="464"/>
      <c r="U11" s="52"/>
      <c r="V11" s="52"/>
      <c r="W11" s="52"/>
      <c r="X11" s="429"/>
      <c r="Y11" s="429"/>
      <c r="Z11" s="429"/>
      <c r="AA11" s="429"/>
      <c r="AB11" s="429"/>
      <c r="AC11" s="429"/>
      <c r="AD11" s="429"/>
      <c r="AE11" s="429"/>
      <c r="AF11" s="429"/>
      <c r="AG11" s="423"/>
      <c r="AH11" s="423"/>
      <c r="AI11" s="423"/>
      <c r="AJ11" s="423"/>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row>
    <row r="12" spans="1:84" s="50" customFormat="1" ht="15" customHeight="1">
      <c r="A12" s="51"/>
      <c r="B12" s="427"/>
      <c r="C12" s="427"/>
      <c r="D12" s="427"/>
      <c r="E12" s="427"/>
      <c r="F12" s="427"/>
      <c r="G12" s="427"/>
      <c r="H12" s="427"/>
      <c r="I12" s="427"/>
      <c r="J12" s="427"/>
      <c r="L12" s="464"/>
      <c r="M12" s="464"/>
      <c r="N12" s="464"/>
      <c r="O12" s="464"/>
      <c r="P12" s="464"/>
      <c r="Q12" s="464"/>
      <c r="R12" s="464"/>
      <c r="S12" s="464"/>
      <c r="T12" s="464"/>
      <c r="U12" s="52"/>
      <c r="V12" s="52"/>
      <c r="W12" s="52"/>
      <c r="X12" s="429"/>
      <c r="Y12" s="429"/>
      <c r="Z12" s="429"/>
      <c r="AA12" s="429"/>
      <c r="AB12" s="429"/>
      <c r="AC12" s="429"/>
      <c r="AD12" s="429"/>
      <c r="AE12" s="429"/>
      <c r="AF12" s="429"/>
      <c r="AG12" s="423"/>
      <c r="AH12" s="423"/>
      <c r="AI12" s="423"/>
      <c r="AJ12" s="423"/>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row>
    <row r="13" spans="1:84" s="50" customFormat="1" ht="15" customHeight="1">
      <c r="A13" s="51"/>
      <c r="B13" s="427"/>
      <c r="C13" s="427"/>
      <c r="D13" s="427"/>
      <c r="E13" s="427"/>
      <c r="F13" s="427"/>
      <c r="G13" s="427"/>
      <c r="H13" s="427"/>
      <c r="I13" s="427"/>
      <c r="J13" s="427"/>
      <c r="L13" s="464"/>
      <c r="M13" s="464"/>
      <c r="N13" s="464"/>
      <c r="O13" s="464"/>
      <c r="P13" s="464"/>
      <c r="Q13" s="464"/>
      <c r="R13" s="464"/>
      <c r="S13" s="464"/>
      <c r="T13" s="464"/>
      <c r="U13" s="52"/>
      <c r="V13" s="52"/>
      <c r="W13" s="52"/>
      <c r="X13" s="429"/>
      <c r="Y13" s="429"/>
      <c r="Z13" s="429"/>
      <c r="AA13" s="429"/>
      <c r="AB13" s="429"/>
      <c r="AC13" s="429"/>
      <c r="AD13" s="429"/>
      <c r="AE13" s="429"/>
      <c r="AF13" s="429"/>
      <c r="AG13" s="423"/>
      <c r="AH13" s="423"/>
      <c r="AI13" s="423"/>
      <c r="AJ13" s="423"/>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row>
    <row r="14" spans="1:84" s="50" customFormat="1" ht="15" customHeight="1">
      <c r="A14" s="51"/>
      <c r="B14" s="427"/>
      <c r="C14" s="427"/>
      <c r="D14" s="427"/>
      <c r="E14" s="427"/>
      <c r="F14" s="427"/>
      <c r="G14" s="427"/>
      <c r="H14" s="427"/>
      <c r="I14" s="427"/>
      <c r="J14" s="427"/>
      <c r="L14" s="464"/>
      <c r="M14" s="464"/>
      <c r="N14" s="464"/>
      <c r="O14" s="464"/>
      <c r="P14" s="464"/>
      <c r="Q14" s="464"/>
      <c r="R14" s="464"/>
      <c r="S14" s="464"/>
      <c r="T14" s="464"/>
      <c r="U14" s="52"/>
      <c r="V14" s="52"/>
      <c r="W14" s="52"/>
      <c r="X14" s="429"/>
      <c r="Y14" s="429"/>
      <c r="Z14" s="429"/>
      <c r="AA14" s="429"/>
      <c r="AB14" s="429"/>
      <c r="AC14" s="429"/>
      <c r="AD14" s="429"/>
      <c r="AE14" s="429"/>
      <c r="AF14" s="429"/>
      <c r="AG14" s="423"/>
      <c r="AH14" s="423"/>
      <c r="AI14" s="423"/>
      <c r="AJ14" s="423"/>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row>
    <row r="15" spans="1:84" s="50" customFormat="1" ht="15" customHeight="1">
      <c r="A15" s="51"/>
      <c r="B15" s="427"/>
      <c r="C15" s="427"/>
      <c r="D15" s="427"/>
      <c r="E15" s="427"/>
      <c r="F15" s="427"/>
      <c r="G15" s="427"/>
      <c r="H15" s="427"/>
      <c r="I15" s="427"/>
      <c r="J15" s="427"/>
      <c r="L15" s="464"/>
      <c r="M15" s="464"/>
      <c r="N15" s="464"/>
      <c r="O15" s="464"/>
      <c r="P15" s="464"/>
      <c r="Q15" s="464"/>
      <c r="R15" s="464"/>
      <c r="S15" s="464"/>
      <c r="T15" s="464"/>
      <c r="U15" s="52"/>
      <c r="V15" s="52"/>
      <c r="W15" s="52"/>
      <c r="X15" s="429"/>
      <c r="Y15" s="429"/>
      <c r="Z15" s="429"/>
      <c r="AA15" s="429"/>
      <c r="AB15" s="429"/>
      <c r="AC15" s="429"/>
      <c r="AD15" s="429"/>
      <c r="AE15" s="429"/>
      <c r="AF15" s="429"/>
      <c r="AG15" s="423"/>
      <c r="AH15" s="423"/>
      <c r="AI15" s="423"/>
      <c r="AJ15" s="423"/>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row>
    <row r="16" spans="1:84" s="50" customFormat="1" ht="15" customHeight="1">
      <c r="A16" s="51"/>
      <c r="B16" s="427"/>
      <c r="C16" s="427"/>
      <c r="D16" s="427"/>
      <c r="E16" s="427"/>
      <c r="F16" s="427"/>
      <c r="G16" s="427"/>
      <c r="H16" s="427"/>
      <c r="I16" s="427"/>
      <c r="J16" s="427"/>
      <c r="L16" s="464"/>
      <c r="M16" s="464"/>
      <c r="N16" s="464"/>
      <c r="O16" s="464"/>
      <c r="P16" s="464"/>
      <c r="Q16" s="464"/>
      <c r="R16" s="464"/>
      <c r="S16" s="464"/>
      <c r="T16" s="464"/>
      <c r="U16" s="52"/>
      <c r="V16" s="52"/>
      <c r="W16" s="52"/>
      <c r="X16" s="429"/>
      <c r="Y16" s="429"/>
      <c r="Z16" s="429"/>
      <c r="AA16" s="429"/>
      <c r="AB16" s="429"/>
      <c r="AC16" s="429"/>
      <c r="AD16" s="429"/>
      <c r="AE16" s="429"/>
      <c r="AF16" s="429"/>
      <c r="AG16" s="423"/>
      <c r="AH16" s="423"/>
      <c r="AI16" s="423"/>
      <c r="AJ16" s="423"/>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row>
    <row r="17" spans="1:84" s="50" customFormat="1" ht="15" customHeight="1">
      <c r="A17" s="51"/>
      <c r="B17" s="427"/>
      <c r="C17" s="427"/>
      <c r="D17" s="427"/>
      <c r="E17" s="427"/>
      <c r="F17" s="427"/>
      <c r="G17" s="427"/>
      <c r="H17" s="427"/>
      <c r="I17" s="427"/>
      <c r="J17" s="427"/>
      <c r="L17" s="464"/>
      <c r="M17" s="464"/>
      <c r="N17" s="464"/>
      <c r="O17" s="464"/>
      <c r="P17" s="464"/>
      <c r="Q17" s="464"/>
      <c r="R17" s="464"/>
      <c r="S17" s="464"/>
      <c r="T17" s="464"/>
      <c r="U17" s="52"/>
      <c r="V17" s="52"/>
      <c r="W17" s="52"/>
      <c r="X17" s="429"/>
      <c r="Y17" s="429"/>
      <c r="Z17" s="429"/>
      <c r="AA17" s="429"/>
      <c r="AB17" s="429"/>
      <c r="AC17" s="429"/>
      <c r="AD17" s="429"/>
      <c r="AE17" s="429"/>
      <c r="AF17" s="429"/>
      <c r="AG17" s="423"/>
      <c r="AH17" s="423"/>
      <c r="AI17" s="423"/>
      <c r="AJ17" s="423"/>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row>
    <row r="18" spans="1:84" s="50" customFormat="1" ht="15" customHeight="1">
      <c r="A18" s="51"/>
      <c r="B18" s="427"/>
      <c r="C18" s="427"/>
      <c r="D18" s="427"/>
      <c r="E18" s="427"/>
      <c r="F18" s="427"/>
      <c r="G18" s="427"/>
      <c r="H18" s="427"/>
      <c r="I18" s="427"/>
      <c r="J18" s="427"/>
      <c r="L18" s="464"/>
      <c r="M18" s="464"/>
      <c r="N18" s="464"/>
      <c r="O18" s="464"/>
      <c r="P18" s="464"/>
      <c r="Q18" s="464"/>
      <c r="R18" s="464"/>
      <c r="S18" s="464"/>
      <c r="T18" s="464"/>
      <c r="U18" s="52"/>
      <c r="V18" s="52"/>
      <c r="W18" s="52"/>
      <c r="X18" s="429"/>
      <c r="Y18" s="429"/>
      <c r="Z18" s="429"/>
      <c r="AA18" s="429"/>
      <c r="AB18" s="429"/>
      <c r="AC18" s="429"/>
      <c r="AD18" s="429"/>
      <c r="AE18" s="429"/>
      <c r="AF18" s="429"/>
      <c r="AG18" s="423"/>
      <c r="AH18" s="423"/>
      <c r="AI18" s="423"/>
      <c r="AJ18" s="423"/>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row>
    <row r="19" spans="1:84" s="50" customFormat="1" ht="15" customHeight="1">
      <c r="A19" s="51"/>
      <c r="B19" s="427"/>
      <c r="C19" s="427"/>
      <c r="D19" s="427"/>
      <c r="E19" s="427"/>
      <c r="F19" s="427"/>
      <c r="G19" s="427"/>
      <c r="H19" s="427"/>
      <c r="I19" s="427"/>
      <c r="J19" s="427"/>
      <c r="L19" s="464"/>
      <c r="M19" s="464"/>
      <c r="N19" s="464"/>
      <c r="O19" s="464"/>
      <c r="P19" s="464"/>
      <c r="Q19" s="464"/>
      <c r="R19" s="464"/>
      <c r="S19" s="464"/>
      <c r="T19" s="464"/>
      <c r="U19" s="52"/>
      <c r="V19" s="52"/>
      <c r="W19" s="52"/>
      <c r="X19" s="429"/>
      <c r="Y19" s="429"/>
      <c r="Z19" s="429"/>
      <c r="AA19" s="429"/>
      <c r="AB19" s="429"/>
      <c r="AC19" s="429"/>
      <c r="AD19" s="429"/>
      <c r="AE19" s="429"/>
      <c r="AF19" s="429"/>
      <c r="AG19" s="423"/>
      <c r="AH19" s="423"/>
      <c r="AI19" s="423"/>
      <c r="AJ19" s="423"/>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row>
    <row r="20" spans="1:84" s="50" customFormat="1" ht="15" customHeight="1">
      <c r="A20" s="51"/>
      <c r="B20" s="427"/>
      <c r="C20" s="427"/>
      <c r="D20" s="427"/>
      <c r="E20" s="427"/>
      <c r="F20" s="427"/>
      <c r="G20" s="427"/>
      <c r="H20" s="427"/>
      <c r="I20" s="427"/>
      <c r="J20" s="427"/>
      <c r="L20" s="464"/>
      <c r="M20" s="464"/>
      <c r="N20" s="464"/>
      <c r="O20" s="464"/>
      <c r="P20" s="464"/>
      <c r="Q20" s="464"/>
      <c r="R20" s="464"/>
      <c r="S20" s="464"/>
      <c r="T20" s="464"/>
      <c r="U20" s="52"/>
      <c r="V20" s="52"/>
      <c r="W20" s="52"/>
      <c r="X20" s="429"/>
      <c r="Y20" s="429"/>
      <c r="Z20" s="429"/>
      <c r="AA20" s="429"/>
      <c r="AB20" s="429"/>
      <c r="AC20" s="429"/>
      <c r="AD20" s="429"/>
      <c r="AE20" s="429"/>
      <c r="AF20" s="429"/>
      <c r="AG20" s="423"/>
      <c r="AH20" s="423"/>
      <c r="AI20" s="423"/>
      <c r="AJ20" s="423"/>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row>
    <row r="21" spans="1:84" s="50" customFormat="1" ht="15" customHeight="1">
      <c r="A21" s="51"/>
      <c r="B21" s="427"/>
      <c r="C21" s="427"/>
      <c r="D21" s="427"/>
      <c r="E21" s="427"/>
      <c r="F21" s="427"/>
      <c r="G21" s="427"/>
      <c r="H21" s="427"/>
      <c r="I21" s="427"/>
      <c r="J21" s="427"/>
      <c r="L21" s="464"/>
      <c r="M21" s="464"/>
      <c r="N21" s="464"/>
      <c r="O21" s="464"/>
      <c r="P21" s="464"/>
      <c r="Q21" s="464"/>
      <c r="R21" s="464"/>
      <c r="S21" s="464"/>
      <c r="T21" s="464"/>
      <c r="U21" s="52"/>
      <c r="V21" s="52"/>
      <c r="W21" s="52"/>
      <c r="X21" s="429"/>
      <c r="Y21" s="429"/>
      <c r="Z21" s="429"/>
      <c r="AA21" s="429"/>
      <c r="AB21" s="429"/>
      <c r="AC21" s="429"/>
      <c r="AD21" s="429"/>
      <c r="AE21" s="429"/>
      <c r="AF21" s="429"/>
      <c r="AG21" s="423"/>
      <c r="AH21" s="423"/>
      <c r="AI21" s="423"/>
      <c r="AJ21" s="423"/>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row>
    <row r="22" spans="1:84" s="50" customFormat="1" ht="15" customHeight="1">
      <c r="A22" s="51"/>
      <c r="B22" s="427"/>
      <c r="C22" s="427"/>
      <c r="D22" s="427"/>
      <c r="E22" s="427"/>
      <c r="F22" s="427"/>
      <c r="G22" s="427"/>
      <c r="H22" s="427"/>
      <c r="I22" s="427"/>
      <c r="J22" s="427"/>
      <c r="L22" s="464"/>
      <c r="M22" s="464"/>
      <c r="N22" s="464"/>
      <c r="O22" s="464"/>
      <c r="P22" s="464"/>
      <c r="Q22" s="464"/>
      <c r="R22" s="464"/>
      <c r="S22" s="464"/>
      <c r="T22" s="464"/>
      <c r="U22" s="52"/>
      <c r="V22" s="52"/>
      <c r="W22" s="52"/>
      <c r="X22" s="429"/>
      <c r="Y22" s="429"/>
      <c r="Z22" s="429"/>
      <c r="AA22" s="429"/>
      <c r="AB22" s="429"/>
      <c r="AC22" s="429"/>
      <c r="AD22" s="429"/>
      <c r="AE22" s="429"/>
      <c r="AF22" s="429"/>
      <c r="AG22" s="423"/>
      <c r="AH22" s="423"/>
      <c r="AI22" s="423"/>
      <c r="AJ22" s="423"/>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row>
    <row r="23" spans="1:84" s="50" customFormat="1" ht="15" customHeight="1">
      <c r="A23" s="51"/>
      <c r="B23" s="427"/>
      <c r="C23" s="427"/>
      <c r="D23" s="427"/>
      <c r="E23" s="427"/>
      <c r="F23" s="427"/>
      <c r="G23" s="427"/>
      <c r="H23" s="427"/>
      <c r="I23" s="427"/>
      <c r="J23" s="427"/>
      <c r="L23" s="464"/>
      <c r="M23" s="464"/>
      <c r="N23" s="464"/>
      <c r="O23" s="464"/>
      <c r="P23" s="464"/>
      <c r="Q23" s="464"/>
      <c r="R23" s="464"/>
      <c r="S23" s="464"/>
      <c r="T23" s="464"/>
      <c r="U23" s="52"/>
      <c r="V23" s="52"/>
      <c r="W23" s="52"/>
      <c r="X23" s="429"/>
      <c r="Y23" s="429"/>
      <c r="Z23" s="429"/>
      <c r="AA23" s="429"/>
      <c r="AB23" s="429"/>
      <c r="AC23" s="429"/>
      <c r="AD23" s="429"/>
      <c r="AE23" s="429"/>
      <c r="AF23" s="429"/>
      <c r="AG23" s="423"/>
      <c r="AH23" s="423"/>
      <c r="AI23" s="423"/>
      <c r="AJ23" s="423"/>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row>
    <row r="24" spans="1:84" s="50" customFormat="1" ht="15" customHeight="1">
      <c r="A24" s="51"/>
      <c r="B24" s="427"/>
      <c r="C24" s="427"/>
      <c r="D24" s="427"/>
      <c r="E24" s="427"/>
      <c r="F24" s="427"/>
      <c r="G24" s="427"/>
      <c r="H24" s="427"/>
      <c r="I24" s="427"/>
      <c r="J24" s="427"/>
      <c r="L24" s="464"/>
      <c r="M24" s="464"/>
      <c r="N24" s="464"/>
      <c r="O24" s="464"/>
      <c r="P24" s="464"/>
      <c r="Q24" s="464"/>
      <c r="R24" s="464"/>
      <c r="S24" s="464"/>
      <c r="T24" s="464"/>
      <c r="U24" s="52"/>
      <c r="V24" s="52"/>
      <c r="W24" s="52"/>
      <c r="X24" s="429"/>
      <c r="Y24" s="429"/>
      <c r="Z24" s="429"/>
      <c r="AA24" s="429"/>
      <c r="AB24" s="429"/>
      <c r="AC24" s="429"/>
      <c r="AD24" s="429"/>
      <c r="AE24" s="429"/>
      <c r="AF24" s="429"/>
      <c r="AG24" s="423"/>
      <c r="AH24" s="423"/>
      <c r="AI24" s="423"/>
      <c r="AJ24" s="423"/>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row>
    <row r="25" spans="1:84" s="50" customFormat="1" ht="15" customHeight="1">
      <c r="A25" s="51"/>
      <c r="B25" s="427"/>
      <c r="C25" s="427"/>
      <c r="D25" s="427"/>
      <c r="E25" s="427"/>
      <c r="F25" s="427"/>
      <c r="G25" s="427"/>
      <c r="H25" s="427"/>
      <c r="I25" s="427"/>
      <c r="J25" s="427"/>
      <c r="L25" s="464"/>
      <c r="M25" s="464"/>
      <c r="N25" s="464"/>
      <c r="O25" s="464"/>
      <c r="P25" s="464"/>
      <c r="Q25" s="464"/>
      <c r="R25" s="464"/>
      <c r="S25" s="464"/>
      <c r="T25" s="464"/>
      <c r="U25" s="52"/>
      <c r="V25" s="52"/>
      <c r="W25" s="52"/>
      <c r="X25" s="429"/>
      <c r="Y25" s="429"/>
      <c r="Z25" s="429"/>
      <c r="AA25" s="429"/>
      <c r="AB25" s="429"/>
      <c r="AC25" s="429"/>
      <c r="AD25" s="429"/>
      <c r="AE25" s="429"/>
      <c r="AF25" s="429"/>
      <c r="AG25" s="423"/>
      <c r="AH25" s="423"/>
      <c r="AI25" s="423"/>
      <c r="AJ25" s="423"/>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row>
    <row r="26" spans="1:84" s="50" customFormat="1" ht="15" customHeight="1">
      <c r="A26" s="51"/>
      <c r="B26" s="427"/>
      <c r="C26" s="427"/>
      <c r="D26" s="427"/>
      <c r="E26" s="427"/>
      <c r="F26" s="427"/>
      <c r="G26" s="427"/>
      <c r="H26" s="427"/>
      <c r="I26" s="427"/>
      <c r="J26" s="427"/>
      <c r="L26" s="464"/>
      <c r="M26" s="464"/>
      <c r="N26" s="464"/>
      <c r="O26" s="464"/>
      <c r="P26" s="464"/>
      <c r="Q26" s="464"/>
      <c r="R26" s="464"/>
      <c r="S26" s="464"/>
      <c r="T26" s="464"/>
      <c r="U26" s="52"/>
      <c r="V26" s="52"/>
      <c r="W26" s="52"/>
      <c r="X26" s="429"/>
      <c r="Y26" s="429"/>
      <c r="Z26" s="429"/>
      <c r="AA26" s="429"/>
      <c r="AB26" s="429"/>
      <c r="AC26" s="429"/>
      <c r="AD26" s="429"/>
      <c r="AE26" s="429"/>
      <c r="AF26" s="429"/>
      <c r="AG26" s="423"/>
      <c r="AH26" s="423"/>
      <c r="AI26" s="423"/>
      <c r="AJ26" s="423"/>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row>
    <row r="27" spans="1:84" s="50" customFormat="1" ht="15" customHeight="1">
      <c r="A27" s="51"/>
      <c r="B27" s="427"/>
      <c r="C27" s="427"/>
      <c r="D27" s="427"/>
      <c r="E27" s="427"/>
      <c r="F27" s="427"/>
      <c r="G27" s="427"/>
      <c r="H27" s="427"/>
      <c r="I27" s="427"/>
      <c r="J27" s="427"/>
      <c r="L27" s="464"/>
      <c r="M27" s="464"/>
      <c r="N27" s="464"/>
      <c r="O27" s="464"/>
      <c r="P27" s="464"/>
      <c r="Q27" s="464"/>
      <c r="R27" s="464"/>
      <c r="S27" s="464"/>
      <c r="T27" s="464"/>
      <c r="U27" s="52"/>
      <c r="V27" s="52"/>
      <c r="W27" s="52"/>
      <c r="X27" s="429"/>
      <c r="Y27" s="429"/>
      <c r="Z27" s="429"/>
      <c r="AA27" s="429"/>
      <c r="AB27" s="429"/>
      <c r="AC27" s="429"/>
      <c r="AD27" s="429"/>
      <c r="AE27" s="429"/>
      <c r="AF27" s="429"/>
      <c r="AG27" s="423"/>
      <c r="AH27" s="423"/>
      <c r="AI27" s="423"/>
      <c r="AJ27" s="423"/>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row>
    <row r="28" spans="1:84" s="50" customFormat="1" ht="15" customHeight="1">
      <c r="A28" s="51"/>
      <c r="B28" s="427"/>
      <c r="C28" s="427"/>
      <c r="D28" s="427"/>
      <c r="E28" s="427"/>
      <c r="F28" s="427"/>
      <c r="G28" s="427"/>
      <c r="H28" s="427"/>
      <c r="I28" s="427"/>
      <c r="J28" s="427"/>
      <c r="L28" s="464"/>
      <c r="M28" s="464"/>
      <c r="N28" s="464"/>
      <c r="O28" s="464"/>
      <c r="P28" s="464"/>
      <c r="Q28" s="464"/>
      <c r="R28" s="464"/>
      <c r="S28" s="464"/>
      <c r="T28" s="464"/>
      <c r="U28" s="52"/>
      <c r="V28" s="52"/>
      <c r="W28" s="52"/>
      <c r="X28" s="429"/>
      <c r="Y28" s="429"/>
      <c r="Z28" s="429"/>
      <c r="AA28" s="429"/>
      <c r="AB28" s="429"/>
      <c r="AC28" s="429"/>
      <c r="AD28" s="429"/>
      <c r="AE28" s="429"/>
      <c r="AF28" s="429"/>
      <c r="AG28" s="423"/>
      <c r="AH28" s="423"/>
      <c r="AI28" s="423"/>
      <c r="AJ28" s="423"/>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row>
    <row r="29" spans="1:84" s="50" customFormat="1" ht="15" customHeight="1">
      <c r="A29" s="51"/>
      <c r="B29" s="427"/>
      <c r="C29" s="427"/>
      <c r="D29" s="427"/>
      <c r="E29" s="427"/>
      <c r="F29" s="427"/>
      <c r="G29" s="427"/>
      <c r="H29" s="427"/>
      <c r="I29" s="427"/>
      <c r="J29" s="427"/>
      <c r="L29" s="464"/>
      <c r="M29" s="464"/>
      <c r="N29" s="464"/>
      <c r="O29" s="464"/>
      <c r="P29" s="464"/>
      <c r="Q29" s="464"/>
      <c r="R29" s="464"/>
      <c r="S29" s="464"/>
      <c r="T29" s="464"/>
      <c r="U29" s="52"/>
      <c r="V29" s="52"/>
      <c r="W29" s="52"/>
      <c r="X29" s="429"/>
      <c r="Y29" s="429"/>
      <c r="Z29" s="429"/>
      <c r="AA29" s="429"/>
      <c r="AB29" s="429"/>
      <c r="AC29" s="429"/>
      <c r="AD29" s="429"/>
      <c r="AE29" s="429"/>
      <c r="AF29" s="429"/>
      <c r="AG29" s="423"/>
      <c r="AH29" s="423"/>
      <c r="AI29" s="423"/>
      <c r="AJ29" s="423"/>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row>
    <row r="30" spans="1:84" s="50" customFormat="1" ht="15" customHeight="1">
      <c r="A30" s="51"/>
      <c r="B30" s="427"/>
      <c r="C30" s="427"/>
      <c r="D30" s="427"/>
      <c r="E30" s="427"/>
      <c r="F30" s="427"/>
      <c r="G30" s="427"/>
      <c r="H30" s="427"/>
      <c r="I30" s="427"/>
      <c r="J30" s="427"/>
      <c r="L30" s="464"/>
      <c r="M30" s="464"/>
      <c r="N30" s="464"/>
      <c r="O30" s="464"/>
      <c r="P30" s="464"/>
      <c r="Q30" s="464"/>
      <c r="R30" s="464"/>
      <c r="S30" s="464"/>
      <c r="T30" s="464"/>
      <c r="U30" s="52"/>
      <c r="V30" s="52"/>
      <c r="W30" s="52"/>
      <c r="X30" s="429"/>
      <c r="Y30" s="429"/>
      <c r="Z30" s="429"/>
      <c r="AA30" s="429"/>
      <c r="AB30" s="429"/>
      <c r="AC30" s="429"/>
      <c r="AD30" s="429"/>
      <c r="AE30" s="429"/>
      <c r="AF30" s="429"/>
      <c r="AG30" s="423"/>
      <c r="AH30" s="423"/>
      <c r="AI30" s="423"/>
      <c r="AJ30" s="423"/>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row>
    <row r="31" spans="1:84" s="50" customFormat="1" ht="15" customHeight="1">
      <c r="A31" s="51"/>
      <c r="B31" s="427"/>
      <c r="C31" s="427"/>
      <c r="D31" s="427"/>
      <c r="E31" s="427"/>
      <c r="F31" s="427"/>
      <c r="G31" s="427"/>
      <c r="H31" s="427"/>
      <c r="I31" s="427"/>
      <c r="J31" s="427"/>
      <c r="L31" s="464"/>
      <c r="M31" s="464"/>
      <c r="N31" s="464"/>
      <c r="O31" s="464"/>
      <c r="P31" s="464"/>
      <c r="Q31" s="464"/>
      <c r="R31" s="464"/>
      <c r="S31" s="464"/>
      <c r="T31" s="464"/>
      <c r="U31" s="52"/>
      <c r="V31" s="52"/>
      <c r="W31" s="52"/>
      <c r="X31" s="429"/>
      <c r="Y31" s="429"/>
      <c r="Z31" s="429"/>
      <c r="AA31" s="429"/>
      <c r="AB31" s="429"/>
      <c r="AC31" s="429"/>
      <c r="AD31" s="429"/>
      <c r="AE31" s="429"/>
      <c r="AF31" s="429"/>
      <c r="AG31" s="423"/>
      <c r="AH31" s="423"/>
      <c r="AI31" s="423"/>
      <c r="AJ31" s="423"/>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row>
    <row r="32" spans="1:84" s="50" customFormat="1" ht="15" customHeight="1">
      <c r="A32" s="51"/>
      <c r="B32" s="427"/>
      <c r="C32" s="427"/>
      <c r="D32" s="427"/>
      <c r="E32" s="427"/>
      <c r="F32" s="427"/>
      <c r="G32" s="427"/>
      <c r="H32" s="427"/>
      <c r="I32" s="427"/>
      <c r="J32" s="427"/>
      <c r="L32" s="464"/>
      <c r="M32" s="464"/>
      <c r="N32" s="464"/>
      <c r="O32" s="464"/>
      <c r="P32" s="464"/>
      <c r="Q32" s="464"/>
      <c r="R32" s="464"/>
      <c r="S32" s="464"/>
      <c r="T32" s="464"/>
      <c r="U32" s="52"/>
      <c r="V32" s="52"/>
      <c r="W32" s="52"/>
      <c r="X32" s="429"/>
      <c r="Y32" s="429"/>
      <c r="Z32" s="429"/>
      <c r="AA32" s="429"/>
      <c r="AB32" s="429"/>
      <c r="AC32" s="429"/>
      <c r="AD32" s="429"/>
      <c r="AE32" s="429"/>
      <c r="AF32" s="429"/>
      <c r="AG32" s="423"/>
      <c r="AH32" s="423"/>
      <c r="AI32" s="423"/>
      <c r="AJ32" s="423"/>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row>
    <row r="33" spans="1:84" s="50" customFormat="1" ht="15" customHeight="1">
      <c r="A33" s="51"/>
      <c r="B33" s="427"/>
      <c r="C33" s="427"/>
      <c r="D33" s="427"/>
      <c r="E33" s="427"/>
      <c r="F33" s="427"/>
      <c r="G33" s="427"/>
      <c r="H33" s="427"/>
      <c r="I33" s="427"/>
      <c r="J33" s="427"/>
      <c r="L33" s="464"/>
      <c r="M33" s="464"/>
      <c r="N33" s="464"/>
      <c r="O33" s="464"/>
      <c r="P33" s="464"/>
      <c r="Q33" s="464"/>
      <c r="R33" s="464"/>
      <c r="S33" s="464"/>
      <c r="T33" s="464"/>
      <c r="U33" s="52"/>
      <c r="V33" s="52"/>
      <c r="W33" s="52"/>
      <c r="X33" s="429"/>
      <c r="Y33" s="429"/>
      <c r="Z33" s="429"/>
      <c r="AA33" s="429"/>
      <c r="AB33" s="429"/>
      <c r="AC33" s="429"/>
      <c r="AD33" s="429"/>
      <c r="AE33" s="429"/>
      <c r="AF33" s="429"/>
      <c r="AG33" s="423"/>
      <c r="AH33" s="423"/>
      <c r="AI33" s="423"/>
      <c r="AJ33" s="423"/>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row>
    <row r="34" spans="1:84" s="50" customFormat="1" ht="15" customHeight="1">
      <c r="A34" s="51"/>
      <c r="B34" s="425" t="str">
        <f>IF(L8&gt;" ",B57," ")</f>
        <v xml:space="preserve"> </v>
      </c>
      <c r="C34" s="425"/>
      <c r="D34" s="425"/>
      <c r="E34" s="425"/>
      <c r="F34" s="425"/>
      <c r="G34" s="425"/>
      <c r="H34" s="425"/>
      <c r="I34" s="425"/>
      <c r="J34" s="426" t="str">
        <f>VLOOKUP(L34,tabsel,2)</f>
        <v>?</v>
      </c>
      <c r="K34" s="426"/>
      <c r="L34" s="263">
        <v>1</v>
      </c>
      <c r="M34" s="83"/>
      <c r="N34" s="83"/>
      <c r="O34" s="83"/>
      <c r="P34" s="83"/>
      <c r="Q34" s="83"/>
      <c r="R34" s="83"/>
      <c r="S34" s="83"/>
      <c r="T34" s="83"/>
      <c r="U34" s="52"/>
      <c r="V34" s="52"/>
      <c r="W34" s="52"/>
      <c r="X34" s="52"/>
      <c r="Y34" s="52"/>
      <c r="Z34" s="52"/>
      <c r="AA34" s="52"/>
      <c r="AB34" s="52"/>
      <c r="AC34" s="117"/>
      <c r="AD34" s="117"/>
      <c r="AE34" s="132"/>
      <c r="AF34" s="51"/>
      <c r="AG34" s="423"/>
      <c r="AH34" s="423"/>
      <c r="AI34" s="423"/>
      <c r="AJ34" s="423"/>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row>
    <row r="35" spans="1:84" s="50" customFormat="1" ht="15" customHeight="1">
      <c r="A35" s="51"/>
      <c r="B35" s="425"/>
      <c r="C35" s="425"/>
      <c r="D35" s="425"/>
      <c r="E35" s="425"/>
      <c r="F35" s="425"/>
      <c r="G35" s="425"/>
      <c r="H35" s="425"/>
      <c r="I35" s="425"/>
      <c r="J35" s="426"/>
      <c r="K35" s="426"/>
      <c r="L35" s="83"/>
      <c r="M35" s="83"/>
      <c r="O35" s="474" t="s">
        <v>468</v>
      </c>
      <c r="P35" s="474"/>
      <c r="R35" s="83"/>
      <c r="S35" s="83"/>
      <c r="T35" s="83"/>
      <c r="U35" s="52"/>
      <c r="V35" s="52"/>
      <c r="W35" s="52"/>
      <c r="X35" s="52"/>
      <c r="Y35" s="52"/>
      <c r="Z35" s="52"/>
      <c r="AA35" s="52"/>
      <c r="AB35" s="52"/>
      <c r="AC35" s="117"/>
      <c r="AD35" s="117"/>
      <c r="AE35" s="132"/>
      <c r="AF35" s="51"/>
      <c r="AG35" s="423"/>
      <c r="AH35" s="423"/>
      <c r="AI35" s="423"/>
      <c r="AJ35" s="423"/>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row>
    <row r="36" spans="1:84" s="50" customFormat="1" ht="15" customHeight="1">
      <c r="A36" s="51"/>
      <c r="B36" s="51"/>
      <c r="C36" s="51"/>
      <c r="D36" s="51"/>
      <c r="E36" s="51"/>
      <c r="F36" s="51"/>
      <c r="G36" s="51"/>
      <c r="H36" s="51"/>
      <c r="I36" s="51"/>
      <c r="J36" s="51"/>
      <c r="K36" s="51"/>
      <c r="L36" s="51"/>
      <c r="M36" s="51"/>
      <c r="O36" s="474"/>
      <c r="P36" s="474"/>
      <c r="R36" s="51"/>
      <c r="S36" s="51"/>
      <c r="T36" s="51"/>
      <c r="U36" s="52"/>
      <c r="V36" s="52"/>
      <c r="W36" s="52"/>
      <c r="X36" s="52"/>
      <c r="Y36" s="52"/>
      <c r="Z36" s="52"/>
      <c r="AA36" s="52"/>
      <c r="AB36" s="52"/>
      <c r="AC36" s="117"/>
      <c r="AD36" s="117"/>
      <c r="AE36" s="132"/>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row>
    <row r="37" spans="1:84" s="50" customFormat="1" ht="15" customHeight="1">
      <c r="A37" s="51"/>
      <c r="B37" s="51"/>
      <c r="C37" s="51"/>
      <c r="D37" s="51"/>
      <c r="E37" s="51"/>
      <c r="F37" s="51"/>
      <c r="G37" s="51"/>
      <c r="H37" s="51"/>
      <c r="I37" s="51"/>
      <c r="J37" s="51"/>
      <c r="K37" s="51"/>
      <c r="L37" s="51"/>
      <c r="M37" s="51"/>
      <c r="O37" s="474"/>
      <c r="P37" s="474"/>
      <c r="Q37" s="51"/>
      <c r="R37" s="51"/>
      <c r="S37" s="51"/>
      <c r="T37" s="51"/>
      <c r="U37" s="52"/>
      <c r="V37" s="52"/>
      <c r="W37" s="52"/>
      <c r="X37" s="52"/>
      <c r="Y37" s="52"/>
      <c r="Z37" s="52"/>
      <c r="AA37" s="52"/>
      <c r="AB37" s="52"/>
      <c r="AC37" s="117"/>
      <c r="AD37" s="117"/>
      <c r="AE37" s="132"/>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row>
    <row r="38" spans="1:84" ht="1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row>
    <row r="39" spans="1:84" ht="1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row>
    <row r="40" spans="1:84" ht="1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row>
    <row r="41" spans="1:84" ht="1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row>
    <row r="42" spans="1:84" s="4" customFormat="1" ht="15" customHeight="1">
      <c r="K42" s="7"/>
      <c r="AC42" s="154"/>
      <c r="AD42" s="154"/>
      <c r="AE42" s="16"/>
    </row>
    <row r="43" spans="1:84" s="4" customFormat="1" ht="15" customHeight="1">
      <c r="K43" s="7"/>
      <c r="AC43" s="154"/>
      <c r="AD43" s="154"/>
      <c r="AE43" s="16"/>
    </row>
    <row r="44" spans="1:84" s="4" customFormat="1" ht="15" customHeight="1">
      <c r="AC44" s="154"/>
      <c r="AD44" s="154"/>
      <c r="AE44" s="16"/>
    </row>
    <row r="45" spans="1:84" s="4" customFormat="1" ht="15" customHeight="1">
      <c r="AC45" s="154"/>
      <c r="AD45" s="154"/>
      <c r="AE45" s="16"/>
    </row>
    <row r="46" spans="1:84" s="4" customFormat="1" ht="15" customHeight="1">
      <c r="AC46" s="154"/>
      <c r="AD46" s="154"/>
      <c r="AE46" s="16"/>
    </row>
    <row r="47" spans="1:84" s="4" customFormat="1" ht="15" customHeight="1">
      <c r="AC47" s="154"/>
      <c r="AD47" s="154"/>
      <c r="AE47" s="16"/>
    </row>
    <row r="48" spans="1:84" s="4" customFormat="1" ht="15" customHeight="1">
      <c r="AC48" s="154"/>
      <c r="AD48" s="154"/>
      <c r="AE48" s="16"/>
    </row>
    <row r="49" spans="1:84" s="4" customFormat="1" ht="15" customHeight="1">
      <c r="AC49" s="154"/>
      <c r="AD49" s="154"/>
      <c r="AE49" s="16"/>
    </row>
    <row r="50" spans="1:84" s="4" customFormat="1" ht="15" customHeight="1">
      <c r="AC50" s="154"/>
      <c r="AD50" s="154"/>
      <c r="AE50" s="16"/>
    </row>
    <row r="51" spans="1:84" s="4" customFormat="1" ht="15" customHeight="1">
      <c r="AC51" s="154"/>
      <c r="AD51" s="154"/>
      <c r="AE51" s="16"/>
    </row>
    <row r="52" spans="1:84" s="4" customFormat="1" ht="15" customHeight="1">
      <c r="AC52" s="154"/>
      <c r="AD52" s="154"/>
      <c r="AE52" s="16"/>
    </row>
    <row r="53" spans="1:84" s="4" customFormat="1" ht="15" customHeight="1">
      <c r="AC53" s="154"/>
      <c r="AD53" s="154"/>
      <c r="AE53" s="16"/>
    </row>
    <row r="54" spans="1:84" s="4" customFormat="1" ht="15" customHeight="1">
      <c r="AC54" s="154"/>
      <c r="AD54" s="154"/>
      <c r="AE54" s="16"/>
    </row>
    <row r="55" spans="1:84" ht="1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68"/>
      <c r="AD55" s="68"/>
      <c r="AE55" s="74"/>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row>
    <row r="56" spans="1:84" s="173" customFormat="1">
      <c r="B56" s="173" t="s">
        <v>431</v>
      </c>
      <c r="H56" s="174"/>
      <c r="K56" s="175"/>
    </row>
    <row r="57" spans="1:84" s="173" customFormat="1">
      <c r="B57" s="173" t="s">
        <v>406</v>
      </c>
      <c r="H57" s="174"/>
      <c r="K57" s="175"/>
    </row>
    <row r="58" spans="1:84" s="173" customFormat="1">
      <c r="B58" s="173" t="s">
        <v>407</v>
      </c>
      <c r="H58" s="174"/>
      <c r="K58" s="175"/>
    </row>
    <row r="59" spans="1:84" s="173" customFormat="1">
      <c r="B59" s="173" t="s">
        <v>302</v>
      </c>
      <c r="H59" s="174"/>
      <c r="K59" s="175"/>
    </row>
    <row r="60" spans="1:84" s="173" customFormat="1">
      <c r="B60" s="173" t="s">
        <v>408</v>
      </c>
      <c r="H60" s="174"/>
      <c r="K60" s="175"/>
    </row>
    <row r="61" spans="1:84" s="173" customFormat="1" ht="18.75" customHeight="1">
      <c r="B61" s="173" t="s">
        <v>409</v>
      </c>
      <c r="H61" s="174"/>
      <c r="K61" s="175"/>
    </row>
    <row r="62" spans="1:84" ht="1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93"/>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row>
    <row r="63" spans="1:84" ht="1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93"/>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row>
  </sheetData>
  <sheetProtection algorithmName="SHA-512" hashValue="B8iExKl5dFPntuyyJLRBtHN3SKY1E66v8GeIojO0B2swfVTJdz7dPfRjpqXj1cO9emt90VkYlAMhGpOBK0LD2Q==" saltValue="LglE/SLNPQtiweig3xLqVw==" spinCount="100000" sheet="1" selectLockedCells="1"/>
  <mergeCells count="18">
    <mergeCell ref="E1:G2"/>
    <mergeCell ref="B4:C5"/>
    <mergeCell ref="R4:R5"/>
    <mergeCell ref="S4:T5"/>
    <mergeCell ref="F4:J5"/>
    <mergeCell ref="L4:M4"/>
    <mergeCell ref="L5:M5"/>
    <mergeCell ref="B6:J6"/>
    <mergeCell ref="L6:T6"/>
    <mergeCell ref="B7:J7"/>
    <mergeCell ref="L7:T7"/>
    <mergeCell ref="B8:J33"/>
    <mergeCell ref="L8:T33"/>
    <mergeCell ref="X8:AF33"/>
    <mergeCell ref="AG8:AJ35"/>
    <mergeCell ref="B34:I35"/>
    <mergeCell ref="J34:K35"/>
    <mergeCell ref="O35:P37"/>
  </mergeCells>
  <conditionalFormatting sqref="B34:I35">
    <cfRule type="expression" dxfId="7" priority="1">
      <formula>$L$8&gt;0</formula>
    </cfRule>
  </conditionalFormatting>
  <conditionalFormatting sqref="B6:J6">
    <cfRule type="cellIs" dxfId="6" priority="4" operator="equal">
      <formula>$B$58</formula>
    </cfRule>
  </conditionalFormatting>
  <conditionalFormatting sqref="B8:J33">
    <cfRule type="expression" dxfId="5" priority="2">
      <formula>$J$34="oui"</formula>
    </cfRule>
    <cfRule type="expression" dxfId="4" priority="3">
      <formula>$J$34=oui</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084" r:id="rId4" name="Spinner 4">
              <controlPr defaultSize="0" autoPict="0">
                <anchor moveWithCells="1" sizeWithCells="1">
                  <from>
                    <xdr:col>11</xdr:col>
                    <xdr:colOff>9525</xdr:colOff>
                    <xdr:row>33</xdr:row>
                    <xdr:rowOff>19050</xdr:rowOff>
                  </from>
                  <to>
                    <xdr:col>11</xdr:col>
                    <xdr:colOff>514350</xdr:colOff>
                    <xdr:row>35</xdr:row>
                    <xdr:rowOff>19050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00CC66"/>
  </sheetPr>
  <dimension ref="A1:CF54"/>
  <sheetViews>
    <sheetView showGridLines="0" showRowColHeaders="0" zoomScaleNormal="100" workbookViewId="0">
      <selection activeCell="L17" sqref="L17:U21"/>
    </sheetView>
  </sheetViews>
  <sheetFormatPr baseColWidth="10" defaultColWidth="11.42578125" defaultRowHeight="21"/>
  <cols>
    <col min="1" max="1" width="0.85546875" customWidth="1"/>
    <col min="2" max="2" width="6.7109375" customWidth="1"/>
    <col min="3" max="3" width="4.140625" customWidth="1"/>
    <col min="4" max="4" width="3.7109375" customWidth="1"/>
    <col min="5" max="5" width="8.7109375" customWidth="1"/>
    <col min="6" max="7" width="0.85546875" customWidth="1"/>
    <col min="8" max="8" width="22.140625" style="3" customWidth="1"/>
    <col min="9" max="9" width="9.85546875" customWidth="1"/>
    <col min="10" max="10" width="50.7109375" customWidth="1"/>
    <col min="11" max="11" width="0.85546875" style="2" customWidth="1"/>
    <col min="12" max="21" width="4.7109375" customWidth="1"/>
    <col min="22" max="23" width="0.85546875" customWidth="1"/>
    <col min="24" max="25" width="5.7109375" customWidth="1"/>
    <col min="26" max="26" width="18.28515625" customWidth="1"/>
    <col min="27" max="27" width="15.5703125" customWidth="1"/>
    <col min="28" max="28" width="12.5703125" customWidth="1"/>
    <col min="29" max="34" width="15.5703125" style="5" customWidth="1"/>
    <col min="35" max="59" width="11.42578125" style="5"/>
  </cols>
  <sheetData>
    <row r="1" spans="1:84" s="5" customFormat="1" ht="8.4499999999999993" customHeight="1">
      <c r="A1" s="51"/>
      <c r="F1" s="51"/>
      <c r="G1" s="51"/>
      <c r="H1" s="51"/>
      <c r="I1" s="51"/>
      <c r="J1" s="51"/>
      <c r="K1" s="51"/>
      <c r="L1" s="51"/>
      <c r="M1" s="51"/>
      <c r="N1" s="51"/>
      <c r="O1" s="51"/>
      <c r="P1" s="51"/>
      <c r="Q1" s="51"/>
      <c r="R1" s="51"/>
      <c r="S1" s="51"/>
      <c r="T1" s="51"/>
      <c r="U1" s="51"/>
      <c r="V1" s="51"/>
      <c r="W1" s="51"/>
      <c r="X1" s="89"/>
      <c r="Y1" s="89"/>
    </row>
    <row r="2" spans="1:84" s="50" customFormat="1" ht="18.75" customHeight="1">
      <c r="A2" s="51"/>
      <c r="B2" s="51"/>
      <c r="C2" s="51"/>
      <c r="D2" s="51"/>
      <c r="E2" s="51"/>
      <c r="F2" s="51"/>
      <c r="G2" s="51"/>
      <c r="H2" s="51"/>
      <c r="I2" s="51"/>
      <c r="J2" s="51"/>
      <c r="K2" s="51"/>
      <c r="L2" s="51"/>
      <c r="M2" s="51"/>
      <c r="N2" s="51"/>
      <c r="O2" s="51"/>
      <c r="P2" s="51"/>
      <c r="Q2" s="51"/>
      <c r="R2" s="51"/>
      <c r="S2" s="51"/>
      <c r="T2" s="51"/>
      <c r="U2" s="52"/>
      <c r="V2" s="52"/>
      <c r="W2" s="52"/>
      <c r="X2" s="52"/>
      <c r="Y2" s="52"/>
      <c r="Z2" s="52"/>
      <c r="AA2" s="52"/>
      <c r="AB2" s="52"/>
      <c r="AC2" s="52"/>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row>
    <row r="3" spans="1:84" s="50" customFormat="1" ht="15">
      <c r="A3" s="51"/>
      <c r="B3" s="51"/>
      <c r="C3" s="51"/>
      <c r="D3" s="51"/>
      <c r="E3" s="51"/>
      <c r="F3" s="51"/>
      <c r="G3" s="51"/>
      <c r="H3" s="51"/>
      <c r="I3" s="51"/>
      <c r="J3" s="51"/>
      <c r="K3" s="51"/>
      <c r="L3" s="51"/>
      <c r="M3" s="51"/>
      <c r="N3" s="51"/>
      <c r="O3" s="51"/>
      <c r="P3" s="51"/>
      <c r="Q3" s="51"/>
      <c r="R3" s="51"/>
      <c r="S3" s="51"/>
      <c r="T3" s="51"/>
      <c r="U3" s="52"/>
      <c r="V3" s="52"/>
      <c r="W3" s="52"/>
      <c r="X3" s="52"/>
      <c r="Y3" s="52"/>
      <c r="Z3" s="52"/>
      <c r="AA3" s="52"/>
      <c r="AB3" s="52"/>
      <c r="AC3" s="52"/>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row>
    <row r="4" spans="1:84" s="50" customFormat="1" ht="15">
      <c r="A4" s="51"/>
      <c r="B4" s="51"/>
      <c r="C4" s="51"/>
      <c r="D4" s="51"/>
      <c r="E4" s="51"/>
      <c r="F4" s="51"/>
      <c r="G4" s="51"/>
      <c r="H4" s="51"/>
      <c r="I4" s="51"/>
      <c r="J4" s="51"/>
      <c r="K4" s="51"/>
      <c r="L4" s="51"/>
      <c r="M4" s="51"/>
      <c r="N4" s="51"/>
      <c r="O4" s="51"/>
      <c r="P4" s="51"/>
      <c r="Q4" s="51"/>
      <c r="R4" s="51"/>
      <c r="S4" s="51"/>
      <c r="T4" s="51"/>
      <c r="U4" s="52"/>
      <c r="V4" s="52"/>
      <c r="W4" s="52"/>
      <c r="X4" s="52"/>
      <c r="Y4" s="52"/>
      <c r="Z4" s="52"/>
      <c r="AA4" s="52"/>
      <c r="AB4" s="52"/>
      <c r="AC4" s="52"/>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row>
    <row r="5" spans="1:84" s="5" customFormat="1" ht="17.45" customHeight="1">
      <c r="A5" s="433" t="s">
        <v>405</v>
      </c>
      <c r="B5" s="433"/>
      <c r="C5" s="433"/>
      <c r="D5" s="433"/>
      <c r="E5" s="433"/>
      <c r="F5" s="94"/>
      <c r="G5" s="94"/>
      <c r="H5" s="85"/>
      <c r="I5" s="467" t="s">
        <v>189</v>
      </c>
      <c r="J5" s="467"/>
      <c r="K5" s="467"/>
      <c r="L5" s="467"/>
      <c r="M5" s="467"/>
      <c r="N5" s="467"/>
      <c r="O5" s="467"/>
      <c r="P5" s="467"/>
      <c r="Q5" s="467"/>
      <c r="R5" s="211"/>
      <c r="S5" s="455" t="s">
        <v>440</v>
      </c>
      <c r="T5" s="455"/>
      <c r="U5" s="455"/>
      <c r="V5" s="85"/>
      <c r="W5" s="85"/>
      <c r="X5" s="87" t="str">
        <f>Introduction!P5</f>
        <v>0 0</v>
      </c>
      <c r="Y5" s="85"/>
      <c r="Z5" s="85"/>
      <c r="AA5" s="465">
        <f ca="1">NOW()</f>
        <v>45409.527682523149</v>
      </c>
      <c r="AB5" s="465"/>
      <c r="AC5" s="52"/>
    </row>
    <row r="6" spans="1:84" s="5" customFormat="1" ht="17.45" customHeight="1">
      <c r="A6" s="433"/>
      <c r="B6" s="433"/>
      <c r="C6" s="433"/>
      <c r="D6" s="433"/>
      <c r="E6" s="433"/>
      <c r="F6" s="94"/>
      <c r="G6" s="94"/>
      <c r="H6" s="94"/>
      <c r="I6" s="467"/>
      <c r="J6" s="467"/>
      <c r="K6" s="467"/>
      <c r="L6" s="467"/>
      <c r="M6" s="467"/>
      <c r="N6" s="467"/>
      <c r="O6" s="467"/>
      <c r="P6" s="467"/>
      <c r="Q6" s="467"/>
      <c r="R6" s="211"/>
      <c r="S6" s="455" t="s">
        <v>441</v>
      </c>
      <c r="T6" s="455"/>
      <c r="U6" s="455"/>
      <c r="V6" s="85"/>
      <c r="W6" s="85"/>
      <c r="X6" s="87">
        <f>Introduction!P6</f>
        <v>0</v>
      </c>
      <c r="Y6" s="85"/>
      <c r="Z6" s="85"/>
      <c r="AA6" s="465"/>
      <c r="AB6" s="465"/>
      <c r="AC6" s="52"/>
    </row>
    <row r="7" spans="1:84" s="5" customFormat="1" ht="7.5" customHeight="1">
      <c r="H7" s="90"/>
      <c r="I7" s="90"/>
      <c r="J7" s="90"/>
      <c r="K7" s="90"/>
      <c r="L7" s="91"/>
      <c r="M7" s="91"/>
      <c r="N7" s="91"/>
      <c r="O7" s="91"/>
      <c r="P7" s="91"/>
      <c r="Q7" s="92"/>
      <c r="R7" s="92"/>
      <c r="S7" s="92"/>
      <c r="T7" s="92"/>
      <c r="U7" s="92"/>
    </row>
    <row r="8" spans="1:84" ht="15" customHeight="1">
      <c r="A8" s="480" t="s">
        <v>362</v>
      </c>
      <c r="B8" s="480"/>
      <c r="C8" s="480"/>
      <c r="D8" s="480"/>
      <c r="E8" s="480"/>
      <c r="F8" s="4"/>
      <c r="G8" s="4"/>
      <c r="H8" s="439"/>
      <c r="I8" s="439"/>
      <c r="J8" s="439"/>
      <c r="K8" s="439"/>
      <c r="L8" s="439"/>
      <c r="M8" s="439"/>
      <c r="N8" s="439"/>
      <c r="O8" s="439"/>
      <c r="P8" s="439"/>
      <c r="Q8" s="439"/>
      <c r="R8" s="439"/>
      <c r="S8" s="439"/>
      <c r="T8" s="439"/>
      <c r="U8" s="439"/>
      <c r="V8" s="439"/>
      <c r="W8" s="439"/>
      <c r="X8" s="439"/>
      <c r="Y8" s="439"/>
      <c r="Z8" s="439"/>
      <c r="AA8" s="439"/>
      <c r="AB8" s="4"/>
    </row>
    <row r="9" spans="1:84" ht="15" customHeight="1">
      <c r="A9" s="480"/>
      <c r="B9" s="480"/>
      <c r="C9" s="480"/>
      <c r="D9" s="480"/>
      <c r="E9" s="480"/>
      <c r="F9" s="4"/>
      <c r="G9" s="4"/>
      <c r="H9" s="199" t="s">
        <v>237</v>
      </c>
      <c r="I9" s="203"/>
      <c r="J9" s="204"/>
      <c r="K9" s="205"/>
      <c r="L9" s="205"/>
      <c r="M9" s="205"/>
      <c r="N9" s="205"/>
      <c r="O9" s="205"/>
      <c r="P9" s="205"/>
      <c r="Q9" s="205"/>
      <c r="R9" s="205"/>
      <c r="S9" s="205"/>
      <c r="T9" s="205"/>
      <c r="U9" s="205"/>
      <c r="W9" s="4"/>
      <c r="X9" s="22" t="s">
        <v>257</v>
      </c>
      <c r="Y9" s="22"/>
      <c r="Z9" s="22"/>
      <c r="AA9" s="22"/>
      <c r="AB9" s="4"/>
    </row>
    <row r="10" spans="1:84" ht="15" customHeight="1">
      <c r="A10" s="480"/>
      <c r="B10" s="480"/>
      <c r="C10" s="480"/>
      <c r="D10" s="480"/>
      <c r="E10" s="480"/>
      <c r="F10" s="4"/>
      <c r="G10" s="4"/>
      <c r="H10" s="532" t="s">
        <v>238</v>
      </c>
      <c r="I10" s="532"/>
      <c r="J10" s="532"/>
      <c r="K10" s="532"/>
      <c r="L10" s="532"/>
      <c r="M10" s="532"/>
      <c r="N10" s="532"/>
      <c r="O10" s="532"/>
      <c r="P10" s="532"/>
      <c r="Q10" s="532"/>
      <c r="R10" s="532"/>
      <c r="S10" s="532"/>
      <c r="T10" s="532"/>
      <c r="U10" s="532"/>
      <c r="W10" s="4"/>
      <c r="X10" s="517" t="s">
        <v>258</v>
      </c>
      <c r="Y10" s="517"/>
      <c r="Z10" s="517"/>
      <c r="AA10" s="517"/>
      <c r="AB10" s="517"/>
      <c r="AC10" s="5" t="s">
        <v>83</v>
      </c>
    </row>
    <row r="11" spans="1:84" ht="15" customHeight="1">
      <c r="A11" s="150"/>
      <c r="B11" s="150"/>
      <c r="C11" s="150"/>
      <c r="D11" s="150"/>
      <c r="E11" s="150"/>
      <c r="F11" s="4"/>
      <c r="G11" s="4"/>
      <c r="H11" s="532"/>
      <c r="I11" s="532"/>
      <c r="J11" s="532"/>
      <c r="K11" s="532"/>
      <c r="L11" s="532"/>
      <c r="M11" s="532"/>
      <c r="N11" s="532"/>
      <c r="O11" s="532"/>
      <c r="P11" s="532"/>
      <c r="Q11" s="532"/>
      <c r="R11" s="532"/>
      <c r="S11" s="532"/>
      <c r="T11" s="532"/>
      <c r="U11" s="532"/>
      <c r="W11" s="4"/>
      <c r="X11" s="517"/>
      <c r="Y11" s="517"/>
      <c r="Z11" s="517"/>
      <c r="AA11" s="517"/>
      <c r="AB11" s="517"/>
    </row>
    <row r="12" spans="1:84" ht="15" customHeight="1">
      <c r="A12" s="4"/>
      <c r="B12" s="4"/>
      <c r="C12" s="4"/>
      <c r="D12" s="4"/>
      <c r="E12" s="4"/>
      <c r="F12" s="4"/>
      <c r="G12" s="4"/>
      <c r="H12" s="532"/>
      <c r="I12" s="532"/>
      <c r="J12" s="532"/>
      <c r="K12" s="532"/>
      <c r="L12" s="532"/>
      <c r="M12" s="532"/>
      <c r="N12" s="532"/>
      <c r="O12" s="532"/>
      <c r="P12" s="532"/>
      <c r="Q12" s="532"/>
      <c r="R12" s="532"/>
      <c r="S12" s="532"/>
      <c r="T12" s="532"/>
      <c r="U12" s="532"/>
      <c r="W12" s="4"/>
      <c r="X12" s="517"/>
      <c r="Y12" s="517"/>
      <c r="Z12" s="517"/>
      <c r="AA12" s="517"/>
      <c r="AB12" s="517"/>
    </row>
    <row r="13" spans="1:84" ht="15" customHeight="1">
      <c r="A13" s="4"/>
      <c r="B13" s="361" t="s">
        <v>361</v>
      </c>
      <c r="C13" s="361" t="str">
        <f>Introduction!C9</f>
        <v>Date (JJ/MM/AAAA)</v>
      </c>
      <c r="D13" s="443"/>
      <c r="E13" s="443"/>
      <c r="F13" s="4"/>
      <c r="G13" s="4"/>
      <c r="H13" s="532"/>
      <c r="I13" s="532"/>
      <c r="J13" s="532"/>
      <c r="K13" s="532"/>
      <c r="L13" s="532"/>
      <c r="M13" s="532"/>
      <c r="N13" s="532"/>
      <c r="O13" s="532"/>
      <c r="P13" s="532"/>
      <c r="Q13" s="532"/>
      <c r="R13" s="532"/>
      <c r="S13" s="532"/>
      <c r="T13" s="532"/>
      <c r="U13" s="532"/>
      <c r="W13" s="4"/>
      <c r="X13" s="517"/>
      <c r="Y13" s="517"/>
      <c r="Z13" s="517"/>
      <c r="AA13" s="517"/>
      <c r="AB13" s="517"/>
    </row>
    <row r="14" spans="1:84" ht="15" customHeight="1" thickBot="1">
      <c r="A14" s="4"/>
      <c r="B14" s="362"/>
      <c r="C14" s="444"/>
      <c r="D14" s="444"/>
      <c r="E14" s="444"/>
      <c r="F14" s="4"/>
      <c r="G14" s="4"/>
      <c r="H14" s="532"/>
      <c r="I14" s="532"/>
      <c r="J14" s="532"/>
      <c r="K14" s="532"/>
      <c r="L14" s="532"/>
      <c r="M14" s="532"/>
      <c r="N14" s="532"/>
      <c r="O14" s="532"/>
      <c r="P14" s="532"/>
      <c r="Q14" s="532"/>
      <c r="R14" s="532"/>
      <c r="S14" s="532"/>
      <c r="T14" s="532"/>
      <c r="U14" s="532"/>
      <c r="W14" s="4"/>
      <c r="X14" s="517"/>
      <c r="Y14" s="517"/>
      <c r="Z14" s="517"/>
      <c r="AA14" s="517"/>
      <c r="AB14" s="517"/>
    </row>
    <row r="15" spans="1:84" ht="15" customHeight="1">
      <c r="A15" s="4"/>
      <c r="B15" s="11">
        <v>1</v>
      </c>
      <c r="C15" s="501" t="str">
        <f>IF('CE1'!S4&gt;0,'CE1'!S4," ")</f>
        <v xml:space="preserve"> </v>
      </c>
      <c r="D15" s="502"/>
      <c r="E15" s="503"/>
      <c r="F15" s="4"/>
      <c r="G15" s="4"/>
      <c r="H15" s="9" t="s">
        <v>239</v>
      </c>
      <c r="I15" s="14"/>
      <c r="J15" s="14"/>
      <c r="K15" s="14"/>
      <c r="L15" s="9" t="s">
        <v>240</v>
      </c>
      <c r="M15" s="14"/>
      <c r="N15" s="14"/>
      <c r="O15" s="14"/>
      <c r="P15" s="14"/>
      <c r="Q15" s="14"/>
      <c r="R15" s="14"/>
      <c r="S15" s="14"/>
      <c r="T15" s="14"/>
      <c r="U15" s="14"/>
      <c r="W15" s="4"/>
      <c r="X15" s="517"/>
      <c r="Y15" s="517"/>
      <c r="Z15" s="517"/>
      <c r="AA15" s="517"/>
      <c r="AB15" s="517"/>
    </row>
    <row r="16" spans="1:84" ht="15" customHeight="1">
      <c r="A16" s="4"/>
      <c r="B16" s="1">
        <f>B15+1</f>
        <v>2</v>
      </c>
      <c r="C16" s="501" t="str">
        <f>IF('CE2'!S4&gt;0,'CE2'!S4," ")</f>
        <v xml:space="preserve"> </v>
      </c>
      <c r="D16" s="502"/>
      <c r="E16" s="503"/>
      <c r="F16" s="4"/>
      <c r="G16" s="4"/>
      <c r="H16" s="35" t="s">
        <v>241</v>
      </c>
      <c r="I16" s="36"/>
      <c r="J16" s="36"/>
      <c r="K16" s="14"/>
      <c r="L16" s="14"/>
      <c r="M16" s="14"/>
      <c r="N16" s="14"/>
      <c r="O16" s="14"/>
      <c r="P16" s="14"/>
      <c r="Q16" s="14"/>
      <c r="R16" s="14"/>
      <c r="S16" s="14"/>
      <c r="T16" s="14"/>
      <c r="U16" s="14"/>
      <c r="W16" s="4"/>
      <c r="X16" s="517"/>
      <c r="Y16" s="517"/>
      <c r="Z16" s="517"/>
      <c r="AA16" s="517"/>
      <c r="AB16" s="517"/>
    </row>
    <row r="17" spans="1:28" ht="15" customHeight="1">
      <c r="A17" s="4"/>
      <c r="B17" s="1">
        <f t="shared" ref="B17:B24" si="0">B16+1</f>
        <v>3</v>
      </c>
      <c r="C17" s="501" t="str">
        <f>IF('CE3'!S4&gt;0,'CE3'!S4," ")</f>
        <v xml:space="preserve"> </v>
      </c>
      <c r="D17" s="502"/>
      <c r="E17" s="503"/>
      <c r="F17" s="4"/>
      <c r="G17" s="4"/>
      <c r="H17" s="212" t="s">
        <v>242</v>
      </c>
      <c r="I17" s="213"/>
      <c r="J17" s="37"/>
      <c r="K17" s="14"/>
      <c r="L17" s="520"/>
      <c r="M17" s="520"/>
      <c r="N17" s="520"/>
      <c r="O17" s="520"/>
      <c r="P17" s="520"/>
      <c r="Q17" s="520"/>
      <c r="R17" s="520"/>
      <c r="S17" s="520"/>
      <c r="T17" s="520"/>
      <c r="U17" s="520"/>
      <c r="W17" s="4"/>
      <c r="X17" s="517"/>
      <c r="Y17" s="517"/>
      <c r="Z17" s="517"/>
      <c r="AA17" s="517"/>
      <c r="AB17" s="517"/>
    </row>
    <row r="18" spans="1:28" ht="15" customHeight="1">
      <c r="A18" s="4"/>
      <c r="B18" s="1">
        <f t="shared" si="0"/>
        <v>4</v>
      </c>
      <c r="C18" s="501" t="str">
        <f>IF('CE4'!S4&gt;0,'CE4'!S4," ")</f>
        <v xml:space="preserve"> </v>
      </c>
      <c r="D18" s="502"/>
      <c r="E18" s="503"/>
      <c r="F18" s="4"/>
      <c r="G18" s="4"/>
      <c r="H18" s="214" t="s">
        <v>243</v>
      </c>
      <c r="I18" s="167"/>
      <c r="J18" s="28"/>
      <c r="K18" s="14"/>
      <c r="L18" s="464"/>
      <c r="M18" s="464"/>
      <c r="N18" s="464"/>
      <c r="O18" s="464"/>
      <c r="P18" s="464"/>
      <c r="Q18" s="464"/>
      <c r="R18" s="464"/>
      <c r="S18" s="464"/>
      <c r="T18" s="464"/>
      <c r="U18" s="464"/>
      <c r="W18" s="4"/>
      <c r="X18" s="39" t="s">
        <v>259</v>
      </c>
      <c r="Y18" s="40"/>
      <c r="Z18" s="40"/>
      <c r="AA18" s="40"/>
      <c r="AB18" s="4"/>
    </row>
    <row r="19" spans="1:28" ht="15" customHeight="1">
      <c r="A19" s="4"/>
      <c r="B19" s="1">
        <f t="shared" si="0"/>
        <v>5</v>
      </c>
      <c r="C19" s="501" t="str">
        <f>IF('CE5'!S4&gt;0,'CE5'!S4," ")</f>
        <v xml:space="preserve"> </v>
      </c>
      <c r="D19" s="502"/>
      <c r="E19" s="503"/>
      <c r="F19" s="4"/>
      <c r="G19" s="4"/>
      <c r="H19" s="214" t="s">
        <v>244</v>
      </c>
      <c r="I19" s="167"/>
      <c r="J19" s="28"/>
      <c r="K19" s="14"/>
      <c r="L19" s="464"/>
      <c r="M19" s="464"/>
      <c r="N19" s="464"/>
      <c r="O19" s="464"/>
      <c r="P19" s="464"/>
      <c r="Q19" s="464"/>
      <c r="R19" s="464"/>
      <c r="S19" s="464"/>
      <c r="T19" s="464"/>
      <c r="U19" s="464"/>
      <c r="W19" s="4"/>
      <c r="X19" s="538"/>
      <c r="Y19" s="538"/>
      <c r="Z19" s="538"/>
      <c r="AA19" s="538"/>
      <c r="AB19" s="4"/>
    </row>
    <row r="20" spans="1:28" ht="15" customHeight="1">
      <c r="A20" s="4"/>
      <c r="B20" s="1">
        <f t="shared" si="0"/>
        <v>6</v>
      </c>
      <c r="C20" s="501" t="str">
        <f>IF('CE6'!S4&gt;0,'CE6'!S4," ")</f>
        <v xml:space="preserve"> </v>
      </c>
      <c r="D20" s="502"/>
      <c r="E20" s="503"/>
      <c r="F20" s="4"/>
      <c r="G20" s="4"/>
      <c r="H20" s="214" t="s">
        <v>245</v>
      </c>
      <c r="I20" s="167"/>
      <c r="J20" s="28"/>
      <c r="K20" s="14"/>
      <c r="L20" s="464"/>
      <c r="M20" s="464"/>
      <c r="N20" s="464"/>
      <c r="O20" s="464"/>
      <c r="P20" s="464"/>
      <c r="Q20" s="464"/>
      <c r="R20" s="464"/>
      <c r="S20" s="464"/>
      <c r="T20" s="464"/>
      <c r="U20" s="464"/>
      <c r="W20" s="4"/>
      <c r="X20" s="41" t="s">
        <v>260</v>
      </c>
      <c r="Y20" s="42"/>
      <c r="Z20" s="43"/>
      <c r="AA20" s="44" t="s">
        <v>261</v>
      </c>
      <c r="AB20" s="4"/>
    </row>
    <row r="21" spans="1:28" ht="15" customHeight="1">
      <c r="A21" s="4"/>
      <c r="B21" s="1">
        <f t="shared" si="0"/>
        <v>7</v>
      </c>
      <c r="C21" s="501" t="str">
        <f>IF('CE7'!S4&gt;0,'CE7'!S4," ")</f>
        <v xml:space="preserve"> </v>
      </c>
      <c r="D21" s="502"/>
      <c r="E21" s="503"/>
      <c r="F21" s="4"/>
      <c r="G21" s="4"/>
      <c r="H21" s="45" t="s">
        <v>246</v>
      </c>
      <c r="I21" s="36"/>
      <c r="J21" s="36"/>
      <c r="K21" s="14"/>
      <c r="L21" s="464"/>
      <c r="M21" s="464"/>
      <c r="N21" s="464"/>
      <c r="O21" s="464"/>
      <c r="P21" s="464"/>
      <c r="Q21" s="464"/>
      <c r="R21" s="464"/>
      <c r="S21" s="464"/>
      <c r="T21" s="464"/>
      <c r="U21" s="464"/>
      <c r="W21" s="4"/>
      <c r="X21" s="538"/>
      <c r="Y21" s="538"/>
      <c r="Z21" s="538"/>
      <c r="AA21" s="169"/>
      <c r="AB21" s="4"/>
    </row>
    <row r="22" spans="1:28" ht="15" customHeight="1">
      <c r="A22" s="6"/>
      <c r="B22" s="1">
        <f t="shared" si="0"/>
        <v>8</v>
      </c>
      <c r="C22" s="501" t="str">
        <f>IF('CE8'!S4&gt;0,'CE8'!S4," ")</f>
        <v xml:space="preserve"> </v>
      </c>
      <c r="D22" s="502"/>
      <c r="E22" s="503"/>
      <c r="F22" s="4"/>
      <c r="G22" s="4"/>
      <c r="H22" s="35" t="s">
        <v>38</v>
      </c>
      <c r="I22" s="36"/>
      <c r="J22" s="36"/>
      <c r="K22" s="14"/>
      <c r="L22" s="14"/>
      <c r="M22" s="14"/>
      <c r="N22" s="14"/>
      <c r="O22" s="14"/>
      <c r="P22" s="14"/>
      <c r="Q22" s="14"/>
      <c r="R22" s="14"/>
      <c r="S22" s="14"/>
      <c r="T22" s="14"/>
      <c r="U22" s="14"/>
      <c r="W22" s="4"/>
      <c r="X22" s="46" t="s">
        <v>259</v>
      </c>
      <c r="Y22" s="47"/>
      <c r="Z22" s="47"/>
      <c r="AA22" s="47"/>
      <c r="AB22" s="4"/>
    </row>
    <row r="23" spans="1:28" ht="15" customHeight="1">
      <c r="A23" s="6"/>
      <c r="B23" s="1">
        <f t="shared" si="0"/>
        <v>9</v>
      </c>
      <c r="C23" s="501" t="str">
        <f>IF('CE9'!S4&gt;0,'CE9'!S4," ")</f>
        <v xml:space="preserve"> </v>
      </c>
      <c r="D23" s="502"/>
      <c r="E23" s="503"/>
      <c r="F23" s="4"/>
      <c r="G23" s="4"/>
      <c r="H23" s="212" t="s">
        <v>247</v>
      </c>
      <c r="I23" s="37"/>
      <c r="J23" s="37"/>
      <c r="K23" s="14"/>
      <c r="L23" s="520"/>
      <c r="M23" s="520"/>
      <c r="N23" s="520"/>
      <c r="O23" s="520"/>
      <c r="P23" s="520"/>
      <c r="Q23" s="520"/>
      <c r="R23" s="520"/>
      <c r="S23" s="520"/>
      <c r="T23" s="520"/>
      <c r="U23" s="520"/>
      <c r="W23" s="4"/>
      <c r="X23" s="538"/>
      <c r="Y23" s="538"/>
      <c r="Z23" s="538"/>
      <c r="AA23" s="538"/>
      <c r="AB23" s="4"/>
    </row>
    <row r="24" spans="1:28" ht="15" customHeight="1">
      <c r="A24" s="6"/>
      <c r="B24" s="1">
        <f t="shared" si="0"/>
        <v>10</v>
      </c>
      <c r="C24" s="501" t="str">
        <f>IF('CE10'!S4&gt;0,'CE10'!S4," ")</f>
        <v xml:space="preserve"> </v>
      </c>
      <c r="D24" s="502"/>
      <c r="E24" s="503"/>
      <c r="F24" s="4"/>
      <c r="G24" s="4"/>
      <c r="H24" s="214" t="s">
        <v>248</v>
      </c>
      <c r="I24" s="28"/>
      <c r="J24" s="28"/>
      <c r="K24" s="14"/>
      <c r="L24" s="464"/>
      <c r="M24" s="464"/>
      <c r="N24" s="464"/>
      <c r="O24" s="464"/>
      <c r="P24" s="464"/>
      <c r="Q24" s="464"/>
      <c r="R24" s="464"/>
      <c r="S24" s="464"/>
      <c r="T24" s="464"/>
      <c r="U24" s="464"/>
      <c r="W24" s="4"/>
      <c r="X24" s="41" t="s">
        <v>260</v>
      </c>
      <c r="Y24" s="42"/>
      <c r="Z24" s="43"/>
      <c r="AA24" s="44" t="s">
        <v>261</v>
      </c>
      <c r="AB24" s="4"/>
    </row>
    <row r="25" spans="1:28" ht="15" customHeight="1">
      <c r="A25" s="6"/>
      <c r="B25" s="6"/>
      <c r="C25" s="6"/>
      <c r="D25" s="6"/>
      <c r="E25" s="6"/>
      <c r="F25" s="4"/>
      <c r="G25" s="4"/>
      <c r="H25" s="214" t="s">
        <v>249</v>
      </c>
      <c r="I25" s="28"/>
      <c r="J25" s="28"/>
      <c r="K25" s="14"/>
      <c r="L25" s="464"/>
      <c r="M25" s="464"/>
      <c r="N25" s="464"/>
      <c r="O25" s="464"/>
      <c r="P25" s="464"/>
      <c r="Q25" s="464"/>
      <c r="R25" s="464"/>
      <c r="S25" s="464"/>
      <c r="T25" s="464"/>
      <c r="U25" s="464"/>
      <c r="W25" s="4"/>
      <c r="X25" s="538"/>
      <c r="Y25" s="538"/>
      <c r="Z25" s="538"/>
      <c r="AA25" s="169"/>
      <c r="AB25" s="4"/>
    </row>
    <row r="26" spans="1:28" ht="15" customHeight="1">
      <c r="A26" s="6"/>
      <c r="B26" s="6"/>
      <c r="C26" s="6"/>
      <c r="D26" s="6"/>
      <c r="E26" s="6"/>
      <c r="F26" s="4"/>
      <c r="G26" s="4"/>
      <c r="H26" s="214" t="s">
        <v>245</v>
      </c>
      <c r="I26" s="28"/>
      <c r="J26" s="28"/>
      <c r="K26" s="14"/>
      <c r="L26" s="464"/>
      <c r="M26" s="464"/>
      <c r="N26" s="464"/>
      <c r="O26" s="464"/>
      <c r="P26" s="464"/>
      <c r="Q26" s="464"/>
      <c r="R26" s="464"/>
      <c r="S26" s="464"/>
      <c r="T26" s="464"/>
      <c r="U26" s="464"/>
      <c r="W26" s="4"/>
      <c r="X26" s="39" t="s">
        <v>259</v>
      </c>
      <c r="Y26" s="40"/>
      <c r="Z26" s="40"/>
      <c r="AA26" s="40"/>
      <c r="AB26" s="4"/>
    </row>
    <row r="27" spans="1:28" ht="15" customHeight="1">
      <c r="A27" s="6"/>
      <c r="B27" s="6"/>
      <c r="C27" s="6"/>
      <c r="D27" s="6"/>
      <c r="E27" s="6"/>
      <c r="F27" s="4"/>
      <c r="G27" s="4"/>
      <c r="H27" s="45" t="s">
        <v>246</v>
      </c>
      <c r="I27" s="36"/>
      <c r="J27" s="36"/>
      <c r="K27" s="14"/>
      <c r="L27" s="464"/>
      <c r="M27" s="464"/>
      <c r="N27" s="464"/>
      <c r="O27" s="464"/>
      <c r="P27" s="464"/>
      <c r="Q27" s="464"/>
      <c r="R27" s="464"/>
      <c r="S27" s="464"/>
      <c r="T27" s="464"/>
      <c r="U27" s="464"/>
      <c r="W27" s="4"/>
      <c r="X27" s="538"/>
      <c r="Y27" s="538"/>
      <c r="Z27" s="538"/>
      <c r="AA27" s="538"/>
      <c r="AB27" s="4"/>
    </row>
    <row r="28" spans="1:28" ht="15" customHeight="1">
      <c r="A28" s="6"/>
      <c r="B28" s="6"/>
      <c r="C28" s="6"/>
      <c r="D28" s="6"/>
      <c r="E28" s="6"/>
      <c r="F28" s="4"/>
      <c r="G28" s="4"/>
      <c r="H28" s="35" t="s">
        <v>250</v>
      </c>
      <c r="I28" s="36"/>
      <c r="J28" s="36"/>
      <c r="K28" s="14"/>
      <c r="L28" s="14"/>
      <c r="M28" s="14"/>
      <c r="N28" s="14"/>
      <c r="O28" s="14"/>
      <c r="P28" s="14"/>
      <c r="Q28" s="14"/>
      <c r="R28" s="14"/>
      <c r="S28" s="14"/>
      <c r="T28" s="14"/>
      <c r="U28" s="14"/>
      <c r="W28" s="4"/>
      <c r="X28" s="41" t="s">
        <v>260</v>
      </c>
      <c r="Y28" s="42"/>
      <c r="Z28" s="43"/>
      <c r="AA28" s="44" t="s">
        <v>261</v>
      </c>
      <c r="AB28" s="4"/>
    </row>
    <row r="29" spans="1:28" ht="15" customHeight="1">
      <c r="A29" s="6"/>
      <c r="B29" s="6"/>
      <c r="C29" s="6"/>
      <c r="D29" s="6"/>
      <c r="E29" s="6"/>
      <c r="F29" s="4"/>
      <c r="G29" s="4"/>
      <c r="H29" s="212" t="s">
        <v>251</v>
      </c>
      <c r="I29" s="37"/>
      <c r="J29" s="37"/>
      <c r="K29" s="14"/>
      <c r="L29" s="520"/>
      <c r="M29" s="520"/>
      <c r="N29" s="520"/>
      <c r="O29" s="520"/>
      <c r="P29" s="520"/>
      <c r="Q29" s="520"/>
      <c r="R29" s="520"/>
      <c r="S29" s="520"/>
      <c r="T29" s="520"/>
      <c r="U29" s="520"/>
      <c r="W29" s="4"/>
      <c r="X29" s="538"/>
      <c r="Y29" s="538"/>
      <c r="Z29" s="538"/>
      <c r="AA29" s="169"/>
      <c r="AB29" s="4"/>
    </row>
    <row r="30" spans="1:28" ht="15" customHeight="1">
      <c r="A30" s="6"/>
      <c r="B30" s="6"/>
      <c r="C30" s="6"/>
      <c r="D30" s="6"/>
      <c r="E30" s="6"/>
      <c r="F30" s="4"/>
      <c r="G30" s="4"/>
      <c r="H30" s="214" t="s">
        <v>252</v>
      </c>
      <c r="I30" s="28"/>
      <c r="J30" s="28"/>
      <c r="K30" s="14"/>
      <c r="L30" s="464"/>
      <c r="M30" s="464"/>
      <c r="N30" s="464"/>
      <c r="O30" s="464"/>
      <c r="P30" s="464"/>
      <c r="Q30" s="464"/>
      <c r="R30" s="464"/>
      <c r="S30" s="464"/>
      <c r="T30" s="464"/>
      <c r="U30" s="464"/>
      <c r="W30" s="4"/>
      <c r="X30" s="39" t="s">
        <v>259</v>
      </c>
      <c r="Y30" s="40"/>
      <c r="Z30" s="40"/>
      <c r="AA30" s="40"/>
      <c r="AB30" s="4"/>
    </row>
    <row r="31" spans="1:28" ht="15" customHeight="1">
      <c r="A31" s="6"/>
      <c r="B31" s="6"/>
      <c r="C31" s="6"/>
      <c r="D31" s="6"/>
      <c r="E31" s="6"/>
      <c r="F31" s="4"/>
      <c r="G31" s="4"/>
      <c r="H31" s="214" t="s">
        <v>253</v>
      </c>
      <c r="I31" s="28"/>
      <c r="J31" s="28"/>
      <c r="K31" s="14"/>
      <c r="L31" s="464"/>
      <c r="M31" s="464"/>
      <c r="N31" s="464"/>
      <c r="O31" s="464"/>
      <c r="P31" s="464"/>
      <c r="Q31" s="464"/>
      <c r="R31" s="464"/>
      <c r="S31" s="464"/>
      <c r="T31" s="464"/>
      <c r="U31" s="464"/>
      <c r="W31" s="4"/>
      <c r="X31" s="538"/>
      <c r="Y31" s="538"/>
      <c r="Z31" s="538"/>
      <c r="AA31" s="538"/>
      <c r="AB31" s="4"/>
    </row>
    <row r="32" spans="1:28" ht="15" customHeight="1">
      <c r="A32" s="6"/>
      <c r="B32" s="6"/>
      <c r="C32" s="6"/>
      <c r="D32" s="6"/>
      <c r="E32" s="6"/>
      <c r="F32" s="4"/>
      <c r="G32" s="4"/>
      <c r="H32" s="214" t="s">
        <v>254</v>
      </c>
      <c r="I32" s="28"/>
      <c r="J32" s="28"/>
      <c r="K32" s="14"/>
      <c r="L32" s="464"/>
      <c r="M32" s="464"/>
      <c r="N32" s="464"/>
      <c r="O32" s="464"/>
      <c r="P32" s="464"/>
      <c r="Q32" s="464"/>
      <c r="R32" s="464"/>
      <c r="S32" s="464"/>
      <c r="T32" s="464"/>
      <c r="U32" s="464"/>
      <c r="W32" s="4"/>
      <c r="X32" s="41" t="s">
        <v>260</v>
      </c>
      <c r="Y32" s="42"/>
      <c r="Z32" s="43"/>
      <c r="AA32" s="44" t="s">
        <v>261</v>
      </c>
      <c r="AB32" s="4"/>
    </row>
    <row r="33" spans="1:28" ht="15" customHeight="1">
      <c r="A33" s="6"/>
      <c r="B33" s="6"/>
      <c r="C33" s="6"/>
      <c r="D33" s="6"/>
      <c r="E33" s="6"/>
      <c r="F33" s="4"/>
      <c r="G33" s="4"/>
      <c r="H33" s="48" t="s">
        <v>246</v>
      </c>
      <c r="I33" s="36"/>
      <c r="J33" s="36"/>
      <c r="K33" s="14"/>
      <c r="L33" s="464"/>
      <c r="M33" s="464"/>
      <c r="N33" s="464"/>
      <c r="O33" s="464"/>
      <c r="P33" s="464"/>
      <c r="Q33" s="464"/>
      <c r="R33" s="464"/>
      <c r="S33" s="464"/>
      <c r="T33" s="464"/>
      <c r="U33" s="464"/>
      <c r="W33" s="4"/>
      <c r="X33" s="538"/>
      <c r="Y33" s="538"/>
      <c r="Z33" s="538"/>
      <c r="AA33" s="169"/>
      <c r="AB33" s="4"/>
    </row>
    <row r="34" spans="1:28" ht="15" customHeight="1">
      <c r="A34" s="4"/>
      <c r="B34" s="6"/>
      <c r="C34" s="6"/>
      <c r="D34" s="6"/>
      <c r="E34" s="6"/>
      <c r="F34" s="4"/>
      <c r="G34" s="4"/>
      <c r="H34" s="35" t="s">
        <v>183</v>
      </c>
      <c r="I34" s="36"/>
      <c r="J34" s="36"/>
      <c r="K34" s="14"/>
      <c r="L34" s="14"/>
      <c r="M34" s="14"/>
      <c r="N34" s="14"/>
      <c r="O34" s="14"/>
      <c r="P34" s="14"/>
      <c r="Q34" s="14"/>
      <c r="R34" s="14"/>
      <c r="S34" s="14"/>
      <c r="T34" s="14"/>
      <c r="U34" s="14"/>
      <c r="W34" s="4"/>
      <c r="AB34" s="4"/>
    </row>
    <row r="35" spans="1:28" ht="15" customHeight="1">
      <c r="A35" s="4"/>
      <c r="B35" s="4"/>
      <c r="C35" s="4"/>
      <c r="D35" s="4"/>
      <c r="E35" s="4"/>
      <c r="F35" s="4"/>
      <c r="G35" s="4"/>
      <c r="H35" s="212" t="s">
        <v>255</v>
      </c>
      <c r="I35" s="37"/>
      <c r="J35" s="37"/>
      <c r="K35" s="14"/>
      <c r="L35" s="520"/>
      <c r="M35" s="520"/>
      <c r="N35" s="520"/>
      <c r="O35" s="520"/>
      <c r="P35" s="520"/>
      <c r="Q35" s="520"/>
      <c r="R35" s="520"/>
      <c r="S35" s="520"/>
      <c r="T35" s="520"/>
      <c r="U35" s="520"/>
      <c r="W35" s="4"/>
      <c r="X35" s="4"/>
      <c r="Y35" s="4"/>
      <c r="Z35" s="4"/>
      <c r="AA35" s="4"/>
      <c r="AB35" s="4"/>
    </row>
    <row r="36" spans="1:28" ht="15" customHeight="1">
      <c r="A36" s="4"/>
      <c r="B36" s="4"/>
      <c r="C36" s="4"/>
      <c r="D36" s="4"/>
      <c r="E36" s="4"/>
      <c r="F36" s="4"/>
      <c r="G36" s="4"/>
      <c r="H36" s="214" t="s">
        <v>256</v>
      </c>
      <c r="I36" s="28"/>
      <c r="J36" s="28"/>
      <c r="K36" s="14"/>
      <c r="L36" s="464"/>
      <c r="M36" s="464"/>
      <c r="N36" s="464"/>
      <c r="O36" s="464"/>
      <c r="P36" s="464"/>
      <c r="Q36" s="464"/>
      <c r="R36" s="464"/>
      <c r="S36" s="464"/>
      <c r="T36" s="464"/>
      <c r="U36" s="464"/>
      <c r="W36" s="4"/>
      <c r="X36" s="4"/>
      <c r="Y36" s="4"/>
      <c r="Z36" s="4"/>
      <c r="AA36" s="4"/>
      <c r="AB36" s="4"/>
    </row>
    <row r="37" spans="1:28" ht="15" customHeight="1">
      <c r="A37" s="4"/>
      <c r="B37" s="4"/>
      <c r="C37" s="4"/>
      <c r="D37" s="4"/>
      <c r="E37" s="4"/>
      <c r="F37" s="4"/>
      <c r="G37" s="4"/>
      <c r="H37" s="214" t="s">
        <v>246</v>
      </c>
      <c r="I37" s="28"/>
      <c r="J37" s="28"/>
      <c r="K37" s="14"/>
      <c r="L37" s="464"/>
      <c r="M37" s="464"/>
      <c r="N37" s="464"/>
      <c r="O37" s="464"/>
      <c r="P37" s="464"/>
      <c r="Q37" s="464"/>
      <c r="R37" s="464"/>
      <c r="S37" s="464"/>
      <c r="T37" s="464"/>
      <c r="U37" s="464"/>
      <c r="W37" s="4"/>
      <c r="X37" s="4"/>
      <c r="Y37" s="4"/>
      <c r="Z37" s="4"/>
      <c r="AA37" s="4"/>
      <c r="AB37" s="4"/>
    </row>
    <row r="38" spans="1:28" ht="15" customHeight="1">
      <c r="A38" s="4"/>
      <c r="B38" s="4"/>
      <c r="C38" s="4"/>
      <c r="D38" s="4"/>
      <c r="E38" s="4"/>
      <c r="F38" s="4"/>
      <c r="G38" s="4"/>
      <c r="H38" s="38"/>
      <c r="I38" s="28"/>
      <c r="J38" s="28"/>
      <c r="K38" s="14"/>
      <c r="L38" s="464"/>
      <c r="M38" s="464"/>
      <c r="N38" s="464"/>
      <c r="O38" s="464"/>
      <c r="P38" s="464"/>
      <c r="Q38" s="464"/>
      <c r="R38" s="464"/>
      <c r="S38" s="464"/>
      <c r="T38" s="464"/>
      <c r="U38" s="464"/>
      <c r="W38" s="4"/>
      <c r="X38" s="4"/>
      <c r="Y38" s="4"/>
      <c r="Z38" s="4"/>
      <c r="AA38" s="4"/>
      <c r="AB38" s="4"/>
    </row>
    <row r="39" spans="1:28" ht="15" customHeight="1">
      <c r="A39" s="4"/>
      <c r="B39" s="4"/>
      <c r="C39" s="4"/>
      <c r="D39" s="4"/>
      <c r="E39" s="4"/>
      <c r="F39" s="4"/>
      <c r="G39" s="4"/>
      <c r="H39" s="45"/>
      <c r="I39" s="36"/>
      <c r="J39" s="36"/>
      <c r="K39" s="14"/>
      <c r="L39" s="464"/>
      <c r="M39" s="464"/>
      <c r="N39" s="464"/>
      <c r="O39" s="464"/>
      <c r="P39" s="464"/>
      <c r="Q39" s="464"/>
      <c r="R39" s="464"/>
      <c r="S39" s="464"/>
      <c r="T39" s="464"/>
      <c r="U39" s="464"/>
      <c r="W39" s="4"/>
      <c r="X39" s="4"/>
      <c r="Y39" s="4"/>
      <c r="Z39" s="4"/>
      <c r="AA39" s="4"/>
      <c r="AB39" s="4"/>
    </row>
    <row r="40" spans="1:28" ht="15" customHeight="1">
      <c r="A40" s="4"/>
      <c r="B40" s="4"/>
      <c r="C40" s="4"/>
      <c r="D40" s="4"/>
      <c r="E40" s="4"/>
      <c r="F40" s="4"/>
      <c r="G40" s="4"/>
      <c r="H40" s="14"/>
      <c r="I40" s="14"/>
      <c r="J40" s="14"/>
      <c r="K40" s="14"/>
      <c r="L40" s="14"/>
      <c r="M40" s="14"/>
      <c r="N40" s="14"/>
      <c r="O40" s="14"/>
      <c r="P40" s="14"/>
      <c r="Q40" s="14"/>
      <c r="R40" s="14"/>
      <c r="S40" s="14"/>
      <c r="T40" s="14"/>
      <c r="U40" s="14"/>
      <c r="W40" s="4"/>
      <c r="X40" s="4"/>
      <c r="Y40" s="4"/>
      <c r="Z40" s="4"/>
      <c r="AA40" s="4"/>
      <c r="AB40" s="4"/>
    </row>
    <row r="41" spans="1:28" ht="3.2" customHeight="1">
      <c r="A41" s="4"/>
      <c r="B41" s="4"/>
      <c r="C41" s="4"/>
      <c r="D41" s="4"/>
      <c r="E41" s="4"/>
      <c r="F41" s="4"/>
      <c r="G41" s="4"/>
      <c r="H41" s="4"/>
      <c r="I41" s="4"/>
      <c r="J41" s="4"/>
      <c r="K41" s="4"/>
      <c r="L41" s="4"/>
      <c r="M41" s="4"/>
      <c r="N41" s="4"/>
      <c r="O41" s="4"/>
      <c r="P41" s="4"/>
      <c r="Q41" s="4"/>
      <c r="R41" s="4"/>
      <c r="S41" s="4"/>
      <c r="T41" s="4"/>
      <c r="U41" s="4"/>
      <c r="W41" s="4"/>
      <c r="X41" s="4"/>
      <c r="Y41" s="4"/>
      <c r="Z41" s="4"/>
      <c r="AA41" s="4"/>
      <c r="AB41" s="4"/>
    </row>
    <row r="42" spans="1:28" ht="15">
      <c r="A42" s="4"/>
      <c r="B42" s="4"/>
      <c r="C42" s="4"/>
      <c r="D42" s="4"/>
      <c r="E42" s="4"/>
      <c r="F42" s="4"/>
      <c r="H42"/>
      <c r="W42" s="4"/>
      <c r="X42" s="4"/>
      <c r="Y42" s="4"/>
      <c r="Z42" s="4"/>
      <c r="AA42" s="4"/>
      <c r="AB42" s="4"/>
    </row>
    <row r="43" spans="1:28" ht="15">
      <c r="A43" s="4"/>
      <c r="B43" s="4"/>
      <c r="C43" s="4"/>
      <c r="D43" s="4"/>
      <c r="E43" s="4"/>
      <c r="F43" s="4"/>
      <c r="H43"/>
      <c r="W43" s="4"/>
      <c r="X43" s="4"/>
      <c r="Y43" s="4"/>
      <c r="Z43" s="4"/>
      <c r="AA43" s="4"/>
      <c r="AB43" s="4"/>
    </row>
    <row r="44" spans="1:28" ht="15">
      <c r="A44" s="4"/>
      <c r="B44" s="4"/>
      <c r="C44" s="4"/>
      <c r="D44" s="4"/>
      <c r="E44" s="4"/>
      <c r="F44" s="4"/>
      <c r="H44"/>
      <c r="W44" s="4"/>
      <c r="X44" s="4"/>
      <c r="Y44" s="4"/>
      <c r="Z44" s="4"/>
      <c r="AA44" s="4"/>
      <c r="AB44" s="4"/>
    </row>
    <row r="45" spans="1:28" ht="15">
      <c r="A45" s="4"/>
      <c r="B45" s="4"/>
      <c r="C45" s="4"/>
      <c r="D45" s="4"/>
      <c r="E45" s="4"/>
      <c r="F45" s="4"/>
      <c r="H45"/>
      <c r="W45" s="4"/>
      <c r="X45" s="4"/>
      <c r="Y45" s="4"/>
      <c r="Z45" s="4"/>
      <c r="AA45" s="4"/>
      <c r="AB45" s="4"/>
    </row>
    <row r="46" spans="1:28" ht="15">
      <c r="A46" s="4"/>
      <c r="B46" s="4"/>
      <c r="C46" s="4"/>
      <c r="D46" s="4"/>
      <c r="E46" s="4"/>
      <c r="F46" s="4"/>
      <c r="H46"/>
      <c r="W46" s="4"/>
      <c r="X46" s="4"/>
      <c r="Y46" s="4"/>
      <c r="Z46" s="4"/>
      <c r="AA46" s="4"/>
      <c r="AB46" s="4"/>
    </row>
    <row r="47" spans="1:28" ht="15">
      <c r="A47" s="4"/>
      <c r="B47" s="4"/>
      <c r="C47" s="4"/>
      <c r="D47" s="4"/>
      <c r="E47" s="4"/>
      <c r="F47" s="4"/>
      <c r="H47"/>
      <c r="W47" s="4"/>
      <c r="X47" s="4"/>
      <c r="Y47" s="4"/>
      <c r="Z47" s="4"/>
      <c r="AA47" s="4"/>
      <c r="AB47" s="4"/>
    </row>
    <row r="48" spans="1:28" ht="15">
      <c r="A48" s="4"/>
      <c r="B48" s="4"/>
      <c r="C48" s="4"/>
      <c r="D48" s="4"/>
      <c r="E48" s="4"/>
      <c r="F48" s="4"/>
      <c r="H48"/>
      <c r="W48" s="4"/>
      <c r="X48" s="4"/>
      <c r="Y48" s="4"/>
      <c r="Z48" s="4"/>
      <c r="AA48" s="4"/>
      <c r="AB48" s="4"/>
    </row>
    <row r="49" spans="1:28" ht="15">
      <c r="A49" s="4"/>
      <c r="B49" s="4"/>
      <c r="C49" s="4"/>
      <c r="D49" s="4"/>
      <c r="E49" s="4"/>
      <c r="F49" s="4"/>
      <c r="H49"/>
      <c r="W49" s="4"/>
      <c r="X49" s="4"/>
      <c r="Y49" s="4"/>
      <c r="Z49" s="4"/>
      <c r="AA49" s="4"/>
      <c r="AB49" s="4"/>
    </row>
    <row r="50" spans="1:28" ht="15">
      <c r="A50" s="4"/>
      <c r="B50" s="4"/>
      <c r="C50" s="4"/>
      <c r="D50" s="4"/>
      <c r="E50" s="4"/>
      <c r="F50" s="4"/>
      <c r="H50"/>
      <c r="W50" s="4"/>
      <c r="X50" s="4"/>
      <c r="Y50" s="4"/>
      <c r="Z50" s="4"/>
      <c r="AA50" s="4"/>
      <c r="AB50" s="4"/>
    </row>
    <row r="51" spans="1:28" ht="15">
      <c r="A51" s="4"/>
      <c r="B51" s="4"/>
      <c r="C51" s="4"/>
      <c r="D51" s="4"/>
      <c r="E51" s="4"/>
      <c r="F51" s="4"/>
      <c r="H51"/>
      <c r="W51" s="4"/>
      <c r="X51" s="4"/>
      <c r="Y51" s="4"/>
      <c r="Z51" s="4"/>
      <c r="AA51" s="4"/>
      <c r="AB51" s="4"/>
    </row>
    <row r="52" spans="1:28" ht="15">
      <c r="A52" s="4"/>
      <c r="B52" s="4"/>
      <c r="C52" s="4"/>
      <c r="D52" s="4"/>
      <c r="E52" s="4"/>
      <c r="F52" s="4"/>
      <c r="H52"/>
      <c r="W52" s="4"/>
      <c r="X52" s="4"/>
      <c r="Y52" s="4"/>
      <c r="Z52" s="4"/>
      <c r="AA52" s="4"/>
      <c r="AB52" s="4"/>
    </row>
    <row r="53" spans="1:28" ht="15">
      <c r="A53" s="4"/>
      <c r="B53" s="4"/>
      <c r="C53" s="4"/>
      <c r="D53" s="4"/>
      <c r="E53" s="4"/>
      <c r="F53" s="4"/>
      <c r="H53"/>
      <c r="W53" s="4"/>
      <c r="X53" s="4"/>
      <c r="Y53" s="4"/>
      <c r="Z53" s="4"/>
      <c r="AA53" s="4"/>
      <c r="AB53" s="4"/>
    </row>
    <row r="54" spans="1:28">
      <c r="A54" s="4"/>
      <c r="B54" s="4"/>
      <c r="C54" s="4"/>
      <c r="D54" s="4"/>
      <c r="E54" s="4"/>
      <c r="F54" s="4"/>
    </row>
  </sheetData>
  <sheetProtection algorithmName="SHA-512" hashValue="7tPXTNk8TNLyP+m7BBKcVKvLwyzoIyUlf7+6jZyyFdlJ3Vof+7NiL/K1BJltcKc6my7yxSlkKCcfro0TGL3QRg==" saltValue="ktRH1CIdUG2wfhOvtdOzRA==" spinCount="100000" sheet="1" objects="1" scenarios="1" selectLockedCells="1"/>
  <mergeCells count="33">
    <mergeCell ref="C24:E24"/>
    <mergeCell ref="H8:AA8"/>
    <mergeCell ref="C18:E18"/>
    <mergeCell ref="C19:E19"/>
    <mergeCell ref="C20:E20"/>
    <mergeCell ref="C21:E21"/>
    <mergeCell ref="X19:AA19"/>
    <mergeCell ref="X21:Z21"/>
    <mergeCell ref="L23:U27"/>
    <mergeCell ref="C23:E23"/>
    <mergeCell ref="C22:E22"/>
    <mergeCell ref="A8:E10"/>
    <mergeCell ref="C15:E15"/>
    <mergeCell ref="C16:E16"/>
    <mergeCell ref="B13:B14"/>
    <mergeCell ref="C13:E14"/>
    <mergeCell ref="L35:U39"/>
    <mergeCell ref="X23:AA23"/>
    <mergeCell ref="X25:Z25"/>
    <mergeCell ref="X27:AA27"/>
    <mergeCell ref="L29:U33"/>
    <mergeCell ref="X29:Z29"/>
    <mergeCell ref="X31:AA31"/>
    <mergeCell ref="X33:Z33"/>
    <mergeCell ref="A5:E6"/>
    <mergeCell ref="C17:E17"/>
    <mergeCell ref="S5:U5"/>
    <mergeCell ref="S6:U6"/>
    <mergeCell ref="X10:AB17"/>
    <mergeCell ref="AA5:AB6"/>
    <mergeCell ref="I5:Q6"/>
    <mergeCell ref="H10:U14"/>
    <mergeCell ref="L17:U21"/>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3"/>
  </sheetPr>
  <dimension ref="A1:CF78"/>
  <sheetViews>
    <sheetView showGridLines="0" showRowColHeaders="0" topLeftCell="A6" zoomScaleNormal="100" workbookViewId="0">
      <selection activeCell="L8" sqref="L8:T33"/>
    </sheetView>
  </sheetViews>
  <sheetFormatPr baseColWidth="10" defaultColWidth="9.140625" defaultRowHeight="21"/>
  <cols>
    <col min="1" max="1" width="0.85546875" customWidth="1"/>
    <col min="2" max="7" width="10.7109375" customWidth="1"/>
    <col min="8" max="8" width="10.7109375" style="3" customWidth="1"/>
    <col min="9" max="9" width="47.140625" customWidth="1"/>
    <col min="10" max="10" width="10.7109375" customWidth="1"/>
    <col min="11" max="11" width="4.85546875" style="2" customWidth="1"/>
    <col min="12" max="13" width="10.7109375" customWidth="1"/>
    <col min="14" max="20" width="8.7109375" customWidth="1"/>
    <col min="21" max="27" width="10.7109375" customWidth="1"/>
    <col min="28" max="32" width="10.7109375" style="5" customWidth="1"/>
    <col min="33" max="43" width="10.7109375" style="112" customWidth="1"/>
    <col min="44" max="44" width="10.7109375" style="5" customWidth="1"/>
    <col min="45" max="58" width="10.7109375" customWidth="1"/>
  </cols>
  <sheetData>
    <row r="1" spans="1:84" s="5" customFormat="1" ht="15" customHeight="1">
      <c r="A1" s="51"/>
      <c r="B1" s="153"/>
      <c r="E1" s="471"/>
      <c r="F1" s="471"/>
      <c r="G1" s="471"/>
      <c r="I1" s="151"/>
      <c r="J1" s="51"/>
      <c r="K1" s="51"/>
      <c r="L1" s="51"/>
      <c r="M1" s="51"/>
      <c r="N1" s="51"/>
      <c r="O1" s="51"/>
      <c r="P1" s="51"/>
      <c r="Q1" s="51"/>
      <c r="R1" s="51"/>
      <c r="S1" s="51"/>
      <c r="T1" s="51"/>
      <c r="U1" s="51"/>
      <c r="V1" s="51"/>
      <c r="W1" s="51"/>
      <c r="X1" s="89"/>
      <c r="Y1" s="89"/>
      <c r="AC1" s="68"/>
      <c r="AD1" s="68"/>
      <c r="AE1" s="74"/>
      <c r="AG1" s="112"/>
      <c r="AH1" s="112"/>
      <c r="AI1" s="112"/>
      <c r="AJ1" s="112"/>
      <c r="AK1" s="112"/>
      <c r="AL1" s="112"/>
      <c r="AM1" s="112"/>
      <c r="AN1" s="112"/>
      <c r="AO1" s="112"/>
      <c r="AP1" s="112"/>
      <c r="AQ1" s="112"/>
    </row>
    <row r="2" spans="1:84" s="50" customFormat="1" ht="23.25" customHeight="1">
      <c r="A2" s="51"/>
      <c r="B2" s="51"/>
      <c r="C2" s="51"/>
      <c r="D2" s="51"/>
      <c r="E2" s="471"/>
      <c r="F2" s="471"/>
      <c r="G2" s="471"/>
      <c r="H2" s="151"/>
      <c r="I2" s="151"/>
      <c r="J2" s="51"/>
      <c r="K2" s="51"/>
      <c r="L2" s="51"/>
      <c r="M2" s="51"/>
      <c r="N2" s="51"/>
      <c r="O2" s="51"/>
      <c r="P2" s="51"/>
      <c r="Q2" s="51"/>
      <c r="R2" s="51"/>
      <c r="S2" s="51"/>
      <c r="T2" s="51"/>
      <c r="U2" s="52"/>
      <c r="V2" s="52"/>
      <c r="W2" s="52"/>
      <c r="X2" s="52"/>
      <c r="Y2" s="52"/>
      <c r="Z2" s="52"/>
      <c r="AA2" s="52"/>
      <c r="AB2" s="52"/>
      <c r="AC2" s="117"/>
      <c r="AD2" s="117"/>
      <c r="AE2" s="132"/>
      <c r="AF2" s="51"/>
      <c r="AG2" s="52"/>
      <c r="AH2" s="52"/>
      <c r="AI2" s="52"/>
      <c r="AJ2" s="52"/>
      <c r="AK2" s="52"/>
      <c r="AL2" s="52"/>
      <c r="AM2" s="52"/>
      <c r="AN2" s="52"/>
      <c r="AO2" s="52"/>
      <c r="AP2" s="52"/>
      <c r="AQ2" s="52"/>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row>
    <row r="3" spans="1:84" s="50" customFormat="1" ht="23.25" customHeight="1">
      <c r="A3" s="51"/>
      <c r="B3" s="51"/>
      <c r="C3" s="51"/>
      <c r="D3" s="51"/>
      <c r="E3" s="177"/>
      <c r="F3" s="177"/>
      <c r="G3" s="177"/>
      <c r="H3" s="151"/>
      <c r="I3" s="151"/>
      <c r="J3" s="51"/>
      <c r="K3" s="51"/>
      <c r="L3" s="51"/>
      <c r="M3" s="51"/>
      <c r="N3" s="51"/>
      <c r="O3" s="51"/>
      <c r="P3" s="51"/>
      <c r="Q3" s="51"/>
      <c r="R3" s="51"/>
      <c r="S3" s="51"/>
      <c r="T3" s="51"/>
      <c r="U3" s="52"/>
      <c r="V3" s="52"/>
      <c r="W3" s="52"/>
      <c r="X3" s="52"/>
      <c r="Y3" s="52"/>
      <c r="Z3" s="52"/>
      <c r="AA3" s="52"/>
      <c r="AB3" s="52"/>
      <c r="AC3" s="117"/>
      <c r="AD3" s="117"/>
      <c r="AE3" s="132"/>
      <c r="AF3" s="51"/>
      <c r="AG3" s="52"/>
      <c r="AH3" s="52"/>
      <c r="AI3" s="52"/>
      <c r="AJ3" s="52"/>
      <c r="AK3" s="52"/>
      <c r="AL3" s="52"/>
      <c r="AM3" s="52"/>
      <c r="AN3" s="52"/>
      <c r="AO3" s="52"/>
      <c r="AP3" s="52"/>
      <c r="AQ3" s="52"/>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row>
    <row r="4" spans="1:84" s="50" customFormat="1" ht="15" customHeight="1">
      <c r="A4" s="51"/>
      <c r="B4" s="433" t="s">
        <v>405</v>
      </c>
      <c r="C4" s="433"/>
      <c r="D4" s="152"/>
      <c r="E4" s="83"/>
      <c r="F4" s="367" t="s">
        <v>262</v>
      </c>
      <c r="G4" s="367"/>
      <c r="H4" s="367"/>
      <c r="I4" s="367"/>
      <c r="J4" s="367"/>
      <c r="K4" s="94"/>
      <c r="L4" s="432" t="s">
        <v>443</v>
      </c>
      <c r="M4" s="432"/>
      <c r="N4" s="180" t="str">
        <f>Introduction!P5</f>
        <v>0 0</v>
      </c>
      <c r="P4" s="85"/>
      <c r="Q4" s="85"/>
      <c r="R4" s="472" t="s">
        <v>148</v>
      </c>
      <c r="S4" s="435"/>
      <c r="T4" s="435"/>
      <c r="U4" s="52"/>
      <c r="V4" s="52"/>
      <c r="W4" s="52"/>
      <c r="X4" s="52"/>
      <c r="Y4" s="52"/>
      <c r="Z4" s="52"/>
      <c r="AA4" s="52"/>
      <c r="AB4" s="52"/>
      <c r="AC4" s="117"/>
      <c r="AD4" s="117"/>
      <c r="AE4" s="132"/>
      <c r="AF4" s="51"/>
      <c r="AG4" s="52"/>
      <c r="AH4" s="52"/>
      <c r="AI4" s="52"/>
      <c r="AJ4" s="52"/>
      <c r="AK4" s="52"/>
      <c r="AL4" s="52"/>
      <c r="AM4" s="52"/>
      <c r="AN4" s="52"/>
      <c r="AO4" s="52"/>
      <c r="AP4" s="52"/>
      <c r="AQ4" s="52"/>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row>
    <row r="5" spans="1:84" s="50" customFormat="1" ht="15" customHeight="1">
      <c r="A5" s="51"/>
      <c r="B5" s="433"/>
      <c r="C5" s="433"/>
      <c r="D5" s="152"/>
      <c r="E5" s="83"/>
      <c r="F5" s="367"/>
      <c r="G5" s="367"/>
      <c r="H5" s="367"/>
      <c r="I5" s="367"/>
      <c r="J5" s="367"/>
      <c r="K5" s="94"/>
      <c r="L5" s="432" t="s">
        <v>442</v>
      </c>
      <c r="M5" s="432"/>
      <c r="N5" s="180">
        <f>Introduction!P6</f>
        <v>0</v>
      </c>
      <c r="P5" s="85"/>
      <c r="Q5" s="85"/>
      <c r="R5" s="472"/>
      <c r="S5" s="436"/>
      <c r="T5" s="436"/>
      <c r="U5" s="52"/>
      <c r="V5" s="52"/>
      <c r="W5" s="52"/>
      <c r="X5" s="52"/>
      <c r="Y5" s="52"/>
      <c r="Z5" s="52"/>
      <c r="AA5" s="52"/>
      <c r="AB5" s="52"/>
      <c r="AC5" s="117"/>
      <c r="AD5" s="117"/>
      <c r="AE5" s="132"/>
      <c r="AF5" s="51"/>
      <c r="AG5" s="52"/>
      <c r="AH5" s="52"/>
      <c r="AI5" s="52"/>
      <c r="AJ5" s="52"/>
      <c r="AK5" s="52"/>
      <c r="AL5" s="52"/>
      <c r="AM5" s="52"/>
      <c r="AN5" s="52"/>
      <c r="AO5" s="52"/>
      <c r="AP5" s="52"/>
      <c r="AQ5" s="52"/>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row>
    <row r="6" spans="1:84" s="50" customFormat="1" ht="27.75" customHeight="1">
      <c r="A6" s="51"/>
      <c r="B6" s="424"/>
      <c r="C6" s="424"/>
      <c r="D6" s="424"/>
      <c r="E6" s="424"/>
      <c r="F6" s="424"/>
      <c r="G6" s="424"/>
      <c r="H6" s="424"/>
      <c r="I6" s="424"/>
      <c r="J6" s="424"/>
      <c r="L6" s="424" t="s">
        <v>79</v>
      </c>
      <c r="M6" s="424"/>
      <c r="N6" s="424"/>
      <c r="O6" s="424"/>
      <c r="P6" s="424"/>
      <c r="Q6" s="424"/>
      <c r="R6" s="424"/>
      <c r="S6" s="424"/>
      <c r="T6" s="424"/>
      <c r="U6" s="52"/>
      <c r="V6" s="52"/>
      <c r="W6" s="52"/>
      <c r="X6" s="52"/>
      <c r="Y6" s="52"/>
      <c r="Z6" s="52"/>
      <c r="AA6" s="52"/>
      <c r="AB6" s="52"/>
      <c r="AC6" s="117"/>
      <c r="AD6" s="117"/>
      <c r="AE6" s="132"/>
      <c r="AF6" s="51"/>
      <c r="AG6" s="52"/>
      <c r="AH6" s="52"/>
      <c r="AI6" s="52"/>
      <c r="AJ6" s="52"/>
      <c r="AK6" s="52"/>
      <c r="AL6" s="52"/>
      <c r="AM6" s="52"/>
      <c r="AN6" s="52"/>
      <c r="AO6" s="52"/>
      <c r="AP6" s="52"/>
      <c r="AQ6" s="52"/>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row>
    <row r="7" spans="1:84" s="50" customFormat="1" ht="24.95" customHeight="1">
      <c r="A7" s="51"/>
      <c r="B7" s="430" t="str">
        <f>IF('CE10'!S4=0,B56,Données!P31)</f>
        <v>Introduire date du traitement du chapitre 10 ci-dessus !</v>
      </c>
      <c r="C7" s="430"/>
      <c r="D7" s="430"/>
      <c r="E7" s="430"/>
      <c r="F7" s="430"/>
      <c r="G7" s="430"/>
      <c r="H7" s="430"/>
      <c r="I7" s="430"/>
      <c r="J7" s="430"/>
      <c r="L7" s="430" t="s">
        <v>80</v>
      </c>
      <c r="M7" s="430"/>
      <c r="N7" s="430"/>
      <c r="O7" s="430"/>
      <c r="P7" s="430"/>
      <c r="Q7" s="430"/>
      <c r="R7" s="430"/>
      <c r="S7" s="430"/>
      <c r="T7" s="430"/>
      <c r="U7" s="52"/>
      <c r="V7" s="52"/>
      <c r="W7" s="52"/>
      <c r="X7" s="52"/>
      <c r="Y7" s="52"/>
      <c r="Z7" s="52"/>
      <c r="AA7" s="52"/>
      <c r="AB7" s="52"/>
      <c r="AC7" s="117"/>
      <c r="AD7" s="117"/>
      <c r="AE7" s="132"/>
      <c r="AF7" s="51"/>
      <c r="AG7" s="52"/>
      <c r="AH7" s="52"/>
      <c r="AI7" s="52"/>
      <c r="AJ7" s="52"/>
      <c r="AK7" s="52"/>
      <c r="AL7" s="52"/>
      <c r="AM7" s="52"/>
      <c r="AN7" s="52"/>
      <c r="AO7" s="52"/>
      <c r="AP7" s="52"/>
      <c r="AQ7" s="52"/>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row>
    <row r="8" spans="1:84" s="50" customFormat="1" ht="15" customHeight="1">
      <c r="A8" s="51"/>
      <c r="B8" s="427" t="str">
        <f>IF(J34="OUI",AG8,X8)</f>
        <v xml:space="preserve"> </v>
      </c>
      <c r="C8" s="427"/>
      <c r="D8" s="427"/>
      <c r="E8" s="427"/>
      <c r="F8" s="427"/>
      <c r="G8" s="427"/>
      <c r="H8" s="427"/>
      <c r="I8" s="427"/>
      <c r="J8" s="427"/>
      <c r="L8" s="464"/>
      <c r="M8" s="464"/>
      <c r="N8" s="464"/>
      <c r="O8" s="464"/>
      <c r="P8" s="464"/>
      <c r="Q8" s="464"/>
      <c r="R8" s="464"/>
      <c r="S8" s="464"/>
      <c r="T8" s="464"/>
      <c r="U8" s="52" t="s">
        <v>446</v>
      </c>
      <c r="V8" s="52"/>
      <c r="W8" s="52"/>
      <c r="X8" s="429" t="str">
        <f>IF('CE10'!S4&gt;0,Données!P54," ")</f>
        <v xml:space="preserve"> </v>
      </c>
      <c r="Y8" s="429"/>
      <c r="Z8" s="429"/>
      <c r="AA8" s="429"/>
      <c r="AB8" s="429"/>
      <c r="AC8" s="429"/>
      <c r="AD8" s="429"/>
      <c r="AE8" s="429"/>
      <c r="AF8" s="429"/>
      <c r="AG8" s="539" t="str">
        <f>Données!P55</f>
        <v xml:space="preserve">LA SITUATION
Une jeune femme découvre un nouvel horizon, celui de la vente. Elle y a été sensibilisée grâce à des séminaires et à une formation proposés par l’entreprise. 
Sans doute pour améliorer sa situation personnelle ou vaincre l’ennui professionnel d’un job qu’elle n’apprécie pas complètement, elle saute sur l’occasion de changer d’orientation. La vente pourquoi pas. A défaut d’autre chose.
Elle s’applique donc à mettre en pratique tous les conseils qui lui ont été proférés. Avec méthode et courage.
Mais les résultats ne suivent pas !
QUE FAIRE ?
La bonne volonté ne suffit pas pour entreprendre une carrière commerciale.
Il faut nécessairement posséder quelques aptitudes personnelles (les « skills » comme disent les anglophones) qui font que la réussite sera au rendez-vous.
La timidité se soigne… et généralement très bien car elle vous amènera au dépassement.
Par contre l’arrogance se domine difficilement. Le manque de professionnalisme ne pardonne pas.
L’enthousiasme est indispensable. Mais sans les compétences techniques qui fondent la crédibilité, c’est peine perdue.
A vous de vous positionner face à ces réflexions fondamentales.
</v>
      </c>
      <c r="AH8" s="539"/>
      <c r="AI8" s="539"/>
      <c r="AJ8" s="539"/>
      <c r="AK8" s="539"/>
      <c r="AL8" s="539"/>
      <c r="AM8" s="539"/>
      <c r="AN8" s="539"/>
      <c r="AO8" s="52"/>
      <c r="AP8" s="52"/>
      <c r="AQ8" s="52"/>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row>
    <row r="9" spans="1:84" s="50" customFormat="1" ht="15" customHeight="1">
      <c r="A9" s="51"/>
      <c r="B9" s="427"/>
      <c r="C9" s="427"/>
      <c r="D9" s="427"/>
      <c r="E9" s="427"/>
      <c r="F9" s="427"/>
      <c r="G9" s="427"/>
      <c r="H9" s="427"/>
      <c r="I9" s="427"/>
      <c r="J9" s="427"/>
      <c r="L9" s="464"/>
      <c r="M9" s="464"/>
      <c r="N9" s="464"/>
      <c r="O9" s="464"/>
      <c r="P9" s="464"/>
      <c r="Q9" s="464"/>
      <c r="R9" s="464"/>
      <c r="S9" s="464"/>
      <c r="T9" s="464"/>
      <c r="U9" s="52"/>
      <c r="V9" s="52"/>
      <c r="W9" s="52"/>
      <c r="X9" s="429"/>
      <c r="Y9" s="429"/>
      <c r="Z9" s="429"/>
      <c r="AA9" s="429"/>
      <c r="AB9" s="429"/>
      <c r="AC9" s="429"/>
      <c r="AD9" s="429"/>
      <c r="AE9" s="429"/>
      <c r="AF9" s="429"/>
      <c r="AG9" s="539"/>
      <c r="AH9" s="539"/>
      <c r="AI9" s="539"/>
      <c r="AJ9" s="539"/>
      <c r="AK9" s="539"/>
      <c r="AL9" s="539"/>
      <c r="AM9" s="539"/>
      <c r="AN9" s="539"/>
      <c r="AO9" s="52"/>
      <c r="AP9" s="52"/>
      <c r="AQ9" s="52"/>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row>
    <row r="10" spans="1:84" s="50" customFormat="1" ht="15" customHeight="1">
      <c r="A10" s="51"/>
      <c r="B10" s="427"/>
      <c r="C10" s="427"/>
      <c r="D10" s="427"/>
      <c r="E10" s="427"/>
      <c r="F10" s="427"/>
      <c r="G10" s="427"/>
      <c r="H10" s="427"/>
      <c r="I10" s="427"/>
      <c r="J10" s="427"/>
      <c r="L10" s="464"/>
      <c r="M10" s="464"/>
      <c r="N10" s="464"/>
      <c r="O10" s="464"/>
      <c r="P10" s="464"/>
      <c r="Q10" s="464"/>
      <c r="R10" s="464"/>
      <c r="S10" s="464"/>
      <c r="T10" s="464"/>
      <c r="U10" s="52"/>
      <c r="V10" s="52"/>
      <c r="W10" s="52"/>
      <c r="X10" s="429"/>
      <c r="Y10" s="429"/>
      <c r="Z10" s="429"/>
      <c r="AA10" s="429"/>
      <c r="AB10" s="429"/>
      <c r="AC10" s="429"/>
      <c r="AD10" s="429"/>
      <c r="AE10" s="429"/>
      <c r="AF10" s="429"/>
      <c r="AG10" s="539"/>
      <c r="AH10" s="539"/>
      <c r="AI10" s="539"/>
      <c r="AJ10" s="539"/>
      <c r="AK10" s="539"/>
      <c r="AL10" s="539"/>
      <c r="AM10" s="539"/>
      <c r="AN10" s="539"/>
      <c r="AO10" s="52"/>
      <c r="AP10" s="52"/>
      <c r="AQ10" s="52"/>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row>
    <row r="11" spans="1:84" s="50" customFormat="1" ht="15" customHeight="1">
      <c r="A11" s="51"/>
      <c r="B11" s="427"/>
      <c r="C11" s="427"/>
      <c r="D11" s="427"/>
      <c r="E11" s="427"/>
      <c r="F11" s="427"/>
      <c r="G11" s="427"/>
      <c r="H11" s="427"/>
      <c r="I11" s="427"/>
      <c r="J11" s="427"/>
      <c r="L11" s="464"/>
      <c r="M11" s="464"/>
      <c r="N11" s="464"/>
      <c r="O11" s="464"/>
      <c r="P11" s="464"/>
      <c r="Q11" s="464"/>
      <c r="R11" s="464"/>
      <c r="S11" s="464"/>
      <c r="T11" s="464"/>
      <c r="U11" s="52"/>
      <c r="V11" s="52"/>
      <c r="W11" s="52"/>
      <c r="X11" s="429"/>
      <c r="Y11" s="429"/>
      <c r="Z11" s="429"/>
      <c r="AA11" s="429"/>
      <c r="AB11" s="429"/>
      <c r="AC11" s="429"/>
      <c r="AD11" s="429"/>
      <c r="AE11" s="429"/>
      <c r="AF11" s="429"/>
      <c r="AG11" s="539"/>
      <c r="AH11" s="539"/>
      <c r="AI11" s="539"/>
      <c r="AJ11" s="539"/>
      <c r="AK11" s="539"/>
      <c r="AL11" s="539"/>
      <c r="AM11" s="539"/>
      <c r="AN11" s="539"/>
      <c r="AO11" s="52"/>
      <c r="AP11" s="52"/>
      <c r="AQ11" s="52"/>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row>
    <row r="12" spans="1:84" s="50" customFormat="1" ht="15" customHeight="1">
      <c r="A12" s="51"/>
      <c r="B12" s="427"/>
      <c r="C12" s="427"/>
      <c r="D12" s="427"/>
      <c r="E12" s="427"/>
      <c r="F12" s="427"/>
      <c r="G12" s="427"/>
      <c r="H12" s="427"/>
      <c r="I12" s="427"/>
      <c r="J12" s="427"/>
      <c r="L12" s="464"/>
      <c r="M12" s="464"/>
      <c r="N12" s="464"/>
      <c r="O12" s="464"/>
      <c r="P12" s="464"/>
      <c r="Q12" s="464"/>
      <c r="R12" s="464"/>
      <c r="S12" s="464"/>
      <c r="T12" s="464"/>
      <c r="U12" s="52"/>
      <c r="V12" s="52"/>
      <c r="W12" s="52"/>
      <c r="X12" s="429"/>
      <c r="Y12" s="429"/>
      <c r="Z12" s="429"/>
      <c r="AA12" s="429"/>
      <c r="AB12" s="429"/>
      <c r="AC12" s="429"/>
      <c r="AD12" s="429"/>
      <c r="AE12" s="429"/>
      <c r="AF12" s="429"/>
      <c r="AG12" s="539"/>
      <c r="AH12" s="539"/>
      <c r="AI12" s="539"/>
      <c r="AJ12" s="539"/>
      <c r="AK12" s="539"/>
      <c r="AL12" s="539"/>
      <c r="AM12" s="539"/>
      <c r="AN12" s="539"/>
      <c r="AO12" s="52"/>
      <c r="AP12" s="52"/>
      <c r="AQ12" s="52"/>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row>
    <row r="13" spans="1:84" s="50" customFormat="1" ht="15" customHeight="1">
      <c r="A13" s="51"/>
      <c r="B13" s="427"/>
      <c r="C13" s="427"/>
      <c r="D13" s="427"/>
      <c r="E13" s="427"/>
      <c r="F13" s="427"/>
      <c r="G13" s="427"/>
      <c r="H13" s="427"/>
      <c r="I13" s="427"/>
      <c r="J13" s="427"/>
      <c r="L13" s="464"/>
      <c r="M13" s="464"/>
      <c r="N13" s="464"/>
      <c r="O13" s="464"/>
      <c r="P13" s="464"/>
      <c r="Q13" s="464"/>
      <c r="R13" s="464"/>
      <c r="S13" s="464"/>
      <c r="T13" s="464"/>
      <c r="U13" s="52"/>
      <c r="V13" s="52"/>
      <c r="W13" s="52"/>
      <c r="X13" s="429"/>
      <c r="Y13" s="429"/>
      <c r="Z13" s="429"/>
      <c r="AA13" s="429"/>
      <c r="AB13" s="429"/>
      <c r="AC13" s="429"/>
      <c r="AD13" s="429"/>
      <c r="AE13" s="429"/>
      <c r="AF13" s="429"/>
      <c r="AG13" s="539"/>
      <c r="AH13" s="539"/>
      <c r="AI13" s="539"/>
      <c r="AJ13" s="539"/>
      <c r="AK13" s="539"/>
      <c r="AL13" s="539"/>
      <c r="AM13" s="539"/>
      <c r="AN13" s="539"/>
      <c r="AO13" s="52"/>
      <c r="AP13" s="52"/>
      <c r="AQ13" s="52"/>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row>
    <row r="14" spans="1:84" s="50" customFormat="1" ht="15" customHeight="1">
      <c r="A14" s="51"/>
      <c r="B14" s="427"/>
      <c r="C14" s="427"/>
      <c r="D14" s="427"/>
      <c r="E14" s="427"/>
      <c r="F14" s="427"/>
      <c r="G14" s="427"/>
      <c r="H14" s="427"/>
      <c r="I14" s="427"/>
      <c r="J14" s="427"/>
      <c r="L14" s="464"/>
      <c r="M14" s="464"/>
      <c r="N14" s="464"/>
      <c r="O14" s="464"/>
      <c r="P14" s="464"/>
      <c r="Q14" s="464"/>
      <c r="R14" s="464"/>
      <c r="S14" s="464"/>
      <c r="T14" s="464"/>
      <c r="U14" s="52"/>
      <c r="V14" s="52"/>
      <c r="W14" s="52"/>
      <c r="X14" s="429"/>
      <c r="Y14" s="429"/>
      <c r="Z14" s="429"/>
      <c r="AA14" s="429"/>
      <c r="AB14" s="429"/>
      <c r="AC14" s="429"/>
      <c r="AD14" s="429"/>
      <c r="AE14" s="429"/>
      <c r="AF14" s="429"/>
      <c r="AG14" s="539"/>
      <c r="AH14" s="539"/>
      <c r="AI14" s="539"/>
      <c r="AJ14" s="539"/>
      <c r="AK14" s="539"/>
      <c r="AL14" s="539"/>
      <c r="AM14" s="539"/>
      <c r="AN14" s="539"/>
      <c r="AO14" s="52"/>
      <c r="AP14" s="52"/>
      <c r="AQ14" s="52"/>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row>
    <row r="15" spans="1:84" s="50" customFormat="1" ht="15" customHeight="1">
      <c r="A15" s="51"/>
      <c r="B15" s="427"/>
      <c r="C15" s="427"/>
      <c r="D15" s="427"/>
      <c r="E15" s="427"/>
      <c r="F15" s="427"/>
      <c r="G15" s="427"/>
      <c r="H15" s="427"/>
      <c r="I15" s="427"/>
      <c r="J15" s="427"/>
      <c r="L15" s="464"/>
      <c r="M15" s="464"/>
      <c r="N15" s="464"/>
      <c r="O15" s="464"/>
      <c r="P15" s="464"/>
      <c r="Q15" s="464"/>
      <c r="R15" s="464"/>
      <c r="S15" s="464"/>
      <c r="T15" s="464"/>
      <c r="U15" s="52"/>
      <c r="V15" s="52"/>
      <c r="W15" s="52"/>
      <c r="X15" s="429"/>
      <c r="Y15" s="429"/>
      <c r="Z15" s="429"/>
      <c r="AA15" s="429"/>
      <c r="AB15" s="429"/>
      <c r="AC15" s="429"/>
      <c r="AD15" s="429"/>
      <c r="AE15" s="429"/>
      <c r="AF15" s="429"/>
      <c r="AG15" s="539"/>
      <c r="AH15" s="539"/>
      <c r="AI15" s="539"/>
      <c r="AJ15" s="539"/>
      <c r="AK15" s="539"/>
      <c r="AL15" s="539"/>
      <c r="AM15" s="539"/>
      <c r="AN15" s="539"/>
      <c r="AO15" s="52"/>
      <c r="AP15" s="52"/>
      <c r="AQ15" s="52"/>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row>
    <row r="16" spans="1:84" s="50" customFormat="1" ht="15" customHeight="1">
      <c r="A16" s="51"/>
      <c r="B16" s="427"/>
      <c r="C16" s="427"/>
      <c r="D16" s="427"/>
      <c r="E16" s="427"/>
      <c r="F16" s="427"/>
      <c r="G16" s="427"/>
      <c r="H16" s="427"/>
      <c r="I16" s="427"/>
      <c r="J16" s="427"/>
      <c r="L16" s="464"/>
      <c r="M16" s="464"/>
      <c r="N16" s="464"/>
      <c r="O16" s="464"/>
      <c r="P16" s="464"/>
      <c r="Q16" s="464"/>
      <c r="R16" s="464"/>
      <c r="S16" s="464"/>
      <c r="T16" s="464"/>
      <c r="U16" s="52"/>
      <c r="V16" s="52"/>
      <c r="W16" s="52"/>
      <c r="X16" s="429"/>
      <c r="Y16" s="429"/>
      <c r="Z16" s="429"/>
      <c r="AA16" s="429"/>
      <c r="AB16" s="429"/>
      <c r="AC16" s="429"/>
      <c r="AD16" s="429"/>
      <c r="AE16" s="429"/>
      <c r="AF16" s="429"/>
      <c r="AG16" s="539"/>
      <c r="AH16" s="539"/>
      <c r="AI16" s="539"/>
      <c r="AJ16" s="539"/>
      <c r="AK16" s="539"/>
      <c r="AL16" s="539"/>
      <c r="AM16" s="539"/>
      <c r="AN16" s="539"/>
      <c r="AO16" s="52"/>
      <c r="AP16" s="52"/>
      <c r="AQ16" s="52"/>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row>
    <row r="17" spans="1:84" s="50" customFormat="1" ht="15" customHeight="1">
      <c r="A17" s="51"/>
      <c r="B17" s="427"/>
      <c r="C17" s="427"/>
      <c r="D17" s="427"/>
      <c r="E17" s="427"/>
      <c r="F17" s="427"/>
      <c r="G17" s="427"/>
      <c r="H17" s="427"/>
      <c r="I17" s="427"/>
      <c r="J17" s="427"/>
      <c r="L17" s="464"/>
      <c r="M17" s="464"/>
      <c r="N17" s="464"/>
      <c r="O17" s="464"/>
      <c r="P17" s="464"/>
      <c r="Q17" s="464"/>
      <c r="R17" s="464"/>
      <c r="S17" s="464"/>
      <c r="T17" s="464"/>
      <c r="U17" s="52"/>
      <c r="V17" s="52"/>
      <c r="W17" s="52"/>
      <c r="X17" s="429"/>
      <c r="Y17" s="429"/>
      <c r="Z17" s="429"/>
      <c r="AA17" s="429"/>
      <c r="AB17" s="429"/>
      <c r="AC17" s="429"/>
      <c r="AD17" s="429"/>
      <c r="AE17" s="429"/>
      <c r="AF17" s="429"/>
      <c r="AG17" s="539"/>
      <c r="AH17" s="539"/>
      <c r="AI17" s="539"/>
      <c r="AJ17" s="539"/>
      <c r="AK17" s="539"/>
      <c r="AL17" s="539"/>
      <c r="AM17" s="539"/>
      <c r="AN17" s="539"/>
      <c r="AO17" s="52"/>
      <c r="AP17" s="52"/>
      <c r="AQ17" s="52"/>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row>
    <row r="18" spans="1:84" s="50" customFormat="1" ht="15" customHeight="1">
      <c r="A18" s="51"/>
      <c r="B18" s="427"/>
      <c r="C18" s="427"/>
      <c r="D18" s="427"/>
      <c r="E18" s="427"/>
      <c r="F18" s="427"/>
      <c r="G18" s="427"/>
      <c r="H18" s="427"/>
      <c r="I18" s="427"/>
      <c r="J18" s="427"/>
      <c r="L18" s="464"/>
      <c r="M18" s="464"/>
      <c r="N18" s="464"/>
      <c r="O18" s="464"/>
      <c r="P18" s="464"/>
      <c r="Q18" s="464"/>
      <c r="R18" s="464"/>
      <c r="S18" s="464"/>
      <c r="T18" s="464"/>
      <c r="U18" s="52"/>
      <c r="V18" s="52"/>
      <c r="W18" s="52"/>
      <c r="X18" s="429"/>
      <c r="Y18" s="429"/>
      <c r="Z18" s="429"/>
      <c r="AA18" s="429"/>
      <c r="AB18" s="429"/>
      <c r="AC18" s="429"/>
      <c r="AD18" s="429"/>
      <c r="AE18" s="429"/>
      <c r="AF18" s="429"/>
      <c r="AG18" s="539"/>
      <c r="AH18" s="539"/>
      <c r="AI18" s="539"/>
      <c r="AJ18" s="539"/>
      <c r="AK18" s="539"/>
      <c r="AL18" s="539"/>
      <c r="AM18" s="539"/>
      <c r="AN18" s="539"/>
      <c r="AO18" s="52"/>
      <c r="AP18" s="52"/>
      <c r="AQ18" s="52"/>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row>
    <row r="19" spans="1:84" s="50" customFormat="1" ht="15" customHeight="1">
      <c r="A19" s="51"/>
      <c r="B19" s="427"/>
      <c r="C19" s="427"/>
      <c r="D19" s="427"/>
      <c r="E19" s="427"/>
      <c r="F19" s="427"/>
      <c r="G19" s="427"/>
      <c r="H19" s="427"/>
      <c r="I19" s="427"/>
      <c r="J19" s="427"/>
      <c r="L19" s="464"/>
      <c r="M19" s="464"/>
      <c r="N19" s="464"/>
      <c r="O19" s="464"/>
      <c r="P19" s="464"/>
      <c r="Q19" s="464"/>
      <c r="R19" s="464"/>
      <c r="S19" s="464"/>
      <c r="T19" s="464"/>
      <c r="U19" s="52"/>
      <c r="V19" s="52"/>
      <c r="W19" s="52"/>
      <c r="X19" s="429"/>
      <c r="Y19" s="429"/>
      <c r="Z19" s="429"/>
      <c r="AA19" s="429"/>
      <c r="AB19" s="429"/>
      <c r="AC19" s="429"/>
      <c r="AD19" s="429"/>
      <c r="AE19" s="429"/>
      <c r="AF19" s="429"/>
      <c r="AG19" s="539"/>
      <c r="AH19" s="539"/>
      <c r="AI19" s="539"/>
      <c r="AJ19" s="539"/>
      <c r="AK19" s="539"/>
      <c r="AL19" s="539"/>
      <c r="AM19" s="539"/>
      <c r="AN19" s="539"/>
      <c r="AO19" s="52"/>
      <c r="AP19" s="52"/>
      <c r="AQ19" s="52"/>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row>
    <row r="20" spans="1:84" s="50" customFormat="1" ht="15" customHeight="1">
      <c r="A20" s="51"/>
      <c r="B20" s="427"/>
      <c r="C20" s="427"/>
      <c r="D20" s="427"/>
      <c r="E20" s="427"/>
      <c r="F20" s="427"/>
      <c r="G20" s="427"/>
      <c r="H20" s="427"/>
      <c r="I20" s="427"/>
      <c r="J20" s="427"/>
      <c r="L20" s="464"/>
      <c r="M20" s="464"/>
      <c r="N20" s="464"/>
      <c r="O20" s="464"/>
      <c r="P20" s="464"/>
      <c r="Q20" s="464"/>
      <c r="R20" s="464"/>
      <c r="S20" s="464"/>
      <c r="T20" s="464"/>
      <c r="U20" s="52"/>
      <c r="V20" s="52"/>
      <c r="W20" s="52"/>
      <c r="X20" s="429"/>
      <c r="Y20" s="429"/>
      <c r="Z20" s="429"/>
      <c r="AA20" s="429"/>
      <c r="AB20" s="429"/>
      <c r="AC20" s="429"/>
      <c r="AD20" s="429"/>
      <c r="AE20" s="429"/>
      <c r="AF20" s="429"/>
      <c r="AG20" s="539"/>
      <c r="AH20" s="539"/>
      <c r="AI20" s="539"/>
      <c r="AJ20" s="539"/>
      <c r="AK20" s="539"/>
      <c r="AL20" s="539"/>
      <c r="AM20" s="539"/>
      <c r="AN20" s="539"/>
      <c r="AO20" s="52"/>
      <c r="AP20" s="52"/>
      <c r="AQ20" s="52"/>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row>
    <row r="21" spans="1:84" s="50" customFormat="1" ht="15" customHeight="1">
      <c r="A21" s="51"/>
      <c r="B21" s="427"/>
      <c r="C21" s="427"/>
      <c r="D21" s="427"/>
      <c r="E21" s="427"/>
      <c r="F21" s="427"/>
      <c r="G21" s="427"/>
      <c r="H21" s="427"/>
      <c r="I21" s="427"/>
      <c r="J21" s="427"/>
      <c r="L21" s="464"/>
      <c r="M21" s="464"/>
      <c r="N21" s="464"/>
      <c r="O21" s="464"/>
      <c r="P21" s="464"/>
      <c r="Q21" s="464"/>
      <c r="R21" s="464"/>
      <c r="S21" s="464"/>
      <c r="T21" s="464"/>
      <c r="U21" s="52"/>
      <c r="V21" s="52"/>
      <c r="W21" s="52"/>
      <c r="X21" s="429"/>
      <c r="Y21" s="429"/>
      <c r="Z21" s="429"/>
      <c r="AA21" s="429"/>
      <c r="AB21" s="429"/>
      <c r="AC21" s="429"/>
      <c r="AD21" s="429"/>
      <c r="AE21" s="429"/>
      <c r="AF21" s="429"/>
      <c r="AG21" s="539"/>
      <c r="AH21" s="539"/>
      <c r="AI21" s="539"/>
      <c r="AJ21" s="539"/>
      <c r="AK21" s="539"/>
      <c r="AL21" s="539"/>
      <c r="AM21" s="539"/>
      <c r="AN21" s="539"/>
      <c r="AO21" s="52"/>
      <c r="AP21" s="52"/>
      <c r="AQ21" s="52"/>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row>
    <row r="22" spans="1:84" s="50" customFormat="1" ht="15" customHeight="1">
      <c r="A22" s="51"/>
      <c r="B22" s="427"/>
      <c r="C22" s="427"/>
      <c r="D22" s="427"/>
      <c r="E22" s="427"/>
      <c r="F22" s="427"/>
      <c r="G22" s="427"/>
      <c r="H22" s="427"/>
      <c r="I22" s="427"/>
      <c r="J22" s="427"/>
      <c r="L22" s="464"/>
      <c r="M22" s="464"/>
      <c r="N22" s="464"/>
      <c r="O22" s="464"/>
      <c r="P22" s="464"/>
      <c r="Q22" s="464"/>
      <c r="R22" s="464"/>
      <c r="S22" s="464"/>
      <c r="T22" s="464"/>
      <c r="U22" s="52"/>
      <c r="V22" s="52"/>
      <c r="W22" s="52"/>
      <c r="X22" s="429"/>
      <c r="Y22" s="429"/>
      <c r="Z22" s="429"/>
      <c r="AA22" s="429"/>
      <c r="AB22" s="429"/>
      <c r="AC22" s="429"/>
      <c r="AD22" s="429"/>
      <c r="AE22" s="429"/>
      <c r="AF22" s="429"/>
      <c r="AG22" s="539"/>
      <c r="AH22" s="539"/>
      <c r="AI22" s="539"/>
      <c r="AJ22" s="539"/>
      <c r="AK22" s="539"/>
      <c r="AL22" s="539"/>
      <c r="AM22" s="539"/>
      <c r="AN22" s="539"/>
      <c r="AO22" s="52"/>
      <c r="AP22" s="52"/>
      <c r="AQ22" s="52"/>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row>
    <row r="23" spans="1:84" s="50" customFormat="1" ht="15" customHeight="1">
      <c r="A23" s="51"/>
      <c r="B23" s="427"/>
      <c r="C23" s="427"/>
      <c r="D23" s="427"/>
      <c r="E23" s="427"/>
      <c r="F23" s="427"/>
      <c r="G23" s="427"/>
      <c r="H23" s="427"/>
      <c r="I23" s="427"/>
      <c r="J23" s="427"/>
      <c r="L23" s="464"/>
      <c r="M23" s="464"/>
      <c r="N23" s="464"/>
      <c r="O23" s="464"/>
      <c r="P23" s="464"/>
      <c r="Q23" s="464"/>
      <c r="R23" s="464"/>
      <c r="S23" s="464"/>
      <c r="T23" s="464"/>
      <c r="U23" s="52"/>
      <c r="V23" s="52"/>
      <c r="W23" s="52"/>
      <c r="X23" s="429"/>
      <c r="Y23" s="429"/>
      <c r="Z23" s="429"/>
      <c r="AA23" s="429"/>
      <c r="AB23" s="429"/>
      <c r="AC23" s="429"/>
      <c r="AD23" s="429"/>
      <c r="AE23" s="429"/>
      <c r="AF23" s="429"/>
      <c r="AG23" s="539"/>
      <c r="AH23" s="539"/>
      <c r="AI23" s="539"/>
      <c r="AJ23" s="539"/>
      <c r="AK23" s="539"/>
      <c r="AL23" s="539"/>
      <c r="AM23" s="539"/>
      <c r="AN23" s="539"/>
      <c r="AO23" s="52"/>
      <c r="AP23" s="52"/>
      <c r="AQ23" s="52"/>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row>
    <row r="24" spans="1:84" s="50" customFormat="1" ht="15" customHeight="1">
      <c r="A24" s="51"/>
      <c r="B24" s="427"/>
      <c r="C24" s="427"/>
      <c r="D24" s="427"/>
      <c r="E24" s="427"/>
      <c r="F24" s="427"/>
      <c r="G24" s="427"/>
      <c r="H24" s="427"/>
      <c r="I24" s="427"/>
      <c r="J24" s="427"/>
      <c r="L24" s="464"/>
      <c r="M24" s="464"/>
      <c r="N24" s="464"/>
      <c r="O24" s="464"/>
      <c r="P24" s="464"/>
      <c r="Q24" s="464"/>
      <c r="R24" s="464"/>
      <c r="S24" s="464"/>
      <c r="T24" s="464"/>
      <c r="U24" s="52"/>
      <c r="V24" s="52"/>
      <c r="W24" s="52"/>
      <c r="X24" s="429"/>
      <c r="Y24" s="429"/>
      <c r="Z24" s="429"/>
      <c r="AA24" s="429"/>
      <c r="AB24" s="429"/>
      <c r="AC24" s="429"/>
      <c r="AD24" s="429"/>
      <c r="AE24" s="429"/>
      <c r="AF24" s="429"/>
      <c r="AG24" s="539"/>
      <c r="AH24" s="539"/>
      <c r="AI24" s="539"/>
      <c r="AJ24" s="539"/>
      <c r="AK24" s="539"/>
      <c r="AL24" s="539"/>
      <c r="AM24" s="539"/>
      <c r="AN24" s="539"/>
      <c r="AO24" s="52"/>
      <c r="AP24" s="52"/>
      <c r="AQ24" s="52"/>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row>
    <row r="25" spans="1:84" s="50" customFormat="1" ht="15" customHeight="1">
      <c r="A25" s="51"/>
      <c r="B25" s="427"/>
      <c r="C25" s="427"/>
      <c r="D25" s="427"/>
      <c r="E25" s="427"/>
      <c r="F25" s="427"/>
      <c r="G25" s="427"/>
      <c r="H25" s="427"/>
      <c r="I25" s="427"/>
      <c r="J25" s="427"/>
      <c r="L25" s="464"/>
      <c r="M25" s="464"/>
      <c r="N25" s="464"/>
      <c r="O25" s="464"/>
      <c r="P25" s="464"/>
      <c r="Q25" s="464"/>
      <c r="R25" s="464"/>
      <c r="S25" s="464"/>
      <c r="T25" s="464"/>
      <c r="U25" s="52"/>
      <c r="V25" s="52"/>
      <c r="W25" s="52"/>
      <c r="X25" s="429"/>
      <c r="Y25" s="429"/>
      <c r="Z25" s="429"/>
      <c r="AA25" s="429"/>
      <c r="AB25" s="429"/>
      <c r="AC25" s="429"/>
      <c r="AD25" s="429"/>
      <c r="AE25" s="429"/>
      <c r="AF25" s="429"/>
      <c r="AG25" s="539"/>
      <c r="AH25" s="539"/>
      <c r="AI25" s="539"/>
      <c r="AJ25" s="539"/>
      <c r="AK25" s="539"/>
      <c r="AL25" s="539"/>
      <c r="AM25" s="539"/>
      <c r="AN25" s="539"/>
      <c r="AO25" s="52"/>
      <c r="AP25" s="52"/>
      <c r="AQ25" s="52"/>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row>
    <row r="26" spans="1:84" s="50" customFormat="1" ht="15" customHeight="1">
      <c r="A26" s="51"/>
      <c r="B26" s="427"/>
      <c r="C26" s="427"/>
      <c r="D26" s="427"/>
      <c r="E26" s="427"/>
      <c r="F26" s="427"/>
      <c r="G26" s="427"/>
      <c r="H26" s="427"/>
      <c r="I26" s="427"/>
      <c r="J26" s="427"/>
      <c r="L26" s="464"/>
      <c r="M26" s="464"/>
      <c r="N26" s="464"/>
      <c r="O26" s="464"/>
      <c r="P26" s="464"/>
      <c r="Q26" s="464"/>
      <c r="R26" s="464"/>
      <c r="S26" s="464"/>
      <c r="T26" s="464"/>
      <c r="U26" s="52"/>
      <c r="V26" s="52"/>
      <c r="W26" s="52"/>
      <c r="X26" s="429"/>
      <c r="Y26" s="429"/>
      <c r="Z26" s="429"/>
      <c r="AA26" s="429"/>
      <c r="AB26" s="429"/>
      <c r="AC26" s="429"/>
      <c r="AD26" s="429"/>
      <c r="AE26" s="429"/>
      <c r="AF26" s="429"/>
      <c r="AG26" s="539"/>
      <c r="AH26" s="539"/>
      <c r="AI26" s="539"/>
      <c r="AJ26" s="539"/>
      <c r="AK26" s="539"/>
      <c r="AL26" s="539"/>
      <c r="AM26" s="539"/>
      <c r="AN26" s="539"/>
      <c r="AO26" s="52"/>
      <c r="AP26" s="52"/>
      <c r="AQ26" s="52"/>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row>
    <row r="27" spans="1:84" s="50" customFormat="1" ht="15" customHeight="1">
      <c r="A27" s="51"/>
      <c r="B27" s="427"/>
      <c r="C27" s="427"/>
      <c r="D27" s="427"/>
      <c r="E27" s="427"/>
      <c r="F27" s="427"/>
      <c r="G27" s="427"/>
      <c r="H27" s="427"/>
      <c r="I27" s="427"/>
      <c r="J27" s="427"/>
      <c r="L27" s="464"/>
      <c r="M27" s="464"/>
      <c r="N27" s="464"/>
      <c r="O27" s="464"/>
      <c r="P27" s="464"/>
      <c r="Q27" s="464"/>
      <c r="R27" s="464"/>
      <c r="S27" s="464"/>
      <c r="T27" s="464"/>
      <c r="U27" s="52"/>
      <c r="V27" s="52"/>
      <c r="W27" s="52"/>
      <c r="X27" s="429"/>
      <c r="Y27" s="429"/>
      <c r="Z27" s="429"/>
      <c r="AA27" s="429"/>
      <c r="AB27" s="429"/>
      <c r="AC27" s="429"/>
      <c r="AD27" s="429"/>
      <c r="AE27" s="429"/>
      <c r="AF27" s="429"/>
      <c r="AG27" s="539"/>
      <c r="AH27" s="539"/>
      <c r="AI27" s="539"/>
      <c r="AJ27" s="539"/>
      <c r="AK27" s="539"/>
      <c r="AL27" s="539"/>
      <c r="AM27" s="539"/>
      <c r="AN27" s="539"/>
      <c r="AO27" s="52"/>
      <c r="AP27" s="52"/>
      <c r="AQ27" s="52"/>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row>
    <row r="28" spans="1:84" s="50" customFormat="1" ht="15" customHeight="1">
      <c r="A28" s="51"/>
      <c r="B28" s="427"/>
      <c r="C28" s="427"/>
      <c r="D28" s="427"/>
      <c r="E28" s="427"/>
      <c r="F28" s="427"/>
      <c r="G28" s="427"/>
      <c r="H28" s="427"/>
      <c r="I28" s="427"/>
      <c r="J28" s="427"/>
      <c r="L28" s="464"/>
      <c r="M28" s="464"/>
      <c r="N28" s="464"/>
      <c r="O28" s="464"/>
      <c r="P28" s="464"/>
      <c r="Q28" s="464"/>
      <c r="R28" s="464"/>
      <c r="S28" s="464"/>
      <c r="T28" s="464"/>
      <c r="U28" s="52"/>
      <c r="V28" s="52"/>
      <c r="W28" s="52"/>
      <c r="X28" s="429"/>
      <c r="Y28" s="429"/>
      <c r="Z28" s="429"/>
      <c r="AA28" s="429"/>
      <c r="AB28" s="429"/>
      <c r="AC28" s="429"/>
      <c r="AD28" s="429"/>
      <c r="AE28" s="429"/>
      <c r="AF28" s="429"/>
      <c r="AG28" s="539"/>
      <c r="AH28" s="539"/>
      <c r="AI28" s="539"/>
      <c r="AJ28" s="539"/>
      <c r="AK28" s="539"/>
      <c r="AL28" s="539"/>
      <c r="AM28" s="539"/>
      <c r="AN28" s="539"/>
      <c r="AO28" s="52"/>
      <c r="AP28" s="52"/>
      <c r="AQ28" s="52"/>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row>
    <row r="29" spans="1:84" s="50" customFormat="1" ht="15" customHeight="1">
      <c r="A29" s="51"/>
      <c r="B29" s="427"/>
      <c r="C29" s="427"/>
      <c r="D29" s="427"/>
      <c r="E29" s="427"/>
      <c r="F29" s="427"/>
      <c r="G29" s="427"/>
      <c r="H29" s="427"/>
      <c r="I29" s="427"/>
      <c r="J29" s="427"/>
      <c r="L29" s="464"/>
      <c r="M29" s="464"/>
      <c r="N29" s="464"/>
      <c r="O29" s="464"/>
      <c r="P29" s="464"/>
      <c r="Q29" s="464"/>
      <c r="R29" s="464"/>
      <c r="S29" s="464"/>
      <c r="T29" s="464"/>
      <c r="U29" s="52"/>
      <c r="V29" s="52"/>
      <c r="W29" s="52"/>
      <c r="X29" s="429"/>
      <c r="Y29" s="429"/>
      <c r="Z29" s="429"/>
      <c r="AA29" s="429"/>
      <c r="AB29" s="429"/>
      <c r="AC29" s="429"/>
      <c r="AD29" s="429"/>
      <c r="AE29" s="429"/>
      <c r="AF29" s="429"/>
      <c r="AG29" s="539"/>
      <c r="AH29" s="539"/>
      <c r="AI29" s="539"/>
      <c r="AJ29" s="539"/>
      <c r="AK29" s="539"/>
      <c r="AL29" s="539"/>
      <c r="AM29" s="539"/>
      <c r="AN29" s="539"/>
      <c r="AO29" s="52"/>
      <c r="AP29" s="52"/>
      <c r="AQ29" s="52"/>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row>
    <row r="30" spans="1:84" s="50" customFormat="1" ht="15" customHeight="1">
      <c r="A30" s="51"/>
      <c r="B30" s="427"/>
      <c r="C30" s="427"/>
      <c r="D30" s="427"/>
      <c r="E30" s="427"/>
      <c r="F30" s="427"/>
      <c r="G30" s="427"/>
      <c r="H30" s="427"/>
      <c r="I30" s="427"/>
      <c r="J30" s="427"/>
      <c r="L30" s="464"/>
      <c r="M30" s="464"/>
      <c r="N30" s="464"/>
      <c r="O30" s="464"/>
      <c r="P30" s="464"/>
      <c r="Q30" s="464"/>
      <c r="R30" s="464"/>
      <c r="S30" s="464"/>
      <c r="T30" s="464"/>
      <c r="U30" s="52"/>
      <c r="V30" s="52"/>
      <c r="W30" s="52"/>
      <c r="X30" s="429"/>
      <c r="Y30" s="429"/>
      <c r="Z30" s="429"/>
      <c r="AA30" s="429"/>
      <c r="AB30" s="429"/>
      <c r="AC30" s="429"/>
      <c r="AD30" s="429"/>
      <c r="AE30" s="429"/>
      <c r="AF30" s="429"/>
      <c r="AG30" s="539"/>
      <c r="AH30" s="539"/>
      <c r="AI30" s="539"/>
      <c r="AJ30" s="539"/>
      <c r="AK30" s="539"/>
      <c r="AL30" s="539"/>
      <c r="AM30" s="539"/>
      <c r="AN30" s="539"/>
      <c r="AO30" s="52"/>
      <c r="AP30" s="52"/>
      <c r="AQ30" s="52"/>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row>
    <row r="31" spans="1:84" s="50" customFormat="1" ht="15" customHeight="1">
      <c r="A31" s="51"/>
      <c r="B31" s="427"/>
      <c r="C31" s="427"/>
      <c r="D31" s="427"/>
      <c r="E31" s="427"/>
      <c r="F31" s="427"/>
      <c r="G31" s="427"/>
      <c r="H31" s="427"/>
      <c r="I31" s="427"/>
      <c r="J31" s="427"/>
      <c r="L31" s="464"/>
      <c r="M31" s="464"/>
      <c r="N31" s="464"/>
      <c r="O31" s="464"/>
      <c r="P31" s="464"/>
      <c r="Q31" s="464"/>
      <c r="R31" s="464"/>
      <c r="S31" s="464"/>
      <c r="T31" s="464"/>
      <c r="U31" s="52"/>
      <c r="V31" s="52"/>
      <c r="W31" s="52"/>
      <c r="X31" s="429"/>
      <c r="Y31" s="429"/>
      <c r="Z31" s="429"/>
      <c r="AA31" s="429"/>
      <c r="AB31" s="429"/>
      <c r="AC31" s="429"/>
      <c r="AD31" s="429"/>
      <c r="AE31" s="429"/>
      <c r="AF31" s="429"/>
      <c r="AG31" s="539"/>
      <c r="AH31" s="539"/>
      <c r="AI31" s="539"/>
      <c r="AJ31" s="539"/>
      <c r="AK31" s="539"/>
      <c r="AL31" s="539"/>
      <c r="AM31" s="539"/>
      <c r="AN31" s="539"/>
      <c r="AO31" s="52"/>
      <c r="AP31" s="52"/>
      <c r="AQ31" s="52"/>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row>
    <row r="32" spans="1:84" s="50" customFormat="1" ht="15" customHeight="1">
      <c r="A32" s="51"/>
      <c r="B32" s="427"/>
      <c r="C32" s="427"/>
      <c r="D32" s="427"/>
      <c r="E32" s="427"/>
      <c r="F32" s="427"/>
      <c r="G32" s="427"/>
      <c r="H32" s="427"/>
      <c r="I32" s="427"/>
      <c r="J32" s="427"/>
      <c r="L32" s="464"/>
      <c r="M32" s="464"/>
      <c r="N32" s="464"/>
      <c r="O32" s="464"/>
      <c r="P32" s="464"/>
      <c r="Q32" s="464"/>
      <c r="R32" s="464"/>
      <c r="S32" s="464"/>
      <c r="T32" s="464"/>
      <c r="U32" s="52"/>
      <c r="V32" s="52"/>
      <c r="W32" s="52"/>
      <c r="X32" s="429"/>
      <c r="Y32" s="429"/>
      <c r="Z32" s="429"/>
      <c r="AA32" s="429"/>
      <c r="AB32" s="429"/>
      <c r="AC32" s="429"/>
      <c r="AD32" s="429"/>
      <c r="AE32" s="429"/>
      <c r="AF32" s="429"/>
      <c r="AG32" s="539"/>
      <c r="AH32" s="539"/>
      <c r="AI32" s="539"/>
      <c r="AJ32" s="539"/>
      <c r="AK32" s="539"/>
      <c r="AL32" s="539"/>
      <c r="AM32" s="539"/>
      <c r="AN32" s="539"/>
      <c r="AO32" s="52"/>
      <c r="AP32" s="52"/>
      <c r="AQ32" s="52"/>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row>
    <row r="33" spans="1:84" s="50" customFormat="1" ht="15" customHeight="1">
      <c r="A33" s="51"/>
      <c r="B33" s="427"/>
      <c r="C33" s="427"/>
      <c r="D33" s="427"/>
      <c r="E33" s="427"/>
      <c r="F33" s="427"/>
      <c r="G33" s="427"/>
      <c r="H33" s="427"/>
      <c r="I33" s="427"/>
      <c r="J33" s="427"/>
      <c r="L33" s="464"/>
      <c r="M33" s="464"/>
      <c r="N33" s="464"/>
      <c r="O33" s="464"/>
      <c r="P33" s="464"/>
      <c r="Q33" s="464"/>
      <c r="R33" s="464"/>
      <c r="S33" s="464"/>
      <c r="T33" s="464"/>
      <c r="U33" s="52"/>
      <c r="V33" s="52"/>
      <c r="W33" s="52"/>
      <c r="X33" s="429"/>
      <c r="Y33" s="429"/>
      <c r="Z33" s="429"/>
      <c r="AA33" s="429"/>
      <c r="AB33" s="429"/>
      <c r="AC33" s="429"/>
      <c r="AD33" s="429"/>
      <c r="AE33" s="429"/>
      <c r="AF33" s="429"/>
      <c r="AG33" s="539"/>
      <c r="AH33" s="539"/>
      <c r="AI33" s="539"/>
      <c r="AJ33" s="539"/>
      <c r="AK33" s="539"/>
      <c r="AL33" s="539"/>
      <c r="AM33" s="539"/>
      <c r="AN33" s="539"/>
      <c r="AO33" s="52"/>
      <c r="AP33" s="52"/>
      <c r="AQ33" s="52"/>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row>
    <row r="34" spans="1:84" s="50" customFormat="1" ht="15" customHeight="1">
      <c r="A34" s="51"/>
      <c r="B34" s="425" t="str">
        <f>IF(L8&gt;" ",B57," ")</f>
        <v xml:space="preserve"> </v>
      </c>
      <c r="C34" s="425"/>
      <c r="D34" s="425"/>
      <c r="E34" s="425"/>
      <c r="F34" s="425"/>
      <c r="G34" s="425"/>
      <c r="H34" s="425"/>
      <c r="I34" s="425"/>
      <c r="J34" s="426" t="str">
        <f>VLOOKUP(L34,tabsel,2)</f>
        <v>?</v>
      </c>
      <c r="K34" s="426"/>
      <c r="L34" s="263">
        <v>1</v>
      </c>
      <c r="M34" s="83"/>
      <c r="N34" s="83"/>
      <c r="O34" s="83"/>
      <c r="P34" s="83"/>
      <c r="Q34" s="83"/>
      <c r="R34" s="83"/>
      <c r="S34" s="83"/>
      <c r="T34" s="83"/>
      <c r="U34" s="52"/>
      <c r="V34" s="52"/>
      <c r="W34" s="52"/>
      <c r="X34" s="52"/>
      <c r="Y34" s="52"/>
      <c r="Z34" s="52"/>
      <c r="AA34" s="52"/>
      <c r="AB34" s="52"/>
      <c r="AC34" s="117"/>
      <c r="AD34" s="117"/>
      <c r="AE34" s="132"/>
      <c r="AF34" s="51"/>
      <c r="AG34" s="539"/>
      <c r="AH34" s="539"/>
      <c r="AI34" s="539"/>
      <c r="AJ34" s="539"/>
      <c r="AK34" s="539"/>
      <c r="AL34" s="539"/>
      <c r="AM34" s="539"/>
      <c r="AN34" s="539"/>
      <c r="AO34" s="52"/>
      <c r="AP34" s="52"/>
      <c r="AQ34" s="52"/>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row>
    <row r="35" spans="1:84" s="50" customFormat="1" ht="15" customHeight="1">
      <c r="A35" s="51"/>
      <c r="B35" s="425"/>
      <c r="C35" s="425"/>
      <c r="D35" s="425"/>
      <c r="E35" s="425"/>
      <c r="F35" s="425"/>
      <c r="G35" s="425"/>
      <c r="H35" s="425"/>
      <c r="I35" s="425"/>
      <c r="J35" s="426"/>
      <c r="K35" s="426"/>
      <c r="L35" s="83"/>
      <c r="M35" s="83"/>
      <c r="O35" s="474" t="s">
        <v>468</v>
      </c>
      <c r="P35" s="474"/>
      <c r="R35" s="83"/>
      <c r="S35" s="83"/>
      <c r="T35" s="83"/>
      <c r="U35" s="52"/>
      <c r="V35" s="52"/>
      <c r="W35" s="52"/>
      <c r="X35" s="52"/>
      <c r="Y35" s="52"/>
      <c r="Z35" s="52"/>
      <c r="AA35" s="52"/>
      <c r="AB35" s="52"/>
      <c r="AC35" s="117"/>
      <c r="AD35" s="117"/>
      <c r="AE35" s="132"/>
      <c r="AF35" s="51"/>
      <c r="AG35" s="539"/>
      <c r="AH35" s="539"/>
      <c r="AI35" s="539"/>
      <c r="AJ35" s="539"/>
      <c r="AK35" s="539"/>
      <c r="AL35" s="539"/>
      <c r="AM35" s="539"/>
      <c r="AN35" s="539"/>
      <c r="AO35" s="52"/>
      <c r="AP35" s="52"/>
      <c r="AQ35" s="52"/>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row>
    <row r="36" spans="1:84" s="50" customFormat="1" ht="15" customHeight="1">
      <c r="A36" s="51"/>
      <c r="B36" s="51"/>
      <c r="C36" s="51"/>
      <c r="D36" s="51"/>
      <c r="E36" s="51"/>
      <c r="F36" s="51"/>
      <c r="G36" s="51"/>
      <c r="H36" s="51"/>
      <c r="I36" s="51"/>
      <c r="J36" s="51"/>
      <c r="K36" s="51"/>
      <c r="L36" s="51"/>
      <c r="M36" s="51"/>
      <c r="O36" s="474"/>
      <c r="P36" s="474"/>
      <c r="R36" s="51"/>
      <c r="S36" s="51"/>
      <c r="T36" s="51"/>
      <c r="U36" s="52"/>
      <c r="V36" s="52"/>
      <c r="W36" s="52"/>
      <c r="X36" s="52"/>
      <c r="Y36" s="52"/>
      <c r="Z36" s="52"/>
      <c r="AA36" s="52"/>
      <c r="AB36" s="52"/>
      <c r="AC36" s="117"/>
      <c r="AD36" s="117"/>
      <c r="AE36" s="132"/>
      <c r="AF36" s="51"/>
      <c r="AG36" s="52"/>
      <c r="AH36" s="52"/>
      <c r="AI36" s="52"/>
      <c r="AJ36" s="52"/>
      <c r="AK36" s="52"/>
      <c r="AL36" s="52"/>
      <c r="AM36" s="52"/>
      <c r="AN36" s="52"/>
      <c r="AO36" s="52"/>
      <c r="AP36" s="52"/>
      <c r="AQ36" s="52"/>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row>
    <row r="37" spans="1:84" s="50" customFormat="1" ht="15" customHeight="1">
      <c r="A37" s="51"/>
      <c r="B37" s="51"/>
      <c r="C37" s="51"/>
      <c r="D37" s="51"/>
      <c r="E37" s="51"/>
      <c r="F37" s="51"/>
      <c r="G37" s="51"/>
      <c r="H37" s="51"/>
      <c r="I37" s="51"/>
      <c r="J37" s="51"/>
      <c r="K37" s="51"/>
      <c r="L37" s="51"/>
      <c r="M37" s="51"/>
      <c r="O37" s="474"/>
      <c r="P37" s="474"/>
      <c r="Q37" s="51"/>
      <c r="R37" s="51"/>
      <c r="S37" s="51"/>
      <c r="T37" s="51"/>
      <c r="U37" s="52"/>
      <c r="V37" s="52"/>
      <c r="W37" s="52"/>
      <c r="X37" s="52"/>
      <c r="Y37" s="52"/>
      <c r="Z37" s="52"/>
      <c r="AA37" s="52"/>
      <c r="AB37" s="52"/>
      <c r="AC37" s="117"/>
      <c r="AD37" s="117"/>
      <c r="AE37" s="132"/>
      <c r="AF37" s="51"/>
      <c r="AG37" s="52"/>
      <c r="AH37" s="52"/>
      <c r="AI37" s="52"/>
      <c r="AJ37" s="52"/>
      <c r="AK37" s="52"/>
      <c r="AL37" s="52"/>
      <c r="AM37" s="52"/>
      <c r="AN37" s="52"/>
      <c r="AO37" s="52"/>
      <c r="AP37" s="52"/>
      <c r="AQ37" s="52"/>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row>
    <row r="38" spans="1:84" ht="1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185"/>
      <c r="AH38" s="185"/>
      <c r="AI38" s="185"/>
      <c r="AJ38" s="185"/>
      <c r="AK38" s="185"/>
      <c r="AL38" s="185"/>
      <c r="AM38" s="185"/>
      <c r="AN38" s="185"/>
      <c r="AO38" s="185"/>
      <c r="AP38" s="185"/>
      <c r="AQ38" s="185"/>
      <c r="AR38" s="4"/>
      <c r="AS38" s="4"/>
      <c r="AT38" s="4"/>
      <c r="AU38" s="4"/>
      <c r="AV38" s="4"/>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row>
    <row r="39" spans="1:84" ht="1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185"/>
      <c r="AH39" s="185"/>
      <c r="AI39" s="185"/>
      <c r="AJ39" s="185"/>
      <c r="AK39" s="185"/>
      <c r="AL39" s="185"/>
      <c r="AM39" s="185"/>
      <c r="AN39" s="185"/>
      <c r="AO39" s="185"/>
      <c r="AP39" s="185"/>
      <c r="AQ39" s="185"/>
      <c r="AR39" s="4"/>
      <c r="AS39" s="4"/>
      <c r="AT39" s="4"/>
      <c r="AU39" s="4"/>
      <c r="AV39" s="4"/>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row>
    <row r="40" spans="1:84" ht="1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185"/>
      <c r="AH40" s="185"/>
      <c r="AI40" s="185"/>
      <c r="AJ40" s="185"/>
      <c r="AK40" s="185"/>
      <c r="AL40" s="185"/>
      <c r="AM40" s="185"/>
      <c r="AN40" s="185"/>
      <c r="AO40" s="185"/>
      <c r="AP40" s="185"/>
      <c r="AQ40" s="185"/>
      <c r="AR40" s="4"/>
      <c r="AS40" s="4"/>
      <c r="AT40" s="4"/>
      <c r="AU40" s="4"/>
      <c r="AV40" s="4"/>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row>
    <row r="41" spans="1:84" ht="1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185"/>
      <c r="AH41" s="185"/>
      <c r="AI41" s="185"/>
      <c r="AJ41" s="185"/>
      <c r="AK41" s="185"/>
      <c r="AL41" s="185"/>
      <c r="AM41" s="185"/>
      <c r="AN41" s="185"/>
      <c r="AO41" s="185"/>
      <c r="AP41" s="185"/>
      <c r="AQ41" s="185"/>
      <c r="AR41" s="4"/>
      <c r="AS41" s="4"/>
      <c r="AT41" s="4"/>
      <c r="AU41" s="4"/>
      <c r="AV41" s="4"/>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row>
    <row r="42" spans="1:84" s="4" customFormat="1" ht="15" customHeight="1">
      <c r="K42" s="7"/>
      <c r="AC42" s="154"/>
      <c r="AD42" s="154"/>
      <c r="AE42" s="16"/>
      <c r="AG42" s="185"/>
      <c r="AH42" s="185"/>
      <c r="AI42" s="185"/>
      <c r="AJ42" s="185"/>
      <c r="AK42" s="185"/>
      <c r="AL42" s="185"/>
      <c r="AM42" s="185"/>
      <c r="AN42" s="185"/>
      <c r="AO42" s="185"/>
      <c r="AP42" s="185"/>
      <c r="AQ42" s="185"/>
    </row>
    <row r="43" spans="1:84" s="4" customFormat="1" ht="15" customHeight="1">
      <c r="K43" s="7"/>
      <c r="AC43" s="154"/>
      <c r="AD43" s="154"/>
      <c r="AE43" s="16"/>
      <c r="AG43" s="185"/>
      <c r="AH43" s="185"/>
      <c r="AI43" s="185"/>
      <c r="AJ43" s="185"/>
      <c r="AK43" s="185"/>
      <c r="AL43" s="185"/>
      <c r="AM43" s="185"/>
      <c r="AN43" s="185"/>
      <c r="AO43" s="185"/>
      <c r="AP43" s="185"/>
      <c r="AQ43" s="185"/>
    </row>
    <row r="44" spans="1:84" s="4" customFormat="1" ht="15" customHeight="1">
      <c r="AC44" s="154"/>
      <c r="AD44" s="154"/>
      <c r="AE44" s="16"/>
      <c r="AG44" s="185"/>
      <c r="AH44" s="185"/>
      <c r="AI44" s="185"/>
      <c r="AJ44" s="185"/>
      <c r="AK44" s="185"/>
      <c r="AL44" s="185"/>
      <c r="AM44" s="185"/>
      <c r="AN44" s="185"/>
      <c r="AO44" s="185"/>
      <c r="AP44" s="185"/>
      <c r="AQ44" s="185"/>
    </row>
    <row r="45" spans="1:84" s="4" customFormat="1" ht="15" customHeight="1">
      <c r="AC45" s="154"/>
      <c r="AD45" s="154"/>
      <c r="AE45" s="16"/>
      <c r="AG45" s="185"/>
      <c r="AH45" s="185"/>
      <c r="AI45" s="185"/>
      <c r="AJ45" s="185"/>
      <c r="AK45" s="185"/>
      <c r="AL45" s="185"/>
      <c r="AM45" s="185"/>
      <c r="AN45" s="185"/>
      <c r="AO45" s="185"/>
      <c r="AP45" s="185"/>
      <c r="AQ45" s="185"/>
    </row>
    <row r="46" spans="1:84" s="4" customFormat="1" ht="15" customHeight="1">
      <c r="AC46" s="154"/>
      <c r="AD46" s="154"/>
      <c r="AE46" s="16"/>
      <c r="AG46" s="185"/>
      <c r="AH46" s="185"/>
      <c r="AI46" s="185"/>
      <c r="AJ46" s="185"/>
      <c r="AK46" s="185"/>
      <c r="AL46" s="185"/>
      <c r="AM46" s="185"/>
      <c r="AN46" s="185"/>
      <c r="AO46" s="185"/>
      <c r="AP46" s="185"/>
      <c r="AQ46" s="185"/>
    </row>
    <row r="47" spans="1:84" s="4" customFormat="1" ht="15" customHeight="1">
      <c r="AC47" s="154"/>
      <c r="AD47" s="154"/>
      <c r="AE47" s="16"/>
      <c r="AG47" s="185"/>
      <c r="AH47" s="185"/>
      <c r="AI47" s="185"/>
      <c r="AJ47" s="185"/>
      <c r="AK47" s="185"/>
      <c r="AL47" s="185"/>
      <c r="AM47" s="185"/>
      <c r="AN47" s="185"/>
      <c r="AO47" s="185"/>
      <c r="AP47" s="185"/>
      <c r="AQ47" s="185"/>
    </row>
    <row r="48" spans="1:84" s="4" customFormat="1" ht="15" customHeight="1">
      <c r="AC48" s="154"/>
      <c r="AD48" s="154"/>
      <c r="AE48" s="16"/>
      <c r="AG48" s="185"/>
      <c r="AH48" s="185"/>
      <c r="AI48" s="185"/>
      <c r="AJ48" s="185"/>
      <c r="AK48" s="185"/>
      <c r="AL48" s="185"/>
      <c r="AM48" s="185"/>
      <c r="AN48" s="185"/>
      <c r="AO48" s="185"/>
      <c r="AP48" s="185"/>
      <c r="AQ48" s="185"/>
    </row>
    <row r="49" spans="1:84" s="4" customFormat="1" ht="15" customHeight="1">
      <c r="AC49" s="154"/>
      <c r="AD49" s="154"/>
      <c r="AE49" s="16"/>
      <c r="AG49" s="185"/>
      <c r="AH49" s="185"/>
      <c r="AI49" s="185"/>
      <c r="AJ49" s="185"/>
      <c r="AK49" s="185"/>
      <c r="AL49" s="185"/>
      <c r="AM49" s="185"/>
      <c r="AN49" s="185"/>
      <c r="AO49" s="185"/>
      <c r="AP49" s="185"/>
      <c r="AQ49" s="185"/>
    </row>
    <row r="50" spans="1:84" s="4" customFormat="1" ht="15" customHeight="1">
      <c r="AC50" s="154"/>
      <c r="AD50" s="154"/>
      <c r="AE50" s="16"/>
      <c r="AG50" s="185"/>
      <c r="AH50" s="185"/>
      <c r="AI50" s="185"/>
      <c r="AJ50" s="185"/>
      <c r="AK50" s="185"/>
      <c r="AL50" s="185"/>
      <c r="AM50" s="185"/>
      <c r="AN50" s="185"/>
      <c r="AO50" s="185"/>
      <c r="AP50" s="185"/>
      <c r="AQ50" s="185"/>
    </row>
    <row r="51" spans="1:84" s="4" customFormat="1" ht="15" customHeight="1">
      <c r="AC51" s="154"/>
      <c r="AD51" s="154"/>
      <c r="AE51" s="16"/>
      <c r="AG51" s="185"/>
      <c r="AH51" s="185"/>
      <c r="AI51" s="185"/>
      <c r="AJ51" s="185"/>
      <c r="AK51" s="185"/>
      <c r="AL51" s="185"/>
      <c r="AM51" s="185"/>
      <c r="AN51" s="185"/>
      <c r="AO51" s="185"/>
      <c r="AP51" s="185"/>
      <c r="AQ51" s="185"/>
    </row>
    <row r="52" spans="1:84" s="4" customFormat="1" ht="15" customHeight="1">
      <c r="AC52" s="154"/>
      <c r="AD52" s="154"/>
      <c r="AE52" s="16"/>
      <c r="AG52" s="185"/>
      <c r="AH52" s="185"/>
      <c r="AI52" s="185"/>
      <c r="AJ52" s="185"/>
      <c r="AK52" s="185"/>
      <c r="AL52" s="185"/>
      <c r="AM52" s="185"/>
      <c r="AN52" s="185"/>
      <c r="AO52" s="185"/>
      <c r="AP52" s="185"/>
      <c r="AQ52" s="185"/>
    </row>
    <row r="53" spans="1:84" s="4" customFormat="1" ht="15" customHeight="1">
      <c r="AC53" s="154"/>
      <c r="AD53" s="154"/>
      <c r="AE53" s="16"/>
      <c r="AG53" s="185"/>
      <c r="AH53" s="185"/>
      <c r="AI53" s="185"/>
      <c r="AJ53" s="185"/>
      <c r="AK53" s="185"/>
      <c r="AL53" s="185"/>
      <c r="AM53" s="185"/>
      <c r="AN53" s="185"/>
      <c r="AO53" s="185"/>
      <c r="AP53" s="185"/>
      <c r="AQ53" s="185"/>
    </row>
    <row r="54" spans="1:84" s="4" customFormat="1" ht="15" customHeight="1">
      <c r="AC54" s="154"/>
      <c r="AD54" s="154"/>
      <c r="AE54" s="16"/>
      <c r="AG54" s="185"/>
      <c r="AH54" s="185"/>
      <c r="AI54" s="185"/>
      <c r="AJ54" s="185"/>
      <c r="AK54" s="185"/>
      <c r="AL54" s="185"/>
      <c r="AM54" s="185"/>
      <c r="AN54" s="185"/>
      <c r="AO54" s="185"/>
      <c r="AP54" s="185"/>
      <c r="AQ54" s="185"/>
    </row>
    <row r="55" spans="1:84" ht="1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68"/>
      <c r="AD55" s="68"/>
      <c r="AE55" s="74"/>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row>
    <row r="56" spans="1:84" s="173" customFormat="1">
      <c r="B56" s="173" t="s">
        <v>432</v>
      </c>
      <c r="H56" s="174"/>
      <c r="K56" s="175"/>
      <c r="AG56" s="179"/>
      <c r="AH56" s="179"/>
      <c r="AI56" s="179"/>
      <c r="AJ56" s="179"/>
      <c r="AK56" s="179"/>
      <c r="AL56" s="179"/>
      <c r="AM56" s="179"/>
      <c r="AN56" s="179"/>
      <c r="AO56" s="179"/>
      <c r="AP56" s="179"/>
      <c r="AQ56" s="179"/>
    </row>
    <row r="57" spans="1:84" s="173" customFormat="1">
      <c r="B57" s="173" t="s">
        <v>406</v>
      </c>
      <c r="H57" s="174"/>
      <c r="K57" s="175"/>
      <c r="AG57" s="179"/>
      <c r="AH57" s="179"/>
      <c r="AI57" s="179"/>
      <c r="AJ57" s="179"/>
      <c r="AK57" s="179"/>
      <c r="AL57" s="179"/>
      <c r="AM57" s="179"/>
      <c r="AN57" s="179"/>
      <c r="AO57" s="179"/>
      <c r="AP57" s="179"/>
      <c r="AQ57" s="179"/>
    </row>
    <row r="58" spans="1:84" s="173" customFormat="1">
      <c r="B58" s="173" t="s">
        <v>407</v>
      </c>
      <c r="H58" s="174"/>
      <c r="K58" s="175"/>
      <c r="AG58" s="179"/>
      <c r="AH58" s="179"/>
      <c r="AI58" s="179"/>
      <c r="AJ58" s="179"/>
      <c r="AK58" s="179"/>
      <c r="AL58" s="179"/>
      <c r="AM58" s="179"/>
      <c r="AN58" s="179"/>
      <c r="AO58" s="179"/>
      <c r="AP58" s="179"/>
      <c r="AQ58" s="179"/>
    </row>
    <row r="59" spans="1:84" s="173" customFormat="1">
      <c r="B59" s="173" t="s">
        <v>302</v>
      </c>
      <c r="H59" s="174"/>
      <c r="K59" s="175"/>
      <c r="AG59" s="179"/>
      <c r="AH59" s="179"/>
      <c r="AI59" s="179"/>
      <c r="AJ59" s="179"/>
      <c r="AK59" s="179"/>
      <c r="AL59" s="179"/>
      <c r="AM59" s="179"/>
      <c r="AN59" s="179"/>
      <c r="AO59" s="179"/>
      <c r="AP59" s="179"/>
      <c r="AQ59" s="179"/>
    </row>
    <row r="60" spans="1:84" s="173" customFormat="1">
      <c r="B60" s="173" t="s">
        <v>408</v>
      </c>
      <c r="H60" s="174"/>
      <c r="K60" s="175"/>
      <c r="AG60" s="179"/>
      <c r="AH60" s="179"/>
      <c r="AI60" s="179"/>
      <c r="AJ60" s="179"/>
      <c r="AK60" s="179"/>
      <c r="AL60" s="179"/>
      <c r="AM60" s="179"/>
      <c r="AN60" s="179"/>
      <c r="AO60" s="179"/>
      <c r="AP60" s="179"/>
      <c r="AQ60" s="179"/>
    </row>
    <row r="61" spans="1:84" s="173" customFormat="1" ht="18.75" customHeight="1">
      <c r="B61" s="173" t="s">
        <v>409</v>
      </c>
      <c r="H61" s="174"/>
      <c r="K61" s="175"/>
      <c r="AG61" s="179"/>
      <c r="AH61" s="179"/>
      <c r="AI61" s="179"/>
      <c r="AJ61" s="179"/>
      <c r="AK61" s="179"/>
      <c r="AL61" s="179"/>
      <c r="AM61" s="179"/>
      <c r="AN61" s="179"/>
      <c r="AO61" s="179"/>
      <c r="AP61" s="179"/>
      <c r="AQ61" s="179"/>
    </row>
    <row r="62" spans="1:84" s="173" customFormat="1">
      <c r="H62" s="174"/>
      <c r="K62" s="175"/>
      <c r="AG62" s="179"/>
      <c r="AH62" s="179"/>
      <c r="AI62" s="179"/>
      <c r="AJ62" s="179"/>
      <c r="AK62" s="179"/>
      <c r="AL62" s="179"/>
      <c r="AM62" s="179"/>
      <c r="AN62" s="179"/>
      <c r="AO62" s="179"/>
      <c r="AP62" s="179"/>
      <c r="AQ62" s="179"/>
    </row>
    <row r="63" spans="1:84">
      <c r="AB63"/>
      <c r="AS63" s="5"/>
      <c r="AT63" s="5"/>
      <c r="AU63" s="5"/>
      <c r="AV63" s="5"/>
      <c r="AW63" s="5"/>
      <c r="AX63" s="5"/>
      <c r="AY63" s="5"/>
      <c r="AZ63" s="5"/>
      <c r="BA63" s="5"/>
      <c r="BB63" s="5"/>
      <c r="BC63" s="5"/>
      <c r="BD63" s="5"/>
      <c r="BE63" s="5"/>
      <c r="BF63" s="5"/>
    </row>
    <row r="64" spans="1:84">
      <c r="AB64"/>
      <c r="AS64" s="5"/>
      <c r="AT64" s="5"/>
      <c r="AU64" s="5"/>
      <c r="AV64" s="5"/>
      <c r="AW64" s="5"/>
      <c r="AX64" s="5"/>
      <c r="AY64" s="5"/>
      <c r="AZ64" s="5"/>
      <c r="BA64" s="5"/>
      <c r="BB64" s="5"/>
      <c r="BC64" s="5"/>
      <c r="BD64" s="5"/>
      <c r="BE64" s="5"/>
      <c r="BF64" s="5"/>
    </row>
    <row r="65" spans="28:58">
      <c r="AB65"/>
      <c r="AS65" s="5"/>
      <c r="AT65" s="5"/>
      <c r="AU65" s="5"/>
      <c r="AV65" s="5"/>
      <c r="AW65" s="5"/>
      <c r="AX65" s="5"/>
      <c r="AY65" s="5"/>
      <c r="AZ65" s="5"/>
      <c r="BA65" s="5"/>
      <c r="BB65" s="5"/>
      <c r="BC65" s="5"/>
      <c r="BD65" s="5"/>
      <c r="BE65" s="5"/>
      <c r="BF65" s="5"/>
    </row>
    <row r="66" spans="28:58">
      <c r="AB66"/>
      <c r="AS66" s="5"/>
      <c r="AT66" s="5"/>
      <c r="AU66" s="5"/>
      <c r="AV66" s="5"/>
      <c r="AW66" s="5"/>
      <c r="AX66" s="5"/>
      <c r="AY66" s="5"/>
      <c r="AZ66" s="5"/>
      <c r="BA66" s="5"/>
      <c r="BB66" s="5"/>
      <c r="BC66" s="5"/>
      <c r="BD66" s="5"/>
      <c r="BE66" s="5"/>
      <c r="BF66" s="5"/>
    </row>
    <row r="67" spans="28:58">
      <c r="AB67"/>
      <c r="AS67" s="5"/>
      <c r="AT67" s="5"/>
      <c r="AU67" s="5"/>
      <c r="AV67" s="5"/>
      <c r="AW67" s="5"/>
      <c r="AX67" s="5"/>
      <c r="AY67" s="5"/>
      <c r="AZ67" s="5"/>
      <c r="BA67" s="5"/>
      <c r="BB67" s="5"/>
      <c r="BC67" s="5"/>
      <c r="BD67" s="5"/>
      <c r="BE67" s="5"/>
      <c r="BF67" s="5"/>
    </row>
    <row r="68" spans="28:58">
      <c r="AB68"/>
      <c r="AS68" s="5"/>
      <c r="AT68" s="5"/>
      <c r="AU68" s="5"/>
      <c r="AV68" s="5"/>
      <c r="AW68" s="5"/>
      <c r="AX68" s="5"/>
      <c r="AY68" s="5"/>
      <c r="AZ68" s="5"/>
      <c r="BA68" s="5"/>
      <c r="BB68" s="5"/>
      <c r="BC68" s="5"/>
      <c r="BD68" s="5"/>
      <c r="BE68" s="5"/>
      <c r="BF68" s="5"/>
    </row>
    <row r="69" spans="28:58">
      <c r="AB69"/>
      <c r="AS69" s="5"/>
      <c r="AT69" s="5"/>
      <c r="AU69" s="5"/>
      <c r="AV69" s="5"/>
      <c r="AW69" s="5"/>
      <c r="AX69" s="5"/>
      <c r="AY69" s="5"/>
      <c r="AZ69" s="5"/>
      <c r="BA69" s="5"/>
      <c r="BB69" s="5"/>
      <c r="BC69" s="5"/>
      <c r="BD69" s="5"/>
      <c r="BE69" s="5"/>
      <c r="BF69" s="5"/>
    </row>
    <row r="70" spans="28:58">
      <c r="AB70"/>
      <c r="AS70" s="5"/>
      <c r="AT70" s="5"/>
      <c r="AU70" s="5"/>
      <c r="AV70" s="5"/>
      <c r="AW70" s="5"/>
      <c r="AX70" s="5"/>
      <c r="AY70" s="5"/>
      <c r="AZ70" s="5"/>
      <c r="BA70" s="5"/>
      <c r="BB70" s="5"/>
      <c r="BC70" s="5"/>
      <c r="BD70" s="5"/>
      <c r="BE70" s="5"/>
      <c r="BF70" s="5"/>
    </row>
    <row r="71" spans="28:58">
      <c r="AB71"/>
      <c r="AS71" s="5"/>
      <c r="AT71" s="5"/>
      <c r="AU71" s="5"/>
      <c r="AV71" s="5"/>
      <c r="AW71" s="5"/>
      <c r="AX71" s="5"/>
      <c r="AY71" s="5"/>
      <c r="AZ71" s="5"/>
      <c r="BA71" s="5"/>
      <c r="BB71" s="5"/>
      <c r="BC71" s="5"/>
      <c r="BD71" s="5"/>
      <c r="BE71" s="5"/>
      <c r="BF71" s="5"/>
    </row>
    <row r="72" spans="28:58">
      <c r="AB72"/>
      <c r="AS72" s="5"/>
      <c r="AT72" s="5"/>
      <c r="AU72" s="5"/>
      <c r="AV72" s="5"/>
      <c r="AW72" s="5"/>
      <c r="AX72" s="5"/>
      <c r="AY72" s="5"/>
      <c r="AZ72" s="5"/>
      <c r="BA72" s="5"/>
      <c r="BB72" s="5"/>
      <c r="BC72" s="5"/>
      <c r="BD72" s="5"/>
      <c r="BE72" s="5"/>
      <c r="BF72" s="5"/>
    </row>
    <row r="73" spans="28:58">
      <c r="AB73"/>
      <c r="AS73" s="5"/>
      <c r="AT73" s="5"/>
      <c r="AU73" s="5"/>
      <c r="AV73" s="5"/>
      <c r="AW73" s="5"/>
      <c r="AX73" s="5"/>
      <c r="AY73" s="5"/>
      <c r="AZ73" s="5"/>
      <c r="BA73" s="5"/>
      <c r="BB73" s="5"/>
      <c r="BC73" s="5"/>
      <c r="BD73" s="5"/>
      <c r="BE73" s="5"/>
      <c r="BF73" s="5"/>
    </row>
    <row r="74" spans="28:58">
      <c r="AB74"/>
      <c r="AS74" s="5"/>
      <c r="AT74" s="5"/>
      <c r="AU74" s="5"/>
      <c r="AV74" s="5"/>
      <c r="AW74" s="5"/>
      <c r="AX74" s="5"/>
      <c r="AY74" s="5"/>
      <c r="AZ74" s="5"/>
      <c r="BA74" s="5"/>
      <c r="BB74" s="5"/>
      <c r="BC74" s="5"/>
      <c r="BD74" s="5"/>
      <c r="BE74" s="5"/>
      <c r="BF74" s="5"/>
    </row>
    <row r="75" spans="28:58">
      <c r="AB75"/>
      <c r="AS75" s="5"/>
      <c r="AT75" s="5"/>
      <c r="AU75" s="5"/>
      <c r="AV75" s="5"/>
      <c r="AW75" s="5"/>
      <c r="AX75" s="5"/>
      <c r="AY75" s="5"/>
      <c r="AZ75" s="5"/>
      <c r="BA75" s="5"/>
      <c r="BB75" s="5"/>
      <c r="BC75" s="5"/>
      <c r="BD75" s="5"/>
      <c r="BE75" s="5"/>
      <c r="BF75" s="5"/>
    </row>
    <row r="76" spans="28:58">
      <c r="AB76"/>
      <c r="AS76" s="5"/>
      <c r="AT76" s="5"/>
      <c r="AU76" s="5"/>
      <c r="AV76" s="5"/>
      <c r="AW76" s="5"/>
      <c r="AX76" s="5"/>
      <c r="AY76" s="5"/>
      <c r="AZ76" s="5"/>
      <c r="BA76" s="5"/>
      <c r="BB76" s="5"/>
      <c r="BC76" s="5"/>
      <c r="BD76" s="5"/>
      <c r="BE76" s="5"/>
      <c r="BF76" s="5"/>
    </row>
    <row r="77" spans="28:58">
      <c r="AB77"/>
      <c r="AS77" s="5"/>
      <c r="AT77" s="5"/>
      <c r="AU77" s="5"/>
      <c r="AV77" s="5"/>
      <c r="AW77" s="5"/>
      <c r="AX77" s="5"/>
      <c r="AY77" s="5"/>
      <c r="AZ77" s="5"/>
      <c r="BA77" s="5"/>
      <c r="BB77" s="5"/>
      <c r="BC77" s="5"/>
      <c r="BD77" s="5"/>
      <c r="BE77" s="5"/>
      <c r="BF77" s="5"/>
    </row>
    <row r="78" spans="28:58">
      <c r="AB78"/>
      <c r="AS78" s="5"/>
      <c r="AT78" s="5"/>
      <c r="AU78" s="5"/>
      <c r="AV78" s="5"/>
      <c r="AW78" s="5"/>
      <c r="AX78" s="5"/>
      <c r="AY78" s="5"/>
      <c r="AZ78" s="5"/>
      <c r="BA78" s="5"/>
      <c r="BB78" s="5"/>
      <c r="BC78" s="5"/>
      <c r="BD78" s="5"/>
      <c r="BE78" s="5"/>
      <c r="BF78" s="5"/>
    </row>
  </sheetData>
  <sheetProtection algorithmName="SHA-512" hashValue="FQojJyCuQ0EIDABwoZ2DJMHFM2Zkc5W6fEpWZcoUGtk/f2jpB3ZX02I5weUdBaKxSAwmTqcC78aj3BsBQEYfiQ==" saltValue="DN6oYNSqjXJoa1IGDJieFw==" spinCount="100000" sheet="1" selectLockedCells="1"/>
  <mergeCells count="18">
    <mergeCell ref="E1:G2"/>
    <mergeCell ref="B4:C5"/>
    <mergeCell ref="R4:R5"/>
    <mergeCell ref="S4:T5"/>
    <mergeCell ref="F4:J5"/>
    <mergeCell ref="L4:M4"/>
    <mergeCell ref="L5:M5"/>
    <mergeCell ref="B6:J6"/>
    <mergeCell ref="L6:T6"/>
    <mergeCell ref="B7:J7"/>
    <mergeCell ref="L7:T7"/>
    <mergeCell ref="B8:J33"/>
    <mergeCell ref="L8:T33"/>
    <mergeCell ref="X8:AF33"/>
    <mergeCell ref="B34:I35"/>
    <mergeCell ref="J34:K35"/>
    <mergeCell ref="O35:P37"/>
    <mergeCell ref="AG8:AN35"/>
  </mergeCells>
  <conditionalFormatting sqref="B34:I35">
    <cfRule type="expression" dxfId="3" priority="1">
      <formula>$L$8&gt;0</formula>
    </cfRule>
  </conditionalFormatting>
  <conditionalFormatting sqref="B6:J6">
    <cfRule type="cellIs" dxfId="2" priority="4" operator="equal">
      <formula>$B$58</formula>
    </cfRule>
  </conditionalFormatting>
  <conditionalFormatting sqref="B8:J33">
    <cfRule type="expression" dxfId="1" priority="2">
      <formula>$J$34="oui"</formula>
    </cfRule>
    <cfRule type="expression" dxfId="0" priority="3">
      <formula>$J$34=oui</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8132" r:id="rId3" name="Spinner 4">
              <controlPr defaultSize="0" autoPict="0">
                <anchor moveWithCells="1" sizeWithCells="1">
                  <from>
                    <xdr:col>11</xdr:col>
                    <xdr:colOff>19050</xdr:colOff>
                    <xdr:row>33</xdr:row>
                    <xdr:rowOff>0</xdr:rowOff>
                  </from>
                  <to>
                    <xdr:col>11</xdr:col>
                    <xdr:colOff>523875</xdr:colOff>
                    <xdr:row>35</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theme="0"/>
  </sheetPr>
  <dimension ref="A1:CF53"/>
  <sheetViews>
    <sheetView showGridLines="0" showRowColHeaders="0" zoomScaleNormal="100" workbookViewId="0">
      <selection activeCell="H16" sqref="H16:U19"/>
    </sheetView>
  </sheetViews>
  <sheetFormatPr baseColWidth="10" defaultColWidth="11.42578125" defaultRowHeight="21"/>
  <cols>
    <col min="1" max="1" width="0.85546875" customWidth="1"/>
    <col min="2" max="2" width="6.7109375" customWidth="1"/>
    <col min="3" max="3" width="4.140625" customWidth="1"/>
    <col min="4" max="4" width="3.7109375" customWidth="1"/>
    <col min="5" max="5" width="8.7109375" customWidth="1"/>
    <col min="6" max="7" width="0.85546875" customWidth="1"/>
    <col min="8" max="8" width="22.140625" style="3" customWidth="1"/>
    <col min="9" max="9" width="9.85546875" customWidth="1"/>
    <col min="10" max="10" width="50.7109375" customWidth="1"/>
    <col min="11" max="11" width="0.85546875" style="2" customWidth="1"/>
    <col min="12" max="21" width="4.7109375" customWidth="1"/>
    <col min="22" max="23" width="0.85546875" customWidth="1"/>
    <col min="24" max="25" width="5.7109375" customWidth="1"/>
    <col min="26" max="26" width="18.28515625" customWidth="1"/>
    <col min="27" max="27" width="15.5703125" customWidth="1"/>
    <col min="28" max="28" width="12.42578125" customWidth="1"/>
    <col min="29" max="33" width="15.5703125" style="85" customWidth="1"/>
    <col min="34" max="62" width="11.42578125" style="85"/>
  </cols>
  <sheetData>
    <row r="1" spans="1:84" s="5" customFormat="1" ht="8.4499999999999993" customHeight="1">
      <c r="A1" s="51"/>
      <c r="F1" s="51"/>
      <c r="G1" s="51"/>
      <c r="H1" s="51"/>
      <c r="I1" s="51"/>
      <c r="J1" s="51"/>
      <c r="K1" s="51"/>
      <c r="L1" s="51"/>
      <c r="M1" s="51"/>
      <c r="N1" s="51"/>
      <c r="O1" s="51"/>
      <c r="P1" s="51"/>
      <c r="Q1" s="51"/>
      <c r="R1" s="51"/>
      <c r="S1" s="51"/>
      <c r="T1" s="51"/>
      <c r="U1" s="51"/>
      <c r="V1" s="51"/>
      <c r="W1" s="51"/>
      <c r="X1" s="89"/>
      <c r="Y1" s="89"/>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row>
    <row r="2" spans="1:84" s="50" customFormat="1" ht="18.75" customHeight="1">
      <c r="A2" s="51"/>
      <c r="B2" s="51"/>
      <c r="C2" s="51"/>
      <c r="D2" s="51"/>
      <c r="E2" s="51"/>
      <c r="F2" s="51"/>
      <c r="G2" s="51"/>
      <c r="H2" s="51"/>
      <c r="I2" s="51"/>
      <c r="J2" s="51"/>
      <c r="K2" s="51"/>
      <c r="L2" s="51"/>
      <c r="M2" s="51"/>
      <c r="N2" s="51"/>
      <c r="O2" s="51"/>
      <c r="P2" s="51"/>
      <c r="Q2" s="51"/>
      <c r="R2" s="51"/>
      <c r="S2" s="51"/>
      <c r="T2" s="51"/>
      <c r="U2" s="52"/>
      <c r="V2" s="52"/>
      <c r="W2" s="52"/>
      <c r="X2" s="52"/>
      <c r="Y2" s="52"/>
      <c r="Z2" s="52"/>
      <c r="AA2" s="52"/>
      <c r="AB2" s="52"/>
      <c r="AC2" s="84"/>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51"/>
      <c r="BL2" s="51"/>
      <c r="BM2" s="51"/>
      <c r="BN2" s="51"/>
      <c r="BO2" s="51"/>
      <c r="BP2" s="51"/>
      <c r="BQ2" s="51"/>
      <c r="BR2" s="51"/>
      <c r="BS2" s="51"/>
      <c r="BT2" s="51"/>
      <c r="BU2" s="51"/>
      <c r="BV2" s="51"/>
      <c r="BW2" s="51"/>
      <c r="BX2" s="51"/>
      <c r="BY2" s="51"/>
      <c r="BZ2" s="51"/>
      <c r="CA2" s="51"/>
      <c r="CB2" s="51"/>
      <c r="CC2" s="51"/>
      <c r="CD2" s="51"/>
      <c r="CE2" s="51"/>
      <c r="CF2" s="51"/>
    </row>
    <row r="3" spans="1:84" s="50" customFormat="1" ht="15">
      <c r="A3" s="51"/>
      <c r="B3" s="51"/>
      <c r="C3" s="51"/>
      <c r="D3" s="51"/>
      <c r="E3" s="51"/>
      <c r="F3" s="51"/>
      <c r="G3" s="51"/>
      <c r="H3" s="51"/>
      <c r="I3" s="51"/>
      <c r="J3" s="51"/>
      <c r="K3" s="51"/>
      <c r="L3" s="51"/>
      <c r="M3" s="51"/>
      <c r="N3" s="51"/>
      <c r="O3" s="51"/>
      <c r="P3" s="51"/>
      <c r="Q3" s="51"/>
      <c r="R3" s="51"/>
      <c r="S3" s="51"/>
      <c r="T3" s="51"/>
      <c r="U3" s="52"/>
      <c r="V3" s="52"/>
      <c r="W3" s="52"/>
      <c r="X3" s="52"/>
      <c r="Y3" s="52"/>
      <c r="Z3" s="52"/>
      <c r="AA3" s="52"/>
      <c r="AB3" s="52"/>
      <c r="AC3" s="84"/>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51"/>
      <c r="BL3" s="51"/>
      <c r="BM3" s="51"/>
      <c r="BN3" s="51"/>
      <c r="BO3" s="51"/>
      <c r="BP3" s="51"/>
      <c r="BQ3" s="51"/>
      <c r="BR3" s="51"/>
      <c r="BS3" s="51"/>
      <c r="BT3" s="51"/>
      <c r="BU3" s="51"/>
      <c r="BV3" s="51"/>
      <c r="BW3" s="51"/>
      <c r="BX3" s="51"/>
      <c r="BY3" s="51"/>
      <c r="BZ3" s="51"/>
      <c r="CA3" s="51"/>
      <c r="CB3" s="51"/>
      <c r="CC3" s="51"/>
      <c r="CD3" s="51"/>
      <c r="CE3" s="51"/>
      <c r="CF3" s="51"/>
    </row>
    <row r="4" spans="1:84" s="50" customFormat="1" ht="15">
      <c r="A4" s="51"/>
      <c r="B4" s="51"/>
      <c r="C4" s="51"/>
      <c r="D4" s="51"/>
      <c r="E4" s="51"/>
      <c r="F4" s="51"/>
      <c r="G4" s="51"/>
      <c r="H4" s="51"/>
      <c r="I4" s="51"/>
      <c r="J4" s="51"/>
      <c r="K4" s="51"/>
      <c r="L4" s="51"/>
      <c r="M4" s="51"/>
      <c r="N4" s="51"/>
      <c r="O4" s="51"/>
      <c r="P4" s="51"/>
      <c r="Q4" s="51"/>
      <c r="R4" s="51"/>
      <c r="S4" s="51"/>
      <c r="T4" s="51"/>
      <c r="U4" s="52"/>
      <c r="V4" s="52"/>
      <c r="W4" s="52"/>
      <c r="X4" s="52"/>
      <c r="Y4" s="52"/>
      <c r="Z4" s="52"/>
      <c r="AA4" s="52"/>
      <c r="AB4" s="52"/>
      <c r="AC4" s="84"/>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51"/>
      <c r="BL4" s="51"/>
      <c r="BM4" s="51"/>
      <c r="BN4" s="51"/>
      <c r="BO4" s="51"/>
      <c r="BP4" s="51"/>
      <c r="BQ4" s="51"/>
      <c r="BR4" s="51"/>
      <c r="BS4" s="51"/>
      <c r="BT4" s="51"/>
      <c r="BU4" s="51"/>
      <c r="BV4" s="51"/>
      <c r="BW4" s="51"/>
      <c r="BX4" s="51"/>
      <c r="BY4" s="51"/>
      <c r="BZ4" s="51"/>
      <c r="CA4" s="51"/>
      <c r="CB4" s="51"/>
      <c r="CC4" s="51"/>
      <c r="CD4" s="51"/>
      <c r="CE4" s="51"/>
      <c r="CF4" s="51"/>
    </row>
    <row r="5" spans="1:84" s="5" customFormat="1" ht="17.45" customHeight="1">
      <c r="A5" s="433" t="s">
        <v>405</v>
      </c>
      <c r="B5" s="433"/>
      <c r="C5" s="433"/>
      <c r="D5" s="433"/>
      <c r="E5" s="433"/>
      <c r="F5" s="94"/>
      <c r="G5" s="94"/>
      <c r="H5" s="85"/>
      <c r="I5" s="537" t="s">
        <v>262</v>
      </c>
      <c r="J5" s="537"/>
      <c r="K5" s="537"/>
      <c r="L5" s="537"/>
      <c r="M5" s="537"/>
      <c r="N5" s="537"/>
      <c r="O5" s="537"/>
      <c r="P5" s="537"/>
      <c r="Q5" s="85"/>
      <c r="R5" s="85"/>
      <c r="S5" s="455" t="s">
        <v>440</v>
      </c>
      <c r="T5" s="455"/>
      <c r="U5" s="455"/>
      <c r="V5" s="85"/>
      <c r="W5" s="85"/>
      <c r="X5" s="87" t="str">
        <f>Introduction!P5</f>
        <v>0 0</v>
      </c>
      <c r="Y5" s="85"/>
      <c r="Z5" s="85"/>
      <c r="AA5" s="465">
        <f ca="1">NOW()</f>
        <v>45409.527682523149</v>
      </c>
      <c r="AB5" s="465"/>
      <c r="AC5" s="84"/>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row>
    <row r="6" spans="1:84" s="5" customFormat="1" ht="17.45" customHeight="1">
      <c r="A6" s="433"/>
      <c r="B6" s="433"/>
      <c r="C6" s="433"/>
      <c r="D6" s="433"/>
      <c r="E6" s="433"/>
      <c r="F6" s="94"/>
      <c r="G6" s="94"/>
      <c r="H6" s="94"/>
      <c r="I6" s="537"/>
      <c r="J6" s="537"/>
      <c r="K6" s="537"/>
      <c r="L6" s="537"/>
      <c r="M6" s="537"/>
      <c r="N6" s="537"/>
      <c r="O6" s="537"/>
      <c r="P6" s="537"/>
      <c r="Q6" s="85"/>
      <c r="R6" s="85"/>
      <c r="S6" s="455" t="s">
        <v>441</v>
      </c>
      <c r="T6" s="455"/>
      <c r="U6" s="455"/>
      <c r="V6" s="85"/>
      <c r="W6" s="85"/>
      <c r="X6" s="87">
        <f>Introduction!P6</f>
        <v>0</v>
      </c>
      <c r="Y6" s="85"/>
      <c r="Z6" s="85"/>
      <c r="AA6" s="465"/>
      <c r="AB6" s="465"/>
      <c r="AC6" s="84"/>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row>
    <row r="7" spans="1:84" s="5" customFormat="1" ht="7.5" customHeight="1">
      <c r="H7" s="90"/>
      <c r="I7" s="90"/>
      <c r="J7" s="90"/>
      <c r="K7" s="90"/>
      <c r="L7" s="91"/>
      <c r="M7" s="91"/>
      <c r="N7" s="91"/>
      <c r="O7" s="91"/>
      <c r="P7" s="91"/>
      <c r="Q7" s="92"/>
      <c r="R7" s="92"/>
      <c r="S7" s="92"/>
      <c r="T7" s="92"/>
      <c r="U7" s="92"/>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row>
    <row r="8" spans="1:84" ht="15" customHeight="1">
      <c r="A8" s="480" t="s">
        <v>362</v>
      </c>
      <c r="B8" s="480"/>
      <c r="C8" s="480"/>
      <c r="D8" s="480"/>
      <c r="E8" s="480"/>
      <c r="F8" s="4"/>
      <c r="G8" s="4"/>
      <c r="H8" s="439"/>
      <c r="I8" s="439"/>
      <c r="J8" s="439"/>
      <c r="K8" s="439"/>
      <c r="L8" s="439"/>
      <c r="M8" s="439"/>
      <c r="N8" s="439"/>
      <c r="O8" s="439"/>
      <c r="P8" s="439"/>
      <c r="Q8" s="439"/>
      <c r="R8" s="439"/>
      <c r="S8" s="439"/>
      <c r="T8" s="439"/>
      <c r="U8" s="439"/>
      <c r="V8" s="439"/>
      <c r="W8" s="439"/>
      <c r="X8" s="439"/>
      <c r="Y8" s="439"/>
      <c r="Z8" s="439"/>
      <c r="AA8" s="439"/>
      <c r="AB8" s="4"/>
    </row>
    <row r="9" spans="1:84" ht="15" customHeight="1">
      <c r="A9" s="480"/>
      <c r="B9" s="480"/>
      <c r="C9" s="480"/>
      <c r="D9" s="480"/>
      <c r="E9" s="480"/>
      <c r="F9" s="4"/>
      <c r="G9" s="4"/>
      <c r="H9" s="199" t="s">
        <v>264</v>
      </c>
      <c r="I9" s="203"/>
      <c r="J9" s="204"/>
      <c r="K9" s="205"/>
      <c r="L9" s="205"/>
      <c r="M9" s="205"/>
      <c r="N9" s="205"/>
      <c r="O9" s="205"/>
      <c r="P9" s="205"/>
      <c r="Q9" s="205"/>
      <c r="R9" s="205"/>
      <c r="S9" s="205"/>
      <c r="T9" s="205"/>
      <c r="U9" s="205"/>
      <c r="W9" s="4"/>
      <c r="X9" s="540" t="s">
        <v>272</v>
      </c>
      <c r="Y9" s="540"/>
      <c r="Z9" s="540"/>
      <c r="AA9" s="540"/>
      <c r="AB9" s="540"/>
    </row>
    <row r="10" spans="1:84" ht="15" customHeight="1">
      <c r="A10" s="480"/>
      <c r="B10" s="480"/>
      <c r="C10" s="480"/>
      <c r="D10" s="480"/>
      <c r="E10" s="480"/>
      <c r="F10" s="4"/>
      <c r="G10" s="4"/>
      <c r="H10" s="543" t="s">
        <v>265</v>
      </c>
      <c r="I10" s="543"/>
      <c r="J10" s="543"/>
      <c r="K10" s="543"/>
      <c r="L10" s="543"/>
      <c r="M10" s="543"/>
      <c r="N10" s="543"/>
      <c r="O10" s="543"/>
      <c r="P10" s="543"/>
      <c r="Q10" s="543"/>
      <c r="R10" s="543"/>
      <c r="S10" s="543"/>
      <c r="T10" s="543"/>
      <c r="U10" s="543"/>
      <c r="W10" s="4"/>
      <c r="X10" s="540"/>
      <c r="Y10" s="540"/>
      <c r="Z10" s="540"/>
      <c r="AA10" s="540"/>
      <c r="AB10" s="540"/>
    </row>
    <row r="11" spans="1:84" ht="15" customHeight="1">
      <c r="A11" s="4"/>
      <c r="B11" s="4"/>
      <c r="C11" s="4"/>
      <c r="D11" s="4"/>
      <c r="E11" s="4"/>
      <c r="F11" s="4"/>
      <c r="G11" s="4"/>
      <c r="H11" s="543"/>
      <c r="I11" s="543"/>
      <c r="J11" s="543"/>
      <c r="K11" s="543"/>
      <c r="L11" s="543"/>
      <c r="M11" s="543"/>
      <c r="N11" s="543"/>
      <c r="O11" s="543"/>
      <c r="P11" s="543"/>
      <c r="Q11" s="543"/>
      <c r="R11" s="543"/>
      <c r="S11" s="543"/>
      <c r="T11" s="543"/>
      <c r="U11" s="543"/>
      <c r="W11" s="4"/>
      <c r="X11" s="541" t="s">
        <v>454</v>
      </c>
      <c r="Y11" s="541"/>
      <c r="Z11" s="541"/>
      <c r="AA11" s="541"/>
      <c r="AB11" s="541"/>
    </row>
    <row r="12" spans="1:84" ht="15" customHeight="1">
      <c r="A12" s="4"/>
      <c r="B12" s="361" t="s">
        <v>361</v>
      </c>
      <c r="C12" s="361" t="str">
        <f>Introduction!C9</f>
        <v>Date (JJ/MM/AAAA)</v>
      </c>
      <c r="D12" s="443"/>
      <c r="E12" s="443"/>
      <c r="F12" s="4"/>
      <c r="G12" s="4"/>
      <c r="H12" s="543"/>
      <c r="I12" s="543"/>
      <c r="J12" s="543"/>
      <c r="K12" s="543"/>
      <c r="L12" s="543"/>
      <c r="M12" s="543"/>
      <c r="N12" s="543"/>
      <c r="O12" s="543"/>
      <c r="P12" s="543"/>
      <c r="Q12" s="543"/>
      <c r="R12" s="543"/>
      <c r="S12" s="543"/>
      <c r="T12" s="543"/>
      <c r="U12" s="543"/>
      <c r="W12" s="4"/>
      <c r="X12" s="541"/>
      <c r="Y12" s="541"/>
      <c r="Z12" s="541"/>
      <c r="AA12" s="541"/>
      <c r="AB12" s="541"/>
    </row>
    <row r="13" spans="1:84" ht="15" customHeight="1" thickBot="1">
      <c r="A13" s="4"/>
      <c r="B13" s="362"/>
      <c r="C13" s="444"/>
      <c r="D13" s="444"/>
      <c r="E13" s="444"/>
      <c r="F13" s="4"/>
      <c r="G13" s="4"/>
      <c r="H13" s="543"/>
      <c r="I13" s="543"/>
      <c r="J13" s="543"/>
      <c r="K13" s="543"/>
      <c r="L13" s="543"/>
      <c r="M13" s="543"/>
      <c r="N13" s="543"/>
      <c r="O13" s="543"/>
      <c r="P13" s="543"/>
      <c r="Q13" s="543"/>
      <c r="R13" s="543"/>
      <c r="S13" s="543"/>
      <c r="T13" s="543"/>
      <c r="U13" s="543"/>
      <c r="W13" s="4"/>
      <c r="X13" s="541"/>
      <c r="Y13" s="541"/>
      <c r="Z13" s="541"/>
      <c r="AA13" s="541"/>
      <c r="AB13" s="541"/>
    </row>
    <row r="14" spans="1:84" ht="15" customHeight="1">
      <c r="A14" s="4"/>
      <c r="B14" s="11">
        <v>1</v>
      </c>
      <c r="C14" s="544" t="str">
        <f>IF('CE1'!S4&gt;0,'CE1'!S4," ")</f>
        <v xml:space="preserve"> </v>
      </c>
      <c r="D14" s="545"/>
      <c r="E14" s="546"/>
      <c r="F14" s="4"/>
      <c r="G14" s="4"/>
      <c r="H14" s="543"/>
      <c r="I14" s="543"/>
      <c r="J14" s="543"/>
      <c r="K14" s="543"/>
      <c r="L14" s="543"/>
      <c r="M14" s="543"/>
      <c r="N14" s="543"/>
      <c r="O14" s="543"/>
      <c r="P14" s="543"/>
      <c r="Q14" s="543"/>
      <c r="R14" s="543"/>
      <c r="S14" s="543"/>
      <c r="T14" s="543"/>
      <c r="U14" s="543"/>
      <c r="W14" s="4"/>
      <c r="X14" s="541"/>
      <c r="Y14" s="541"/>
      <c r="Z14" s="541"/>
      <c r="AA14" s="541"/>
      <c r="AB14" s="541"/>
    </row>
    <row r="15" spans="1:84" ht="15" customHeight="1">
      <c r="A15" s="4"/>
      <c r="B15" s="1">
        <f>B14+1</f>
        <v>2</v>
      </c>
      <c r="C15" s="544" t="str">
        <f>IF('CE2'!S4&gt;0,'CE2'!S4," ")</f>
        <v xml:space="preserve"> </v>
      </c>
      <c r="D15" s="545"/>
      <c r="E15" s="546"/>
      <c r="F15" s="4"/>
      <c r="G15" s="4"/>
      <c r="H15" s="9" t="s">
        <v>266</v>
      </c>
      <c r="I15" s="14"/>
      <c r="J15" s="14"/>
      <c r="K15" s="14"/>
      <c r="L15" s="14"/>
      <c r="M15" s="14"/>
      <c r="N15" s="14"/>
      <c r="O15" s="14"/>
      <c r="P15" s="14"/>
      <c r="Q15" s="14"/>
      <c r="R15" s="14"/>
      <c r="S15" s="14"/>
      <c r="T15" s="14"/>
      <c r="U15" s="14"/>
      <c r="W15" s="4"/>
      <c r="X15" s="541"/>
      <c r="Y15" s="541"/>
      <c r="Z15" s="541"/>
      <c r="AA15" s="541"/>
      <c r="AB15" s="541"/>
    </row>
    <row r="16" spans="1:84" ht="15" customHeight="1">
      <c r="A16" s="4"/>
      <c r="B16" s="1">
        <f t="shared" ref="B16:B23" si="0">B15+1</f>
        <v>3</v>
      </c>
      <c r="C16" s="544" t="str">
        <f>IF('CE3'!S4&gt;0,'CE3'!S4," ")</f>
        <v xml:space="preserve"> </v>
      </c>
      <c r="D16" s="545"/>
      <c r="E16" s="546"/>
      <c r="F16" s="4"/>
      <c r="G16" s="4"/>
      <c r="H16" s="520" t="s">
        <v>83</v>
      </c>
      <c r="I16" s="520"/>
      <c r="J16" s="520"/>
      <c r="K16" s="520"/>
      <c r="L16" s="520"/>
      <c r="M16" s="520"/>
      <c r="N16" s="520"/>
      <c r="O16" s="520"/>
      <c r="P16" s="520"/>
      <c r="Q16" s="520"/>
      <c r="R16" s="520"/>
      <c r="S16" s="520"/>
      <c r="T16" s="520"/>
      <c r="U16" s="520"/>
      <c r="W16" s="4"/>
      <c r="X16" s="541"/>
      <c r="Y16" s="541"/>
      <c r="Z16" s="541"/>
      <c r="AA16" s="541"/>
      <c r="AB16" s="541"/>
    </row>
    <row r="17" spans="1:28" ht="15" customHeight="1">
      <c r="A17" s="4"/>
      <c r="B17" s="1">
        <f t="shared" si="0"/>
        <v>4</v>
      </c>
      <c r="C17" s="544" t="str">
        <f>IF('CE4'!S4&gt;0,'CE4'!S4," ")</f>
        <v xml:space="preserve"> </v>
      </c>
      <c r="D17" s="545"/>
      <c r="E17" s="546"/>
      <c r="F17" s="4"/>
      <c r="G17" s="4"/>
      <c r="H17" s="464"/>
      <c r="I17" s="464"/>
      <c r="J17" s="464"/>
      <c r="K17" s="464"/>
      <c r="L17" s="464"/>
      <c r="M17" s="464"/>
      <c r="N17" s="464"/>
      <c r="O17" s="464"/>
      <c r="P17" s="464"/>
      <c r="Q17" s="464"/>
      <c r="R17" s="464"/>
      <c r="S17" s="464"/>
      <c r="T17" s="464"/>
      <c r="U17" s="464"/>
      <c r="W17" s="4"/>
      <c r="X17" s="541"/>
      <c r="Y17" s="541"/>
      <c r="Z17" s="541"/>
      <c r="AA17" s="541"/>
      <c r="AB17" s="541"/>
    </row>
    <row r="18" spans="1:28" ht="15" customHeight="1">
      <c r="A18" s="4"/>
      <c r="B18" s="1">
        <f t="shared" si="0"/>
        <v>5</v>
      </c>
      <c r="C18" s="544" t="str">
        <f>IF('CE5'!S4&gt;0,'CE5'!S4," ")</f>
        <v xml:space="preserve"> </v>
      </c>
      <c r="D18" s="545"/>
      <c r="E18" s="546"/>
      <c r="F18" s="4"/>
      <c r="G18" s="4"/>
      <c r="H18" s="464"/>
      <c r="I18" s="464"/>
      <c r="J18" s="464"/>
      <c r="K18" s="464"/>
      <c r="L18" s="464"/>
      <c r="M18" s="464"/>
      <c r="N18" s="464"/>
      <c r="O18" s="464"/>
      <c r="P18" s="464"/>
      <c r="Q18" s="464"/>
      <c r="R18" s="464"/>
      <c r="S18" s="464"/>
      <c r="T18" s="464"/>
      <c r="U18" s="464"/>
      <c r="W18" s="4"/>
      <c r="X18" s="541"/>
      <c r="Y18" s="541"/>
      <c r="Z18" s="541"/>
      <c r="AA18" s="541"/>
      <c r="AB18" s="541"/>
    </row>
    <row r="19" spans="1:28" ht="15" customHeight="1">
      <c r="A19" s="4"/>
      <c r="B19" s="1">
        <f t="shared" si="0"/>
        <v>6</v>
      </c>
      <c r="C19" s="544" t="str">
        <f>IF('CE6'!S4&gt;0,'CE6'!S4," ")</f>
        <v xml:space="preserve"> </v>
      </c>
      <c r="D19" s="545"/>
      <c r="E19" s="546"/>
      <c r="F19" s="4"/>
      <c r="G19" s="4"/>
      <c r="H19" s="507"/>
      <c r="I19" s="507"/>
      <c r="J19" s="507"/>
      <c r="K19" s="507"/>
      <c r="L19" s="507"/>
      <c r="M19" s="507"/>
      <c r="N19" s="507"/>
      <c r="O19" s="507"/>
      <c r="P19" s="507"/>
      <c r="Q19" s="507"/>
      <c r="R19" s="507"/>
      <c r="S19" s="507"/>
      <c r="T19" s="507"/>
      <c r="U19" s="507"/>
      <c r="W19" s="4"/>
      <c r="X19" s="541"/>
      <c r="Y19" s="541"/>
      <c r="Z19" s="541"/>
      <c r="AA19" s="541"/>
      <c r="AB19" s="541"/>
    </row>
    <row r="20" spans="1:28" ht="15" customHeight="1">
      <c r="A20" s="4"/>
      <c r="B20" s="1">
        <f t="shared" si="0"/>
        <v>7</v>
      </c>
      <c r="C20" s="544" t="str">
        <f>IF('CE7'!S4&gt;0,'CE7'!S4," ")</f>
        <v xml:space="preserve"> </v>
      </c>
      <c r="D20" s="545"/>
      <c r="E20" s="546"/>
      <c r="F20" s="4"/>
      <c r="G20" s="4"/>
      <c r="H20" s="9" t="s">
        <v>267</v>
      </c>
      <c r="I20" s="14"/>
      <c r="J20" s="14"/>
      <c r="K20" s="14"/>
      <c r="L20" s="14"/>
      <c r="M20" s="14"/>
      <c r="N20" s="14"/>
      <c r="O20" s="14"/>
      <c r="P20" s="14"/>
      <c r="Q20" s="14"/>
      <c r="R20" s="14"/>
      <c r="S20" s="14"/>
      <c r="T20" s="14"/>
      <c r="U20" s="14"/>
      <c r="W20" s="4"/>
      <c r="X20" s="541"/>
      <c r="Y20" s="541"/>
      <c r="Z20" s="541"/>
      <c r="AA20" s="541"/>
      <c r="AB20" s="541"/>
    </row>
    <row r="21" spans="1:28" ht="15" customHeight="1">
      <c r="A21" s="6"/>
      <c r="B21" s="1">
        <f t="shared" si="0"/>
        <v>8</v>
      </c>
      <c r="C21" s="544" t="str">
        <f>IF('CE8'!S4&gt;0,'CE8'!S4," ")</f>
        <v xml:space="preserve"> </v>
      </c>
      <c r="D21" s="545"/>
      <c r="E21" s="546"/>
      <c r="F21" s="4"/>
      <c r="G21" s="4"/>
      <c r="H21" s="49" t="s">
        <v>268</v>
      </c>
      <c r="I21" s="14"/>
      <c r="J21" s="14"/>
      <c r="K21" s="14"/>
      <c r="L21" s="14"/>
      <c r="M21" s="14"/>
      <c r="N21" s="14"/>
      <c r="O21" s="14"/>
      <c r="P21" s="14"/>
      <c r="Q21" s="14"/>
      <c r="R21" s="14"/>
      <c r="S21" s="14"/>
      <c r="T21" s="14"/>
      <c r="U21" s="14"/>
      <c r="W21" s="4"/>
      <c r="X21" s="541"/>
      <c r="Y21" s="541"/>
      <c r="Z21" s="541"/>
      <c r="AA21" s="541"/>
      <c r="AB21" s="541"/>
    </row>
    <row r="22" spans="1:28" ht="15" customHeight="1">
      <c r="A22" s="6"/>
      <c r="B22" s="1">
        <f t="shared" si="0"/>
        <v>9</v>
      </c>
      <c r="C22" s="544" t="str">
        <f>IF('CE9'!S4&gt;0,'CE9'!S4," ")</f>
        <v xml:space="preserve"> </v>
      </c>
      <c r="D22" s="545"/>
      <c r="E22" s="546"/>
      <c r="F22" s="4"/>
      <c r="G22" s="4"/>
      <c r="H22" s="520"/>
      <c r="I22" s="520"/>
      <c r="J22" s="520"/>
      <c r="K22" s="520"/>
      <c r="L22" s="520"/>
      <c r="M22" s="520"/>
      <c r="N22" s="520"/>
      <c r="O22" s="520"/>
      <c r="P22" s="520"/>
      <c r="Q22" s="520"/>
      <c r="R22" s="520"/>
      <c r="S22" s="520"/>
      <c r="T22" s="520"/>
      <c r="U22" s="520"/>
      <c r="W22" s="4"/>
      <c r="X22" s="541"/>
      <c r="Y22" s="541"/>
      <c r="Z22" s="541"/>
      <c r="AA22" s="541"/>
      <c r="AB22" s="541"/>
    </row>
    <row r="23" spans="1:28" ht="15" customHeight="1">
      <c r="A23" s="6"/>
      <c r="B23" s="1">
        <f t="shared" si="0"/>
        <v>10</v>
      </c>
      <c r="C23" s="544" t="str">
        <f>IF('CE10'!S4&gt;0,'CE10'!S4," ")</f>
        <v xml:space="preserve"> </v>
      </c>
      <c r="D23" s="545"/>
      <c r="E23" s="546"/>
      <c r="F23" s="4"/>
      <c r="G23" s="4"/>
      <c r="H23" s="464"/>
      <c r="I23" s="464"/>
      <c r="J23" s="464"/>
      <c r="K23" s="464"/>
      <c r="L23" s="464"/>
      <c r="M23" s="464"/>
      <c r="N23" s="464"/>
      <c r="O23" s="464"/>
      <c r="P23" s="464"/>
      <c r="Q23" s="464"/>
      <c r="R23" s="464"/>
      <c r="S23" s="464"/>
      <c r="T23" s="464"/>
      <c r="U23" s="464"/>
      <c r="W23" s="4"/>
      <c r="X23" s="541"/>
      <c r="Y23" s="541"/>
      <c r="Z23" s="541"/>
      <c r="AA23" s="541"/>
      <c r="AB23" s="541"/>
    </row>
    <row r="24" spans="1:28" ht="15" customHeight="1">
      <c r="A24" s="6"/>
      <c r="B24" s="6"/>
      <c r="C24" s="6"/>
      <c r="D24" s="6"/>
      <c r="E24" s="6"/>
      <c r="F24" s="4"/>
      <c r="G24" s="4"/>
      <c r="H24" s="464"/>
      <c r="I24" s="464"/>
      <c r="J24" s="464"/>
      <c r="K24" s="464"/>
      <c r="L24" s="464"/>
      <c r="M24" s="464"/>
      <c r="N24" s="464"/>
      <c r="O24" s="464"/>
      <c r="P24" s="464"/>
      <c r="Q24" s="464"/>
      <c r="R24" s="464"/>
      <c r="S24" s="464"/>
      <c r="T24" s="464"/>
      <c r="U24" s="464"/>
      <c r="W24" s="4"/>
      <c r="X24" s="541"/>
      <c r="Y24" s="541"/>
      <c r="Z24" s="541"/>
      <c r="AA24" s="541"/>
      <c r="AB24" s="541"/>
    </row>
    <row r="25" spans="1:28" ht="15" customHeight="1">
      <c r="A25" s="6"/>
      <c r="B25" s="6"/>
      <c r="C25" s="6"/>
      <c r="D25" s="6"/>
      <c r="E25" s="6"/>
      <c r="F25" s="4"/>
      <c r="G25" s="4"/>
      <c r="H25" s="507"/>
      <c r="I25" s="507"/>
      <c r="J25" s="507"/>
      <c r="K25" s="507"/>
      <c r="L25" s="507"/>
      <c r="M25" s="507"/>
      <c r="N25" s="507"/>
      <c r="O25" s="507"/>
      <c r="P25" s="507"/>
      <c r="Q25" s="507"/>
      <c r="R25" s="507"/>
      <c r="S25" s="507"/>
      <c r="T25" s="507"/>
      <c r="U25" s="507"/>
      <c r="W25" s="4"/>
      <c r="X25" s="541"/>
      <c r="Y25" s="541"/>
      <c r="Z25" s="541"/>
      <c r="AA25" s="541"/>
      <c r="AB25" s="541"/>
    </row>
    <row r="26" spans="1:28" ht="15" customHeight="1">
      <c r="A26" s="6"/>
      <c r="B26" s="6"/>
      <c r="C26" s="6"/>
      <c r="D26" s="6"/>
      <c r="E26" s="6"/>
      <c r="F26" s="4"/>
      <c r="G26" s="4"/>
      <c r="H26" s="176" t="s">
        <v>269</v>
      </c>
      <c r="I26" s="14"/>
      <c r="J26" s="14"/>
      <c r="K26" s="14"/>
      <c r="L26" s="14"/>
      <c r="M26" s="14"/>
      <c r="N26" s="14"/>
      <c r="O26" s="14"/>
      <c r="P26" s="14"/>
      <c r="Q26" s="14"/>
      <c r="R26" s="14"/>
      <c r="S26" s="14"/>
      <c r="T26" s="14"/>
      <c r="U26" s="14"/>
      <c r="W26" s="4"/>
      <c r="X26" s="541"/>
      <c r="Y26" s="541"/>
      <c r="Z26" s="541"/>
      <c r="AA26" s="541"/>
      <c r="AB26" s="541"/>
    </row>
    <row r="27" spans="1:28" ht="15" customHeight="1">
      <c r="A27" s="6"/>
      <c r="B27" s="6"/>
      <c r="C27" s="6"/>
      <c r="D27" s="6"/>
      <c r="E27" s="6"/>
      <c r="F27" s="4"/>
      <c r="G27" s="4"/>
      <c r="H27" s="520"/>
      <c r="I27" s="520"/>
      <c r="J27" s="520"/>
      <c r="K27" s="520"/>
      <c r="L27" s="520"/>
      <c r="M27" s="520"/>
      <c r="N27" s="520"/>
      <c r="O27" s="520"/>
      <c r="P27" s="520"/>
      <c r="Q27" s="520"/>
      <c r="R27" s="520"/>
      <c r="S27" s="520"/>
      <c r="T27" s="520"/>
      <c r="U27" s="520"/>
      <c r="W27" s="4"/>
      <c r="X27" s="541"/>
      <c r="Y27" s="541"/>
      <c r="Z27" s="541"/>
      <c r="AA27" s="541"/>
      <c r="AB27" s="541"/>
    </row>
    <row r="28" spans="1:28" ht="15" customHeight="1">
      <c r="A28" s="6"/>
      <c r="B28" s="6"/>
      <c r="C28" s="6"/>
      <c r="D28" s="6"/>
      <c r="E28" s="6"/>
      <c r="F28" s="4"/>
      <c r="G28" s="4"/>
      <c r="H28" s="464"/>
      <c r="I28" s="464"/>
      <c r="J28" s="464"/>
      <c r="K28" s="464"/>
      <c r="L28" s="464"/>
      <c r="M28" s="464"/>
      <c r="N28" s="464"/>
      <c r="O28" s="464"/>
      <c r="P28" s="464"/>
      <c r="Q28" s="464"/>
      <c r="R28" s="464"/>
      <c r="S28" s="464"/>
      <c r="T28" s="464"/>
      <c r="U28" s="464"/>
      <c r="W28" s="4"/>
      <c r="X28" s="541"/>
      <c r="Y28" s="541"/>
      <c r="Z28" s="541"/>
      <c r="AA28" s="541"/>
      <c r="AB28" s="541"/>
    </row>
    <row r="29" spans="1:28" ht="15" customHeight="1">
      <c r="A29" s="6"/>
      <c r="B29" s="6"/>
      <c r="C29" s="6"/>
      <c r="D29" s="6"/>
      <c r="E29" s="6"/>
      <c r="F29" s="4"/>
      <c r="G29" s="4"/>
      <c r="H29" s="464"/>
      <c r="I29" s="464"/>
      <c r="J29" s="464"/>
      <c r="K29" s="464"/>
      <c r="L29" s="464"/>
      <c r="M29" s="464"/>
      <c r="N29" s="464"/>
      <c r="O29" s="464"/>
      <c r="P29" s="464"/>
      <c r="Q29" s="464"/>
      <c r="R29" s="464"/>
      <c r="S29" s="464"/>
      <c r="T29" s="464"/>
      <c r="U29" s="464"/>
      <c r="W29" s="4"/>
      <c r="X29" s="541"/>
      <c r="Y29" s="541"/>
      <c r="Z29" s="541"/>
      <c r="AA29" s="541"/>
      <c r="AB29" s="541"/>
    </row>
    <row r="30" spans="1:28" ht="15" customHeight="1">
      <c r="A30" s="6"/>
      <c r="B30" s="6"/>
      <c r="C30" s="6"/>
      <c r="D30" s="6"/>
      <c r="E30" s="6"/>
      <c r="F30" s="4"/>
      <c r="G30" s="4"/>
      <c r="H30" s="507"/>
      <c r="I30" s="507"/>
      <c r="J30" s="507"/>
      <c r="K30" s="507"/>
      <c r="L30" s="507"/>
      <c r="M30" s="507"/>
      <c r="N30" s="507"/>
      <c r="O30" s="507"/>
      <c r="P30" s="507"/>
      <c r="Q30" s="507"/>
      <c r="R30" s="507"/>
      <c r="S30" s="507"/>
      <c r="T30" s="507"/>
      <c r="U30" s="507"/>
      <c r="W30" s="4"/>
      <c r="X30" s="541"/>
      <c r="Y30" s="541"/>
      <c r="Z30" s="541"/>
      <c r="AA30" s="541"/>
      <c r="AB30" s="541"/>
    </row>
    <row r="31" spans="1:28" ht="15" customHeight="1">
      <c r="A31" s="6"/>
      <c r="B31" s="6"/>
      <c r="C31" s="6"/>
      <c r="D31" s="6"/>
      <c r="E31" s="6"/>
      <c r="F31" s="4"/>
      <c r="G31" s="4"/>
      <c r="H31" s="176" t="s">
        <v>270</v>
      </c>
      <c r="I31" s="14"/>
      <c r="J31" s="14"/>
      <c r="K31" s="14"/>
      <c r="L31" s="14"/>
      <c r="M31" s="14"/>
      <c r="N31" s="14"/>
      <c r="O31" s="14"/>
      <c r="P31" s="14"/>
      <c r="Q31" s="14"/>
      <c r="R31" s="14"/>
      <c r="S31" s="14"/>
      <c r="T31" s="14"/>
      <c r="U31" s="14"/>
      <c r="W31" s="4"/>
      <c r="X31" s="541"/>
      <c r="Y31" s="541"/>
      <c r="Z31" s="541"/>
      <c r="AA31" s="541"/>
      <c r="AB31" s="541"/>
    </row>
    <row r="32" spans="1:28" ht="15" customHeight="1">
      <c r="A32" s="6"/>
      <c r="B32" s="6"/>
      <c r="C32" s="6"/>
      <c r="D32" s="6"/>
      <c r="E32" s="6"/>
      <c r="F32" s="4"/>
      <c r="G32" s="4"/>
      <c r="H32" s="520"/>
      <c r="I32" s="520"/>
      <c r="J32" s="520"/>
      <c r="K32" s="520"/>
      <c r="L32" s="520"/>
      <c r="M32" s="520"/>
      <c r="N32" s="520"/>
      <c r="O32" s="520"/>
      <c r="P32" s="520"/>
      <c r="Q32" s="520"/>
      <c r="R32" s="520"/>
      <c r="S32" s="520"/>
      <c r="T32" s="520"/>
      <c r="U32" s="520"/>
      <c r="W32" s="4"/>
      <c r="X32" s="541"/>
      <c r="Y32" s="541"/>
      <c r="Z32" s="541"/>
      <c r="AA32" s="541"/>
      <c r="AB32" s="541"/>
    </row>
    <row r="33" spans="1:28" ht="15" customHeight="1">
      <c r="A33" s="4"/>
      <c r="B33" s="6"/>
      <c r="C33" s="6"/>
      <c r="D33" s="6"/>
      <c r="E33" s="6"/>
      <c r="F33" s="4"/>
      <c r="G33" s="4"/>
      <c r="H33" s="464"/>
      <c r="I33" s="464"/>
      <c r="J33" s="464"/>
      <c r="K33" s="464"/>
      <c r="L33" s="464"/>
      <c r="M33" s="464"/>
      <c r="N33" s="464"/>
      <c r="O33" s="464"/>
      <c r="P33" s="464"/>
      <c r="Q33" s="464"/>
      <c r="R33" s="464"/>
      <c r="S33" s="464"/>
      <c r="T33" s="464"/>
      <c r="U33" s="464"/>
      <c r="W33" s="4"/>
      <c r="X33" s="4"/>
      <c r="Y33" s="4"/>
      <c r="Z33" s="4"/>
      <c r="AA33" s="4"/>
      <c r="AB33" s="4"/>
    </row>
    <row r="34" spans="1:28" ht="15" customHeight="1">
      <c r="A34" s="4"/>
      <c r="B34" s="4"/>
      <c r="C34" s="4"/>
      <c r="D34" s="4"/>
      <c r="E34" s="4"/>
      <c r="F34" s="4"/>
      <c r="G34" s="4"/>
      <c r="H34" s="464"/>
      <c r="I34" s="464"/>
      <c r="J34" s="464"/>
      <c r="K34" s="464"/>
      <c r="L34" s="464"/>
      <c r="M34" s="464"/>
      <c r="N34" s="464"/>
      <c r="O34" s="464"/>
      <c r="P34" s="464"/>
      <c r="Q34" s="464"/>
      <c r="R34" s="464"/>
      <c r="S34" s="464"/>
      <c r="T34" s="464"/>
      <c r="U34" s="464"/>
      <c r="W34" s="4"/>
      <c r="X34" s="4"/>
      <c r="Y34" s="4"/>
      <c r="Z34" s="542" t="s">
        <v>273</v>
      </c>
      <c r="AA34" s="542"/>
      <c r="AB34" s="542"/>
    </row>
    <row r="35" spans="1:28" ht="15" customHeight="1">
      <c r="A35" s="4"/>
      <c r="B35" s="4"/>
      <c r="C35" s="4"/>
      <c r="D35" s="4"/>
      <c r="E35" s="4"/>
      <c r="F35" s="4"/>
      <c r="G35" s="4"/>
      <c r="H35" s="507"/>
      <c r="I35" s="507"/>
      <c r="J35" s="507"/>
      <c r="K35" s="507"/>
      <c r="L35" s="507"/>
      <c r="M35" s="507"/>
      <c r="N35" s="507"/>
      <c r="O35" s="507"/>
      <c r="P35" s="507"/>
      <c r="Q35" s="507"/>
      <c r="R35" s="507"/>
      <c r="S35" s="507"/>
      <c r="T35" s="507"/>
      <c r="U35" s="507"/>
      <c r="W35" s="4"/>
      <c r="X35" s="4"/>
      <c r="Y35" s="4"/>
      <c r="Z35" s="542" t="s">
        <v>450</v>
      </c>
      <c r="AA35" s="542"/>
      <c r="AB35" s="542"/>
    </row>
    <row r="36" spans="1:28" ht="15" customHeight="1">
      <c r="A36" s="4"/>
      <c r="B36" s="4"/>
      <c r="C36" s="4"/>
      <c r="D36" s="4"/>
      <c r="E36" s="4"/>
      <c r="F36" s="4"/>
      <c r="G36" s="4"/>
      <c r="H36" s="49" t="s">
        <v>271</v>
      </c>
      <c r="I36" s="14"/>
      <c r="J36" s="14"/>
      <c r="K36" s="14"/>
      <c r="L36" s="14"/>
      <c r="M36" s="14"/>
      <c r="N36" s="14"/>
      <c r="O36" s="14"/>
      <c r="P36" s="14"/>
      <c r="Q36" s="14"/>
      <c r="R36" s="14"/>
      <c r="S36" s="14"/>
      <c r="T36" s="14"/>
      <c r="U36" s="14"/>
      <c r="W36" s="4"/>
      <c r="X36" s="4"/>
      <c r="Y36" s="4"/>
      <c r="Z36" s="4"/>
      <c r="AA36" s="4"/>
      <c r="AB36" s="4"/>
    </row>
    <row r="37" spans="1:28" ht="15" customHeight="1">
      <c r="A37" s="4"/>
      <c r="B37" s="4"/>
      <c r="C37" s="4"/>
      <c r="D37" s="4"/>
      <c r="E37" s="4"/>
      <c r="F37" s="4"/>
      <c r="G37" s="4"/>
      <c r="H37" s="520"/>
      <c r="I37" s="520"/>
      <c r="J37" s="520"/>
      <c r="K37" s="520"/>
      <c r="L37" s="520"/>
      <c r="M37" s="520"/>
      <c r="N37" s="520"/>
      <c r="O37" s="520"/>
      <c r="P37" s="520"/>
      <c r="Q37" s="520"/>
      <c r="R37" s="520"/>
      <c r="S37" s="520"/>
      <c r="T37" s="520"/>
      <c r="U37" s="520"/>
      <c r="W37" s="4"/>
      <c r="X37" s="4"/>
      <c r="Y37" s="4"/>
      <c r="Z37" s="4"/>
      <c r="AA37" s="4"/>
      <c r="AB37" s="4"/>
    </row>
    <row r="38" spans="1:28" ht="15" customHeight="1">
      <c r="A38" s="4"/>
      <c r="B38" s="4"/>
      <c r="C38" s="4"/>
      <c r="D38" s="4"/>
      <c r="E38" s="4"/>
      <c r="F38" s="4"/>
      <c r="G38" s="4"/>
      <c r="H38" s="464"/>
      <c r="I38" s="464"/>
      <c r="J38" s="464"/>
      <c r="K38" s="464"/>
      <c r="L38" s="464"/>
      <c r="M38" s="464"/>
      <c r="N38" s="464"/>
      <c r="O38" s="464"/>
      <c r="P38" s="464"/>
      <c r="Q38" s="464"/>
      <c r="R38" s="464"/>
      <c r="S38" s="464"/>
      <c r="T38" s="464"/>
      <c r="U38" s="464"/>
      <c r="W38" s="4"/>
      <c r="X38" s="4"/>
      <c r="Y38" s="4"/>
      <c r="Z38" s="4"/>
      <c r="AA38" s="4"/>
      <c r="AB38" s="4"/>
    </row>
    <row r="39" spans="1:28" ht="15" customHeight="1">
      <c r="A39" s="4"/>
      <c r="B39" s="4"/>
      <c r="C39" s="4"/>
      <c r="D39" s="4"/>
      <c r="E39" s="4"/>
      <c r="F39" s="4"/>
      <c r="G39" s="4"/>
      <c r="H39" s="464"/>
      <c r="I39" s="464"/>
      <c r="J39" s="464"/>
      <c r="K39" s="464"/>
      <c r="L39" s="464"/>
      <c r="M39" s="464"/>
      <c r="N39" s="464"/>
      <c r="O39" s="464"/>
      <c r="P39" s="464"/>
      <c r="Q39" s="464"/>
      <c r="R39" s="464"/>
      <c r="S39" s="464"/>
      <c r="T39" s="464"/>
      <c r="U39" s="464"/>
      <c r="W39" s="4"/>
      <c r="X39" s="4"/>
      <c r="Y39" s="4"/>
      <c r="Z39" s="4"/>
      <c r="AA39" s="4"/>
      <c r="AB39" s="4"/>
    </row>
    <row r="40" spans="1:28" ht="15" customHeight="1">
      <c r="A40" s="4"/>
      <c r="B40" s="4"/>
      <c r="C40" s="4"/>
      <c r="D40" s="4"/>
      <c r="E40" s="4"/>
      <c r="F40" s="4"/>
      <c r="G40" s="4"/>
      <c r="H40" s="507"/>
      <c r="I40" s="507"/>
      <c r="J40" s="507"/>
      <c r="K40" s="507"/>
      <c r="L40" s="507"/>
      <c r="M40" s="507"/>
      <c r="N40" s="507"/>
      <c r="O40" s="507"/>
      <c r="P40" s="507"/>
      <c r="Q40" s="507"/>
      <c r="R40" s="507"/>
      <c r="S40" s="507"/>
      <c r="T40" s="507"/>
      <c r="U40" s="507"/>
      <c r="W40" s="4"/>
      <c r="X40" s="4"/>
      <c r="Y40" s="4"/>
      <c r="Z40" s="4"/>
      <c r="AA40" s="4"/>
      <c r="AB40" s="4"/>
    </row>
    <row r="41" spans="1:28" ht="3.2" customHeight="1">
      <c r="A41" s="4"/>
      <c r="B41" s="4"/>
      <c r="C41" s="4"/>
      <c r="D41" s="4"/>
      <c r="E41" s="4"/>
      <c r="F41" s="4"/>
      <c r="G41" s="4"/>
      <c r="H41" s="4"/>
      <c r="I41" s="4"/>
      <c r="J41" s="4"/>
      <c r="K41" s="4"/>
      <c r="L41" s="4"/>
      <c r="M41" s="4"/>
      <c r="N41" s="4"/>
      <c r="O41" s="4"/>
      <c r="P41" s="4"/>
      <c r="Q41" s="4"/>
      <c r="R41" s="4"/>
      <c r="S41" s="4"/>
      <c r="T41" s="4"/>
      <c r="U41" s="4"/>
      <c r="W41" s="4"/>
      <c r="X41" s="4"/>
      <c r="Y41" s="4"/>
      <c r="Z41" s="4"/>
      <c r="AA41" s="4"/>
      <c r="AB41" s="4"/>
    </row>
    <row r="42" spans="1:28" ht="15">
      <c r="A42" s="4"/>
      <c r="B42" s="4"/>
      <c r="C42" s="4"/>
      <c r="D42" s="4"/>
      <c r="E42" s="4"/>
      <c r="F42" s="4"/>
      <c r="H42"/>
      <c r="W42" s="4"/>
      <c r="X42" s="4"/>
      <c r="Y42" s="4"/>
      <c r="Z42" s="4"/>
      <c r="AA42" s="4"/>
      <c r="AB42" s="4"/>
    </row>
    <row r="43" spans="1:28" ht="15">
      <c r="A43" s="4"/>
      <c r="B43" s="4"/>
      <c r="C43" s="4"/>
      <c r="D43" s="4"/>
      <c r="E43" s="4"/>
      <c r="F43" s="4"/>
      <c r="H43"/>
      <c r="W43" s="4"/>
      <c r="X43" s="4"/>
      <c r="Y43" s="4"/>
      <c r="Z43" s="4"/>
      <c r="AA43" s="4"/>
      <c r="AB43" s="4"/>
    </row>
    <row r="44" spans="1:28" ht="15">
      <c r="A44" s="4"/>
      <c r="B44" s="4"/>
      <c r="C44" s="4"/>
      <c r="D44" s="4"/>
      <c r="E44" s="4"/>
      <c r="F44" s="4"/>
      <c r="H44"/>
      <c r="W44" s="4"/>
      <c r="X44" s="4"/>
      <c r="Y44" s="4"/>
      <c r="Z44" s="4"/>
      <c r="AA44" s="4"/>
      <c r="AB44" s="4"/>
    </row>
    <row r="45" spans="1:28" ht="15">
      <c r="A45" s="4"/>
      <c r="B45" s="4"/>
      <c r="C45" s="4"/>
      <c r="D45" s="4"/>
      <c r="E45" s="4"/>
      <c r="F45" s="4"/>
      <c r="H45"/>
      <c r="W45" s="4"/>
      <c r="X45" s="4"/>
      <c r="Y45" s="4"/>
      <c r="Z45" s="4"/>
      <c r="AA45" s="4"/>
      <c r="AB45" s="4"/>
    </row>
    <row r="46" spans="1:28" ht="15">
      <c r="A46" s="4"/>
      <c r="B46" s="4"/>
      <c r="C46" s="4"/>
      <c r="D46" s="4"/>
      <c r="E46" s="4"/>
      <c r="F46" s="4"/>
      <c r="H46"/>
      <c r="W46" s="4"/>
      <c r="X46" s="4"/>
      <c r="Y46" s="4"/>
      <c r="Z46" s="4"/>
      <c r="AA46" s="4"/>
      <c r="AB46" s="4"/>
    </row>
    <row r="47" spans="1:28" ht="15">
      <c r="A47" s="4"/>
      <c r="B47" s="4"/>
      <c r="C47" s="4"/>
      <c r="D47" s="4"/>
      <c r="E47" s="4"/>
      <c r="F47" s="4"/>
      <c r="H47"/>
      <c r="W47" s="4"/>
      <c r="X47" s="4"/>
      <c r="Y47" s="4"/>
      <c r="Z47" s="4"/>
      <c r="AA47" s="4"/>
      <c r="AB47" s="4"/>
    </row>
    <row r="48" spans="1:28" ht="15">
      <c r="A48" s="4"/>
      <c r="B48" s="4"/>
      <c r="C48" s="4"/>
      <c r="D48" s="4"/>
      <c r="E48" s="4"/>
      <c r="F48" s="4"/>
      <c r="H48"/>
      <c r="W48" s="4"/>
      <c r="X48" s="4"/>
      <c r="Y48" s="4"/>
      <c r="Z48" s="4"/>
      <c r="AA48" s="4"/>
      <c r="AB48" s="4"/>
    </row>
    <row r="49" spans="1:28" ht="15">
      <c r="A49" s="4"/>
      <c r="B49" s="4"/>
      <c r="C49" s="4"/>
      <c r="D49" s="4"/>
      <c r="E49" s="4"/>
      <c r="F49" s="4"/>
      <c r="H49"/>
      <c r="W49" s="4"/>
      <c r="X49" s="4"/>
      <c r="Y49" s="4"/>
      <c r="Z49" s="4"/>
      <c r="AA49" s="4"/>
      <c r="AB49" s="4"/>
    </row>
    <row r="50" spans="1:28" ht="15">
      <c r="A50" s="4"/>
      <c r="B50" s="4"/>
      <c r="C50" s="4"/>
      <c r="D50" s="4"/>
      <c r="E50" s="4"/>
      <c r="F50" s="4"/>
      <c r="H50"/>
      <c r="W50" s="4"/>
      <c r="X50" s="4"/>
      <c r="Y50" s="4"/>
      <c r="Z50" s="4"/>
      <c r="AA50" s="4"/>
      <c r="AB50" s="4"/>
    </row>
    <row r="51" spans="1:28" ht="15">
      <c r="A51" s="4"/>
      <c r="B51" s="4"/>
      <c r="C51" s="4"/>
      <c r="D51" s="4"/>
      <c r="E51" s="4"/>
      <c r="F51" s="4"/>
      <c r="H51"/>
      <c r="W51" s="4"/>
      <c r="X51" s="4"/>
      <c r="Y51" s="4"/>
      <c r="Z51" s="4"/>
      <c r="AA51" s="4"/>
      <c r="AB51" s="4"/>
    </row>
    <row r="52" spans="1:28" ht="15">
      <c r="A52" s="4"/>
      <c r="B52" s="4"/>
      <c r="C52" s="4"/>
      <c r="D52" s="4"/>
      <c r="E52" s="4"/>
      <c r="F52" s="4"/>
      <c r="H52"/>
      <c r="W52" s="4"/>
      <c r="X52" s="4"/>
      <c r="Y52" s="4"/>
      <c r="Z52" s="4"/>
      <c r="AA52" s="4"/>
      <c r="AB52" s="4"/>
    </row>
    <row r="53" spans="1:28">
      <c r="A53" s="4"/>
      <c r="B53" s="4"/>
      <c r="C53" s="4"/>
      <c r="D53" s="4"/>
      <c r="E53" s="4"/>
      <c r="F53" s="4"/>
    </row>
  </sheetData>
  <sheetProtection algorithmName="SHA-512" hashValue="vhkbFWEiYXo7jfs17CjLx2rpaGO+8HzxA9JO8we1iAIW4oAaJTXIY1SBmrraCTlTShmKgcn7eobr7xCRHidkCg==" saltValue="RtHQWLkfDGwNG7D9myQEhw==" spinCount="100000" sheet="1" objects="1" scenarios="1" selectLockedCells="1"/>
  <mergeCells count="29">
    <mergeCell ref="AA5:AB6"/>
    <mergeCell ref="I5:P6"/>
    <mergeCell ref="S5:U5"/>
    <mergeCell ref="S6:U6"/>
    <mergeCell ref="A5:E6"/>
    <mergeCell ref="H37:U40"/>
    <mergeCell ref="H32:U35"/>
    <mergeCell ref="H27:U30"/>
    <mergeCell ref="H16:U19"/>
    <mergeCell ref="H22:U25"/>
    <mergeCell ref="C23:E23"/>
    <mergeCell ref="C22:E22"/>
    <mergeCell ref="A8:E10"/>
    <mergeCell ref="C14:E14"/>
    <mergeCell ref="C19:E19"/>
    <mergeCell ref="C20:E20"/>
    <mergeCell ref="C21:E21"/>
    <mergeCell ref="C15:E15"/>
    <mergeCell ref="C16:E16"/>
    <mergeCell ref="C17:E17"/>
    <mergeCell ref="C18:E18"/>
    <mergeCell ref="B12:B13"/>
    <mergeCell ref="C12:E13"/>
    <mergeCell ref="X9:AB10"/>
    <mergeCell ref="X11:AB32"/>
    <mergeCell ref="Z34:AB34"/>
    <mergeCell ref="Z35:AB35"/>
    <mergeCell ref="H8:AA8"/>
    <mergeCell ref="H10:U1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FFC000"/>
  </sheetPr>
  <dimension ref="A1:AT78"/>
  <sheetViews>
    <sheetView showGridLines="0" showRowColHeaders="0" zoomScaleNormal="100" workbookViewId="0">
      <selection activeCell="N2" sqref="N2:O2"/>
    </sheetView>
  </sheetViews>
  <sheetFormatPr baseColWidth="10" defaultColWidth="0" defaultRowHeight="15"/>
  <cols>
    <col min="1" max="1" width="38.28515625" customWidth="1"/>
    <col min="2" max="2" width="6.42578125" customWidth="1"/>
    <col min="3" max="5" width="10.85546875" customWidth="1"/>
    <col min="6" max="6" width="3.42578125" customWidth="1"/>
    <col min="7" max="7" width="3" customWidth="1"/>
    <col min="8" max="10" width="10.85546875" customWidth="1"/>
    <col min="11" max="11" width="14.28515625" customWidth="1"/>
    <col min="12" max="12" width="9" customWidth="1"/>
    <col min="13" max="13" width="2.5703125" customWidth="1"/>
    <col min="14" max="14" width="24.7109375" customWidth="1"/>
    <col min="15" max="15" width="9.140625" customWidth="1"/>
    <col min="16" max="46" width="0" hidden="1" customWidth="1"/>
    <col min="47" max="16384" width="9.140625" hidden="1"/>
  </cols>
  <sheetData>
    <row r="1" spans="1:46">
      <c r="A1" s="5"/>
      <c r="M1" s="5"/>
      <c r="N1" s="5"/>
      <c r="O1" s="5"/>
    </row>
    <row r="2" spans="1:46" ht="61.5">
      <c r="A2" s="5"/>
      <c r="C2" s="99" t="s">
        <v>373</v>
      </c>
      <c r="M2" s="5"/>
      <c r="N2" s="549">
        <f ca="1">NOW()</f>
        <v>45409.527682523149</v>
      </c>
      <c r="O2" s="549"/>
      <c r="P2" s="54"/>
      <c r="Q2" s="54"/>
      <c r="R2" s="54"/>
      <c r="S2" s="54"/>
      <c r="T2" s="54"/>
      <c r="U2" s="54"/>
      <c r="V2" s="54"/>
      <c r="W2" s="54"/>
      <c r="X2" s="54"/>
      <c r="Y2" s="54"/>
    </row>
    <row r="3" spans="1:46" ht="36">
      <c r="A3" s="216" t="s">
        <v>376</v>
      </c>
      <c r="B3" s="55"/>
      <c r="C3" s="100" t="s">
        <v>374</v>
      </c>
      <c r="D3" s="56"/>
      <c r="E3" s="56"/>
      <c r="F3" s="56"/>
      <c r="G3" s="56"/>
      <c r="H3" s="56"/>
      <c r="I3" s="56"/>
      <c r="J3" s="56"/>
      <c r="M3" s="5"/>
      <c r="N3" s="550" t="s">
        <v>277</v>
      </c>
      <c r="O3" s="550"/>
      <c r="P3" s="57"/>
      <c r="Q3" s="57"/>
      <c r="R3" s="57"/>
      <c r="S3" s="57"/>
      <c r="T3" s="57"/>
      <c r="U3" s="57"/>
      <c r="V3" s="57"/>
      <c r="W3" s="57"/>
      <c r="X3" s="57"/>
      <c r="Y3" s="57"/>
    </row>
    <row r="4" spans="1:46" ht="15" customHeight="1">
      <c r="A4" s="548" t="s">
        <v>375</v>
      </c>
      <c r="M4" s="59"/>
      <c r="N4" s="60"/>
      <c r="O4" s="60"/>
      <c r="P4" s="60"/>
      <c r="Q4" s="60"/>
      <c r="R4" s="60"/>
      <c r="S4" s="60"/>
      <c r="T4" s="60"/>
      <c r="U4" s="60"/>
      <c r="V4" s="60"/>
      <c r="W4" s="60"/>
      <c r="X4" s="60"/>
      <c r="Y4" s="60"/>
      <c r="Z4" s="61"/>
      <c r="AA4" s="61"/>
      <c r="AB4" s="61"/>
      <c r="AC4" s="61"/>
      <c r="AD4" s="61"/>
      <c r="AE4" s="61"/>
      <c r="AF4" s="61"/>
      <c r="AG4" s="61"/>
      <c r="AH4" s="61"/>
      <c r="AI4" s="61"/>
      <c r="AJ4" s="61"/>
      <c r="AK4" s="61"/>
      <c r="AL4" s="61"/>
      <c r="AM4" s="61"/>
      <c r="AN4" s="61"/>
      <c r="AO4" s="61"/>
      <c r="AP4" s="61"/>
      <c r="AQ4" s="61"/>
      <c r="AR4" s="61"/>
      <c r="AS4" s="61"/>
      <c r="AT4" s="61"/>
    </row>
    <row r="5" spans="1:46" ht="15" customHeight="1">
      <c r="A5" s="548"/>
      <c r="C5" s="101" t="s">
        <v>60</v>
      </c>
      <c r="D5" s="102"/>
      <c r="E5" s="103"/>
      <c r="F5" s="555">
        <f ca="1">N2</f>
        <v>45409.527682523149</v>
      </c>
      <c r="G5" s="556"/>
      <c r="H5" s="556"/>
      <c r="I5" s="556"/>
      <c r="M5" s="5"/>
      <c r="N5" s="58"/>
      <c r="O5" s="5"/>
      <c r="P5" s="5"/>
      <c r="Q5" s="5"/>
      <c r="R5" s="5"/>
      <c r="S5" s="5"/>
      <c r="T5" s="5"/>
      <c r="U5" s="5"/>
      <c r="V5" s="5"/>
      <c r="W5" s="5"/>
      <c r="X5" s="5"/>
      <c r="Y5" s="5"/>
    </row>
    <row r="6" spans="1:46" ht="15" customHeight="1">
      <c r="A6" s="5"/>
      <c r="C6" s="104" t="s">
        <v>280</v>
      </c>
      <c r="D6" s="86"/>
      <c r="E6" s="105" t="s">
        <v>278</v>
      </c>
      <c r="F6" s="557" t="str">
        <f>IF('CE1'!S4=0,"Date non précisée",'CE1'!S4)</f>
        <v>Date non précisée</v>
      </c>
      <c r="G6" s="558"/>
      <c r="H6" s="558"/>
      <c r="I6" s="558"/>
      <c r="L6" s="62"/>
      <c r="M6" s="63"/>
      <c r="N6" s="5"/>
      <c r="O6" s="5"/>
      <c r="P6" s="5"/>
      <c r="Q6" s="5"/>
      <c r="R6" s="5"/>
      <c r="S6" s="5"/>
      <c r="T6" s="5"/>
      <c r="U6" s="5"/>
      <c r="V6" s="5"/>
      <c r="W6" s="5"/>
      <c r="X6" s="5"/>
      <c r="Y6" s="5"/>
    </row>
    <row r="7" spans="1:46" ht="15" customHeight="1">
      <c r="A7" s="547" t="s">
        <v>276</v>
      </c>
      <c r="C7" s="5"/>
      <c r="D7" s="5"/>
      <c r="E7" s="105" t="s">
        <v>279</v>
      </c>
      <c r="F7" s="557" t="str">
        <f>IF('CE10'!S4=0,"Exercices non achevés",'CE10'!S4)</f>
        <v>Exercices non achevés</v>
      </c>
      <c r="G7" s="558"/>
      <c r="H7" s="558"/>
      <c r="I7" s="558"/>
      <c r="M7" s="5"/>
      <c r="N7" s="5"/>
      <c r="O7" s="5"/>
      <c r="P7" s="5"/>
      <c r="Q7" s="5"/>
      <c r="R7" s="5"/>
      <c r="S7" s="5"/>
      <c r="T7" s="5"/>
      <c r="U7" s="5"/>
      <c r="V7" s="5"/>
      <c r="W7" s="5"/>
      <c r="X7" s="5"/>
      <c r="Y7" s="5"/>
    </row>
    <row r="8" spans="1:46" ht="31.7" customHeight="1">
      <c r="A8" s="547"/>
      <c r="C8" s="217" t="s">
        <v>377</v>
      </c>
      <c r="D8" s="86"/>
      <c r="E8" s="106"/>
      <c r="F8" s="81" t="str">
        <f>CONCATENATE(Prénom," ",Nom)</f>
        <v>0 0</v>
      </c>
      <c r="G8" s="64"/>
      <c r="M8" s="5"/>
      <c r="N8" s="5"/>
      <c r="O8" s="5"/>
      <c r="P8" s="5"/>
      <c r="Q8" s="5"/>
      <c r="R8" s="5"/>
      <c r="S8" s="5"/>
      <c r="T8" s="5"/>
      <c r="U8" s="5"/>
      <c r="V8" s="5"/>
      <c r="W8" s="5"/>
      <c r="X8" s="5"/>
      <c r="Y8" s="5"/>
    </row>
    <row r="9" spans="1:46" ht="21.2" customHeight="1">
      <c r="A9" s="548" t="s">
        <v>455</v>
      </c>
      <c r="C9" s="217" t="str">
        <f>Données!G27</f>
        <v>Société</v>
      </c>
      <c r="D9" s="86"/>
      <c r="E9" s="106"/>
      <c r="F9" s="81">
        <f>soc</f>
        <v>0</v>
      </c>
      <c r="G9" s="218"/>
      <c r="H9" s="218"/>
      <c r="I9" s="218"/>
      <c r="J9" s="218"/>
      <c r="K9" s="218"/>
      <c r="M9" s="5"/>
      <c r="N9" s="5"/>
      <c r="O9" s="5"/>
      <c r="P9" s="5"/>
      <c r="Q9" s="5"/>
      <c r="R9" s="5"/>
      <c r="S9" s="5"/>
      <c r="T9" s="5"/>
      <c r="U9" s="5"/>
      <c r="V9" s="5"/>
      <c r="W9" s="5"/>
      <c r="X9" s="5"/>
      <c r="Y9" s="5"/>
    </row>
    <row r="10" spans="1:46" ht="15" customHeight="1">
      <c r="A10" s="548"/>
      <c r="C10" s="86"/>
      <c r="D10" s="86"/>
      <c r="E10" s="106"/>
      <c r="G10" s="65"/>
      <c r="M10" s="5"/>
      <c r="N10" s="5"/>
      <c r="O10" s="5"/>
      <c r="P10" s="5"/>
      <c r="Q10" s="5"/>
      <c r="R10" s="5"/>
      <c r="S10" s="5"/>
      <c r="T10" s="5"/>
      <c r="U10" s="5"/>
      <c r="V10" s="5"/>
      <c r="W10" s="5"/>
      <c r="X10" s="5"/>
      <c r="Y10" s="5"/>
    </row>
    <row r="11" spans="1:46" ht="21">
      <c r="A11" s="5"/>
      <c r="C11" s="559" t="s">
        <v>281</v>
      </c>
      <c r="D11" s="559"/>
      <c r="E11" s="559"/>
      <c r="F11" s="559"/>
      <c r="G11" s="559"/>
      <c r="H11" s="559"/>
      <c r="I11" s="559"/>
      <c r="J11" s="559"/>
      <c r="K11" s="559"/>
      <c r="M11" s="5"/>
      <c r="N11" s="5"/>
      <c r="O11" s="5"/>
      <c r="P11" s="5"/>
      <c r="Q11" s="5"/>
      <c r="R11" s="5"/>
      <c r="S11" s="5"/>
      <c r="T11" s="5"/>
      <c r="U11" s="5"/>
      <c r="V11" s="5"/>
      <c r="W11" s="5"/>
      <c r="X11" s="5"/>
      <c r="Y11" s="5"/>
    </row>
    <row r="12" spans="1:46">
      <c r="A12" s="5"/>
      <c r="C12" s="61" t="s">
        <v>282</v>
      </c>
      <c r="D12" s="61"/>
      <c r="E12" s="61"/>
      <c r="F12" s="61"/>
      <c r="G12" s="61"/>
      <c r="H12" s="61"/>
      <c r="I12" s="61"/>
      <c r="J12" s="61"/>
      <c r="K12" s="61"/>
      <c r="M12" s="5"/>
      <c r="N12" s="5"/>
      <c r="O12" s="5"/>
      <c r="P12" s="5"/>
      <c r="Q12" s="5"/>
      <c r="R12" s="5"/>
      <c r="S12" s="5"/>
      <c r="T12" s="5"/>
      <c r="U12" s="5"/>
      <c r="V12" s="5"/>
      <c r="W12" s="5"/>
      <c r="X12" s="5"/>
      <c r="Y12" s="5"/>
    </row>
    <row r="13" spans="1:46" ht="19.5" customHeight="1">
      <c r="A13" s="5"/>
      <c r="C13" s="560" t="str">
        <f>F8</f>
        <v>0 0</v>
      </c>
      <c r="D13" s="561"/>
      <c r="E13" s="561"/>
      <c r="F13" s="561"/>
      <c r="G13" s="561"/>
      <c r="H13" s="561"/>
      <c r="I13" s="561"/>
      <c r="J13" s="561"/>
      <c r="K13" s="561"/>
      <c r="M13" s="5"/>
      <c r="N13" s="5"/>
      <c r="O13" s="5"/>
      <c r="P13" s="5"/>
      <c r="Q13" s="5"/>
      <c r="R13" s="5"/>
      <c r="S13" s="5"/>
      <c r="T13" s="5"/>
      <c r="U13" s="5"/>
      <c r="V13" s="5"/>
      <c r="W13" s="5"/>
      <c r="X13" s="5"/>
      <c r="Y13" s="5"/>
    </row>
    <row r="14" spans="1:46" ht="15" customHeight="1">
      <c r="A14" s="5"/>
      <c r="C14" s="61" t="s">
        <v>378</v>
      </c>
      <c r="D14" s="61"/>
      <c r="E14" s="61"/>
      <c r="F14" s="61"/>
      <c r="G14" s="61"/>
      <c r="H14" s="61"/>
      <c r="I14" s="61"/>
      <c r="J14" s="61"/>
      <c r="K14" s="61"/>
      <c r="M14" s="5"/>
      <c r="N14" s="5"/>
      <c r="O14" s="5"/>
      <c r="P14" s="5"/>
      <c r="Q14" s="5"/>
      <c r="R14" s="5"/>
      <c r="S14" s="5"/>
      <c r="T14" s="5"/>
      <c r="U14" s="5"/>
      <c r="V14" s="5"/>
      <c r="W14" s="5"/>
      <c r="X14" s="5"/>
      <c r="Y14" s="5"/>
    </row>
    <row r="15" spans="1:46" ht="27" customHeight="1">
      <c r="A15" s="5"/>
      <c r="C15" s="66" t="s">
        <v>287</v>
      </c>
      <c r="D15" s="66"/>
      <c r="E15" s="66"/>
      <c r="F15" s="67"/>
      <c r="G15" s="553" t="s">
        <v>283</v>
      </c>
      <c r="H15" s="553"/>
      <c r="I15" s="66" t="s">
        <v>284</v>
      </c>
      <c r="J15" s="66"/>
      <c r="K15" s="66"/>
      <c r="M15" s="5"/>
      <c r="N15" s="5"/>
      <c r="O15" s="5"/>
      <c r="P15" s="68"/>
      <c r="Q15" s="68"/>
      <c r="R15" s="68"/>
      <c r="S15" s="68"/>
      <c r="T15" s="68"/>
      <c r="U15" s="68"/>
      <c r="V15" s="68"/>
      <c r="W15" s="5"/>
      <c r="X15" s="5"/>
      <c r="Y15" s="5"/>
    </row>
    <row r="16" spans="1:46">
      <c r="A16" s="5"/>
      <c r="C16" s="61" t="str">
        <f>'CE1'!F4</f>
        <v>La vente, une profession</v>
      </c>
      <c r="E16" s="61"/>
      <c r="F16" s="61"/>
      <c r="G16" s="69" t="str">
        <f>IF('CE1'!L8&gt;" ",CEOK," ")</f>
        <v xml:space="preserve"> </v>
      </c>
      <c r="H16" s="70" t="str">
        <f>IF('CE1'!J34="oui",CEOK1," ")</f>
        <v xml:space="preserve"> </v>
      </c>
      <c r="I16" s="61"/>
      <c r="J16" s="61"/>
      <c r="K16" s="61"/>
      <c r="M16" s="5"/>
      <c r="N16" s="5"/>
      <c r="O16" s="5"/>
      <c r="P16" s="68">
        <f>IF(G16&gt;" ",4,0)</f>
        <v>0</v>
      </c>
      <c r="Q16" s="68">
        <f>IF(H16&gt;" ",1,0)</f>
        <v>0</v>
      </c>
      <c r="R16" s="68">
        <f>IF(I16&gt;" ",2,0)</f>
        <v>0</v>
      </c>
      <c r="S16" s="68">
        <f t="shared" ref="S16:S26" si="0">IF(J16&gt;" ",2,0)</f>
        <v>0</v>
      </c>
      <c r="T16" s="68">
        <f>IF(K16&gt;" ",2,0)</f>
        <v>0</v>
      </c>
      <c r="U16" s="68"/>
      <c r="V16" s="68"/>
      <c r="W16" s="5"/>
      <c r="X16" s="5"/>
      <c r="Y16" s="5"/>
    </row>
    <row r="17" spans="1:25">
      <c r="A17" s="5"/>
      <c r="C17" s="61" t="str">
        <f>'CE2'!F4</f>
        <v>Les multiples facettes du métier</v>
      </c>
      <c r="D17" s="61"/>
      <c r="E17" s="61"/>
      <c r="F17" s="61"/>
      <c r="G17" s="69" t="str">
        <f>IF('CE2'!L8&gt;" ",CEOK," ")</f>
        <v xml:space="preserve"> </v>
      </c>
      <c r="H17" s="70" t="str">
        <f>IF('CE2'!J33="oui",CEOK1," ")</f>
        <v xml:space="preserve"> </v>
      </c>
      <c r="I17" s="61" t="str">
        <f>IF('EP2'!H12&gt;" ","Mission"," ")</f>
        <v xml:space="preserve"> </v>
      </c>
      <c r="J17" s="61" t="str">
        <f>IF('EP2'!H25&gt;" ","Objectifs"," ")</f>
        <v xml:space="preserve"> </v>
      </c>
      <c r="K17" s="70" t="str">
        <f>IF('EP2'!H34&gt;" ",CEOK1," ")</f>
        <v xml:space="preserve"> </v>
      </c>
      <c r="L17" s="61"/>
      <c r="M17" s="60"/>
      <c r="N17" s="5"/>
      <c r="O17" s="5"/>
      <c r="P17" s="68">
        <f t="shared" ref="P17:P26" si="1">IF(G17&gt;" ",4,0)</f>
        <v>0</v>
      </c>
      <c r="Q17" s="68">
        <f t="shared" ref="Q17:Q26" si="2">IF(H17&gt;" ",1,0)</f>
        <v>0</v>
      </c>
      <c r="R17" s="68">
        <f t="shared" ref="R17:R26" si="3">IF(I17&gt;" ",2,0)</f>
        <v>0</v>
      </c>
      <c r="S17" s="68">
        <f t="shared" si="0"/>
        <v>0</v>
      </c>
      <c r="T17" s="68">
        <f>IF(K17&gt;" ",1,0)</f>
        <v>0</v>
      </c>
      <c r="U17" s="68"/>
      <c r="V17" s="68"/>
      <c r="W17" s="5"/>
      <c r="X17" s="5"/>
      <c r="Y17" s="5"/>
    </row>
    <row r="18" spans="1:25">
      <c r="A18" s="5"/>
      <c r="C18" s="61">
        <f>'CE3'!F3</f>
        <v>0</v>
      </c>
      <c r="D18" s="61"/>
      <c r="E18" s="61"/>
      <c r="F18" s="61"/>
      <c r="G18" s="69" t="str">
        <f>IF('CE3'!L7&gt;" ",CEOK," ")</f>
        <v>ü</v>
      </c>
      <c r="H18" s="70" t="str">
        <f>IF('CE3'!J33="oui",CEOK1," ")</f>
        <v xml:space="preserve"> </v>
      </c>
      <c r="I18" s="61" t="str">
        <f>IF('EP3'!H13&gt;" ","Produit"," ")</f>
        <v xml:space="preserve"> </v>
      </c>
      <c r="J18" s="61" t="str">
        <f>IF('EP3'!H18&gt;" ","Marché"," ")</f>
        <v xml:space="preserve"> </v>
      </c>
      <c r="K18" s="61" t="str">
        <f>IF('EP3'!H24&gt;" ","Critères"," ")</f>
        <v xml:space="preserve"> </v>
      </c>
      <c r="L18" s="61"/>
      <c r="M18" s="60"/>
      <c r="N18" s="5"/>
      <c r="O18" s="5"/>
      <c r="P18" s="68">
        <f t="shared" si="1"/>
        <v>4</v>
      </c>
      <c r="Q18" s="68">
        <f t="shared" si="2"/>
        <v>0</v>
      </c>
      <c r="R18" s="68">
        <f t="shared" si="3"/>
        <v>0</v>
      </c>
      <c r="S18" s="68">
        <f t="shared" si="0"/>
        <v>0</v>
      </c>
      <c r="T18" s="68">
        <f>IF(K18&gt;" ",2,0)</f>
        <v>0</v>
      </c>
      <c r="U18" s="68"/>
      <c r="V18" s="68"/>
      <c r="W18" s="5"/>
      <c r="X18" s="5"/>
      <c r="Y18" s="5"/>
    </row>
    <row r="19" spans="1:25">
      <c r="A19" s="5"/>
      <c r="C19" s="61" t="str">
        <f>'CE4'!F4</f>
        <v>L'entreprise et les hommes</v>
      </c>
      <c r="G19" s="69" t="str">
        <f>IF('CE4'!L8&gt;" ",CEOK," ")</f>
        <v xml:space="preserve"> </v>
      </c>
      <c r="H19" s="70" t="str">
        <f>IF('CE4'!J34="oui",CEOK1," ")</f>
        <v xml:space="preserve"> </v>
      </c>
      <c r="I19" s="61" t="str">
        <f>IF('EP4'!I12&gt;" ","Synthèse projet"," ")</f>
        <v xml:space="preserve"> </v>
      </c>
      <c r="J19" s="61"/>
      <c r="K19" s="61" t="str">
        <f>IF('EP4'!H40&gt;" ","Concurrence"," ")</f>
        <v xml:space="preserve"> </v>
      </c>
      <c r="L19" s="61"/>
      <c r="M19" s="60"/>
      <c r="N19" s="5"/>
      <c r="O19" s="5"/>
      <c r="P19" s="68">
        <f t="shared" si="1"/>
        <v>0</v>
      </c>
      <c r="Q19" s="68">
        <f t="shared" si="2"/>
        <v>0</v>
      </c>
      <c r="R19" s="68">
        <f t="shared" si="3"/>
        <v>0</v>
      </c>
      <c r="S19" s="68">
        <f t="shared" si="0"/>
        <v>0</v>
      </c>
      <c r="T19" s="68">
        <f>IF(K19&gt;" ",2,0)</f>
        <v>0</v>
      </c>
      <c r="U19" s="68"/>
      <c r="V19" s="68"/>
      <c r="W19" s="5"/>
      <c r="X19" s="5"/>
      <c r="Y19" s="5"/>
    </row>
    <row r="20" spans="1:25">
      <c r="A20" s="5"/>
      <c r="C20" s="61" t="str">
        <f>'CE5'!F4</f>
        <v>La qualification: gérer la situation</v>
      </c>
      <c r="G20" s="69" t="str">
        <f>IF('CE5'!L8&gt;" ",CEOK," ")</f>
        <v xml:space="preserve"> </v>
      </c>
      <c r="H20" s="70" t="str">
        <f>IF('CE5'!J34="oui",CEOK1," ")</f>
        <v xml:space="preserve"> </v>
      </c>
      <c r="I20" s="61" t="str">
        <f>IF('EP5'!I13&gt;" ","Besoins"," ")</f>
        <v xml:space="preserve"> </v>
      </c>
      <c r="J20" s="61" t="str">
        <f>IF('EP5'!L38&gt;0,"Timing"," ")</f>
        <v xml:space="preserve"> </v>
      </c>
      <c r="K20" s="70" t="str">
        <f>IF('EP5'!L44&gt;0,CEOK1," ")</f>
        <v xml:space="preserve"> </v>
      </c>
      <c r="L20" s="61"/>
      <c r="M20" s="60"/>
      <c r="N20" s="5"/>
      <c r="O20" s="5"/>
      <c r="P20" s="68">
        <f t="shared" si="1"/>
        <v>0</v>
      </c>
      <c r="Q20" s="68">
        <f t="shared" si="2"/>
        <v>0</v>
      </c>
      <c r="R20" s="68">
        <f t="shared" si="3"/>
        <v>0</v>
      </c>
      <c r="S20" s="68">
        <f t="shared" si="0"/>
        <v>0</v>
      </c>
      <c r="T20" s="68">
        <f>IF(K20&gt;" ",1,0)</f>
        <v>0</v>
      </c>
      <c r="U20" s="68"/>
      <c r="V20" s="68"/>
      <c r="W20" s="5"/>
      <c r="X20" s="5"/>
      <c r="Y20" s="5"/>
    </row>
    <row r="21" spans="1:25">
      <c r="A21" s="5"/>
      <c r="C21" s="61" t="str">
        <f>'CE6'!F4</f>
        <v>La qualification: gérer la relation</v>
      </c>
      <c r="G21" s="69" t="str">
        <f>IF('CE6'!L8&gt;" ",CEOK," ")</f>
        <v xml:space="preserve"> </v>
      </c>
      <c r="H21" s="70" t="str">
        <f>IF('CE6'!J34="oui",CEOK1," ")</f>
        <v xml:space="preserve"> </v>
      </c>
      <c r="I21" s="61" t="str">
        <f>IF('EP6'!H16&gt;" ","Satisfaction"," ")</f>
        <v xml:space="preserve"> </v>
      </c>
      <c r="J21" s="61" t="str">
        <f>IF('EP6'!H31&gt;" ","Activités"," ")</f>
        <v xml:space="preserve"> </v>
      </c>
      <c r="K21" s="70" t="str">
        <f>IF('EP6'!K31&gt;0,CEOK1," ")</f>
        <v xml:space="preserve"> </v>
      </c>
      <c r="L21" s="61"/>
      <c r="M21" s="60"/>
      <c r="N21" s="5"/>
      <c r="O21" s="5"/>
      <c r="P21" s="68">
        <f t="shared" si="1"/>
        <v>0</v>
      </c>
      <c r="Q21" s="68">
        <f t="shared" si="2"/>
        <v>0</v>
      </c>
      <c r="R21" s="68">
        <f t="shared" si="3"/>
        <v>0</v>
      </c>
      <c r="S21" s="68">
        <f t="shared" si="0"/>
        <v>0</v>
      </c>
      <c r="T21" s="68">
        <f>IF(K21&gt;" ",1,0)</f>
        <v>0</v>
      </c>
      <c r="U21" s="68"/>
      <c r="V21" s="68"/>
      <c r="W21" s="5"/>
      <c r="X21" s="5"/>
      <c r="Y21" s="5"/>
    </row>
    <row r="22" spans="1:25">
      <c r="A22" s="5"/>
      <c r="C22" s="61" t="str">
        <f>'CE7'!F4</f>
        <v>La Proposition</v>
      </c>
      <c r="G22" s="69" t="str">
        <f>IF('CE7'!L8&gt;" ",CEOK," ")</f>
        <v xml:space="preserve"> </v>
      </c>
      <c r="H22" s="70" t="str">
        <f>IF('CE7'!J34="oui",CEOK1," ")</f>
        <v xml:space="preserve"> </v>
      </c>
      <c r="I22" s="61" t="str">
        <f>IF('EP7'!J14&gt;" ","Carte de visite"," ")</f>
        <v xml:space="preserve"> </v>
      </c>
      <c r="J22" s="61"/>
      <c r="K22" s="61" t="str">
        <f>IF('EP7'!J34&gt;" ","Références"," ")</f>
        <v xml:space="preserve"> </v>
      </c>
      <c r="L22" s="61"/>
      <c r="M22" s="60"/>
      <c r="N22" s="5"/>
      <c r="O22" s="5"/>
      <c r="P22" s="68">
        <f t="shared" si="1"/>
        <v>0</v>
      </c>
      <c r="Q22" s="68">
        <f t="shared" si="2"/>
        <v>0</v>
      </c>
      <c r="R22" s="68">
        <f t="shared" si="3"/>
        <v>0</v>
      </c>
      <c r="S22" s="68">
        <f t="shared" si="0"/>
        <v>0</v>
      </c>
      <c r="T22" s="68">
        <f>IF(K22&gt;" ",2,0)</f>
        <v>0</v>
      </c>
      <c r="U22" s="68"/>
      <c r="V22" s="68"/>
      <c r="W22" s="5"/>
      <c r="X22" s="5"/>
      <c r="Y22" s="5"/>
    </row>
    <row r="23" spans="1:25">
      <c r="A23" s="5"/>
      <c r="C23" s="61" t="str">
        <f>'CE8'!F4</f>
        <v>La démonstration et la présentation</v>
      </c>
      <c r="G23" s="69" t="str">
        <f>IF('CE8'!L8&gt;" ",CEOK," ")</f>
        <v xml:space="preserve"> </v>
      </c>
      <c r="H23" s="70" t="str">
        <f>IF('CE8'!J34="oui",CEOK1," ")</f>
        <v xml:space="preserve"> </v>
      </c>
      <c r="I23" s="61" t="str">
        <f>IF('EP8'!K15&gt;0,"Démonstration"," ")</f>
        <v xml:space="preserve"> </v>
      </c>
      <c r="J23" s="61"/>
      <c r="K23" s="61" t="str">
        <f>IF('EP8'!U15&gt;0,"Présentation"," ")</f>
        <v xml:space="preserve"> </v>
      </c>
      <c r="L23" s="61"/>
      <c r="M23" s="60"/>
      <c r="N23" s="5"/>
      <c r="O23" s="5"/>
      <c r="P23" s="68">
        <f t="shared" si="1"/>
        <v>0</v>
      </c>
      <c r="Q23" s="68">
        <f t="shared" si="2"/>
        <v>0</v>
      </c>
      <c r="R23" s="68">
        <f t="shared" si="3"/>
        <v>0</v>
      </c>
      <c r="S23" s="68">
        <f t="shared" si="0"/>
        <v>0</v>
      </c>
      <c r="T23" s="68">
        <f>IF(K23&gt;" ",2,0)</f>
        <v>0</v>
      </c>
      <c r="U23" s="68"/>
      <c r="V23" s="68"/>
      <c r="W23" s="5"/>
      <c r="X23" s="5"/>
      <c r="Y23" s="5"/>
    </row>
    <row r="24" spans="1:25">
      <c r="A24" s="5"/>
      <c r="C24" s="61" t="str">
        <f>'CE9'!F4</f>
        <v>La négociation</v>
      </c>
      <c r="D24" s="61"/>
      <c r="E24" s="61"/>
      <c r="F24" s="61"/>
      <c r="G24" s="69" t="str">
        <f>IF('CE9'!L8&gt;" ",CEOK," ")</f>
        <v xml:space="preserve"> </v>
      </c>
      <c r="H24" s="70" t="str">
        <f>IF('CE9'!J34="oui",CEOK1," ")</f>
        <v xml:space="preserve"> </v>
      </c>
      <c r="I24" s="61" t="str">
        <f>IF('EP9'!L17&gt;" ","Specs"," ")</f>
        <v xml:space="preserve"> </v>
      </c>
      <c r="J24" s="61" t="str">
        <f>IF('EP9'!L23&gt;" ","Délais"," ")</f>
        <v xml:space="preserve"> </v>
      </c>
      <c r="K24" s="61" t="str">
        <f>IF('EP9'!L29&gt;" ","Prix"," ")</f>
        <v xml:space="preserve"> </v>
      </c>
      <c r="L24" s="61"/>
      <c r="M24" s="60"/>
      <c r="N24" s="5"/>
      <c r="O24" s="5"/>
      <c r="P24" s="68">
        <f t="shared" si="1"/>
        <v>0</v>
      </c>
      <c r="Q24" s="68">
        <f t="shared" si="2"/>
        <v>0</v>
      </c>
      <c r="R24" s="68">
        <f t="shared" si="3"/>
        <v>0</v>
      </c>
      <c r="S24" s="68">
        <f t="shared" si="0"/>
        <v>0</v>
      </c>
      <c r="T24" s="68">
        <f>IF(K24&gt;" ",2,0)</f>
        <v>0</v>
      </c>
      <c r="U24" s="68"/>
      <c r="V24" s="68"/>
      <c r="W24" s="5"/>
      <c r="X24" s="5"/>
      <c r="Y24" s="5"/>
    </row>
    <row r="25" spans="1:25">
      <c r="A25" s="5"/>
      <c r="C25" s="61"/>
      <c r="D25" s="61"/>
      <c r="E25" s="61"/>
      <c r="F25" s="61"/>
      <c r="G25" s="69"/>
      <c r="H25" s="70"/>
      <c r="I25" s="61" t="str">
        <f>IF('EP9'!L35&gt;" ","Conditions"," ")</f>
        <v xml:space="preserve"> </v>
      </c>
      <c r="J25" s="61" t="str">
        <f>IF('EP9'!X19&gt;" ","Préparation"," ")</f>
        <v xml:space="preserve"> </v>
      </c>
      <c r="K25" s="70" t="str">
        <f>IF('EP9'!AA21&gt;" ",CEOK1," ")</f>
        <v xml:space="preserve"> </v>
      </c>
      <c r="L25" s="61"/>
      <c r="M25" s="60"/>
      <c r="N25" s="5"/>
      <c r="O25" s="5"/>
      <c r="P25" s="68">
        <f t="shared" si="1"/>
        <v>0</v>
      </c>
      <c r="Q25" s="68">
        <f t="shared" si="2"/>
        <v>0</v>
      </c>
      <c r="R25" s="68">
        <f t="shared" si="3"/>
        <v>0</v>
      </c>
      <c r="S25" s="68">
        <f t="shared" si="0"/>
        <v>0</v>
      </c>
      <c r="T25" s="68">
        <f>IF(K25&gt;" ",1,0)</f>
        <v>0</v>
      </c>
      <c r="U25" s="68"/>
      <c r="V25" s="68"/>
      <c r="W25" s="5"/>
      <c r="X25" s="5"/>
      <c r="Y25" s="5"/>
    </row>
    <row r="26" spans="1:25">
      <c r="A26" s="5"/>
      <c r="C26" s="71" t="str">
        <f>'EP10'!I5</f>
        <v>Le suivi de la relation</v>
      </c>
      <c r="D26" s="71"/>
      <c r="E26" s="71"/>
      <c r="F26" s="71"/>
      <c r="G26" s="72" t="str">
        <f>IF('CE10'!L8&gt;" ",CEOK," ")</f>
        <v xml:space="preserve"> </v>
      </c>
      <c r="H26" s="73" t="str">
        <f>IF('CE10'!J34="oui",CEOK1," ")</f>
        <v xml:space="preserve"> </v>
      </c>
      <c r="I26" s="71" t="str">
        <f>IF('EP10'!H16&gt;" ","Problème"," ")</f>
        <v xml:space="preserve"> </v>
      </c>
      <c r="J26" s="71" t="str">
        <f>IF('EP10'!H22&gt;" ","Alternatives"," ")</f>
        <v xml:space="preserve"> </v>
      </c>
      <c r="K26" s="71" t="str">
        <f>IF('EP10'!H37&gt;" ","Recommandation"," ")</f>
        <v xml:space="preserve"> </v>
      </c>
      <c r="L26" s="61"/>
      <c r="M26" s="60"/>
      <c r="N26" s="5"/>
      <c r="O26" s="5"/>
      <c r="P26" s="68">
        <f t="shared" si="1"/>
        <v>0</v>
      </c>
      <c r="Q26" s="68">
        <f t="shared" si="2"/>
        <v>0</v>
      </c>
      <c r="R26" s="68">
        <f t="shared" si="3"/>
        <v>0</v>
      </c>
      <c r="S26" s="68">
        <f t="shared" si="0"/>
        <v>0</v>
      </c>
      <c r="T26" s="68">
        <f>IF(K26&gt;" ",2,0)</f>
        <v>0</v>
      </c>
      <c r="U26" s="68"/>
      <c r="V26" s="68"/>
      <c r="W26" s="5"/>
      <c r="X26" s="5"/>
      <c r="Y26" s="5"/>
    </row>
    <row r="27" spans="1:25">
      <c r="A27" s="5"/>
      <c r="C27" s="61"/>
      <c r="D27" s="61"/>
      <c r="E27" s="61"/>
      <c r="F27" s="61"/>
      <c r="G27" s="61"/>
      <c r="H27" s="61"/>
      <c r="I27" s="61"/>
      <c r="J27" s="61"/>
      <c r="K27" s="61"/>
      <c r="L27" s="61"/>
      <c r="M27" s="60"/>
      <c r="N27" s="5"/>
      <c r="O27" s="5"/>
      <c r="P27" s="68"/>
      <c r="Q27" s="68"/>
      <c r="R27" s="68"/>
      <c r="S27" s="68"/>
      <c r="T27" s="68">
        <f>SUM(P16:T26)</f>
        <v>4</v>
      </c>
      <c r="U27" s="68"/>
      <c r="V27" s="68"/>
      <c r="W27" s="5"/>
      <c r="X27" s="5"/>
      <c r="Y27" s="5"/>
    </row>
    <row r="28" spans="1:25" ht="15" customHeight="1">
      <c r="A28" s="5"/>
      <c r="C28" s="563" t="s">
        <v>456</v>
      </c>
      <c r="D28" s="563"/>
      <c r="E28" s="563"/>
      <c r="F28" s="563"/>
      <c r="G28" s="563"/>
      <c r="H28" s="563"/>
      <c r="I28" s="563"/>
      <c r="J28" s="563"/>
      <c r="K28" s="563"/>
      <c r="L28" s="61"/>
      <c r="M28" s="60"/>
      <c r="N28" s="5"/>
      <c r="O28" s="5"/>
      <c r="P28" s="68"/>
      <c r="Q28" s="68"/>
      <c r="R28" s="68"/>
      <c r="S28" s="68"/>
      <c r="T28" s="68"/>
      <c r="U28" s="68"/>
      <c r="V28" s="68"/>
      <c r="W28" s="5"/>
      <c r="X28" s="5"/>
      <c r="Y28" s="5"/>
    </row>
    <row r="29" spans="1:25">
      <c r="A29" s="5"/>
      <c r="C29" s="563"/>
      <c r="D29" s="563"/>
      <c r="E29" s="563"/>
      <c r="F29" s="563"/>
      <c r="G29" s="563"/>
      <c r="H29" s="563"/>
      <c r="I29" s="563"/>
      <c r="J29" s="563"/>
      <c r="K29" s="563"/>
      <c r="L29" s="61"/>
      <c r="M29" s="60"/>
      <c r="N29" s="5"/>
      <c r="O29" s="5"/>
      <c r="P29" s="74"/>
      <c r="Q29" s="74"/>
      <c r="R29" s="74"/>
      <c r="S29" s="74"/>
      <c r="T29" s="74"/>
      <c r="U29" s="74"/>
      <c r="V29" s="5"/>
      <c r="W29" s="5"/>
      <c r="X29" s="5"/>
      <c r="Y29" s="5"/>
    </row>
    <row r="30" spans="1:25">
      <c r="A30" s="5"/>
      <c r="C30" s="563"/>
      <c r="D30" s="563"/>
      <c r="E30" s="563"/>
      <c r="F30" s="563"/>
      <c r="G30" s="563"/>
      <c r="H30" s="563"/>
      <c r="I30" s="563"/>
      <c r="J30" s="563"/>
      <c r="K30" s="563"/>
      <c r="L30" s="61"/>
      <c r="M30" s="60"/>
      <c r="N30" s="5"/>
      <c r="O30" s="5"/>
      <c r="P30" s="74"/>
      <c r="Q30" s="74"/>
      <c r="R30" s="74"/>
      <c r="S30" s="74"/>
      <c r="T30" s="74"/>
      <c r="U30" s="74"/>
      <c r="V30" s="5"/>
      <c r="W30" s="5"/>
      <c r="X30" s="5"/>
      <c r="Y30" s="5"/>
    </row>
    <row r="31" spans="1:25">
      <c r="A31" s="5"/>
      <c r="C31" s="563"/>
      <c r="D31" s="563"/>
      <c r="E31" s="563"/>
      <c r="F31" s="563"/>
      <c r="G31" s="563"/>
      <c r="H31" s="563"/>
      <c r="I31" s="563"/>
      <c r="J31" s="563"/>
      <c r="K31" s="563"/>
      <c r="L31" s="61"/>
      <c r="M31" s="60"/>
      <c r="N31" s="5"/>
      <c r="O31" s="5"/>
      <c r="P31" s="5"/>
      <c r="Q31" s="5"/>
      <c r="R31" s="5"/>
      <c r="S31" s="5"/>
      <c r="T31" s="5"/>
      <c r="U31" s="5"/>
      <c r="V31" s="5"/>
      <c r="W31" s="5"/>
      <c r="X31" s="5"/>
      <c r="Y31" s="5"/>
    </row>
    <row r="32" spans="1:25" ht="15" customHeight="1">
      <c r="A32" s="5"/>
      <c r="C32" s="564" t="s">
        <v>457</v>
      </c>
      <c r="D32" s="564"/>
      <c r="E32" s="564"/>
      <c r="F32" s="564"/>
      <c r="G32" s="564"/>
      <c r="H32" s="564"/>
      <c r="I32" s="564"/>
      <c r="J32" s="564"/>
      <c r="K32" s="564"/>
      <c r="M32" s="5"/>
      <c r="N32" s="5"/>
      <c r="O32" s="5"/>
      <c r="P32" s="5"/>
      <c r="Q32" s="5"/>
      <c r="R32" s="5"/>
      <c r="S32" s="5"/>
      <c r="T32" s="5"/>
      <c r="U32" s="5"/>
      <c r="V32" s="5"/>
      <c r="W32" s="5"/>
      <c r="X32" s="5"/>
      <c r="Y32" s="5"/>
    </row>
    <row r="33" spans="1:25" ht="15.75" customHeight="1">
      <c r="A33" s="5"/>
      <c r="C33" s="564"/>
      <c r="D33" s="564"/>
      <c r="E33" s="564"/>
      <c r="F33" s="564"/>
      <c r="G33" s="564"/>
      <c r="H33" s="564"/>
      <c r="I33" s="564"/>
      <c r="J33" s="564"/>
      <c r="K33" s="564"/>
      <c r="M33" s="5"/>
      <c r="N33" s="5"/>
      <c r="O33" s="5"/>
      <c r="P33" s="5"/>
      <c r="Q33" s="5"/>
      <c r="R33" s="5"/>
      <c r="S33" s="5"/>
      <c r="T33" s="5"/>
      <c r="U33" s="5"/>
      <c r="V33" s="5"/>
      <c r="W33" s="5"/>
      <c r="X33" s="5"/>
      <c r="Y33" s="5"/>
    </row>
    <row r="34" spans="1:25" ht="15" customHeight="1">
      <c r="A34" s="5"/>
      <c r="C34" s="564"/>
      <c r="D34" s="564"/>
      <c r="E34" s="564"/>
      <c r="F34" s="564"/>
      <c r="G34" s="564"/>
      <c r="H34" s="564"/>
      <c r="I34" s="564"/>
      <c r="J34" s="564"/>
      <c r="K34" s="564"/>
      <c r="M34" s="5"/>
      <c r="N34" s="5"/>
      <c r="O34" s="5"/>
      <c r="P34" s="5"/>
      <c r="Q34" s="5"/>
      <c r="R34" s="5"/>
      <c r="S34" s="5"/>
      <c r="T34" s="5"/>
      <c r="U34" s="5"/>
      <c r="V34" s="5"/>
      <c r="W34" s="5"/>
      <c r="X34" s="5"/>
      <c r="Y34" s="5"/>
    </row>
    <row r="35" spans="1:25" ht="15" customHeight="1">
      <c r="A35" s="5"/>
      <c r="C35" s="565" t="s">
        <v>458</v>
      </c>
      <c r="D35" s="565"/>
      <c r="E35" s="565"/>
      <c r="F35" s="565"/>
      <c r="G35" s="565"/>
      <c r="H35" s="565"/>
      <c r="I35" s="565"/>
      <c r="J35" s="565"/>
      <c r="M35" s="5"/>
      <c r="N35" s="5"/>
      <c r="O35" s="5"/>
      <c r="P35" s="5"/>
      <c r="Q35" s="5"/>
      <c r="R35" s="5"/>
      <c r="S35" s="5"/>
      <c r="T35" s="5"/>
      <c r="U35" s="5"/>
      <c r="V35" s="5"/>
      <c r="W35" s="5"/>
      <c r="X35" s="5"/>
      <c r="Y35" s="5"/>
    </row>
    <row r="36" spans="1:25" ht="15" customHeight="1">
      <c r="A36" s="5"/>
      <c r="C36" s="565"/>
      <c r="D36" s="565"/>
      <c r="E36" s="565"/>
      <c r="F36" s="565"/>
      <c r="G36" s="565"/>
      <c r="H36" s="565"/>
      <c r="I36" s="565"/>
      <c r="J36" s="565"/>
      <c r="M36" s="5"/>
      <c r="N36" s="5"/>
      <c r="O36" s="5"/>
      <c r="P36" s="5"/>
      <c r="Q36" s="5"/>
      <c r="R36" s="5"/>
      <c r="S36" s="5"/>
      <c r="T36" s="5"/>
      <c r="U36" s="5"/>
      <c r="V36" s="5"/>
      <c r="W36" s="5"/>
      <c r="X36" s="5"/>
      <c r="Y36" s="5"/>
    </row>
    <row r="37" spans="1:25" ht="15" customHeight="1">
      <c r="A37" s="5"/>
      <c r="C37" s="565"/>
      <c r="D37" s="565"/>
      <c r="E37" s="565"/>
      <c r="F37" s="565"/>
      <c r="G37" s="565"/>
      <c r="H37" s="565"/>
      <c r="I37" s="565"/>
      <c r="J37" s="565"/>
      <c r="K37" s="562" t="str">
        <f ca="1">IF(acti=0,"PAS ACTIVE",T27/100)</f>
        <v>PAS ACTIVE</v>
      </c>
      <c r="M37" s="5"/>
      <c r="N37" s="5"/>
      <c r="O37" s="5"/>
      <c r="P37" s="5"/>
      <c r="Q37" s="5"/>
      <c r="R37" s="5"/>
      <c r="S37" s="5"/>
      <c r="T37" s="5"/>
      <c r="U37" s="5"/>
      <c r="V37" s="5"/>
      <c r="W37" s="5"/>
      <c r="X37" s="5"/>
      <c r="Y37" s="5"/>
    </row>
    <row r="38" spans="1:25" ht="15" customHeight="1">
      <c r="A38" s="5"/>
      <c r="C38" s="565"/>
      <c r="D38" s="565"/>
      <c r="E38" s="565"/>
      <c r="F38" s="565"/>
      <c r="G38" s="565"/>
      <c r="H38" s="565"/>
      <c r="I38" s="565"/>
      <c r="J38" s="565"/>
      <c r="K38" s="562"/>
      <c r="M38" s="5"/>
      <c r="N38" s="5"/>
      <c r="O38" s="5"/>
      <c r="P38" s="5"/>
      <c r="Q38" s="5"/>
      <c r="R38" s="5"/>
      <c r="S38" s="5"/>
      <c r="T38" s="5"/>
      <c r="U38" s="5"/>
      <c r="V38" s="5"/>
      <c r="W38" s="5"/>
      <c r="X38" s="5"/>
      <c r="Y38" s="5"/>
    </row>
    <row r="39" spans="1:25" ht="15" customHeight="1">
      <c r="A39" s="5"/>
      <c r="H39" s="61"/>
      <c r="I39" s="75"/>
      <c r="M39" s="5"/>
      <c r="N39" s="5"/>
      <c r="O39" s="5"/>
      <c r="P39" s="5"/>
      <c r="Q39" s="5"/>
      <c r="R39" s="5"/>
      <c r="S39" s="5"/>
      <c r="T39" s="5"/>
      <c r="U39" s="5"/>
      <c r="V39" s="5"/>
      <c r="W39" s="5"/>
      <c r="X39" s="5"/>
      <c r="Y39" s="5"/>
    </row>
    <row r="40" spans="1:25" ht="15" customHeight="1">
      <c r="A40" s="5"/>
      <c r="D40" s="159" t="s">
        <v>460</v>
      </c>
      <c r="H40" s="61"/>
      <c r="I40" s="75"/>
      <c r="M40" s="5"/>
      <c r="N40" s="5"/>
      <c r="O40" s="5"/>
      <c r="P40" s="5"/>
      <c r="Q40" s="5"/>
      <c r="R40" s="5"/>
      <c r="S40" s="5"/>
      <c r="T40" s="5"/>
      <c r="U40" s="5"/>
      <c r="V40" s="5"/>
      <c r="W40" s="5"/>
      <c r="X40" s="5"/>
      <c r="Y40" s="5"/>
    </row>
    <row r="41" spans="1:25" ht="15" customHeight="1">
      <c r="A41" s="5"/>
      <c r="D41" s="159" t="s">
        <v>459</v>
      </c>
      <c r="I41" s="75"/>
      <c r="M41" s="5"/>
      <c r="N41" s="5"/>
      <c r="O41" s="5"/>
      <c r="P41" s="5"/>
      <c r="Q41" s="5"/>
      <c r="R41" s="5"/>
      <c r="S41" s="5"/>
      <c r="T41" s="5"/>
      <c r="U41" s="5"/>
      <c r="V41" s="5"/>
      <c r="W41" s="5"/>
      <c r="X41" s="5"/>
      <c r="Y41" s="5"/>
    </row>
    <row r="42" spans="1:25" ht="15" customHeight="1">
      <c r="A42" s="5"/>
      <c r="I42" s="75"/>
      <c r="M42" s="5"/>
      <c r="N42" s="5"/>
      <c r="O42" s="5"/>
      <c r="P42" s="5"/>
      <c r="Q42" s="5"/>
      <c r="R42" s="5"/>
      <c r="S42" s="5"/>
      <c r="T42" s="5"/>
      <c r="U42" s="5"/>
      <c r="V42" s="5"/>
      <c r="W42" s="5"/>
      <c r="X42" s="5"/>
      <c r="Y42" s="5"/>
    </row>
    <row r="43" spans="1:25" ht="15" customHeight="1">
      <c r="A43" s="5"/>
      <c r="I43" s="75"/>
      <c r="M43" s="5"/>
      <c r="N43" s="5"/>
      <c r="O43" s="5"/>
      <c r="P43" s="5"/>
      <c r="Q43" s="5"/>
      <c r="R43" s="5"/>
      <c r="S43" s="5"/>
      <c r="T43" s="5"/>
      <c r="U43" s="5"/>
      <c r="V43" s="5"/>
      <c r="W43" s="5"/>
      <c r="X43" s="5"/>
      <c r="Y43" s="5"/>
    </row>
    <row r="44" spans="1:25" ht="15" customHeight="1">
      <c r="A44" s="5"/>
      <c r="I44" s="75"/>
      <c r="J44" s="554" t="s">
        <v>298</v>
      </c>
      <c r="K44" s="554"/>
      <c r="M44" s="5"/>
      <c r="N44" s="5"/>
      <c r="O44" s="5"/>
      <c r="P44" s="5"/>
      <c r="Q44" s="5"/>
      <c r="R44" s="5"/>
      <c r="S44" s="5"/>
      <c r="T44" s="5"/>
      <c r="U44" s="5"/>
      <c r="V44" s="5"/>
      <c r="W44" s="5"/>
      <c r="X44" s="5"/>
      <c r="Y44" s="5"/>
    </row>
    <row r="45" spans="1:25">
      <c r="A45" s="5"/>
      <c r="C45" s="76"/>
      <c r="D45" s="76"/>
      <c r="E45" s="76"/>
      <c r="F45" s="76"/>
      <c r="G45" s="76"/>
      <c r="H45" s="76"/>
      <c r="I45" s="76"/>
      <c r="J45" s="554" t="s">
        <v>273</v>
      </c>
      <c r="K45" s="554"/>
      <c r="M45" s="5"/>
      <c r="N45" s="5"/>
      <c r="O45" s="5"/>
      <c r="P45" s="5"/>
      <c r="Q45" s="5"/>
      <c r="R45" s="5"/>
      <c r="S45" s="5"/>
      <c r="T45" s="5"/>
      <c r="U45" s="5"/>
      <c r="V45" s="5"/>
      <c r="W45" s="5"/>
      <c r="X45" s="5"/>
      <c r="Y45" s="5"/>
    </row>
    <row r="46" spans="1:25">
      <c r="A46" s="5"/>
      <c r="C46" s="115" t="s">
        <v>392</v>
      </c>
      <c r="F46" s="61" t="s">
        <v>291</v>
      </c>
      <c r="G46" s="77"/>
      <c r="H46" s="82">
        <f>Accueil!F71</f>
        <v>0</v>
      </c>
      <c r="I46" s="78"/>
      <c r="J46" s="551" t="s">
        <v>277</v>
      </c>
      <c r="K46" s="552"/>
      <c r="M46" s="5"/>
      <c r="N46" s="5"/>
      <c r="O46" s="5"/>
      <c r="P46" s="5"/>
      <c r="Q46" s="5"/>
      <c r="R46" s="5"/>
      <c r="S46" s="5"/>
      <c r="T46" s="5"/>
      <c r="U46" s="5"/>
      <c r="V46" s="5"/>
      <c r="W46" s="5"/>
      <c r="X46" s="5"/>
      <c r="Y46" s="5"/>
    </row>
    <row r="47" spans="1:25">
      <c r="A47" s="5"/>
      <c r="M47" s="5"/>
      <c r="N47" s="5"/>
      <c r="O47" s="5"/>
      <c r="P47" s="5"/>
      <c r="Q47" s="5"/>
      <c r="R47" s="5"/>
      <c r="S47" s="5"/>
      <c r="T47" s="5"/>
      <c r="U47" s="5"/>
      <c r="V47" s="5"/>
      <c r="W47" s="5"/>
      <c r="X47" s="5"/>
      <c r="Y47" s="5"/>
    </row>
    <row r="48" spans="1:25">
      <c r="A48" s="5"/>
      <c r="M48" s="5"/>
      <c r="N48" s="5"/>
      <c r="O48" s="5"/>
      <c r="P48" s="5"/>
      <c r="Q48" s="5"/>
      <c r="R48" s="5"/>
      <c r="S48" s="5"/>
      <c r="T48" s="5"/>
      <c r="U48" s="5"/>
      <c r="V48" s="5"/>
      <c r="W48" s="5"/>
      <c r="X48" s="5"/>
      <c r="Y48" s="5"/>
    </row>
    <row r="78" ht="15" customHeight="1"/>
  </sheetData>
  <sheetProtection algorithmName="SHA-512" hashValue="9HnRpVRnK1t9XPcTtuyIN0YK8c8eo4uT9imcU95yYuTTou3Kwi9kdLayVgSHy2Y0Qg8PIN5sBKbbLS9adZLbpQ==" saltValue="Gw2TQ+4zluRbpaYVrqN8gQ==" spinCount="100000" sheet="1" objects="1" scenarios="1" selectLockedCells="1" selectUnlockedCells="1"/>
  <mergeCells count="18">
    <mergeCell ref="J46:K46"/>
    <mergeCell ref="G15:H15"/>
    <mergeCell ref="J44:K44"/>
    <mergeCell ref="F5:I5"/>
    <mergeCell ref="F6:I6"/>
    <mergeCell ref="F7:I7"/>
    <mergeCell ref="C11:K11"/>
    <mergeCell ref="C13:K13"/>
    <mergeCell ref="J45:K45"/>
    <mergeCell ref="K37:K38"/>
    <mergeCell ref="C28:K31"/>
    <mergeCell ref="C32:K34"/>
    <mergeCell ref="C35:J38"/>
    <mergeCell ref="A7:A8"/>
    <mergeCell ref="A4:A5"/>
    <mergeCell ref="A9:A10"/>
    <mergeCell ref="N2:O2"/>
    <mergeCell ref="N3:O3"/>
  </mergeCells>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14999847407452621"/>
  </sheetPr>
  <dimension ref="A1:AV55"/>
  <sheetViews>
    <sheetView showGridLines="0" showRowColHeaders="0" zoomScaleNormal="100" workbookViewId="0">
      <selection activeCell="X5" sqref="X5:Y6"/>
    </sheetView>
  </sheetViews>
  <sheetFormatPr baseColWidth="10" defaultColWidth="0" defaultRowHeight="15"/>
  <cols>
    <col min="1" max="1" width="1.7109375" customWidth="1"/>
    <col min="2" max="2" width="7.140625" customWidth="1"/>
    <col min="3" max="3" width="4.140625" customWidth="1"/>
    <col min="4" max="4" width="7.7109375" customWidth="1"/>
    <col min="5" max="5" width="8.7109375" customWidth="1"/>
    <col min="6" max="7" width="1.7109375" customWidth="1"/>
    <col min="8" max="10" width="9.140625" customWidth="1"/>
    <col min="11" max="11" width="5.42578125" customWidth="1"/>
    <col min="12" max="12" width="10.42578125" customWidth="1"/>
    <col min="13" max="13" width="9.140625" customWidth="1"/>
    <col min="14" max="14" width="27.140625" customWidth="1"/>
    <col min="15" max="18" width="9.140625" customWidth="1"/>
    <col min="19" max="19" width="3.85546875" customWidth="1"/>
    <col min="20" max="20" width="9.140625" customWidth="1"/>
    <col min="21" max="21" width="5.140625" customWidth="1"/>
    <col min="22" max="23" width="1.7109375" customWidth="1"/>
    <col min="24" max="24" width="32.140625" customWidth="1"/>
    <col min="25" max="25" width="9.140625" customWidth="1"/>
    <col min="26" max="32" width="0" hidden="1" customWidth="1"/>
    <col min="33" max="16384" width="9.140625" hidden="1"/>
  </cols>
  <sheetData>
    <row r="1" spans="1:48" s="110" customFormat="1" ht="47.25" customHeight="1">
      <c r="A1" s="52" t="s">
        <v>484</v>
      </c>
      <c r="U1" s="117"/>
      <c r="V1" s="117"/>
      <c r="W1" s="117"/>
      <c r="X1" s="117"/>
      <c r="Y1" s="52"/>
      <c r="Z1" s="117"/>
      <c r="AA1" s="117">
        <f>IF(O13=" ", 0,1)</f>
        <v>1</v>
      </c>
      <c r="AB1" s="117"/>
      <c r="AC1" s="118">
        <f>IF(O16=D110,0,1)</f>
        <v>0</v>
      </c>
      <c r="AD1" s="117"/>
      <c r="AE1" s="117"/>
      <c r="AF1" s="117"/>
      <c r="AG1" s="117"/>
      <c r="AH1" s="117"/>
      <c r="AI1" s="117"/>
      <c r="AJ1" s="119"/>
      <c r="AK1" s="119"/>
      <c r="AL1" s="119"/>
    </row>
    <row r="2" spans="1:48" s="110" customFormat="1" ht="18" customHeight="1">
      <c r="A2" s="52"/>
      <c r="B2" s="368" t="s">
        <v>438</v>
      </c>
      <c r="C2" s="368"/>
      <c r="D2" s="368"/>
      <c r="E2" s="368"/>
      <c r="F2" s="368"/>
      <c r="G2" s="368"/>
      <c r="H2" s="368"/>
      <c r="J2" s="51"/>
      <c r="K2" s="51"/>
      <c r="L2" s="51"/>
      <c r="U2" s="117"/>
      <c r="V2" s="117"/>
      <c r="W2" s="117"/>
      <c r="X2" s="117"/>
      <c r="Y2" s="52"/>
      <c r="Z2" s="117"/>
      <c r="AA2" s="117"/>
      <c r="AB2" s="117"/>
      <c r="AC2" s="117"/>
      <c r="AD2" s="117"/>
      <c r="AE2" s="117"/>
      <c r="AF2" s="117"/>
      <c r="AG2" s="117"/>
      <c r="AH2" s="117"/>
      <c r="AI2" s="117"/>
      <c r="AJ2" s="119"/>
      <c r="AK2" s="119"/>
      <c r="AL2" s="119"/>
    </row>
    <row r="3" spans="1:48" s="50" customFormat="1" ht="15" customHeight="1">
      <c r="A3" s="51"/>
      <c r="B3" s="368"/>
      <c r="C3" s="368"/>
      <c r="D3" s="368"/>
      <c r="E3" s="368"/>
      <c r="F3" s="368"/>
      <c r="G3" s="368"/>
      <c r="H3" s="368"/>
      <c r="I3" s="51"/>
      <c r="J3" s="51"/>
      <c r="K3" s="51"/>
      <c r="L3" s="51"/>
      <c r="M3" s="51"/>
      <c r="N3" s="51"/>
      <c r="O3" s="51"/>
      <c r="P3" s="51"/>
      <c r="Q3" s="51"/>
      <c r="R3" s="51"/>
      <c r="S3" s="51"/>
      <c r="T3" s="51"/>
      <c r="U3" s="52"/>
      <c r="V3" s="52"/>
      <c r="W3" s="52"/>
      <c r="X3" s="52"/>
      <c r="Y3" s="52"/>
      <c r="Z3" s="52"/>
      <c r="AA3" s="52"/>
      <c r="AB3" s="52"/>
      <c r="AC3" s="52"/>
      <c r="AD3" s="51"/>
      <c r="AE3" s="51"/>
      <c r="AF3" s="51"/>
      <c r="AG3" s="51"/>
      <c r="AH3" s="51"/>
      <c r="AI3" s="51"/>
      <c r="AJ3" s="51"/>
      <c r="AK3" s="51"/>
      <c r="AL3" s="51"/>
      <c r="AM3" s="51"/>
      <c r="AN3" s="51"/>
      <c r="AO3" s="51"/>
      <c r="AP3" s="51"/>
      <c r="AQ3" s="51"/>
      <c r="AR3" s="51"/>
      <c r="AS3" s="51"/>
      <c r="AT3" s="51"/>
      <c r="AU3" s="51"/>
      <c r="AV3" s="51"/>
    </row>
    <row r="4" spans="1:48" s="50" customFormat="1" ht="15" customHeight="1">
      <c r="A4" s="51"/>
      <c r="B4" s="368"/>
      <c r="C4" s="368"/>
      <c r="D4" s="368"/>
      <c r="E4" s="368"/>
      <c r="F4" s="368"/>
      <c r="G4" s="368"/>
      <c r="H4" s="368"/>
      <c r="I4" s="51"/>
      <c r="J4" s="51"/>
      <c r="K4" s="51"/>
      <c r="L4" s="51"/>
      <c r="M4" s="51"/>
      <c r="N4" s="51"/>
      <c r="O4" s="51"/>
      <c r="P4" s="51"/>
      <c r="Q4" s="51"/>
      <c r="R4" s="51"/>
      <c r="S4" s="51"/>
      <c r="T4" s="51"/>
      <c r="U4" s="52"/>
      <c r="V4" s="52"/>
      <c r="W4" s="52"/>
      <c r="X4" s="52"/>
      <c r="Y4" s="52"/>
      <c r="Z4" s="52"/>
      <c r="AA4" s="52"/>
      <c r="AB4" s="52"/>
      <c r="AC4" s="52"/>
      <c r="AD4" s="51"/>
      <c r="AE4" s="51"/>
      <c r="AF4" s="51"/>
      <c r="AG4" s="51"/>
      <c r="AH4" s="51"/>
      <c r="AI4" s="51"/>
      <c r="AJ4" s="51"/>
      <c r="AK4" s="51"/>
      <c r="AL4" s="51"/>
      <c r="AM4" s="51"/>
      <c r="AN4" s="51"/>
      <c r="AO4" s="51"/>
      <c r="AP4" s="51"/>
      <c r="AQ4" s="51"/>
      <c r="AR4" s="51"/>
      <c r="AS4" s="51"/>
      <c r="AT4" s="51"/>
      <c r="AU4" s="51"/>
      <c r="AV4" s="51"/>
    </row>
    <row r="5" spans="1:48" s="5" customFormat="1" ht="17.45" customHeight="1">
      <c r="A5" s="357" t="s">
        <v>360</v>
      </c>
      <c r="B5" s="357"/>
      <c r="C5" s="357"/>
      <c r="D5" s="357"/>
      <c r="E5" s="357"/>
      <c r="F5" s="367" t="s">
        <v>439</v>
      </c>
      <c r="G5" s="367"/>
      <c r="H5" s="367"/>
      <c r="I5" s="367"/>
      <c r="J5" s="367"/>
      <c r="K5" s="367"/>
      <c r="L5" s="367"/>
      <c r="M5" s="367"/>
      <c r="N5" s="366" t="s">
        <v>440</v>
      </c>
      <c r="O5" s="366"/>
      <c r="P5" s="196" t="str">
        <f>CONCATENATE(Prénom," ",Nom)</f>
        <v>0 0</v>
      </c>
      <c r="Q5" s="88"/>
      <c r="R5" s="88"/>
      <c r="S5" s="88"/>
      <c r="T5" s="85"/>
      <c r="U5" s="85"/>
      <c r="V5" s="85"/>
      <c r="X5" s="365">
        <f ca="1">NOW()</f>
        <v>45409.527682523149</v>
      </c>
      <c r="Y5" s="365"/>
    </row>
    <row r="6" spans="1:48" s="5" customFormat="1" ht="17.45" customHeight="1">
      <c r="A6" s="357"/>
      <c r="B6" s="357"/>
      <c r="C6" s="357"/>
      <c r="D6" s="357"/>
      <c r="E6" s="357"/>
      <c r="F6" s="367"/>
      <c r="G6" s="367"/>
      <c r="H6" s="367"/>
      <c r="I6" s="367"/>
      <c r="J6" s="367"/>
      <c r="K6" s="367"/>
      <c r="L6" s="367"/>
      <c r="M6" s="367"/>
      <c r="N6" s="366" t="s">
        <v>441</v>
      </c>
      <c r="O6" s="366"/>
      <c r="P6" s="196">
        <f>soc</f>
        <v>0</v>
      </c>
      <c r="Q6" s="88"/>
      <c r="R6" s="88"/>
      <c r="S6" s="88"/>
      <c r="T6" s="85"/>
      <c r="U6" s="85"/>
      <c r="V6" s="85"/>
      <c r="X6" s="365"/>
      <c r="Y6" s="365"/>
    </row>
    <row r="7" spans="1:48" s="5" customFormat="1" ht="15" customHeight="1">
      <c r="H7" s="90"/>
      <c r="I7" s="90"/>
      <c r="J7" s="90"/>
      <c r="K7" s="90"/>
      <c r="L7" s="91"/>
      <c r="M7" s="91"/>
      <c r="N7" s="91"/>
      <c r="O7" s="91"/>
      <c r="P7" s="91"/>
      <c r="Q7" s="92"/>
      <c r="R7" s="92"/>
      <c r="S7" s="92"/>
      <c r="T7" s="92"/>
      <c r="U7" s="92"/>
    </row>
    <row r="8" spans="1:48" ht="5.0999999999999996" customHeight="1">
      <c r="A8" s="4"/>
      <c r="B8" s="4"/>
      <c r="C8" s="4"/>
      <c r="D8" s="4"/>
      <c r="E8" s="4"/>
      <c r="F8" s="4"/>
      <c r="W8" s="4"/>
      <c r="X8" s="4"/>
      <c r="Y8" s="4"/>
      <c r="Z8" s="4"/>
      <c r="AA8" s="4"/>
      <c r="AB8" s="4"/>
      <c r="AC8" s="4"/>
      <c r="AD8" s="4"/>
      <c r="AE8" s="4"/>
      <c r="AF8" s="4"/>
    </row>
    <row r="9" spans="1:48" ht="15" customHeight="1">
      <c r="A9" s="4"/>
      <c r="B9" s="361" t="s">
        <v>361</v>
      </c>
      <c r="C9" s="363" t="str">
        <f>Données!H18</f>
        <v>Date (JJ/MM/AAAA)</v>
      </c>
      <c r="D9" s="363"/>
      <c r="E9" s="363"/>
      <c r="F9" s="4"/>
      <c r="H9" s="356" t="str">
        <f ca="1">IF(acti=0,"APPLICATION NON ACTIVE",Mess_Intro)</f>
        <v>APPLICATION NON ACTIVE</v>
      </c>
      <c r="I9" s="356"/>
      <c r="J9" s="356"/>
      <c r="K9" s="356"/>
      <c r="L9" s="356"/>
      <c r="M9" s="356"/>
      <c r="N9" s="356"/>
      <c r="O9" s="356"/>
      <c r="P9" s="356"/>
      <c r="Q9" s="356"/>
      <c r="R9" s="356"/>
      <c r="S9" s="356"/>
      <c r="T9" s="356"/>
      <c r="U9" s="356"/>
      <c r="W9" s="4"/>
      <c r="X9" s="4"/>
      <c r="Y9" s="4"/>
      <c r="Z9" s="4"/>
      <c r="AA9" s="4"/>
      <c r="AB9" s="4"/>
      <c r="AC9" s="4"/>
      <c r="AD9" s="4"/>
      <c r="AE9" s="4"/>
      <c r="AF9" s="4"/>
    </row>
    <row r="10" spans="1:48" ht="15" customHeight="1" thickBot="1">
      <c r="A10" s="4"/>
      <c r="B10" s="362"/>
      <c r="C10" s="364"/>
      <c r="D10" s="364"/>
      <c r="E10" s="364"/>
      <c r="F10" s="4"/>
      <c r="H10" s="356"/>
      <c r="I10" s="356"/>
      <c r="J10" s="356"/>
      <c r="K10" s="356"/>
      <c r="L10" s="356"/>
      <c r="M10" s="356"/>
      <c r="N10" s="356"/>
      <c r="O10" s="356"/>
      <c r="P10" s="356"/>
      <c r="Q10" s="356"/>
      <c r="R10" s="356"/>
      <c r="S10" s="356"/>
      <c r="T10" s="356"/>
      <c r="U10" s="356"/>
      <c r="W10" s="4"/>
      <c r="X10" s="4"/>
      <c r="Y10" s="4"/>
      <c r="Z10" s="4"/>
      <c r="AA10" s="4"/>
      <c r="AB10" s="4"/>
      <c r="AC10" s="4"/>
      <c r="AD10" s="4"/>
      <c r="AE10" s="4"/>
      <c r="AF10" s="4"/>
    </row>
    <row r="11" spans="1:48" ht="15" customHeight="1">
      <c r="A11" s="4"/>
      <c r="B11" s="8">
        <v>1</v>
      </c>
      <c r="C11" s="358" t="str">
        <f>IF('CE1'!S4&gt;0,'CE1'!S4," ")</f>
        <v xml:space="preserve"> </v>
      </c>
      <c r="D11" s="359"/>
      <c r="E11" s="360"/>
      <c r="F11" s="4"/>
      <c r="H11" s="356"/>
      <c r="I11" s="356"/>
      <c r="J11" s="356"/>
      <c r="K11" s="356"/>
      <c r="L11" s="356"/>
      <c r="M11" s="356"/>
      <c r="N11" s="356"/>
      <c r="O11" s="356"/>
      <c r="P11" s="356"/>
      <c r="Q11" s="356"/>
      <c r="R11" s="356"/>
      <c r="S11" s="356"/>
      <c r="T11" s="356"/>
      <c r="U11" s="356"/>
      <c r="W11" s="4"/>
      <c r="X11" s="4"/>
      <c r="Y11" s="4"/>
      <c r="Z11" s="4"/>
      <c r="AA11" s="4"/>
      <c r="AB11" s="4"/>
      <c r="AC11" s="4"/>
      <c r="AD11" s="4"/>
      <c r="AE11" s="4"/>
      <c r="AF11" s="4"/>
    </row>
    <row r="12" spans="1:48" ht="15" customHeight="1">
      <c r="A12" s="4"/>
      <c r="B12" s="1">
        <v>2</v>
      </c>
      <c r="C12" s="358" t="str">
        <f>IF('CE2'!S4&gt;0,'CE2'!S4," ")</f>
        <v xml:space="preserve"> </v>
      </c>
      <c r="D12" s="359"/>
      <c r="E12" s="360"/>
      <c r="F12" s="4"/>
      <c r="H12" s="356"/>
      <c r="I12" s="356"/>
      <c r="J12" s="356"/>
      <c r="K12" s="356"/>
      <c r="L12" s="356"/>
      <c r="M12" s="356"/>
      <c r="N12" s="356"/>
      <c r="O12" s="356"/>
      <c r="P12" s="356"/>
      <c r="Q12" s="356"/>
      <c r="R12" s="356"/>
      <c r="S12" s="356"/>
      <c r="T12" s="356"/>
      <c r="U12" s="356"/>
      <c r="W12" s="4"/>
      <c r="X12" s="4"/>
      <c r="Y12" s="4"/>
      <c r="Z12" s="4"/>
      <c r="AA12" s="4"/>
      <c r="AB12" s="4"/>
      <c r="AC12" s="4"/>
      <c r="AD12" s="4"/>
      <c r="AE12" s="4"/>
      <c r="AF12" s="4"/>
    </row>
    <row r="13" spans="1:48" ht="15" customHeight="1">
      <c r="A13" s="4"/>
      <c r="B13" s="1">
        <v>3</v>
      </c>
      <c r="C13" s="358" t="str">
        <f>IF('CE3'!S4&gt;0,'CE3'!S4," ")</f>
        <v xml:space="preserve"> </v>
      </c>
      <c r="D13" s="359"/>
      <c r="E13" s="360"/>
      <c r="F13" s="4"/>
      <c r="H13" s="356"/>
      <c r="I13" s="356"/>
      <c r="J13" s="356"/>
      <c r="K13" s="356"/>
      <c r="L13" s="356"/>
      <c r="M13" s="356"/>
      <c r="N13" s="356"/>
      <c r="O13" s="356"/>
      <c r="P13" s="356"/>
      <c r="Q13" s="356"/>
      <c r="R13" s="356"/>
      <c r="S13" s="356"/>
      <c r="T13" s="356"/>
      <c r="U13" s="356"/>
      <c r="W13" s="4"/>
      <c r="X13" s="4"/>
      <c r="Y13" s="4"/>
      <c r="Z13" s="4"/>
      <c r="AA13" s="4"/>
      <c r="AB13" s="4"/>
      <c r="AC13" s="4"/>
      <c r="AD13" s="4"/>
      <c r="AE13" s="4"/>
      <c r="AF13" s="4"/>
    </row>
    <row r="14" spans="1:48" ht="15" customHeight="1">
      <c r="A14" s="4"/>
      <c r="B14" s="1">
        <v>4</v>
      </c>
      <c r="C14" s="358" t="str">
        <f>IF('CE4'!S4&gt;0,'CE4'!S4," ")</f>
        <v xml:space="preserve"> </v>
      </c>
      <c r="D14" s="359"/>
      <c r="E14" s="360"/>
      <c r="F14" s="4"/>
      <c r="H14" s="356"/>
      <c r="I14" s="356"/>
      <c r="J14" s="356"/>
      <c r="K14" s="356"/>
      <c r="L14" s="356"/>
      <c r="M14" s="356"/>
      <c r="N14" s="356"/>
      <c r="O14" s="356"/>
      <c r="P14" s="356"/>
      <c r="Q14" s="356"/>
      <c r="R14" s="356"/>
      <c r="S14" s="356"/>
      <c r="T14" s="356"/>
      <c r="U14" s="356"/>
      <c r="W14" s="4"/>
      <c r="X14" s="4"/>
      <c r="Y14" s="4"/>
      <c r="Z14" s="4"/>
      <c r="AA14" s="4"/>
      <c r="AB14" s="4"/>
      <c r="AC14" s="4"/>
      <c r="AD14" s="4"/>
      <c r="AE14" s="4"/>
      <c r="AF14" s="4"/>
    </row>
    <row r="15" spans="1:48" ht="15" customHeight="1">
      <c r="A15" s="4"/>
      <c r="B15" s="1">
        <v>5</v>
      </c>
      <c r="C15" s="358" t="str">
        <f>IF('CE5'!S4&gt;0,'CE5'!S4," ")</f>
        <v xml:space="preserve"> </v>
      </c>
      <c r="D15" s="359"/>
      <c r="E15" s="360"/>
      <c r="F15" s="4"/>
      <c r="H15" s="356"/>
      <c r="I15" s="356"/>
      <c r="J15" s="356"/>
      <c r="K15" s="356"/>
      <c r="L15" s="356"/>
      <c r="M15" s="356"/>
      <c r="N15" s="356"/>
      <c r="O15" s="356"/>
      <c r="P15" s="356"/>
      <c r="Q15" s="356"/>
      <c r="R15" s="356"/>
      <c r="S15" s="356"/>
      <c r="T15" s="356"/>
      <c r="U15" s="356"/>
      <c r="W15" s="4"/>
      <c r="X15" s="4"/>
      <c r="Y15" s="4"/>
      <c r="Z15" s="4"/>
      <c r="AA15" s="4"/>
      <c r="AB15" s="4"/>
      <c r="AC15" s="4"/>
      <c r="AD15" s="4"/>
      <c r="AE15" s="4"/>
      <c r="AF15" s="4"/>
    </row>
    <row r="16" spans="1:48" ht="15" customHeight="1">
      <c r="A16" s="4"/>
      <c r="B16" s="1">
        <v>6</v>
      </c>
      <c r="C16" s="358" t="str">
        <f>IF('CE6'!S4&gt;0,'CE6'!S4," ")</f>
        <v xml:space="preserve"> </v>
      </c>
      <c r="D16" s="359"/>
      <c r="E16" s="360"/>
      <c r="F16" s="4"/>
      <c r="H16" s="356"/>
      <c r="I16" s="356"/>
      <c r="J16" s="356"/>
      <c r="K16" s="356"/>
      <c r="L16" s="356"/>
      <c r="M16" s="356"/>
      <c r="N16" s="356"/>
      <c r="O16" s="356"/>
      <c r="P16" s="356"/>
      <c r="Q16" s="356"/>
      <c r="R16" s="356"/>
      <c r="S16" s="356"/>
      <c r="T16" s="356"/>
      <c r="U16" s="356"/>
      <c r="W16" s="4"/>
      <c r="X16" s="4"/>
      <c r="Y16" s="4"/>
      <c r="Z16" s="4"/>
      <c r="AA16" s="4"/>
      <c r="AB16" s="4"/>
      <c r="AC16" s="4"/>
      <c r="AD16" s="4"/>
      <c r="AE16" s="4"/>
      <c r="AF16" s="4"/>
    </row>
    <row r="17" spans="1:32" ht="15" customHeight="1">
      <c r="A17" s="4"/>
      <c r="B17" s="1">
        <v>7</v>
      </c>
      <c r="C17" s="358" t="str">
        <f>IF('CE7'!S4&gt;0,'CE7'!S4," ")</f>
        <v xml:space="preserve"> </v>
      </c>
      <c r="D17" s="359"/>
      <c r="E17" s="360"/>
      <c r="F17" s="4"/>
      <c r="H17" s="356"/>
      <c r="I17" s="356"/>
      <c r="J17" s="356"/>
      <c r="K17" s="356"/>
      <c r="L17" s="356"/>
      <c r="M17" s="356"/>
      <c r="N17" s="356"/>
      <c r="O17" s="356"/>
      <c r="P17" s="356"/>
      <c r="Q17" s="356"/>
      <c r="R17" s="356"/>
      <c r="S17" s="356"/>
      <c r="T17" s="356"/>
      <c r="U17" s="356"/>
      <c r="W17" s="4"/>
      <c r="X17" s="4"/>
      <c r="Y17" s="4"/>
      <c r="Z17" s="4"/>
      <c r="AA17" s="4"/>
      <c r="AB17" s="4"/>
      <c r="AC17" s="4"/>
      <c r="AD17" s="4"/>
      <c r="AE17" s="4"/>
      <c r="AF17" s="4"/>
    </row>
    <row r="18" spans="1:32" ht="15" customHeight="1">
      <c r="A18" s="6"/>
      <c r="B18" s="1">
        <v>8</v>
      </c>
      <c r="C18" s="358" t="str">
        <f>IF('CE8'!S4&gt;0,'CE8'!S4," ")</f>
        <v xml:space="preserve"> </v>
      </c>
      <c r="D18" s="359"/>
      <c r="E18" s="360"/>
      <c r="F18" s="4"/>
      <c r="H18" s="356"/>
      <c r="I18" s="356"/>
      <c r="J18" s="356"/>
      <c r="K18" s="356"/>
      <c r="L18" s="356"/>
      <c r="M18" s="356"/>
      <c r="N18" s="356"/>
      <c r="O18" s="356"/>
      <c r="P18" s="356"/>
      <c r="Q18" s="356"/>
      <c r="R18" s="356"/>
      <c r="S18" s="356"/>
      <c r="T18" s="356"/>
      <c r="U18" s="356"/>
      <c r="W18" s="4"/>
      <c r="X18" s="4"/>
      <c r="Y18" s="4"/>
      <c r="Z18" s="4"/>
      <c r="AA18" s="4"/>
      <c r="AB18" s="4"/>
      <c r="AC18" s="4"/>
      <c r="AD18" s="4"/>
      <c r="AE18" s="4"/>
      <c r="AF18" s="4"/>
    </row>
    <row r="19" spans="1:32" ht="15" customHeight="1">
      <c r="A19" s="6"/>
      <c r="B19" s="1">
        <v>9</v>
      </c>
      <c r="C19" s="358" t="str">
        <f>IF('CE9'!S4&gt;0,'CE9'!S4," ")</f>
        <v xml:space="preserve"> </v>
      </c>
      <c r="D19" s="359"/>
      <c r="E19" s="360"/>
      <c r="F19" s="4"/>
      <c r="H19" s="356"/>
      <c r="I19" s="356"/>
      <c r="J19" s="356"/>
      <c r="K19" s="356"/>
      <c r="L19" s="356"/>
      <c r="M19" s="356"/>
      <c r="N19" s="356"/>
      <c r="O19" s="356"/>
      <c r="P19" s="356"/>
      <c r="Q19" s="356"/>
      <c r="R19" s="356"/>
      <c r="S19" s="356"/>
      <c r="T19" s="356"/>
      <c r="U19" s="356"/>
      <c r="W19" s="4"/>
      <c r="X19" s="4"/>
      <c r="Y19" s="4"/>
      <c r="Z19" s="4"/>
      <c r="AA19" s="4"/>
      <c r="AB19" s="4"/>
      <c r="AC19" s="4"/>
      <c r="AD19" s="4"/>
      <c r="AE19" s="4"/>
      <c r="AF19" s="4"/>
    </row>
    <row r="20" spans="1:32" ht="15" customHeight="1">
      <c r="A20" s="6"/>
      <c r="B20" s="1">
        <v>10</v>
      </c>
      <c r="C20" s="358" t="str">
        <f>IF('CE10'!S4&gt;0,'CE10'!S4," ")</f>
        <v xml:space="preserve"> </v>
      </c>
      <c r="D20" s="359"/>
      <c r="E20" s="360"/>
      <c r="F20" s="4"/>
      <c r="H20" s="356"/>
      <c r="I20" s="356"/>
      <c r="J20" s="356"/>
      <c r="K20" s="356"/>
      <c r="L20" s="356"/>
      <c r="M20" s="356"/>
      <c r="N20" s="356"/>
      <c r="O20" s="356"/>
      <c r="P20" s="356"/>
      <c r="Q20" s="356"/>
      <c r="R20" s="356"/>
      <c r="S20" s="356"/>
      <c r="T20" s="356"/>
      <c r="U20" s="356"/>
      <c r="W20" s="4"/>
      <c r="X20" s="4"/>
      <c r="Y20" s="4"/>
      <c r="Z20" s="4"/>
      <c r="AA20" s="4"/>
      <c r="AB20" s="4"/>
      <c r="AC20" s="4"/>
      <c r="AD20" s="4"/>
      <c r="AE20" s="4"/>
      <c r="AF20" s="4"/>
    </row>
    <row r="21" spans="1:32" ht="15" customHeight="1">
      <c r="A21" s="6"/>
      <c r="B21" s="6"/>
      <c r="C21" s="6"/>
      <c r="D21" s="6"/>
      <c r="E21" s="6"/>
      <c r="F21" s="4"/>
      <c r="H21" s="356"/>
      <c r="I21" s="356"/>
      <c r="J21" s="356"/>
      <c r="K21" s="356"/>
      <c r="L21" s="356"/>
      <c r="M21" s="356"/>
      <c r="N21" s="356"/>
      <c r="O21" s="356"/>
      <c r="P21" s="356"/>
      <c r="Q21" s="356"/>
      <c r="R21" s="356"/>
      <c r="S21" s="356"/>
      <c r="T21" s="356"/>
      <c r="U21" s="356"/>
      <c r="W21" s="4"/>
      <c r="X21" s="4"/>
      <c r="Y21" s="4"/>
      <c r="Z21" s="4"/>
      <c r="AA21" s="4"/>
      <c r="AB21" s="4"/>
      <c r="AC21" s="4"/>
      <c r="AD21" s="4"/>
      <c r="AE21" s="4"/>
      <c r="AF21" s="4"/>
    </row>
    <row r="22" spans="1:32" ht="15" customHeight="1">
      <c r="A22" s="6"/>
      <c r="B22" s="355" t="s">
        <v>434</v>
      </c>
      <c r="C22" s="355"/>
      <c r="D22" s="355"/>
      <c r="E22" s="355"/>
      <c r="F22" s="4"/>
      <c r="H22" s="356"/>
      <c r="I22" s="356"/>
      <c r="J22" s="356"/>
      <c r="K22" s="356"/>
      <c r="L22" s="356"/>
      <c r="M22" s="356"/>
      <c r="N22" s="356"/>
      <c r="O22" s="356"/>
      <c r="P22" s="356"/>
      <c r="Q22" s="356"/>
      <c r="R22" s="356"/>
      <c r="S22" s="356"/>
      <c r="T22" s="356"/>
      <c r="U22" s="356"/>
      <c r="W22" s="4"/>
      <c r="X22" s="4"/>
      <c r="Y22" s="4"/>
      <c r="Z22" s="4"/>
      <c r="AA22" s="4"/>
      <c r="AB22" s="4"/>
      <c r="AC22" s="4"/>
      <c r="AD22" s="4"/>
      <c r="AE22" s="4"/>
      <c r="AF22" s="4"/>
    </row>
    <row r="23" spans="1:32" ht="15" customHeight="1">
      <c r="A23" s="6"/>
      <c r="B23" s="355"/>
      <c r="C23" s="355"/>
      <c r="D23" s="355"/>
      <c r="E23" s="355"/>
      <c r="F23" s="4"/>
      <c r="H23" s="356"/>
      <c r="I23" s="356"/>
      <c r="J23" s="356"/>
      <c r="K23" s="356"/>
      <c r="L23" s="356"/>
      <c r="M23" s="356"/>
      <c r="N23" s="356"/>
      <c r="O23" s="356"/>
      <c r="P23" s="356"/>
      <c r="Q23" s="356"/>
      <c r="R23" s="356"/>
      <c r="S23" s="356"/>
      <c r="T23" s="356"/>
      <c r="U23" s="356"/>
      <c r="W23" s="4"/>
      <c r="X23" s="4"/>
      <c r="Y23" s="4"/>
      <c r="Z23" s="4"/>
      <c r="AA23" s="4"/>
      <c r="AB23" s="4"/>
      <c r="AC23" s="4"/>
      <c r="AD23" s="4"/>
      <c r="AE23" s="4"/>
      <c r="AF23" s="4"/>
    </row>
    <row r="24" spans="1:32" ht="15" customHeight="1">
      <c r="A24" s="6"/>
      <c r="B24" s="355"/>
      <c r="C24" s="355"/>
      <c r="D24" s="355"/>
      <c r="E24" s="355"/>
      <c r="F24" s="4"/>
      <c r="H24" s="356"/>
      <c r="I24" s="356"/>
      <c r="J24" s="356"/>
      <c r="K24" s="356"/>
      <c r="L24" s="356"/>
      <c r="M24" s="356"/>
      <c r="N24" s="356"/>
      <c r="O24" s="356"/>
      <c r="P24" s="356"/>
      <c r="Q24" s="356"/>
      <c r="R24" s="356"/>
      <c r="S24" s="356"/>
      <c r="T24" s="356"/>
      <c r="U24" s="356"/>
      <c r="W24" s="4"/>
      <c r="X24" s="4"/>
      <c r="Y24" s="4"/>
      <c r="Z24" s="4"/>
      <c r="AA24" s="4"/>
      <c r="AB24" s="4"/>
      <c r="AC24" s="4"/>
      <c r="AD24" s="4"/>
      <c r="AE24" s="4"/>
      <c r="AF24" s="4"/>
    </row>
    <row r="25" spans="1:32" ht="15" customHeight="1">
      <c r="A25" s="6"/>
      <c r="B25" s="355"/>
      <c r="C25" s="355"/>
      <c r="D25" s="355"/>
      <c r="E25" s="355"/>
      <c r="F25" s="4"/>
      <c r="H25" s="356"/>
      <c r="I25" s="356"/>
      <c r="J25" s="356"/>
      <c r="K25" s="356"/>
      <c r="L25" s="356"/>
      <c r="M25" s="356"/>
      <c r="N25" s="356"/>
      <c r="O25" s="356"/>
      <c r="P25" s="356"/>
      <c r="Q25" s="356"/>
      <c r="R25" s="356"/>
      <c r="S25" s="356"/>
      <c r="T25" s="356"/>
      <c r="U25" s="356"/>
      <c r="W25" s="4"/>
      <c r="X25" s="4"/>
      <c r="Y25" s="4"/>
      <c r="Z25" s="4"/>
      <c r="AA25" s="4"/>
      <c r="AB25" s="4"/>
      <c r="AC25" s="4"/>
      <c r="AD25" s="4"/>
      <c r="AE25" s="4"/>
      <c r="AF25" s="4"/>
    </row>
    <row r="26" spans="1:32" ht="15" customHeight="1">
      <c r="A26" s="6"/>
      <c r="B26" s="355"/>
      <c r="C26" s="355"/>
      <c r="D26" s="355"/>
      <c r="E26" s="355"/>
      <c r="F26" s="4"/>
      <c r="H26" s="356"/>
      <c r="I26" s="356"/>
      <c r="J26" s="356"/>
      <c r="K26" s="356"/>
      <c r="L26" s="356"/>
      <c r="M26" s="356"/>
      <c r="N26" s="356"/>
      <c r="O26" s="356"/>
      <c r="P26" s="356"/>
      <c r="Q26" s="356"/>
      <c r="R26" s="356"/>
      <c r="S26" s="356"/>
      <c r="T26" s="356"/>
      <c r="U26" s="356"/>
      <c r="W26" s="4"/>
      <c r="X26" s="4"/>
      <c r="Y26" s="4"/>
      <c r="Z26" s="4"/>
      <c r="AA26" s="4"/>
      <c r="AB26" s="4"/>
      <c r="AC26" s="4"/>
      <c r="AD26" s="4"/>
      <c r="AE26" s="4"/>
      <c r="AF26" s="4"/>
    </row>
    <row r="27" spans="1:32" ht="15" customHeight="1">
      <c r="A27" s="6"/>
      <c r="B27" s="355"/>
      <c r="C27" s="355"/>
      <c r="D27" s="355"/>
      <c r="E27" s="355"/>
      <c r="F27" s="4"/>
      <c r="H27" s="356"/>
      <c r="I27" s="356"/>
      <c r="J27" s="356"/>
      <c r="K27" s="356"/>
      <c r="L27" s="356"/>
      <c r="M27" s="356"/>
      <c r="N27" s="356"/>
      <c r="O27" s="356"/>
      <c r="P27" s="356"/>
      <c r="Q27" s="356"/>
      <c r="R27" s="356"/>
      <c r="S27" s="356"/>
      <c r="T27" s="356"/>
      <c r="U27" s="356"/>
      <c r="W27" s="4"/>
      <c r="X27" s="4"/>
      <c r="Y27" s="4"/>
      <c r="Z27" s="4"/>
      <c r="AA27" s="4"/>
      <c r="AB27" s="4"/>
      <c r="AC27" s="4"/>
      <c r="AD27" s="4"/>
      <c r="AE27" s="4"/>
      <c r="AF27" s="4"/>
    </row>
    <row r="28" spans="1:32" ht="15" customHeight="1">
      <c r="A28" s="6"/>
      <c r="B28" s="354" t="s">
        <v>433</v>
      </c>
      <c r="C28" s="354"/>
      <c r="D28" s="354"/>
      <c r="E28" s="354"/>
      <c r="F28" s="4"/>
      <c r="H28" s="356"/>
      <c r="I28" s="356"/>
      <c r="J28" s="356"/>
      <c r="K28" s="356"/>
      <c r="L28" s="356"/>
      <c r="M28" s="356"/>
      <c r="N28" s="356"/>
      <c r="O28" s="356"/>
      <c r="P28" s="356"/>
      <c r="Q28" s="356"/>
      <c r="R28" s="356"/>
      <c r="S28" s="356"/>
      <c r="T28" s="356"/>
      <c r="U28" s="356"/>
      <c r="W28" s="4"/>
      <c r="X28" s="4"/>
      <c r="Y28" s="4"/>
      <c r="Z28" s="4"/>
      <c r="AA28" s="4"/>
      <c r="AB28" s="4"/>
      <c r="AC28" s="4"/>
      <c r="AD28" s="4"/>
      <c r="AE28" s="4"/>
      <c r="AF28" s="4"/>
    </row>
    <row r="29" spans="1:32" ht="15" customHeight="1">
      <c r="A29" s="6"/>
      <c r="B29" s="354"/>
      <c r="C29" s="354"/>
      <c r="D29" s="354"/>
      <c r="E29" s="354"/>
      <c r="F29" s="4"/>
      <c r="H29" s="356"/>
      <c r="I29" s="356"/>
      <c r="J29" s="356"/>
      <c r="K29" s="356"/>
      <c r="L29" s="356"/>
      <c r="M29" s="356"/>
      <c r="N29" s="356"/>
      <c r="O29" s="356"/>
      <c r="P29" s="356"/>
      <c r="Q29" s="356"/>
      <c r="R29" s="356"/>
      <c r="S29" s="356"/>
      <c r="T29" s="356"/>
      <c r="U29" s="356"/>
      <c r="W29" s="4"/>
      <c r="X29" s="4"/>
      <c r="Y29" s="4"/>
      <c r="Z29" s="4"/>
      <c r="AA29" s="4"/>
      <c r="AB29" s="4"/>
      <c r="AC29" s="4"/>
      <c r="AD29" s="4"/>
      <c r="AE29" s="4"/>
      <c r="AF29" s="4"/>
    </row>
    <row r="30" spans="1:32" ht="15" customHeight="1">
      <c r="A30" s="6"/>
      <c r="B30" s="354"/>
      <c r="C30" s="354"/>
      <c r="D30" s="354"/>
      <c r="E30" s="354"/>
      <c r="F30" s="4"/>
      <c r="H30" s="356"/>
      <c r="I30" s="356"/>
      <c r="J30" s="356"/>
      <c r="K30" s="356"/>
      <c r="L30" s="356"/>
      <c r="M30" s="356"/>
      <c r="N30" s="356"/>
      <c r="O30" s="356"/>
      <c r="P30" s="356"/>
      <c r="Q30" s="356"/>
      <c r="R30" s="356"/>
      <c r="S30" s="356"/>
      <c r="T30" s="356"/>
      <c r="U30" s="356"/>
      <c r="W30" s="4"/>
      <c r="X30" s="4"/>
      <c r="Y30" s="4"/>
      <c r="Z30" s="4"/>
      <c r="AA30" s="4"/>
      <c r="AB30" s="4"/>
      <c r="AC30" s="4"/>
      <c r="AD30" s="4"/>
      <c r="AE30" s="4"/>
      <c r="AF30" s="4"/>
    </row>
    <row r="31" spans="1:32" ht="5.0999999999999996" customHeight="1">
      <c r="A31" s="6"/>
      <c r="B31" s="354"/>
      <c r="C31" s="354"/>
      <c r="D31" s="354"/>
      <c r="E31" s="354"/>
      <c r="F31" s="4"/>
      <c r="H31" s="356"/>
      <c r="I31" s="356"/>
      <c r="J31" s="356"/>
      <c r="K31" s="356"/>
      <c r="L31" s="356"/>
      <c r="M31" s="356"/>
      <c r="N31" s="356"/>
      <c r="O31" s="356"/>
      <c r="P31" s="356"/>
      <c r="Q31" s="356"/>
      <c r="R31" s="356"/>
      <c r="S31" s="356"/>
      <c r="T31" s="356"/>
      <c r="U31" s="356"/>
      <c r="W31" s="4"/>
      <c r="X31" s="4"/>
      <c r="Y31" s="4"/>
      <c r="Z31" s="4"/>
      <c r="AA31" s="4"/>
      <c r="AB31" s="4"/>
      <c r="AC31" s="4"/>
      <c r="AD31" s="4"/>
      <c r="AE31" s="4"/>
      <c r="AF31" s="4"/>
    </row>
    <row r="32" spans="1:32" ht="15" customHeight="1">
      <c r="A32" s="6"/>
      <c r="B32" s="354"/>
      <c r="C32" s="354"/>
      <c r="D32" s="354"/>
      <c r="E32" s="354"/>
      <c r="F32" s="4"/>
      <c r="H32" s="356"/>
      <c r="I32" s="356"/>
      <c r="J32" s="356"/>
      <c r="K32" s="356"/>
      <c r="L32" s="356"/>
      <c r="M32" s="356"/>
      <c r="N32" s="356"/>
      <c r="O32" s="356"/>
      <c r="P32" s="356"/>
      <c r="Q32" s="356"/>
      <c r="R32" s="356"/>
      <c r="S32" s="356"/>
      <c r="T32" s="356"/>
      <c r="U32" s="356"/>
      <c r="W32" s="4"/>
      <c r="X32" s="4"/>
      <c r="Y32" s="4"/>
      <c r="Z32" s="4"/>
      <c r="AA32" s="4"/>
      <c r="AB32" s="4"/>
      <c r="AC32" s="4"/>
      <c r="AD32" s="4"/>
      <c r="AE32" s="4"/>
      <c r="AF32" s="4"/>
    </row>
    <row r="33" spans="1:32" ht="15" customHeight="1">
      <c r="A33" s="6"/>
      <c r="B33" s="354"/>
      <c r="C33" s="354"/>
      <c r="D33" s="354"/>
      <c r="E33" s="354"/>
      <c r="F33" s="4"/>
      <c r="H33" s="356"/>
      <c r="I33" s="356"/>
      <c r="J33" s="356"/>
      <c r="K33" s="356"/>
      <c r="L33" s="356"/>
      <c r="M33" s="356"/>
      <c r="N33" s="356"/>
      <c r="O33" s="356"/>
      <c r="P33" s="356"/>
      <c r="Q33" s="356"/>
      <c r="R33" s="356"/>
      <c r="S33" s="356"/>
      <c r="T33" s="356"/>
      <c r="U33" s="356"/>
      <c r="W33" s="4"/>
      <c r="X33" s="4"/>
      <c r="Y33" s="4"/>
      <c r="Z33" s="4"/>
      <c r="AA33" s="4"/>
      <c r="AB33" s="4"/>
      <c r="AC33" s="4"/>
      <c r="AD33" s="4"/>
      <c r="AE33" s="4"/>
      <c r="AF33" s="4"/>
    </row>
    <row r="34" spans="1:32" ht="15" customHeight="1">
      <c r="A34" s="6"/>
      <c r="B34" s="354"/>
      <c r="C34" s="354"/>
      <c r="D34" s="354"/>
      <c r="E34" s="354"/>
      <c r="F34" s="4"/>
      <c r="H34" s="356"/>
      <c r="I34" s="356"/>
      <c r="J34" s="356"/>
      <c r="K34" s="356"/>
      <c r="L34" s="356"/>
      <c r="M34" s="356"/>
      <c r="N34" s="356"/>
      <c r="O34" s="356"/>
      <c r="P34" s="356"/>
      <c r="Q34" s="356"/>
      <c r="R34" s="356"/>
      <c r="S34" s="356"/>
      <c r="T34" s="356"/>
      <c r="U34" s="356"/>
      <c r="W34" s="4"/>
      <c r="X34" s="4"/>
      <c r="Y34" s="4"/>
      <c r="Z34" s="4"/>
      <c r="AA34" s="4"/>
      <c r="AB34" s="4"/>
      <c r="AC34" s="4"/>
      <c r="AD34" s="4"/>
      <c r="AE34" s="4"/>
      <c r="AF34" s="4"/>
    </row>
    <row r="35" spans="1:32" ht="15" customHeight="1">
      <c r="A35" s="4"/>
      <c r="B35" s="354"/>
      <c r="C35" s="354"/>
      <c r="D35" s="354"/>
      <c r="E35" s="354"/>
      <c r="F35" s="4"/>
      <c r="W35" s="4"/>
      <c r="X35" s="4"/>
      <c r="Y35" s="4"/>
      <c r="Z35" s="4"/>
      <c r="AA35" s="4"/>
      <c r="AB35" s="4"/>
      <c r="AC35" s="4"/>
      <c r="AD35" s="4"/>
      <c r="AE35" s="4"/>
      <c r="AF35" s="4"/>
    </row>
    <row r="36" spans="1:32" ht="15" customHeight="1">
      <c r="A36" s="4"/>
      <c r="B36" s="354"/>
      <c r="C36" s="354"/>
      <c r="D36" s="354"/>
      <c r="E36" s="354"/>
      <c r="F36" s="4"/>
      <c r="W36" s="4"/>
      <c r="X36" s="4"/>
      <c r="Y36" s="4"/>
      <c r="Z36" s="4"/>
      <c r="AA36" s="4"/>
      <c r="AB36" s="4"/>
      <c r="AC36" s="4"/>
      <c r="AD36" s="4"/>
      <c r="AE36" s="4"/>
      <c r="AF36" s="4"/>
    </row>
    <row r="37" spans="1:32" ht="15" customHeight="1">
      <c r="A37" s="4"/>
      <c r="B37" s="354"/>
      <c r="C37" s="354"/>
      <c r="D37" s="354"/>
      <c r="E37" s="354"/>
      <c r="F37" s="4"/>
      <c r="W37" s="4"/>
      <c r="X37" s="4"/>
      <c r="Y37" s="4"/>
      <c r="Z37" s="4"/>
      <c r="AA37" s="4"/>
      <c r="AB37" s="4"/>
      <c r="AC37" s="4"/>
      <c r="AD37" s="4"/>
      <c r="AE37" s="4"/>
      <c r="AF37" s="4"/>
    </row>
    <row r="38" spans="1:32" ht="15" customHeight="1">
      <c r="A38" s="4"/>
      <c r="B38" s="4"/>
      <c r="C38" s="4"/>
      <c r="D38" s="4"/>
      <c r="E38" s="4"/>
      <c r="F38" s="4"/>
      <c r="W38" s="4"/>
      <c r="X38" s="4"/>
      <c r="Y38" s="4"/>
      <c r="Z38" s="4"/>
      <c r="AA38" s="4"/>
      <c r="AB38" s="4"/>
      <c r="AC38" s="4"/>
      <c r="AD38" s="4"/>
      <c r="AE38" s="4"/>
      <c r="AF38" s="4"/>
    </row>
    <row r="39" spans="1:32">
      <c r="A39" s="4"/>
      <c r="B39" s="4"/>
      <c r="C39" s="4"/>
      <c r="D39" s="4"/>
      <c r="E39" s="4"/>
      <c r="F39" s="4"/>
      <c r="W39" s="4"/>
      <c r="X39" s="4"/>
      <c r="Y39" s="4"/>
      <c r="Z39" s="4"/>
      <c r="AA39" s="4"/>
      <c r="AB39" s="4"/>
      <c r="AC39" s="4"/>
      <c r="AD39" s="4"/>
      <c r="AE39" s="4"/>
      <c r="AF39" s="4"/>
    </row>
    <row r="40" spans="1:32">
      <c r="A40" s="4"/>
      <c r="B40" s="4"/>
      <c r="C40" s="4"/>
      <c r="D40" s="4"/>
      <c r="E40" s="4"/>
      <c r="F40" s="4"/>
      <c r="W40" s="4"/>
      <c r="X40" s="4"/>
      <c r="Y40" s="4"/>
      <c r="Z40" s="4"/>
      <c r="AA40" s="4"/>
      <c r="AB40" s="4"/>
      <c r="AC40" s="4"/>
      <c r="AD40" s="4"/>
      <c r="AE40" s="4"/>
      <c r="AF40" s="4"/>
    </row>
    <row r="41" spans="1:32">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row>
    <row r="42" spans="1:32">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row>
    <row r="43" spans="1:32">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row>
    <row r="44" spans="1:32">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row>
    <row r="45" spans="1:32">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row>
    <row r="46" spans="1:32">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row>
    <row r="47" spans="1:32">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row>
    <row r="48" spans="1:3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row>
    <row r="49" spans="1:32">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row>
    <row r="50" spans="1:3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row>
    <row r="51" spans="1:3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row>
    <row r="52" spans="1:32">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row>
    <row r="53" spans="1:32">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row>
    <row r="54" spans="1:32">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row>
    <row r="55" spans="1:3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row>
  </sheetData>
  <sheetProtection algorithmName="SHA-512" hashValue="hhsDXEmFQlo5Wz7u62/GsOoo0iJG5l5w6FqdmWpWqkMZx4IOekDnHbkvaAnYp5M/tsX3bjvO16jssipbq6v9+A==" saltValue="3hacQtb707yJ8pAHChEosQ==" spinCount="100000" sheet="1" objects="1" scenarios="1" selectLockedCells="1"/>
  <mergeCells count="21">
    <mergeCell ref="X5:Y6"/>
    <mergeCell ref="N6:O6"/>
    <mergeCell ref="F5:M6"/>
    <mergeCell ref="N5:O5"/>
    <mergeCell ref="B2:H4"/>
    <mergeCell ref="B28:E37"/>
    <mergeCell ref="B22:E27"/>
    <mergeCell ref="H9:U34"/>
    <mergeCell ref="A5:E6"/>
    <mergeCell ref="C20:E20"/>
    <mergeCell ref="C15:E15"/>
    <mergeCell ref="C16:E16"/>
    <mergeCell ref="C17:E17"/>
    <mergeCell ref="C18:E18"/>
    <mergeCell ref="C19:E19"/>
    <mergeCell ref="B9:B10"/>
    <mergeCell ref="C9:E10"/>
    <mergeCell ref="C11:E11"/>
    <mergeCell ref="C12:E12"/>
    <mergeCell ref="C13:E13"/>
    <mergeCell ref="C14:E14"/>
  </mergeCells>
  <hyperlinks>
    <hyperlink ref="B11" location="Menu_Eva1" display="Menu_Eva1" xr:uid="{00000000-0004-0000-0100-000000000000}"/>
  </hyperlinks>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93047-64ED-44A4-A462-BCF5D6D177A1}">
  <dimension ref="A1:M40"/>
  <sheetViews>
    <sheetView workbookViewId="0">
      <selection activeCell="B17" sqref="B17"/>
    </sheetView>
  </sheetViews>
  <sheetFormatPr baseColWidth="10" defaultColWidth="11.42578125" defaultRowHeight="33.75"/>
  <cols>
    <col min="1" max="1" width="53.85546875" style="240" customWidth="1"/>
    <col min="2" max="10" width="11.42578125" style="240"/>
    <col min="11" max="12" width="12.140625" style="240" bestFit="1" customWidth="1"/>
    <col min="13" max="16384" width="11.42578125" style="240"/>
  </cols>
  <sheetData>
    <row r="1" spans="1:13">
      <c r="A1" s="240" t="s">
        <v>472</v>
      </c>
    </row>
    <row r="2" spans="1:13">
      <c r="A2" s="241" t="s">
        <v>382</v>
      </c>
      <c r="B2" s="241" t="s">
        <v>473</v>
      </c>
      <c r="C2" s="241"/>
      <c r="D2" s="241" t="s">
        <v>474</v>
      </c>
      <c r="E2" s="241"/>
      <c r="F2" s="241" t="s">
        <v>475</v>
      </c>
      <c r="G2" s="241" t="s">
        <v>476</v>
      </c>
      <c r="H2" s="241" t="s">
        <v>477</v>
      </c>
      <c r="I2" s="241"/>
      <c r="K2" s="240" t="s">
        <v>478</v>
      </c>
    </row>
    <row r="3" spans="1:13">
      <c r="A3" s="241">
        <f>Accueil!G7</f>
        <v>0</v>
      </c>
      <c r="B3" s="241" t="str">
        <f>MID(A3,1,1)</f>
        <v>0</v>
      </c>
      <c r="C3" s="241" t="str">
        <f>MID(A3,1,1)</f>
        <v>0</v>
      </c>
      <c r="D3" s="241">
        <f t="shared" ref="D3:E6" si="0">VLOOKUP(B3,TABLECONV,2)</f>
        <v>1</v>
      </c>
      <c r="E3" s="241">
        <f t="shared" si="0"/>
        <v>1</v>
      </c>
      <c r="F3" s="241">
        <f>D3+E3</f>
        <v>2</v>
      </c>
      <c r="G3" s="241">
        <f>IF(F3&gt;9,F3-10,F3)</f>
        <v>2</v>
      </c>
      <c r="H3" s="241">
        <f>G3+G7</f>
        <v>2</v>
      </c>
      <c r="I3" s="241">
        <f>IF(H3&gt;9,H3-10,H3)</f>
        <v>2</v>
      </c>
      <c r="K3" s="240">
        <f>IF(Accueil!A12=5,CONCATENATE(I3,I4,I5,I6),1)</f>
        <v>1</v>
      </c>
      <c r="L3" s="240">
        <f>Accueil!G14</f>
        <v>0</v>
      </c>
      <c r="M3" s="240">
        <f>IF(K4=L3,1,0)</f>
        <v>0</v>
      </c>
    </row>
    <row r="4" spans="1:13">
      <c r="A4" s="241">
        <f>Accueil!G8</f>
        <v>0</v>
      </c>
      <c r="B4" s="241" t="str">
        <f>MID(A4,2,1)</f>
        <v/>
      </c>
      <c r="C4" s="241" t="str">
        <f>MID(A4,2,1)</f>
        <v/>
      </c>
      <c r="D4" s="241" t="e">
        <f t="shared" si="0"/>
        <v>#N/A</v>
      </c>
      <c r="E4" s="241" t="e">
        <f t="shared" si="0"/>
        <v>#N/A</v>
      </c>
      <c r="F4" s="241" t="e">
        <f t="shared" ref="F4:F6" si="1">D4+E4</f>
        <v>#N/A</v>
      </c>
      <c r="G4" s="241" t="e">
        <f t="shared" ref="G4:I6" si="2">IF(F4&gt;9,F4-10,F4)</f>
        <v>#N/A</v>
      </c>
      <c r="H4" s="241" t="e">
        <f>G4+G7</f>
        <v>#N/A</v>
      </c>
      <c r="I4" s="241" t="e">
        <f t="shared" si="2"/>
        <v>#N/A</v>
      </c>
      <c r="K4" s="240">
        <f>K3+0</f>
        <v>1</v>
      </c>
    </row>
    <row r="5" spans="1:13">
      <c r="A5" s="241">
        <f>Accueil!G9</f>
        <v>0</v>
      </c>
      <c r="B5" s="241" t="str">
        <f>MID(A5,2,1)</f>
        <v/>
      </c>
      <c r="C5" s="241" t="str">
        <f>MID(A5,2,1)</f>
        <v/>
      </c>
      <c r="D5" s="241" t="e">
        <f t="shared" si="0"/>
        <v>#N/A</v>
      </c>
      <c r="E5" s="241" t="e">
        <f t="shared" si="0"/>
        <v>#N/A</v>
      </c>
      <c r="F5" s="241" t="e">
        <f t="shared" si="1"/>
        <v>#N/A</v>
      </c>
      <c r="G5" s="241" t="e">
        <f t="shared" si="2"/>
        <v>#N/A</v>
      </c>
      <c r="H5" s="241" t="e">
        <f>G5+G7</f>
        <v>#N/A</v>
      </c>
      <c r="I5" s="241" t="e">
        <f t="shared" si="2"/>
        <v>#N/A</v>
      </c>
    </row>
    <row r="6" spans="1:13">
      <c r="A6" s="241">
        <f>Accueil!G10</f>
        <v>0</v>
      </c>
      <c r="B6" s="241" t="str">
        <f t="shared" ref="B6" si="3">MID(A6,2,1)</f>
        <v/>
      </c>
      <c r="C6" s="241" t="str">
        <f>MID(A6,2,1)</f>
        <v/>
      </c>
      <c r="D6" s="241" t="e">
        <f t="shared" si="0"/>
        <v>#N/A</v>
      </c>
      <c r="E6" s="241" t="e">
        <f t="shared" si="0"/>
        <v>#N/A</v>
      </c>
      <c r="F6" s="241" t="e">
        <f t="shared" si="1"/>
        <v>#N/A</v>
      </c>
      <c r="G6" s="241" t="e">
        <f t="shared" si="2"/>
        <v>#N/A</v>
      </c>
      <c r="H6" s="241" t="e">
        <f>G6+G7</f>
        <v>#N/A</v>
      </c>
      <c r="I6" s="241" t="e">
        <f t="shared" si="2"/>
        <v>#N/A</v>
      </c>
    </row>
    <row r="7" spans="1:13">
      <c r="A7" s="241" t="str">
        <f>Accueil!L11</f>
        <v>?</v>
      </c>
      <c r="B7" s="241"/>
      <c r="C7" s="241"/>
      <c r="D7" s="241"/>
      <c r="E7" s="241"/>
      <c r="F7" s="241"/>
      <c r="G7" s="241">
        <f>VLOOKUP(A7,COLTABE,2)</f>
        <v>0</v>
      </c>
      <c r="H7" s="241"/>
      <c r="I7" s="241"/>
    </row>
    <row r="9" spans="1:13">
      <c r="A9" s="240" t="s">
        <v>479</v>
      </c>
      <c r="D9" s="240" t="s">
        <v>480</v>
      </c>
    </row>
    <row r="11" spans="1:13">
      <c r="A11" s="240" t="s">
        <v>83</v>
      </c>
      <c r="B11" s="240">
        <v>1</v>
      </c>
      <c r="D11" s="240" t="s">
        <v>302</v>
      </c>
      <c r="E11" s="240">
        <v>0</v>
      </c>
    </row>
    <row r="12" spans="1:13">
      <c r="A12" s="240" t="s">
        <v>308</v>
      </c>
      <c r="B12" s="240">
        <f>B11+1</f>
        <v>2</v>
      </c>
      <c r="D12" s="240" t="s">
        <v>304</v>
      </c>
      <c r="E12" s="240">
        <v>1</v>
      </c>
    </row>
    <row r="13" spans="1:13">
      <c r="A13" s="240" t="s">
        <v>310</v>
      </c>
      <c r="B13" s="240">
        <f t="shared" ref="B13:B40" si="4">B12+1</f>
        <v>3</v>
      </c>
      <c r="D13" s="240" t="s">
        <v>305</v>
      </c>
      <c r="E13" s="240">
        <v>3</v>
      </c>
    </row>
    <row r="14" spans="1:13">
      <c r="A14" s="240" t="s">
        <v>312</v>
      </c>
      <c r="B14" s="240">
        <f t="shared" si="4"/>
        <v>4</v>
      </c>
      <c r="D14" s="240" t="s">
        <v>303</v>
      </c>
      <c r="E14" s="240">
        <v>5</v>
      </c>
    </row>
    <row r="15" spans="1:13">
      <c r="A15" s="240" t="s">
        <v>314</v>
      </c>
      <c r="B15" s="240">
        <f t="shared" si="4"/>
        <v>5</v>
      </c>
      <c r="D15" s="240" t="s">
        <v>306</v>
      </c>
      <c r="E15" s="240">
        <v>7</v>
      </c>
    </row>
    <row r="16" spans="1:13">
      <c r="A16" s="240" t="s">
        <v>316</v>
      </c>
      <c r="B16" s="240">
        <f t="shared" si="4"/>
        <v>6</v>
      </c>
    </row>
    <row r="17" spans="1:2">
      <c r="A17" s="240" t="s">
        <v>318</v>
      </c>
      <c r="B17" s="240">
        <f t="shared" si="4"/>
        <v>7</v>
      </c>
    </row>
    <row r="18" spans="1:2">
      <c r="A18" s="240" t="s">
        <v>320</v>
      </c>
      <c r="B18" s="240">
        <f t="shared" si="4"/>
        <v>8</v>
      </c>
    </row>
    <row r="19" spans="1:2">
      <c r="A19" s="240" t="s">
        <v>322</v>
      </c>
      <c r="B19" s="240">
        <f t="shared" si="4"/>
        <v>9</v>
      </c>
    </row>
    <row r="20" spans="1:2">
      <c r="A20" s="240" t="s">
        <v>324</v>
      </c>
      <c r="B20" s="240">
        <v>1</v>
      </c>
    </row>
    <row r="21" spans="1:2">
      <c r="A21" s="240" t="s">
        <v>326</v>
      </c>
      <c r="B21" s="240">
        <f t="shared" si="4"/>
        <v>2</v>
      </c>
    </row>
    <row r="22" spans="1:2">
      <c r="A22" s="240" t="s">
        <v>328</v>
      </c>
      <c r="B22" s="240">
        <f t="shared" si="4"/>
        <v>3</v>
      </c>
    </row>
    <row r="23" spans="1:2">
      <c r="A23" s="240" t="s">
        <v>330</v>
      </c>
      <c r="B23" s="240">
        <f t="shared" si="4"/>
        <v>4</v>
      </c>
    </row>
    <row r="24" spans="1:2">
      <c r="A24" s="240" t="s">
        <v>332</v>
      </c>
      <c r="B24" s="240">
        <f t="shared" si="4"/>
        <v>5</v>
      </c>
    </row>
    <row r="25" spans="1:2">
      <c r="A25" s="240" t="s">
        <v>334</v>
      </c>
      <c r="B25" s="240">
        <f t="shared" si="4"/>
        <v>6</v>
      </c>
    </row>
    <row r="26" spans="1:2">
      <c r="A26" s="240" t="s">
        <v>336</v>
      </c>
      <c r="B26" s="240">
        <f t="shared" si="4"/>
        <v>7</v>
      </c>
    </row>
    <row r="27" spans="1:2">
      <c r="A27" s="240" t="s">
        <v>338</v>
      </c>
      <c r="B27" s="240">
        <f t="shared" si="4"/>
        <v>8</v>
      </c>
    </row>
    <row r="28" spans="1:2">
      <c r="A28" s="240" t="s">
        <v>340</v>
      </c>
      <c r="B28" s="240">
        <f t="shared" si="4"/>
        <v>9</v>
      </c>
    </row>
    <row r="29" spans="1:2">
      <c r="A29" s="240" t="s">
        <v>342</v>
      </c>
      <c r="B29" s="240">
        <v>1</v>
      </c>
    </row>
    <row r="30" spans="1:2">
      <c r="A30" s="240" t="s">
        <v>344</v>
      </c>
      <c r="B30" s="240">
        <f t="shared" si="4"/>
        <v>2</v>
      </c>
    </row>
    <row r="31" spans="1:2">
      <c r="A31" s="240" t="s">
        <v>346</v>
      </c>
      <c r="B31" s="240">
        <f t="shared" si="4"/>
        <v>3</v>
      </c>
    </row>
    <row r="32" spans="1:2">
      <c r="A32" s="240" t="s">
        <v>348</v>
      </c>
      <c r="B32" s="240">
        <f t="shared" si="4"/>
        <v>4</v>
      </c>
    </row>
    <row r="33" spans="1:2">
      <c r="A33" s="240" t="s">
        <v>350</v>
      </c>
      <c r="B33" s="240">
        <f t="shared" si="4"/>
        <v>5</v>
      </c>
    </row>
    <row r="34" spans="1:2">
      <c r="A34" s="240" t="s">
        <v>352</v>
      </c>
      <c r="B34" s="240">
        <f t="shared" si="4"/>
        <v>6</v>
      </c>
    </row>
    <row r="35" spans="1:2">
      <c r="A35" s="240" t="s">
        <v>354</v>
      </c>
      <c r="B35" s="240">
        <f t="shared" si="4"/>
        <v>7</v>
      </c>
    </row>
    <row r="36" spans="1:2">
      <c r="A36" s="240" t="s">
        <v>356</v>
      </c>
      <c r="B36" s="240">
        <f t="shared" si="4"/>
        <v>8</v>
      </c>
    </row>
    <row r="37" spans="1:2">
      <c r="A37" s="240" t="s">
        <v>358</v>
      </c>
      <c r="B37" s="240">
        <f t="shared" si="4"/>
        <v>9</v>
      </c>
    </row>
    <row r="38" spans="1:2">
      <c r="A38" s="240" t="s">
        <v>307</v>
      </c>
      <c r="B38" s="240">
        <v>1</v>
      </c>
    </row>
    <row r="39" spans="1:2">
      <c r="A39" s="240" t="s">
        <v>481</v>
      </c>
      <c r="B39" s="240">
        <f t="shared" si="4"/>
        <v>2</v>
      </c>
    </row>
    <row r="40" spans="1:2">
      <c r="A40" s="240" t="s">
        <v>415</v>
      </c>
      <c r="B40" s="240">
        <f t="shared" si="4"/>
        <v>3</v>
      </c>
    </row>
  </sheetData>
  <sheetProtection algorithmName="SHA-512" hashValue="nG310ebnYEJEadQj5z2o86SU6mJIScRd72Ah6+TYHAVKdFi5/++9dkCAyJA1Q3MZb+3wQYCUsT8FFgeHrlMi6Q==" saltValue="UNEmFBrfmCTqQeWwsw164w=="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BE58-A9CD-4A04-8AD0-2EEAC4FB30F2}">
  <sheetPr>
    <tabColor rgb="FFFF0000"/>
    <outlinePr showOutlineSymbols="0"/>
  </sheetPr>
  <dimension ref="A2:Q77"/>
  <sheetViews>
    <sheetView showOutlineSymbols="0" topLeftCell="B1" workbookViewId="0">
      <selection activeCell="B1" sqref="A1:XFD1048576"/>
    </sheetView>
  </sheetViews>
  <sheetFormatPr baseColWidth="10" defaultColWidth="11.42578125" defaultRowHeight="15"/>
  <cols>
    <col min="1" max="1" width="23.85546875" style="245" customWidth="1"/>
    <col min="2" max="2" width="6.42578125" style="243" customWidth="1"/>
    <col min="3" max="3" width="11.42578125" style="243"/>
    <col min="4" max="4" width="30.140625" style="243" customWidth="1"/>
    <col min="5" max="5" width="11.5703125" style="243" bestFit="1" customWidth="1"/>
    <col min="6" max="6" width="24" style="243" bestFit="1" customWidth="1"/>
    <col min="7" max="17" width="11.5703125" style="243" bestFit="1" customWidth="1"/>
    <col min="18" max="16384" width="11.42578125" style="243"/>
  </cols>
  <sheetData>
    <row r="2" spans="1:12">
      <c r="A2" s="242" t="s">
        <v>380</v>
      </c>
      <c r="C2" s="244" t="s">
        <v>381</v>
      </c>
    </row>
    <row r="3" spans="1:12">
      <c r="D3" s="244" t="s">
        <v>382</v>
      </c>
      <c r="E3" s="243" t="s">
        <v>383</v>
      </c>
      <c r="J3" s="243" t="s">
        <v>384</v>
      </c>
    </row>
    <row r="4" spans="1:12">
      <c r="A4" s="245" t="s">
        <v>304</v>
      </c>
      <c r="B4" s="243">
        <v>1</v>
      </c>
      <c r="C4" s="243" t="s">
        <v>300</v>
      </c>
      <c r="D4" s="243">
        <f>Accueil!G7</f>
        <v>0</v>
      </c>
      <c r="E4" s="246" t="str">
        <f>MID(D4,2,1)</f>
        <v/>
      </c>
      <c r="F4" s="246" t="str">
        <f>MID(D4,3,1)</f>
        <v/>
      </c>
      <c r="G4" s="243">
        <f>IF(E4=" ",90,VLOOKUP(E10,Table_Car,2))</f>
        <v>10</v>
      </c>
      <c r="H4" s="243">
        <f>VLOOKUP(F10,Table_Car,2)</f>
        <v>10</v>
      </c>
      <c r="J4" s="243">
        <f>G4+H4</f>
        <v>20</v>
      </c>
    </row>
    <row r="5" spans="1:12">
      <c r="A5" s="245" t="s">
        <v>305</v>
      </c>
      <c r="B5" s="243">
        <v>2</v>
      </c>
      <c r="C5" s="243" t="s">
        <v>301</v>
      </c>
      <c r="D5" s="243">
        <f>Accueil!G8</f>
        <v>0</v>
      </c>
      <c r="E5" s="243" t="str">
        <f>MID(D5,2,1)</f>
        <v/>
      </c>
      <c r="F5" s="243" t="str">
        <f>MID(D5,3,1)</f>
        <v/>
      </c>
      <c r="G5" s="243">
        <f>VLOOKUP(E12,Table_Car,2)</f>
        <v>10</v>
      </c>
      <c r="H5" s="243">
        <f>VLOOKUP(F12,Table_Car,2)</f>
        <v>10</v>
      </c>
      <c r="J5" s="243">
        <f t="shared" ref="J5:J7" si="0">G5+H5</f>
        <v>20</v>
      </c>
      <c r="K5" s="243">
        <f>J4+J5</f>
        <v>40</v>
      </c>
    </row>
    <row r="6" spans="1:12">
      <c r="A6" s="245" t="s">
        <v>303</v>
      </c>
      <c r="B6" s="243">
        <v>3</v>
      </c>
      <c r="C6" s="243" t="s">
        <v>11</v>
      </c>
      <c r="D6" s="243">
        <f>Accueil!G9</f>
        <v>0</v>
      </c>
      <c r="E6" s="243" t="str">
        <f>MID(D6,2,1)</f>
        <v/>
      </c>
      <c r="F6" s="243" t="str">
        <f>MID(D6,3,1)</f>
        <v/>
      </c>
      <c r="G6" s="243">
        <f>VLOOKUP(E14,Table_Car,2)</f>
        <v>10</v>
      </c>
      <c r="H6" s="243">
        <f>VLOOKUP(F14,Table_Car,2)</f>
        <v>10</v>
      </c>
      <c r="J6" s="243">
        <f t="shared" si="0"/>
        <v>20</v>
      </c>
    </row>
    <row r="7" spans="1:12">
      <c r="A7" s="245" t="s">
        <v>306</v>
      </c>
      <c r="B7" s="243">
        <v>4</v>
      </c>
      <c r="C7" s="243" t="s">
        <v>299</v>
      </c>
      <c r="D7" s="243">
        <f>Accueil!G10</f>
        <v>0</v>
      </c>
      <c r="E7" s="243" t="str">
        <f>MID(D7,2,1)</f>
        <v/>
      </c>
      <c r="F7" s="243" t="str">
        <f>MID(D7,3,1)</f>
        <v/>
      </c>
      <c r="G7" s="243">
        <f>VLOOKUP(E16,Table_Car,2)</f>
        <v>10</v>
      </c>
      <c r="H7" s="243">
        <f>VLOOKUP(F16,Table_Car,2)</f>
        <v>10</v>
      </c>
      <c r="J7" s="243">
        <f t="shared" si="0"/>
        <v>20</v>
      </c>
      <c r="K7" s="243">
        <f>J6+J7</f>
        <v>40</v>
      </c>
    </row>
    <row r="8" spans="1:12">
      <c r="C8" s="243" t="s">
        <v>385</v>
      </c>
      <c r="D8" s="243" t="str">
        <f>IF(Accueil!L11="?","Bleu",Accueil!L11)</f>
        <v>Bleu</v>
      </c>
      <c r="E8" s="243">
        <f>IF(D8=0,0,VLOOKUP(D8,Table_Color_2,2))</f>
        <v>1</v>
      </c>
      <c r="G8" s="243">
        <f>SUM(G4:G7)</f>
        <v>40</v>
      </c>
      <c r="H8" s="243">
        <f>SUM(H4:H7)</f>
        <v>40</v>
      </c>
      <c r="K8" s="243">
        <f>K7-E8</f>
        <v>39</v>
      </c>
    </row>
    <row r="9" spans="1:12" ht="18.75">
      <c r="E9" s="243" t="str">
        <f>E4</f>
        <v/>
      </c>
      <c r="F9" s="243" t="str">
        <f>F4</f>
        <v/>
      </c>
      <c r="G9" s="243">
        <f>G8+H8+E8</f>
        <v>81</v>
      </c>
      <c r="J9" s="243" t="s">
        <v>386</v>
      </c>
      <c r="K9" s="243" t="str">
        <f>CONCATENATE(K5,K8)</f>
        <v>4039</v>
      </c>
      <c r="L9" s="247" t="str">
        <f>CONCATENATE(K9,"-",L11)</f>
        <v>4039-2</v>
      </c>
    </row>
    <row r="10" spans="1:12">
      <c r="A10" s="242" t="s">
        <v>387</v>
      </c>
      <c r="E10" s="245">
        <f>IF(E9&lt;" ",0,E9)</f>
        <v>0</v>
      </c>
      <c r="F10" s="245">
        <f>IF(F9&lt;" ",0,F9)</f>
        <v>0</v>
      </c>
      <c r="J10" s="243" t="s">
        <v>388</v>
      </c>
      <c r="K10" s="243">
        <f>ROUNDUP(K9/9,0)</f>
        <v>449</v>
      </c>
      <c r="L10" s="243">
        <f>K11-K9</f>
        <v>2</v>
      </c>
    </row>
    <row r="11" spans="1:12">
      <c r="A11" s="242" t="s">
        <v>389</v>
      </c>
      <c r="E11" s="245" t="str">
        <f>E5</f>
        <v/>
      </c>
      <c r="F11" s="245" t="str">
        <f>F5</f>
        <v/>
      </c>
      <c r="K11" s="243">
        <f>K10*9</f>
        <v>4041</v>
      </c>
      <c r="L11" s="243">
        <f>IF(L10=0,9,L10)</f>
        <v>2</v>
      </c>
    </row>
    <row r="12" spans="1:12">
      <c r="E12" s="243">
        <f>IF(E11&lt;" ",0,E11)</f>
        <v>0</v>
      </c>
      <c r="F12" s="243">
        <f>IF(F11&lt;" ",0,F11)</f>
        <v>0</v>
      </c>
      <c r="G12" s="369" t="s">
        <v>461</v>
      </c>
      <c r="H12" s="369"/>
      <c r="I12" s="369"/>
    </row>
    <row r="13" spans="1:12" ht="18.75">
      <c r="A13" s="245">
        <v>0</v>
      </c>
      <c r="B13" s="243">
        <v>10</v>
      </c>
      <c r="E13" s="248" t="str">
        <f>E6</f>
        <v/>
      </c>
      <c r="F13" s="248" t="str">
        <f>F6</f>
        <v/>
      </c>
      <c r="G13" s="369"/>
      <c r="H13" s="369"/>
      <c r="I13" s="369"/>
      <c r="J13" s="243" t="s">
        <v>462</v>
      </c>
      <c r="L13" s="247" t="str">
        <f>IF(O19="E",O27,Clé_activ)</f>
        <v>4039-2</v>
      </c>
    </row>
    <row r="14" spans="1:12">
      <c r="A14" s="245">
        <v>1</v>
      </c>
      <c r="B14" s="243">
        <f>B13+1</f>
        <v>11</v>
      </c>
      <c r="E14" s="248">
        <f>IF(E13&lt;" ",0,E13)</f>
        <v>0</v>
      </c>
      <c r="F14" s="248">
        <f>IF(F13&lt;" ",0,F13)</f>
        <v>0</v>
      </c>
      <c r="K14" s="249"/>
      <c r="L14" s="250"/>
    </row>
    <row r="15" spans="1:12">
      <c r="A15" s="245">
        <v>2</v>
      </c>
      <c r="B15" s="243">
        <f t="shared" ref="B15:B22" si="1">B14+1</f>
        <v>12</v>
      </c>
      <c r="E15" s="248" t="str">
        <f>E7</f>
        <v/>
      </c>
      <c r="F15" s="248" t="str">
        <f>F7</f>
        <v/>
      </c>
      <c r="H15" s="251"/>
    </row>
    <row r="16" spans="1:12">
      <c r="A16" s="245">
        <v>3</v>
      </c>
      <c r="B16" s="243">
        <f t="shared" si="1"/>
        <v>13</v>
      </c>
      <c r="E16" s="248">
        <f>IF(E15&lt;" ",0,E15)</f>
        <v>0</v>
      </c>
      <c r="F16" s="248">
        <f>IF(F15&lt;" ",0,F15)</f>
        <v>0</v>
      </c>
      <c r="H16" s="251"/>
    </row>
    <row r="17" spans="1:17" ht="15" customHeight="1">
      <c r="A17" s="245">
        <v>4</v>
      </c>
      <c r="B17" s="243">
        <f t="shared" si="1"/>
        <v>14</v>
      </c>
      <c r="L17" s="252"/>
    </row>
    <row r="18" spans="1:17" ht="15" customHeight="1">
      <c r="A18" s="245">
        <v>5</v>
      </c>
      <c r="B18" s="243">
        <f t="shared" si="1"/>
        <v>15</v>
      </c>
      <c r="D18" s="372" t="s">
        <v>463</v>
      </c>
      <c r="E18" s="373" t="str">
        <f>O24</f>
        <v/>
      </c>
      <c r="F18" s="373" t="e">
        <f>5*E18</f>
        <v>#VALUE!</v>
      </c>
      <c r="J18" s="253" t="str">
        <f>MID(M19,1,1)</f>
        <v/>
      </c>
      <c r="K18" s="369" t="s">
        <v>464</v>
      </c>
      <c r="L18" s="369"/>
      <c r="M18" s="369"/>
      <c r="O18" s="243">
        <f>Accueil!G14</f>
        <v>0</v>
      </c>
    </row>
    <row r="19" spans="1:17">
      <c r="A19" s="245">
        <v>6</v>
      </c>
      <c r="B19" s="243">
        <f t="shared" si="1"/>
        <v>16</v>
      </c>
      <c r="D19" s="372"/>
      <c r="E19" s="373"/>
      <c r="F19" s="373"/>
      <c r="K19" s="369"/>
      <c r="L19" s="369"/>
      <c r="M19" s="369"/>
      <c r="N19" s="243">
        <f>Accueil!G14</f>
        <v>0</v>
      </c>
      <c r="O19" s="245" t="str">
        <f>MID(O18,1,1)</f>
        <v>0</v>
      </c>
    </row>
    <row r="20" spans="1:17">
      <c r="A20" s="245">
        <v>7</v>
      </c>
      <c r="B20" s="243">
        <f t="shared" si="1"/>
        <v>17</v>
      </c>
      <c r="D20" s="372"/>
      <c r="E20" s="373"/>
      <c r="F20" s="373"/>
      <c r="I20" s="254" t="str">
        <f>MID(M19,3,6)</f>
        <v/>
      </c>
      <c r="J20" s="253"/>
      <c r="K20" s="255"/>
      <c r="O20" s="245" t="str">
        <f>MID(O18,3,4)</f>
        <v/>
      </c>
      <c r="P20" s="243">
        <f>ROUNDUP(O22/9,0)</f>
        <v>1</v>
      </c>
      <c r="Q20" s="243">
        <f>P21-O22</f>
        <v>8</v>
      </c>
    </row>
    <row r="21" spans="1:17">
      <c r="A21" s="245">
        <v>8</v>
      </c>
      <c r="B21" s="243">
        <f t="shared" si="1"/>
        <v>18</v>
      </c>
      <c r="D21" s="243" t="s">
        <v>465</v>
      </c>
      <c r="E21" s="370"/>
      <c r="F21" s="370"/>
      <c r="J21" s="253"/>
      <c r="K21" s="255"/>
      <c r="M21" s="256"/>
      <c r="O21" s="245" t="str">
        <f>MID(G9,2,2)</f>
        <v>1</v>
      </c>
      <c r="P21" s="243">
        <f>P20*9</f>
        <v>9</v>
      </c>
      <c r="Q21" s="243">
        <f>IF(Q20=0,9,Q20)</f>
        <v>8</v>
      </c>
    </row>
    <row r="22" spans="1:17">
      <c r="A22" s="245">
        <v>9</v>
      </c>
      <c r="B22" s="243">
        <f t="shared" si="1"/>
        <v>19</v>
      </c>
      <c r="E22" s="371"/>
      <c r="F22" s="371"/>
      <c r="I22" s="257"/>
      <c r="J22" s="252"/>
      <c r="K22" s="252"/>
      <c r="M22" s="256"/>
      <c r="N22" s="256" t="str">
        <f>O22</f>
        <v>1</v>
      </c>
      <c r="O22" s="245" t="str">
        <f>CONCATENATE(O20,O21)</f>
        <v>1</v>
      </c>
    </row>
    <row r="23" spans="1:17">
      <c r="A23" s="245" t="s">
        <v>83</v>
      </c>
      <c r="B23" s="243">
        <v>90</v>
      </c>
      <c r="O23" s="245">
        <f>Q21</f>
        <v>8</v>
      </c>
    </row>
    <row r="24" spans="1:17">
      <c r="A24" s="245" t="s">
        <v>307</v>
      </c>
      <c r="B24" s="243">
        <v>20</v>
      </c>
      <c r="O24" s="245" t="str">
        <f>MID(O18,11,1)</f>
        <v/>
      </c>
    </row>
    <row r="25" spans="1:17" ht="18.75">
      <c r="A25" s="245" t="s">
        <v>390</v>
      </c>
      <c r="B25" s="243">
        <v>21</v>
      </c>
      <c r="L25" s="247" t="str">
        <f>IF(O19&lt;" ",CONCATENATE(O19,"-",O22,O23,"-",O24)," ")</f>
        <v xml:space="preserve"> </v>
      </c>
      <c r="O25" s="245" t="e">
        <f>ROUNDUP((O20+40000),0)</f>
        <v>#VALUE!</v>
      </c>
      <c r="P25" s="258" t="e">
        <f>O25</f>
        <v>#VALUE!</v>
      </c>
    </row>
    <row r="26" spans="1:17">
      <c r="A26" s="245" t="s">
        <v>308</v>
      </c>
      <c r="B26" s="243">
        <v>30</v>
      </c>
    </row>
    <row r="27" spans="1:17" ht="21">
      <c r="A27" s="245" t="s">
        <v>309</v>
      </c>
      <c r="B27" s="243">
        <f>B26</f>
        <v>30</v>
      </c>
      <c r="O27" s="259" t="str">
        <f>CONCATENATE(O19,"-",O20,O21,O23,"-",O24)</f>
        <v>0-18-</v>
      </c>
    </row>
    <row r="28" spans="1:17">
      <c r="A28" s="245" t="s">
        <v>310</v>
      </c>
      <c r="B28" s="243">
        <f>B26+1</f>
        <v>31</v>
      </c>
    </row>
    <row r="29" spans="1:17">
      <c r="A29" s="245" t="s">
        <v>311</v>
      </c>
      <c r="B29" s="243">
        <f>B28</f>
        <v>31</v>
      </c>
    </row>
    <row r="30" spans="1:17">
      <c r="A30" s="245" t="s">
        <v>312</v>
      </c>
      <c r="B30" s="243">
        <f>B28+1</f>
        <v>32</v>
      </c>
    </row>
    <row r="31" spans="1:17">
      <c r="A31" s="245" t="s">
        <v>313</v>
      </c>
      <c r="B31" s="243">
        <f>B30</f>
        <v>32</v>
      </c>
    </row>
    <row r="32" spans="1:17">
      <c r="A32" s="245" t="s">
        <v>314</v>
      </c>
      <c r="B32" s="243">
        <f t="shared" ref="B32" si="2">B30+1</f>
        <v>33</v>
      </c>
    </row>
    <row r="33" spans="1:2">
      <c r="A33" s="245" t="s">
        <v>315</v>
      </c>
      <c r="B33" s="243">
        <f t="shared" ref="B33" si="3">B32</f>
        <v>33</v>
      </c>
    </row>
    <row r="34" spans="1:2">
      <c r="A34" s="245" t="s">
        <v>316</v>
      </c>
      <c r="B34" s="243">
        <f t="shared" ref="B34" si="4">B32+1</f>
        <v>34</v>
      </c>
    </row>
    <row r="35" spans="1:2">
      <c r="A35" s="245" t="s">
        <v>317</v>
      </c>
      <c r="B35" s="243">
        <f t="shared" ref="B35" si="5">B34</f>
        <v>34</v>
      </c>
    </row>
    <row r="36" spans="1:2">
      <c r="A36" s="245" t="s">
        <v>318</v>
      </c>
      <c r="B36" s="243">
        <f t="shared" ref="B36" si="6">B34+1</f>
        <v>35</v>
      </c>
    </row>
    <row r="37" spans="1:2">
      <c r="A37" s="245" t="s">
        <v>319</v>
      </c>
      <c r="B37" s="243">
        <f t="shared" ref="B37" si="7">B36</f>
        <v>35</v>
      </c>
    </row>
    <row r="38" spans="1:2">
      <c r="A38" s="245" t="s">
        <v>320</v>
      </c>
      <c r="B38" s="243">
        <f t="shared" ref="B38" si="8">B36+1</f>
        <v>36</v>
      </c>
    </row>
    <row r="39" spans="1:2">
      <c r="A39" s="245" t="s">
        <v>321</v>
      </c>
      <c r="B39" s="243">
        <f t="shared" ref="B39" si="9">B38</f>
        <v>36</v>
      </c>
    </row>
    <row r="40" spans="1:2">
      <c r="A40" s="245" t="s">
        <v>322</v>
      </c>
      <c r="B40" s="243">
        <f t="shared" ref="B40:B46" si="10">B38+1</f>
        <v>37</v>
      </c>
    </row>
    <row r="41" spans="1:2">
      <c r="A41" s="245" t="s">
        <v>323</v>
      </c>
      <c r="B41" s="243">
        <f t="shared" ref="B41:B47" si="11">B40</f>
        <v>37</v>
      </c>
    </row>
    <row r="42" spans="1:2">
      <c r="A42" s="245" t="s">
        <v>324</v>
      </c>
      <c r="B42" s="243">
        <f t="shared" si="10"/>
        <v>38</v>
      </c>
    </row>
    <row r="43" spans="1:2">
      <c r="A43" s="245" t="s">
        <v>325</v>
      </c>
      <c r="B43" s="243">
        <f t="shared" si="11"/>
        <v>38</v>
      </c>
    </row>
    <row r="44" spans="1:2">
      <c r="A44" s="245" t="s">
        <v>326</v>
      </c>
      <c r="B44" s="243">
        <f t="shared" si="10"/>
        <v>39</v>
      </c>
    </row>
    <row r="45" spans="1:2">
      <c r="A45" s="245" t="s">
        <v>327</v>
      </c>
      <c r="B45" s="243">
        <f t="shared" si="11"/>
        <v>39</v>
      </c>
    </row>
    <row r="46" spans="1:2">
      <c r="A46" s="245" t="s">
        <v>328</v>
      </c>
      <c r="B46" s="243">
        <f t="shared" si="10"/>
        <v>40</v>
      </c>
    </row>
    <row r="47" spans="1:2">
      <c r="A47" s="245" t="s">
        <v>329</v>
      </c>
      <c r="B47" s="243">
        <f t="shared" si="11"/>
        <v>40</v>
      </c>
    </row>
    <row r="48" spans="1:2">
      <c r="A48" s="245" t="s">
        <v>330</v>
      </c>
      <c r="B48" s="243">
        <f>B46+1</f>
        <v>41</v>
      </c>
    </row>
    <row r="49" spans="1:2">
      <c r="A49" s="245" t="s">
        <v>331</v>
      </c>
      <c r="B49" s="243">
        <f>B48</f>
        <v>41</v>
      </c>
    </row>
    <row r="50" spans="1:2">
      <c r="A50" s="245" t="s">
        <v>332</v>
      </c>
      <c r="B50" s="243">
        <f>B48+1</f>
        <v>42</v>
      </c>
    </row>
    <row r="51" spans="1:2">
      <c r="A51" s="245" t="s">
        <v>333</v>
      </c>
      <c r="B51" s="243">
        <f>B50</f>
        <v>42</v>
      </c>
    </row>
    <row r="52" spans="1:2">
      <c r="A52" s="245" t="s">
        <v>334</v>
      </c>
      <c r="B52" s="243">
        <f t="shared" ref="B52" si="12">B50+1</f>
        <v>43</v>
      </c>
    </row>
    <row r="53" spans="1:2">
      <c r="A53" s="245" t="s">
        <v>335</v>
      </c>
      <c r="B53" s="243">
        <f t="shared" ref="B53" si="13">B52</f>
        <v>43</v>
      </c>
    </row>
    <row r="54" spans="1:2">
      <c r="A54" s="245" t="s">
        <v>336</v>
      </c>
      <c r="B54" s="243">
        <f t="shared" ref="B54" si="14">B52+1</f>
        <v>44</v>
      </c>
    </row>
    <row r="55" spans="1:2">
      <c r="A55" s="245" t="s">
        <v>337</v>
      </c>
      <c r="B55" s="243">
        <f t="shared" ref="B55" si="15">B54</f>
        <v>44</v>
      </c>
    </row>
    <row r="56" spans="1:2">
      <c r="A56" s="245" t="s">
        <v>338</v>
      </c>
      <c r="B56" s="243">
        <f t="shared" ref="B56" si="16">B54+1</f>
        <v>45</v>
      </c>
    </row>
    <row r="57" spans="1:2">
      <c r="A57" s="245" t="s">
        <v>339</v>
      </c>
      <c r="B57" s="243">
        <f t="shared" ref="B57" si="17">B56</f>
        <v>45</v>
      </c>
    </row>
    <row r="58" spans="1:2">
      <c r="A58" s="245" t="s">
        <v>340</v>
      </c>
      <c r="B58" s="243">
        <f t="shared" ref="B58" si="18">B56+1</f>
        <v>46</v>
      </c>
    </row>
    <row r="59" spans="1:2">
      <c r="A59" s="245" t="s">
        <v>341</v>
      </c>
      <c r="B59" s="243">
        <f t="shared" ref="B59" si="19">B58</f>
        <v>46</v>
      </c>
    </row>
    <row r="60" spans="1:2">
      <c r="A60" s="245" t="s">
        <v>342</v>
      </c>
      <c r="B60" s="243">
        <f t="shared" ref="B60:B66" si="20">B58+1</f>
        <v>47</v>
      </c>
    </row>
    <row r="61" spans="1:2">
      <c r="A61" s="245" t="s">
        <v>343</v>
      </c>
      <c r="B61" s="243">
        <f t="shared" ref="B61:B67" si="21">B60</f>
        <v>47</v>
      </c>
    </row>
    <row r="62" spans="1:2">
      <c r="A62" s="245" t="s">
        <v>344</v>
      </c>
      <c r="B62" s="243">
        <f t="shared" si="20"/>
        <v>48</v>
      </c>
    </row>
    <row r="63" spans="1:2">
      <c r="A63" s="245" t="s">
        <v>345</v>
      </c>
      <c r="B63" s="243">
        <f t="shared" si="21"/>
        <v>48</v>
      </c>
    </row>
    <row r="64" spans="1:2">
      <c r="A64" s="245" t="s">
        <v>346</v>
      </c>
      <c r="B64" s="243">
        <f t="shared" si="20"/>
        <v>49</v>
      </c>
    </row>
    <row r="65" spans="1:2">
      <c r="A65" s="245" t="s">
        <v>347</v>
      </c>
      <c r="B65" s="243">
        <f t="shared" si="21"/>
        <v>49</v>
      </c>
    </row>
    <row r="66" spans="1:2">
      <c r="A66" s="245" t="s">
        <v>348</v>
      </c>
      <c r="B66" s="243">
        <f t="shared" si="20"/>
        <v>50</v>
      </c>
    </row>
    <row r="67" spans="1:2">
      <c r="A67" s="245" t="s">
        <v>349</v>
      </c>
      <c r="B67" s="243">
        <f t="shared" si="21"/>
        <v>50</v>
      </c>
    </row>
    <row r="68" spans="1:2">
      <c r="A68" s="245" t="s">
        <v>350</v>
      </c>
      <c r="B68" s="243">
        <f>B66+1</f>
        <v>51</v>
      </c>
    </row>
    <row r="69" spans="1:2">
      <c r="A69" s="245" t="s">
        <v>351</v>
      </c>
      <c r="B69" s="243">
        <f>B68</f>
        <v>51</v>
      </c>
    </row>
    <row r="70" spans="1:2">
      <c r="A70" s="245" t="s">
        <v>352</v>
      </c>
      <c r="B70" s="243">
        <f>B68+1</f>
        <v>52</v>
      </c>
    </row>
    <row r="71" spans="1:2">
      <c r="A71" s="245" t="s">
        <v>353</v>
      </c>
      <c r="B71" s="243">
        <f>B70</f>
        <v>52</v>
      </c>
    </row>
    <row r="72" spans="1:2">
      <c r="A72" s="245" t="s">
        <v>354</v>
      </c>
      <c r="B72" s="243">
        <f t="shared" ref="B72" si="22">B70+1</f>
        <v>53</v>
      </c>
    </row>
    <row r="73" spans="1:2">
      <c r="A73" s="245" t="s">
        <v>355</v>
      </c>
      <c r="B73" s="243">
        <f t="shared" ref="B73" si="23">B72</f>
        <v>53</v>
      </c>
    </row>
    <row r="74" spans="1:2">
      <c r="A74" s="245" t="s">
        <v>356</v>
      </c>
      <c r="B74" s="243">
        <f t="shared" ref="B74" si="24">B72+1</f>
        <v>54</v>
      </c>
    </row>
    <row r="75" spans="1:2">
      <c r="A75" s="245" t="s">
        <v>357</v>
      </c>
      <c r="B75" s="243">
        <f t="shared" ref="B75" si="25">B74</f>
        <v>54</v>
      </c>
    </row>
    <row r="76" spans="1:2">
      <c r="A76" s="245" t="s">
        <v>358</v>
      </c>
      <c r="B76" s="243">
        <f t="shared" ref="B76" si="26">B74+1</f>
        <v>55</v>
      </c>
    </row>
    <row r="77" spans="1:2">
      <c r="A77" s="245" t="s">
        <v>359</v>
      </c>
      <c r="B77" s="243">
        <f t="shared" ref="B77" si="27">B76</f>
        <v>55</v>
      </c>
    </row>
  </sheetData>
  <sheetProtection algorithmName="SHA-512" hashValue="zrcG5aYQUoqP+dHCWl8qpkinSeyoA76Q1sFx1eMl6mv9JLJwflSsGSEjDA2J0vltLumhAQcuP14z/lZu0N7smA==" saltValue="r3DBWyxd2V3M9DvZRqyAaw==" spinCount="100000" sheet="1" objects="1" scenarios="1"/>
  <mergeCells count="7">
    <mergeCell ref="K18:M19"/>
    <mergeCell ref="E21:F21"/>
    <mergeCell ref="E22:F22"/>
    <mergeCell ref="G12:I13"/>
    <mergeCell ref="D18:D20"/>
    <mergeCell ref="E18:E20"/>
    <mergeCell ref="F18:F2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95"/>
  <sheetViews>
    <sheetView showGridLines="0" showRowColHeaders="0" zoomScaleNormal="100" workbookViewId="0">
      <selection activeCell="AG8" sqref="AG8"/>
    </sheetView>
  </sheetViews>
  <sheetFormatPr baseColWidth="10" defaultColWidth="9.140625" defaultRowHeight="15"/>
  <cols>
    <col min="1" max="1" width="1.7109375" customWidth="1"/>
    <col min="2" max="2" width="7.140625" customWidth="1"/>
    <col min="3" max="3" width="4.140625" customWidth="1"/>
    <col min="4" max="4" width="7.7109375" customWidth="1"/>
    <col min="5" max="5" width="8.7109375" customWidth="1"/>
    <col min="6" max="7" width="1.7109375" customWidth="1"/>
    <col min="8" max="10" width="9.140625" customWidth="1"/>
    <col min="11" max="11" width="5.42578125" customWidth="1"/>
    <col min="12" max="12" width="3.7109375" customWidth="1"/>
    <col min="13" max="17" width="9.140625" customWidth="1"/>
    <col min="18" max="18" width="5.5703125" customWidth="1"/>
    <col min="19" max="19" width="3.85546875" customWidth="1"/>
    <col min="20" max="20" width="9.140625" customWidth="1"/>
    <col min="21" max="21" width="5.140625" customWidth="1"/>
    <col min="22" max="23" width="1.7109375" customWidth="1"/>
    <col min="24" max="24" width="32.140625" customWidth="1"/>
    <col min="25" max="25" width="9.140625" customWidth="1"/>
    <col min="26" max="30" width="9.140625" style="5"/>
    <col min="31" max="35" width="9.140625" style="68"/>
    <col min="36" max="38" width="9.140625" style="5"/>
  </cols>
  <sheetData>
    <row r="1" spans="1:16384" s="110" customFormat="1" ht="38.25" customHeight="1">
      <c r="A1" s="52"/>
      <c r="H1" s="298"/>
      <c r="I1" s="298"/>
      <c r="U1" s="117"/>
      <c r="V1" s="117"/>
      <c r="W1" s="117"/>
      <c r="X1" s="117"/>
      <c r="Y1" s="52"/>
      <c r="Z1" s="52"/>
      <c r="AC1" s="118"/>
      <c r="AD1" s="117"/>
      <c r="AE1" s="117"/>
      <c r="AF1" s="117"/>
      <c r="AG1" s="117"/>
      <c r="AH1" s="117"/>
      <c r="AI1" s="117"/>
      <c r="AJ1" s="52"/>
      <c r="AK1" s="52"/>
      <c r="AL1" s="52"/>
      <c r="AM1" s="52"/>
      <c r="AN1" s="52"/>
      <c r="AO1" s="52"/>
      <c r="AP1" s="52"/>
      <c r="AQ1" s="52"/>
      <c r="AR1" s="52"/>
      <c r="BI1" s="52"/>
      <c r="BP1" s="298"/>
      <c r="BQ1" s="298"/>
      <c r="CC1" s="117"/>
      <c r="CD1" s="117"/>
      <c r="CE1" s="117"/>
      <c r="CF1" s="117"/>
      <c r="CG1" s="52"/>
      <c r="CH1" s="52"/>
      <c r="CK1" s="118"/>
      <c r="CL1" s="117"/>
      <c r="CM1" s="52"/>
      <c r="CN1" s="52"/>
      <c r="CO1" s="52"/>
      <c r="CP1" s="52"/>
      <c r="CQ1" s="52"/>
      <c r="CR1" s="52"/>
      <c r="CS1" s="52"/>
      <c r="CT1" s="52"/>
      <c r="DQ1" s="52"/>
      <c r="DX1" s="298"/>
      <c r="DY1" s="298"/>
      <c r="EK1" s="117"/>
      <c r="EL1" s="117"/>
      <c r="EM1" s="117"/>
      <c r="EN1" s="117"/>
      <c r="EO1" s="52"/>
      <c r="EP1" s="52"/>
      <c r="ES1" s="118"/>
      <c r="ET1" s="117"/>
      <c r="EU1" s="52"/>
      <c r="EV1" s="52"/>
      <c r="EW1" s="52"/>
      <c r="EX1" s="52"/>
      <c r="EY1" s="52"/>
      <c r="EZ1" s="52"/>
      <c r="FA1" s="52"/>
      <c r="FB1" s="52"/>
      <c r="FY1" s="52"/>
      <c r="GF1" s="298"/>
      <c r="GG1" s="298"/>
      <c r="GS1" s="117"/>
      <c r="GT1" s="117"/>
      <c r="GU1" s="117"/>
      <c r="GV1" s="117"/>
      <c r="GW1" s="52"/>
      <c r="GX1" s="52"/>
      <c r="HA1" s="118"/>
      <c r="HB1" s="117"/>
      <c r="HC1" s="52"/>
      <c r="HD1" s="52"/>
      <c r="HE1" s="52"/>
      <c r="HF1" s="52"/>
      <c r="HG1" s="52"/>
      <c r="HH1" s="52"/>
      <c r="HI1" s="52"/>
      <c r="HJ1" s="52"/>
      <c r="IG1" s="52"/>
      <c r="IN1" s="298"/>
      <c r="IO1" s="298"/>
      <c r="JA1" s="117"/>
      <c r="JB1" s="117"/>
      <c r="JC1" s="117"/>
      <c r="JD1" s="117"/>
      <c r="JE1" s="52"/>
      <c r="JF1" s="52"/>
      <c r="JI1" s="118"/>
      <c r="JJ1" s="117"/>
      <c r="JK1" s="52"/>
      <c r="JL1" s="52"/>
      <c r="JM1" s="52"/>
      <c r="JN1" s="52"/>
      <c r="JO1" s="52"/>
      <c r="JP1" s="52"/>
      <c r="JQ1" s="52"/>
      <c r="JR1" s="52"/>
      <c r="KO1" s="52"/>
      <c r="KV1" s="298"/>
      <c r="KW1" s="298"/>
      <c r="LI1" s="117"/>
      <c r="LJ1" s="117"/>
      <c r="LK1" s="117"/>
      <c r="LL1" s="117"/>
      <c r="LM1" s="52"/>
      <c r="LN1" s="52"/>
      <c r="LQ1" s="118"/>
      <c r="LR1" s="117"/>
      <c r="LS1" s="52"/>
      <c r="LT1" s="52"/>
      <c r="LU1" s="52"/>
      <c r="LV1" s="52"/>
      <c r="LW1" s="52"/>
      <c r="LX1" s="52"/>
      <c r="LY1" s="52"/>
      <c r="LZ1" s="52"/>
      <c r="MW1" s="52"/>
      <c r="ND1" s="298"/>
      <c r="NE1" s="298"/>
      <c r="NQ1" s="117"/>
      <c r="NR1" s="117"/>
      <c r="NS1" s="117"/>
      <c r="NT1" s="117"/>
      <c r="NU1" s="52"/>
      <c r="NV1" s="52"/>
      <c r="NY1" s="118"/>
      <c r="NZ1" s="117"/>
      <c r="OA1" s="52"/>
      <c r="OB1" s="52"/>
      <c r="OC1" s="52"/>
      <c r="OD1" s="52"/>
      <c r="OE1" s="52"/>
      <c r="OF1" s="52"/>
      <c r="OG1" s="52"/>
      <c r="OH1" s="52"/>
      <c r="PE1" s="52"/>
      <c r="PL1" s="298"/>
      <c r="PM1" s="298"/>
      <c r="PY1" s="117"/>
      <c r="PZ1" s="117"/>
      <c r="QA1" s="117"/>
      <c r="QB1" s="117"/>
      <c r="QC1" s="52"/>
      <c r="QD1" s="52"/>
      <c r="QG1" s="118"/>
      <c r="QH1" s="117"/>
      <c r="QI1" s="52"/>
      <c r="QJ1" s="52"/>
      <c r="QK1" s="52"/>
      <c r="QL1" s="52"/>
      <c r="QM1" s="52"/>
      <c r="QN1" s="52"/>
      <c r="QO1" s="52"/>
      <c r="QP1" s="52"/>
      <c r="RM1" s="52"/>
      <c r="RT1" s="298"/>
      <c r="RU1" s="298"/>
      <c r="SG1" s="117"/>
      <c r="SH1" s="117"/>
      <c r="SI1" s="117"/>
      <c r="SJ1" s="117"/>
      <c r="SK1" s="52"/>
      <c r="SL1" s="52"/>
      <c r="SO1" s="118"/>
      <c r="SP1" s="117"/>
      <c r="SQ1" s="52"/>
      <c r="SR1" s="52"/>
      <c r="SS1" s="52"/>
      <c r="ST1" s="52"/>
      <c r="SU1" s="52"/>
      <c r="SV1" s="52"/>
      <c r="SW1" s="52"/>
      <c r="SX1" s="52"/>
      <c r="TU1" s="52"/>
      <c r="UB1" s="298"/>
      <c r="UC1" s="298"/>
      <c r="UO1" s="117"/>
      <c r="UP1" s="117"/>
      <c r="UQ1" s="117"/>
      <c r="UR1" s="117"/>
      <c r="US1" s="52"/>
      <c r="UT1" s="52"/>
      <c r="UW1" s="118"/>
      <c r="UX1" s="117"/>
      <c r="UY1" s="52"/>
      <c r="UZ1" s="52"/>
      <c r="VA1" s="52"/>
      <c r="VB1" s="52"/>
      <c r="VC1" s="52"/>
      <c r="VD1" s="52"/>
      <c r="VE1" s="52"/>
      <c r="VF1" s="52"/>
      <c r="WC1" s="52"/>
      <c r="WJ1" s="298"/>
      <c r="WK1" s="298"/>
      <c r="WW1" s="117"/>
      <c r="WX1" s="117"/>
      <c r="WY1" s="117"/>
      <c r="WZ1" s="117"/>
      <c r="XA1" s="52"/>
      <c r="XB1" s="52"/>
      <c r="XE1" s="118"/>
      <c r="XF1" s="117"/>
      <c r="XG1" s="52"/>
      <c r="XH1" s="52"/>
      <c r="XI1" s="52"/>
      <c r="XJ1" s="52"/>
      <c r="XK1" s="52"/>
      <c r="XL1" s="52"/>
      <c r="XM1" s="52"/>
      <c r="XN1" s="52"/>
      <c r="YK1" s="52"/>
      <c r="YR1" s="298"/>
      <c r="YS1" s="298"/>
      <c r="ZE1" s="117"/>
      <c r="ZF1" s="117"/>
      <c r="ZG1" s="117"/>
      <c r="ZH1" s="117"/>
      <c r="ZI1" s="52"/>
      <c r="ZJ1" s="52"/>
      <c r="ZM1" s="118"/>
      <c r="ZN1" s="117"/>
      <c r="ZO1" s="52"/>
      <c r="ZP1" s="52"/>
      <c r="ZQ1" s="52"/>
      <c r="ZR1" s="52"/>
      <c r="ZS1" s="52"/>
      <c r="ZT1" s="52"/>
      <c r="ZU1" s="52"/>
      <c r="ZV1" s="52"/>
      <c r="AAS1" s="52"/>
      <c r="AAZ1" s="298"/>
      <c r="ABA1" s="298"/>
      <c r="ABM1" s="117"/>
      <c r="ABN1" s="117"/>
      <c r="ABO1" s="117"/>
      <c r="ABP1" s="117"/>
      <c r="ABQ1" s="52"/>
      <c r="ABR1" s="52"/>
      <c r="ABU1" s="118"/>
      <c r="ABV1" s="117"/>
      <c r="ABW1" s="52"/>
      <c r="ABX1" s="52"/>
      <c r="ABY1" s="52"/>
      <c r="ABZ1" s="52"/>
      <c r="ACA1" s="52"/>
      <c r="ACB1" s="52"/>
      <c r="ACC1" s="52"/>
      <c r="ACD1" s="52"/>
      <c r="ADA1" s="52"/>
      <c r="ADH1" s="298"/>
      <c r="ADI1" s="298"/>
      <c r="ADU1" s="117"/>
      <c r="ADV1" s="117"/>
      <c r="ADW1" s="117"/>
      <c r="ADX1" s="117"/>
      <c r="ADY1" s="52"/>
      <c r="ADZ1" s="52"/>
      <c r="AEC1" s="118"/>
      <c r="AED1" s="117"/>
      <c r="AEE1" s="52"/>
      <c r="AEF1" s="52"/>
      <c r="AEG1" s="52"/>
      <c r="AEH1" s="52"/>
      <c r="AEI1" s="52"/>
      <c r="AEJ1" s="52"/>
      <c r="AEK1" s="52"/>
      <c r="AEL1" s="52"/>
      <c r="AFI1" s="52"/>
      <c r="AFP1" s="298"/>
      <c r="AFQ1" s="298"/>
      <c r="AGC1" s="117"/>
      <c r="AGD1" s="117"/>
      <c r="AGE1" s="117"/>
      <c r="AGF1" s="117"/>
      <c r="AGG1" s="52"/>
      <c r="AGH1" s="52"/>
      <c r="AGK1" s="118"/>
      <c r="AGL1" s="117"/>
      <c r="AGM1" s="52"/>
      <c r="AGN1" s="52"/>
      <c r="AGO1" s="52"/>
      <c r="AGP1" s="52"/>
      <c r="AGQ1" s="52"/>
      <c r="AGR1" s="52"/>
      <c r="AGS1" s="52"/>
      <c r="AGT1" s="52"/>
      <c r="AHQ1" s="52"/>
      <c r="AHX1" s="298"/>
      <c r="AHY1" s="298"/>
      <c r="AIK1" s="117"/>
      <c r="AIL1" s="117"/>
      <c r="AIM1" s="117"/>
      <c r="AIN1" s="117"/>
      <c r="AIO1" s="52"/>
      <c r="AIP1" s="52"/>
      <c r="AIS1" s="118"/>
      <c r="AIT1" s="117"/>
      <c r="AIU1" s="52"/>
      <c r="AIV1" s="52"/>
      <c r="AIW1" s="52"/>
      <c r="AIX1" s="52"/>
      <c r="AIY1" s="52"/>
      <c r="AIZ1" s="52"/>
      <c r="AJA1" s="52"/>
      <c r="AJB1" s="52"/>
      <c r="AJY1" s="52"/>
      <c r="AKF1" s="298"/>
      <c r="AKG1" s="298"/>
      <c r="AKS1" s="117"/>
      <c r="AKT1" s="117"/>
      <c r="AKU1" s="117"/>
      <c r="AKV1" s="117"/>
      <c r="AKW1" s="52"/>
      <c r="AKX1" s="52"/>
      <c r="ALA1" s="118"/>
      <c r="ALB1" s="117"/>
      <c r="ALC1" s="52"/>
      <c r="ALD1" s="52"/>
      <c r="ALE1" s="52"/>
      <c r="ALF1" s="52"/>
      <c r="ALG1" s="52"/>
      <c r="ALH1" s="52"/>
      <c r="ALI1" s="52"/>
      <c r="ALJ1" s="52"/>
      <c r="AMG1" s="52"/>
      <c r="AMN1" s="298"/>
      <c r="AMO1" s="298"/>
      <c r="ANA1" s="117"/>
      <c r="ANB1" s="117"/>
      <c r="ANC1" s="117"/>
      <c r="AND1" s="117"/>
      <c r="ANE1" s="52"/>
      <c r="ANF1" s="52"/>
      <c r="ANI1" s="118"/>
      <c r="ANJ1" s="117"/>
      <c r="ANK1" s="52"/>
      <c r="ANL1" s="52"/>
      <c r="ANM1" s="52"/>
      <c r="ANN1" s="52"/>
      <c r="ANO1" s="52"/>
      <c r="ANP1" s="52"/>
      <c r="ANQ1" s="52"/>
      <c r="ANR1" s="52"/>
      <c r="AOO1" s="52"/>
      <c r="AOV1" s="298"/>
      <c r="AOW1" s="298"/>
      <c r="API1" s="117"/>
      <c r="APJ1" s="117"/>
      <c r="APK1" s="117"/>
      <c r="APL1" s="117"/>
      <c r="APM1" s="52"/>
      <c r="APN1" s="52"/>
      <c r="APQ1" s="118"/>
      <c r="APR1" s="117"/>
      <c r="APS1" s="52"/>
      <c r="APT1" s="52"/>
      <c r="APU1" s="52"/>
      <c r="APV1" s="52"/>
      <c r="APW1" s="52"/>
      <c r="APX1" s="52"/>
      <c r="APY1" s="52"/>
      <c r="APZ1" s="52"/>
      <c r="AQW1" s="52"/>
      <c r="ARD1" s="298"/>
      <c r="ARE1" s="298"/>
      <c r="ARQ1" s="117"/>
      <c r="ARR1" s="117"/>
      <c r="ARS1" s="117"/>
      <c r="ART1" s="117"/>
      <c r="ARU1" s="52"/>
      <c r="ARV1" s="52"/>
      <c r="ARY1" s="118"/>
      <c r="ARZ1" s="117"/>
      <c r="ASA1" s="52"/>
      <c r="ASB1" s="52"/>
      <c r="ASC1" s="52"/>
      <c r="ASD1" s="52"/>
      <c r="ASE1" s="52"/>
      <c r="ASF1" s="52"/>
      <c r="ASG1" s="52"/>
      <c r="ASH1" s="52"/>
      <c r="ATE1" s="52"/>
      <c r="ATL1" s="298"/>
      <c r="ATM1" s="298"/>
      <c r="ATY1" s="117"/>
      <c r="ATZ1" s="117"/>
      <c r="AUA1" s="117"/>
      <c r="AUB1" s="117"/>
      <c r="AUC1" s="52"/>
      <c r="AUD1" s="52"/>
      <c r="AUG1" s="118"/>
      <c r="AUH1" s="117"/>
      <c r="AUI1" s="52"/>
      <c r="AUJ1" s="52"/>
      <c r="AUK1" s="52"/>
      <c r="AUL1" s="52"/>
      <c r="AUM1" s="52"/>
      <c r="AUN1" s="52"/>
      <c r="AUO1" s="52"/>
      <c r="AUP1" s="52"/>
      <c r="AVM1" s="52"/>
      <c r="AVT1" s="298"/>
      <c r="AVU1" s="298"/>
      <c r="AWG1" s="117"/>
      <c r="AWH1" s="117"/>
      <c r="AWI1" s="117"/>
      <c r="AWJ1" s="117"/>
      <c r="AWK1" s="52"/>
      <c r="AWL1" s="52"/>
      <c r="AWO1" s="118"/>
      <c r="AWP1" s="117"/>
      <c r="AWQ1" s="52"/>
      <c r="AWR1" s="52"/>
      <c r="AWS1" s="52"/>
      <c r="AWT1" s="52"/>
      <c r="AWU1" s="52"/>
      <c r="AWV1" s="52"/>
      <c r="AWW1" s="52"/>
      <c r="AWX1" s="52"/>
      <c r="AXU1" s="52"/>
      <c r="AYB1" s="298"/>
      <c r="AYC1" s="298"/>
      <c r="AYO1" s="117"/>
      <c r="AYP1" s="117"/>
      <c r="AYQ1" s="117"/>
      <c r="AYR1" s="117"/>
      <c r="AYS1" s="52"/>
      <c r="AYT1" s="52"/>
      <c r="AYW1" s="118"/>
      <c r="AYX1" s="117"/>
      <c r="AYY1" s="52"/>
      <c r="AYZ1" s="52"/>
      <c r="AZA1" s="52"/>
      <c r="AZB1" s="52"/>
      <c r="AZC1" s="52"/>
      <c r="AZD1" s="52"/>
      <c r="AZE1" s="52"/>
      <c r="AZF1" s="52"/>
      <c r="BAC1" s="52"/>
      <c r="BAJ1" s="298"/>
      <c r="BAK1" s="298"/>
      <c r="BAW1" s="117"/>
      <c r="BAX1" s="117"/>
      <c r="BAY1" s="117"/>
      <c r="BAZ1" s="117"/>
      <c r="BBA1" s="52"/>
      <c r="BBB1" s="52"/>
      <c r="BBE1" s="118"/>
      <c r="BBF1" s="117"/>
      <c r="BBG1" s="52"/>
      <c r="BBH1" s="52"/>
      <c r="BBI1" s="52"/>
      <c r="BBJ1" s="52"/>
      <c r="BBK1" s="52"/>
      <c r="BBL1" s="52"/>
      <c r="BBM1" s="52"/>
      <c r="BBN1" s="52"/>
      <c r="BCK1" s="52"/>
      <c r="BCR1" s="298"/>
      <c r="BCS1" s="298"/>
      <c r="BDE1" s="117"/>
      <c r="BDF1" s="117"/>
      <c r="BDG1" s="117"/>
      <c r="BDH1" s="117"/>
      <c r="BDI1" s="52"/>
      <c r="BDJ1" s="52"/>
      <c r="BDM1" s="118"/>
      <c r="BDN1" s="117"/>
      <c r="BDO1" s="52"/>
      <c r="BDP1" s="52"/>
      <c r="BDQ1" s="52"/>
      <c r="BDR1" s="52"/>
      <c r="BDS1" s="52"/>
      <c r="BDT1" s="52"/>
      <c r="BDU1" s="52"/>
      <c r="BDV1" s="52"/>
      <c r="BES1" s="52"/>
      <c r="BEZ1" s="298"/>
      <c r="BFA1" s="298"/>
      <c r="BFM1" s="117"/>
      <c r="BFN1" s="117"/>
      <c r="BFO1" s="117"/>
      <c r="BFP1" s="117"/>
      <c r="BFQ1" s="52"/>
      <c r="BFR1" s="52"/>
      <c r="BFU1" s="118"/>
      <c r="BFV1" s="117"/>
      <c r="BFW1" s="52"/>
      <c r="BFX1" s="52"/>
      <c r="BFY1" s="52"/>
      <c r="BFZ1" s="52"/>
      <c r="BGA1" s="52"/>
      <c r="BGB1" s="52"/>
      <c r="BGC1" s="52"/>
      <c r="BGD1" s="52"/>
      <c r="BHA1" s="52"/>
      <c r="BHH1" s="298"/>
      <c r="BHI1" s="298"/>
      <c r="BHU1" s="117"/>
      <c r="BHV1" s="117"/>
      <c r="BHW1" s="117"/>
      <c r="BHX1" s="117"/>
      <c r="BHY1" s="52"/>
      <c r="BHZ1" s="52"/>
      <c r="BIC1" s="118"/>
      <c r="BID1" s="117"/>
      <c r="BIE1" s="52"/>
      <c r="BIF1" s="52"/>
      <c r="BIG1" s="52"/>
      <c r="BIH1" s="52"/>
      <c r="BII1" s="52"/>
      <c r="BIJ1" s="52"/>
      <c r="BIK1" s="52"/>
      <c r="BIL1" s="52"/>
      <c r="BJI1" s="52"/>
      <c r="BJP1" s="298"/>
      <c r="BJQ1" s="298"/>
      <c r="BKC1" s="117"/>
      <c r="BKD1" s="117"/>
      <c r="BKE1" s="117"/>
      <c r="BKF1" s="117"/>
      <c r="BKG1" s="52"/>
      <c r="BKH1" s="52"/>
      <c r="BKK1" s="118"/>
      <c r="BKL1" s="117"/>
      <c r="BKM1" s="52"/>
      <c r="BKN1" s="52"/>
      <c r="BKO1" s="52"/>
      <c r="BKP1" s="52"/>
      <c r="BKQ1" s="52"/>
      <c r="BKR1" s="52"/>
      <c r="BKS1" s="52"/>
      <c r="BKT1" s="52"/>
      <c r="BLQ1" s="52"/>
      <c r="BLX1" s="298"/>
      <c r="BLY1" s="298"/>
      <c r="BMK1" s="117"/>
      <c r="BML1" s="117"/>
      <c r="BMM1" s="117"/>
      <c r="BMN1" s="117"/>
      <c r="BMO1" s="52"/>
      <c r="BMP1" s="52"/>
      <c r="BMS1" s="118"/>
      <c r="BMT1" s="117"/>
      <c r="BMU1" s="52"/>
      <c r="BMV1" s="52"/>
      <c r="BMW1" s="52"/>
      <c r="BMX1" s="52"/>
      <c r="BMY1" s="52"/>
      <c r="BMZ1" s="52"/>
      <c r="BNA1" s="52"/>
      <c r="BNB1" s="52"/>
      <c r="BNY1" s="52"/>
      <c r="BOF1" s="298"/>
      <c r="BOG1" s="298"/>
      <c r="BOS1" s="117"/>
      <c r="BOT1" s="117"/>
      <c r="BOU1" s="117"/>
      <c r="BOV1" s="117"/>
      <c r="BOW1" s="52"/>
      <c r="BOX1" s="52"/>
      <c r="BPA1" s="118"/>
      <c r="BPB1" s="117"/>
      <c r="BPC1" s="52"/>
      <c r="BPD1" s="52"/>
      <c r="BPE1" s="52"/>
      <c r="BPF1" s="52"/>
      <c r="BPG1" s="52"/>
      <c r="BPH1" s="52"/>
      <c r="BPI1" s="52"/>
      <c r="BPJ1" s="52"/>
      <c r="BQG1" s="52"/>
      <c r="BQN1" s="298"/>
      <c r="BQO1" s="298"/>
      <c r="BRA1" s="117"/>
      <c r="BRB1" s="117"/>
      <c r="BRC1" s="117"/>
      <c r="BRD1" s="117"/>
      <c r="BRE1" s="52"/>
      <c r="BRF1" s="52"/>
      <c r="BRI1" s="118"/>
      <c r="BRJ1" s="117"/>
      <c r="BRK1" s="52"/>
      <c r="BRL1" s="52"/>
      <c r="BRM1" s="52"/>
      <c r="BRN1" s="52"/>
      <c r="BRO1" s="52"/>
      <c r="BRP1" s="52"/>
      <c r="BRQ1" s="52"/>
      <c r="BRR1" s="52"/>
      <c r="BSO1" s="52"/>
      <c r="BSV1" s="298"/>
      <c r="BSW1" s="298"/>
      <c r="BTI1" s="117"/>
      <c r="BTJ1" s="117"/>
      <c r="BTK1" s="117"/>
      <c r="BTL1" s="117"/>
      <c r="BTM1" s="52"/>
      <c r="BTN1" s="52"/>
      <c r="BTQ1" s="118"/>
      <c r="BTR1" s="117"/>
      <c r="BTS1" s="52"/>
      <c r="BTT1" s="52"/>
      <c r="BTU1" s="52"/>
      <c r="BTV1" s="52"/>
      <c r="BTW1" s="52"/>
      <c r="BTX1" s="52"/>
      <c r="BTY1" s="52"/>
      <c r="BTZ1" s="52"/>
      <c r="BUW1" s="52"/>
      <c r="BVD1" s="298"/>
      <c r="BVE1" s="298"/>
      <c r="BVQ1" s="117"/>
      <c r="BVR1" s="117"/>
      <c r="BVS1" s="117"/>
      <c r="BVT1" s="117"/>
      <c r="BVU1" s="52"/>
      <c r="BVV1" s="52"/>
      <c r="BVY1" s="118"/>
      <c r="BVZ1" s="117"/>
      <c r="BWA1" s="52"/>
      <c r="BWB1" s="52"/>
      <c r="BWC1" s="52"/>
      <c r="BWD1" s="52"/>
      <c r="BWE1" s="52"/>
      <c r="BWF1" s="52"/>
      <c r="BWG1" s="52"/>
      <c r="BWH1" s="52"/>
      <c r="BXE1" s="52"/>
      <c r="BXL1" s="298"/>
      <c r="BXM1" s="298"/>
      <c r="BXY1" s="117"/>
      <c r="BXZ1" s="117"/>
      <c r="BYA1" s="117"/>
      <c r="BYB1" s="117"/>
      <c r="BYC1" s="52"/>
      <c r="BYD1" s="52"/>
      <c r="BYG1" s="118"/>
      <c r="BYH1" s="117"/>
      <c r="BYI1" s="52"/>
      <c r="BYJ1" s="52"/>
      <c r="BYK1" s="52"/>
      <c r="BYL1" s="52"/>
      <c r="BYM1" s="52"/>
      <c r="BYN1" s="52"/>
      <c r="BYO1" s="52"/>
      <c r="BYP1" s="52"/>
      <c r="BZM1" s="52"/>
      <c r="BZT1" s="298"/>
      <c r="BZU1" s="298"/>
      <c r="CAG1" s="117"/>
      <c r="CAH1" s="117"/>
      <c r="CAI1" s="117"/>
      <c r="CAJ1" s="117"/>
      <c r="CAK1" s="52"/>
      <c r="CAL1" s="52"/>
      <c r="CAO1" s="118"/>
      <c r="CAP1" s="117"/>
      <c r="CAQ1" s="52"/>
      <c r="CAR1" s="52"/>
      <c r="CAS1" s="52"/>
      <c r="CAT1" s="52"/>
      <c r="CAU1" s="52"/>
      <c r="CAV1" s="52"/>
      <c r="CAW1" s="52"/>
      <c r="CAX1" s="52"/>
      <c r="CBU1" s="52"/>
      <c r="CCB1" s="298"/>
      <c r="CCC1" s="298"/>
      <c r="CCO1" s="117"/>
      <c r="CCP1" s="117"/>
      <c r="CCQ1" s="117"/>
      <c r="CCR1" s="117"/>
      <c r="CCS1" s="52"/>
      <c r="CCT1" s="52"/>
      <c r="CCW1" s="118"/>
      <c r="CCX1" s="117"/>
      <c r="CCY1" s="52"/>
      <c r="CCZ1" s="52"/>
      <c r="CDA1" s="52"/>
      <c r="CDB1" s="52"/>
      <c r="CDC1" s="52"/>
      <c r="CDD1" s="52"/>
      <c r="CDE1" s="52"/>
      <c r="CDF1" s="52"/>
      <c r="CEC1" s="52"/>
      <c r="CEJ1" s="298"/>
      <c r="CEK1" s="298"/>
      <c r="CEW1" s="117"/>
      <c r="CEX1" s="117"/>
      <c r="CEY1" s="117"/>
      <c r="CEZ1" s="117"/>
      <c r="CFA1" s="52"/>
      <c r="CFB1" s="52"/>
      <c r="CFE1" s="118"/>
      <c r="CFF1" s="117"/>
      <c r="CFG1" s="52"/>
      <c r="CFH1" s="52"/>
      <c r="CFI1" s="52"/>
      <c r="CFJ1" s="52"/>
      <c r="CFK1" s="52"/>
      <c r="CFL1" s="52"/>
      <c r="CFM1" s="52"/>
      <c r="CFN1" s="52"/>
      <c r="CGK1" s="52"/>
      <c r="CGR1" s="298"/>
      <c r="CGS1" s="298"/>
      <c r="CHE1" s="117"/>
      <c r="CHF1" s="117"/>
      <c r="CHG1" s="117"/>
      <c r="CHH1" s="117"/>
      <c r="CHI1" s="52"/>
      <c r="CHJ1" s="52"/>
      <c r="CHM1" s="118"/>
      <c r="CHN1" s="117"/>
      <c r="CHO1" s="52"/>
      <c r="CHP1" s="52"/>
      <c r="CHQ1" s="52"/>
      <c r="CHR1" s="52"/>
      <c r="CHS1" s="52"/>
      <c r="CHT1" s="52"/>
      <c r="CHU1" s="52"/>
      <c r="CHV1" s="52"/>
      <c r="CIS1" s="52"/>
      <c r="CIZ1" s="298"/>
      <c r="CJA1" s="298"/>
      <c r="CJM1" s="117"/>
      <c r="CJN1" s="117"/>
      <c r="CJO1" s="117"/>
      <c r="CJP1" s="117"/>
      <c r="CJQ1" s="52"/>
      <c r="CJR1" s="52"/>
      <c r="CJU1" s="118"/>
      <c r="CJV1" s="117"/>
      <c r="CJW1" s="52"/>
      <c r="CJX1" s="52"/>
      <c r="CJY1" s="52"/>
      <c r="CJZ1" s="52"/>
      <c r="CKA1" s="52"/>
      <c r="CKB1" s="52"/>
      <c r="CKC1" s="52"/>
      <c r="CKD1" s="52"/>
      <c r="CLA1" s="52"/>
      <c r="CLH1" s="298"/>
      <c r="CLI1" s="298"/>
      <c r="CLU1" s="117"/>
      <c r="CLV1" s="117"/>
      <c r="CLW1" s="117"/>
      <c r="CLX1" s="117"/>
      <c r="CLY1" s="52"/>
      <c r="CLZ1" s="52"/>
      <c r="CMC1" s="118"/>
      <c r="CMD1" s="117"/>
      <c r="CME1" s="52"/>
      <c r="CMF1" s="52"/>
      <c r="CMG1" s="52"/>
      <c r="CMH1" s="52"/>
      <c r="CMI1" s="52"/>
      <c r="CMJ1" s="52"/>
      <c r="CMK1" s="52"/>
      <c r="CML1" s="52"/>
      <c r="CNI1" s="52"/>
      <c r="CNP1" s="298"/>
      <c r="CNQ1" s="298"/>
      <c r="COC1" s="117"/>
      <c r="COD1" s="117"/>
      <c r="COE1" s="117"/>
      <c r="COF1" s="117"/>
      <c r="COG1" s="52"/>
      <c r="COH1" s="52"/>
      <c r="COK1" s="118"/>
      <c r="COL1" s="117"/>
      <c r="COM1" s="52"/>
      <c r="CON1" s="52"/>
      <c r="COO1" s="52"/>
      <c r="COP1" s="52"/>
      <c r="COQ1" s="52"/>
      <c r="COR1" s="52"/>
      <c r="COS1" s="52"/>
      <c r="COT1" s="52"/>
      <c r="CPQ1" s="52"/>
      <c r="CPX1" s="298"/>
      <c r="CPY1" s="298"/>
      <c r="CQK1" s="117"/>
      <c r="CQL1" s="117"/>
      <c r="CQM1" s="117"/>
      <c r="CQN1" s="117"/>
      <c r="CQO1" s="52"/>
      <c r="CQP1" s="52"/>
      <c r="CQS1" s="118"/>
      <c r="CQT1" s="117"/>
      <c r="CQU1" s="52"/>
      <c r="CQV1" s="52"/>
      <c r="CQW1" s="52"/>
      <c r="CQX1" s="52"/>
      <c r="CQY1" s="52"/>
      <c r="CQZ1" s="52"/>
      <c r="CRA1" s="52"/>
      <c r="CRB1" s="52"/>
      <c r="CRY1" s="52"/>
      <c r="CSF1" s="298"/>
      <c r="CSG1" s="298"/>
      <c r="CSS1" s="117"/>
      <c r="CST1" s="117"/>
      <c r="CSU1" s="117"/>
      <c r="CSV1" s="117"/>
      <c r="CSW1" s="52"/>
      <c r="CSX1" s="52"/>
      <c r="CTA1" s="118"/>
      <c r="CTB1" s="117"/>
      <c r="CTC1" s="52"/>
      <c r="CTD1" s="52"/>
      <c r="CTE1" s="52"/>
      <c r="CTF1" s="52"/>
      <c r="CTG1" s="52"/>
      <c r="CTH1" s="52"/>
      <c r="CTI1" s="52"/>
      <c r="CTJ1" s="52"/>
      <c r="CUG1" s="52"/>
      <c r="CUN1" s="298"/>
      <c r="CUO1" s="298"/>
      <c r="CVA1" s="117"/>
      <c r="CVB1" s="117"/>
      <c r="CVC1" s="117"/>
      <c r="CVD1" s="117"/>
      <c r="CVE1" s="52"/>
      <c r="CVF1" s="52"/>
      <c r="CVI1" s="118"/>
      <c r="CVJ1" s="117"/>
      <c r="CVK1" s="52"/>
      <c r="CVL1" s="52"/>
      <c r="CVM1" s="52"/>
      <c r="CVN1" s="52"/>
      <c r="CVO1" s="52"/>
      <c r="CVP1" s="52"/>
      <c r="CVQ1" s="52"/>
      <c r="CVR1" s="52"/>
      <c r="CWO1" s="52"/>
      <c r="CWV1" s="298"/>
      <c r="CWW1" s="298"/>
      <c r="CXI1" s="117"/>
      <c r="CXJ1" s="117"/>
      <c r="CXK1" s="117"/>
      <c r="CXL1" s="117"/>
      <c r="CXM1" s="52"/>
      <c r="CXN1" s="52"/>
      <c r="CXQ1" s="118"/>
      <c r="CXR1" s="117"/>
      <c r="CXS1" s="52"/>
      <c r="CXT1" s="52"/>
      <c r="CXU1" s="52"/>
      <c r="CXV1" s="52"/>
      <c r="CXW1" s="52"/>
      <c r="CXX1" s="52"/>
      <c r="CXY1" s="52"/>
      <c r="CXZ1" s="52"/>
      <c r="CYW1" s="52"/>
      <c r="CZD1" s="298"/>
      <c r="CZE1" s="298"/>
      <c r="CZQ1" s="117"/>
      <c r="CZR1" s="117"/>
      <c r="CZS1" s="117"/>
      <c r="CZT1" s="117"/>
      <c r="CZU1" s="52"/>
      <c r="CZV1" s="52"/>
      <c r="CZY1" s="118"/>
      <c r="CZZ1" s="117"/>
      <c r="DAA1" s="52"/>
      <c r="DAB1" s="52"/>
      <c r="DAC1" s="52"/>
      <c r="DAD1" s="52"/>
      <c r="DAE1" s="52"/>
      <c r="DAF1" s="52"/>
      <c r="DAG1" s="52"/>
      <c r="DAH1" s="52"/>
      <c r="DBE1" s="52"/>
      <c r="DBL1" s="298"/>
      <c r="DBM1" s="298"/>
      <c r="DBY1" s="117"/>
      <c r="DBZ1" s="117"/>
      <c r="DCA1" s="117"/>
      <c r="DCB1" s="117"/>
      <c r="DCC1" s="52"/>
      <c r="DCD1" s="52"/>
      <c r="DCG1" s="118"/>
      <c r="DCH1" s="117"/>
      <c r="DCI1" s="52"/>
      <c r="DCJ1" s="52"/>
      <c r="DCK1" s="52"/>
      <c r="DCL1" s="52"/>
      <c r="DCM1" s="52"/>
      <c r="DCN1" s="52"/>
      <c r="DCO1" s="52"/>
      <c r="DCP1" s="52"/>
      <c r="DDM1" s="52"/>
      <c r="DDT1" s="298"/>
      <c r="DDU1" s="298"/>
      <c r="DEG1" s="117"/>
      <c r="DEH1" s="117"/>
      <c r="DEI1" s="117"/>
      <c r="DEJ1" s="117"/>
      <c r="DEK1" s="52"/>
      <c r="DEL1" s="52"/>
      <c r="DEO1" s="118"/>
      <c r="DEP1" s="117"/>
      <c r="DEQ1" s="52"/>
      <c r="DER1" s="52"/>
      <c r="DES1" s="52"/>
      <c r="DET1" s="52"/>
      <c r="DEU1" s="52"/>
      <c r="DEV1" s="52"/>
      <c r="DEW1" s="52"/>
      <c r="DEX1" s="52"/>
      <c r="DFU1" s="52"/>
      <c r="DGB1" s="298"/>
      <c r="DGC1" s="298"/>
      <c r="DGO1" s="117"/>
      <c r="DGP1" s="117"/>
      <c r="DGQ1" s="117"/>
      <c r="DGR1" s="117"/>
      <c r="DGS1" s="52"/>
      <c r="DGT1" s="52"/>
      <c r="DGW1" s="118"/>
      <c r="DGX1" s="117"/>
      <c r="DGY1" s="52"/>
      <c r="DGZ1" s="52"/>
      <c r="DHA1" s="52"/>
      <c r="DHB1" s="52"/>
      <c r="DHC1" s="52"/>
      <c r="DHD1" s="52"/>
      <c r="DHE1" s="52"/>
      <c r="DHF1" s="52"/>
      <c r="DIC1" s="52"/>
      <c r="DIJ1" s="298"/>
      <c r="DIK1" s="298"/>
      <c r="DIW1" s="117"/>
      <c r="DIX1" s="117"/>
      <c r="DIY1" s="117"/>
      <c r="DIZ1" s="117"/>
      <c r="DJA1" s="52"/>
      <c r="DJB1" s="52"/>
      <c r="DJE1" s="118"/>
      <c r="DJF1" s="117"/>
      <c r="DJG1" s="52"/>
      <c r="DJH1" s="52"/>
      <c r="DJI1" s="52"/>
      <c r="DJJ1" s="52"/>
      <c r="DJK1" s="52"/>
      <c r="DJL1" s="52"/>
      <c r="DJM1" s="52"/>
      <c r="DJN1" s="52"/>
      <c r="DKK1" s="52"/>
      <c r="DKR1" s="298"/>
      <c r="DKS1" s="298"/>
      <c r="DLE1" s="117"/>
      <c r="DLF1" s="117"/>
      <c r="DLG1" s="117"/>
      <c r="DLH1" s="117"/>
      <c r="DLI1" s="52"/>
      <c r="DLJ1" s="52"/>
      <c r="DLM1" s="118"/>
      <c r="DLN1" s="117"/>
      <c r="DLO1" s="52"/>
      <c r="DLP1" s="52"/>
      <c r="DLQ1" s="52"/>
      <c r="DLR1" s="52"/>
      <c r="DLS1" s="52"/>
      <c r="DLT1" s="52"/>
      <c r="DLU1" s="52"/>
      <c r="DLV1" s="52"/>
      <c r="DMS1" s="52"/>
      <c r="DMZ1" s="298"/>
      <c r="DNA1" s="298"/>
      <c r="DNM1" s="117"/>
      <c r="DNN1" s="117"/>
      <c r="DNO1" s="117"/>
      <c r="DNP1" s="117"/>
      <c r="DNQ1" s="52"/>
      <c r="DNR1" s="52"/>
      <c r="DNU1" s="118"/>
      <c r="DNV1" s="117"/>
      <c r="DNW1" s="52"/>
      <c r="DNX1" s="52"/>
      <c r="DNY1" s="52"/>
      <c r="DNZ1" s="52"/>
      <c r="DOA1" s="52"/>
      <c r="DOB1" s="52"/>
      <c r="DOC1" s="52"/>
      <c r="DOD1" s="52"/>
      <c r="DPA1" s="52"/>
      <c r="DPH1" s="298"/>
      <c r="DPI1" s="298"/>
      <c r="DPU1" s="117"/>
      <c r="DPV1" s="117"/>
      <c r="DPW1" s="117"/>
      <c r="DPX1" s="117"/>
      <c r="DPY1" s="52"/>
      <c r="DPZ1" s="52"/>
      <c r="DQC1" s="118"/>
      <c r="DQD1" s="117"/>
      <c r="DQE1" s="52"/>
      <c r="DQF1" s="52"/>
      <c r="DQG1" s="52"/>
      <c r="DQH1" s="52"/>
      <c r="DQI1" s="52"/>
      <c r="DQJ1" s="52"/>
      <c r="DQK1" s="52"/>
      <c r="DQL1" s="52"/>
      <c r="DRI1" s="52"/>
      <c r="DRP1" s="298"/>
      <c r="DRQ1" s="298"/>
      <c r="DSC1" s="117"/>
      <c r="DSD1" s="117"/>
      <c r="DSE1" s="117"/>
      <c r="DSF1" s="117"/>
      <c r="DSG1" s="52"/>
      <c r="DSH1" s="52"/>
      <c r="DSK1" s="118"/>
      <c r="DSL1" s="117"/>
      <c r="DSM1" s="52"/>
      <c r="DSN1" s="52"/>
      <c r="DSO1" s="52"/>
      <c r="DSP1" s="52"/>
      <c r="DSQ1" s="52"/>
      <c r="DSR1" s="52"/>
      <c r="DSS1" s="52"/>
      <c r="DST1" s="52"/>
      <c r="DTQ1" s="52"/>
      <c r="DTX1" s="298"/>
      <c r="DTY1" s="298"/>
      <c r="DUK1" s="117"/>
      <c r="DUL1" s="117"/>
      <c r="DUM1" s="117"/>
      <c r="DUN1" s="117"/>
      <c r="DUO1" s="52"/>
      <c r="DUP1" s="52"/>
      <c r="DUS1" s="118"/>
      <c r="DUT1" s="117"/>
      <c r="DUU1" s="52"/>
      <c r="DUV1" s="52"/>
      <c r="DUW1" s="52"/>
      <c r="DUX1" s="52"/>
      <c r="DUY1" s="52"/>
      <c r="DUZ1" s="52"/>
      <c r="DVA1" s="52"/>
      <c r="DVB1" s="52"/>
      <c r="DVY1" s="52"/>
      <c r="DWF1" s="298"/>
      <c r="DWG1" s="298"/>
      <c r="DWS1" s="117"/>
      <c r="DWT1" s="117"/>
      <c r="DWU1" s="117"/>
      <c r="DWV1" s="117"/>
      <c r="DWW1" s="52"/>
      <c r="DWX1" s="52"/>
      <c r="DXA1" s="118"/>
      <c r="DXB1" s="117"/>
      <c r="DXC1" s="52"/>
      <c r="DXD1" s="52"/>
      <c r="DXE1" s="52"/>
      <c r="DXF1" s="52"/>
      <c r="DXG1" s="52"/>
      <c r="DXH1" s="52"/>
      <c r="DXI1" s="52"/>
      <c r="DXJ1" s="52"/>
      <c r="DYG1" s="52"/>
      <c r="DYN1" s="298"/>
      <c r="DYO1" s="298"/>
      <c r="DZA1" s="117"/>
      <c r="DZB1" s="117"/>
      <c r="DZC1" s="117"/>
      <c r="DZD1" s="117"/>
      <c r="DZE1" s="52"/>
      <c r="DZF1" s="52"/>
      <c r="DZI1" s="118"/>
      <c r="DZJ1" s="117"/>
      <c r="DZK1" s="52"/>
      <c r="DZL1" s="52"/>
      <c r="DZM1" s="52"/>
      <c r="DZN1" s="52"/>
      <c r="DZO1" s="52"/>
      <c r="DZP1" s="52"/>
      <c r="DZQ1" s="52"/>
      <c r="DZR1" s="52"/>
      <c r="EAO1" s="52"/>
      <c r="EAV1" s="298"/>
      <c r="EAW1" s="298"/>
      <c r="EBI1" s="117"/>
      <c r="EBJ1" s="117"/>
      <c r="EBK1" s="117"/>
      <c r="EBL1" s="117"/>
      <c r="EBM1" s="52"/>
      <c r="EBN1" s="52"/>
      <c r="EBQ1" s="118"/>
      <c r="EBR1" s="117"/>
      <c r="EBS1" s="52"/>
      <c r="EBT1" s="52"/>
      <c r="EBU1" s="52"/>
      <c r="EBV1" s="52"/>
      <c r="EBW1" s="52"/>
      <c r="EBX1" s="52"/>
      <c r="EBY1" s="52"/>
      <c r="EBZ1" s="52"/>
      <c r="ECW1" s="52"/>
      <c r="EDD1" s="298"/>
      <c r="EDE1" s="298"/>
      <c r="EDQ1" s="117"/>
      <c r="EDR1" s="117"/>
      <c r="EDS1" s="117"/>
      <c r="EDT1" s="117"/>
      <c r="EDU1" s="52"/>
      <c r="EDV1" s="52"/>
      <c r="EDY1" s="118"/>
      <c r="EDZ1" s="117"/>
      <c r="EEA1" s="52"/>
      <c r="EEB1" s="52"/>
      <c r="EEC1" s="52"/>
      <c r="EED1" s="52"/>
      <c r="EEE1" s="52"/>
      <c r="EEF1" s="52"/>
      <c r="EEG1" s="52"/>
      <c r="EEH1" s="52"/>
      <c r="EFE1" s="52"/>
      <c r="EFL1" s="298"/>
      <c r="EFM1" s="298"/>
      <c r="EFY1" s="117"/>
      <c r="EFZ1" s="117"/>
      <c r="EGA1" s="117"/>
      <c r="EGB1" s="117"/>
      <c r="EGC1" s="52"/>
      <c r="EGD1" s="52"/>
      <c r="EGG1" s="118"/>
      <c r="EGH1" s="117"/>
      <c r="EGI1" s="52"/>
      <c r="EGJ1" s="52"/>
      <c r="EGK1" s="52"/>
      <c r="EGL1" s="52"/>
      <c r="EGM1" s="52"/>
      <c r="EGN1" s="52"/>
      <c r="EGO1" s="52"/>
      <c r="EGP1" s="52"/>
      <c r="EHM1" s="52"/>
      <c r="EHT1" s="298"/>
      <c r="EHU1" s="298"/>
      <c r="EIG1" s="117"/>
      <c r="EIH1" s="117"/>
      <c r="EII1" s="117"/>
      <c r="EIJ1" s="117"/>
      <c r="EIK1" s="52"/>
      <c r="EIL1" s="52"/>
      <c r="EIO1" s="118"/>
      <c r="EIP1" s="117"/>
      <c r="EIQ1" s="52"/>
      <c r="EIR1" s="52"/>
      <c r="EIS1" s="52"/>
      <c r="EIT1" s="52"/>
      <c r="EIU1" s="52"/>
      <c r="EIV1" s="52"/>
      <c r="EIW1" s="52"/>
      <c r="EIX1" s="52"/>
      <c r="EJU1" s="52"/>
      <c r="EKB1" s="298"/>
      <c r="EKC1" s="298"/>
      <c r="EKO1" s="117"/>
      <c r="EKP1" s="117"/>
      <c r="EKQ1" s="117"/>
      <c r="EKR1" s="117"/>
      <c r="EKS1" s="52"/>
      <c r="EKT1" s="52"/>
      <c r="EKW1" s="118"/>
      <c r="EKX1" s="117"/>
      <c r="EKY1" s="52"/>
      <c r="EKZ1" s="52"/>
      <c r="ELA1" s="52"/>
      <c r="ELB1" s="52"/>
      <c r="ELC1" s="52"/>
      <c r="ELD1" s="52"/>
      <c r="ELE1" s="52"/>
      <c r="ELF1" s="52"/>
      <c r="EMC1" s="52"/>
      <c r="EMJ1" s="298"/>
      <c r="EMK1" s="298"/>
      <c r="EMW1" s="117"/>
      <c r="EMX1" s="117"/>
      <c r="EMY1" s="117"/>
      <c r="EMZ1" s="117"/>
      <c r="ENA1" s="52"/>
      <c r="ENB1" s="52"/>
      <c r="ENE1" s="118"/>
      <c r="ENF1" s="117"/>
      <c r="ENG1" s="52"/>
      <c r="ENH1" s="52"/>
      <c r="ENI1" s="52"/>
      <c r="ENJ1" s="52"/>
      <c r="ENK1" s="52"/>
      <c r="ENL1" s="52"/>
      <c r="ENM1" s="52"/>
      <c r="ENN1" s="52"/>
      <c r="EOK1" s="52"/>
      <c r="EOR1" s="298"/>
      <c r="EOS1" s="298"/>
      <c r="EPE1" s="117"/>
      <c r="EPF1" s="117"/>
      <c r="EPG1" s="117"/>
      <c r="EPH1" s="117"/>
      <c r="EPI1" s="52"/>
      <c r="EPJ1" s="52"/>
      <c r="EPM1" s="118"/>
      <c r="EPN1" s="117"/>
      <c r="EPO1" s="52"/>
      <c r="EPP1" s="52"/>
      <c r="EPQ1" s="52"/>
      <c r="EPR1" s="52"/>
      <c r="EPS1" s="52"/>
      <c r="EPT1" s="52"/>
      <c r="EPU1" s="52"/>
      <c r="EPV1" s="52"/>
      <c r="EQS1" s="52"/>
      <c r="EQZ1" s="298"/>
      <c r="ERA1" s="298"/>
      <c r="ERM1" s="117"/>
      <c r="ERN1" s="117"/>
      <c r="ERO1" s="117"/>
      <c r="ERP1" s="117"/>
      <c r="ERQ1" s="52"/>
      <c r="ERR1" s="52"/>
      <c r="ERU1" s="118"/>
      <c r="ERV1" s="117"/>
      <c r="ERW1" s="52"/>
      <c r="ERX1" s="52"/>
      <c r="ERY1" s="52"/>
      <c r="ERZ1" s="52"/>
      <c r="ESA1" s="52"/>
      <c r="ESB1" s="52"/>
      <c r="ESC1" s="52"/>
      <c r="ESD1" s="52"/>
      <c r="ETA1" s="52"/>
      <c r="ETH1" s="298"/>
      <c r="ETI1" s="298"/>
      <c r="ETU1" s="117"/>
      <c r="ETV1" s="117"/>
      <c r="ETW1" s="117"/>
      <c r="ETX1" s="117"/>
      <c r="ETY1" s="52"/>
      <c r="ETZ1" s="52"/>
      <c r="EUC1" s="118"/>
      <c r="EUD1" s="117"/>
      <c r="EUE1" s="52"/>
      <c r="EUF1" s="52"/>
      <c r="EUG1" s="52"/>
      <c r="EUH1" s="52"/>
      <c r="EUI1" s="52"/>
      <c r="EUJ1" s="52"/>
      <c r="EUK1" s="52"/>
      <c r="EUL1" s="52"/>
      <c r="EVI1" s="52"/>
      <c r="EVP1" s="298"/>
      <c r="EVQ1" s="298"/>
      <c r="EWC1" s="117"/>
      <c r="EWD1" s="117"/>
      <c r="EWE1" s="117"/>
      <c r="EWF1" s="117"/>
      <c r="EWG1" s="52"/>
      <c r="EWH1" s="52"/>
      <c r="EWK1" s="118"/>
      <c r="EWL1" s="117"/>
      <c r="EWM1" s="52"/>
      <c r="EWN1" s="52"/>
      <c r="EWO1" s="52"/>
      <c r="EWP1" s="52"/>
      <c r="EWQ1" s="52"/>
      <c r="EWR1" s="52"/>
      <c r="EWS1" s="52"/>
      <c r="EWT1" s="52"/>
      <c r="EXQ1" s="52"/>
      <c r="EXX1" s="298"/>
      <c r="EXY1" s="298"/>
      <c r="EYK1" s="117"/>
      <c r="EYL1" s="117"/>
      <c r="EYM1" s="117"/>
      <c r="EYN1" s="117"/>
      <c r="EYO1" s="52"/>
      <c r="EYP1" s="52"/>
      <c r="EYS1" s="118"/>
      <c r="EYT1" s="117"/>
      <c r="EYU1" s="52"/>
      <c r="EYV1" s="52"/>
      <c r="EYW1" s="52"/>
      <c r="EYX1" s="52"/>
      <c r="EYY1" s="52"/>
      <c r="EYZ1" s="52"/>
      <c r="EZA1" s="52"/>
      <c r="EZB1" s="52"/>
      <c r="EZY1" s="52"/>
      <c r="FAF1" s="298"/>
      <c r="FAG1" s="298"/>
      <c r="FAS1" s="117"/>
      <c r="FAT1" s="117"/>
      <c r="FAU1" s="117"/>
      <c r="FAV1" s="117"/>
      <c r="FAW1" s="52"/>
      <c r="FAX1" s="52"/>
      <c r="FBA1" s="118"/>
      <c r="FBB1" s="117"/>
      <c r="FBC1" s="52"/>
      <c r="FBD1" s="52"/>
      <c r="FBE1" s="52"/>
      <c r="FBF1" s="52"/>
      <c r="FBG1" s="52"/>
      <c r="FBH1" s="52"/>
      <c r="FBI1" s="52"/>
      <c r="FBJ1" s="52"/>
      <c r="FCG1" s="52"/>
      <c r="FCN1" s="298"/>
      <c r="FCO1" s="298"/>
      <c r="FDA1" s="117"/>
      <c r="FDB1" s="117"/>
      <c r="FDC1" s="117"/>
      <c r="FDD1" s="117"/>
      <c r="FDE1" s="52"/>
      <c r="FDF1" s="52"/>
      <c r="FDI1" s="118"/>
      <c r="FDJ1" s="117"/>
      <c r="FDK1" s="52"/>
      <c r="FDL1" s="52"/>
      <c r="FDM1" s="52"/>
      <c r="FDN1" s="52"/>
      <c r="FDO1" s="52"/>
      <c r="FDP1" s="52"/>
      <c r="FDQ1" s="52"/>
      <c r="FDR1" s="52"/>
      <c r="FEO1" s="52"/>
      <c r="FEV1" s="298"/>
      <c r="FEW1" s="298"/>
      <c r="FFI1" s="117"/>
      <c r="FFJ1" s="117"/>
      <c r="FFK1" s="117"/>
      <c r="FFL1" s="117"/>
      <c r="FFM1" s="52"/>
      <c r="FFN1" s="52"/>
      <c r="FFQ1" s="118"/>
      <c r="FFR1" s="117"/>
      <c r="FFS1" s="52"/>
      <c r="FFT1" s="52"/>
      <c r="FFU1" s="52"/>
      <c r="FFV1" s="52"/>
      <c r="FFW1" s="52"/>
      <c r="FFX1" s="52"/>
      <c r="FFY1" s="52"/>
      <c r="FFZ1" s="52"/>
      <c r="FGW1" s="52"/>
      <c r="FHD1" s="298"/>
      <c r="FHE1" s="298"/>
      <c r="FHQ1" s="117"/>
      <c r="FHR1" s="117"/>
      <c r="FHS1" s="117"/>
      <c r="FHT1" s="117"/>
      <c r="FHU1" s="52"/>
      <c r="FHV1" s="52"/>
      <c r="FHY1" s="118"/>
      <c r="FHZ1" s="117"/>
      <c r="FIA1" s="52"/>
      <c r="FIB1" s="52"/>
      <c r="FIC1" s="52"/>
      <c r="FID1" s="52"/>
      <c r="FIE1" s="52"/>
      <c r="FIF1" s="52"/>
      <c r="FIG1" s="52"/>
      <c r="FIH1" s="52"/>
      <c r="FJE1" s="52"/>
      <c r="FJL1" s="298"/>
      <c r="FJM1" s="298"/>
      <c r="FJY1" s="117"/>
      <c r="FJZ1" s="117"/>
      <c r="FKA1" s="117"/>
      <c r="FKB1" s="117"/>
      <c r="FKC1" s="52"/>
      <c r="FKD1" s="52"/>
      <c r="FKG1" s="118"/>
      <c r="FKH1" s="117"/>
      <c r="FKI1" s="52"/>
      <c r="FKJ1" s="52"/>
      <c r="FKK1" s="52"/>
      <c r="FKL1" s="52"/>
      <c r="FKM1" s="52"/>
      <c r="FKN1" s="52"/>
      <c r="FKO1" s="52"/>
      <c r="FKP1" s="52"/>
      <c r="FLM1" s="52"/>
      <c r="FLT1" s="298"/>
      <c r="FLU1" s="298"/>
      <c r="FMG1" s="117"/>
      <c r="FMH1" s="117"/>
      <c r="FMI1" s="117"/>
      <c r="FMJ1" s="117"/>
      <c r="FMK1" s="52"/>
      <c r="FML1" s="52"/>
      <c r="FMO1" s="118"/>
      <c r="FMP1" s="117"/>
      <c r="FMQ1" s="52"/>
      <c r="FMR1" s="52"/>
      <c r="FMS1" s="52"/>
      <c r="FMT1" s="52"/>
      <c r="FMU1" s="52"/>
      <c r="FMV1" s="52"/>
      <c r="FMW1" s="52"/>
      <c r="FMX1" s="52"/>
      <c r="FNU1" s="52"/>
      <c r="FOB1" s="298"/>
      <c r="FOC1" s="298"/>
      <c r="FOO1" s="117"/>
      <c r="FOP1" s="117"/>
      <c r="FOQ1" s="117"/>
      <c r="FOR1" s="117"/>
      <c r="FOS1" s="52"/>
      <c r="FOT1" s="52"/>
      <c r="FOW1" s="118"/>
      <c r="FOX1" s="117"/>
      <c r="FOY1" s="52"/>
      <c r="FOZ1" s="52"/>
      <c r="FPA1" s="52"/>
      <c r="FPB1" s="52"/>
      <c r="FPC1" s="52"/>
      <c r="FPD1" s="52"/>
      <c r="FPE1" s="52"/>
      <c r="FPF1" s="52"/>
      <c r="FQC1" s="52"/>
      <c r="FQJ1" s="298"/>
      <c r="FQK1" s="298"/>
      <c r="FQW1" s="117"/>
      <c r="FQX1" s="117"/>
      <c r="FQY1" s="117"/>
      <c r="FQZ1" s="117"/>
      <c r="FRA1" s="52"/>
      <c r="FRB1" s="52"/>
      <c r="FRE1" s="118"/>
      <c r="FRF1" s="117"/>
      <c r="FRG1" s="52"/>
      <c r="FRH1" s="52"/>
      <c r="FRI1" s="52"/>
      <c r="FRJ1" s="52"/>
      <c r="FRK1" s="52"/>
      <c r="FRL1" s="52"/>
      <c r="FRM1" s="52"/>
      <c r="FRN1" s="52"/>
      <c r="FSK1" s="52"/>
      <c r="FSR1" s="298"/>
      <c r="FSS1" s="298"/>
      <c r="FTE1" s="117"/>
      <c r="FTF1" s="117"/>
      <c r="FTG1" s="117"/>
      <c r="FTH1" s="117"/>
      <c r="FTI1" s="52"/>
      <c r="FTJ1" s="52"/>
      <c r="FTM1" s="118"/>
      <c r="FTN1" s="117"/>
      <c r="FTO1" s="52"/>
      <c r="FTP1" s="52"/>
      <c r="FTQ1" s="52"/>
      <c r="FTR1" s="52"/>
      <c r="FTS1" s="52"/>
      <c r="FTT1" s="52"/>
      <c r="FTU1" s="52"/>
      <c r="FTV1" s="52"/>
      <c r="FUS1" s="52"/>
      <c r="FUZ1" s="298"/>
      <c r="FVA1" s="298"/>
      <c r="FVM1" s="117"/>
      <c r="FVN1" s="117"/>
      <c r="FVO1" s="117"/>
      <c r="FVP1" s="117"/>
      <c r="FVQ1" s="52"/>
      <c r="FVR1" s="52"/>
      <c r="FVU1" s="118"/>
      <c r="FVV1" s="117"/>
      <c r="FVW1" s="52"/>
      <c r="FVX1" s="52"/>
      <c r="FVY1" s="52"/>
      <c r="FVZ1" s="52"/>
      <c r="FWA1" s="52"/>
      <c r="FWB1" s="52"/>
      <c r="FWC1" s="52"/>
      <c r="FWD1" s="52"/>
      <c r="FXA1" s="52"/>
      <c r="FXH1" s="298"/>
      <c r="FXI1" s="298"/>
      <c r="FXU1" s="117"/>
      <c r="FXV1" s="117"/>
      <c r="FXW1" s="117"/>
      <c r="FXX1" s="117"/>
      <c r="FXY1" s="52"/>
      <c r="FXZ1" s="52"/>
      <c r="FYC1" s="118"/>
      <c r="FYD1" s="117"/>
      <c r="FYE1" s="52"/>
      <c r="FYF1" s="52"/>
      <c r="FYG1" s="52"/>
      <c r="FYH1" s="52"/>
      <c r="FYI1" s="52"/>
      <c r="FYJ1" s="52"/>
      <c r="FYK1" s="52"/>
      <c r="FYL1" s="52"/>
      <c r="FZI1" s="52"/>
      <c r="FZP1" s="298"/>
      <c r="FZQ1" s="298"/>
      <c r="GAC1" s="117"/>
      <c r="GAD1" s="117"/>
      <c r="GAE1" s="117"/>
      <c r="GAF1" s="117"/>
      <c r="GAG1" s="52"/>
      <c r="GAH1" s="52"/>
      <c r="GAK1" s="118"/>
      <c r="GAL1" s="117"/>
      <c r="GAM1" s="52"/>
      <c r="GAN1" s="52"/>
      <c r="GAO1" s="52"/>
      <c r="GAP1" s="52"/>
      <c r="GAQ1" s="52"/>
      <c r="GAR1" s="52"/>
      <c r="GAS1" s="52"/>
      <c r="GAT1" s="52"/>
      <c r="GBQ1" s="52"/>
      <c r="GBX1" s="298"/>
      <c r="GBY1" s="298"/>
      <c r="GCK1" s="117"/>
      <c r="GCL1" s="117"/>
      <c r="GCM1" s="117"/>
      <c r="GCN1" s="117"/>
      <c r="GCO1" s="52"/>
      <c r="GCP1" s="52"/>
      <c r="GCS1" s="118"/>
      <c r="GCT1" s="117"/>
      <c r="GCU1" s="52"/>
      <c r="GCV1" s="52"/>
      <c r="GCW1" s="52"/>
      <c r="GCX1" s="52"/>
      <c r="GCY1" s="52"/>
      <c r="GCZ1" s="52"/>
      <c r="GDA1" s="52"/>
      <c r="GDB1" s="52"/>
      <c r="GDY1" s="52"/>
      <c r="GEF1" s="298"/>
      <c r="GEG1" s="298"/>
      <c r="GES1" s="117"/>
      <c r="GET1" s="117"/>
      <c r="GEU1" s="117"/>
      <c r="GEV1" s="117"/>
      <c r="GEW1" s="52"/>
      <c r="GEX1" s="52"/>
      <c r="GFA1" s="118"/>
      <c r="GFB1" s="117"/>
      <c r="GFC1" s="52"/>
      <c r="GFD1" s="52"/>
      <c r="GFE1" s="52"/>
      <c r="GFF1" s="52"/>
      <c r="GFG1" s="52"/>
      <c r="GFH1" s="52"/>
      <c r="GFI1" s="52"/>
      <c r="GFJ1" s="52"/>
      <c r="GGG1" s="52"/>
      <c r="GGN1" s="298"/>
      <c r="GGO1" s="298"/>
      <c r="GHA1" s="117"/>
      <c r="GHB1" s="117"/>
      <c r="GHC1" s="117"/>
      <c r="GHD1" s="117"/>
      <c r="GHE1" s="52"/>
      <c r="GHF1" s="52"/>
      <c r="GHI1" s="118"/>
      <c r="GHJ1" s="117"/>
      <c r="GHK1" s="52"/>
      <c r="GHL1" s="52"/>
      <c r="GHM1" s="52"/>
      <c r="GHN1" s="52"/>
      <c r="GHO1" s="52"/>
      <c r="GHP1" s="52"/>
      <c r="GHQ1" s="52"/>
      <c r="GHR1" s="52"/>
      <c r="GIO1" s="52"/>
      <c r="GIV1" s="298"/>
      <c r="GIW1" s="298"/>
      <c r="GJI1" s="117"/>
      <c r="GJJ1" s="117"/>
      <c r="GJK1" s="117"/>
      <c r="GJL1" s="117"/>
      <c r="GJM1" s="52"/>
      <c r="GJN1" s="52"/>
      <c r="GJQ1" s="118"/>
      <c r="GJR1" s="117"/>
      <c r="GJS1" s="52"/>
      <c r="GJT1" s="52"/>
      <c r="GJU1" s="52"/>
      <c r="GJV1" s="52"/>
      <c r="GJW1" s="52"/>
      <c r="GJX1" s="52"/>
      <c r="GJY1" s="52"/>
      <c r="GJZ1" s="52"/>
      <c r="GKW1" s="52"/>
      <c r="GLD1" s="298"/>
      <c r="GLE1" s="298"/>
      <c r="GLQ1" s="117"/>
      <c r="GLR1" s="117"/>
      <c r="GLS1" s="117"/>
      <c r="GLT1" s="117"/>
      <c r="GLU1" s="52"/>
      <c r="GLV1" s="52"/>
      <c r="GLY1" s="118"/>
      <c r="GLZ1" s="117"/>
      <c r="GMA1" s="52"/>
      <c r="GMB1" s="52"/>
      <c r="GMC1" s="52"/>
      <c r="GMD1" s="52"/>
      <c r="GME1" s="52"/>
      <c r="GMF1" s="52"/>
      <c r="GMG1" s="52"/>
      <c r="GMH1" s="52"/>
      <c r="GNE1" s="52"/>
      <c r="GNL1" s="298"/>
      <c r="GNM1" s="298"/>
      <c r="GNY1" s="117"/>
      <c r="GNZ1" s="117"/>
      <c r="GOA1" s="117"/>
      <c r="GOB1" s="117"/>
      <c r="GOC1" s="52"/>
      <c r="GOD1" s="52"/>
      <c r="GOG1" s="118"/>
      <c r="GOH1" s="117"/>
      <c r="GOI1" s="52"/>
      <c r="GOJ1" s="52"/>
      <c r="GOK1" s="52"/>
      <c r="GOL1" s="52"/>
      <c r="GOM1" s="52"/>
      <c r="GON1" s="52"/>
      <c r="GOO1" s="52"/>
      <c r="GOP1" s="52"/>
      <c r="GPM1" s="52"/>
      <c r="GPT1" s="298"/>
      <c r="GPU1" s="298"/>
      <c r="GQG1" s="117"/>
      <c r="GQH1" s="117"/>
      <c r="GQI1" s="117"/>
      <c r="GQJ1" s="117"/>
      <c r="GQK1" s="52"/>
      <c r="GQL1" s="52"/>
      <c r="GQO1" s="118"/>
      <c r="GQP1" s="117"/>
      <c r="GQQ1" s="52"/>
      <c r="GQR1" s="52"/>
      <c r="GQS1" s="52"/>
      <c r="GQT1" s="52"/>
      <c r="GQU1" s="52"/>
      <c r="GQV1" s="52"/>
      <c r="GQW1" s="52"/>
      <c r="GQX1" s="52"/>
      <c r="GRU1" s="52"/>
      <c r="GSB1" s="298"/>
      <c r="GSC1" s="298"/>
      <c r="GSO1" s="117"/>
      <c r="GSP1" s="117"/>
      <c r="GSQ1" s="117"/>
      <c r="GSR1" s="117"/>
      <c r="GSS1" s="52"/>
      <c r="GST1" s="52"/>
      <c r="GSW1" s="118"/>
      <c r="GSX1" s="117"/>
      <c r="GSY1" s="52"/>
      <c r="GSZ1" s="52"/>
      <c r="GTA1" s="52"/>
      <c r="GTB1" s="52"/>
      <c r="GTC1" s="52"/>
      <c r="GTD1" s="52"/>
      <c r="GTE1" s="52"/>
      <c r="GTF1" s="52"/>
      <c r="GUC1" s="52"/>
      <c r="GUJ1" s="298"/>
      <c r="GUK1" s="298"/>
      <c r="GUW1" s="117"/>
      <c r="GUX1" s="117"/>
      <c r="GUY1" s="117"/>
      <c r="GUZ1" s="117"/>
      <c r="GVA1" s="52"/>
      <c r="GVB1" s="52"/>
      <c r="GVE1" s="118"/>
      <c r="GVF1" s="117"/>
      <c r="GVG1" s="52"/>
      <c r="GVH1" s="52"/>
      <c r="GVI1" s="52"/>
      <c r="GVJ1" s="52"/>
      <c r="GVK1" s="52"/>
      <c r="GVL1" s="52"/>
      <c r="GVM1" s="52"/>
      <c r="GVN1" s="52"/>
      <c r="GWK1" s="52"/>
      <c r="GWR1" s="298"/>
      <c r="GWS1" s="298"/>
      <c r="GXE1" s="117"/>
      <c r="GXF1" s="117"/>
      <c r="GXG1" s="117"/>
      <c r="GXH1" s="117"/>
      <c r="GXI1" s="52"/>
      <c r="GXJ1" s="52"/>
      <c r="GXM1" s="118"/>
      <c r="GXN1" s="117"/>
      <c r="GXO1" s="52"/>
      <c r="GXP1" s="52"/>
      <c r="GXQ1" s="52"/>
      <c r="GXR1" s="52"/>
      <c r="GXS1" s="52"/>
      <c r="GXT1" s="52"/>
      <c r="GXU1" s="52"/>
      <c r="GXV1" s="52"/>
      <c r="GYS1" s="52"/>
      <c r="GYZ1" s="298"/>
      <c r="GZA1" s="298"/>
      <c r="GZM1" s="117"/>
      <c r="GZN1" s="117"/>
      <c r="GZO1" s="117"/>
      <c r="GZP1" s="117"/>
      <c r="GZQ1" s="52"/>
      <c r="GZR1" s="52"/>
      <c r="GZU1" s="118"/>
      <c r="GZV1" s="117"/>
      <c r="GZW1" s="52"/>
      <c r="GZX1" s="52"/>
      <c r="GZY1" s="52"/>
      <c r="GZZ1" s="52"/>
      <c r="HAA1" s="52"/>
      <c r="HAB1" s="52"/>
      <c r="HAC1" s="52"/>
      <c r="HAD1" s="52"/>
      <c r="HBA1" s="52"/>
      <c r="HBH1" s="298"/>
      <c r="HBI1" s="298"/>
      <c r="HBU1" s="117"/>
      <c r="HBV1" s="117"/>
      <c r="HBW1" s="117"/>
      <c r="HBX1" s="117"/>
      <c r="HBY1" s="52"/>
      <c r="HBZ1" s="52"/>
      <c r="HCC1" s="118"/>
      <c r="HCD1" s="117"/>
      <c r="HCE1" s="52"/>
      <c r="HCF1" s="52"/>
      <c r="HCG1" s="52"/>
      <c r="HCH1" s="52"/>
      <c r="HCI1" s="52"/>
      <c r="HCJ1" s="52"/>
      <c r="HCK1" s="52"/>
      <c r="HCL1" s="52"/>
      <c r="HDI1" s="52"/>
      <c r="HDP1" s="298"/>
      <c r="HDQ1" s="298"/>
      <c r="HEC1" s="117"/>
      <c r="HED1" s="117"/>
      <c r="HEE1" s="117"/>
      <c r="HEF1" s="117"/>
      <c r="HEG1" s="52"/>
      <c r="HEH1" s="52"/>
      <c r="HEK1" s="118"/>
      <c r="HEL1" s="117"/>
      <c r="HEM1" s="52"/>
      <c r="HEN1" s="52"/>
      <c r="HEO1" s="52"/>
      <c r="HEP1" s="52"/>
      <c r="HEQ1" s="52"/>
      <c r="HER1" s="52"/>
      <c r="HES1" s="52"/>
      <c r="HET1" s="52"/>
      <c r="HFQ1" s="52"/>
      <c r="HFX1" s="298"/>
      <c r="HFY1" s="298"/>
      <c r="HGK1" s="117"/>
      <c r="HGL1" s="117"/>
      <c r="HGM1" s="117"/>
      <c r="HGN1" s="117"/>
      <c r="HGO1" s="52"/>
      <c r="HGP1" s="52"/>
      <c r="HGS1" s="118"/>
      <c r="HGT1" s="117"/>
      <c r="HGU1" s="52"/>
      <c r="HGV1" s="52"/>
      <c r="HGW1" s="52"/>
      <c r="HGX1" s="52"/>
      <c r="HGY1" s="52"/>
      <c r="HGZ1" s="52"/>
      <c r="HHA1" s="52"/>
      <c r="HHB1" s="52"/>
      <c r="HHY1" s="52"/>
      <c r="HIF1" s="298"/>
      <c r="HIG1" s="298"/>
      <c r="HIS1" s="117"/>
      <c r="HIT1" s="117"/>
      <c r="HIU1" s="117"/>
      <c r="HIV1" s="117"/>
      <c r="HIW1" s="52"/>
      <c r="HIX1" s="52"/>
      <c r="HJA1" s="118"/>
      <c r="HJB1" s="117"/>
      <c r="HJC1" s="52"/>
      <c r="HJD1" s="52"/>
      <c r="HJE1" s="52"/>
      <c r="HJF1" s="52"/>
      <c r="HJG1" s="52"/>
      <c r="HJH1" s="52"/>
      <c r="HJI1" s="52"/>
      <c r="HJJ1" s="52"/>
      <c r="HKG1" s="52"/>
      <c r="HKN1" s="298"/>
      <c r="HKO1" s="298"/>
      <c r="HLA1" s="117"/>
      <c r="HLB1" s="117"/>
      <c r="HLC1" s="117"/>
      <c r="HLD1" s="117"/>
      <c r="HLE1" s="52"/>
      <c r="HLF1" s="52"/>
      <c r="HLI1" s="118"/>
      <c r="HLJ1" s="117"/>
      <c r="HLK1" s="52"/>
      <c r="HLL1" s="52"/>
      <c r="HLM1" s="52"/>
      <c r="HLN1" s="52"/>
      <c r="HLO1" s="52"/>
      <c r="HLP1" s="52"/>
      <c r="HLQ1" s="52"/>
      <c r="HLR1" s="52"/>
      <c r="HMO1" s="52"/>
      <c r="HMV1" s="298"/>
      <c r="HMW1" s="298"/>
      <c r="HNI1" s="117"/>
      <c r="HNJ1" s="117"/>
      <c r="HNK1" s="117"/>
      <c r="HNL1" s="117"/>
      <c r="HNM1" s="52"/>
      <c r="HNN1" s="52"/>
      <c r="HNQ1" s="118"/>
      <c r="HNR1" s="117"/>
      <c r="HNS1" s="52"/>
      <c r="HNT1" s="52"/>
      <c r="HNU1" s="52"/>
      <c r="HNV1" s="52"/>
      <c r="HNW1" s="52"/>
      <c r="HNX1" s="52"/>
      <c r="HNY1" s="52"/>
      <c r="HNZ1" s="52"/>
      <c r="HOW1" s="52"/>
      <c r="HPD1" s="298"/>
      <c r="HPE1" s="298"/>
      <c r="HPQ1" s="117"/>
      <c r="HPR1" s="117"/>
      <c r="HPS1" s="117"/>
      <c r="HPT1" s="117"/>
      <c r="HPU1" s="52"/>
      <c r="HPV1" s="52"/>
      <c r="HPY1" s="118"/>
      <c r="HPZ1" s="117"/>
      <c r="HQA1" s="52"/>
      <c r="HQB1" s="52"/>
      <c r="HQC1" s="52"/>
      <c r="HQD1" s="52"/>
      <c r="HQE1" s="52"/>
      <c r="HQF1" s="52"/>
      <c r="HQG1" s="52"/>
      <c r="HQH1" s="52"/>
      <c r="HRE1" s="52"/>
      <c r="HRL1" s="298"/>
      <c r="HRM1" s="298"/>
      <c r="HRY1" s="117"/>
      <c r="HRZ1" s="117"/>
      <c r="HSA1" s="117"/>
      <c r="HSB1" s="117"/>
      <c r="HSC1" s="52"/>
      <c r="HSD1" s="52"/>
      <c r="HSG1" s="118"/>
      <c r="HSH1" s="117"/>
      <c r="HSI1" s="52"/>
      <c r="HSJ1" s="52"/>
      <c r="HSK1" s="52"/>
      <c r="HSL1" s="52"/>
      <c r="HSM1" s="52"/>
      <c r="HSN1" s="52"/>
      <c r="HSO1" s="52"/>
      <c r="HSP1" s="52"/>
      <c r="HTM1" s="52"/>
      <c r="HTT1" s="298"/>
      <c r="HTU1" s="298"/>
      <c r="HUG1" s="117"/>
      <c r="HUH1" s="117"/>
      <c r="HUI1" s="117"/>
      <c r="HUJ1" s="117"/>
      <c r="HUK1" s="52"/>
      <c r="HUL1" s="52"/>
      <c r="HUO1" s="118"/>
      <c r="HUP1" s="117"/>
      <c r="HUQ1" s="52"/>
      <c r="HUR1" s="52"/>
      <c r="HUS1" s="52"/>
      <c r="HUT1" s="52"/>
      <c r="HUU1" s="52"/>
      <c r="HUV1" s="52"/>
      <c r="HUW1" s="52"/>
      <c r="HUX1" s="52"/>
      <c r="HVU1" s="52"/>
      <c r="HWB1" s="298"/>
      <c r="HWC1" s="298"/>
      <c r="HWO1" s="117"/>
      <c r="HWP1" s="117"/>
      <c r="HWQ1" s="117"/>
      <c r="HWR1" s="117"/>
      <c r="HWS1" s="52"/>
      <c r="HWT1" s="52"/>
      <c r="HWW1" s="118"/>
      <c r="HWX1" s="117"/>
      <c r="HWY1" s="52"/>
      <c r="HWZ1" s="52"/>
      <c r="HXA1" s="52"/>
      <c r="HXB1" s="52"/>
      <c r="HXC1" s="52"/>
      <c r="HXD1" s="52"/>
      <c r="HXE1" s="52"/>
      <c r="HXF1" s="52"/>
      <c r="HYC1" s="52"/>
      <c r="HYJ1" s="298"/>
      <c r="HYK1" s="298"/>
      <c r="HYW1" s="117"/>
      <c r="HYX1" s="117"/>
      <c r="HYY1" s="117"/>
      <c r="HYZ1" s="117"/>
      <c r="HZA1" s="52"/>
      <c r="HZB1" s="52"/>
      <c r="HZE1" s="118"/>
      <c r="HZF1" s="117"/>
      <c r="HZG1" s="52"/>
      <c r="HZH1" s="52"/>
      <c r="HZI1" s="52"/>
      <c r="HZJ1" s="52"/>
      <c r="HZK1" s="52"/>
      <c r="HZL1" s="52"/>
      <c r="HZM1" s="52"/>
      <c r="HZN1" s="52"/>
      <c r="IAK1" s="52"/>
      <c r="IAR1" s="298"/>
      <c r="IAS1" s="298"/>
      <c r="IBE1" s="117"/>
      <c r="IBF1" s="117"/>
      <c r="IBG1" s="117"/>
      <c r="IBH1" s="117"/>
      <c r="IBI1" s="52"/>
      <c r="IBJ1" s="52"/>
      <c r="IBM1" s="118"/>
      <c r="IBN1" s="117"/>
      <c r="IBO1" s="52"/>
      <c r="IBP1" s="52"/>
      <c r="IBQ1" s="52"/>
      <c r="IBR1" s="52"/>
      <c r="IBS1" s="52"/>
      <c r="IBT1" s="52"/>
      <c r="IBU1" s="52"/>
      <c r="IBV1" s="52"/>
      <c r="ICS1" s="52"/>
      <c r="ICZ1" s="298"/>
      <c r="IDA1" s="298"/>
      <c r="IDM1" s="117"/>
      <c r="IDN1" s="117"/>
      <c r="IDO1" s="117"/>
      <c r="IDP1" s="117"/>
      <c r="IDQ1" s="52"/>
      <c r="IDR1" s="52"/>
      <c r="IDU1" s="118"/>
      <c r="IDV1" s="117"/>
      <c r="IDW1" s="52"/>
      <c r="IDX1" s="52"/>
      <c r="IDY1" s="52"/>
      <c r="IDZ1" s="52"/>
      <c r="IEA1" s="52"/>
      <c r="IEB1" s="52"/>
      <c r="IEC1" s="52"/>
      <c r="IED1" s="52"/>
      <c r="IFA1" s="52"/>
      <c r="IFH1" s="298"/>
      <c r="IFI1" s="298"/>
      <c r="IFU1" s="117"/>
      <c r="IFV1" s="117"/>
      <c r="IFW1" s="117"/>
      <c r="IFX1" s="117"/>
      <c r="IFY1" s="52"/>
      <c r="IFZ1" s="52"/>
      <c r="IGC1" s="118"/>
      <c r="IGD1" s="117"/>
      <c r="IGE1" s="52"/>
      <c r="IGF1" s="52"/>
      <c r="IGG1" s="52"/>
      <c r="IGH1" s="52"/>
      <c r="IGI1" s="52"/>
      <c r="IGJ1" s="52"/>
      <c r="IGK1" s="52"/>
      <c r="IGL1" s="52"/>
      <c r="IHI1" s="52"/>
      <c r="IHP1" s="298"/>
      <c r="IHQ1" s="298"/>
      <c r="IIC1" s="117"/>
      <c r="IID1" s="117"/>
      <c r="IIE1" s="117"/>
      <c r="IIF1" s="117"/>
      <c r="IIG1" s="52"/>
      <c r="IIH1" s="52"/>
      <c r="IIK1" s="118"/>
      <c r="IIL1" s="117"/>
      <c r="IIM1" s="52"/>
      <c r="IIN1" s="52"/>
      <c r="IIO1" s="52"/>
      <c r="IIP1" s="52"/>
      <c r="IIQ1" s="52"/>
      <c r="IIR1" s="52"/>
      <c r="IIS1" s="52"/>
      <c r="IIT1" s="52"/>
      <c r="IJQ1" s="52"/>
      <c r="IJX1" s="298"/>
      <c r="IJY1" s="298"/>
      <c r="IKK1" s="117"/>
      <c r="IKL1" s="117"/>
      <c r="IKM1" s="117"/>
      <c r="IKN1" s="117"/>
      <c r="IKO1" s="52"/>
      <c r="IKP1" s="52"/>
      <c r="IKS1" s="118"/>
      <c r="IKT1" s="117"/>
      <c r="IKU1" s="52"/>
      <c r="IKV1" s="52"/>
      <c r="IKW1" s="52"/>
      <c r="IKX1" s="52"/>
      <c r="IKY1" s="52"/>
      <c r="IKZ1" s="52"/>
      <c r="ILA1" s="52"/>
      <c r="ILB1" s="52"/>
      <c r="ILY1" s="52"/>
      <c r="IMF1" s="298"/>
      <c r="IMG1" s="298"/>
      <c r="IMS1" s="117"/>
      <c r="IMT1" s="117"/>
      <c r="IMU1" s="117"/>
      <c r="IMV1" s="117"/>
      <c r="IMW1" s="52"/>
      <c r="IMX1" s="52"/>
      <c r="INA1" s="118"/>
      <c r="INB1" s="117"/>
      <c r="INC1" s="52"/>
      <c r="IND1" s="52"/>
      <c r="INE1" s="52"/>
      <c r="INF1" s="52"/>
      <c r="ING1" s="52"/>
      <c r="INH1" s="52"/>
      <c r="INI1" s="52"/>
      <c r="INJ1" s="52"/>
      <c r="IOG1" s="52"/>
      <c r="ION1" s="298"/>
      <c r="IOO1" s="298"/>
      <c r="IPA1" s="117"/>
      <c r="IPB1" s="117"/>
      <c r="IPC1" s="117"/>
      <c r="IPD1" s="117"/>
      <c r="IPE1" s="52"/>
      <c r="IPF1" s="52"/>
      <c r="IPI1" s="118"/>
      <c r="IPJ1" s="117"/>
      <c r="IPK1" s="52"/>
      <c r="IPL1" s="52"/>
      <c r="IPM1" s="52"/>
      <c r="IPN1" s="52"/>
      <c r="IPO1" s="52"/>
      <c r="IPP1" s="52"/>
      <c r="IPQ1" s="52"/>
      <c r="IPR1" s="52"/>
      <c r="IQO1" s="52"/>
      <c r="IQV1" s="298"/>
      <c r="IQW1" s="298"/>
      <c r="IRI1" s="117"/>
      <c r="IRJ1" s="117"/>
      <c r="IRK1" s="117"/>
      <c r="IRL1" s="117"/>
      <c r="IRM1" s="52"/>
      <c r="IRN1" s="52"/>
      <c r="IRQ1" s="118"/>
      <c r="IRR1" s="117"/>
      <c r="IRS1" s="52"/>
      <c r="IRT1" s="52"/>
      <c r="IRU1" s="52"/>
      <c r="IRV1" s="52"/>
      <c r="IRW1" s="52"/>
      <c r="IRX1" s="52"/>
      <c r="IRY1" s="52"/>
      <c r="IRZ1" s="52"/>
      <c r="ISW1" s="52"/>
      <c r="ITD1" s="298"/>
      <c r="ITE1" s="298"/>
      <c r="ITQ1" s="117"/>
      <c r="ITR1" s="117"/>
      <c r="ITS1" s="117"/>
      <c r="ITT1" s="117"/>
      <c r="ITU1" s="52"/>
      <c r="ITV1" s="52"/>
      <c r="ITY1" s="118"/>
      <c r="ITZ1" s="117"/>
      <c r="IUA1" s="52"/>
      <c r="IUB1" s="52"/>
      <c r="IUC1" s="52"/>
      <c r="IUD1" s="52"/>
      <c r="IUE1" s="52"/>
      <c r="IUF1" s="52"/>
      <c r="IUG1" s="52"/>
      <c r="IUH1" s="52"/>
      <c r="IVE1" s="52"/>
      <c r="IVL1" s="298"/>
      <c r="IVM1" s="298"/>
      <c r="IVY1" s="117"/>
      <c r="IVZ1" s="117"/>
      <c r="IWA1" s="117"/>
      <c r="IWB1" s="117"/>
      <c r="IWC1" s="52"/>
      <c r="IWD1" s="52"/>
      <c r="IWG1" s="118"/>
      <c r="IWH1" s="117"/>
      <c r="IWI1" s="52"/>
      <c r="IWJ1" s="52"/>
      <c r="IWK1" s="52"/>
      <c r="IWL1" s="52"/>
      <c r="IWM1" s="52"/>
      <c r="IWN1" s="52"/>
      <c r="IWO1" s="52"/>
      <c r="IWP1" s="52"/>
      <c r="IXM1" s="52"/>
      <c r="IXT1" s="298"/>
      <c r="IXU1" s="298"/>
      <c r="IYG1" s="117"/>
      <c r="IYH1" s="117"/>
      <c r="IYI1" s="117"/>
      <c r="IYJ1" s="117"/>
      <c r="IYK1" s="52"/>
      <c r="IYL1" s="52"/>
      <c r="IYO1" s="118"/>
      <c r="IYP1" s="117"/>
      <c r="IYQ1" s="52"/>
      <c r="IYR1" s="52"/>
      <c r="IYS1" s="52"/>
      <c r="IYT1" s="52"/>
      <c r="IYU1" s="52"/>
      <c r="IYV1" s="52"/>
      <c r="IYW1" s="52"/>
      <c r="IYX1" s="52"/>
      <c r="IZU1" s="52"/>
      <c r="JAB1" s="298"/>
      <c r="JAC1" s="298"/>
      <c r="JAO1" s="117"/>
      <c r="JAP1" s="117"/>
      <c r="JAQ1" s="117"/>
      <c r="JAR1" s="117"/>
      <c r="JAS1" s="52"/>
      <c r="JAT1" s="52"/>
      <c r="JAW1" s="118"/>
      <c r="JAX1" s="117"/>
      <c r="JAY1" s="52"/>
      <c r="JAZ1" s="52"/>
      <c r="JBA1" s="52"/>
      <c r="JBB1" s="52"/>
      <c r="JBC1" s="52"/>
      <c r="JBD1" s="52"/>
      <c r="JBE1" s="52"/>
      <c r="JBF1" s="52"/>
      <c r="JCC1" s="52"/>
      <c r="JCJ1" s="298"/>
      <c r="JCK1" s="298"/>
      <c r="JCW1" s="117"/>
      <c r="JCX1" s="117"/>
      <c r="JCY1" s="117"/>
      <c r="JCZ1" s="117"/>
      <c r="JDA1" s="52"/>
      <c r="JDB1" s="52"/>
      <c r="JDE1" s="118"/>
      <c r="JDF1" s="117"/>
      <c r="JDG1" s="52"/>
      <c r="JDH1" s="52"/>
      <c r="JDI1" s="52"/>
      <c r="JDJ1" s="52"/>
      <c r="JDK1" s="52"/>
      <c r="JDL1" s="52"/>
      <c r="JDM1" s="52"/>
      <c r="JDN1" s="52"/>
      <c r="JEK1" s="52"/>
      <c r="JER1" s="298"/>
      <c r="JES1" s="298"/>
      <c r="JFE1" s="117"/>
      <c r="JFF1" s="117"/>
      <c r="JFG1" s="117"/>
      <c r="JFH1" s="117"/>
      <c r="JFI1" s="52"/>
      <c r="JFJ1" s="52"/>
      <c r="JFM1" s="118"/>
      <c r="JFN1" s="117"/>
      <c r="JFO1" s="52"/>
      <c r="JFP1" s="52"/>
      <c r="JFQ1" s="52"/>
      <c r="JFR1" s="52"/>
      <c r="JFS1" s="52"/>
      <c r="JFT1" s="52"/>
      <c r="JFU1" s="52"/>
      <c r="JFV1" s="52"/>
      <c r="JGS1" s="52"/>
      <c r="JGZ1" s="298"/>
      <c r="JHA1" s="298"/>
      <c r="JHM1" s="117"/>
      <c r="JHN1" s="117"/>
      <c r="JHO1" s="117"/>
      <c r="JHP1" s="117"/>
      <c r="JHQ1" s="52"/>
      <c r="JHR1" s="52"/>
      <c r="JHU1" s="118"/>
      <c r="JHV1" s="117"/>
      <c r="JHW1" s="52"/>
      <c r="JHX1" s="52"/>
      <c r="JHY1" s="52"/>
      <c r="JHZ1" s="52"/>
      <c r="JIA1" s="52"/>
      <c r="JIB1" s="52"/>
      <c r="JIC1" s="52"/>
      <c r="JID1" s="52"/>
      <c r="JJA1" s="52"/>
      <c r="JJH1" s="298"/>
      <c r="JJI1" s="298"/>
      <c r="JJU1" s="117"/>
      <c r="JJV1" s="117"/>
      <c r="JJW1" s="117"/>
      <c r="JJX1" s="117"/>
      <c r="JJY1" s="52"/>
      <c r="JJZ1" s="52"/>
      <c r="JKC1" s="118"/>
      <c r="JKD1" s="117"/>
      <c r="JKE1" s="52"/>
      <c r="JKF1" s="52"/>
      <c r="JKG1" s="52"/>
      <c r="JKH1" s="52"/>
      <c r="JKI1" s="52"/>
      <c r="JKJ1" s="52"/>
      <c r="JKK1" s="52"/>
      <c r="JKL1" s="52"/>
      <c r="JLI1" s="52"/>
      <c r="JLP1" s="298"/>
      <c r="JLQ1" s="298"/>
      <c r="JMC1" s="117"/>
      <c r="JMD1" s="117"/>
      <c r="JME1" s="117"/>
      <c r="JMF1" s="117"/>
      <c r="JMG1" s="52"/>
      <c r="JMH1" s="52"/>
      <c r="JMK1" s="118"/>
      <c r="JML1" s="117"/>
      <c r="JMM1" s="52"/>
      <c r="JMN1" s="52"/>
      <c r="JMO1" s="52"/>
      <c r="JMP1" s="52"/>
      <c r="JMQ1" s="52"/>
      <c r="JMR1" s="52"/>
      <c r="JMS1" s="52"/>
      <c r="JMT1" s="52"/>
      <c r="JNQ1" s="52"/>
      <c r="JNX1" s="298"/>
      <c r="JNY1" s="298"/>
      <c r="JOK1" s="117"/>
      <c r="JOL1" s="117"/>
      <c r="JOM1" s="117"/>
      <c r="JON1" s="117"/>
      <c r="JOO1" s="52"/>
      <c r="JOP1" s="52"/>
      <c r="JOS1" s="118"/>
      <c r="JOT1" s="117"/>
      <c r="JOU1" s="52"/>
      <c r="JOV1" s="52"/>
      <c r="JOW1" s="52"/>
      <c r="JOX1" s="52"/>
      <c r="JOY1" s="52"/>
      <c r="JOZ1" s="52"/>
      <c r="JPA1" s="52"/>
      <c r="JPB1" s="52"/>
      <c r="JPY1" s="52"/>
      <c r="JQF1" s="298"/>
      <c r="JQG1" s="298"/>
      <c r="JQS1" s="117"/>
      <c r="JQT1" s="117"/>
      <c r="JQU1" s="117"/>
      <c r="JQV1" s="117"/>
      <c r="JQW1" s="52"/>
      <c r="JQX1" s="52"/>
      <c r="JRA1" s="118"/>
      <c r="JRB1" s="117"/>
      <c r="JRC1" s="52"/>
      <c r="JRD1" s="52"/>
      <c r="JRE1" s="52"/>
      <c r="JRF1" s="52"/>
      <c r="JRG1" s="52"/>
      <c r="JRH1" s="52"/>
      <c r="JRI1" s="52"/>
      <c r="JRJ1" s="52"/>
      <c r="JSG1" s="52"/>
      <c r="JSN1" s="298"/>
      <c r="JSO1" s="298"/>
      <c r="JTA1" s="117"/>
      <c r="JTB1" s="117"/>
      <c r="JTC1" s="117"/>
      <c r="JTD1" s="117"/>
      <c r="JTE1" s="52"/>
      <c r="JTF1" s="52"/>
      <c r="JTI1" s="118"/>
      <c r="JTJ1" s="117"/>
      <c r="JTK1" s="52"/>
      <c r="JTL1" s="52"/>
      <c r="JTM1" s="52"/>
      <c r="JTN1" s="52"/>
      <c r="JTO1" s="52"/>
      <c r="JTP1" s="52"/>
      <c r="JTQ1" s="52"/>
      <c r="JTR1" s="52"/>
      <c r="JUO1" s="52"/>
      <c r="JUV1" s="298"/>
      <c r="JUW1" s="298"/>
      <c r="JVI1" s="117"/>
      <c r="JVJ1" s="117"/>
      <c r="JVK1" s="117"/>
      <c r="JVL1" s="117"/>
      <c r="JVM1" s="52"/>
      <c r="JVN1" s="52"/>
      <c r="JVQ1" s="118"/>
      <c r="JVR1" s="117"/>
      <c r="JVS1" s="52"/>
      <c r="JVT1" s="52"/>
      <c r="JVU1" s="52"/>
      <c r="JVV1" s="52"/>
      <c r="JVW1" s="52"/>
      <c r="JVX1" s="52"/>
      <c r="JVY1" s="52"/>
      <c r="JVZ1" s="52"/>
      <c r="JWW1" s="52"/>
      <c r="JXD1" s="298"/>
      <c r="JXE1" s="298"/>
      <c r="JXQ1" s="117"/>
      <c r="JXR1" s="117"/>
      <c r="JXS1" s="117"/>
      <c r="JXT1" s="117"/>
      <c r="JXU1" s="52"/>
      <c r="JXV1" s="52"/>
      <c r="JXY1" s="118"/>
      <c r="JXZ1" s="117"/>
      <c r="JYA1" s="52"/>
      <c r="JYB1" s="52"/>
      <c r="JYC1" s="52"/>
      <c r="JYD1" s="52"/>
      <c r="JYE1" s="52"/>
      <c r="JYF1" s="52"/>
      <c r="JYG1" s="52"/>
      <c r="JYH1" s="52"/>
      <c r="JZE1" s="52"/>
      <c r="JZL1" s="298"/>
      <c r="JZM1" s="298"/>
      <c r="JZY1" s="117"/>
      <c r="JZZ1" s="117"/>
      <c r="KAA1" s="117"/>
      <c r="KAB1" s="117"/>
      <c r="KAC1" s="52"/>
      <c r="KAD1" s="52"/>
      <c r="KAG1" s="118"/>
      <c r="KAH1" s="117"/>
      <c r="KAI1" s="52"/>
      <c r="KAJ1" s="52"/>
      <c r="KAK1" s="52"/>
      <c r="KAL1" s="52"/>
      <c r="KAM1" s="52"/>
      <c r="KAN1" s="52"/>
      <c r="KAO1" s="52"/>
      <c r="KAP1" s="52"/>
      <c r="KBM1" s="52"/>
      <c r="KBT1" s="298"/>
      <c r="KBU1" s="298"/>
      <c r="KCG1" s="117"/>
      <c r="KCH1" s="117"/>
      <c r="KCI1" s="117"/>
      <c r="KCJ1" s="117"/>
      <c r="KCK1" s="52"/>
      <c r="KCL1" s="52"/>
      <c r="KCO1" s="118"/>
      <c r="KCP1" s="117"/>
      <c r="KCQ1" s="52"/>
      <c r="KCR1" s="52"/>
      <c r="KCS1" s="52"/>
      <c r="KCT1" s="52"/>
      <c r="KCU1" s="52"/>
      <c r="KCV1" s="52"/>
      <c r="KCW1" s="52"/>
      <c r="KCX1" s="52"/>
      <c r="KDU1" s="52"/>
      <c r="KEB1" s="298"/>
      <c r="KEC1" s="298"/>
      <c r="KEO1" s="117"/>
      <c r="KEP1" s="117"/>
      <c r="KEQ1" s="117"/>
      <c r="KER1" s="117"/>
      <c r="KES1" s="52"/>
      <c r="KET1" s="52"/>
      <c r="KEW1" s="118"/>
      <c r="KEX1" s="117"/>
      <c r="KEY1" s="52"/>
      <c r="KEZ1" s="52"/>
      <c r="KFA1" s="52"/>
      <c r="KFB1" s="52"/>
      <c r="KFC1" s="52"/>
      <c r="KFD1" s="52"/>
      <c r="KFE1" s="52"/>
      <c r="KFF1" s="52"/>
      <c r="KGC1" s="52"/>
      <c r="KGJ1" s="298"/>
      <c r="KGK1" s="298"/>
      <c r="KGW1" s="117"/>
      <c r="KGX1" s="117"/>
      <c r="KGY1" s="117"/>
      <c r="KGZ1" s="117"/>
      <c r="KHA1" s="52"/>
      <c r="KHB1" s="52"/>
      <c r="KHE1" s="118"/>
      <c r="KHF1" s="117"/>
      <c r="KHG1" s="52"/>
      <c r="KHH1" s="52"/>
      <c r="KHI1" s="52"/>
      <c r="KHJ1" s="52"/>
      <c r="KHK1" s="52"/>
      <c r="KHL1" s="52"/>
      <c r="KHM1" s="52"/>
      <c r="KHN1" s="52"/>
      <c r="KIK1" s="52"/>
      <c r="KIR1" s="298"/>
      <c r="KIS1" s="298"/>
      <c r="KJE1" s="117"/>
      <c r="KJF1" s="117"/>
      <c r="KJG1" s="117"/>
      <c r="KJH1" s="117"/>
      <c r="KJI1" s="52"/>
      <c r="KJJ1" s="52"/>
      <c r="KJM1" s="118"/>
      <c r="KJN1" s="117"/>
      <c r="KJO1" s="52"/>
      <c r="KJP1" s="52"/>
      <c r="KJQ1" s="52"/>
      <c r="KJR1" s="52"/>
      <c r="KJS1" s="52"/>
      <c r="KJT1" s="52"/>
      <c r="KJU1" s="52"/>
      <c r="KJV1" s="52"/>
      <c r="KKS1" s="52"/>
      <c r="KKZ1" s="298"/>
      <c r="KLA1" s="298"/>
      <c r="KLM1" s="117"/>
      <c r="KLN1" s="117"/>
      <c r="KLO1" s="117"/>
      <c r="KLP1" s="117"/>
      <c r="KLQ1" s="52"/>
      <c r="KLR1" s="52"/>
      <c r="KLU1" s="118"/>
      <c r="KLV1" s="117"/>
      <c r="KLW1" s="52"/>
      <c r="KLX1" s="52"/>
      <c r="KLY1" s="52"/>
      <c r="KLZ1" s="52"/>
      <c r="KMA1" s="52"/>
      <c r="KMB1" s="52"/>
      <c r="KMC1" s="52"/>
      <c r="KMD1" s="52"/>
      <c r="KNA1" s="52"/>
      <c r="KNH1" s="298"/>
      <c r="KNI1" s="298"/>
      <c r="KNU1" s="117"/>
      <c r="KNV1" s="117"/>
      <c r="KNW1" s="117"/>
      <c r="KNX1" s="117"/>
      <c r="KNY1" s="52"/>
      <c r="KNZ1" s="52"/>
      <c r="KOC1" s="118"/>
      <c r="KOD1" s="117"/>
      <c r="KOE1" s="52"/>
      <c r="KOF1" s="52"/>
      <c r="KOG1" s="52"/>
      <c r="KOH1" s="52"/>
      <c r="KOI1" s="52"/>
      <c r="KOJ1" s="52"/>
      <c r="KOK1" s="52"/>
      <c r="KOL1" s="52"/>
      <c r="KPI1" s="52"/>
      <c r="KPP1" s="298"/>
      <c r="KPQ1" s="298"/>
      <c r="KQC1" s="117"/>
      <c r="KQD1" s="117"/>
      <c r="KQE1" s="117"/>
      <c r="KQF1" s="117"/>
      <c r="KQG1" s="52"/>
      <c r="KQH1" s="52"/>
      <c r="KQK1" s="118"/>
      <c r="KQL1" s="117"/>
      <c r="KQM1" s="52"/>
      <c r="KQN1" s="52"/>
      <c r="KQO1" s="52"/>
      <c r="KQP1" s="52"/>
      <c r="KQQ1" s="52"/>
      <c r="KQR1" s="52"/>
      <c r="KQS1" s="52"/>
      <c r="KQT1" s="52"/>
      <c r="KRQ1" s="52"/>
      <c r="KRX1" s="298"/>
      <c r="KRY1" s="298"/>
      <c r="KSK1" s="117"/>
      <c r="KSL1" s="117"/>
      <c r="KSM1" s="117"/>
      <c r="KSN1" s="117"/>
      <c r="KSO1" s="52"/>
      <c r="KSP1" s="52"/>
      <c r="KSS1" s="118"/>
      <c r="KST1" s="117"/>
      <c r="KSU1" s="52"/>
      <c r="KSV1" s="52"/>
      <c r="KSW1" s="52"/>
      <c r="KSX1" s="52"/>
      <c r="KSY1" s="52"/>
      <c r="KSZ1" s="52"/>
      <c r="KTA1" s="52"/>
      <c r="KTB1" s="52"/>
      <c r="KTY1" s="52"/>
      <c r="KUF1" s="298"/>
      <c r="KUG1" s="298"/>
      <c r="KUS1" s="117"/>
      <c r="KUT1" s="117"/>
      <c r="KUU1" s="117"/>
      <c r="KUV1" s="117"/>
      <c r="KUW1" s="52"/>
      <c r="KUX1" s="52"/>
      <c r="KVA1" s="118"/>
      <c r="KVB1" s="117"/>
      <c r="KVC1" s="52"/>
      <c r="KVD1" s="52"/>
      <c r="KVE1" s="52"/>
      <c r="KVF1" s="52"/>
      <c r="KVG1" s="52"/>
      <c r="KVH1" s="52"/>
      <c r="KVI1" s="52"/>
      <c r="KVJ1" s="52"/>
      <c r="KWG1" s="52"/>
      <c r="KWN1" s="298"/>
      <c r="KWO1" s="298"/>
      <c r="KXA1" s="117"/>
      <c r="KXB1" s="117"/>
      <c r="KXC1" s="117"/>
      <c r="KXD1" s="117"/>
      <c r="KXE1" s="52"/>
      <c r="KXF1" s="52"/>
      <c r="KXI1" s="118"/>
      <c r="KXJ1" s="117"/>
      <c r="KXK1" s="52"/>
      <c r="KXL1" s="52"/>
      <c r="KXM1" s="52"/>
      <c r="KXN1" s="52"/>
      <c r="KXO1" s="52"/>
      <c r="KXP1" s="52"/>
      <c r="KXQ1" s="52"/>
      <c r="KXR1" s="52"/>
      <c r="KYO1" s="52"/>
      <c r="KYV1" s="298"/>
      <c r="KYW1" s="298"/>
      <c r="KZI1" s="117"/>
      <c r="KZJ1" s="117"/>
      <c r="KZK1" s="117"/>
      <c r="KZL1" s="117"/>
      <c r="KZM1" s="52"/>
      <c r="KZN1" s="52"/>
      <c r="KZQ1" s="118"/>
      <c r="KZR1" s="117"/>
      <c r="KZS1" s="52"/>
      <c r="KZT1" s="52"/>
      <c r="KZU1" s="52"/>
      <c r="KZV1" s="52"/>
      <c r="KZW1" s="52"/>
      <c r="KZX1" s="52"/>
      <c r="KZY1" s="52"/>
      <c r="KZZ1" s="52"/>
      <c r="LAW1" s="52"/>
      <c r="LBD1" s="298"/>
      <c r="LBE1" s="298"/>
      <c r="LBQ1" s="117"/>
      <c r="LBR1" s="117"/>
      <c r="LBS1" s="117"/>
      <c r="LBT1" s="117"/>
      <c r="LBU1" s="52"/>
      <c r="LBV1" s="52"/>
      <c r="LBY1" s="118"/>
      <c r="LBZ1" s="117"/>
      <c r="LCA1" s="52"/>
      <c r="LCB1" s="52"/>
      <c r="LCC1" s="52"/>
      <c r="LCD1" s="52"/>
      <c r="LCE1" s="52"/>
      <c r="LCF1" s="52"/>
      <c r="LCG1" s="52"/>
      <c r="LCH1" s="52"/>
      <c r="LDE1" s="52"/>
      <c r="LDL1" s="298"/>
      <c r="LDM1" s="298"/>
      <c r="LDY1" s="117"/>
      <c r="LDZ1" s="117"/>
      <c r="LEA1" s="117"/>
      <c r="LEB1" s="117"/>
      <c r="LEC1" s="52"/>
      <c r="LED1" s="52"/>
      <c r="LEG1" s="118"/>
      <c r="LEH1" s="117"/>
      <c r="LEI1" s="52"/>
      <c r="LEJ1" s="52"/>
      <c r="LEK1" s="52"/>
      <c r="LEL1" s="52"/>
      <c r="LEM1" s="52"/>
      <c r="LEN1" s="52"/>
      <c r="LEO1" s="52"/>
      <c r="LEP1" s="52"/>
      <c r="LFM1" s="52"/>
      <c r="LFT1" s="298"/>
      <c r="LFU1" s="298"/>
      <c r="LGG1" s="117"/>
      <c r="LGH1" s="117"/>
      <c r="LGI1" s="117"/>
      <c r="LGJ1" s="117"/>
      <c r="LGK1" s="52"/>
      <c r="LGL1" s="52"/>
      <c r="LGO1" s="118"/>
      <c r="LGP1" s="117"/>
      <c r="LGQ1" s="52"/>
      <c r="LGR1" s="52"/>
      <c r="LGS1" s="52"/>
      <c r="LGT1" s="52"/>
      <c r="LGU1" s="52"/>
      <c r="LGV1" s="52"/>
      <c r="LGW1" s="52"/>
      <c r="LGX1" s="52"/>
      <c r="LHU1" s="52"/>
      <c r="LIB1" s="298"/>
      <c r="LIC1" s="298"/>
      <c r="LIO1" s="117"/>
      <c r="LIP1" s="117"/>
      <c r="LIQ1" s="117"/>
      <c r="LIR1" s="117"/>
      <c r="LIS1" s="52"/>
      <c r="LIT1" s="52"/>
      <c r="LIW1" s="118"/>
      <c r="LIX1" s="117"/>
      <c r="LIY1" s="52"/>
      <c r="LIZ1" s="52"/>
      <c r="LJA1" s="52"/>
      <c r="LJB1" s="52"/>
      <c r="LJC1" s="52"/>
      <c r="LJD1" s="52"/>
      <c r="LJE1" s="52"/>
      <c r="LJF1" s="52"/>
      <c r="LKC1" s="52"/>
      <c r="LKJ1" s="298"/>
      <c r="LKK1" s="298"/>
      <c r="LKW1" s="117"/>
      <c r="LKX1" s="117"/>
      <c r="LKY1" s="117"/>
      <c r="LKZ1" s="117"/>
      <c r="LLA1" s="52"/>
      <c r="LLB1" s="52"/>
      <c r="LLE1" s="118"/>
      <c r="LLF1" s="117"/>
      <c r="LLG1" s="52"/>
      <c r="LLH1" s="52"/>
      <c r="LLI1" s="52"/>
      <c r="LLJ1" s="52"/>
      <c r="LLK1" s="52"/>
      <c r="LLL1" s="52"/>
      <c r="LLM1" s="52"/>
      <c r="LLN1" s="52"/>
      <c r="LMK1" s="52"/>
      <c r="LMR1" s="298"/>
      <c r="LMS1" s="298"/>
      <c r="LNE1" s="117"/>
      <c r="LNF1" s="117"/>
      <c r="LNG1" s="117"/>
      <c r="LNH1" s="117"/>
      <c r="LNI1" s="52"/>
      <c r="LNJ1" s="52"/>
      <c r="LNM1" s="118"/>
      <c r="LNN1" s="117"/>
      <c r="LNO1" s="52"/>
      <c r="LNP1" s="52"/>
      <c r="LNQ1" s="52"/>
      <c r="LNR1" s="52"/>
      <c r="LNS1" s="52"/>
      <c r="LNT1" s="52"/>
      <c r="LNU1" s="52"/>
      <c r="LNV1" s="52"/>
      <c r="LOS1" s="52"/>
      <c r="LOZ1" s="298"/>
      <c r="LPA1" s="298"/>
      <c r="LPM1" s="117"/>
      <c r="LPN1" s="117"/>
      <c r="LPO1" s="117"/>
      <c r="LPP1" s="117"/>
      <c r="LPQ1" s="52"/>
      <c r="LPR1" s="52"/>
      <c r="LPU1" s="118"/>
      <c r="LPV1" s="117"/>
      <c r="LPW1" s="52"/>
      <c r="LPX1" s="52"/>
      <c r="LPY1" s="52"/>
      <c r="LPZ1" s="52"/>
      <c r="LQA1" s="52"/>
      <c r="LQB1" s="52"/>
      <c r="LQC1" s="52"/>
      <c r="LQD1" s="52"/>
      <c r="LRA1" s="52"/>
      <c r="LRH1" s="298"/>
      <c r="LRI1" s="298"/>
      <c r="LRU1" s="117"/>
      <c r="LRV1" s="117"/>
      <c r="LRW1" s="117"/>
      <c r="LRX1" s="117"/>
      <c r="LRY1" s="52"/>
      <c r="LRZ1" s="52"/>
      <c r="LSC1" s="118"/>
      <c r="LSD1" s="117"/>
      <c r="LSE1" s="52"/>
      <c r="LSF1" s="52"/>
      <c r="LSG1" s="52"/>
      <c r="LSH1" s="52"/>
      <c r="LSI1" s="52"/>
      <c r="LSJ1" s="52"/>
      <c r="LSK1" s="52"/>
      <c r="LSL1" s="52"/>
      <c r="LTI1" s="52"/>
      <c r="LTP1" s="298"/>
      <c r="LTQ1" s="298"/>
      <c r="LUC1" s="117"/>
      <c r="LUD1" s="117"/>
      <c r="LUE1" s="117"/>
      <c r="LUF1" s="117"/>
      <c r="LUG1" s="52"/>
      <c r="LUH1" s="52"/>
      <c r="LUK1" s="118"/>
      <c r="LUL1" s="117"/>
      <c r="LUM1" s="52"/>
      <c r="LUN1" s="52"/>
      <c r="LUO1" s="52"/>
      <c r="LUP1" s="52"/>
      <c r="LUQ1" s="52"/>
      <c r="LUR1" s="52"/>
      <c r="LUS1" s="52"/>
      <c r="LUT1" s="52"/>
      <c r="LVQ1" s="52"/>
      <c r="LVX1" s="298"/>
      <c r="LVY1" s="298"/>
      <c r="LWK1" s="117"/>
      <c r="LWL1" s="117"/>
      <c r="LWM1" s="117"/>
      <c r="LWN1" s="117"/>
      <c r="LWO1" s="52"/>
      <c r="LWP1" s="52"/>
      <c r="LWS1" s="118"/>
      <c r="LWT1" s="117"/>
      <c r="LWU1" s="52"/>
      <c r="LWV1" s="52"/>
      <c r="LWW1" s="52"/>
      <c r="LWX1" s="52"/>
      <c r="LWY1" s="52"/>
      <c r="LWZ1" s="52"/>
      <c r="LXA1" s="52"/>
      <c r="LXB1" s="52"/>
      <c r="LXY1" s="52"/>
      <c r="LYF1" s="298"/>
      <c r="LYG1" s="298"/>
      <c r="LYS1" s="117"/>
      <c r="LYT1" s="117"/>
      <c r="LYU1" s="117"/>
      <c r="LYV1" s="117"/>
      <c r="LYW1" s="52"/>
      <c r="LYX1" s="52"/>
      <c r="LZA1" s="118"/>
      <c r="LZB1" s="117"/>
      <c r="LZC1" s="52"/>
      <c r="LZD1" s="52"/>
      <c r="LZE1" s="52"/>
      <c r="LZF1" s="52"/>
      <c r="LZG1" s="52"/>
      <c r="LZH1" s="52"/>
      <c r="LZI1" s="52"/>
      <c r="LZJ1" s="52"/>
      <c r="MAG1" s="52"/>
      <c r="MAN1" s="298"/>
      <c r="MAO1" s="298"/>
      <c r="MBA1" s="117"/>
      <c r="MBB1" s="117"/>
      <c r="MBC1" s="117"/>
      <c r="MBD1" s="117"/>
      <c r="MBE1" s="52"/>
      <c r="MBF1" s="52"/>
      <c r="MBI1" s="118"/>
      <c r="MBJ1" s="117"/>
      <c r="MBK1" s="52"/>
      <c r="MBL1" s="52"/>
      <c r="MBM1" s="52"/>
      <c r="MBN1" s="52"/>
      <c r="MBO1" s="52"/>
      <c r="MBP1" s="52"/>
      <c r="MBQ1" s="52"/>
      <c r="MBR1" s="52"/>
      <c r="MCO1" s="52"/>
      <c r="MCV1" s="298"/>
      <c r="MCW1" s="298"/>
      <c r="MDI1" s="117"/>
      <c r="MDJ1" s="117"/>
      <c r="MDK1" s="117"/>
      <c r="MDL1" s="117"/>
      <c r="MDM1" s="52"/>
      <c r="MDN1" s="52"/>
      <c r="MDQ1" s="118"/>
      <c r="MDR1" s="117"/>
      <c r="MDS1" s="52"/>
      <c r="MDT1" s="52"/>
      <c r="MDU1" s="52"/>
      <c r="MDV1" s="52"/>
      <c r="MDW1" s="52"/>
      <c r="MDX1" s="52"/>
      <c r="MDY1" s="52"/>
      <c r="MDZ1" s="52"/>
      <c r="MEW1" s="52"/>
      <c r="MFD1" s="298"/>
      <c r="MFE1" s="298"/>
      <c r="MFQ1" s="117"/>
      <c r="MFR1" s="117"/>
      <c r="MFS1" s="117"/>
      <c r="MFT1" s="117"/>
      <c r="MFU1" s="52"/>
      <c r="MFV1" s="52"/>
      <c r="MFY1" s="118"/>
      <c r="MFZ1" s="117"/>
      <c r="MGA1" s="52"/>
      <c r="MGB1" s="52"/>
      <c r="MGC1" s="52"/>
      <c r="MGD1" s="52"/>
      <c r="MGE1" s="52"/>
      <c r="MGF1" s="52"/>
      <c r="MGG1" s="52"/>
      <c r="MGH1" s="52"/>
      <c r="MHE1" s="52"/>
      <c r="MHL1" s="298"/>
      <c r="MHM1" s="298"/>
      <c r="MHY1" s="117"/>
      <c r="MHZ1" s="117"/>
      <c r="MIA1" s="117"/>
      <c r="MIB1" s="117"/>
      <c r="MIC1" s="52"/>
      <c r="MID1" s="52"/>
      <c r="MIG1" s="118"/>
      <c r="MIH1" s="117"/>
      <c r="MII1" s="52"/>
      <c r="MIJ1" s="52"/>
      <c r="MIK1" s="52"/>
      <c r="MIL1" s="52"/>
      <c r="MIM1" s="52"/>
      <c r="MIN1" s="52"/>
      <c r="MIO1" s="52"/>
      <c r="MIP1" s="52"/>
      <c r="MJM1" s="52"/>
      <c r="MJT1" s="298"/>
      <c r="MJU1" s="298"/>
      <c r="MKG1" s="117"/>
      <c r="MKH1" s="117"/>
      <c r="MKI1" s="117"/>
      <c r="MKJ1" s="117"/>
      <c r="MKK1" s="52"/>
      <c r="MKL1" s="52"/>
      <c r="MKO1" s="118"/>
      <c r="MKP1" s="117"/>
      <c r="MKQ1" s="52"/>
      <c r="MKR1" s="52"/>
      <c r="MKS1" s="52"/>
      <c r="MKT1" s="52"/>
      <c r="MKU1" s="52"/>
      <c r="MKV1" s="52"/>
      <c r="MKW1" s="52"/>
      <c r="MKX1" s="52"/>
      <c r="MLU1" s="52"/>
      <c r="MMB1" s="298"/>
      <c r="MMC1" s="298"/>
      <c r="MMO1" s="117"/>
      <c r="MMP1" s="117"/>
      <c r="MMQ1" s="117"/>
      <c r="MMR1" s="117"/>
      <c r="MMS1" s="52"/>
      <c r="MMT1" s="52"/>
      <c r="MMW1" s="118"/>
      <c r="MMX1" s="117"/>
      <c r="MMY1" s="52"/>
      <c r="MMZ1" s="52"/>
      <c r="MNA1" s="52"/>
      <c r="MNB1" s="52"/>
      <c r="MNC1" s="52"/>
      <c r="MND1" s="52"/>
      <c r="MNE1" s="52"/>
      <c r="MNF1" s="52"/>
      <c r="MOC1" s="52"/>
      <c r="MOJ1" s="298"/>
      <c r="MOK1" s="298"/>
      <c r="MOW1" s="117"/>
      <c r="MOX1" s="117"/>
      <c r="MOY1" s="117"/>
      <c r="MOZ1" s="117"/>
      <c r="MPA1" s="52"/>
      <c r="MPB1" s="52"/>
      <c r="MPE1" s="118"/>
      <c r="MPF1" s="117"/>
      <c r="MPG1" s="52"/>
      <c r="MPH1" s="52"/>
      <c r="MPI1" s="52"/>
      <c r="MPJ1" s="52"/>
      <c r="MPK1" s="52"/>
      <c r="MPL1" s="52"/>
      <c r="MPM1" s="52"/>
      <c r="MPN1" s="52"/>
      <c r="MQK1" s="52"/>
      <c r="MQR1" s="298"/>
      <c r="MQS1" s="298"/>
      <c r="MRE1" s="117"/>
      <c r="MRF1" s="117"/>
      <c r="MRG1" s="117"/>
      <c r="MRH1" s="117"/>
      <c r="MRI1" s="52"/>
      <c r="MRJ1" s="52"/>
      <c r="MRM1" s="118"/>
      <c r="MRN1" s="117"/>
      <c r="MRO1" s="52"/>
      <c r="MRP1" s="52"/>
      <c r="MRQ1" s="52"/>
      <c r="MRR1" s="52"/>
      <c r="MRS1" s="52"/>
      <c r="MRT1" s="52"/>
      <c r="MRU1" s="52"/>
      <c r="MRV1" s="52"/>
      <c r="MSS1" s="52"/>
      <c r="MSZ1" s="298"/>
      <c r="MTA1" s="298"/>
      <c r="MTM1" s="117"/>
      <c r="MTN1" s="117"/>
      <c r="MTO1" s="117"/>
      <c r="MTP1" s="117"/>
      <c r="MTQ1" s="52"/>
      <c r="MTR1" s="52"/>
      <c r="MTU1" s="118"/>
      <c r="MTV1" s="117"/>
      <c r="MTW1" s="52"/>
      <c r="MTX1" s="52"/>
      <c r="MTY1" s="52"/>
      <c r="MTZ1" s="52"/>
      <c r="MUA1" s="52"/>
      <c r="MUB1" s="52"/>
      <c r="MUC1" s="52"/>
      <c r="MUD1" s="52"/>
      <c r="MVA1" s="52"/>
      <c r="MVH1" s="298"/>
      <c r="MVI1" s="298"/>
      <c r="MVU1" s="117"/>
      <c r="MVV1" s="117"/>
      <c r="MVW1" s="117"/>
      <c r="MVX1" s="117"/>
      <c r="MVY1" s="52"/>
      <c r="MVZ1" s="52"/>
      <c r="MWC1" s="118"/>
      <c r="MWD1" s="117"/>
      <c r="MWE1" s="52"/>
      <c r="MWF1" s="52"/>
      <c r="MWG1" s="52"/>
      <c r="MWH1" s="52"/>
      <c r="MWI1" s="52"/>
      <c r="MWJ1" s="52"/>
      <c r="MWK1" s="52"/>
      <c r="MWL1" s="52"/>
      <c r="MXI1" s="52"/>
      <c r="MXP1" s="298"/>
      <c r="MXQ1" s="298"/>
      <c r="MYC1" s="117"/>
      <c r="MYD1" s="117"/>
      <c r="MYE1" s="117"/>
      <c r="MYF1" s="117"/>
      <c r="MYG1" s="52"/>
      <c r="MYH1" s="52"/>
      <c r="MYK1" s="118"/>
      <c r="MYL1" s="117"/>
      <c r="MYM1" s="52"/>
      <c r="MYN1" s="52"/>
      <c r="MYO1" s="52"/>
      <c r="MYP1" s="52"/>
      <c r="MYQ1" s="52"/>
      <c r="MYR1" s="52"/>
      <c r="MYS1" s="52"/>
      <c r="MYT1" s="52"/>
      <c r="MZQ1" s="52"/>
      <c r="MZX1" s="298"/>
      <c r="MZY1" s="298"/>
      <c r="NAK1" s="117"/>
      <c r="NAL1" s="117"/>
      <c r="NAM1" s="117"/>
      <c r="NAN1" s="117"/>
      <c r="NAO1" s="52"/>
      <c r="NAP1" s="52"/>
      <c r="NAS1" s="118"/>
      <c r="NAT1" s="117"/>
      <c r="NAU1" s="52"/>
      <c r="NAV1" s="52"/>
      <c r="NAW1" s="52"/>
      <c r="NAX1" s="52"/>
      <c r="NAY1" s="52"/>
      <c r="NAZ1" s="52"/>
      <c r="NBA1" s="52"/>
      <c r="NBB1" s="52"/>
      <c r="NBY1" s="52"/>
      <c r="NCF1" s="298"/>
      <c r="NCG1" s="298"/>
      <c r="NCS1" s="117"/>
      <c r="NCT1" s="117"/>
      <c r="NCU1" s="117"/>
      <c r="NCV1" s="117"/>
      <c r="NCW1" s="52"/>
      <c r="NCX1" s="52"/>
      <c r="NDA1" s="118"/>
      <c r="NDB1" s="117"/>
      <c r="NDC1" s="52"/>
      <c r="NDD1" s="52"/>
      <c r="NDE1" s="52"/>
      <c r="NDF1" s="52"/>
      <c r="NDG1" s="52"/>
      <c r="NDH1" s="52"/>
      <c r="NDI1" s="52"/>
      <c r="NDJ1" s="52"/>
      <c r="NEG1" s="52"/>
      <c r="NEN1" s="298"/>
      <c r="NEO1" s="298"/>
      <c r="NFA1" s="117"/>
      <c r="NFB1" s="117"/>
      <c r="NFC1" s="117"/>
      <c r="NFD1" s="117"/>
      <c r="NFE1" s="52"/>
      <c r="NFF1" s="52"/>
      <c r="NFI1" s="118"/>
      <c r="NFJ1" s="117"/>
      <c r="NFK1" s="52"/>
      <c r="NFL1" s="52"/>
      <c r="NFM1" s="52"/>
      <c r="NFN1" s="52"/>
      <c r="NFO1" s="52"/>
      <c r="NFP1" s="52"/>
      <c r="NFQ1" s="52"/>
      <c r="NFR1" s="52"/>
      <c r="NGO1" s="52"/>
      <c r="NGV1" s="298"/>
      <c r="NGW1" s="298"/>
      <c r="NHI1" s="117"/>
      <c r="NHJ1" s="117"/>
      <c r="NHK1" s="117"/>
      <c r="NHL1" s="117"/>
      <c r="NHM1" s="52"/>
      <c r="NHN1" s="52"/>
      <c r="NHQ1" s="118"/>
      <c r="NHR1" s="117"/>
      <c r="NHS1" s="52"/>
      <c r="NHT1" s="52"/>
      <c r="NHU1" s="52"/>
      <c r="NHV1" s="52"/>
      <c r="NHW1" s="52"/>
      <c r="NHX1" s="52"/>
      <c r="NHY1" s="52"/>
      <c r="NHZ1" s="52"/>
      <c r="NIW1" s="52"/>
      <c r="NJD1" s="298"/>
      <c r="NJE1" s="298"/>
      <c r="NJQ1" s="117"/>
      <c r="NJR1" s="117"/>
      <c r="NJS1" s="117"/>
      <c r="NJT1" s="117"/>
      <c r="NJU1" s="52"/>
      <c r="NJV1" s="52"/>
      <c r="NJY1" s="118"/>
      <c r="NJZ1" s="117"/>
      <c r="NKA1" s="52"/>
      <c r="NKB1" s="52"/>
      <c r="NKC1" s="52"/>
      <c r="NKD1" s="52"/>
      <c r="NKE1" s="52"/>
      <c r="NKF1" s="52"/>
      <c r="NKG1" s="52"/>
      <c r="NKH1" s="52"/>
      <c r="NLE1" s="52"/>
      <c r="NLL1" s="298"/>
      <c r="NLM1" s="298"/>
      <c r="NLY1" s="117"/>
      <c r="NLZ1" s="117"/>
      <c r="NMA1" s="117"/>
      <c r="NMB1" s="117"/>
      <c r="NMC1" s="52"/>
      <c r="NMD1" s="52"/>
      <c r="NMG1" s="118"/>
      <c r="NMH1" s="117"/>
      <c r="NMI1" s="52"/>
      <c r="NMJ1" s="52"/>
      <c r="NMK1" s="52"/>
      <c r="NML1" s="52"/>
      <c r="NMM1" s="52"/>
      <c r="NMN1" s="52"/>
      <c r="NMO1" s="52"/>
      <c r="NMP1" s="52"/>
      <c r="NNM1" s="52"/>
      <c r="NNT1" s="298"/>
      <c r="NNU1" s="298"/>
      <c r="NOG1" s="117"/>
      <c r="NOH1" s="117"/>
      <c r="NOI1" s="117"/>
      <c r="NOJ1" s="117"/>
      <c r="NOK1" s="52"/>
      <c r="NOL1" s="52"/>
      <c r="NOO1" s="118"/>
      <c r="NOP1" s="117"/>
      <c r="NOQ1" s="52"/>
      <c r="NOR1" s="52"/>
      <c r="NOS1" s="52"/>
      <c r="NOT1" s="52"/>
      <c r="NOU1" s="52"/>
      <c r="NOV1" s="52"/>
      <c r="NOW1" s="52"/>
      <c r="NOX1" s="52"/>
      <c r="NPU1" s="52"/>
      <c r="NQB1" s="298"/>
      <c r="NQC1" s="298"/>
      <c r="NQO1" s="117"/>
      <c r="NQP1" s="117"/>
      <c r="NQQ1" s="117"/>
      <c r="NQR1" s="117"/>
      <c r="NQS1" s="52"/>
      <c r="NQT1" s="52"/>
      <c r="NQW1" s="118"/>
      <c r="NQX1" s="117"/>
      <c r="NQY1" s="52"/>
      <c r="NQZ1" s="52"/>
      <c r="NRA1" s="52"/>
      <c r="NRB1" s="52"/>
      <c r="NRC1" s="52"/>
      <c r="NRD1" s="52"/>
      <c r="NRE1" s="52"/>
      <c r="NRF1" s="52"/>
      <c r="NSC1" s="52"/>
      <c r="NSJ1" s="298"/>
      <c r="NSK1" s="298"/>
      <c r="NSW1" s="117"/>
      <c r="NSX1" s="117"/>
      <c r="NSY1" s="117"/>
      <c r="NSZ1" s="117"/>
      <c r="NTA1" s="52"/>
      <c r="NTB1" s="52"/>
      <c r="NTE1" s="118"/>
      <c r="NTF1" s="117"/>
      <c r="NTG1" s="52"/>
      <c r="NTH1" s="52"/>
      <c r="NTI1" s="52"/>
      <c r="NTJ1" s="52"/>
      <c r="NTK1" s="52"/>
      <c r="NTL1" s="52"/>
      <c r="NTM1" s="52"/>
      <c r="NTN1" s="52"/>
      <c r="NUK1" s="52"/>
      <c r="NUR1" s="298"/>
      <c r="NUS1" s="298"/>
      <c r="NVE1" s="117"/>
      <c r="NVF1" s="117"/>
      <c r="NVG1" s="117"/>
      <c r="NVH1" s="117"/>
      <c r="NVI1" s="52"/>
      <c r="NVJ1" s="52"/>
      <c r="NVM1" s="118"/>
      <c r="NVN1" s="117"/>
      <c r="NVO1" s="52"/>
      <c r="NVP1" s="52"/>
      <c r="NVQ1" s="52"/>
      <c r="NVR1" s="52"/>
      <c r="NVS1" s="52"/>
      <c r="NVT1" s="52"/>
      <c r="NVU1" s="52"/>
      <c r="NVV1" s="52"/>
      <c r="NWS1" s="52"/>
      <c r="NWZ1" s="298"/>
      <c r="NXA1" s="298"/>
      <c r="NXM1" s="117"/>
      <c r="NXN1" s="117"/>
      <c r="NXO1" s="117"/>
      <c r="NXP1" s="117"/>
      <c r="NXQ1" s="52"/>
      <c r="NXR1" s="52"/>
      <c r="NXU1" s="118"/>
      <c r="NXV1" s="117"/>
      <c r="NXW1" s="52"/>
      <c r="NXX1" s="52"/>
      <c r="NXY1" s="52"/>
      <c r="NXZ1" s="52"/>
      <c r="NYA1" s="52"/>
      <c r="NYB1" s="52"/>
      <c r="NYC1" s="52"/>
      <c r="NYD1" s="52"/>
      <c r="NZA1" s="52"/>
      <c r="NZH1" s="298"/>
      <c r="NZI1" s="298"/>
      <c r="NZU1" s="117"/>
      <c r="NZV1" s="117"/>
      <c r="NZW1" s="117"/>
      <c r="NZX1" s="117"/>
      <c r="NZY1" s="52"/>
      <c r="NZZ1" s="52"/>
      <c r="OAC1" s="118"/>
      <c r="OAD1" s="117"/>
      <c r="OAE1" s="52"/>
      <c r="OAF1" s="52"/>
      <c r="OAG1" s="52"/>
      <c r="OAH1" s="52"/>
      <c r="OAI1" s="52"/>
      <c r="OAJ1" s="52"/>
      <c r="OAK1" s="52"/>
      <c r="OAL1" s="52"/>
      <c r="OBI1" s="52"/>
      <c r="OBP1" s="298"/>
      <c r="OBQ1" s="298"/>
      <c r="OCC1" s="117"/>
      <c r="OCD1" s="117"/>
      <c r="OCE1" s="117"/>
      <c r="OCF1" s="117"/>
      <c r="OCG1" s="52"/>
      <c r="OCH1" s="52"/>
      <c r="OCK1" s="118"/>
      <c r="OCL1" s="117"/>
      <c r="OCM1" s="52"/>
      <c r="OCN1" s="52"/>
      <c r="OCO1" s="52"/>
      <c r="OCP1" s="52"/>
      <c r="OCQ1" s="52"/>
      <c r="OCR1" s="52"/>
      <c r="OCS1" s="52"/>
      <c r="OCT1" s="52"/>
      <c r="ODQ1" s="52"/>
      <c r="ODX1" s="298"/>
      <c r="ODY1" s="298"/>
      <c r="OEK1" s="117"/>
      <c r="OEL1" s="117"/>
      <c r="OEM1" s="117"/>
      <c r="OEN1" s="117"/>
      <c r="OEO1" s="52"/>
      <c r="OEP1" s="52"/>
      <c r="OES1" s="118"/>
      <c r="OET1" s="117"/>
      <c r="OEU1" s="52"/>
      <c r="OEV1" s="52"/>
      <c r="OEW1" s="52"/>
      <c r="OEX1" s="52"/>
      <c r="OEY1" s="52"/>
      <c r="OEZ1" s="52"/>
      <c r="OFA1" s="52"/>
      <c r="OFB1" s="52"/>
      <c r="OFY1" s="52"/>
      <c r="OGF1" s="298"/>
      <c r="OGG1" s="298"/>
      <c r="OGS1" s="117"/>
      <c r="OGT1" s="117"/>
      <c r="OGU1" s="117"/>
      <c r="OGV1" s="117"/>
      <c r="OGW1" s="52"/>
      <c r="OGX1" s="52"/>
      <c r="OHA1" s="118"/>
      <c r="OHB1" s="117"/>
      <c r="OHC1" s="52"/>
      <c r="OHD1" s="52"/>
      <c r="OHE1" s="52"/>
      <c r="OHF1" s="52"/>
      <c r="OHG1" s="52"/>
      <c r="OHH1" s="52"/>
      <c r="OHI1" s="52"/>
      <c r="OHJ1" s="52"/>
      <c r="OIG1" s="52"/>
      <c r="OIN1" s="298"/>
      <c r="OIO1" s="298"/>
      <c r="OJA1" s="117"/>
      <c r="OJB1" s="117"/>
      <c r="OJC1" s="117"/>
      <c r="OJD1" s="117"/>
      <c r="OJE1" s="52"/>
      <c r="OJF1" s="52"/>
      <c r="OJI1" s="118"/>
      <c r="OJJ1" s="117"/>
      <c r="OJK1" s="52"/>
      <c r="OJL1" s="52"/>
      <c r="OJM1" s="52"/>
      <c r="OJN1" s="52"/>
      <c r="OJO1" s="52"/>
      <c r="OJP1" s="52"/>
      <c r="OJQ1" s="52"/>
      <c r="OJR1" s="52"/>
      <c r="OKO1" s="52"/>
      <c r="OKV1" s="298"/>
      <c r="OKW1" s="298"/>
      <c r="OLI1" s="117"/>
      <c r="OLJ1" s="117"/>
      <c r="OLK1" s="117"/>
      <c r="OLL1" s="117"/>
      <c r="OLM1" s="52"/>
      <c r="OLN1" s="52"/>
      <c r="OLQ1" s="118"/>
      <c r="OLR1" s="117"/>
      <c r="OLS1" s="52"/>
      <c r="OLT1" s="52"/>
      <c r="OLU1" s="52"/>
      <c r="OLV1" s="52"/>
      <c r="OLW1" s="52"/>
      <c r="OLX1" s="52"/>
      <c r="OLY1" s="52"/>
      <c r="OLZ1" s="52"/>
      <c r="OMW1" s="52"/>
      <c r="OND1" s="298"/>
      <c r="ONE1" s="298"/>
      <c r="ONQ1" s="117"/>
      <c r="ONR1" s="117"/>
      <c r="ONS1" s="117"/>
      <c r="ONT1" s="117"/>
      <c r="ONU1" s="52"/>
      <c r="ONV1" s="52"/>
      <c r="ONY1" s="118"/>
      <c r="ONZ1" s="117"/>
      <c r="OOA1" s="52"/>
      <c r="OOB1" s="52"/>
      <c r="OOC1" s="52"/>
      <c r="OOD1" s="52"/>
      <c r="OOE1" s="52"/>
      <c r="OOF1" s="52"/>
      <c r="OOG1" s="52"/>
      <c r="OOH1" s="52"/>
      <c r="OPE1" s="52"/>
      <c r="OPL1" s="298"/>
      <c r="OPM1" s="298"/>
      <c r="OPY1" s="117"/>
      <c r="OPZ1" s="117"/>
      <c r="OQA1" s="117"/>
      <c r="OQB1" s="117"/>
      <c r="OQC1" s="52"/>
      <c r="OQD1" s="52"/>
      <c r="OQG1" s="118"/>
      <c r="OQH1" s="117"/>
      <c r="OQI1" s="52"/>
      <c r="OQJ1" s="52"/>
      <c r="OQK1" s="52"/>
      <c r="OQL1" s="52"/>
      <c r="OQM1" s="52"/>
      <c r="OQN1" s="52"/>
      <c r="OQO1" s="52"/>
      <c r="OQP1" s="52"/>
      <c r="ORM1" s="52"/>
      <c r="ORT1" s="298"/>
      <c r="ORU1" s="298"/>
      <c r="OSG1" s="117"/>
      <c r="OSH1" s="117"/>
      <c r="OSI1" s="117"/>
      <c r="OSJ1" s="117"/>
      <c r="OSK1" s="52"/>
      <c r="OSL1" s="52"/>
      <c r="OSO1" s="118"/>
      <c r="OSP1" s="117"/>
      <c r="OSQ1" s="52"/>
      <c r="OSR1" s="52"/>
      <c r="OSS1" s="52"/>
      <c r="OST1" s="52"/>
      <c r="OSU1" s="52"/>
      <c r="OSV1" s="52"/>
      <c r="OSW1" s="52"/>
      <c r="OSX1" s="52"/>
      <c r="OTU1" s="52"/>
      <c r="OUB1" s="298"/>
      <c r="OUC1" s="298"/>
      <c r="OUO1" s="117"/>
      <c r="OUP1" s="117"/>
      <c r="OUQ1" s="117"/>
      <c r="OUR1" s="117"/>
      <c r="OUS1" s="52"/>
      <c r="OUT1" s="52"/>
      <c r="OUW1" s="118"/>
      <c r="OUX1" s="117"/>
      <c r="OUY1" s="52"/>
      <c r="OUZ1" s="52"/>
      <c r="OVA1" s="52"/>
      <c r="OVB1" s="52"/>
      <c r="OVC1" s="52"/>
      <c r="OVD1" s="52"/>
      <c r="OVE1" s="52"/>
      <c r="OVF1" s="52"/>
      <c r="OWC1" s="52"/>
      <c r="OWJ1" s="298"/>
      <c r="OWK1" s="298"/>
      <c r="OWW1" s="117"/>
      <c r="OWX1" s="117"/>
      <c r="OWY1" s="117"/>
      <c r="OWZ1" s="117"/>
      <c r="OXA1" s="52"/>
      <c r="OXB1" s="52"/>
      <c r="OXE1" s="118"/>
      <c r="OXF1" s="117"/>
      <c r="OXG1" s="52"/>
      <c r="OXH1" s="52"/>
      <c r="OXI1" s="52"/>
      <c r="OXJ1" s="52"/>
      <c r="OXK1" s="52"/>
      <c r="OXL1" s="52"/>
      <c r="OXM1" s="52"/>
      <c r="OXN1" s="52"/>
      <c r="OYK1" s="52"/>
      <c r="OYR1" s="298"/>
      <c r="OYS1" s="298"/>
      <c r="OZE1" s="117"/>
      <c r="OZF1" s="117"/>
      <c r="OZG1" s="117"/>
      <c r="OZH1" s="117"/>
      <c r="OZI1" s="52"/>
      <c r="OZJ1" s="52"/>
      <c r="OZM1" s="118"/>
      <c r="OZN1" s="117"/>
      <c r="OZO1" s="52"/>
      <c r="OZP1" s="52"/>
      <c r="OZQ1" s="52"/>
      <c r="OZR1" s="52"/>
      <c r="OZS1" s="52"/>
      <c r="OZT1" s="52"/>
      <c r="OZU1" s="52"/>
      <c r="OZV1" s="52"/>
      <c r="PAS1" s="52"/>
      <c r="PAZ1" s="298"/>
      <c r="PBA1" s="298"/>
      <c r="PBM1" s="117"/>
      <c r="PBN1" s="117"/>
      <c r="PBO1" s="117"/>
      <c r="PBP1" s="117"/>
      <c r="PBQ1" s="52"/>
      <c r="PBR1" s="52"/>
      <c r="PBU1" s="118"/>
      <c r="PBV1" s="117"/>
      <c r="PBW1" s="52"/>
      <c r="PBX1" s="52"/>
      <c r="PBY1" s="52"/>
      <c r="PBZ1" s="52"/>
      <c r="PCA1" s="52"/>
      <c r="PCB1" s="52"/>
      <c r="PCC1" s="52"/>
      <c r="PCD1" s="52"/>
      <c r="PDA1" s="52"/>
      <c r="PDH1" s="298"/>
      <c r="PDI1" s="298"/>
      <c r="PDU1" s="117"/>
      <c r="PDV1" s="117"/>
      <c r="PDW1" s="117"/>
      <c r="PDX1" s="117"/>
      <c r="PDY1" s="52"/>
      <c r="PDZ1" s="52"/>
      <c r="PEC1" s="118"/>
      <c r="PED1" s="117"/>
      <c r="PEE1" s="52"/>
      <c r="PEF1" s="52"/>
      <c r="PEG1" s="52"/>
      <c r="PEH1" s="52"/>
      <c r="PEI1" s="52"/>
      <c r="PEJ1" s="52"/>
      <c r="PEK1" s="52"/>
      <c r="PEL1" s="52"/>
      <c r="PFI1" s="52"/>
      <c r="PFP1" s="298"/>
      <c r="PFQ1" s="298"/>
      <c r="PGC1" s="117"/>
      <c r="PGD1" s="117"/>
      <c r="PGE1" s="117"/>
      <c r="PGF1" s="117"/>
      <c r="PGG1" s="52"/>
      <c r="PGH1" s="52"/>
      <c r="PGK1" s="118"/>
      <c r="PGL1" s="117"/>
      <c r="PGM1" s="52"/>
      <c r="PGN1" s="52"/>
      <c r="PGO1" s="52"/>
      <c r="PGP1" s="52"/>
      <c r="PGQ1" s="52"/>
      <c r="PGR1" s="52"/>
      <c r="PGS1" s="52"/>
      <c r="PGT1" s="52"/>
      <c r="PHQ1" s="52"/>
      <c r="PHX1" s="298"/>
      <c r="PHY1" s="298"/>
      <c r="PIK1" s="117"/>
      <c r="PIL1" s="117"/>
      <c r="PIM1" s="117"/>
      <c r="PIN1" s="117"/>
      <c r="PIO1" s="52"/>
      <c r="PIP1" s="52"/>
      <c r="PIS1" s="118"/>
      <c r="PIT1" s="117"/>
      <c r="PIU1" s="52"/>
      <c r="PIV1" s="52"/>
      <c r="PIW1" s="52"/>
      <c r="PIX1" s="52"/>
      <c r="PIY1" s="52"/>
      <c r="PIZ1" s="52"/>
      <c r="PJA1" s="52"/>
      <c r="PJB1" s="52"/>
      <c r="PJY1" s="52"/>
      <c r="PKF1" s="298"/>
      <c r="PKG1" s="298"/>
      <c r="PKS1" s="117"/>
      <c r="PKT1" s="117"/>
      <c r="PKU1" s="117"/>
      <c r="PKV1" s="117"/>
      <c r="PKW1" s="52"/>
      <c r="PKX1" s="52"/>
      <c r="PLA1" s="118"/>
      <c r="PLB1" s="117"/>
      <c r="PLC1" s="52"/>
      <c r="PLD1" s="52"/>
      <c r="PLE1" s="52"/>
      <c r="PLF1" s="52"/>
      <c r="PLG1" s="52"/>
      <c r="PLH1" s="52"/>
      <c r="PLI1" s="52"/>
      <c r="PLJ1" s="52"/>
      <c r="PMG1" s="52"/>
      <c r="PMN1" s="298"/>
      <c r="PMO1" s="298"/>
      <c r="PNA1" s="117"/>
      <c r="PNB1" s="117"/>
      <c r="PNC1" s="117"/>
      <c r="PND1" s="117"/>
      <c r="PNE1" s="52"/>
      <c r="PNF1" s="52"/>
      <c r="PNI1" s="118"/>
      <c r="PNJ1" s="117"/>
      <c r="PNK1" s="52"/>
      <c r="PNL1" s="52"/>
      <c r="PNM1" s="52"/>
      <c r="PNN1" s="52"/>
      <c r="PNO1" s="52"/>
      <c r="PNP1" s="52"/>
      <c r="PNQ1" s="52"/>
      <c r="PNR1" s="52"/>
      <c r="POO1" s="52"/>
      <c r="POV1" s="298"/>
      <c r="POW1" s="298"/>
      <c r="PPI1" s="117"/>
      <c r="PPJ1" s="117"/>
      <c r="PPK1" s="117"/>
      <c r="PPL1" s="117"/>
      <c r="PPM1" s="52"/>
      <c r="PPN1" s="52"/>
      <c r="PPQ1" s="118"/>
      <c r="PPR1" s="117"/>
      <c r="PPS1" s="52"/>
      <c r="PPT1" s="52"/>
      <c r="PPU1" s="52"/>
      <c r="PPV1" s="52"/>
      <c r="PPW1" s="52"/>
      <c r="PPX1" s="52"/>
      <c r="PPY1" s="52"/>
      <c r="PPZ1" s="52"/>
      <c r="PQW1" s="52"/>
      <c r="PRD1" s="298"/>
      <c r="PRE1" s="298"/>
      <c r="PRQ1" s="117"/>
      <c r="PRR1" s="117"/>
      <c r="PRS1" s="117"/>
      <c r="PRT1" s="117"/>
      <c r="PRU1" s="52"/>
      <c r="PRV1" s="52"/>
      <c r="PRY1" s="118"/>
      <c r="PRZ1" s="117"/>
      <c r="PSA1" s="52"/>
      <c r="PSB1" s="52"/>
      <c r="PSC1" s="52"/>
      <c r="PSD1" s="52"/>
      <c r="PSE1" s="52"/>
      <c r="PSF1" s="52"/>
      <c r="PSG1" s="52"/>
      <c r="PSH1" s="52"/>
      <c r="PTE1" s="52"/>
      <c r="PTL1" s="298"/>
      <c r="PTM1" s="298"/>
      <c r="PTY1" s="117"/>
      <c r="PTZ1" s="117"/>
      <c r="PUA1" s="117"/>
      <c r="PUB1" s="117"/>
      <c r="PUC1" s="52"/>
      <c r="PUD1" s="52"/>
      <c r="PUG1" s="118"/>
      <c r="PUH1" s="117"/>
      <c r="PUI1" s="52"/>
      <c r="PUJ1" s="52"/>
      <c r="PUK1" s="52"/>
      <c r="PUL1" s="52"/>
      <c r="PUM1" s="52"/>
      <c r="PUN1" s="52"/>
      <c r="PUO1" s="52"/>
      <c r="PUP1" s="52"/>
      <c r="PVM1" s="52"/>
      <c r="PVT1" s="298"/>
      <c r="PVU1" s="298"/>
      <c r="PWG1" s="117"/>
      <c r="PWH1" s="117"/>
      <c r="PWI1" s="117"/>
      <c r="PWJ1" s="117"/>
      <c r="PWK1" s="52"/>
      <c r="PWL1" s="52"/>
      <c r="PWO1" s="118"/>
      <c r="PWP1" s="117"/>
      <c r="PWQ1" s="52"/>
      <c r="PWR1" s="52"/>
      <c r="PWS1" s="52"/>
      <c r="PWT1" s="52"/>
      <c r="PWU1" s="52"/>
      <c r="PWV1" s="52"/>
      <c r="PWW1" s="52"/>
      <c r="PWX1" s="52"/>
      <c r="PXU1" s="52"/>
      <c r="PYB1" s="298"/>
      <c r="PYC1" s="298"/>
      <c r="PYO1" s="117"/>
      <c r="PYP1" s="117"/>
      <c r="PYQ1" s="117"/>
      <c r="PYR1" s="117"/>
      <c r="PYS1" s="52"/>
      <c r="PYT1" s="52"/>
      <c r="PYW1" s="118"/>
      <c r="PYX1" s="117"/>
      <c r="PYY1" s="52"/>
      <c r="PYZ1" s="52"/>
      <c r="PZA1" s="52"/>
      <c r="PZB1" s="52"/>
      <c r="PZC1" s="52"/>
      <c r="PZD1" s="52"/>
      <c r="PZE1" s="52"/>
      <c r="PZF1" s="52"/>
      <c r="QAC1" s="52"/>
      <c r="QAJ1" s="298"/>
      <c r="QAK1" s="298"/>
      <c r="QAW1" s="117"/>
      <c r="QAX1" s="117"/>
      <c r="QAY1" s="117"/>
      <c r="QAZ1" s="117"/>
      <c r="QBA1" s="52"/>
      <c r="QBB1" s="52"/>
      <c r="QBE1" s="118"/>
      <c r="QBF1" s="117"/>
      <c r="QBG1" s="52"/>
      <c r="QBH1" s="52"/>
      <c r="QBI1" s="52"/>
      <c r="QBJ1" s="52"/>
      <c r="QBK1" s="52"/>
      <c r="QBL1" s="52"/>
      <c r="QBM1" s="52"/>
      <c r="QBN1" s="52"/>
      <c r="QCK1" s="52"/>
      <c r="QCR1" s="298"/>
      <c r="QCS1" s="298"/>
      <c r="QDE1" s="117"/>
      <c r="QDF1" s="117"/>
      <c r="QDG1" s="117"/>
      <c r="QDH1" s="117"/>
      <c r="QDI1" s="52"/>
      <c r="QDJ1" s="52"/>
      <c r="QDM1" s="118"/>
      <c r="QDN1" s="117"/>
      <c r="QDO1" s="52"/>
      <c r="QDP1" s="52"/>
      <c r="QDQ1" s="52"/>
      <c r="QDR1" s="52"/>
      <c r="QDS1" s="52"/>
      <c r="QDT1" s="52"/>
      <c r="QDU1" s="52"/>
      <c r="QDV1" s="52"/>
      <c r="QES1" s="52"/>
      <c r="QEZ1" s="298"/>
      <c r="QFA1" s="298"/>
      <c r="QFM1" s="117"/>
      <c r="QFN1" s="117"/>
      <c r="QFO1" s="117"/>
      <c r="QFP1" s="117"/>
      <c r="QFQ1" s="52"/>
      <c r="QFR1" s="52"/>
      <c r="QFU1" s="118"/>
      <c r="QFV1" s="117"/>
      <c r="QFW1" s="52"/>
      <c r="QFX1" s="52"/>
      <c r="QFY1" s="52"/>
      <c r="QFZ1" s="52"/>
      <c r="QGA1" s="52"/>
      <c r="QGB1" s="52"/>
      <c r="QGC1" s="52"/>
      <c r="QGD1" s="52"/>
      <c r="QHA1" s="52"/>
      <c r="QHH1" s="298"/>
      <c r="QHI1" s="298"/>
      <c r="QHU1" s="117"/>
      <c r="QHV1" s="117"/>
      <c r="QHW1" s="117"/>
      <c r="QHX1" s="117"/>
      <c r="QHY1" s="52"/>
      <c r="QHZ1" s="52"/>
      <c r="QIC1" s="118"/>
      <c r="QID1" s="117"/>
      <c r="QIE1" s="52"/>
      <c r="QIF1" s="52"/>
      <c r="QIG1" s="52"/>
      <c r="QIH1" s="52"/>
      <c r="QII1" s="52"/>
      <c r="QIJ1" s="52"/>
      <c r="QIK1" s="52"/>
      <c r="QIL1" s="52"/>
      <c r="QJI1" s="52"/>
      <c r="QJP1" s="298"/>
      <c r="QJQ1" s="298"/>
      <c r="QKC1" s="117"/>
      <c r="QKD1" s="117"/>
      <c r="QKE1" s="117"/>
      <c r="QKF1" s="117"/>
      <c r="QKG1" s="52"/>
      <c r="QKH1" s="52"/>
      <c r="QKK1" s="118"/>
      <c r="QKL1" s="117"/>
      <c r="QKM1" s="52"/>
      <c r="QKN1" s="52"/>
      <c r="QKO1" s="52"/>
      <c r="QKP1" s="52"/>
      <c r="QKQ1" s="52"/>
      <c r="QKR1" s="52"/>
      <c r="QKS1" s="52"/>
      <c r="QKT1" s="52"/>
      <c r="QLQ1" s="52"/>
      <c r="QLX1" s="298"/>
      <c r="QLY1" s="298"/>
      <c r="QMK1" s="117"/>
      <c r="QML1" s="117"/>
      <c r="QMM1" s="117"/>
      <c r="QMN1" s="117"/>
      <c r="QMO1" s="52"/>
      <c r="QMP1" s="52"/>
      <c r="QMS1" s="118"/>
      <c r="QMT1" s="117"/>
      <c r="QMU1" s="52"/>
      <c r="QMV1" s="52"/>
      <c r="QMW1" s="52"/>
      <c r="QMX1" s="52"/>
      <c r="QMY1" s="52"/>
      <c r="QMZ1" s="52"/>
      <c r="QNA1" s="52"/>
      <c r="QNB1" s="52"/>
      <c r="QNY1" s="52"/>
      <c r="QOF1" s="298"/>
      <c r="QOG1" s="298"/>
      <c r="QOS1" s="117"/>
      <c r="QOT1" s="117"/>
      <c r="QOU1" s="117"/>
      <c r="QOV1" s="117"/>
      <c r="QOW1" s="52"/>
      <c r="QOX1" s="52"/>
      <c r="QPA1" s="118"/>
      <c r="QPB1" s="117"/>
      <c r="QPC1" s="52"/>
      <c r="QPD1" s="52"/>
      <c r="QPE1" s="52"/>
      <c r="QPF1" s="52"/>
      <c r="QPG1" s="52"/>
      <c r="QPH1" s="52"/>
      <c r="QPI1" s="52"/>
      <c r="QPJ1" s="52"/>
      <c r="QQG1" s="52"/>
      <c r="QQN1" s="298"/>
      <c r="QQO1" s="298"/>
      <c r="QRA1" s="117"/>
      <c r="QRB1" s="117"/>
      <c r="QRC1" s="117"/>
      <c r="QRD1" s="117"/>
      <c r="QRE1" s="52"/>
      <c r="QRF1" s="52"/>
      <c r="QRI1" s="118"/>
      <c r="QRJ1" s="117"/>
      <c r="QRK1" s="52"/>
      <c r="QRL1" s="52"/>
      <c r="QRM1" s="52"/>
      <c r="QRN1" s="52"/>
      <c r="QRO1" s="52"/>
      <c r="QRP1" s="52"/>
      <c r="QRQ1" s="52"/>
      <c r="QRR1" s="52"/>
      <c r="QSO1" s="52"/>
      <c r="QSV1" s="298"/>
      <c r="QSW1" s="298"/>
      <c r="QTI1" s="117"/>
      <c r="QTJ1" s="117"/>
      <c r="QTK1" s="117"/>
      <c r="QTL1" s="117"/>
      <c r="QTM1" s="52"/>
      <c r="QTN1" s="52"/>
      <c r="QTQ1" s="118"/>
      <c r="QTR1" s="117"/>
      <c r="QTS1" s="52"/>
      <c r="QTT1" s="52"/>
      <c r="QTU1" s="52"/>
      <c r="QTV1" s="52"/>
      <c r="QTW1" s="52"/>
      <c r="QTX1" s="52"/>
      <c r="QTY1" s="52"/>
      <c r="QTZ1" s="52"/>
      <c r="QUW1" s="52"/>
      <c r="QVD1" s="298"/>
      <c r="QVE1" s="298"/>
      <c r="QVQ1" s="117"/>
      <c r="QVR1" s="117"/>
      <c r="QVS1" s="117"/>
      <c r="QVT1" s="117"/>
      <c r="QVU1" s="52"/>
      <c r="QVV1" s="52"/>
      <c r="QVY1" s="118"/>
      <c r="QVZ1" s="117"/>
      <c r="QWA1" s="52"/>
      <c r="QWB1" s="52"/>
      <c r="QWC1" s="52"/>
      <c r="QWD1" s="52"/>
      <c r="QWE1" s="52"/>
      <c r="QWF1" s="52"/>
      <c r="QWG1" s="52"/>
      <c r="QWH1" s="52"/>
      <c r="QXE1" s="52"/>
      <c r="QXL1" s="298"/>
      <c r="QXM1" s="298"/>
      <c r="QXY1" s="117"/>
      <c r="QXZ1" s="117"/>
      <c r="QYA1" s="117"/>
      <c r="QYB1" s="117"/>
      <c r="QYC1" s="52"/>
      <c r="QYD1" s="52"/>
      <c r="QYG1" s="118"/>
      <c r="QYH1" s="117"/>
      <c r="QYI1" s="52"/>
      <c r="QYJ1" s="52"/>
      <c r="QYK1" s="52"/>
      <c r="QYL1" s="52"/>
      <c r="QYM1" s="52"/>
      <c r="QYN1" s="52"/>
      <c r="QYO1" s="52"/>
      <c r="QYP1" s="52"/>
      <c r="QZM1" s="52"/>
      <c r="QZT1" s="298"/>
      <c r="QZU1" s="298"/>
      <c r="RAG1" s="117"/>
      <c r="RAH1" s="117"/>
      <c r="RAI1" s="117"/>
      <c r="RAJ1" s="117"/>
      <c r="RAK1" s="52"/>
      <c r="RAL1" s="52"/>
      <c r="RAO1" s="118"/>
      <c r="RAP1" s="117"/>
      <c r="RAQ1" s="52"/>
      <c r="RAR1" s="52"/>
      <c r="RAS1" s="52"/>
      <c r="RAT1" s="52"/>
      <c r="RAU1" s="52"/>
      <c r="RAV1" s="52"/>
      <c r="RAW1" s="52"/>
      <c r="RAX1" s="52"/>
      <c r="RBU1" s="52"/>
      <c r="RCB1" s="298"/>
      <c r="RCC1" s="298"/>
      <c r="RCO1" s="117"/>
      <c r="RCP1" s="117"/>
      <c r="RCQ1" s="117"/>
      <c r="RCR1" s="117"/>
      <c r="RCS1" s="52"/>
      <c r="RCT1" s="52"/>
      <c r="RCW1" s="118"/>
      <c r="RCX1" s="117"/>
      <c r="RCY1" s="52"/>
      <c r="RCZ1" s="52"/>
      <c r="RDA1" s="52"/>
      <c r="RDB1" s="52"/>
      <c r="RDC1" s="52"/>
      <c r="RDD1" s="52"/>
      <c r="RDE1" s="52"/>
      <c r="RDF1" s="52"/>
      <c r="REC1" s="52"/>
      <c r="REJ1" s="298"/>
      <c r="REK1" s="298"/>
      <c r="REW1" s="117"/>
      <c r="REX1" s="117"/>
      <c r="REY1" s="117"/>
      <c r="REZ1" s="117"/>
      <c r="RFA1" s="52"/>
      <c r="RFB1" s="52"/>
      <c r="RFE1" s="118"/>
      <c r="RFF1" s="117"/>
      <c r="RFG1" s="52"/>
      <c r="RFH1" s="52"/>
      <c r="RFI1" s="52"/>
      <c r="RFJ1" s="52"/>
      <c r="RFK1" s="52"/>
      <c r="RFL1" s="52"/>
      <c r="RFM1" s="52"/>
      <c r="RFN1" s="52"/>
      <c r="RGK1" s="52"/>
      <c r="RGR1" s="298"/>
      <c r="RGS1" s="298"/>
      <c r="RHE1" s="117"/>
      <c r="RHF1" s="117"/>
      <c r="RHG1" s="117"/>
      <c r="RHH1" s="117"/>
      <c r="RHI1" s="52"/>
      <c r="RHJ1" s="52"/>
      <c r="RHM1" s="118"/>
      <c r="RHN1" s="117"/>
      <c r="RHO1" s="52"/>
      <c r="RHP1" s="52"/>
      <c r="RHQ1" s="52"/>
      <c r="RHR1" s="52"/>
      <c r="RHS1" s="52"/>
      <c r="RHT1" s="52"/>
      <c r="RHU1" s="52"/>
      <c r="RHV1" s="52"/>
      <c r="RIS1" s="52"/>
      <c r="RIZ1" s="298"/>
      <c r="RJA1" s="298"/>
      <c r="RJM1" s="117"/>
      <c r="RJN1" s="117"/>
      <c r="RJO1" s="117"/>
      <c r="RJP1" s="117"/>
      <c r="RJQ1" s="52"/>
      <c r="RJR1" s="52"/>
      <c r="RJU1" s="118"/>
      <c r="RJV1" s="117"/>
      <c r="RJW1" s="52"/>
      <c r="RJX1" s="52"/>
      <c r="RJY1" s="52"/>
      <c r="RJZ1" s="52"/>
      <c r="RKA1" s="52"/>
      <c r="RKB1" s="52"/>
      <c r="RKC1" s="52"/>
      <c r="RKD1" s="52"/>
      <c r="RLA1" s="52"/>
      <c r="RLH1" s="298"/>
      <c r="RLI1" s="298"/>
      <c r="RLU1" s="117"/>
      <c r="RLV1" s="117"/>
      <c r="RLW1" s="117"/>
      <c r="RLX1" s="117"/>
      <c r="RLY1" s="52"/>
      <c r="RLZ1" s="52"/>
      <c r="RMC1" s="118"/>
      <c r="RMD1" s="117"/>
      <c r="RME1" s="52"/>
      <c r="RMF1" s="52"/>
      <c r="RMG1" s="52"/>
      <c r="RMH1" s="52"/>
      <c r="RMI1" s="52"/>
      <c r="RMJ1" s="52"/>
      <c r="RMK1" s="52"/>
      <c r="RML1" s="52"/>
      <c r="RNI1" s="52"/>
      <c r="RNP1" s="298"/>
      <c r="RNQ1" s="298"/>
      <c r="ROC1" s="117"/>
      <c r="ROD1" s="117"/>
      <c r="ROE1" s="117"/>
      <c r="ROF1" s="117"/>
      <c r="ROG1" s="52"/>
      <c r="ROH1" s="52"/>
      <c r="ROK1" s="118"/>
      <c r="ROL1" s="117"/>
      <c r="ROM1" s="52"/>
      <c r="RON1" s="52"/>
      <c r="ROO1" s="52"/>
      <c r="ROP1" s="52"/>
      <c r="ROQ1" s="52"/>
      <c r="ROR1" s="52"/>
      <c r="ROS1" s="52"/>
      <c r="ROT1" s="52"/>
      <c r="RPQ1" s="52"/>
      <c r="RPX1" s="298"/>
      <c r="RPY1" s="298"/>
      <c r="RQK1" s="117"/>
      <c r="RQL1" s="117"/>
      <c r="RQM1" s="117"/>
      <c r="RQN1" s="117"/>
      <c r="RQO1" s="52"/>
      <c r="RQP1" s="52"/>
      <c r="RQS1" s="118"/>
      <c r="RQT1" s="117"/>
      <c r="RQU1" s="52"/>
      <c r="RQV1" s="52"/>
      <c r="RQW1" s="52"/>
      <c r="RQX1" s="52"/>
      <c r="RQY1" s="52"/>
      <c r="RQZ1" s="52"/>
      <c r="RRA1" s="52"/>
      <c r="RRB1" s="52"/>
      <c r="RRY1" s="52"/>
      <c r="RSF1" s="298"/>
      <c r="RSG1" s="298"/>
      <c r="RSS1" s="117"/>
      <c r="RST1" s="117"/>
      <c r="RSU1" s="117"/>
      <c r="RSV1" s="117"/>
      <c r="RSW1" s="52"/>
      <c r="RSX1" s="52"/>
      <c r="RTA1" s="118"/>
      <c r="RTB1" s="117"/>
      <c r="RTC1" s="52"/>
      <c r="RTD1" s="52"/>
      <c r="RTE1" s="52"/>
      <c r="RTF1" s="52"/>
      <c r="RTG1" s="52"/>
      <c r="RTH1" s="52"/>
      <c r="RTI1" s="52"/>
      <c r="RTJ1" s="52"/>
      <c r="RUG1" s="52"/>
      <c r="RUN1" s="298"/>
      <c r="RUO1" s="298"/>
      <c r="RVA1" s="117"/>
      <c r="RVB1" s="117"/>
      <c r="RVC1" s="117"/>
      <c r="RVD1" s="117"/>
      <c r="RVE1" s="52"/>
      <c r="RVF1" s="52"/>
      <c r="RVI1" s="118"/>
      <c r="RVJ1" s="117"/>
      <c r="RVK1" s="52"/>
      <c r="RVL1" s="52"/>
      <c r="RVM1" s="52"/>
      <c r="RVN1" s="52"/>
      <c r="RVO1" s="52"/>
      <c r="RVP1" s="52"/>
      <c r="RVQ1" s="52"/>
      <c r="RVR1" s="52"/>
      <c r="RWO1" s="52"/>
      <c r="RWV1" s="298"/>
      <c r="RWW1" s="298"/>
      <c r="RXI1" s="117"/>
      <c r="RXJ1" s="117"/>
      <c r="RXK1" s="117"/>
      <c r="RXL1" s="117"/>
      <c r="RXM1" s="52"/>
      <c r="RXN1" s="52"/>
      <c r="RXQ1" s="118"/>
      <c r="RXR1" s="117"/>
      <c r="RXS1" s="52"/>
      <c r="RXT1" s="52"/>
      <c r="RXU1" s="52"/>
      <c r="RXV1" s="52"/>
      <c r="RXW1" s="52"/>
      <c r="RXX1" s="52"/>
      <c r="RXY1" s="52"/>
      <c r="RXZ1" s="52"/>
      <c r="RYW1" s="52"/>
      <c r="RZD1" s="298"/>
      <c r="RZE1" s="298"/>
      <c r="RZQ1" s="117"/>
      <c r="RZR1" s="117"/>
      <c r="RZS1" s="117"/>
      <c r="RZT1" s="117"/>
      <c r="RZU1" s="52"/>
      <c r="RZV1" s="52"/>
      <c r="RZY1" s="118"/>
      <c r="RZZ1" s="117"/>
      <c r="SAA1" s="52"/>
      <c r="SAB1" s="52"/>
      <c r="SAC1" s="52"/>
      <c r="SAD1" s="52"/>
      <c r="SAE1" s="52"/>
      <c r="SAF1" s="52"/>
      <c r="SAG1" s="52"/>
      <c r="SAH1" s="52"/>
      <c r="SBE1" s="52"/>
      <c r="SBL1" s="298"/>
      <c r="SBM1" s="298"/>
      <c r="SBY1" s="117"/>
      <c r="SBZ1" s="117"/>
      <c r="SCA1" s="117"/>
      <c r="SCB1" s="117"/>
      <c r="SCC1" s="52"/>
      <c r="SCD1" s="52"/>
      <c r="SCG1" s="118"/>
      <c r="SCH1" s="117"/>
      <c r="SCI1" s="52"/>
      <c r="SCJ1" s="52"/>
      <c r="SCK1" s="52"/>
      <c r="SCL1" s="52"/>
      <c r="SCM1" s="52"/>
      <c r="SCN1" s="52"/>
      <c r="SCO1" s="52"/>
      <c r="SCP1" s="52"/>
      <c r="SDM1" s="52"/>
      <c r="SDT1" s="298"/>
      <c r="SDU1" s="298"/>
      <c r="SEG1" s="117"/>
      <c r="SEH1" s="117"/>
      <c r="SEI1" s="117"/>
      <c r="SEJ1" s="117"/>
      <c r="SEK1" s="52"/>
      <c r="SEL1" s="52"/>
      <c r="SEO1" s="118"/>
      <c r="SEP1" s="117"/>
      <c r="SEQ1" s="52"/>
      <c r="SER1" s="52"/>
      <c r="SES1" s="52"/>
      <c r="SET1" s="52"/>
      <c r="SEU1" s="52"/>
      <c r="SEV1" s="52"/>
      <c r="SEW1" s="52"/>
      <c r="SEX1" s="52"/>
      <c r="SFU1" s="52"/>
      <c r="SGB1" s="298"/>
      <c r="SGC1" s="298"/>
      <c r="SGO1" s="117"/>
      <c r="SGP1" s="117"/>
      <c r="SGQ1" s="117"/>
      <c r="SGR1" s="117"/>
      <c r="SGS1" s="52"/>
      <c r="SGT1" s="52"/>
      <c r="SGW1" s="118"/>
      <c r="SGX1" s="117"/>
      <c r="SGY1" s="52"/>
      <c r="SGZ1" s="52"/>
      <c r="SHA1" s="52"/>
      <c r="SHB1" s="52"/>
      <c r="SHC1" s="52"/>
      <c r="SHD1" s="52"/>
      <c r="SHE1" s="52"/>
      <c r="SHF1" s="52"/>
      <c r="SIC1" s="52"/>
      <c r="SIJ1" s="298"/>
      <c r="SIK1" s="298"/>
      <c r="SIW1" s="117"/>
      <c r="SIX1" s="117"/>
      <c r="SIY1" s="117"/>
      <c r="SIZ1" s="117"/>
      <c r="SJA1" s="52"/>
      <c r="SJB1" s="52"/>
      <c r="SJE1" s="118"/>
      <c r="SJF1" s="117"/>
      <c r="SJG1" s="52"/>
      <c r="SJH1" s="52"/>
      <c r="SJI1" s="52"/>
      <c r="SJJ1" s="52"/>
      <c r="SJK1" s="52"/>
      <c r="SJL1" s="52"/>
      <c r="SJM1" s="52"/>
      <c r="SJN1" s="52"/>
      <c r="SKK1" s="52"/>
      <c r="SKR1" s="298"/>
      <c r="SKS1" s="298"/>
      <c r="SLE1" s="117"/>
      <c r="SLF1" s="117"/>
      <c r="SLG1" s="117"/>
      <c r="SLH1" s="117"/>
      <c r="SLI1" s="52"/>
      <c r="SLJ1" s="52"/>
      <c r="SLM1" s="118"/>
      <c r="SLN1" s="117"/>
      <c r="SLO1" s="52"/>
      <c r="SLP1" s="52"/>
      <c r="SLQ1" s="52"/>
      <c r="SLR1" s="52"/>
      <c r="SLS1" s="52"/>
      <c r="SLT1" s="52"/>
      <c r="SLU1" s="52"/>
      <c r="SLV1" s="52"/>
      <c r="SMS1" s="52"/>
      <c r="SMZ1" s="298"/>
      <c r="SNA1" s="298"/>
      <c r="SNM1" s="117"/>
      <c r="SNN1" s="117"/>
      <c r="SNO1" s="117"/>
      <c r="SNP1" s="117"/>
      <c r="SNQ1" s="52"/>
      <c r="SNR1" s="52"/>
      <c r="SNU1" s="118"/>
      <c r="SNV1" s="117"/>
      <c r="SNW1" s="52"/>
      <c r="SNX1" s="52"/>
      <c r="SNY1" s="52"/>
      <c r="SNZ1" s="52"/>
      <c r="SOA1" s="52"/>
      <c r="SOB1" s="52"/>
      <c r="SOC1" s="52"/>
      <c r="SOD1" s="52"/>
      <c r="SPA1" s="52"/>
      <c r="SPH1" s="298"/>
      <c r="SPI1" s="298"/>
      <c r="SPU1" s="117"/>
      <c r="SPV1" s="117"/>
      <c r="SPW1" s="117"/>
      <c r="SPX1" s="117"/>
      <c r="SPY1" s="52"/>
      <c r="SPZ1" s="52"/>
      <c r="SQC1" s="118"/>
      <c r="SQD1" s="117"/>
      <c r="SQE1" s="52"/>
      <c r="SQF1" s="52"/>
      <c r="SQG1" s="52"/>
      <c r="SQH1" s="52"/>
      <c r="SQI1" s="52"/>
      <c r="SQJ1" s="52"/>
      <c r="SQK1" s="52"/>
      <c r="SQL1" s="52"/>
      <c r="SRI1" s="52"/>
      <c r="SRP1" s="298"/>
      <c r="SRQ1" s="298"/>
      <c r="SSC1" s="117"/>
      <c r="SSD1" s="117"/>
      <c r="SSE1" s="117"/>
      <c r="SSF1" s="117"/>
      <c r="SSG1" s="52"/>
      <c r="SSH1" s="52"/>
      <c r="SSK1" s="118"/>
      <c r="SSL1" s="117"/>
      <c r="SSM1" s="52"/>
      <c r="SSN1" s="52"/>
      <c r="SSO1" s="52"/>
      <c r="SSP1" s="52"/>
      <c r="SSQ1" s="52"/>
      <c r="SSR1" s="52"/>
      <c r="SSS1" s="52"/>
      <c r="SST1" s="52"/>
      <c r="STQ1" s="52"/>
      <c r="STX1" s="298"/>
      <c r="STY1" s="298"/>
      <c r="SUK1" s="117"/>
      <c r="SUL1" s="117"/>
      <c r="SUM1" s="117"/>
      <c r="SUN1" s="117"/>
      <c r="SUO1" s="52"/>
      <c r="SUP1" s="52"/>
      <c r="SUS1" s="118"/>
      <c r="SUT1" s="117"/>
      <c r="SUU1" s="52"/>
      <c r="SUV1" s="52"/>
      <c r="SUW1" s="52"/>
      <c r="SUX1" s="52"/>
      <c r="SUY1" s="52"/>
      <c r="SUZ1" s="52"/>
      <c r="SVA1" s="52"/>
      <c r="SVB1" s="52"/>
      <c r="SVY1" s="52"/>
      <c r="SWF1" s="298"/>
      <c r="SWG1" s="298"/>
      <c r="SWS1" s="117"/>
      <c r="SWT1" s="117"/>
      <c r="SWU1" s="117"/>
      <c r="SWV1" s="117"/>
      <c r="SWW1" s="52"/>
      <c r="SWX1" s="52"/>
      <c r="SXA1" s="118"/>
      <c r="SXB1" s="117"/>
      <c r="SXC1" s="52"/>
      <c r="SXD1" s="52"/>
      <c r="SXE1" s="52"/>
      <c r="SXF1" s="52"/>
      <c r="SXG1" s="52"/>
      <c r="SXH1" s="52"/>
      <c r="SXI1" s="52"/>
      <c r="SXJ1" s="52"/>
      <c r="SYG1" s="52"/>
      <c r="SYN1" s="298"/>
      <c r="SYO1" s="298"/>
      <c r="SZA1" s="117"/>
      <c r="SZB1" s="117"/>
      <c r="SZC1" s="117"/>
      <c r="SZD1" s="117"/>
      <c r="SZE1" s="52"/>
      <c r="SZF1" s="52"/>
      <c r="SZI1" s="118"/>
      <c r="SZJ1" s="117"/>
      <c r="SZK1" s="52"/>
      <c r="SZL1" s="52"/>
      <c r="SZM1" s="52"/>
      <c r="SZN1" s="52"/>
      <c r="SZO1" s="52"/>
      <c r="SZP1" s="52"/>
      <c r="SZQ1" s="52"/>
      <c r="SZR1" s="52"/>
      <c r="TAO1" s="52"/>
      <c r="TAV1" s="298"/>
      <c r="TAW1" s="298"/>
      <c r="TBI1" s="117"/>
      <c r="TBJ1" s="117"/>
      <c r="TBK1" s="117"/>
      <c r="TBL1" s="117"/>
      <c r="TBM1" s="52"/>
      <c r="TBN1" s="52"/>
      <c r="TBQ1" s="118"/>
      <c r="TBR1" s="117"/>
      <c r="TBS1" s="52"/>
      <c r="TBT1" s="52"/>
      <c r="TBU1" s="52"/>
      <c r="TBV1" s="52"/>
      <c r="TBW1" s="52"/>
      <c r="TBX1" s="52"/>
      <c r="TBY1" s="52"/>
      <c r="TBZ1" s="52"/>
      <c r="TCW1" s="52"/>
      <c r="TDD1" s="298"/>
      <c r="TDE1" s="298"/>
      <c r="TDQ1" s="117"/>
      <c r="TDR1" s="117"/>
      <c r="TDS1" s="117"/>
      <c r="TDT1" s="117"/>
      <c r="TDU1" s="52"/>
      <c r="TDV1" s="52"/>
      <c r="TDY1" s="118"/>
      <c r="TDZ1" s="117"/>
      <c r="TEA1" s="52"/>
      <c r="TEB1" s="52"/>
      <c r="TEC1" s="52"/>
      <c r="TED1" s="52"/>
      <c r="TEE1" s="52"/>
      <c r="TEF1" s="52"/>
      <c r="TEG1" s="52"/>
      <c r="TEH1" s="52"/>
      <c r="TFE1" s="52"/>
      <c r="TFL1" s="298"/>
      <c r="TFM1" s="298"/>
      <c r="TFY1" s="117"/>
      <c r="TFZ1" s="117"/>
      <c r="TGA1" s="117"/>
      <c r="TGB1" s="117"/>
      <c r="TGC1" s="52"/>
      <c r="TGD1" s="52"/>
      <c r="TGG1" s="118"/>
      <c r="TGH1" s="117"/>
      <c r="TGI1" s="52"/>
      <c r="TGJ1" s="52"/>
      <c r="TGK1" s="52"/>
      <c r="TGL1" s="52"/>
      <c r="TGM1" s="52"/>
      <c r="TGN1" s="52"/>
      <c r="TGO1" s="52"/>
      <c r="TGP1" s="52"/>
      <c r="THM1" s="52"/>
      <c r="THT1" s="298"/>
      <c r="THU1" s="298"/>
      <c r="TIG1" s="117"/>
      <c r="TIH1" s="117"/>
      <c r="TII1" s="117"/>
      <c r="TIJ1" s="117"/>
      <c r="TIK1" s="52"/>
      <c r="TIL1" s="52"/>
      <c r="TIO1" s="118"/>
      <c r="TIP1" s="117"/>
      <c r="TIQ1" s="52"/>
      <c r="TIR1" s="52"/>
      <c r="TIS1" s="52"/>
      <c r="TIT1" s="52"/>
      <c r="TIU1" s="52"/>
      <c r="TIV1" s="52"/>
      <c r="TIW1" s="52"/>
      <c r="TIX1" s="52"/>
      <c r="TJU1" s="52"/>
      <c r="TKB1" s="298"/>
      <c r="TKC1" s="298"/>
      <c r="TKO1" s="117"/>
      <c r="TKP1" s="117"/>
      <c r="TKQ1" s="117"/>
      <c r="TKR1" s="117"/>
      <c r="TKS1" s="52"/>
      <c r="TKT1" s="52"/>
      <c r="TKW1" s="118"/>
      <c r="TKX1" s="117"/>
      <c r="TKY1" s="52"/>
      <c r="TKZ1" s="52"/>
      <c r="TLA1" s="52"/>
      <c r="TLB1" s="52"/>
      <c r="TLC1" s="52"/>
      <c r="TLD1" s="52"/>
      <c r="TLE1" s="52"/>
      <c r="TLF1" s="52"/>
      <c r="TMC1" s="52"/>
      <c r="TMJ1" s="298"/>
      <c r="TMK1" s="298"/>
      <c r="TMW1" s="117"/>
      <c r="TMX1" s="117"/>
      <c r="TMY1" s="117"/>
      <c r="TMZ1" s="117"/>
      <c r="TNA1" s="52"/>
      <c r="TNB1" s="52"/>
      <c r="TNE1" s="118"/>
      <c r="TNF1" s="117"/>
      <c r="TNG1" s="52"/>
      <c r="TNH1" s="52"/>
      <c r="TNI1" s="52"/>
      <c r="TNJ1" s="52"/>
      <c r="TNK1" s="52"/>
      <c r="TNL1" s="52"/>
      <c r="TNM1" s="52"/>
      <c r="TNN1" s="52"/>
      <c r="TOK1" s="52"/>
      <c r="TOR1" s="298"/>
      <c r="TOS1" s="298"/>
      <c r="TPE1" s="117"/>
      <c r="TPF1" s="117"/>
      <c r="TPG1" s="117"/>
      <c r="TPH1" s="117"/>
      <c r="TPI1" s="52"/>
      <c r="TPJ1" s="52"/>
      <c r="TPM1" s="118"/>
      <c r="TPN1" s="117"/>
      <c r="TPO1" s="52"/>
      <c r="TPP1" s="52"/>
      <c r="TPQ1" s="52"/>
      <c r="TPR1" s="52"/>
      <c r="TPS1" s="52"/>
      <c r="TPT1" s="52"/>
      <c r="TPU1" s="52"/>
      <c r="TPV1" s="52"/>
      <c r="TQS1" s="52"/>
      <c r="TQZ1" s="298"/>
      <c r="TRA1" s="298"/>
      <c r="TRM1" s="117"/>
      <c r="TRN1" s="117"/>
      <c r="TRO1" s="117"/>
      <c r="TRP1" s="117"/>
      <c r="TRQ1" s="52"/>
      <c r="TRR1" s="52"/>
      <c r="TRU1" s="118"/>
      <c r="TRV1" s="117"/>
      <c r="TRW1" s="52"/>
      <c r="TRX1" s="52"/>
      <c r="TRY1" s="52"/>
      <c r="TRZ1" s="52"/>
      <c r="TSA1" s="52"/>
      <c r="TSB1" s="52"/>
      <c r="TSC1" s="52"/>
      <c r="TSD1" s="52"/>
      <c r="TTA1" s="52"/>
      <c r="TTH1" s="298"/>
      <c r="TTI1" s="298"/>
      <c r="TTU1" s="117"/>
      <c r="TTV1" s="117"/>
      <c r="TTW1" s="117"/>
      <c r="TTX1" s="117"/>
      <c r="TTY1" s="52"/>
      <c r="TTZ1" s="52"/>
      <c r="TUC1" s="118"/>
      <c r="TUD1" s="117"/>
      <c r="TUE1" s="52"/>
      <c r="TUF1" s="52"/>
      <c r="TUG1" s="52"/>
      <c r="TUH1" s="52"/>
      <c r="TUI1" s="52"/>
      <c r="TUJ1" s="52"/>
      <c r="TUK1" s="52"/>
      <c r="TUL1" s="52"/>
      <c r="TVI1" s="52"/>
      <c r="TVP1" s="298"/>
      <c r="TVQ1" s="298"/>
      <c r="TWC1" s="117"/>
      <c r="TWD1" s="117"/>
      <c r="TWE1" s="117"/>
      <c r="TWF1" s="117"/>
      <c r="TWG1" s="52"/>
      <c r="TWH1" s="52"/>
      <c r="TWK1" s="118"/>
      <c r="TWL1" s="117"/>
      <c r="TWM1" s="52"/>
      <c r="TWN1" s="52"/>
      <c r="TWO1" s="52"/>
      <c r="TWP1" s="52"/>
      <c r="TWQ1" s="52"/>
      <c r="TWR1" s="52"/>
      <c r="TWS1" s="52"/>
      <c r="TWT1" s="52"/>
      <c r="TXQ1" s="52"/>
      <c r="TXX1" s="298"/>
      <c r="TXY1" s="298"/>
      <c r="TYK1" s="117"/>
      <c r="TYL1" s="117"/>
      <c r="TYM1" s="117"/>
      <c r="TYN1" s="117"/>
      <c r="TYO1" s="52"/>
      <c r="TYP1" s="52"/>
      <c r="TYS1" s="118"/>
      <c r="TYT1" s="117"/>
      <c r="TYU1" s="52"/>
      <c r="TYV1" s="52"/>
      <c r="TYW1" s="52"/>
      <c r="TYX1" s="52"/>
      <c r="TYY1" s="52"/>
      <c r="TYZ1" s="52"/>
      <c r="TZA1" s="52"/>
      <c r="TZB1" s="52"/>
      <c r="TZY1" s="52"/>
      <c r="UAF1" s="298"/>
      <c r="UAG1" s="298"/>
      <c r="UAS1" s="117"/>
      <c r="UAT1" s="117"/>
      <c r="UAU1" s="117"/>
      <c r="UAV1" s="117"/>
      <c r="UAW1" s="52"/>
      <c r="UAX1" s="52"/>
      <c r="UBA1" s="118"/>
      <c r="UBB1" s="117"/>
      <c r="UBC1" s="52"/>
      <c r="UBD1" s="52"/>
      <c r="UBE1" s="52"/>
      <c r="UBF1" s="52"/>
      <c r="UBG1" s="52"/>
      <c r="UBH1" s="52"/>
      <c r="UBI1" s="52"/>
      <c r="UBJ1" s="52"/>
      <c r="UCG1" s="52"/>
      <c r="UCN1" s="298"/>
      <c r="UCO1" s="298"/>
      <c r="UDA1" s="117"/>
      <c r="UDB1" s="117"/>
      <c r="UDC1" s="117"/>
      <c r="UDD1" s="117"/>
      <c r="UDE1" s="52"/>
      <c r="UDF1" s="52"/>
      <c r="UDI1" s="118"/>
      <c r="UDJ1" s="117"/>
      <c r="UDK1" s="52"/>
      <c r="UDL1" s="52"/>
      <c r="UDM1" s="52"/>
      <c r="UDN1" s="52"/>
      <c r="UDO1" s="52"/>
      <c r="UDP1" s="52"/>
      <c r="UDQ1" s="52"/>
      <c r="UDR1" s="52"/>
      <c r="UEO1" s="52"/>
      <c r="UEV1" s="298"/>
      <c r="UEW1" s="298"/>
      <c r="UFI1" s="117"/>
      <c r="UFJ1" s="117"/>
      <c r="UFK1" s="117"/>
      <c r="UFL1" s="117"/>
      <c r="UFM1" s="52"/>
      <c r="UFN1" s="52"/>
      <c r="UFQ1" s="118"/>
      <c r="UFR1" s="117"/>
      <c r="UFS1" s="52"/>
      <c r="UFT1" s="52"/>
      <c r="UFU1" s="52"/>
      <c r="UFV1" s="52"/>
      <c r="UFW1" s="52"/>
      <c r="UFX1" s="52"/>
      <c r="UFY1" s="52"/>
      <c r="UFZ1" s="52"/>
      <c r="UGW1" s="52"/>
      <c r="UHD1" s="298"/>
      <c r="UHE1" s="298"/>
      <c r="UHQ1" s="117"/>
      <c r="UHR1" s="117"/>
      <c r="UHS1" s="117"/>
      <c r="UHT1" s="117"/>
      <c r="UHU1" s="52"/>
      <c r="UHV1" s="52"/>
      <c r="UHY1" s="118"/>
      <c r="UHZ1" s="117"/>
      <c r="UIA1" s="52"/>
      <c r="UIB1" s="52"/>
      <c r="UIC1" s="52"/>
      <c r="UID1" s="52"/>
      <c r="UIE1" s="52"/>
      <c r="UIF1" s="52"/>
      <c r="UIG1" s="52"/>
      <c r="UIH1" s="52"/>
      <c r="UJE1" s="52"/>
      <c r="UJL1" s="298"/>
      <c r="UJM1" s="298"/>
      <c r="UJY1" s="117"/>
      <c r="UJZ1" s="117"/>
      <c r="UKA1" s="117"/>
      <c r="UKB1" s="117"/>
      <c r="UKC1" s="52"/>
      <c r="UKD1" s="52"/>
      <c r="UKG1" s="118"/>
      <c r="UKH1" s="117"/>
      <c r="UKI1" s="52"/>
      <c r="UKJ1" s="52"/>
      <c r="UKK1" s="52"/>
      <c r="UKL1" s="52"/>
      <c r="UKM1" s="52"/>
      <c r="UKN1" s="52"/>
      <c r="UKO1" s="52"/>
      <c r="UKP1" s="52"/>
      <c r="ULM1" s="52"/>
      <c r="ULT1" s="298"/>
      <c r="ULU1" s="298"/>
      <c r="UMG1" s="117"/>
      <c r="UMH1" s="117"/>
      <c r="UMI1" s="117"/>
      <c r="UMJ1" s="117"/>
      <c r="UMK1" s="52"/>
      <c r="UML1" s="52"/>
      <c r="UMO1" s="118"/>
      <c r="UMP1" s="117"/>
      <c r="UMQ1" s="52"/>
      <c r="UMR1" s="52"/>
      <c r="UMS1" s="52"/>
      <c r="UMT1" s="52"/>
      <c r="UMU1" s="52"/>
      <c r="UMV1" s="52"/>
      <c r="UMW1" s="52"/>
      <c r="UMX1" s="52"/>
      <c r="UNU1" s="52"/>
      <c r="UOB1" s="298"/>
      <c r="UOC1" s="298"/>
      <c r="UOO1" s="117"/>
      <c r="UOP1" s="117"/>
      <c r="UOQ1" s="117"/>
      <c r="UOR1" s="117"/>
      <c r="UOS1" s="52"/>
      <c r="UOT1" s="52"/>
      <c r="UOW1" s="118"/>
      <c r="UOX1" s="117"/>
      <c r="UOY1" s="52"/>
      <c r="UOZ1" s="52"/>
      <c r="UPA1" s="52"/>
      <c r="UPB1" s="52"/>
      <c r="UPC1" s="52"/>
      <c r="UPD1" s="52"/>
      <c r="UPE1" s="52"/>
      <c r="UPF1" s="52"/>
      <c r="UQC1" s="52"/>
      <c r="UQJ1" s="298"/>
      <c r="UQK1" s="298"/>
      <c r="UQW1" s="117"/>
      <c r="UQX1" s="117"/>
      <c r="UQY1" s="117"/>
      <c r="UQZ1" s="117"/>
      <c r="URA1" s="52"/>
      <c r="URB1" s="52"/>
      <c r="URE1" s="118"/>
      <c r="URF1" s="117"/>
      <c r="URG1" s="52"/>
      <c r="URH1" s="52"/>
      <c r="URI1" s="52"/>
      <c r="URJ1" s="52"/>
      <c r="URK1" s="52"/>
      <c r="URL1" s="52"/>
      <c r="URM1" s="52"/>
      <c r="URN1" s="52"/>
      <c r="USK1" s="52"/>
      <c r="USR1" s="298"/>
      <c r="USS1" s="298"/>
      <c r="UTE1" s="117"/>
      <c r="UTF1" s="117"/>
      <c r="UTG1" s="117"/>
      <c r="UTH1" s="117"/>
      <c r="UTI1" s="52"/>
      <c r="UTJ1" s="52"/>
      <c r="UTM1" s="118"/>
      <c r="UTN1" s="117"/>
      <c r="UTO1" s="52"/>
      <c r="UTP1" s="52"/>
      <c r="UTQ1" s="52"/>
      <c r="UTR1" s="52"/>
      <c r="UTS1" s="52"/>
      <c r="UTT1" s="52"/>
      <c r="UTU1" s="52"/>
      <c r="UTV1" s="52"/>
      <c r="UUS1" s="52"/>
      <c r="UUZ1" s="298"/>
      <c r="UVA1" s="298"/>
      <c r="UVM1" s="117"/>
      <c r="UVN1" s="117"/>
      <c r="UVO1" s="117"/>
      <c r="UVP1" s="117"/>
      <c r="UVQ1" s="52"/>
      <c r="UVR1" s="52"/>
      <c r="UVU1" s="118"/>
      <c r="UVV1" s="117"/>
      <c r="UVW1" s="52"/>
      <c r="UVX1" s="52"/>
      <c r="UVY1" s="52"/>
      <c r="UVZ1" s="52"/>
      <c r="UWA1" s="52"/>
      <c r="UWB1" s="52"/>
      <c r="UWC1" s="52"/>
      <c r="UWD1" s="52"/>
      <c r="UXA1" s="52"/>
      <c r="UXH1" s="298"/>
      <c r="UXI1" s="298"/>
      <c r="UXU1" s="117"/>
      <c r="UXV1" s="117"/>
      <c r="UXW1" s="117"/>
      <c r="UXX1" s="117"/>
      <c r="UXY1" s="52"/>
      <c r="UXZ1" s="52"/>
      <c r="UYC1" s="118"/>
      <c r="UYD1" s="117"/>
      <c r="UYE1" s="52"/>
      <c r="UYF1" s="52"/>
      <c r="UYG1" s="52"/>
      <c r="UYH1" s="52"/>
      <c r="UYI1" s="52"/>
      <c r="UYJ1" s="52"/>
      <c r="UYK1" s="52"/>
      <c r="UYL1" s="52"/>
      <c r="UZI1" s="52"/>
      <c r="UZP1" s="298"/>
      <c r="UZQ1" s="298"/>
      <c r="VAC1" s="117"/>
      <c r="VAD1" s="117"/>
      <c r="VAE1" s="117"/>
      <c r="VAF1" s="117"/>
      <c r="VAG1" s="52"/>
      <c r="VAH1" s="52"/>
      <c r="VAK1" s="118"/>
      <c r="VAL1" s="117"/>
      <c r="VAM1" s="52"/>
      <c r="VAN1" s="52"/>
      <c r="VAO1" s="52"/>
      <c r="VAP1" s="52"/>
      <c r="VAQ1" s="52"/>
      <c r="VAR1" s="52"/>
      <c r="VAS1" s="52"/>
      <c r="VAT1" s="52"/>
      <c r="VBQ1" s="52"/>
      <c r="VBX1" s="298"/>
      <c r="VBY1" s="298"/>
      <c r="VCK1" s="117"/>
      <c r="VCL1" s="117"/>
      <c r="VCM1" s="117"/>
      <c r="VCN1" s="117"/>
      <c r="VCO1" s="52"/>
      <c r="VCP1" s="52"/>
      <c r="VCS1" s="118"/>
      <c r="VCT1" s="117"/>
      <c r="VCU1" s="52"/>
      <c r="VCV1" s="52"/>
      <c r="VCW1" s="52"/>
      <c r="VCX1" s="52"/>
      <c r="VCY1" s="52"/>
      <c r="VCZ1" s="52"/>
      <c r="VDA1" s="52"/>
      <c r="VDB1" s="52"/>
      <c r="VDY1" s="52"/>
      <c r="VEF1" s="298"/>
      <c r="VEG1" s="298"/>
      <c r="VES1" s="117"/>
      <c r="VET1" s="117"/>
      <c r="VEU1" s="117"/>
      <c r="VEV1" s="117"/>
      <c r="VEW1" s="52"/>
      <c r="VEX1" s="52"/>
      <c r="VFA1" s="118"/>
      <c r="VFB1" s="117"/>
      <c r="VFC1" s="52"/>
      <c r="VFD1" s="52"/>
      <c r="VFE1" s="52"/>
      <c r="VFF1" s="52"/>
      <c r="VFG1" s="52"/>
      <c r="VFH1" s="52"/>
      <c r="VFI1" s="52"/>
      <c r="VFJ1" s="52"/>
      <c r="VGG1" s="52"/>
      <c r="VGN1" s="298"/>
      <c r="VGO1" s="298"/>
      <c r="VHA1" s="117"/>
      <c r="VHB1" s="117"/>
      <c r="VHC1" s="117"/>
      <c r="VHD1" s="117"/>
      <c r="VHE1" s="52"/>
      <c r="VHF1" s="52"/>
      <c r="VHI1" s="118"/>
      <c r="VHJ1" s="117"/>
      <c r="VHK1" s="52"/>
      <c r="VHL1" s="52"/>
      <c r="VHM1" s="52"/>
      <c r="VHN1" s="52"/>
      <c r="VHO1" s="52"/>
      <c r="VHP1" s="52"/>
      <c r="VHQ1" s="52"/>
      <c r="VHR1" s="52"/>
      <c r="VIO1" s="52"/>
      <c r="VIV1" s="298"/>
      <c r="VIW1" s="298"/>
      <c r="VJI1" s="117"/>
      <c r="VJJ1" s="117"/>
      <c r="VJK1" s="117"/>
      <c r="VJL1" s="117"/>
      <c r="VJM1" s="52"/>
      <c r="VJN1" s="52"/>
      <c r="VJQ1" s="118"/>
      <c r="VJR1" s="117"/>
      <c r="VJS1" s="52"/>
      <c r="VJT1" s="52"/>
      <c r="VJU1" s="52"/>
      <c r="VJV1" s="52"/>
      <c r="VJW1" s="52"/>
      <c r="VJX1" s="52"/>
      <c r="VJY1" s="52"/>
      <c r="VJZ1" s="52"/>
      <c r="VKW1" s="52"/>
      <c r="VLD1" s="298"/>
      <c r="VLE1" s="298"/>
      <c r="VLQ1" s="117"/>
      <c r="VLR1" s="117"/>
      <c r="VLS1" s="117"/>
      <c r="VLT1" s="117"/>
      <c r="VLU1" s="52"/>
      <c r="VLV1" s="52"/>
      <c r="VLY1" s="118"/>
      <c r="VLZ1" s="117"/>
      <c r="VMA1" s="52"/>
      <c r="VMB1" s="52"/>
      <c r="VMC1" s="52"/>
      <c r="VMD1" s="52"/>
      <c r="VME1" s="52"/>
      <c r="VMF1" s="52"/>
      <c r="VMG1" s="52"/>
      <c r="VMH1" s="52"/>
      <c r="VNE1" s="52"/>
      <c r="VNL1" s="298"/>
      <c r="VNM1" s="298"/>
      <c r="VNY1" s="117"/>
      <c r="VNZ1" s="117"/>
      <c r="VOA1" s="117"/>
      <c r="VOB1" s="117"/>
      <c r="VOC1" s="52"/>
      <c r="VOD1" s="52"/>
      <c r="VOG1" s="118"/>
      <c r="VOH1" s="117"/>
      <c r="VOI1" s="52"/>
      <c r="VOJ1" s="52"/>
      <c r="VOK1" s="52"/>
      <c r="VOL1" s="52"/>
      <c r="VOM1" s="52"/>
      <c r="VON1" s="52"/>
      <c r="VOO1" s="52"/>
      <c r="VOP1" s="52"/>
      <c r="VPM1" s="52"/>
      <c r="VPT1" s="298"/>
      <c r="VPU1" s="298"/>
      <c r="VQG1" s="117"/>
      <c r="VQH1" s="117"/>
      <c r="VQI1" s="117"/>
      <c r="VQJ1" s="117"/>
      <c r="VQK1" s="52"/>
      <c r="VQL1" s="52"/>
      <c r="VQO1" s="118"/>
      <c r="VQP1" s="117"/>
      <c r="VQQ1" s="52"/>
      <c r="VQR1" s="52"/>
      <c r="VQS1" s="52"/>
      <c r="VQT1" s="52"/>
      <c r="VQU1" s="52"/>
      <c r="VQV1" s="52"/>
      <c r="VQW1" s="52"/>
      <c r="VQX1" s="52"/>
      <c r="VRU1" s="52"/>
      <c r="VSB1" s="298"/>
      <c r="VSC1" s="298"/>
      <c r="VSO1" s="117"/>
      <c r="VSP1" s="117"/>
      <c r="VSQ1" s="117"/>
      <c r="VSR1" s="117"/>
      <c r="VSS1" s="52"/>
      <c r="VST1" s="52"/>
      <c r="VSW1" s="118"/>
      <c r="VSX1" s="117"/>
      <c r="VSY1" s="52"/>
      <c r="VSZ1" s="52"/>
      <c r="VTA1" s="52"/>
      <c r="VTB1" s="52"/>
      <c r="VTC1" s="52"/>
      <c r="VTD1" s="52"/>
      <c r="VTE1" s="52"/>
      <c r="VTF1" s="52"/>
      <c r="VUC1" s="52"/>
      <c r="VUJ1" s="298"/>
      <c r="VUK1" s="298"/>
      <c r="VUW1" s="117"/>
      <c r="VUX1" s="117"/>
      <c r="VUY1" s="117"/>
      <c r="VUZ1" s="117"/>
      <c r="VVA1" s="52"/>
      <c r="VVB1" s="52"/>
      <c r="VVE1" s="118"/>
      <c r="VVF1" s="117"/>
      <c r="VVG1" s="52"/>
      <c r="VVH1" s="52"/>
      <c r="VVI1" s="52"/>
      <c r="VVJ1" s="52"/>
      <c r="VVK1" s="52"/>
      <c r="VVL1" s="52"/>
      <c r="VVM1" s="52"/>
      <c r="VVN1" s="52"/>
      <c r="VWK1" s="52"/>
      <c r="VWR1" s="298"/>
      <c r="VWS1" s="298"/>
      <c r="VXE1" s="117"/>
      <c r="VXF1" s="117"/>
      <c r="VXG1" s="117"/>
      <c r="VXH1" s="117"/>
      <c r="VXI1" s="52"/>
      <c r="VXJ1" s="52"/>
      <c r="VXM1" s="118"/>
      <c r="VXN1" s="117"/>
      <c r="VXO1" s="52"/>
      <c r="VXP1" s="52"/>
      <c r="VXQ1" s="52"/>
      <c r="VXR1" s="52"/>
      <c r="VXS1" s="52"/>
      <c r="VXT1" s="52"/>
      <c r="VXU1" s="52"/>
      <c r="VXV1" s="52"/>
      <c r="VYS1" s="52"/>
      <c r="VYZ1" s="298"/>
      <c r="VZA1" s="298"/>
      <c r="VZM1" s="117"/>
      <c r="VZN1" s="117"/>
      <c r="VZO1" s="117"/>
      <c r="VZP1" s="117"/>
      <c r="VZQ1" s="52"/>
      <c r="VZR1" s="52"/>
      <c r="VZU1" s="118"/>
      <c r="VZV1" s="117"/>
      <c r="VZW1" s="52"/>
      <c r="VZX1" s="52"/>
      <c r="VZY1" s="52"/>
      <c r="VZZ1" s="52"/>
      <c r="WAA1" s="52"/>
      <c r="WAB1" s="52"/>
      <c r="WAC1" s="52"/>
      <c r="WAD1" s="52"/>
      <c r="WBA1" s="52"/>
      <c r="WBH1" s="298"/>
      <c r="WBI1" s="298"/>
      <c r="WBU1" s="117"/>
      <c r="WBV1" s="117"/>
      <c r="WBW1" s="117"/>
      <c r="WBX1" s="117"/>
      <c r="WBY1" s="52"/>
      <c r="WBZ1" s="52"/>
      <c r="WCC1" s="118"/>
      <c r="WCD1" s="117"/>
      <c r="WCE1" s="52"/>
      <c r="WCF1" s="52"/>
      <c r="WCG1" s="52"/>
      <c r="WCH1" s="52"/>
      <c r="WCI1" s="52"/>
      <c r="WCJ1" s="52"/>
      <c r="WCK1" s="52"/>
      <c r="WCL1" s="52"/>
      <c r="WDI1" s="52"/>
      <c r="WDP1" s="298"/>
      <c r="WDQ1" s="298"/>
      <c r="WEC1" s="117"/>
      <c r="WED1" s="117"/>
      <c r="WEE1" s="117"/>
      <c r="WEF1" s="117"/>
      <c r="WEG1" s="52"/>
      <c r="WEH1" s="52"/>
      <c r="WEK1" s="118"/>
      <c r="WEL1" s="117"/>
      <c r="WEM1" s="52"/>
      <c r="WEN1" s="52"/>
      <c r="WEO1" s="52"/>
      <c r="WEP1" s="52"/>
      <c r="WEQ1" s="52"/>
      <c r="WER1" s="52"/>
      <c r="WES1" s="52"/>
      <c r="WET1" s="52"/>
      <c r="WFQ1" s="52"/>
      <c r="WFX1" s="298"/>
      <c r="WFY1" s="298"/>
      <c r="WGK1" s="117"/>
      <c r="WGL1" s="117"/>
      <c r="WGM1" s="117"/>
      <c r="WGN1" s="117"/>
      <c r="WGO1" s="52"/>
      <c r="WGP1" s="52"/>
      <c r="WGS1" s="118"/>
      <c r="WGT1" s="117"/>
      <c r="WGU1" s="52"/>
      <c r="WGV1" s="52"/>
      <c r="WGW1" s="52"/>
      <c r="WGX1" s="52"/>
      <c r="WGY1" s="52"/>
      <c r="WGZ1" s="52"/>
      <c r="WHA1" s="52"/>
      <c r="WHB1" s="52"/>
      <c r="WHY1" s="52"/>
      <c r="WIF1" s="298"/>
      <c r="WIG1" s="298"/>
      <c r="WIS1" s="117"/>
      <c r="WIT1" s="117"/>
      <c r="WIU1" s="117"/>
      <c r="WIV1" s="117"/>
      <c r="WIW1" s="52"/>
      <c r="WIX1" s="52"/>
      <c r="WJA1" s="118"/>
      <c r="WJB1" s="117"/>
      <c r="WJC1" s="52"/>
      <c r="WJD1" s="52"/>
      <c r="WJE1" s="52"/>
      <c r="WJF1" s="52"/>
      <c r="WJG1" s="52"/>
      <c r="WJH1" s="52"/>
      <c r="WJI1" s="52"/>
      <c r="WJJ1" s="52"/>
      <c r="WKG1" s="52"/>
      <c r="WKN1" s="298"/>
      <c r="WKO1" s="298"/>
      <c r="WLA1" s="117"/>
      <c r="WLB1" s="117"/>
      <c r="WLC1" s="117"/>
      <c r="WLD1" s="117"/>
      <c r="WLE1" s="52"/>
      <c r="WLF1" s="52"/>
      <c r="WLI1" s="118"/>
      <c r="WLJ1" s="117"/>
      <c r="WLK1" s="52"/>
      <c r="WLL1" s="52"/>
      <c r="WLM1" s="52"/>
      <c r="WLN1" s="52"/>
      <c r="WLO1" s="52"/>
      <c r="WLP1" s="52"/>
      <c r="WLQ1" s="52"/>
      <c r="WLR1" s="52"/>
      <c r="WMO1" s="52"/>
      <c r="WMV1" s="298"/>
      <c r="WMW1" s="298"/>
      <c r="WNI1" s="117"/>
      <c r="WNJ1" s="117"/>
      <c r="WNK1" s="117"/>
      <c r="WNL1" s="117"/>
      <c r="WNM1" s="52"/>
      <c r="WNN1" s="52"/>
      <c r="WNQ1" s="118"/>
      <c r="WNR1" s="117"/>
      <c r="WNS1" s="52"/>
      <c r="WNT1" s="52"/>
      <c r="WNU1" s="52"/>
      <c r="WNV1" s="52"/>
      <c r="WNW1" s="52"/>
      <c r="WNX1" s="52"/>
      <c r="WNY1" s="52"/>
      <c r="WNZ1" s="52"/>
      <c r="WOW1" s="52"/>
      <c r="WPD1" s="298"/>
      <c r="WPE1" s="298"/>
      <c r="WPQ1" s="117"/>
      <c r="WPR1" s="117"/>
      <c r="WPS1" s="117"/>
      <c r="WPT1" s="117"/>
      <c r="WPU1" s="52"/>
      <c r="WPV1" s="52"/>
      <c r="WPY1" s="118"/>
      <c r="WPZ1" s="117"/>
      <c r="WQA1" s="52"/>
      <c r="WQB1" s="52"/>
      <c r="WQC1" s="52"/>
      <c r="WQD1" s="52"/>
      <c r="WQE1" s="52"/>
      <c r="WQF1" s="52"/>
      <c r="WQG1" s="52"/>
      <c r="WQH1" s="52"/>
      <c r="WRE1" s="52"/>
      <c r="WRL1" s="298"/>
      <c r="WRM1" s="298"/>
      <c r="WRY1" s="117"/>
      <c r="WRZ1" s="117"/>
      <c r="WSA1" s="117"/>
      <c r="WSB1" s="117"/>
      <c r="WSC1" s="52"/>
      <c r="WSD1" s="52"/>
      <c r="WSG1" s="118"/>
      <c r="WSH1" s="117"/>
      <c r="WSI1" s="52"/>
      <c r="WSJ1" s="52"/>
      <c r="WSK1" s="52"/>
      <c r="WSL1" s="52"/>
      <c r="WSM1" s="52"/>
      <c r="WSN1" s="52"/>
      <c r="WSO1" s="52"/>
      <c r="WSP1" s="52"/>
      <c r="WTM1" s="52"/>
      <c r="WTT1" s="298"/>
      <c r="WTU1" s="298"/>
      <c r="WUG1" s="117"/>
      <c r="WUH1" s="117"/>
      <c r="WUI1" s="117"/>
      <c r="WUJ1" s="117"/>
      <c r="WUK1" s="52"/>
      <c r="WUL1" s="52"/>
      <c r="WUO1" s="118"/>
      <c r="WUP1" s="117"/>
      <c r="WUQ1" s="52"/>
      <c r="WUR1" s="52"/>
      <c r="WUS1" s="52"/>
      <c r="WUT1" s="52"/>
      <c r="WUU1" s="52"/>
      <c r="WUV1" s="52"/>
      <c r="WUW1" s="52"/>
      <c r="WUX1" s="52"/>
      <c r="WVU1" s="52"/>
      <c r="WWB1" s="298"/>
      <c r="WWC1" s="298"/>
      <c r="WWO1" s="117"/>
      <c r="WWP1" s="117"/>
      <c r="WWQ1" s="117"/>
      <c r="WWR1" s="117"/>
      <c r="WWS1" s="52"/>
      <c r="WWT1" s="52"/>
      <c r="WWW1" s="118"/>
      <c r="WWX1" s="117"/>
      <c r="WWY1" s="52"/>
      <c r="WWZ1" s="52"/>
      <c r="WXA1" s="52"/>
      <c r="WXB1" s="52"/>
      <c r="WXC1" s="52"/>
      <c r="WXD1" s="52"/>
      <c r="WXE1" s="52"/>
      <c r="WXF1" s="52"/>
      <c r="WYC1" s="52"/>
      <c r="WYJ1" s="298"/>
      <c r="WYK1" s="298"/>
      <c r="WYW1" s="117"/>
      <c r="WYX1" s="117"/>
      <c r="WYY1" s="117"/>
      <c r="WYZ1" s="117"/>
      <c r="WZA1" s="52"/>
      <c r="WZB1" s="52"/>
      <c r="WZE1" s="118"/>
      <c r="WZF1" s="117"/>
      <c r="WZG1" s="52"/>
      <c r="WZH1" s="52"/>
      <c r="WZI1" s="52"/>
      <c r="WZJ1" s="52"/>
      <c r="WZK1" s="52"/>
      <c r="WZL1" s="52"/>
      <c r="WZM1" s="52"/>
      <c r="WZN1" s="52"/>
      <c r="XAK1" s="52"/>
      <c r="XAR1" s="298"/>
      <c r="XAS1" s="298"/>
      <c r="XBE1" s="117"/>
      <c r="XBF1" s="117"/>
      <c r="XBG1" s="117"/>
      <c r="XBH1" s="117"/>
      <c r="XBI1" s="52"/>
      <c r="XBJ1" s="52"/>
      <c r="XBM1" s="118"/>
      <c r="XBN1" s="117"/>
      <c r="XBO1" s="52"/>
      <c r="XBP1" s="52"/>
      <c r="XBQ1" s="52"/>
      <c r="XBR1" s="52"/>
      <c r="XBS1" s="52"/>
      <c r="XBT1" s="52"/>
      <c r="XBU1" s="52"/>
      <c r="XBV1" s="52"/>
      <c r="XCS1" s="52"/>
      <c r="XCZ1" s="298"/>
      <c r="XDA1" s="298"/>
      <c r="XDM1" s="117"/>
      <c r="XDN1" s="117"/>
      <c r="XDO1" s="117"/>
      <c r="XDP1" s="117"/>
      <c r="XDQ1" s="52"/>
      <c r="XDR1" s="52"/>
      <c r="XDU1" s="118"/>
      <c r="XDV1" s="117"/>
      <c r="XDW1" s="52"/>
      <c r="XDX1" s="52"/>
      <c r="XDY1" s="52"/>
      <c r="XDZ1" s="52"/>
      <c r="XEA1" s="52"/>
      <c r="XEB1" s="52"/>
      <c r="XEC1" s="52"/>
      <c r="XED1" s="52"/>
      <c r="XFA1" s="52"/>
    </row>
    <row r="2" spans="1:16384" s="110" customFormat="1" ht="18" customHeight="1">
      <c r="A2" s="52"/>
      <c r="I2" s="5"/>
      <c r="J2" s="5"/>
      <c r="U2" s="117"/>
      <c r="V2" s="117"/>
      <c r="W2" s="117"/>
      <c r="X2" s="117"/>
      <c r="Y2" s="52"/>
      <c r="Z2" s="52"/>
      <c r="AC2" s="117"/>
      <c r="AD2" s="117"/>
      <c r="AE2" s="117"/>
      <c r="AF2" s="117"/>
      <c r="AG2" s="117"/>
      <c r="AH2" s="117"/>
      <c r="AI2" s="117"/>
      <c r="AJ2" s="52"/>
      <c r="AK2" s="52"/>
      <c r="AL2" s="52"/>
      <c r="AM2" s="52"/>
      <c r="AN2" s="52"/>
      <c r="AO2" s="52"/>
      <c r="AP2" s="52"/>
      <c r="AQ2" s="52"/>
      <c r="AR2" s="52"/>
      <c r="BI2" s="52"/>
      <c r="BQ2" s="5"/>
      <c r="BR2" s="5"/>
      <c r="CC2" s="117"/>
      <c r="CD2" s="117"/>
      <c r="CE2" s="117"/>
      <c r="CF2" s="117"/>
      <c r="CG2" s="52"/>
      <c r="CH2" s="52"/>
      <c r="CK2" s="117"/>
      <c r="CL2" s="117"/>
      <c r="CM2" s="52"/>
      <c r="CN2" s="52"/>
      <c r="CO2" s="52"/>
      <c r="CP2" s="52"/>
      <c r="CQ2" s="52"/>
      <c r="CR2" s="52"/>
      <c r="CS2" s="52"/>
      <c r="CT2" s="52"/>
      <c r="DQ2" s="52"/>
      <c r="DY2" s="5"/>
      <c r="DZ2" s="5"/>
      <c r="EK2" s="117"/>
      <c r="EL2" s="117"/>
      <c r="EM2" s="117"/>
      <c r="EN2" s="117"/>
      <c r="EO2" s="52"/>
      <c r="EP2" s="52"/>
      <c r="ES2" s="117"/>
      <c r="ET2" s="117"/>
      <c r="EU2" s="52"/>
      <c r="EV2" s="52"/>
      <c r="EW2" s="52"/>
      <c r="EX2" s="52"/>
      <c r="EY2" s="52"/>
      <c r="EZ2" s="52"/>
      <c r="FA2" s="52"/>
      <c r="FB2" s="52"/>
      <c r="FY2" s="52"/>
      <c r="GG2" s="5"/>
      <c r="GH2" s="5"/>
      <c r="GS2" s="117"/>
      <c r="GT2" s="117"/>
      <c r="GU2" s="117"/>
      <c r="GV2" s="117"/>
      <c r="GW2" s="52"/>
      <c r="GX2" s="52"/>
      <c r="HA2" s="117"/>
      <c r="HB2" s="117"/>
      <c r="HC2" s="52"/>
      <c r="HD2" s="52"/>
      <c r="HE2" s="52"/>
      <c r="HF2" s="52"/>
      <c r="HG2" s="52"/>
      <c r="HH2" s="52"/>
      <c r="HI2" s="52"/>
      <c r="HJ2" s="52"/>
      <c r="IG2" s="52"/>
      <c r="IO2" s="5"/>
      <c r="IP2" s="5"/>
      <c r="JA2" s="117"/>
      <c r="JB2" s="117"/>
      <c r="JC2" s="117"/>
      <c r="JD2" s="117"/>
      <c r="JE2" s="52"/>
      <c r="JF2" s="52"/>
      <c r="JI2" s="117"/>
      <c r="JJ2" s="117"/>
      <c r="JK2" s="52"/>
      <c r="JL2" s="52"/>
      <c r="JM2" s="52"/>
      <c r="JN2" s="52"/>
      <c r="JO2" s="52"/>
      <c r="JP2" s="52"/>
      <c r="JQ2" s="52"/>
      <c r="JR2" s="52"/>
      <c r="KO2" s="52"/>
      <c r="KW2" s="5"/>
      <c r="KX2" s="5"/>
      <c r="LI2" s="117"/>
      <c r="LJ2" s="117"/>
      <c r="LK2" s="117"/>
      <c r="LL2" s="117"/>
      <c r="LM2" s="52"/>
      <c r="LN2" s="52"/>
      <c r="LQ2" s="117"/>
      <c r="LR2" s="117"/>
      <c r="LS2" s="52"/>
      <c r="LT2" s="52"/>
      <c r="LU2" s="52"/>
      <c r="LV2" s="52"/>
      <c r="LW2" s="52"/>
      <c r="LX2" s="52"/>
      <c r="LY2" s="52"/>
      <c r="LZ2" s="52"/>
      <c r="MW2" s="52"/>
      <c r="NE2" s="5"/>
      <c r="NF2" s="5"/>
      <c r="NQ2" s="117"/>
      <c r="NR2" s="117"/>
      <c r="NS2" s="117"/>
      <c r="NT2" s="117"/>
      <c r="NU2" s="52"/>
      <c r="NV2" s="52"/>
      <c r="NY2" s="117"/>
      <c r="NZ2" s="117"/>
      <c r="OA2" s="52"/>
      <c r="OB2" s="52"/>
      <c r="OC2" s="52"/>
      <c r="OD2" s="52"/>
      <c r="OE2" s="52"/>
      <c r="OF2" s="52"/>
      <c r="OG2" s="52"/>
      <c r="OH2" s="52"/>
      <c r="PE2" s="52"/>
      <c r="PM2" s="5"/>
      <c r="PN2" s="5"/>
      <c r="PY2" s="117"/>
      <c r="PZ2" s="117"/>
      <c r="QA2" s="117"/>
      <c r="QB2" s="117"/>
      <c r="QC2" s="52"/>
      <c r="QD2" s="52"/>
      <c r="QG2" s="117"/>
      <c r="QH2" s="117"/>
      <c r="QI2" s="52"/>
      <c r="QJ2" s="52"/>
      <c r="QK2" s="52"/>
      <c r="QL2" s="52"/>
      <c r="QM2" s="52"/>
      <c r="QN2" s="52"/>
      <c r="QO2" s="52"/>
      <c r="QP2" s="52"/>
      <c r="RM2" s="52"/>
      <c r="RU2" s="5"/>
      <c r="RV2" s="5"/>
      <c r="SG2" s="117"/>
      <c r="SH2" s="117"/>
      <c r="SI2" s="117"/>
      <c r="SJ2" s="117"/>
      <c r="SK2" s="52"/>
      <c r="SL2" s="52"/>
      <c r="SO2" s="117"/>
      <c r="SP2" s="117"/>
      <c r="SQ2" s="52"/>
      <c r="SR2" s="52"/>
      <c r="SS2" s="52"/>
      <c r="ST2" s="52"/>
      <c r="SU2" s="52"/>
      <c r="SV2" s="52"/>
      <c r="SW2" s="52"/>
      <c r="SX2" s="52"/>
      <c r="TU2" s="52"/>
      <c r="UC2" s="5"/>
      <c r="UD2" s="5"/>
      <c r="UO2" s="117"/>
      <c r="UP2" s="117"/>
      <c r="UQ2" s="117"/>
      <c r="UR2" s="117"/>
      <c r="US2" s="52"/>
      <c r="UT2" s="52"/>
      <c r="UW2" s="117"/>
      <c r="UX2" s="117"/>
      <c r="UY2" s="52"/>
      <c r="UZ2" s="52"/>
      <c r="VA2" s="52"/>
      <c r="VB2" s="52"/>
      <c r="VC2" s="52"/>
      <c r="VD2" s="52"/>
      <c r="VE2" s="52"/>
      <c r="VF2" s="52"/>
      <c r="WC2" s="52"/>
      <c r="WK2" s="5"/>
      <c r="WL2" s="5"/>
      <c r="WW2" s="117"/>
      <c r="WX2" s="117"/>
      <c r="WY2" s="117"/>
      <c r="WZ2" s="117"/>
      <c r="XA2" s="52"/>
      <c r="XB2" s="52"/>
      <c r="XE2" s="117"/>
      <c r="XF2" s="117"/>
      <c r="XG2" s="52"/>
      <c r="XH2" s="52"/>
      <c r="XI2" s="52"/>
      <c r="XJ2" s="52"/>
      <c r="XK2" s="52"/>
      <c r="XL2" s="52"/>
      <c r="XM2" s="52"/>
      <c r="XN2" s="52"/>
      <c r="YK2" s="52"/>
      <c r="YS2" s="5"/>
      <c r="YT2" s="5"/>
      <c r="ZE2" s="117"/>
      <c r="ZF2" s="117"/>
      <c r="ZG2" s="117"/>
      <c r="ZH2" s="117"/>
      <c r="ZI2" s="52"/>
      <c r="ZJ2" s="52"/>
      <c r="ZM2" s="117"/>
      <c r="ZN2" s="117"/>
      <c r="ZO2" s="52"/>
      <c r="ZP2" s="52"/>
      <c r="ZQ2" s="52"/>
      <c r="ZR2" s="52"/>
      <c r="ZS2" s="52"/>
      <c r="ZT2" s="52"/>
      <c r="ZU2" s="52"/>
      <c r="ZV2" s="52"/>
      <c r="AAS2" s="52"/>
      <c r="ABA2" s="5"/>
      <c r="ABB2" s="5"/>
      <c r="ABM2" s="117"/>
      <c r="ABN2" s="117"/>
      <c r="ABO2" s="117"/>
      <c r="ABP2" s="117"/>
      <c r="ABQ2" s="52"/>
      <c r="ABR2" s="52"/>
      <c r="ABU2" s="117"/>
      <c r="ABV2" s="117"/>
      <c r="ABW2" s="52"/>
      <c r="ABX2" s="52"/>
      <c r="ABY2" s="52"/>
      <c r="ABZ2" s="52"/>
      <c r="ACA2" s="52"/>
      <c r="ACB2" s="52"/>
      <c r="ACC2" s="52"/>
      <c r="ACD2" s="52"/>
      <c r="ADA2" s="52"/>
      <c r="ADI2" s="5"/>
      <c r="ADJ2" s="5"/>
      <c r="ADU2" s="117"/>
      <c r="ADV2" s="117"/>
      <c r="ADW2" s="117"/>
      <c r="ADX2" s="117"/>
      <c r="ADY2" s="52"/>
      <c r="ADZ2" s="52"/>
      <c r="AEC2" s="117"/>
      <c r="AED2" s="117"/>
      <c r="AEE2" s="52"/>
      <c r="AEF2" s="52"/>
      <c r="AEG2" s="52"/>
      <c r="AEH2" s="52"/>
      <c r="AEI2" s="52"/>
      <c r="AEJ2" s="52"/>
      <c r="AEK2" s="52"/>
      <c r="AEL2" s="52"/>
      <c r="AFI2" s="52"/>
      <c r="AFQ2" s="5"/>
      <c r="AFR2" s="5"/>
      <c r="AGC2" s="117"/>
      <c r="AGD2" s="117"/>
      <c r="AGE2" s="117"/>
      <c r="AGF2" s="117"/>
      <c r="AGG2" s="52"/>
      <c r="AGH2" s="52"/>
      <c r="AGK2" s="117"/>
      <c r="AGL2" s="117"/>
      <c r="AGM2" s="52"/>
      <c r="AGN2" s="52"/>
      <c r="AGO2" s="52"/>
      <c r="AGP2" s="52"/>
      <c r="AGQ2" s="52"/>
      <c r="AGR2" s="52"/>
      <c r="AGS2" s="52"/>
      <c r="AGT2" s="52"/>
      <c r="AHQ2" s="52"/>
      <c r="AHY2" s="5"/>
      <c r="AHZ2" s="5"/>
      <c r="AIK2" s="117"/>
      <c r="AIL2" s="117"/>
      <c r="AIM2" s="117"/>
      <c r="AIN2" s="117"/>
      <c r="AIO2" s="52"/>
      <c r="AIP2" s="52"/>
      <c r="AIS2" s="117"/>
      <c r="AIT2" s="117"/>
      <c r="AIU2" s="52"/>
      <c r="AIV2" s="52"/>
      <c r="AIW2" s="52"/>
      <c r="AIX2" s="52"/>
      <c r="AIY2" s="52"/>
      <c r="AIZ2" s="52"/>
      <c r="AJA2" s="52"/>
      <c r="AJB2" s="52"/>
      <c r="AJY2" s="52"/>
      <c r="AKG2" s="5"/>
      <c r="AKH2" s="5"/>
      <c r="AKS2" s="117"/>
      <c r="AKT2" s="117"/>
      <c r="AKU2" s="117"/>
      <c r="AKV2" s="117"/>
      <c r="AKW2" s="52"/>
      <c r="AKX2" s="52"/>
      <c r="ALA2" s="117"/>
      <c r="ALB2" s="117"/>
      <c r="ALC2" s="52"/>
      <c r="ALD2" s="52"/>
      <c r="ALE2" s="52"/>
      <c r="ALF2" s="52"/>
      <c r="ALG2" s="52"/>
      <c r="ALH2" s="52"/>
      <c r="ALI2" s="52"/>
      <c r="ALJ2" s="52"/>
      <c r="AMG2" s="52"/>
      <c r="AMO2" s="5"/>
      <c r="AMP2" s="5"/>
      <c r="ANA2" s="117"/>
      <c r="ANB2" s="117"/>
      <c r="ANC2" s="117"/>
      <c r="AND2" s="117"/>
      <c r="ANE2" s="52"/>
      <c r="ANF2" s="52"/>
      <c r="ANI2" s="117"/>
      <c r="ANJ2" s="117"/>
      <c r="ANK2" s="52"/>
      <c r="ANL2" s="52"/>
      <c r="ANM2" s="52"/>
      <c r="ANN2" s="52"/>
      <c r="ANO2" s="52"/>
      <c r="ANP2" s="52"/>
      <c r="ANQ2" s="52"/>
      <c r="ANR2" s="52"/>
      <c r="AOO2" s="52"/>
      <c r="AOW2" s="5"/>
      <c r="AOX2" s="5"/>
      <c r="API2" s="117"/>
      <c r="APJ2" s="117"/>
      <c r="APK2" s="117"/>
      <c r="APL2" s="117"/>
      <c r="APM2" s="52"/>
      <c r="APN2" s="52"/>
      <c r="APQ2" s="117"/>
      <c r="APR2" s="117"/>
      <c r="APS2" s="52"/>
      <c r="APT2" s="52"/>
      <c r="APU2" s="52"/>
      <c r="APV2" s="52"/>
      <c r="APW2" s="52"/>
      <c r="APX2" s="52"/>
      <c r="APY2" s="52"/>
      <c r="APZ2" s="52"/>
      <c r="AQW2" s="52"/>
      <c r="ARE2" s="5"/>
      <c r="ARF2" s="5"/>
      <c r="ARQ2" s="117"/>
      <c r="ARR2" s="117"/>
      <c r="ARS2" s="117"/>
      <c r="ART2" s="117"/>
      <c r="ARU2" s="52"/>
      <c r="ARV2" s="52"/>
      <c r="ARY2" s="117"/>
      <c r="ARZ2" s="117"/>
      <c r="ASA2" s="52"/>
      <c r="ASB2" s="52"/>
      <c r="ASC2" s="52"/>
      <c r="ASD2" s="52"/>
      <c r="ASE2" s="52"/>
      <c r="ASF2" s="52"/>
      <c r="ASG2" s="52"/>
      <c r="ASH2" s="52"/>
      <c r="ATE2" s="52"/>
      <c r="ATM2" s="5"/>
      <c r="ATN2" s="5"/>
      <c r="ATY2" s="117"/>
      <c r="ATZ2" s="117"/>
      <c r="AUA2" s="117"/>
      <c r="AUB2" s="117"/>
      <c r="AUC2" s="52"/>
      <c r="AUD2" s="52"/>
      <c r="AUG2" s="117"/>
      <c r="AUH2" s="117"/>
      <c r="AUI2" s="52"/>
      <c r="AUJ2" s="52"/>
      <c r="AUK2" s="52"/>
      <c r="AUL2" s="52"/>
      <c r="AUM2" s="52"/>
      <c r="AUN2" s="52"/>
      <c r="AUO2" s="52"/>
      <c r="AUP2" s="52"/>
      <c r="AVM2" s="52"/>
      <c r="AVU2" s="5"/>
      <c r="AVV2" s="5"/>
      <c r="AWG2" s="117"/>
      <c r="AWH2" s="117"/>
      <c r="AWI2" s="117"/>
      <c r="AWJ2" s="117"/>
      <c r="AWK2" s="52"/>
      <c r="AWL2" s="52"/>
      <c r="AWO2" s="117"/>
      <c r="AWP2" s="117"/>
      <c r="AWQ2" s="52"/>
      <c r="AWR2" s="52"/>
      <c r="AWS2" s="52"/>
      <c r="AWT2" s="52"/>
      <c r="AWU2" s="52"/>
      <c r="AWV2" s="52"/>
      <c r="AWW2" s="52"/>
      <c r="AWX2" s="52"/>
      <c r="AXU2" s="52"/>
      <c r="AYC2" s="5"/>
      <c r="AYD2" s="5"/>
      <c r="AYO2" s="117"/>
      <c r="AYP2" s="117"/>
      <c r="AYQ2" s="117"/>
      <c r="AYR2" s="117"/>
      <c r="AYS2" s="52"/>
      <c r="AYT2" s="52"/>
      <c r="AYW2" s="117"/>
      <c r="AYX2" s="117"/>
      <c r="AYY2" s="52"/>
      <c r="AYZ2" s="52"/>
      <c r="AZA2" s="52"/>
      <c r="AZB2" s="52"/>
      <c r="AZC2" s="52"/>
      <c r="AZD2" s="52"/>
      <c r="AZE2" s="52"/>
      <c r="AZF2" s="52"/>
      <c r="BAC2" s="52"/>
      <c r="BAK2" s="5"/>
      <c r="BAL2" s="5"/>
      <c r="BAW2" s="117"/>
      <c r="BAX2" s="117"/>
      <c r="BAY2" s="117"/>
      <c r="BAZ2" s="117"/>
      <c r="BBA2" s="52"/>
      <c r="BBB2" s="52"/>
      <c r="BBE2" s="117"/>
      <c r="BBF2" s="117"/>
      <c r="BBG2" s="52"/>
      <c r="BBH2" s="52"/>
      <c r="BBI2" s="52"/>
      <c r="BBJ2" s="52"/>
      <c r="BBK2" s="52"/>
      <c r="BBL2" s="52"/>
      <c r="BBM2" s="52"/>
      <c r="BBN2" s="52"/>
      <c r="BCK2" s="52"/>
      <c r="BCS2" s="5"/>
      <c r="BCT2" s="5"/>
      <c r="BDE2" s="117"/>
      <c r="BDF2" s="117"/>
      <c r="BDG2" s="117"/>
      <c r="BDH2" s="117"/>
      <c r="BDI2" s="52"/>
      <c r="BDJ2" s="52"/>
      <c r="BDM2" s="117"/>
      <c r="BDN2" s="117"/>
      <c r="BDO2" s="52"/>
      <c r="BDP2" s="52"/>
      <c r="BDQ2" s="52"/>
      <c r="BDR2" s="52"/>
      <c r="BDS2" s="52"/>
      <c r="BDT2" s="52"/>
      <c r="BDU2" s="52"/>
      <c r="BDV2" s="52"/>
      <c r="BES2" s="52"/>
      <c r="BFA2" s="5"/>
      <c r="BFB2" s="5"/>
      <c r="BFM2" s="117"/>
      <c r="BFN2" s="117"/>
      <c r="BFO2" s="117"/>
      <c r="BFP2" s="117"/>
      <c r="BFQ2" s="52"/>
      <c r="BFR2" s="52"/>
      <c r="BFU2" s="117"/>
      <c r="BFV2" s="117"/>
      <c r="BFW2" s="52"/>
      <c r="BFX2" s="52"/>
      <c r="BFY2" s="52"/>
      <c r="BFZ2" s="52"/>
      <c r="BGA2" s="52"/>
      <c r="BGB2" s="52"/>
      <c r="BGC2" s="52"/>
      <c r="BGD2" s="52"/>
      <c r="BHA2" s="52"/>
      <c r="BHI2" s="5"/>
      <c r="BHJ2" s="5"/>
      <c r="BHU2" s="117"/>
      <c r="BHV2" s="117"/>
      <c r="BHW2" s="117"/>
      <c r="BHX2" s="117"/>
      <c r="BHY2" s="52"/>
      <c r="BHZ2" s="52"/>
      <c r="BIC2" s="117"/>
      <c r="BID2" s="117"/>
      <c r="BIE2" s="52"/>
      <c r="BIF2" s="52"/>
      <c r="BIG2" s="52"/>
      <c r="BIH2" s="52"/>
      <c r="BII2" s="52"/>
      <c r="BIJ2" s="52"/>
      <c r="BIK2" s="52"/>
      <c r="BIL2" s="52"/>
      <c r="BJI2" s="52"/>
      <c r="BJQ2" s="5"/>
      <c r="BJR2" s="5"/>
      <c r="BKC2" s="117"/>
      <c r="BKD2" s="117"/>
      <c r="BKE2" s="117"/>
      <c r="BKF2" s="117"/>
      <c r="BKG2" s="52"/>
      <c r="BKH2" s="52"/>
      <c r="BKK2" s="117"/>
      <c r="BKL2" s="117"/>
      <c r="BKM2" s="52"/>
      <c r="BKN2" s="52"/>
      <c r="BKO2" s="52"/>
      <c r="BKP2" s="52"/>
      <c r="BKQ2" s="52"/>
      <c r="BKR2" s="52"/>
      <c r="BKS2" s="52"/>
      <c r="BKT2" s="52"/>
      <c r="BLQ2" s="52"/>
      <c r="BLY2" s="5"/>
      <c r="BLZ2" s="5"/>
      <c r="BMK2" s="117"/>
      <c r="BML2" s="117"/>
      <c r="BMM2" s="117"/>
      <c r="BMN2" s="117"/>
      <c r="BMO2" s="52"/>
      <c r="BMP2" s="52"/>
      <c r="BMS2" s="117"/>
      <c r="BMT2" s="117"/>
      <c r="BMU2" s="52"/>
      <c r="BMV2" s="52"/>
      <c r="BMW2" s="52"/>
      <c r="BMX2" s="52"/>
      <c r="BMY2" s="52"/>
      <c r="BMZ2" s="52"/>
      <c r="BNA2" s="52"/>
      <c r="BNB2" s="52"/>
      <c r="BNY2" s="52"/>
      <c r="BOG2" s="5"/>
      <c r="BOH2" s="5"/>
      <c r="BOS2" s="117"/>
      <c r="BOT2" s="117"/>
      <c r="BOU2" s="117"/>
      <c r="BOV2" s="117"/>
      <c r="BOW2" s="52"/>
      <c r="BOX2" s="52"/>
      <c r="BPA2" s="117"/>
      <c r="BPB2" s="117"/>
      <c r="BPC2" s="52"/>
      <c r="BPD2" s="52"/>
      <c r="BPE2" s="52"/>
      <c r="BPF2" s="52"/>
      <c r="BPG2" s="52"/>
      <c r="BPH2" s="52"/>
      <c r="BPI2" s="52"/>
      <c r="BPJ2" s="52"/>
      <c r="BQG2" s="52"/>
      <c r="BQO2" s="5"/>
      <c r="BQP2" s="5"/>
      <c r="BRA2" s="117"/>
      <c r="BRB2" s="117"/>
      <c r="BRC2" s="117"/>
      <c r="BRD2" s="117"/>
      <c r="BRE2" s="52"/>
      <c r="BRF2" s="52"/>
      <c r="BRI2" s="117"/>
      <c r="BRJ2" s="117"/>
      <c r="BRK2" s="52"/>
      <c r="BRL2" s="52"/>
      <c r="BRM2" s="52"/>
      <c r="BRN2" s="52"/>
      <c r="BRO2" s="52"/>
      <c r="BRP2" s="52"/>
      <c r="BRQ2" s="52"/>
      <c r="BRR2" s="52"/>
      <c r="BSO2" s="52"/>
      <c r="BSW2" s="5"/>
      <c r="BSX2" s="5"/>
      <c r="BTI2" s="117"/>
      <c r="BTJ2" s="117"/>
      <c r="BTK2" s="117"/>
      <c r="BTL2" s="117"/>
      <c r="BTM2" s="52"/>
      <c r="BTN2" s="52"/>
      <c r="BTQ2" s="117"/>
      <c r="BTR2" s="117"/>
      <c r="BTS2" s="52"/>
      <c r="BTT2" s="52"/>
      <c r="BTU2" s="52"/>
      <c r="BTV2" s="52"/>
      <c r="BTW2" s="52"/>
      <c r="BTX2" s="52"/>
      <c r="BTY2" s="52"/>
      <c r="BTZ2" s="52"/>
      <c r="BUW2" s="52"/>
      <c r="BVE2" s="5"/>
      <c r="BVF2" s="5"/>
      <c r="BVQ2" s="117"/>
      <c r="BVR2" s="117"/>
      <c r="BVS2" s="117"/>
      <c r="BVT2" s="117"/>
      <c r="BVU2" s="52"/>
      <c r="BVV2" s="52"/>
      <c r="BVY2" s="117"/>
      <c r="BVZ2" s="117"/>
      <c r="BWA2" s="52"/>
      <c r="BWB2" s="52"/>
      <c r="BWC2" s="52"/>
      <c r="BWD2" s="52"/>
      <c r="BWE2" s="52"/>
      <c r="BWF2" s="52"/>
      <c r="BWG2" s="52"/>
      <c r="BWH2" s="52"/>
      <c r="BXE2" s="52"/>
      <c r="BXM2" s="5"/>
      <c r="BXN2" s="5"/>
      <c r="BXY2" s="117"/>
      <c r="BXZ2" s="117"/>
      <c r="BYA2" s="117"/>
      <c r="BYB2" s="117"/>
      <c r="BYC2" s="52"/>
      <c r="BYD2" s="52"/>
      <c r="BYG2" s="117"/>
      <c r="BYH2" s="117"/>
      <c r="BYI2" s="52"/>
      <c r="BYJ2" s="52"/>
      <c r="BYK2" s="52"/>
      <c r="BYL2" s="52"/>
      <c r="BYM2" s="52"/>
      <c r="BYN2" s="52"/>
      <c r="BYO2" s="52"/>
      <c r="BYP2" s="52"/>
      <c r="BZM2" s="52"/>
      <c r="BZU2" s="5"/>
      <c r="BZV2" s="5"/>
      <c r="CAG2" s="117"/>
      <c r="CAH2" s="117"/>
      <c r="CAI2" s="117"/>
      <c r="CAJ2" s="117"/>
      <c r="CAK2" s="52"/>
      <c r="CAL2" s="52"/>
      <c r="CAO2" s="117"/>
      <c r="CAP2" s="117"/>
      <c r="CAQ2" s="52"/>
      <c r="CAR2" s="52"/>
      <c r="CAS2" s="52"/>
      <c r="CAT2" s="52"/>
      <c r="CAU2" s="52"/>
      <c r="CAV2" s="52"/>
      <c r="CAW2" s="52"/>
      <c r="CAX2" s="52"/>
      <c r="CBU2" s="52"/>
      <c r="CCC2" s="5"/>
      <c r="CCD2" s="5"/>
      <c r="CCO2" s="117"/>
      <c r="CCP2" s="117"/>
      <c r="CCQ2" s="117"/>
      <c r="CCR2" s="117"/>
      <c r="CCS2" s="52"/>
      <c r="CCT2" s="52"/>
      <c r="CCW2" s="117"/>
      <c r="CCX2" s="117"/>
      <c r="CCY2" s="52"/>
      <c r="CCZ2" s="52"/>
      <c r="CDA2" s="52"/>
      <c r="CDB2" s="52"/>
      <c r="CDC2" s="52"/>
      <c r="CDD2" s="52"/>
      <c r="CDE2" s="52"/>
      <c r="CDF2" s="52"/>
      <c r="CEC2" s="52"/>
      <c r="CEK2" s="5"/>
      <c r="CEL2" s="5"/>
      <c r="CEW2" s="117"/>
      <c r="CEX2" s="117"/>
      <c r="CEY2" s="117"/>
      <c r="CEZ2" s="117"/>
      <c r="CFA2" s="52"/>
      <c r="CFB2" s="52"/>
      <c r="CFE2" s="117"/>
      <c r="CFF2" s="117"/>
      <c r="CFG2" s="52"/>
      <c r="CFH2" s="52"/>
      <c r="CFI2" s="52"/>
      <c r="CFJ2" s="52"/>
      <c r="CFK2" s="52"/>
      <c r="CFL2" s="52"/>
      <c r="CFM2" s="52"/>
      <c r="CFN2" s="52"/>
      <c r="CGK2" s="52"/>
      <c r="CGS2" s="5"/>
      <c r="CGT2" s="5"/>
      <c r="CHE2" s="117"/>
      <c r="CHF2" s="117"/>
      <c r="CHG2" s="117"/>
      <c r="CHH2" s="117"/>
      <c r="CHI2" s="52"/>
      <c r="CHJ2" s="52"/>
      <c r="CHM2" s="117"/>
      <c r="CHN2" s="117"/>
      <c r="CHO2" s="52"/>
      <c r="CHP2" s="52"/>
      <c r="CHQ2" s="52"/>
      <c r="CHR2" s="52"/>
      <c r="CHS2" s="52"/>
      <c r="CHT2" s="52"/>
      <c r="CHU2" s="52"/>
      <c r="CHV2" s="52"/>
      <c r="CIS2" s="52"/>
      <c r="CJA2" s="5"/>
      <c r="CJB2" s="5"/>
      <c r="CJM2" s="117"/>
      <c r="CJN2" s="117"/>
      <c r="CJO2" s="117"/>
      <c r="CJP2" s="117"/>
      <c r="CJQ2" s="52"/>
      <c r="CJR2" s="52"/>
      <c r="CJU2" s="117"/>
      <c r="CJV2" s="117"/>
      <c r="CJW2" s="52"/>
      <c r="CJX2" s="52"/>
      <c r="CJY2" s="52"/>
      <c r="CJZ2" s="52"/>
      <c r="CKA2" s="52"/>
      <c r="CKB2" s="52"/>
      <c r="CKC2" s="52"/>
      <c r="CKD2" s="52"/>
      <c r="CLA2" s="52"/>
      <c r="CLI2" s="5"/>
      <c r="CLJ2" s="5"/>
      <c r="CLU2" s="117"/>
      <c r="CLV2" s="117"/>
      <c r="CLW2" s="117"/>
      <c r="CLX2" s="117"/>
      <c r="CLY2" s="52"/>
      <c r="CLZ2" s="52"/>
      <c r="CMC2" s="117"/>
      <c r="CMD2" s="117"/>
      <c r="CME2" s="52"/>
      <c r="CMF2" s="52"/>
      <c r="CMG2" s="52"/>
      <c r="CMH2" s="52"/>
      <c r="CMI2" s="52"/>
      <c r="CMJ2" s="52"/>
      <c r="CMK2" s="52"/>
      <c r="CML2" s="52"/>
      <c r="CNI2" s="52"/>
      <c r="CNQ2" s="5"/>
      <c r="CNR2" s="5"/>
      <c r="COC2" s="117"/>
      <c r="COD2" s="117"/>
      <c r="COE2" s="117"/>
      <c r="COF2" s="117"/>
      <c r="COG2" s="52"/>
      <c r="COH2" s="52"/>
      <c r="COK2" s="117"/>
      <c r="COL2" s="117"/>
      <c r="COM2" s="52"/>
      <c r="CON2" s="52"/>
      <c r="COO2" s="52"/>
      <c r="COP2" s="52"/>
      <c r="COQ2" s="52"/>
      <c r="COR2" s="52"/>
      <c r="COS2" s="52"/>
      <c r="COT2" s="52"/>
      <c r="CPQ2" s="52"/>
      <c r="CPY2" s="5"/>
      <c r="CPZ2" s="5"/>
      <c r="CQK2" s="117"/>
      <c r="CQL2" s="117"/>
      <c r="CQM2" s="117"/>
      <c r="CQN2" s="117"/>
      <c r="CQO2" s="52"/>
      <c r="CQP2" s="52"/>
      <c r="CQS2" s="117"/>
      <c r="CQT2" s="117"/>
      <c r="CQU2" s="52"/>
      <c r="CQV2" s="52"/>
      <c r="CQW2" s="52"/>
      <c r="CQX2" s="52"/>
      <c r="CQY2" s="52"/>
      <c r="CQZ2" s="52"/>
      <c r="CRA2" s="52"/>
      <c r="CRB2" s="52"/>
      <c r="CRY2" s="52"/>
      <c r="CSG2" s="5"/>
      <c r="CSH2" s="5"/>
      <c r="CSS2" s="117"/>
      <c r="CST2" s="117"/>
      <c r="CSU2" s="117"/>
      <c r="CSV2" s="117"/>
      <c r="CSW2" s="52"/>
      <c r="CSX2" s="52"/>
      <c r="CTA2" s="117"/>
      <c r="CTB2" s="117"/>
      <c r="CTC2" s="52"/>
      <c r="CTD2" s="52"/>
      <c r="CTE2" s="52"/>
      <c r="CTF2" s="52"/>
      <c r="CTG2" s="52"/>
      <c r="CTH2" s="52"/>
      <c r="CTI2" s="52"/>
      <c r="CTJ2" s="52"/>
      <c r="CUG2" s="52"/>
      <c r="CUO2" s="5"/>
      <c r="CUP2" s="5"/>
      <c r="CVA2" s="117"/>
      <c r="CVB2" s="117"/>
      <c r="CVC2" s="117"/>
      <c r="CVD2" s="117"/>
      <c r="CVE2" s="52"/>
      <c r="CVF2" s="52"/>
      <c r="CVI2" s="117"/>
      <c r="CVJ2" s="117"/>
      <c r="CVK2" s="52"/>
      <c r="CVL2" s="52"/>
      <c r="CVM2" s="52"/>
      <c r="CVN2" s="52"/>
      <c r="CVO2" s="52"/>
      <c r="CVP2" s="52"/>
      <c r="CVQ2" s="52"/>
      <c r="CVR2" s="52"/>
      <c r="CWO2" s="52"/>
      <c r="CWW2" s="5"/>
      <c r="CWX2" s="5"/>
      <c r="CXI2" s="117"/>
      <c r="CXJ2" s="117"/>
      <c r="CXK2" s="117"/>
      <c r="CXL2" s="117"/>
      <c r="CXM2" s="52"/>
      <c r="CXN2" s="52"/>
      <c r="CXQ2" s="117"/>
      <c r="CXR2" s="117"/>
      <c r="CXS2" s="52"/>
      <c r="CXT2" s="52"/>
      <c r="CXU2" s="52"/>
      <c r="CXV2" s="52"/>
      <c r="CXW2" s="52"/>
      <c r="CXX2" s="52"/>
      <c r="CXY2" s="52"/>
      <c r="CXZ2" s="52"/>
      <c r="CYW2" s="52"/>
      <c r="CZE2" s="5"/>
      <c r="CZF2" s="5"/>
      <c r="CZQ2" s="117"/>
      <c r="CZR2" s="117"/>
      <c r="CZS2" s="117"/>
      <c r="CZT2" s="117"/>
      <c r="CZU2" s="52"/>
      <c r="CZV2" s="52"/>
      <c r="CZY2" s="117"/>
      <c r="CZZ2" s="117"/>
      <c r="DAA2" s="52"/>
      <c r="DAB2" s="52"/>
      <c r="DAC2" s="52"/>
      <c r="DAD2" s="52"/>
      <c r="DAE2" s="52"/>
      <c r="DAF2" s="52"/>
      <c r="DAG2" s="52"/>
      <c r="DAH2" s="52"/>
      <c r="DBE2" s="52"/>
      <c r="DBM2" s="5"/>
      <c r="DBN2" s="5"/>
      <c r="DBY2" s="117"/>
      <c r="DBZ2" s="117"/>
      <c r="DCA2" s="117"/>
      <c r="DCB2" s="117"/>
      <c r="DCC2" s="52"/>
      <c r="DCD2" s="52"/>
      <c r="DCG2" s="117"/>
      <c r="DCH2" s="117"/>
      <c r="DCI2" s="52"/>
      <c r="DCJ2" s="52"/>
      <c r="DCK2" s="52"/>
      <c r="DCL2" s="52"/>
      <c r="DCM2" s="52"/>
      <c r="DCN2" s="52"/>
      <c r="DCO2" s="52"/>
      <c r="DCP2" s="52"/>
      <c r="DDM2" s="52"/>
      <c r="DDU2" s="5"/>
      <c r="DDV2" s="5"/>
      <c r="DEG2" s="117"/>
      <c r="DEH2" s="117"/>
      <c r="DEI2" s="117"/>
      <c r="DEJ2" s="117"/>
      <c r="DEK2" s="52"/>
      <c r="DEL2" s="52"/>
      <c r="DEO2" s="117"/>
      <c r="DEP2" s="117"/>
      <c r="DEQ2" s="52"/>
      <c r="DER2" s="52"/>
      <c r="DES2" s="52"/>
      <c r="DET2" s="52"/>
      <c r="DEU2" s="52"/>
      <c r="DEV2" s="52"/>
      <c r="DEW2" s="52"/>
      <c r="DEX2" s="52"/>
      <c r="DFU2" s="52"/>
      <c r="DGC2" s="5"/>
      <c r="DGD2" s="5"/>
      <c r="DGO2" s="117"/>
      <c r="DGP2" s="117"/>
      <c r="DGQ2" s="117"/>
      <c r="DGR2" s="117"/>
      <c r="DGS2" s="52"/>
      <c r="DGT2" s="52"/>
      <c r="DGW2" s="117"/>
      <c r="DGX2" s="117"/>
      <c r="DGY2" s="52"/>
      <c r="DGZ2" s="52"/>
      <c r="DHA2" s="52"/>
      <c r="DHB2" s="52"/>
      <c r="DHC2" s="52"/>
      <c r="DHD2" s="52"/>
      <c r="DHE2" s="52"/>
      <c r="DHF2" s="52"/>
      <c r="DIC2" s="52"/>
      <c r="DIK2" s="5"/>
      <c r="DIL2" s="5"/>
      <c r="DIW2" s="117"/>
      <c r="DIX2" s="117"/>
      <c r="DIY2" s="117"/>
      <c r="DIZ2" s="117"/>
      <c r="DJA2" s="52"/>
      <c r="DJB2" s="52"/>
      <c r="DJE2" s="117"/>
      <c r="DJF2" s="117"/>
      <c r="DJG2" s="52"/>
      <c r="DJH2" s="52"/>
      <c r="DJI2" s="52"/>
      <c r="DJJ2" s="52"/>
      <c r="DJK2" s="52"/>
      <c r="DJL2" s="52"/>
      <c r="DJM2" s="52"/>
      <c r="DJN2" s="52"/>
      <c r="DKK2" s="52"/>
      <c r="DKS2" s="5"/>
      <c r="DKT2" s="5"/>
      <c r="DLE2" s="117"/>
      <c r="DLF2" s="117"/>
      <c r="DLG2" s="117"/>
      <c r="DLH2" s="117"/>
      <c r="DLI2" s="52"/>
      <c r="DLJ2" s="52"/>
      <c r="DLM2" s="117"/>
      <c r="DLN2" s="117"/>
      <c r="DLO2" s="52"/>
      <c r="DLP2" s="52"/>
      <c r="DLQ2" s="52"/>
      <c r="DLR2" s="52"/>
      <c r="DLS2" s="52"/>
      <c r="DLT2" s="52"/>
      <c r="DLU2" s="52"/>
      <c r="DLV2" s="52"/>
      <c r="DMS2" s="52"/>
      <c r="DNA2" s="5"/>
      <c r="DNB2" s="5"/>
      <c r="DNM2" s="117"/>
      <c r="DNN2" s="117"/>
      <c r="DNO2" s="117"/>
      <c r="DNP2" s="117"/>
      <c r="DNQ2" s="52"/>
      <c r="DNR2" s="52"/>
      <c r="DNU2" s="117"/>
      <c r="DNV2" s="117"/>
      <c r="DNW2" s="52"/>
      <c r="DNX2" s="52"/>
      <c r="DNY2" s="52"/>
      <c r="DNZ2" s="52"/>
      <c r="DOA2" s="52"/>
      <c r="DOB2" s="52"/>
      <c r="DOC2" s="52"/>
      <c r="DOD2" s="52"/>
      <c r="DPA2" s="52"/>
      <c r="DPI2" s="5"/>
      <c r="DPJ2" s="5"/>
      <c r="DPU2" s="117"/>
      <c r="DPV2" s="117"/>
      <c r="DPW2" s="117"/>
      <c r="DPX2" s="117"/>
      <c r="DPY2" s="52"/>
      <c r="DPZ2" s="52"/>
      <c r="DQC2" s="117"/>
      <c r="DQD2" s="117"/>
      <c r="DQE2" s="52"/>
      <c r="DQF2" s="52"/>
      <c r="DQG2" s="52"/>
      <c r="DQH2" s="52"/>
      <c r="DQI2" s="52"/>
      <c r="DQJ2" s="52"/>
      <c r="DQK2" s="52"/>
      <c r="DQL2" s="52"/>
      <c r="DRI2" s="52"/>
      <c r="DRQ2" s="5"/>
      <c r="DRR2" s="5"/>
      <c r="DSC2" s="117"/>
      <c r="DSD2" s="117"/>
      <c r="DSE2" s="117"/>
      <c r="DSF2" s="117"/>
      <c r="DSG2" s="52"/>
      <c r="DSH2" s="52"/>
      <c r="DSK2" s="117"/>
      <c r="DSL2" s="117"/>
      <c r="DSM2" s="52"/>
      <c r="DSN2" s="52"/>
      <c r="DSO2" s="52"/>
      <c r="DSP2" s="52"/>
      <c r="DSQ2" s="52"/>
      <c r="DSR2" s="52"/>
      <c r="DSS2" s="52"/>
      <c r="DST2" s="52"/>
      <c r="DTQ2" s="52"/>
      <c r="DTY2" s="5"/>
      <c r="DTZ2" s="5"/>
      <c r="DUK2" s="117"/>
      <c r="DUL2" s="117"/>
      <c r="DUM2" s="117"/>
      <c r="DUN2" s="117"/>
      <c r="DUO2" s="52"/>
      <c r="DUP2" s="52"/>
      <c r="DUS2" s="117"/>
      <c r="DUT2" s="117"/>
      <c r="DUU2" s="52"/>
      <c r="DUV2" s="52"/>
      <c r="DUW2" s="52"/>
      <c r="DUX2" s="52"/>
      <c r="DUY2" s="52"/>
      <c r="DUZ2" s="52"/>
      <c r="DVA2" s="52"/>
      <c r="DVB2" s="52"/>
      <c r="DVY2" s="52"/>
      <c r="DWG2" s="5"/>
      <c r="DWH2" s="5"/>
      <c r="DWS2" s="117"/>
      <c r="DWT2" s="117"/>
      <c r="DWU2" s="117"/>
      <c r="DWV2" s="117"/>
      <c r="DWW2" s="52"/>
      <c r="DWX2" s="52"/>
      <c r="DXA2" s="117"/>
      <c r="DXB2" s="117"/>
      <c r="DXC2" s="52"/>
      <c r="DXD2" s="52"/>
      <c r="DXE2" s="52"/>
      <c r="DXF2" s="52"/>
      <c r="DXG2" s="52"/>
      <c r="DXH2" s="52"/>
      <c r="DXI2" s="52"/>
      <c r="DXJ2" s="52"/>
      <c r="DYG2" s="52"/>
      <c r="DYO2" s="5"/>
      <c r="DYP2" s="5"/>
      <c r="DZA2" s="117"/>
      <c r="DZB2" s="117"/>
      <c r="DZC2" s="117"/>
      <c r="DZD2" s="117"/>
      <c r="DZE2" s="52"/>
      <c r="DZF2" s="52"/>
      <c r="DZI2" s="117"/>
      <c r="DZJ2" s="117"/>
      <c r="DZK2" s="52"/>
      <c r="DZL2" s="52"/>
      <c r="DZM2" s="52"/>
      <c r="DZN2" s="52"/>
      <c r="DZO2" s="52"/>
      <c r="DZP2" s="52"/>
      <c r="DZQ2" s="52"/>
      <c r="DZR2" s="52"/>
      <c r="EAO2" s="52"/>
      <c r="EAW2" s="5"/>
      <c r="EAX2" s="5"/>
      <c r="EBI2" s="117"/>
      <c r="EBJ2" s="117"/>
      <c r="EBK2" s="117"/>
      <c r="EBL2" s="117"/>
      <c r="EBM2" s="52"/>
      <c r="EBN2" s="52"/>
      <c r="EBQ2" s="117"/>
      <c r="EBR2" s="117"/>
      <c r="EBS2" s="52"/>
      <c r="EBT2" s="52"/>
      <c r="EBU2" s="52"/>
      <c r="EBV2" s="52"/>
      <c r="EBW2" s="52"/>
      <c r="EBX2" s="52"/>
      <c r="EBY2" s="52"/>
      <c r="EBZ2" s="52"/>
      <c r="ECW2" s="52"/>
      <c r="EDE2" s="5"/>
      <c r="EDF2" s="5"/>
      <c r="EDQ2" s="117"/>
      <c r="EDR2" s="117"/>
      <c r="EDS2" s="117"/>
      <c r="EDT2" s="117"/>
      <c r="EDU2" s="52"/>
      <c r="EDV2" s="52"/>
      <c r="EDY2" s="117"/>
      <c r="EDZ2" s="117"/>
      <c r="EEA2" s="52"/>
      <c r="EEB2" s="52"/>
      <c r="EEC2" s="52"/>
      <c r="EED2" s="52"/>
      <c r="EEE2" s="52"/>
      <c r="EEF2" s="52"/>
      <c r="EEG2" s="52"/>
      <c r="EEH2" s="52"/>
      <c r="EFE2" s="52"/>
      <c r="EFM2" s="5"/>
      <c r="EFN2" s="5"/>
      <c r="EFY2" s="117"/>
      <c r="EFZ2" s="117"/>
      <c r="EGA2" s="117"/>
      <c r="EGB2" s="117"/>
      <c r="EGC2" s="52"/>
      <c r="EGD2" s="52"/>
      <c r="EGG2" s="117"/>
      <c r="EGH2" s="117"/>
      <c r="EGI2" s="52"/>
      <c r="EGJ2" s="52"/>
      <c r="EGK2" s="52"/>
      <c r="EGL2" s="52"/>
      <c r="EGM2" s="52"/>
      <c r="EGN2" s="52"/>
      <c r="EGO2" s="52"/>
      <c r="EGP2" s="52"/>
      <c r="EHM2" s="52"/>
      <c r="EHU2" s="5"/>
      <c r="EHV2" s="5"/>
      <c r="EIG2" s="117"/>
      <c r="EIH2" s="117"/>
      <c r="EII2" s="117"/>
      <c r="EIJ2" s="117"/>
      <c r="EIK2" s="52"/>
      <c r="EIL2" s="52"/>
      <c r="EIO2" s="117"/>
      <c r="EIP2" s="117"/>
      <c r="EIQ2" s="52"/>
      <c r="EIR2" s="52"/>
      <c r="EIS2" s="52"/>
      <c r="EIT2" s="52"/>
      <c r="EIU2" s="52"/>
      <c r="EIV2" s="52"/>
      <c r="EIW2" s="52"/>
      <c r="EIX2" s="52"/>
      <c r="EJU2" s="52"/>
      <c r="EKC2" s="5"/>
      <c r="EKD2" s="5"/>
      <c r="EKO2" s="117"/>
      <c r="EKP2" s="117"/>
      <c r="EKQ2" s="117"/>
      <c r="EKR2" s="117"/>
      <c r="EKS2" s="52"/>
      <c r="EKT2" s="52"/>
      <c r="EKW2" s="117"/>
      <c r="EKX2" s="117"/>
      <c r="EKY2" s="52"/>
      <c r="EKZ2" s="52"/>
      <c r="ELA2" s="52"/>
      <c r="ELB2" s="52"/>
      <c r="ELC2" s="52"/>
      <c r="ELD2" s="52"/>
      <c r="ELE2" s="52"/>
      <c r="ELF2" s="52"/>
      <c r="EMC2" s="52"/>
      <c r="EMK2" s="5"/>
      <c r="EML2" s="5"/>
      <c r="EMW2" s="117"/>
      <c r="EMX2" s="117"/>
      <c r="EMY2" s="117"/>
      <c r="EMZ2" s="117"/>
      <c r="ENA2" s="52"/>
      <c r="ENB2" s="52"/>
      <c r="ENE2" s="117"/>
      <c r="ENF2" s="117"/>
      <c r="ENG2" s="52"/>
      <c r="ENH2" s="52"/>
      <c r="ENI2" s="52"/>
      <c r="ENJ2" s="52"/>
      <c r="ENK2" s="52"/>
      <c r="ENL2" s="52"/>
      <c r="ENM2" s="52"/>
      <c r="ENN2" s="52"/>
      <c r="EOK2" s="52"/>
      <c r="EOS2" s="5"/>
      <c r="EOT2" s="5"/>
      <c r="EPE2" s="117"/>
      <c r="EPF2" s="117"/>
      <c r="EPG2" s="117"/>
      <c r="EPH2" s="117"/>
      <c r="EPI2" s="52"/>
      <c r="EPJ2" s="52"/>
      <c r="EPM2" s="117"/>
      <c r="EPN2" s="117"/>
      <c r="EPO2" s="52"/>
      <c r="EPP2" s="52"/>
      <c r="EPQ2" s="52"/>
      <c r="EPR2" s="52"/>
      <c r="EPS2" s="52"/>
      <c r="EPT2" s="52"/>
      <c r="EPU2" s="52"/>
      <c r="EPV2" s="52"/>
      <c r="EQS2" s="52"/>
      <c r="ERA2" s="5"/>
      <c r="ERB2" s="5"/>
      <c r="ERM2" s="117"/>
      <c r="ERN2" s="117"/>
      <c r="ERO2" s="117"/>
      <c r="ERP2" s="117"/>
      <c r="ERQ2" s="52"/>
      <c r="ERR2" s="52"/>
      <c r="ERU2" s="117"/>
      <c r="ERV2" s="117"/>
      <c r="ERW2" s="52"/>
      <c r="ERX2" s="52"/>
      <c r="ERY2" s="52"/>
      <c r="ERZ2" s="52"/>
      <c r="ESA2" s="52"/>
      <c r="ESB2" s="52"/>
      <c r="ESC2" s="52"/>
      <c r="ESD2" s="52"/>
      <c r="ETA2" s="52"/>
      <c r="ETI2" s="5"/>
      <c r="ETJ2" s="5"/>
      <c r="ETU2" s="117"/>
      <c r="ETV2" s="117"/>
      <c r="ETW2" s="117"/>
      <c r="ETX2" s="117"/>
      <c r="ETY2" s="52"/>
      <c r="ETZ2" s="52"/>
      <c r="EUC2" s="117"/>
      <c r="EUD2" s="117"/>
      <c r="EUE2" s="52"/>
      <c r="EUF2" s="52"/>
      <c r="EUG2" s="52"/>
      <c r="EUH2" s="52"/>
      <c r="EUI2" s="52"/>
      <c r="EUJ2" s="52"/>
      <c r="EUK2" s="52"/>
      <c r="EUL2" s="52"/>
      <c r="EVI2" s="52"/>
      <c r="EVQ2" s="5"/>
      <c r="EVR2" s="5"/>
      <c r="EWC2" s="117"/>
      <c r="EWD2" s="117"/>
      <c r="EWE2" s="117"/>
      <c r="EWF2" s="117"/>
      <c r="EWG2" s="52"/>
      <c r="EWH2" s="52"/>
      <c r="EWK2" s="117"/>
      <c r="EWL2" s="117"/>
      <c r="EWM2" s="52"/>
      <c r="EWN2" s="52"/>
      <c r="EWO2" s="52"/>
      <c r="EWP2" s="52"/>
      <c r="EWQ2" s="52"/>
      <c r="EWR2" s="52"/>
      <c r="EWS2" s="52"/>
      <c r="EWT2" s="52"/>
      <c r="EXQ2" s="52"/>
      <c r="EXY2" s="5"/>
      <c r="EXZ2" s="5"/>
      <c r="EYK2" s="117"/>
      <c r="EYL2" s="117"/>
      <c r="EYM2" s="117"/>
      <c r="EYN2" s="117"/>
      <c r="EYO2" s="52"/>
      <c r="EYP2" s="52"/>
      <c r="EYS2" s="117"/>
      <c r="EYT2" s="117"/>
      <c r="EYU2" s="52"/>
      <c r="EYV2" s="52"/>
      <c r="EYW2" s="52"/>
      <c r="EYX2" s="52"/>
      <c r="EYY2" s="52"/>
      <c r="EYZ2" s="52"/>
      <c r="EZA2" s="52"/>
      <c r="EZB2" s="52"/>
      <c r="EZY2" s="52"/>
      <c r="FAG2" s="5"/>
      <c r="FAH2" s="5"/>
      <c r="FAS2" s="117"/>
      <c r="FAT2" s="117"/>
      <c r="FAU2" s="117"/>
      <c r="FAV2" s="117"/>
      <c r="FAW2" s="52"/>
      <c r="FAX2" s="52"/>
      <c r="FBA2" s="117"/>
      <c r="FBB2" s="117"/>
      <c r="FBC2" s="52"/>
      <c r="FBD2" s="52"/>
      <c r="FBE2" s="52"/>
      <c r="FBF2" s="52"/>
      <c r="FBG2" s="52"/>
      <c r="FBH2" s="52"/>
      <c r="FBI2" s="52"/>
      <c r="FBJ2" s="52"/>
      <c r="FCG2" s="52"/>
      <c r="FCO2" s="5"/>
      <c r="FCP2" s="5"/>
      <c r="FDA2" s="117"/>
      <c r="FDB2" s="117"/>
      <c r="FDC2" s="117"/>
      <c r="FDD2" s="117"/>
      <c r="FDE2" s="52"/>
      <c r="FDF2" s="52"/>
      <c r="FDI2" s="117"/>
      <c r="FDJ2" s="117"/>
      <c r="FDK2" s="52"/>
      <c r="FDL2" s="52"/>
      <c r="FDM2" s="52"/>
      <c r="FDN2" s="52"/>
      <c r="FDO2" s="52"/>
      <c r="FDP2" s="52"/>
      <c r="FDQ2" s="52"/>
      <c r="FDR2" s="52"/>
      <c r="FEO2" s="52"/>
      <c r="FEW2" s="5"/>
      <c r="FEX2" s="5"/>
      <c r="FFI2" s="117"/>
      <c r="FFJ2" s="117"/>
      <c r="FFK2" s="117"/>
      <c r="FFL2" s="117"/>
      <c r="FFM2" s="52"/>
      <c r="FFN2" s="52"/>
      <c r="FFQ2" s="117"/>
      <c r="FFR2" s="117"/>
      <c r="FFS2" s="52"/>
      <c r="FFT2" s="52"/>
      <c r="FFU2" s="52"/>
      <c r="FFV2" s="52"/>
      <c r="FFW2" s="52"/>
      <c r="FFX2" s="52"/>
      <c r="FFY2" s="52"/>
      <c r="FFZ2" s="52"/>
      <c r="FGW2" s="52"/>
      <c r="FHE2" s="5"/>
      <c r="FHF2" s="5"/>
      <c r="FHQ2" s="117"/>
      <c r="FHR2" s="117"/>
      <c r="FHS2" s="117"/>
      <c r="FHT2" s="117"/>
      <c r="FHU2" s="52"/>
      <c r="FHV2" s="52"/>
      <c r="FHY2" s="117"/>
      <c r="FHZ2" s="117"/>
      <c r="FIA2" s="52"/>
      <c r="FIB2" s="52"/>
      <c r="FIC2" s="52"/>
      <c r="FID2" s="52"/>
      <c r="FIE2" s="52"/>
      <c r="FIF2" s="52"/>
      <c r="FIG2" s="52"/>
      <c r="FIH2" s="52"/>
      <c r="FJE2" s="52"/>
      <c r="FJM2" s="5"/>
      <c r="FJN2" s="5"/>
      <c r="FJY2" s="117"/>
      <c r="FJZ2" s="117"/>
      <c r="FKA2" s="117"/>
      <c r="FKB2" s="117"/>
      <c r="FKC2" s="52"/>
      <c r="FKD2" s="52"/>
      <c r="FKG2" s="117"/>
      <c r="FKH2" s="117"/>
      <c r="FKI2" s="52"/>
      <c r="FKJ2" s="52"/>
      <c r="FKK2" s="52"/>
      <c r="FKL2" s="52"/>
      <c r="FKM2" s="52"/>
      <c r="FKN2" s="52"/>
      <c r="FKO2" s="52"/>
      <c r="FKP2" s="52"/>
      <c r="FLM2" s="52"/>
      <c r="FLU2" s="5"/>
      <c r="FLV2" s="5"/>
      <c r="FMG2" s="117"/>
      <c r="FMH2" s="117"/>
      <c r="FMI2" s="117"/>
      <c r="FMJ2" s="117"/>
      <c r="FMK2" s="52"/>
      <c r="FML2" s="52"/>
      <c r="FMO2" s="117"/>
      <c r="FMP2" s="117"/>
      <c r="FMQ2" s="52"/>
      <c r="FMR2" s="52"/>
      <c r="FMS2" s="52"/>
      <c r="FMT2" s="52"/>
      <c r="FMU2" s="52"/>
      <c r="FMV2" s="52"/>
      <c r="FMW2" s="52"/>
      <c r="FMX2" s="52"/>
      <c r="FNU2" s="52"/>
      <c r="FOC2" s="5"/>
      <c r="FOD2" s="5"/>
      <c r="FOO2" s="117"/>
      <c r="FOP2" s="117"/>
      <c r="FOQ2" s="117"/>
      <c r="FOR2" s="117"/>
      <c r="FOS2" s="52"/>
      <c r="FOT2" s="52"/>
      <c r="FOW2" s="117"/>
      <c r="FOX2" s="117"/>
      <c r="FOY2" s="52"/>
      <c r="FOZ2" s="52"/>
      <c r="FPA2" s="52"/>
      <c r="FPB2" s="52"/>
      <c r="FPC2" s="52"/>
      <c r="FPD2" s="52"/>
      <c r="FPE2" s="52"/>
      <c r="FPF2" s="52"/>
      <c r="FQC2" s="52"/>
      <c r="FQK2" s="5"/>
      <c r="FQL2" s="5"/>
      <c r="FQW2" s="117"/>
      <c r="FQX2" s="117"/>
      <c r="FQY2" s="117"/>
      <c r="FQZ2" s="117"/>
      <c r="FRA2" s="52"/>
      <c r="FRB2" s="52"/>
      <c r="FRE2" s="117"/>
      <c r="FRF2" s="117"/>
      <c r="FRG2" s="52"/>
      <c r="FRH2" s="52"/>
      <c r="FRI2" s="52"/>
      <c r="FRJ2" s="52"/>
      <c r="FRK2" s="52"/>
      <c r="FRL2" s="52"/>
      <c r="FRM2" s="52"/>
      <c r="FRN2" s="52"/>
      <c r="FSK2" s="52"/>
      <c r="FSS2" s="5"/>
      <c r="FST2" s="5"/>
      <c r="FTE2" s="117"/>
      <c r="FTF2" s="117"/>
      <c r="FTG2" s="117"/>
      <c r="FTH2" s="117"/>
      <c r="FTI2" s="52"/>
      <c r="FTJ2" s="52"/>
      <c r="FTM2" s="117"/>
      <c r="FTN2" s="117"/>
      <c r="FTO2" s="52"/>
      <c r="FTP2" s="52"/>
      <c r="FTQ2" s="52"/>
      <c r="FTR2" s="52"/>
      <c r="FTS2" s="52"/>
      <c r="FTT2" s="52"/>
      <c r="FTU2" s="52"/>
      <c r="FTV2" s="52"/>
      <c r="FUS2" s="52"/>
      <c r="FVA2" s="5"/>
      <c r="FVB2" s="5"/>
      <c r="FVM2" s="117"/>
      <c r="FVN2" s="117"/>
      <c r="FVO2" s="117"/>
      <c r="FVP2" s="117"/>
      <c r="FVQ2" s="52"/>
      <c r="FVR2" s="52"/>
      <c r="FVU2" s="117"/>
      <c r="FVV2" s="117"/>
      <c r="FVW2" s="52"/>
      <c r="FVX2" s="52"/>
      <c r="FVY2" s="52"/>
      <c r="FVZ2" s="52"/>
      <c r="FWA2" s="52"/>
      <c r="FWB2" s="52"/>
      <c r="FWC2" s="52"/>
      <c r="FWD2" s="52"/>
      <c r="FXA2" s="52"/>
      <c r="FXI2" s="5"/>
      <c r="FXJ2" s="5"/>
      <c r="FXU2" s="117"/>
      <c r="FXV2" s="117"/>
      <c r="FXW2" s="117"/>
      <c r="FXX2" s="117"/>
      <c r="FXY2" s="52"/>
      <c r="FXZ2" s="52"/>
      <c r="FYC2" s="117"/>
      <c r="FYD2" s="117"/>
      <c r="FYE2" s="52"/>
      <c r="FYF2" s="52"/>
      <c r="FYG2" s="52"/>
      <c r="FYH2" s="52"/>
      <c r="FYI2" s="52"/>
      <c r="FYJ2" s="52"/>
      <c r="FYK2" s="52"/>
      <c r="FYL2" s="52"/>
      <c r="FZI2" s="52"/>
      <c r="FZQ2" s="5"/>
      <c r="FZR2" s="5"/>
      <c r="GAC2" s="117"/>
      <c r="GAD2" s="117"/>
      <c r="GAE2" s="117"/>
      <c r="GAF2" s="117"/>
      <c r="GAG2" s="52"/>
      <c r="GAH2" s="52"/>
      <c r="GAK2" s="117"/>
      <c r="GAL2" s="117"/>
      <c r="GAM2" s="52"/>
      <c r="GAN2" s="52"/>
      <c r="GAO2" s="52"/>
      <c r="GAP2" s="52"/>
      <c r="GAQ2" s="52"/>
      <c r="GAR2" s="52"/>
      <c r="GAS2" s="52"/>
      <c r="GAT2" s="52"/>
      <c r="GBQ2" s="52"/>
      <c r="GBY2" s="5"/>
      <c r="GBZ2" s="5"/>
      <c r="GCK2" s="117"/>
      <c r="GCL2" s="117"/>
      <c r="GCM2" s="117"/>
      <c r="GCN2" s="117"/>
      <c r="GCO2" s="52"/>
      <c r="GCP2" s="52"/>
      <c r="GCS2" s="117"/>
      <c r="GCT2" s="117"/>
      <c r="GCU2" s="52"/>
      <c r="GCV2" s="52"/>
      <c r="GCW2" s="52"/>
      <c r="GCX2" s="52"/>
      <c r="GCY2" s="52"/>
      <c r="GCZ2" s="52"/>
      <c r="GDA2" s="52"/>
      <c r="GDB2" s="52"/>
      <c r="GDY2" s="52"/>
      <c r="GEG2" s="5"/>
      <c r="GEH2" s="5"/>
      <c r="GES2" s="117"/>
      <c r="GET2" s="117"/>
      <c r="GEU2" s="117"/>
      <c r="GEV2" s="117"/>
      <c r="GEW2" s="52"/>
      <c r="GEX2" s="52"/>
      <c r="GFA2" s="117"/>
      <c r="GFB2" s="117"/>
      <c r="GFC2" s="52"/>
      <c r="GFD2" s="52"/>
      <c r="GFE2" s="52"/>
      <c r="GFF2" s="52"/>
      <c r="GFG2" s="52"/>
      <c r="GFH2" s="52"/>
      <c r="GFI2" s="52"/>
      <c r="GFJ2" s="52"/>
      <c r="GGG2" s="52"/>
      <c r="GGO2" s="5"/>
      <c r="GGP2" s="5"/>
      <c r="GHA2" s="117"/>
      <c r="GHB2" s="117"/>
      <c r="GHC2" s="117"/>
      <c r="GHD2" s="117"/>
      <c r="GHE2" s="52"/>
      <c r="GHF2" s="52"/>
      <c r="GHI2" s="117"/>
      <c r="GHJ2" s="117"/>
      <c r="GHK2" s="52"/>
      <c r="GHL2" s="52"/>
      <c r="GHM2" s="52"/>
      <c r="GHN2" s="52"/>
      <c r="GHO2" s="52"/>
      <c r="GHP2" s="52"/>
      <c r="GHQ2" s="52"/>
      <c r="GHR2" s="52"/>
      <c r="GIO2" s="52"/>
      <c r="GIW2" s="5"/>
      <c r="GIX2" s="5"/>
      <c r="GJI2" s="117"/>
      <c r="GJJ2" s="117"/>
      <c r="GJK2" s="117"/>
      <c r="GJL2" s="117"/>
      <c r="GJM2" s="52"/>
      <c r="GJN2" s="52"/>
      <c r="GJQ2" s="117"/>
      <c r="GJR2" s="117"/>
      <c r="GJS2" s="52"/>
      <c r="GJT2" s="52"/>
      <c r="GJU2" s="52"/>
      <c r="GJV2" s="52"/>
      <c r="GJW2" s="52"/>
      <c r="GJX2" s="52"/>
      <c r="GJY2" s="52"/>
      <c r="GJZ2" s="52"/>
      <c r="GKW2" s="52"/>
      <c r="GLE2" s="5"/>
      <c r="GLF2" s="5"/>
      <c r="GLQ2" s="117"/>
      <c r="GLR2" s="117"/>
      <c r="GLS2" s="117"/>
      <c r="GLT2" s="117"/>
      <c r="GLU2" s="52"/>
      <c r="GLV2" s="52"/>
      <c r="GLY2" s="117"/>
      <c r="GLZ2" s="117"/>
      <c r="GMA2" s="52"/>
      <c r="GMB2" s="52"/>
      <c r="GMC2" s="52"/>
      <c r="GMD2" s="52"/>
      <c r="GME2" s="52"/>
      <c r="GMF2" s="52"/>
      <c r="GMG2" s="52"/>
      <c r="GMH2" s="52"/>
      <c r="GNE2" s="52"/>
      <c r="GNM2" s="5"/>
      <c r="GNN2" s="5"/>
      <c r="GNY2" s="117"/>
      <c r="GNZ2" s="117"/>
      <c r="GOA2" s="117"/>
      <c r="GOB2" s="117"/>
      <c r="GOC2" s="52"/>
      <c r="GOD2" s="52"/>
      <c r="GOG2" s="117"/>
      <c r="GOH2" s="117"/>
      <c r="GOI2" s="52"/>
      <c r="GOJ2" s="52"/>
      <c r="GOK2" s="52"/>
      <c r="GOL2" s="52"/>
      <c r="GOM2" s="52"/>
      <c r="GON2" s="52"/>
      <c r="GOO2" s="52"/>
      <c r="GOP2" s="52"/>
      <c r="GPM2" s="52"/>
      <c r="GPU2" s="5"/>
      <c r="GPV2" s="5"/>
      <c r="GQG2" s="117"/>
      <c r="GQH2" s="117"/>
      <c r="GQI2" s="117"/>
      <c r="GQJ2" s="117"/>
      <c r="GQK2" s="52"/>
      <c r="GQL2" s="52"/>
      <c r="GQO2" s="117"/>
      <c r="GQP2" s="117"/>
      <c r="GQQ2" s="52"/>
      <c r="GQR2" s="52"/>
      <c r="GQS2" s="52"/>
      <c r="GQT2" s="52"/>
      <c r="GQU2" s="52"/>
      <c r="GQV2" s="52"/>
      <c r="GQW2" s="52"/>
      <c r="GQX2" s="52"/>
      <c r="GRU2" s="52"/>
      <c r="GSC2" s="5"/>
      <c r="GSD2" s="5"/>
      <c r="GSO2" s="117"/>
      <c r="GSP2" s="117"/>
      <c r="GSQ2" s="117"/>
      <c r="GSR2" s="117"/>
      <c r="GSS2" s="52"/>
      <c r="GST2" s="52"/>
      <c r="GSW2" s="117"/>
      <c r="GSX2" s="117"/>
      <c r="GSY2" s="52"/>
      <c r="GSZ2" s="52"/>
      <c r="GTA2" s="52"/>
      <c r="GTB2" s="52"/>
      <c r="GTC2" s="52"/>
      <c r="GTD2" s="52"/>
      <c r="GTE2" s="52"/>
      <c r="GTF2" s="52"/>
      <c r="GUC2" s="52"/>
      <c r="GUK2" s="5"/>
      <c r="GUL2" s="5"/>
      <c r="GUW2" s="117"/>
      <c r="GUX2" s="117"/>
      <c r="GUY2" s="117"/>
      <c r="GUZ2" s="117"/>
      <c r="GVA2" s="52"/>
      <c r="GVB2" s="52"/>
      <c r="GVE2" s="117"/>
      <c r="GVF2" s="117"/>
      <c r="GVG2" s="52"/>
      <c r="GVH2" s="52"/>
      <c r="GVI2" s="52"/>
      <c r="GVJ2" s="52"/>
      <c r="GVK2" s="52"/>
      <c r="GVL2" s="52"/>
      <c r="GVM2" s="52"/>
      <c r="GVN2" s="52"/>
      <c r="GWK2" s="52"/>
      <c r="GWS2" s="5"/>
      <c r="GWT2" s="5"/>
      <c r="GXE2" s="117"/>
      <c r="GXF2" s="117"/>
      <c r="GXG2" s="117"/>
      <c r="GXH2" s="117"/>
      <c r="GXI2" s="52"/>
      <c r="GXJ2" s="52"/>
      <c r="GXM2" s="117"/>
      <c r="GXN2" s="117"/>
      <c r="GXO2" s="52"/>
      <c r="GXP2" s="52"/>
      <c r="GXQ2" s="52"/>
      <c r="GXR2" s="52"/>
      <c r="GXS2" s="52"/>
      <c r="GXT2" s="52"/>
      <c r="GXU2" s="52"/>
      <c r="GXV2" s="52"/>
      <c r="GYS2" s="52"/>
      <c r="GZA2" s="5"/>
      <c r="GZB2" s="5"/>
      <c r="GZM2" s="117"/>
      <c r="GZN2" s="117"/>
      <c r="GZO2" s="117"/>
      <c r="GZP2" s="117"/>
      <c r="GZQ2" s="52"/>
      <c r="GZR2" s="52"/>
      <c r="GZU2" s="117"/>
      <c r="GZV2" s="117"/>
      <c r="GZW2" s="52"/>
      <c r="GZX2" s="52"/>
      <c r="GZY2" s="52"/>
      <c r="GZZ2" s="52"/>
      <c r="HAA2" s="52"/>
      <c r="HAB2" s="52"/>
      <c r="HAC2" s="52"/>
      <c r="HAD2" s="52"/>
      <c r="HBA2" s="52"/>
      <c r="HBI2" s="5"/>
      <c r="HBJ2" s="5"/>
      <c r="HBU2" s="117"/>
      <c r="HBV2" s="117"/>
      <c r="HBW2" s="117"/>
      <c r="HBX2" s="117"/>
      <c r="HBY2" s="52"/>
      <c r="HBZ2" s="52"/>
      <c r="HCC2" s="117"/>
      <c r="HCD2" s="117"/>
      <c r="HCE2" s="52"/>
      <c r="HCF2" s="52"/>
      <c r="HCG2" s="52"/>
      <c r="HCH2" s="52"/>
      <c r="HCI2" s="52"/>
      <c r="HCJ2" s="52"/>
      <c r="HCK2" s="52"/>
      <c r="HCL2" s="52"/>
      <c r="HDI2" s="52"/>
      <c r="HDQ2" s="5"/>
      <c r="HDR2" s="5"/>
      <c r="HEC2" s="117"/>
      <c r="HED2" s="117"/>
      <c r="HEE2" s="117"/>
      <c r="HEF2" s="117"/>
      <c r="HEG2" s="52"/>
      <c r="HEH2" s="52"/>
      <c r="HEK2" s="117"/>
      <c r="HEL2" s="117"/>
      <c r="HEM2" s="52"/>
      <c r="HEN2" s="52"/>
      <c r="HEO2" s="52"/>
      <c r="HEP2" s="52"/>
      <c r="HEQ2" s="52"/>
      <c r="HER2" s="52"/>
      <c r="HES2" s="52"/>
      <c r="HET2" s="52"/>
      <c r="HFQ2" s="52"/>
      <c r="HFY2" s="5"/>
      <c r="HFZ2" s="5"/>
      <c r="HGK2" s="117"/>
      <c r="HGL2" s="117"/>
      <c r="HGM2" s="117"/>
      <c r="HGN2" s="117"/>
      <c r="HGO2" s="52"/>
      <c r="HGP2" s="52"/>
      <c r="HGS2" s="117"/>
      <c r="HGT2" s="117"/>
      <c r="HGU2" s="52"/>
      <c r="HGV2" s="52"/>
      <c r="HGW2" s="52"/>
      <c r="HGX2" s="52"/>
      <c r="HGY2" s="52"/>
      <c r="HGZ2" s="52"/>
      <c r="HHA2" s="52"/>
      <c r="HHB2" s="52"/>
      <c r="HHY2" s="52"/>
      <c r="HIG2" s="5"/>
      <c r="HIH2" s="5"/>
      <c r="HIS2" s="117"/>
      <c r="HIT2" s="117"/>
      <c r="HIU2" s="117"/>
      <c r="HIV2" s="117"/>
      <c r="HIW2" s="52"/>
      <c r="HIX2" s="52"/>
      <c r="HJA2" s="117"/>
      <c r="HJB2" s="117"/>
      <c r="HJC2" s="52"/>
      <c r="HJD2" s="52"/>
      <c r="HJE2" s="52"/>
      <c r="HJF2" s="52"/>
      <c r="HJG2" s="52"/>
      <c r="HJH2" s="52"/>
      <c r="HJI2" s="52"/>
      <c r="HJJ2" s="52"/>
      <c r="HKG2" s="52"/>
      <c r="HKO2" s="5"/>
      <c r="HKP2" s="5"/>
      <c r="HLA2" s="117"/>
      <c r="HLB2" s="117"/>
      <c r="HLC2" s="117"/>
      <c r="HLD2" s="117"/>
      <c r="HLE2" s="52"/>
      <c r="HLF2" s="52"/>
      <c r="HLI2" s="117"/>
      <c r="HLJ2" s="117"/>
      <c r="HLK2" s="52"/>
      <c r="HLL2" s="52"/>
      <c r="HLM2" s="52"/>
      <c r="HLN2" s="52"/>
      <c r="HLO2" s="52"/>
      <c r="HLP2" s="52"/>
      <c r="HLQ2" s="52"/>
      <c r="HLR2" s="52"/>
      <c r="HMO2" s="52"/>
      <c r="HMW2" s="5"/>
      <c r="HMX2" s="5"/>
      <c r="HNI2" s="117"/>
      <c r="HNJ2" s="117"/>
      <c r="HNK2" s="117"/>
      <c r="HNL2" s="117"/>
      <c r="HNM2" s="52"/>
      <c r="HNN2" s="52"/>
      <c r="HNQ2" s="117"/>
      <c r="HNR2" s="117"/>
      <c r="HNS2" s="52"/>
      <c r="HNT2" s="52"/>
      <c r="HNU2" s="52"/>
      <c r="HNV2" s="52"/>
      <c r="HNW2" s="52"/>
      <c r="HNX2" s="52"/>
      <c r="HNY2" s="52"/>
      <c r="HNZ2" s="52"/>
      <c r="HOW2" s="52"/>
      <c r="HPE2" s="5"/>
      <c r="HPF2" s="5"/>
      <c r="HPQ2" s="117"/>
      <c r="HPR2" s="117"/>
      <c r="HPS2" s="117"/>
      <c r="HPT2" s="117"/>
      <c r="HPU2" s="52"/>
      <c r="HPV2" s="52"/>
      <c r="HPY2" s="117"/>
      <c r="HPZ2" s="117"/>
      <c r="HQA2" s="52"/>
      <c r="HQB2" s="52"/>
      <c r="HQC2" s="52"/>
      <c r="HQD2" s="52"/>
      <c r="HQE2" s="52"/>
      <c r="HQF2" s="52"/>
      <c r="HQG2" s="52"/>
      <c r="HQH2" s="52"/>
      <c r="HRE2" s="52"/>
      <c r="HRM2" s="5"/>
      <c r="HRN2" s="5"/>
      <c r="HRY2" s="117"/>
      <c r="HRZ2" s="117"/>
      <c r="HSA2" s="117"/>
      <c r="HSB2" s="117"/>
      <c r="HSC2" s="52"/>
      <c r="HSD2" s="52"/>
      <c r="HSG2" s="117"/>
      <c r="HSH2" s="117"/>
      <c r="HSI2" s="52"/>
      <c r="HSJ2" s="52"/>
      <c r="HSK2" s="52"/>
      <c r="HSL2" s="52"/>
      <c r="HSM2" s="52"/>
      <c r="HSN2" s="52"/>
      <c r="HSO2" s="52"/>
      <c r="HSP2" s="52"/>
      <c r="HTM2" s="52"/>
      <c r="HTU2" s="5"/>
      <c r="HTV2" s="5"/>
      <c r="HUG2" s="117"/>
      <c r="HUH2" s="117"/>
      <c r="HUI2" s="117"/>
      <c r="HUJ2" s="117"/>
      <c r="HUK2" s="52"/>
      <c r="HUL2" s="52"/>
      <c r="HUO2" s="117"/>
      <c r="HUP2" s="117"/>
      <c r="HUQ2" s="52"/>
      <c r="HUR2" s="52"/>
      <c r="HUS2" s="52"/>
      <c r="HUT2" s="52"/>
      <c r="HUU2" s="52"/>
      <c r="HUV2" s="52"/>
      <c r="HUW2" s="52"/>
      <c r="HUX2" s="52"/>
      <c r="HVU2" s="52"/>
      <c r="HWC2" s="5"/>
      <c r="HWD2" s="5"/>
      <c r="HWO2" s="117"/>
      <c r="HWP2" s="117"/>
      <c r="HWQ2" s="117"/>
      <c r="HWR2" s="117"/>
      <c r="HWS2" s="52"/>
      <c r="HWT2" s="52"/>
      <c r="HWW2" s="117"/>
      <c r="HWX2" s="117"/>
      <c r="HWY2" s="52"/>
      <c r="HWZ2" s="52"/>
      <c r="HXA2" s="52"/>
      <c r="HXB2" s="52"/>
      <c r="HXC2" s="52"/>
      <c r="HXD2" s="52"/>
      <c r="HXE2" s="52"/>
      <c r="HXF2" s="52"/>
      <c r="HYC2" s="52"/>
      <c r="HYK2" s="5"/>
      <c r="HYL2" s="5"/>
      <c r="HYW2" s="117"/>
      <c r="HYX2" s="117"/>
      <c r="HYY2" s="117"/>
      <c r="HYZ2" s="117"/>
      <c r="HZA2" s="52"/>
      <c r="HZB2" s="52"/>
      <c r="HZE2" s="117"/>
      <c r="HZF2" s="117"/>
      <c r="HZG2" s="52"/>
      <c r="HZH2" s="52"/>
      <c r="HZI2" s="52"/>
      <c r="HZJ2" s="52"/>
      <c r="HZK2" s="52"/>
      <c r="HZL2" s="52"/>
      <c r="HZM2" s="52"/>
      <c r="HZN2" s="52"/>
      <c r="IAK2" s="52"/>
      <c r="IAS2" s="5"/>
      <c r="IAT2" s="5"/>
      <c r="IBE2" s="117"/>
      <c r="IBF2" s="117"/>
      <c r="IBG2" s="117"/>
      <c r="IBH2" s="117"/>
      <c r="IBI2" s="52"/>
      <c r="IBJ2" s="52"/>
      <c r="IBM2" s="117"/>
      <c r="IBN2" s="117"/>
      <c r="IBO2" s="52"/>
      <c r="IBP2" s="52"/>
      <c r="IBQ2" s="52"/>
      <c r="IBR2" s="52"/>
      <c r="IBS2" s="52"/>
      <c r="IBT2" s="52"/>
      <c r="IBU2" s="52"/>
      <c r="IBV2" s="52"/>
      <c r="ICS2" s="52"/>
      <c r="IDA2" s="5"/>
      <c r="IDB2" s="5"/>
      <c r="IDM2" s="117"/>
      <c r="IDN2" s="117"/>
      <c r="IDO2" s="117"/>
      <c r="IDP2" s="117"/>
      <c r="IDQ2" s="52"/>
      <c r="IDR2" s="52"/>
      <c r="IDU2" s="117"/>
      <c r="IDV2" s="117"/>
      <c r="IDW2" s="52"/>
      <c r="IDX2" s="52"/>
      <c r="IDY2" s="52"/>
      <c r="IDZ2" s="52"/>
      <c r="IEA2" s="52"/>
      <c r="IEB2" s="52"/>
      <c r="IEC2" s="52"/>
      <c r="IED2" s="52"/>
      <c r="IFA2" s="52"/>
      <c r="IFI2" s="5"/>
      <c r="IFJ2" s="5"/>
      <c r="IFU2" s="117"/>
      <c r="IFV2" s="117"/>
      <c r="IFW2" s="117"/>
      <c r="IFX2" s="117"/>
      <c r="IFY2" s="52"/>
      <c r="IFZ2" s="52"/>
      <c r="IGC2" s="117"/>
      <c r="IGD2" s="117"/>
      <c r="IGE2" s="52"/>
      <c r="IGF2" s="52"/>
      <c r="IGG2" s="52"/>
      <c r="IGH2" s="52"/>
      <c r="IGI2" s="52"/>
      <c r="IGJ2" s="52"/>
      <c r="IGK2" s="52"/>
      <c r="IGL2" s="52"/>
      <c r="IHI2" s="52"/>
      <c r="IHQ2" s="5"/>
      <c r="IHR2" s="5"/>
      <c r="IIC2" s="117"/>
      <c r="IID2" s="117"/>
      <c r="IIE2" s="117"/>
      <c r="IIF2" s="117"/>
      <c r="IIG2" s="52"/>
      <c r="IIH2" s="52"/>
      <c r="IIK2" s="117"/>
      <c r="IIL2" s="117"/>
      <c r="IIM2" s="52"/>
      <c r="IIN2" s="52"/>
      <c r="IIO2" s="52"/>
      <c r="IIP2" s="52"/>
      <c r="IIQ2" s="52"/>
      <c r="IIR2" s="52"/>
      <c r="IIS2" s="52"/>
      <c r="IIT2" s="52"/>
      <c r="IJQ2" s="52"/>
      <c r="IJY2" s="5"/>
      <c r="IJZ2" s="5"/>
      <c r="IKK2" s="117"/>
      <c r="IKL2" s="117"/>
      <c r="IKM2" s="117"/>
      <c r="IKN2" s="117"/>
      <c r="IKO2" s="52"/>
      <c r="IKP2" s="52"/>
      <c r="IKS2" s="117"/>
      <c r="IKT2" s="117"/>
      <c r="IKU2" s="52"/>
      <c r="IKV2" s="52"/>
      <c r="IKW2" s="52"/>
      <c r="IKX2" s="52"/>
      <c r="IKY2" s="52"/>
      <c r="IKZ2" s="52"/>
      <c r="ILA2" s="52"/>
      <c r="ILB2" s="52"/>
      <c r="ILY2" s="52"/>
      <c r="IMG2" s="5"/>
      <c r="IMH2" s="5"/>
      <c r="IMS2" s="117"/>
      <c r="IMT2" s="117"/>
      <c r="IMU2" s="117"/>
      <c r="IMV2" s="117"/>
      <c r="IMW2" s="52"/>
      <c r="IMX2" s="52"/>
      <c r="INA2" s="117"/>
      <c r="INB2" s="117"/>
      <c r="INC2" s="52"/>
      <c r="IND2" s="52"/>
      <c r="INE2" s="52"/>
      <c r="INF2" s="52"/>
      <c r="ING2" s="52"/>
      <c r="INH2" s="52"/>
      <c r="INI2" s="52"/>
      <c r="INJ2" s="52"/>
      <c r="IOG2" s="52"/>
      <c r="IOO2" s="5"/>
      <c r="IOP2" s="5"/>
      <c r="IPA2" s="117"/>
      <c r="IPB2" s="117"/>
      <c r="IPC2" s="117"/>
      <c r="IPD2" s="117"/>
      <c r="IPE2" s="52"/>
      <c r="IPF2" s="52"/>
      <c r="IPI2" s="117"/>
      <c r="IPJ2" s="117"/>
      <c r="IPK2" s="52"/>
      <c r="IPL2" s="52"/>
      <c r="IPM2" s="52"/>
      <c r="IPN2" s="52"/>
      <c r="IPO2" s="52"/>
      <c r="IPP2" s="52"/>
      <c r="IPQ2" s="52"/>
      <c r="IPR2" s="52"/>
      <c r="IQO2" s="52"/>
      <c r="IQW2" s="5"/>
      <c r="IQX2" s="5"/>
      <c r="IRI2" s="117"/>
      <c r="IRJ2" s="117"/>
      <c r="IRK2" s="117"/>
      <c r="IRL2" s="117"/>
      <c r="IRM2" s="52"/>
      <c r="IRN2" s="52"/>
      <c r="IRQ2" s="117"/>
      <c r="IRR2" s="117"/>
      <c r="IRS2" s="52"/>
      <c r="IRT2" s="52"/>
      <c r="IRU2" s="52"/>
      <c r="IRV2" s="52"/>
      <c r="IRW2" s="52"/>
      <c r="IRX2" s="52"/>
      <c r="IRY2" s="52"/>
      <c r="IRZ2" s="52"/>
      <c r="ISW2" s="52"/>
      <c r="ITE2" s="5"/>
      <c r="ITF2" s="5"/>
      <c r="ITQ2" s="117"/>
      <c r="ITR2" s="117"/>
      <c r="ITS2" s="117"/>
      <c r="ITT2" s="117"/>
      <c r="ITU2" s="52"/>
      <c r="ITV2" s="52"/>
      <c r="ITY2" s="117"/>
      <c r="ITZ2" s="117"/>
      <c r="IUA2" s="52"/>
      <c r="IUB2" s="52"/>
      <c r="IUC2" s="52"/>
      <c r="IUD2" s="52"/>
      <c r="IUE2" s="52"/>
      <c r="IUF2" s="52"/>
      <c r="IUG2" s="52"/>
      <c r="IUH2" s="52"/>
      <c r="IVE2" s="52"/>
      <c r="IVM2" s="5"/>
      <c r="IVN2" s="5"/>
      <c r="IVY2" s="117"/>
      <c r="IVZ2" s="117"/>
      <c r="IWA2" s="117"/>
      <c r="IWB2" s="117"/>
      <c r="IWC2" s="52"/>
      <c r="IWD2" s="52"/>
      <c r="IWG2" s="117"/>
      <c r="IWH2" s="117"/>
      <c r="IWI2" s="52"/>
      <c r="IWJ2" s="52"/>
      <c r="IWK2" s="52"/>
      <c r="IWL2" s="52"/>
      <c r="IWM2" s="52"/>
      <c r="IWN2" s="52"/>
      <c r="IWO2" s="52"/>
      <c r="IWP2" s="52"/>
      <c r="IXM2" s="52"/>
      <c r="IXU2" s="5"/>
      <c r="IXV2" s="5"/>
      <c r="IYG2" s="117"/>
      <c r="IYH2" s="117"/>
      <c r="IYI2" s="117"/>
      <c r="IYJ2" s="117"/>
      <c r="IYK2" s="52"/>
      <c r="IYL2" s="52"/>
      <c r="IYO2" s="117"/>
      <c r="IYP2" s="117"/>
      <c r="IYQ2" s="52"/>
      <c r="IYR2" s="52"/>
      <c r="IYS2" s="52"/>
      <c r="IYT2" s="52"/>
      <c r="IYU2" s="52"/>
      <c r="IYV2" s="52"/>
      <c r="IYW2" s="52"/>
      <c r="IYX2" s="52"/>
      <c r="IZU2" s="52"/>
      <c r="JAC2" s="5"/>
      <c r="JAD2" s="5"/>
      <c r="JAO2" s="117"/>
      <c r="JAP2" s="117"/>
      <c r="JAQ2" s="117"/>
      <c r="JAR2" s="117"/>
      <c r="JAS2" s="52"/>
      <c r="JAT2" s="52"/>
      <c r="JAW2" s="117"/>
      <c r="JAX2" s="117"/>
      <c r="JAY2" s="52"/>
      <c r="JAZ2" s="52"/>
      <c r="JBA2" s="52"/>
      <c r="JBB2" s="52"/>
      <c r="JBC2" s="52"/>
      <c r="JBD2" s="52"/>
      <c r="JBE2" s="52"/>
      <c r="JBF2" s="52"/>
      <c r="JCC2" s="52"/>
      <c r="JCK2" s="5"/>
      <c r="JCL2" s="5"/>
      <c r="JCW2" s="117"/>
      <c r="JCX2" s="117"/>
      <c r="JCY2" s="117"/>
      <c r="JCZ2" s="117"/>
      <c r="JDA2" s="52"/>
      <c r="JDB2" s="52"/>
      <c r="JDE2" s="117"/>
      <c r="JDF2" s="117"/>
      <c r="JDG2" s="52"/>
      <c r="JDH2" s="52"/>
      <c r="JDI2" s="52"/>
      <c r="JDJ2" s="52"/>
      <c r="JDK2" s="52"/>
      <c r="JDL2" s="52"/>
      <c r="JDM2" s="52"/>
      <c r="JDN2" s="52"/>
      <c r="JEK2" s="52"/>
      <c r="JES2" s="5"/>
      <c r="JET2" s="5"/>
      <c r="JFE2" s="117"/>
      <c r="JFF2" s="117"/>
      <c r="JFG2" s="117"/>
      <c r="JFH2" s="117"/>
      <c r="JFI2" s="52"/>
      <c r="JFJ2" s="52"/>
      <c r="JFM2" s="117"/>
      <c r="JFN2" s="117"/>
      <c r="JFO2" s="52"/>
      <c r="JFP2" s="52"/>
      <c r="JFQ2" s="52"/>
      <c r="JFR2" s="52"/>
      <c r="JFS2" s="52"/>
      <c r="JFT2" s="52"/>
      <c r="JFU2" s="52"/>
      <c r="JFV2" s="52"/>
      <c r="JGS2" s="52"/>
      <c r="JHA2" s="5"/>
      <c r="JHB2" s="5"/>
      <c r="JHM2" s="117"/>
      <c r="JHN2" s="117"/>
      <c r="JHO2" s="117"/>
      <c r="JHP2" s="117"/>
      <c r="JHQ2" s="52"/>
      <c r="JHR2" s="52"/>
      <c r="JHU2" s="117"/>
      <c r="JHV2" s="117"/>
      <c r="JHW2" s="52"/>
      <c r="JHX2" s="52"/>
      <c r="JHY2" s="52"/>
      <c r="JHZ2" s="52"/>
      <c r="JIA2" s="52"/>
      <c r="JIB2" s="52"/>
      <c r="JIC2" s="52"/>
      <c r="JID2" s="52"/>
      <c r="JJA2" s="52"/>
      <c r="JJI2" s="5"/>
      <c r="JJJ2" s="5"/>
      <c r="JJU2" s="117"/>
      <c r="JJV2" s="117"/>
      <c r="JJW2" s="117"/>
      <c r="JJX2" s="117"/>
      <c r="JJY2" s="52"/>
      <c r="JJZ2" s="52"/>
      <c r="JKC2" s="117"/>
      <c r="JKD2" s="117"/>
      <c r="JKE2" s="52"/>
      <c r="JKF2" s="52"/>
      <c r="JKG2" s="52"/>
      <c r="JKH2" s="52"/>
      <c r="JKI2" s="52"/>
      <c r="JKJ2" s="52"/>
      <c r="JKK2" s="52"/>
      <c r="JKL2" s="52"/>
      <c r="JLI2" s="52"/>
      <c r="JLQ2" s="5"/>
      <c r="JLR2" s="5"/>
      <c r="JMC2" s="117"/>
      <c r="JMD2" s="117"/>
      <c r="JME2" s="117"/>
      <c r="JMF2" s="117"/>
      <c r="JMG2" s="52"/>
      <c r="JMH2" s="52"/>
      <c r="JMK2" s="117"/>
      <c r="JML2" s="117"/>
      <c r="JMM2" s="52"/>
      <c r="JMN2" s="52"/>
      <c r="JMO2" s="52"/>
      <c r="JMP2" s="52"/>
      <c r="JMQ2" s="52"/>
      <c r="JMR2" s="52"/>
      <c r="JMS2" s="52"/>
      <c r="JMT2" s="52"/>
      <c r="JNQ2" s="52"/>
      <c r="JNY2" s="5"/>
      <c r="JNZ2" s="5"/>
      <c r="JOK2" s="117"/>
      <c r="JOL2" s="117"/>
      <c r="JOM2" s="117"/>
      <c r="JON2" s="117"/>
      <c r="JOO2" s="52"/>
      <c r="JOP2" s="52"/>
      <c r="JOS2" s="117"/>
      <c r="JOT2" s="117"/>
      <c r="JOU2" s="52"/>
      <c r="JOV2" s="52"/>
      <c r="JOW2" s="52"/>
      <c r="JOX2" s="52"/>
      <c r="JOY2" s="52"/>
      <c r="JOZ2" s="52"/>
      <c r="JPA2" s="52"/>
      <c r="JPB2" s="52"/>
      <c r="JPY2" s="52"/>
      <c r="JQG2" s="5"/>
      <c r="JQH2" s="5"/>
      <c r="JQS2" s="117"/>
      <c r="JQT2" s="117"/>
      <c r="JQU2" s="117"/>
      <c r="JQV2" s="117"/>
      <c r="JQW2" s="52"/>
      <c r="JQX2" s="52"/>
      <c r="JRA2" s="117"/>
      <c r="JRB2" s="117"/>
      <c r="JRC2" s="52"/>
      <c r="JRD2" s="52"/>
      <c r="JRE2" s="52"/>
      <c r="JRF2" s="52"/>
      <c r="JRG2" s="52"/>
      <c r="JRH2" s="52"/>
      <c r="JRI2" s="52"/>
      <c r="JRJ2" s="52"/>
      <c r="JSG2" s="52"/>
      <c r="JSO2" s="5"/>
      <c r="JSP2" s="5"/>
      <c r="JTA2" s="117"/>
      <c r="JTB2" s="117"/>
      <c r="JTC2" s="117"/>
      <c r="JTD2" s="117"/>
      <c r="JTE2" s="52"/>
      <c r="JTF2" s="52"/>
      <c r="JTI2" s="117"/>
      <c r="JTJ2" s="117"/>
      <c r="JTK2" s="52"/>
      <c r="JTL2" s="52"/>
      <c r="JTM2" s="52"/>
      <c r="JTN2" s="52"/>
      <c r="JTO2" s="52"/>
      <c r="JTP2" s="52"/>
      <c r="JTQ2" s="52"/>
      <c r="JTR2" s="52"/>
      <c r="JUO2" s="52"/>
      <c r="JUW2" s="5"/>
      <c r="JUX2" s="5"/>
      <c r="JVI2" s="117"/>
      <c r="JVJ2" s="117"/>
      <c r="JVK2" s="117"/>
      <c r="JVL2" s="117"/>
      <c r="JVM2" s="52"/>
      <c r="JVN2" s="52"/>
      <c r="JVQ2" s="117"/>
      <c r="JVR2" s="117"/>
      <c r="JVS2" s="52"/>
      <c r="JVT2" s="52"/>
      <c r="JVU2" s="52"/>
      <c r="JVV2" s="52"/>
      <c r="JVW2" s="52"/>
      <c r="JVX2" s="52"/>
      <c r="JVY2" s="52"/>
      <c r="JVZ2" s="52"/>
      <c r="JWW2" s="52"/>
      <c r="JXE2" s="5"/>
      <c r="JXF2" s="5"/>
      <c r="JXQ2" s="117"/>
      <c r="JXR2" s="117"/>
      <c r="JXS2" s="117"/>
      <c r="JXT2" s="117"/>
      <c r="JXU2" s="52"/>
      <c r="JXV2" s="52"/>
      <c r="JXY2" s="117"/>
      <c r="JXZ2" s="117"/>
      <c r="JYA2" s="52"/>
      <c r="JYB2" s="52"/>
      <c r="JYC2" s="52"/>
      <c r="JYD2" s="52"/>
      <c r="JYE2" s="52"/>
      <c r="JYF2" s="52"/>
      <c r="JYG2" s="52"/>
      <c r="JYH2" s="52"/>
      <c r="JZE2" s="52"/>
      <c r="JZM2" s="5"/>
      <c r="JZN2" s="5"/>
      <c r="JZY2" s="117"/>
      <c r="JZZ2" s="117"/>
      <c r="KAA2" s="117"/>
      <c r="KAB2" s="117"/>
      <c r="KAC2" s="52"/>
      <c r="KAD2" s="52"/>
      <c r="KAG2" s="117"/>
      <c r="KAH2" s="117"/>
      <c r="KAI2" s="52"/>
      <c r="KAJ2" s="52"/>
      <c r="KAK2" s="52"/>
      <c r="KAL2" s="52"/>
      <c r="KAM2" s="52"/>
      <c r="KAN2" s="52"/>
      <c r="KAO2" s="52"/>
      <c r="KAP2" s="52"/>
      <c r="KBM2" s="52"/>
      <c r="KBU2" s="5"/>
      <c r="KBV2" s="5"/>
      <c r="KCG2" s="117"/>
      <c r="KCH2" s="117"/>
      <c r="KCI2" s="117"/>
      <c r="KCJ2" s="117"/>
      <c r="KCK2" s="52"/>
      <c r="KCL2" s="52"/>
      <c r="KCO2" s="117"/>
      <c r="KCP2" s="117"/>
      <c r="KCQ2" s="52"/>
      <c r="KCR2" s="52"/>
      <c r="KCS2" s="52"/>
      <c r="KCT2" s="52"/>
      <c r="KCU2" s="52"/>
      <c r="KCV2" s="52"/>
      <c r="KCW2" s="52"/>
      <c r="KCX2" s="52"/>
      <c r="KDU2" s="52"/>
      <c r="KEC2" s="5"/>
      <c r="KED2" s="5"/>
      <c r="KEO2" s="117"/>
      <c r="KEP2" s="117"/>
      <c r="KEQ2" s="117"/>
      <c r="KER2" s="117"/>
      <c r="KES2" s="52"/>
      <c r="KET2" s="52"/>
      <c r="KEW2" s="117"/>
      <c r="KEX2" s="117"/>
      <c r="KEY2" s="52"/>
      <c r="KEZ2" s="52"/>
      <c r="KFA2" s="52"/>
      <c r="KFB2" s="52"/>
      <c r="KFC2" s="52"/>
      <c r="KFD2" s="52"/>
      <c r="KFE2" s="52"/>
      <c r="KFF2" s="52"/>
      <c r="KGC2" s="52"/>
      <c r="KGK2" s="5"/>
      <c r="KGL2" s="5"/>
      <c r="KGW2" s="117"/>
      <c r="KGX2" s="117"/>
      <c r="KGY2" s="117"/>
      <c r="KGZ2" s="117"/>
      <c r="KHA2" s="52"/>
      <c r="KHB2" s="52"/>
      <c r="KHE2" s="117"/>
      <c r="KHF2" s="117"/>
      <c r="KHG2" s="52"/>
      <c r="KHH2" s="52"/>
      <c r="KHI2" s="52"/>
      <c r="KHJ2" s="52"/>
      <c r="KHK2" s="52"/>
      <c r="KHL2" s="52"/>
      <c r="KHM2" s="52"/>
      <c r="KHN2" s="52"/>
      <c r="KIK2" s="52"/>
      <c r="KIS2" s="5"/>
      <c r="KIT2" s="5"/>
      <c r="KJE2" s="117"/>
      <c r="KJF2" s="117"/>
      <c r="KJG2" s="117"/>
      <c r="KJH2" s="117"/>
      <c r="KJI2" s="52"/>
      <c r="KJJ2" s="52"/>
      <c r="KJM2" s="117"/>
      <c r="KJN2" s="117"/>
      <c r="KJO2" s="52"/>
      <c r="KJP2" s="52"/>
      <c r="KJQ2" s="52"/>
      <c r="KJR2" s="52"/>
      <c r="KJS2" s="52"/>
      <c r="KJT2" s="52"/>
      <c r="KJU2" s="52"/>
      <c r="KJV2" s="52"/>
      <c r="KKS2" s="52"/>
      <c r="KLA2" s="5"/>
      <c r="KLB2" s="5"/>
      <c r="KLM2" s="117"/>
      <c r="KLN2" s="117"/>
      <c r="KLO2" s="117"/>
      <c r="KLP2" s="117"/>
      <c r="KLQ2" s="52"/>
      <c r="KLR2" s="52"/>
      <c r="KLU2" s="117"/>
      <c r="KLV2" s="117"/>
      <c r="KLW2" s="52"/>
      <c r="KLX2" s="52"/>
      <c r="KLY2" s="52"/>
      <c r="KLZ2" s="52"/>
      <c r="KMA2" s="52"/>
      <c r="KMB2" s="52"/>
      <c r="KMC2" s="52"/>
      <c r="KMD2" s="52"/>
      <c r="KNA2" s="52"/>
      <c r="KNI2" s="5"/>
      <c r="KNJ2" s="5"/>
      <c r="KNU2" s="117"/>
      <c r="KNV2" s="117"/>
      <c r="KNW2" s="117"/>
      <c r="KNX2" s="117"/>
      <c r="KNY2" s="52"/>
      <c r="KNZ2" s="52"/>
      <c r="KOC2" s="117"/>
      <c r="KOD2" s="117"/>
      <c r="KOE2" s="52"/>
      <c r="KOF2" s="52"/>
      <c r="KOG2" s="52"/>
      <c r="KOH2" s="52"/>
      <c r="KOI2" s="52"/>
      <c r="KOJ2" s="52"/>
      <c r="KOK2" s="52"/>
      <c r="KOL2" s="52"/>
      <c r="KPI2" s="52"/>
      <c r="KPQ2" s="5"/>
      <c r="KPR2" s="5"/>
      <c r="KQC2" s="117"/>
      <c r="KQD2" s="117"/>
      <c r="KQE2" s="117"/>
      <c r="KQF2" s="117"/>
      <c r="KQG2" s="52"/>
      <c r="KQH2" s="52"/>
      <c r="KQK2" s="117"/>
      <c r="KQL2" s="117"/>
      <c r="KQM2" s="52"/>
      <c r="KQN2" s="52"/>
      <c r="KQO2" s="52"/>
      <c r="KQP2" s="52"/>
      <c r="KQQ2" s="52"/>
      <c r="KQR2" s="52"/>
      <c r="KQS2" s="52"/>
      <c r="KQT2" s="52"/>
      <c r="KRQ2" s="52"/>
      <c r="KRY2" s="5"/>
      <c r="KRZ2" s="5"/>
      <c r="KSK2" s="117"/>
      <c r="KSL2" s="117"/>
      <c r="KSM2" s="117"/>
      <c r="KSN2" s="117"/>
      <c r="KSO2" s="52"/>
      <c r="KSP2" s="52"/>
      <c r="KSS2" s="117"/>
      <c r="KST2" s="117"/>
      <c r="KSU2" s="52"/>
      <c r="KSV2" s="52"/>
      <c r="KSW2" s="52"/>
      <c r="KSX2" s="52"/>
      <c r="KSY2" s="52"/>
      <c r="KSZ2" s="52"/>
      <c r="KTA2" s="52"/>
      <c r="KTB2" s="52"/>
      <c r="KTY2" s="52"/>
      <c r="KUG2" s="5"/>
      <c r="KUH2" s="5"/>
      <c r="KUS2" s="117"/>
      <c r="KUT2" s="117"/>
      <c r="KUU2" s="117"/>
      <c r="KUV2" s="117"/>
      <c r="KUW2" s="52"/>
      <c r="KUX2" s="52"/>
      <c r="KVA2" s="117"/>
      <c r="KVB2" s="117"/>
      <c r="KVC2" s="52"/>
      <c r="KVD2" s="52"/>
      <c r="KVE2" s="52"/>
      <c r="KVF2" s="52"/>
      <c r="KVG2" s="52"/>
      <c r="KVH2" s="52"/>
      <c r="KVI2" s="52"/>
      <c r="KVJ2" s="52"/>
      <c r="KWG2" s="52"/>
      <c r="KWO2" s="5"/>
      <c r="KWP2" s="5"/>
      <c r="KXA2" s="117"/>
      <c r="KXB2" s="117"/>
      <c r="KXC2" s="117"/>
      <c r="KXD2" s="117"/>
      <c r="KXE2" s="52"/>
      <c r="KXF2" s="52"/>
      <c r="KXI2" s="117"/>
      <c r="KXJ2" s="117"/>
      <c r="KXK2" s="52"/>
      <c r="KXL2" s="52"/>
      <c r="KXM2" s="52"/>
      <c r="KXN2" s="52"/>
      <c r="KXO2" s="52"/>
      <c r="KXP2" s="52"/>
      <c r="KXQ2" s="52"/>
      <c r="KXR2" s="52"/>
      <c r="KYO2" s="52"/>
      <c r="KYW2" s="5"/>
      <c r="KYX2" s="5"/>
      <c r="KZI2" s="117"/>
      <c r="KZJ2" s="117"/>
      <c r="KZK2" s="117"/>
      <c r="KZL2" s="117"/>
      <c r="KZM2" s="52"/>
      <c r="KZN2" s="52"/>
      <c r="KZQ2" s="117"/>
      <c r="KZR2" s="117"/>
      <c r="KZS2" s="52"/>
      <c r="KZT2" s="52"/>
      <c r="KZU2" s="52"/>
      <c r="KZV2" s="52"/>
      <c r="KZW2" s="52"/>
      <c r="KZX2" s="52"/>
      <c r="KZY2" s="52"/>
      <c r="KZZ2" s="52"/>
      <c r="LAW2" s="52"/>
      <c r="LBE2" s="5"/>
      <c r="LBF2" s="5"/>
      <c r="LBQ2" s="117"/>
      <c r="LBR2" s="117"/>
      <c r="LBS2" s="117"/>
      <c r="LBT2" s="117"/>
      <c r="LBU2" s="52"/>
      <c r="LBV2" s="52"/>
      <c r="LBY2" s="117"/>
      <c r="LBZ2" s="117"/>
      <c r="LCA2" s="52"/>
      <c r="LCB2" s="52"/>
      <c r="LCC2" s="52"/>
      <c r="LCD2" s="52"/>
      <c r="LCE2" s="52"/>
      <c r="LCF2" s="52"/>
      <c r="LCG2" s="52"/>
      <c r="LCH2" s="52"/>
      <c r="LDE2" s="52"/>
      <c r="LDM2" s="5"/>
      <c r="LDN2" s="5"/>
      <c r="LDY2" s="117"/>
      <c r="LDZ2" s="117"/>
      <c r="LEA2" s="117"/>
      <c r="LEB2" s="117"/>
      <c r="LEC2" s="52"/>
      <c r="LED2" s="52"/>
      <c r="LEG2" s="117"/>
      <c r="LEH2" s="117"/>
      <c r="LEI2" s="52"/>
      <c r="LEJ2" s="52"/>
      <c r="LEK2" s="52"/>
      <c r="LEL2" s="52"/>
      <c r="LEM2" s="52"/>
      <c r="LEN2" s="52"/>
      <c r="LEO2" s="52"/>
      <c r="LEP2" s="52"/>
      <c r="LFM2" s="52"/>
      <c r="LFU2" s="5"/>
      <c r="LFV2" s="5"/>
      <c r="LGG2" s="117"/>
      <c r="LGH2" s="117"/>
      <c r="LGI2" s="117"/>
      <c r="LGJ2" s="117"/>
      <c r="LGK2" s="52"/>
      <c r="LGL2" s="52"/>
      <c r="LGO2" s="117"/>
      <c r="LGP2" s="117"/>
      <c r="LGQ2" s="52"/>
      <c r="LGR2" s="52"/>
      <c r="LGS2" s="52"/>
      <c r="LGT2" s="52"/>
      <c r="LGU2" s="52"/>
      <c r="LGV2" s="52"/>
      <c r="LGW2" s="52"/>
      <c r="LGX2" s="52"/>
      <c r="LHU2" s="52"/>
      <c r="LIC2" s="5"/>
      <c r="LID2" s="5"/>
      <c r="LIO2" s="117"/>
      <c r="LIP2" s="117"/>
      <c r="LIQ2" s="117"/>
      <c r="LIR2" s="117"/>
      <c r="LIS2" s="52"/>
      <c r="LIT2" s="52"/>
      <c r="LIW2" s="117"/>
      <c r="LIX2" s="117"/>
      <c r="LIY2" s="52"/>
      <c r="LIZ2" s="52"/>
      <c r="LJA2" s="52"/>
      <c r="LJB2" s="52"/>
      <c r="LJC2" s="52"/>
      <c r="LJD2" s="52"/>
      <c r="LJE2" s="52"/>
      <c r="LJF2" s="52"/>
      <c r="LKC2" s="52"/>
      <c r="LKK2" s="5"/>
      <c r="LKL2" s="5"/>
      <c r="LKW2" s="117"/>
      <c r="LKX2" s="117"/>
      <c r="LKY2" s="117"/>
      <c r="LKZ2" s="117"/>
      <c r="LLA2" s="52"/>
      <c r="LLB2" s="52"/>
      <c r="LLE2" s="117"/>
      <c r="LLF2" s="117"/>
      <c r="LLG2" s="52"/>
      <c r="LLH2" s="52"/>
      <c r="LLI2" s="52"/>
      <c r="LLJ2" s="52"/>
      <c r="LLK2" s="52"/>
      <c r="LLL2" s="52"/>
      <c r="LLM2" s="52"/>
      <c r="LLN2" s="52"/>
      <c r="LMK2" s="52"/>
      <c r="LMS2" s="5"/>
      <c r="LMT2" s="5"/>
      <c r="LNE2" s="117"/>
      <c r="LNF2" s="117"/>
      <c r="LNG2" s="117"/>
      <c r="LNH2" s="117"/>
      <c r="LNI2" s="52"/>
      <c r="LNJ2" s="52"/>
      <c r="LNM2" s="117"/>
      <c r="LNN2" s="117"/>
      <c r="LNO2" s="52"/>
      <c r="LNP2" s="52"/>
      <c r="LNQ2" s="52"/>
      <c r="LNR2" s="52"/>
      <c r="LNS2" s="52"/>
      <c r="LNT2" s="52"/>
      <c r="LNU2" s="52"/>
      <c r="LNV2" s="52"/>
      <c r="LOS2" s="52"/>
      <c r="LPA2" s="5"/>
      <c r="LPB2" s="5"/>
      <c r="LPM2" s="117"/>
      <c r="LPN2" s="117"/>
      <c r="LPO2" s="117"/>
      <c r="LPP2" s="117"/>
      <c r="LPQ2" s="52"/>
      <c r="LPR2" s="52"/>
      <c r="LPU2" s="117"/>
      <c r="LPV2" s="117"/>
      <c r="LPW2" s="52"/>
      <c r="LPX2" s="52"/>
      <c r="LPY2" s="52"/>
      <c r="LPZ2" s="52"/>
      <c r="LQA2" s="52"/>
      <c r="LQB2" s="52"/>
      <c r="LQC2" s="52"/>
      <c r="LQD2" s="52"/>
      <c r="LRA2" s="52"/>
      <c r="LRI2" s="5"/>
      <c r="LRJ2" s="5"/>
      <c r="LRU2" s="117"/>
      <c r="LRV2" s="117"/>
      <c r="LRW2" s="117"/>
      <c r="LRX2" s="117"/>
      <c r="LRY2" s="52"/>
      <c r="LRZ2" s="52"/>
      <c r="LSC2" s="117"/>
      <c r="LSD2" s="117"/>
      <c r="LSE2" s="52"/>
      <c r="LSF2" s="52"/>
      <c r="LSG2" s="52"/>
      <c r="LSH2" s="52"/>
      <c r="LSI2" s="52"/>
      <c r="LSJ2" s="52"/>
      <c r="LSK2" s="52"/>
      <c r="LSL2" s="52"/>
      <c r="LTI2" s="52"/>
      <c r="LTQ2" s="5"/>
      <c r="LTR2" s="5"/>
      <c r="LUC2" s="117"/>
      <c r="LUD2" s="117"/>
      <c r="LUE2" s="117"/>
      <c r="LUF2" s="117"/>
      <c r="LUG2" s="52"/>
      <c r="LUH2" s="52"/>
      <c r="LUK2" s="117"/>
      <c r="LUL2" s="117"/>
      <c r="LUM2" s="52"/>
      <c r="LUN2" s="52"/>
      <c r="LUO2" s="52"/>
      <c r="LUP2" s="52"/>
      <c r="LUQ2" s="52"/>
      <c r="LUR2" s="52"/>
      <c r="LUS2" s="52"/>
      <c r="LUT2" s="52"/>
      <c r="LVQ2" s="52"/>
      <c r="LVY2" s="5"/>
      <c r="LVZ2" s="5"/>
      <c r="LWK2" s="117"/>
      <c r="LWL2" s="117"/>
      <c r="LWM2" s="117"/>
      <c r="LWN2" s="117"/>
      <c r="LWO2" s="52"/>
      <c r="LWP2" s="52"/>
      <c r="LWS2" s="117"/>
      <c r="LWT2" s="117"/>
      <c r="LWU2" s="52"/>
      <c r="LWV2" s="52"/>
      <c r="LWW2" s="52"/>
      <c r="LWX2" s="52"/>
      <c r="LWY2" s="52"/>
      <c r="LWZ2" s="52"/>
      <c r="LXA2" s="52"/>
      <c r="LXB2" s="52"/>
      <c r="LXY2" s="52"/>
      <c r="LYG2" s="5"/>
      <c r="LYH2" s="5"/>
      <c r="LYS2" s="117"/>
      <c r="LYT2" s="117"/>
      <c r="LYU2" s="117"/>
      <c r="LYV2" s="117"/>
      <c r="LYW2" s="52"/>
      <c r="LYX2" s="52"/>
      <c r="LZA2" s="117"/>
      <c r="LZB2" s="117"/>
      <c r="LZC2" s="52"/>
      <c r="LZD2" s="52"/>
      <c r="LZE2" s="52"/>
      <c r="LZF2" s="52"/>
      <c r="LZG2" s="52"/>
      <c r="LZH2" s="52"/>
      <c r="LZI2" s="52"/>
      <c r="LZJ2" s="52"/>
      <c r="MAG2" s="52"/>
      <c r="MAO2" s="5"/>
      <c r="MAP2" s="5"/>
      <c r="MBA2" s="117"/>
      <c r="MBB2" s="117"/>
      <c r="MBC2" s="117"/>
      <c r="MBD2" s="117"/>
      <c r="MBE2" s="52"/>
      <c r="MBF2" s="52"/>
      <c r="MBI2" s="117"/>
      <c r="MBJ2" s="117"/>
      <c r="MBK2" s="52"/>
      <c r="MBL2" s="52"/>
      <c r="MBM2" s="52"/>
      <c r="MBN2" s="52"/>
      <c r="MBO2" s="52"/>
      <c r="MBP2" s="52"/>
      <c r="MBQ2" s="52"/>
      <c r="MBR2" s="52"/>
      <c r="MCO2" s="52"/>
      <c r="MCW2" s="5"/>
      <c r="MCX2" s="5"/>
      <c r="MDI2" s="117"/>
      <c r="MDJ2" s="117"/>
      <c r="MDK2" s="117"/>
      <c r="MDL2" s="117"/>
      <c r="MDM2" s="52"/>
      <c r="MDN2" s="52"/>
      <c r="MDQ2" s="117"/>
      <c r="MDR2" s="117"/>
      <c r="MDS2" s="52"/>
      <c r="MDT2" s="52"/>
      <c r="MDU2" s="52"/>
      <c r="MDV2" s="52"/>
      <c r="MDW2" s="52"/>
      <c r="MDX2" s="52"/>
      <c r="MDY2" s="52"/>
      <c r="MDZ2" s="52"/>
      <c r="MEW2" s="52"/>
      <c r="MFE2" s="5"/>
      <c r="MFF2" s="5"/>
      <c r="MFQ2" s="117"/>
      <c r="MFR2" s="117"/>
      <c r="MFS2" s="117"/>
      <c r="MFT2" s="117"/>
      <c r="MFU2" s="52"/>
      <c r="MFV2" s="52"/>
      <c r="MFY2" s="117"/>
      <c r="MFZ2" s="117"/>
      <c r="MGA2" s="52"/>
      <c r="MGB2" s="52"/>
      <c r="MGC2" s="52"/>
      <c r="MGD2" s="52"/>
      <c r="MGE2" s="52"/>
      <c r="MGF2" s="52"/>
      <c r="MGG2" s="52"/>
      <c r="MGH2" s="52"/>
      <c r="MHE2" s="52"/>
      <c r="MHM2" s="5"/>
      <c r="MHN2" s="5"/>
      <c r="MHY2" s="117"/>
      <c r="MHZ2" s="117"/>
      <c r="MIA2" s="117"/>
      <c r="MIB2" s="117"/>
      <c r="MIC2" s="52"/>
      <c r="MID2" s="52"/>
      <c r="MIG2" s="117"/>
      <c r="MIH2" s="117"/>
      <c r="MII2" s="52"/>
      <c r="MIJ2" s="52"/>
      <c r="MIK2" s="52"/>
      <c r="MIL2" s="52"/>
      <c r="MIM2" s="52"/>
      <c r="MIN2" s="52"/>
      <c r="MIO2" s="52"/>
      <c r="MIP2" s="52"/>
      <c r="MJM2" s="52"/>
      <c r="MJU2" s="5"/>
      <c r="MJV2" s="5"/>
      <c r="MKG2" s="117"/>
      <c r="MKH2" s="117"/>
      <c r="MKI2" s="117"/>
      <c r="MKJ2" s="117"/>
      <c r="MKK2" s="52"/>
      <c r="MKL2" s="52"/>
      <c r="MKO2" s="117"/>
      <c r="MKP2" s="117"/>
      <c r="MKQ2" s="52"/>
      <c r="MKR2" s="52"/>
      <c r="MKS2" s="52"/>
      <c r="MKT2" s="52"/>
      <c r="MKU2" s="52"/>
      <c r="MKV2" s="52"/>
      <c r="MKW2" s="52"/>
      <c r="MKX2" s="52"/>
      <c r="MLU2" s="52"/>
      <c r="MMC2" s="5"/>
      <c r="MMD2" s="5"/>
      <c r="MMO2" s="117"/>
      <c r="MMP2" s="117"/>
      <c r="MMQ2" s="117"/>
      <c r="MMR2" s="117"/>
      <c r="MMS2" s="52"/>
      <c r="MMT2" s="52"/>
      <c r="MMW2" s="117"/>
      <c r="MMX2" s="117"/>
      <c r="MMY2" s="52"/>
      <c r="MMZ2" s="52"/>
      <c r="MNA2" s="52"/>
      <c r="MNB2" s="52"/>
      <c r="MNC2" s="52"/>
      <c r="MND2" s="52"/>
      <c r="MNE2" s="52"/>
      <c r="MNF2" s="52"/>
      <c r="MOC2" s="52"/>
      <c r="MOK2" s="5"/>
      <c r="MOL2" s="5"/>
      <c r="MOW2" s="117"/>
      <c r="MOX2" s="117"/>
      <c r="MOY2" s="117"/>
      <c r="MOZ2" s="117"/>
      <c r="MPA2" s="52"/>
      <c r="MPB2" s="52"/>
      <c r="MPE2" s="117"/>
      <c r="MPF2" s="117"/>
      <c r="MPG2" s="52"/>
      <c r="MPH2" s="52"/>
      <c r="MPI2" s="52"/>
      <c r="MPJ2" s="52"/>
      <c r="MPK2" s="52"/>
      <c r="MPL2" s="52"/>
      <c r="MPM2" s="52"/>
      <c r="MPN2" s="52"/>
      <c r="MQK2" s="52"/>
      <c r="MQS2" s="5"/>
      <c r="MQT2" s="5"/>
      <c r="MRE2" s="117"/>
      <c r="MRF2" s="117"/>
      <c r="MRG2" s="117"/>
      <c r="MRH2" s="117"/>
      <c r="MRI2" s="52"/>
      <c r="MRJ2" s="52"/>
      <c r="MRM2" s="117"/>
      <c r="MRN2" s="117"/>
      <c r="MRO2" s="52"/>
      <c r="MRP2" s="52"/>
      <c r="MRQ2" s="52"/>
      <c r="MRR2" s="52"/>
      <c r="MRS2" s="52"/>
      <c r="MRT2" s="52"/>
      <c r="MRU2" s="52"/>
      <c r="MRV2" s="52"/>
      <c r="MSS2" s="52"/>
      <c r="MTA2" s="5"/>
      <c r="MTB2" s="5"/>
      <c r="MTM2" s="117"/>
      <c r="MTN2" s="117"/>
      <c r="MTO2" s="117"/>
      <c r="MTP2" s="117"/>
      <c r="MTQ2" s="52"/>
      <c r="MTR2" s="52"/>
      <c r="MTU2" s="117"/>
      <c r="MTV2" s="117"/>
      <c r="MTW2" s="52"/>
      <c r="MTX2" s="52"/>
      <c r="MTY2" s="52"/>
      <c r="MTZ2" s="52"/>
      <c r="MUA2" s="52"/>
      <c r="MUB2" s="52"/>
      <c r="MUC2" s="52"/>
      <c r="MUD2" s="52"/>
      <c r="MVA2" s="52"/>
      <c r="MVI2" s="5"/>
      <c r="MVJ2" s="5"/>
      <c r="MVU2" s="117"/>
      <c r="MVV2" s="117"/>
      <c r="MVW2" s="117"/>
      <c r="MVX2" s="117"/>
      <c r="MVY2" s="52"/>
      <c r="MVZ2" s="52"/>
      <c r="MWC2" s="117"/>
      <c r="MWD2" s="117"/>
      <c r="MWE2" s="52"/>
      <c r="MWF2" s="52"/>
      <c r="MWG2" s="52"/>
      <c r="MWH2" s="52"/>
      <c r="MWI2" s="52"/>
      <c r="MWJ2" s="52"/>
      <c r="MWK2" s="52"/>
      <c r="MWL2" s="52"/>
      <c r="MXI2" s="52"/>
      <c r="MXQ2" s="5"/>
      <c r="MXR2" s="5"/>
      <c r="MYC2" s="117"/>
      <c r="MYD2" s="117"/>
      <c r="MYE2" s="117"/>
      <c r="MYF2" s="117"/>
      <c r="MYG2" s="52"/>
      <c r="MYH2" s="52"/>
      <c r="MYK2" s="117"/>
      <c r="MYL2" s="117"/>
      <c r="MYM2" s="52"/>
      <c r="MYN2" s="52"/>
      <c r="MYO2" s="52"/>
      <c r="MYP2" s="52"/>
      <c r="MYQ2" s="52"/>
      <c r="MYR2" s="52"/>
      <c r="MYS2" s="52"/>
      <c r="MYT2" s="52"/>
      <c r="MZQ2" s="52"/>
      <c r="MZY2" s="5"/>
      <c r="MZZ2" s="5"/>
      <c r="NAK2" s="117"/>
      <c r="NAL2" s="117"/>
      <c r="NAM2" s="117"/>
      <c r="NAN2" s="117"/>
      <c r="NAO2" s="52"/>
      <c r="NAP2" s="52"/>
      <c r="NAS2" s="117"/>
      <c r="NAT2" s="117"/>
      <c r="NAU2" s="52"/>
      <c r="NAV2" s="52"/>
      <c r="NAW2" s="52"/>
      <c r="NAX2" s="52"/>
      <c r="NAY2" s="52"/>
      <c r="NAZ2" s="52"/>
      <c r="NBA2" s="52"/>
      <c r="NBB2" s="52"/>
      <c r="NBY2" s="52"/>
      <c r="NCG2" s="5"/>
      <c r="NCH2" s="5"/>
      <c r="NCS2" s="117"/>
      <c r="NCT2" s="117"/>
      <c r="NCU2" s="117"/>
      <c r="NCV2" s="117"/>
      <c r="NCW2" s="52"/>
      <c r="NCX2" s="52"/>
      <c r="NDA2" s="117"/>
      <c r="NDB2" s="117"/>
      <c r="NDC2" s="52"/>
      <c r="NDD2" s="52"/>
      <c r="NDE2" s="52"/>
      <c r="NDF2" s="52"/>
      <c r="NDG2" s="52"/>
      <c r="NDH2" s="52"/>
      <c r="NDI2" s="52"/>
      <c r="NDJ2" s="52"/>
      <c r="NEG2" s="52"/>
      <c r="NEO2" s="5"/>
      <c r="NEP2" s="5"/>
      <c r="NFA2" s="117"/>
      <c r="NFB2" s="117"/>
      <c r="NFC2" s="117"/>
      <c r="NFD2" s="117"/>
      <c r="NFE2" s="52"/>
      <c r="NFF2" s="52"/>
      <c r="NFI2" s="117"/>
      <c r="NFJ2" s="117"/>
      <c r="NFK2" s="52"/>
      <c r="NFL2" s="52"/>
      <c r="NFM2" s="52"/>
      <c r="NFN2" s="52"/>
      <c r="NFO2" s="52"/>
      <c r="NFP2" s="52"/>
      <c r="NFQ2" s="52"/>
      <c r="NFR2" s="52"/>
      <c r="NGO2" s="52"/>
      <c r="NGW2" s="5"/>
      <c r="NGX2" s="5"/>
      <c r="NHI2" s="117"/>
      <c r="NHJ2" s="117"/>
      <c r="NHK2" s="117"/>
      <c r="NHL2" s="117"/>
      <c r="NHM2" s="52"/>
      <c r="NHN2" s="52"/>
      <c r="NHQ2" s="117"/>
      <c r="NHR2" s="117"/>
      <c r="NHS2" s="52"/>
      <c r="NHT2" s="52"/>
      <c r="NHU2" s="52"/>
      <c r="NHV2" s="52"/>
      <c r="NHW2" s="52"/>
      <c r="NHX2" s="52"/>
      <c r="NHY2" s="52"/>
      <c r="NHZ2" s="52"/>
      <c r="NIW2" s="52"/>
      <c r="NJE2" s="5"/>
      <c r="NJF2" s="5"/>
      <c r="NJQ2" s="117"/>
      <c r="NJR2" s="117"/>
      <c r="NJS2" s="117"/>
      <c r="NJT2" s="117"/>
      <c r="NJU2" s="52"/>
      <c r="NJV2" s="52"/>
      <c r="NJY2" s="117"/>
      <c r="NJZ2" s="117"/>
      <c r="NKA2" s="52"/>
      <c r="NKB2" s="52"/>
      <c r="NKC2" s="52"/>
      <c r="NKD2" s="52"/>
      <c r="NKE2" s="52"/>
      <c r="NKF2" s="52"/>
      <c r="NKG2" s="52"/>
      <c r="NKH2" s="52"/>
      <c r="NLE2" s="52"/>
      <c r="NLM2" s="5"/>
      <c r="NLN2" s="5"/>
      <c r="NLY2" s="117"/>
      <c r="NLZ2" s="117"/>
      <c r="NMA2" s="117"/>
      <c r="NMB2" s="117"/>
      <c r="NMC2" s="52"/>
      <c r="NMD2" s="52"/>
      <c r="NMG2" s="117"/>
      <c r="NMH2" s="117"/>
      <c r="NMI2" s="52"/>
      <c r="NMJ2" s="52"/>
      <c r="NMK2" s="52"/>
      <c r="NML2" s="52"/>
      <c r="NMM2" s="52"/>
      <c r="NMN2" s="52"/>
      <c r="NMO2" s="52"/>
      <c r="NMP2" s="52"/>
      <c r="NNM2" s="52"/>
      <c r="NNU2" s="5"/>
      <c r="NNV2" s="5"/>
      <c r="NOG2" s="117"/>
      <c r="NOH2" s="117"/>
      <c r="NOI2" s="117"/>
      <c r="NOJ2" s="117"/>
      <c r="NOK2" s="52"/>
      <c r="NOL2" s="52"/>
      <c r="NOO2" s="117"/>
      <c r="NOP2" s="117"/>
      <c r="NOQ2" s="52"/>
      <c r="NOR2" s="52"/>
      <c r="NOS2" s="52"/>
      <c r="NOT2" s="52"/>
      <c r="NOU2" s="52"/>
      <c r="NOV2" s="52"/>
      <c r="NOW2" s="52"/>
      <c r="NOX2" s="52"/>
      <c r="NPU2" s="52"/>
      <c r="NQC2" s="5"/>
      <c r="NQD2" s="5"/>
      <c r="NQO2" s="117"/>
      <c r="NQP2" s="117"/>
      <c r="NQQ2" s="117"/>
      <c r="NQR2" s="117"/>
      <c r="NQS2" s="52"/>
      <c r="NQT2" s="52"/>
      <c r="NQW2" s="117"/>
      <c r="NQX2" s="117"/>
      <c r="NQY2" s="52"/>
      <c r="NQZ2" s="52"/>
      <c r="NRA2" s="52"/>
      <c r="NRB2" s="52"/>
      <c r="NRC2" s="52"/>
      <c r="NRD2" s="52"/>
      <c r="NRE2" s="52"/>
      <c r="NRF2" s="52"/>
      <c r="NSC2" s="52"/>
      <c r="NSK2" s="5"/>
      <c r="NSL2" s="5"/>
      <c r="NSW2" s="117"/>
      <c r="NSX2" s="117"/>
      <c r="NSY2" s="117"/>
      <c r="NSZ2" s="117"/>
      <c r="NTA2" s="52"/>
      <c r="NTB2" s="52"/>
      <c r="NTE2" s="117"/>
      <c r="NTF2" s="117"/>
      <c r="NTG2" s="52"/>
      <c r="NTH2" s="52"/>
      <c r="NTI2" s="52"/>
      <c r="NTJ2" s="52"/>
      <c r="NTK2" s="52"/>
      <c r="NTL2" s="52"/>
      <c r="NTM2" s="52"/>
      <c r="NTN2" s="52"/>
      <c r="NUK2" s="52"/>
      <c r="NUS2" s="5"/>
      <c r="NUT2" s="5"/>
      <c r="NVE2" s="117"/>
      <c r="NVF2" s="117"/>
      <c r="NVG2" s="117"/>
      <c r="NVH2" s="117"/>
      <c r="NVI2" s="52"/>
      <c r="NVJ2" s="52"/>
      <c r="NVM2" s="117"/>
      <c r="NVN2" s="117"/>
      <c r="NVO2" s="52"/>
      <c r="NVP2" s="52"/>
      <c r="NVQ2" s="52"/>
      <c r="NVR2" s="52"/>
      <c r="NVS2" s="52"/>
      <c r="NVT2" s="52"/>
      <c r="NVU2" s="52"/>
      <c r="NVV2" s="52"/>
      <c r="NWS2" s="52"/>
      <c r="NXA2" s="5"/>
      <c r="NXB2" s="5"/>
      <c r="NXM2" s="117"/>
      <c r="NXN2" s="117"/>
      <c r="NXO2" s="117"/>
      <c r="NXP2" s="117"/>
      <c r="NXQ2" s="52"/>
      <c r="NXR2" s="52"/>
      <c r="NXU2" s="117"/>
      <c r="NXV2" s="117"/>
      <c r="NXW2" s="52"/>
      <c r="NXX2" s="52"/>
      <c r="NXY2" s="52"/>
      <c r="NXZ2" s="52"/>
      <c r="NYA2" s="52"/>
      <c r="NYB2" s="52"/>
      <c r="NYC2" s="52"/>
      <c r="NYD2" s="52"/>
      <c r="NZA2" s="52"/>
      <c r="NZI2" s="5"/>
      <c r="NZJ2" s="5"/>
      <c r="NZU2" s="117"/>
      <c r="NZV2" s="117"/>
      <c r="NZW2" s="117"/>
      <c r="NZX2" s="117"/>
      <c r="NZY2" s="52"/>
      <c r="NZZ2" s="52"/>
      <c r="OAC2" s="117"/>
      <c r="OAD2" s="117"/>
      <c r="OAE2" s="52"/>
      <c r="OAF2" s="52"/>
      <c r="OAG2" s="52"/>
      <c r="OAH2" s="52"/>
      <c r="OAI2" s="52"/>
      <c r="OAJ2" s="52"/>
      <c r="OAK2" s="52"/>
      <c r="OAL2" s="52"/>
      <c r="OBI2" s="52"/>
      <c r="OBQ2" s="5"/>
      <c r="OBR2" s="5"/>
      <c r="OCC2" s="117"/>
      <c r="OCD2" s="117"/>
      <c r="OCE2" s="117"/>
      <c r="OCF2" s="117"/>
      <c r="OCG2" s="52"/>
      <c r="OCH2" s="52"/>
      <c r="OCK2" s="117"/>
      <c r="OCL2" s="117"/>
      <c r="OCM2" s="52"/>
      <c r="OCN2" s="52"/>
      <c r="OCO2" s="52"/>
      <c r="OCP2" s="52"/>
      <c r="OCQ2" s="52"/>
      <c r="OCR2" s="52"/>
      <c r="OCS2" s="52"/>
      <c r="OCT2" s="52"/>
      <c r="ODQ2" s="52"/>
      <c r="ODY2" s="5"/>
      <c r="ODZ2" s="5"/>
      <c r="OEK2" s="117"/>
      <c r="OEL2" s="117"/>
      <c r="OEM2" s="117"/>
      <c r="OEN2" s="117"/>
      <c r="OEO2" s="52"/>
      <c r="OEP2" s="52"/>
      <c r="OES2" s="117"/>
      <c r="OET2" s="117"/>
      <c r="OEU2" s="52"/>
      <c r="OEV2" s="52"/>
      <c r="OEW2" s="52"/>
      <c r="OEX2" s="52"/>
      <c r="OEY2" s="52"/>
      <c r="OEZ2" s="52"/>
      <c r="OFA2" s="52"/>
      <c r="OFB2" s="52"/>
      <c r="OFY2" s="52"/>
      <c r="OGG2" s="5"/>
      <c r="OGH2" s="5"/>
      <c r="OGS2" s="117"/>
      <c r="OGT2" s="117"/>
      <c r="OGU2" s="117"/>
      <c r="OGV2" s="117"/>
      <c r="OGW2" s="52"/>
      <c r="OGX2" s="52"/>
      <c r="OHA2" s="117"/>
      <c r="OHB2" s="117"/>
      <c r="OHC2" s="52"/>
      <c r="OHD2" s="52"/>
      <c r="OHE2" s="52"/>
      <c r="OHF2" s="52"/>
      <c r="OHG2" s="52"/>
      <c r="OHH2" s="52"/>
      <c r="OHI2" s="52"/>
      <c r="OHJ2" s="52"/>
      <c r="OIG2" s="52"/>
      <c r="OIO2" s="5"/>
      <c r="OIP2" s="5"/>
      <c r="OJA2" s="117"/>
      <c r="OJB2" s="117"/>
      <c r="OJC2" s="117"/>
      <c r="OJD2" s="117"/>
      <c r="OJE2" s="52"/>
      <c r="OJF2" s="52"/>
      <c r="OJI2" s="117"/>
      <c r="OJJ2" s="117"/>
      <c r="OJK2" s="52"/>
      <c r="OJL2" s="52"/>
      <c r="OJM2" s="52"/>
      <c r="OJN2" s="52"/>
      <c r="OJO2" s="52"/>
      <c r="OJP2" s="52"/>
      <c r="OJQ2" s="52"/>
      <c r="OJR2" s="52"/>
      <c r="OKO2" s="52"/>
      <c r="OKW2" s="5"/>
      <c r="OKX2" s="5"/>
      <c r="OLI2" s="117"/>
      <c r="OLJ2" s="117"/>
      <c r="OLK2" s="117"/>
      <c r="OLL2" s="117"/>
      <c r="OLM2" s="52"/>
      <c r="OLN2" s="52"/>
      <c r="OLQ2" s="117"/>
      <c r="OLR2" s="117"/>
      <c r="OLS2" s="52"/>
      <c r="OLT2" s="52"/>
      <c r="OLU2" s="52"/>
      <c r="OLV2" s="52"/>
      <c r="OLW2" s="52"/>
      <c r="OLX2" s="52"/>
      <c r="OLY2" s="52"/>
      <c r="OLZ2" s="52"/>
      <c r="OMW2" s="52"/>
      <c r="ONE2" s="5"/>
      <c r="ONF2" s="5"/>
      <c r="ONQ2" s="117"/>
      <c r="ONR2" s="117"/>
      <c r="ONS2" s="117"/>
      <c r="ONT2" s="117"/>
      <c r="ONU2" s="52"/>
      <c r="ONV2" s="52"/>
      <c r="ONY2" s="117"/>
      <c r="ONZ2" s="117"/>
      <c r="OOA2" s="52"/>
      <c r="OOB2" s="52"/>
      <c r="OOC2" s="52"/>
      <c r="OOD2" s="52"/>
      <c r="OOE2" s="52"/>
      <c r="OOF2" s="52"/>
      <c r="OOG2" s="52"/>
      <c r="OOH2" s="52"/>
      <c r="OPE2" s="52"/>
      <c r="OPM2" s="5"/>
      <c r="OPN2" s="5"/>
      <c r="OPY2" s="117"/>
      <c r="OPZ2" s="117"/>
      <c r="OQA2" s="117"/>
      <c r="OQB2" s="117"/>
      <c r="OQC2" s="52"/>
      <c r="OQD2" s="52"/>
      <c r="OQG2" s="117"/>
      <c r="OQH2" s="117"/>
      <c r="OQI2" s="52"/>
      <c r="OQJ2" s="52"/>
      <c r="OQK2" s="52"/>
      <c r="OQL2" s="52"/>
      <c r="OQM2" s="52"/>
      <c r="OQN2" s="52"/>
      <c r="OQO2" s="52"/>
      <c r="OQP2" s="52"/>
      <c r="ORM2" s="52"/>
      <c r="ORU2" s="5"/>
      <c r="ORV2" s="5"/>
      <c r="OSG2" s="117"/>
      <c r="OSH2" s="117"/>
      <c r="OSI2" s="117"/>
      <c r="OSJ2" s="117"/>
      <c r="OSK2" s="52"/>
      <c r="OSL2" s="52"/>
      <c r="OSO2" s="117"/>
      <c r="OSP2" s="117"/>
      <c r="OSQ2" s="52"/>
      <c r="OSR2" s="52"/>
      <c r="OSS2" s="52"/>
      <c r="OST2" s="52"/>
      <c r="OSU2" s="52"/>
      <c r="OSV2" s="52"/>
      <c r="OSW2" s="52"/>
      <c r="OSX2" s="52"/>
      <c r="OTU2" s="52"/>
      <c r="OUC2" s="5"/>
      <c r="OUD2" s="5"/>
      <c r="OUO2" s="117"/>
      <c r="OUP2" s="117"/>
      <c r="OUQ2" s="117"/>
      <c r="OUR2" s="117"/>
      <c r="OUS2" s="52"/>
      <c r="OUT2" s="52"/>
      <c r="OUW2" s="117"/>
      <c r="OUX2" s="117"/>
      <c r="OUY2" s="52"/>
      <c r="OUZ2" s="52"/>
      <c r="OVA2" s="52"/>
      <c r="OVB2" s="52"/>
      <c r="OVC2" s="52"/>
      <c r="OVD2" s="52"/>
      <c r="OVE2" s="52"/>
      <c r="OVF2" s="52"/>
      <c r="OWC2" s="52"/>
      <c r="OWK2" s="5"/>
      <c r="OWL2" s="5"/>
      <c r="OWW2" s="117"/>
      <c r="OWX2" s="117"/>
      <c r="OWY2" s="117"/>
      <c r="OWZ2" s="117"/>
      <c r="OXA2" s="52"/>
      <c r="OXB2" s="52"/>
      <c r="OXE2" s="117"/>
      <c r="OXF2" s="117"/>
      <c r="OXG2" s="52"/>
      <c r="OXH2" s="52"/>
      <c r="OXI2" s="52"/>
      <c r="OXJ2" s="52"/>
      <c r="OXK2" s="52"/>
      <c r="OXL2" s="52"/>
      <c r="OXM2" s="52"/>
      <c r="OXN2" s="52"/>
      <c r="OYK2" s="52"/>
      <c r="OYS2" s="5"/>
      <c r="OYT2" s="5"/>
      <c r="OZE2" s="117"/>
      <c r="OZF2" s="117"/>
      <c r="OZG2" s="117"/>
      <c r="OZH2" s="117"/>
      <c r="OZI2" s="52"/>
      <c r="OZJ2" s="52"/>
      <c r="OZM2" s="117"/>
      <c r="OZN2" s="117"/>
      <c r="OZO2" s="52"/>
      <c r="OZP2" s="52"/>
      <c r="OZQ2" s="52"/>
      <c r="OZR2" s="52"/>
      <c r="OZS2" s="52"/>
      <c r="OZT2" s="52"/>
      <c r="OZU2" s="52"/>
      <c r="OZV2" s="52"/>
      <c r="PAS2" s="52"/>
      <c r="PBA2" s="5"/>
      <c r="PBB2" s="5"/>
      <c r="PBM2" s="117"/>
      <c r="PBN2" s="117"/>
      <c r="PBO2" s="117"/>
      <c r="PBP2" s="117"/>
      <c r="PBQ2" s="52"/>
      <c r="PBR2" s="52"/>
      <c r="PBU2" s="117"/>
      <c r="PBV2" s="117"/>
      <c r="PBW2" s="52"/>
      <c r="PBX2" s="52"/>
      <c r="PBY2" s="52"/>
      <c r="PBZ2" s="52"/>
      <c r="PCA2" s="52"/>
      <c r="PCB2" s="52"/>
      <c r="PCC2" s="52"/>
      <c r="PCD2" s="52"/>
      <c r="PDA2" s="52"/>
      <c r="PDI2" s="5"/>
      <c r="PDJ2" s="5"/>
      <c r="PDU2" s="117"/>
      <c r="PDV2" s="117"/>
      <c r="PDW2" s="117"/>
      <c r="PDX2" s="117"/>
      <c r="PDY2" s="52"/>
      <c r="PDZ2" s="52"/>
      <c r="PEC2" s="117"/>
      <c r="PED2" s="117"/>
      <c r="PEE2" s="52"/>
      <c r="PEF2" s="52"/>
      <c r="PEG2" s="52"/>
      <c r="PEH2" s="52"/>
      <c r="PEI2" s="52"/>
      <c r="PEJ2" s="52"/>
      <c r="PEK2" s="52"/>
      <c r="PEL2" s="52"/>
      <c r="PFI2" s="52"/>
      <c r="PFQ2" s="5"/>
      <c r="PFR2" s="5"/>
      <c r="PGC2" s="117"/>
      <c r="PGD2" s="117"/>
      <c r="PGE2" s="117"/>
      <c r="PGF2" s="117"/>
      <c r="PGG2" s="52"/>
      <c r="PGH2" s="52"/>
      <c r="PGK2" s="117"/>
      <c r="PGL2" s="117"/>
      <c r="PGM2" s="52"/>
      <c r="PGN2" s="52"/>
      <c r="PGO2" s="52"/>
      <c r="PGP2" s="52"/>
      <c r="PGQ2" s="52"/>
      <c r="PGR2" s="52"/>
      <c r="PGS2" s="52"/>
      <c r="PGT2" s="52"/>
      <c r="PHQ2" s="52"/>
      <c r="PHY2" s="5"/>
      <c r="PHZ2" s="5"/>
      <c r="PIK2" s="117"/>
      <c r="PIL2" s="117"/>
      <c r="PIM2" s="117"/>
      <c r="PIN2" s="117"/>
      <c r="PIO2" s="52"/>
      <c r="PIP2" s="52"/>
      <c r="PIS2" s="117"/>
      <c r="PIT2" s="117"/>
      <c r="PIU2" s="52"/>
      <c r="PIV2" s="52"/>
      <c r="PIW2" s="52"/>
      <c r="PIX2" s="52"/>
      <c r="PIY2" s="52"/>
      <c r="PIZ2" s="52"/>
      <c r="PJA2" s="52"/>
      <c r="PJB2" s="52"/>
      <c r="PJY2" s="52"/>
      <c r="PKG2" s="5"/>
      <c r="PKH2" s="5"/>
      <c r="PKS2" s="117"/>
      <c r="PKT2" s="117"/>
      <c r="PKU2" s="117"/>
      <c r="PKV2" s="117"/>
      <c r="PKW2" s="52"/>
      <c r="PKX2" s="52"/>
      <c r="PLA2" s="117"/>
      <c r="PLB2" s="117"/>
      <c r="PLC2" s="52"/>
      <c r="PLD2" s="52"/>
      <c r="PLE2" s="52"/>
      <c r="PLF2" s="52"/>
      <c r="PLG2" s="52"/>
      <c r="PLH2" s="52"/>
      <c r="PLI2" s="52"/>
      <c r="PLJ2" s="52"/>
      <c r="PMG2" s="52"/>
      <c r="PMO2" s="5"/>
      <c r="PMP2" s="5"/>
      <c r="PNA2" s="117"/>
      <c r="PNB2" s="117"/>
      <c r="PNC2" s="117"/>
      <c r="PND2" s="117"/>
      <c r="PNE2" s="52"/>
      <c r="PNF2" s="52"/>
      <c r="PNI2" s="117"/>
      <c r="PNJ2" s="117"/>
      <c r="PNK2" s="52"/>
      <c r="PNL2" s="52"/>
      <c r="PNM2" s="52"/>
      <c r="PNN2" s="52"/>
      <c r="PNO2" s="52"/>
      <c r="PNP2" s="52"/>
      <c r="PNQ2" s="52"/>
      <c r="PNR2" s="52"/>
      <c r="POO2" s="52"/>
      <c r="POW2" s="5"/>
      <c r="POX2" s="5"/>
      <c r="PPI2" s="117"/>
      <c r="PPJ2" s="117"/>
      <c r="PPK2" s="117"/>
      <c r="PPL2" s="117"/>
      <c r="PPM2" s="52"/>
      <c r="PPN2" s="52"/>
      <c r="PPQ2" s="117"/>
      <c r="PPR2" s="117"/>
      <c r="PPS2" s="52"/>
      <c r="PPT2" s="52"/>
      <c r="PPU2" s="52"/>
      <c r="PPV2" s="52"/>
      <c r="PPW2" s="52"/>
      <c r="PPX2" s="52"/>
      <c r="PPY2" s="52"/>
      <c r="PPZ2" s="52"/>
      <c r="PQW2" s="52"/>
      <c r="PRE2" s="5"/>
      <c r="PRF2" s="5"/>
      <c r="PRQ2" s="117"/>
      <c r="PRR2" s="117"/>
      <c r="PRS2" s="117"/>
      <c r="PRT2" s="117"/>
      <c r="PRU2" s="52"/>
      <c r="PRV2" s="52"/>
      <c r="PRY2" s="117"/>
      <c r="PRZ2" s="117"/>
      <c r="PSA2" s="52"/>
      <c r="PSB2" s="52"/>
      <c r="PSC2" s="52"/>
      <c r="PSD2" s="52"/>
      <c r="PSE2" s="52"/>
      <c r="PSF2" s="52"/>
      <c r="PSG2" s="52"/>
      <c r="PSH2" s="52"/>
      <c r="PTE2" s="52"/>
      <c r="PTM2" s="5"/>
      <c r="PTN2" s="5"/>
      <c r="PTY2" s="117"/>
      <c r="PTZ2" s="117"/>
      <c r="PUA2" s="117"/>
      <c r="PUB2" s="117"/>
      <c r="PUC2" s="52"/>
      <c r="PUD2" s="52"/>
      <c r="PUG2" s="117"/>
      <c r="PUH2" s="117"/>
      <c r="PUI2" s="52"/>
      <c r="PUJ2" s="52"/>
      <c r="PUK2" s="52"/>
      <c r="PUL2" s="52"/>
      <c r="PUM2" s="52"/>
      <c r="PUN2" s="52"/>
      <c r="PUO2" s="52"/>
      <c r="PUP2" s="52"/>
      <c r="PVM2" s="52"/>
      <c r="PVU2" s="5"/>
      <c r="PVV2" s="5"/>
      <c r="PWG2" s="117"/>
      <c r="PWH2" s="117"/>
      <c r="PWI2" s="117"/>
      <c r="PWJ2" s="117"/>
      <c r="PWK2" s="52"/>
      <c r="PWL2" s="52"/>
      <c r="PWO2" s="117"/>
      <c r="PWP2" s="117"/>
      <c r="PWQ2" s="52"/>
      <c r="PWR2" s="52"/>
      <c r="PWS2" s="52"/>
      <c r="PWT2" s="52"/>
      <c r="PWU2" s="52"/>
      <c r="PWV2" s="52"/>
      <c r="PWW2" s="52"/>
      <c r="PWX2" s="52"/>
      <c r="PXU2" s="52"/>
      <c r="PYC2" s="5"/>
      <c r="PYD2" s="5"/>
      <c r="PYO2" s="117"/>
      <c r="PYP2" s="117"/>
      <c r="PYQ2" s="117"/>
      <c r="PYR2" s="117"/>
      <c r="PYS2" s="52"/>
      <c r="PYT2" s="52"/>
      <c r="PYW2" s="117"/>
      <c r="PYX2" s="117"/>
      <c r="PYY2" s="52"/>
      <c r="PYZ2" s="52"/>
      <c r="PZA2" s="52"/>
      <c r="PZB2" s="52"/>
      <c r="PZC2" s="52"/>
      <c r="PZD2" s="52"/>
      <c r="PZE2" s="52"/>
      <c r="PZF2" s="52"/>
      <c r="QAC2" s="52"/>
      <c r="QAK2" s="5"/>
      <c r="QAL2" s="5"/>
      <c r="QAW2" s="117"/>
      <c r="QAX2" s="117"/>
      <c r="QAY2" s="117"/>
      <c r="QAZ2" s="117"/>
      <c r="QBA2" s="52"/>
      <c r="QBB2" s="52"/>
      <c r="QBE2" s="117"/>
      <c r="QBF2" s="117"/>
      <c r="QBG2" s="52"/>
      <c r="QBH2" s="52"/>
      <c r="QBI2" s="52"/>
      <c r="QBJ2" s="52"/>
      <c r="QBK2" s="52"/>
      <c r="QBL2" s="52"/>
      <c r="QBM2" s="52"/>
      <c r="QBN2" s="52"/>
      <c r="QCK2" s="52"/>
      <c r="QCS2" s="5"/>
      <c r="QCT2" s="5"/>
      <c r="QDE2" s="117"/>
      <c r="QDF2" s="117"/>
      <c r="QDG2" s="117"/>
      <c r="QDH2" s="117"/>
      <c r="QDI2" s="52"/>
      <c r="QDJ2" s="52"/>
      <c r="QDM2" s="117"/>
      <c r="QDN2" s="117"/>
      <c r="QDO2" s="52"/>
      <c r="QDP2" s="52"/>
      <c r="QDQ2" s="52"/>
      <c r="QDR2" s="52"/>
      <c r="QDS2" s="52"/>
      <c r="QDT2" s="52"/>
      <c r="QDU2" s="52"/>
      <c r="QDV2" s="52"/>
      <c r="QES2" s="52"/>
      <c r="QFA2" s="5"/>
      <c r="QFB2" s="5"/>
      <c r="QFM2" s="117"/>
      <c r="QFN2" s="117"/>
      <c r="QFO2" s="117"/>
      <c r="QFP2" s="117"/>
      <c r="QFQ2" s="52"/>
      <c r="QFR2" s="52"/>
      <c r="QFU2" s="117"/>
      <c r="QFV2" s="117"/>
      <c r="QFW2" s="52"/>
      <c r="QFX2" s="52"/>
      <c r="QFY2" s="52"/>
      <c r="QFZ2" s="52"/>
      <c r="QGA2" s="52"/>
      <c r="QGB2" s="52"/>
      <c r="QGC2" s="52"/>
      <c r="QGD2" s="52"/>
      <c r="QHA2" s="52"/>
      <c r="QHI2" s="5"/>
      <c r="QHJ2" s="5"/>
      <c r="QHU2" s="117"/>
      <c r="QHV2" s="117"/>
      <c r="QHW2" s="117"/>
      <c r="QHX2" s="117"/>
      <c r="QHY2" s="52"/>
      <c r="QHZ2" s="52"/>
      <c r="QIC2" s="117"/>
      <c r="QID2" s="117"/>
      <c r="QIE2" s="52"/>
      <c r="QIF2" s="52"/>
      <c r="QIG2" s="52"/>
      <c r="QIH2" s="52"/>
      <c r="QII2" s="52"/>
      <c r="QIJ2" s="52"/>
      <c r="QIK2" s="52"/>
      <c r="QIL2" s="52"/>
      <c r="QJI2" s="52"/>
      <c r="QJQ2" s="5"/>
      <c r="QJR2" s="5"/>
      <c r="QKC2" s="117"/>
      <c r="QKD2" s="117"/>
      <c r="QKE2" s="117"/>
      <c r="QKF2" s="117"/>
      <c r="QKG2" s="52"/>
      <c r="QKH2" s="52"/>
      <c r="QKK2" s="117"/>
      <c r="QKL2" s="117"/>
      <c r="QKM2" s="52"/>
      <c r="QKN2" s="52"/>
      <c r="QKO2" s="52"/>
      <c r="QKP2" s="52"/>
      <c r="QKQ2" s="52"/>
      <c r="QKR2" s="52"/>
      <c r="QKS2" s="52"/>
      <c r="QKT2" s="52"/>
      <c r="QLQ2" s="52"/>
      <c r="QLY2" s="5"/>
      <c r="QLZ2" s="5"/>
      <c r="QMK2" s="117"/>
      <c r="QML2" s="117"/>
      <c r="QMM2" s="117"/>
      <c r="QMN2" s="117"/>
      <c r="QMO2" s="52"/>
      <c r="QMP2" s="52"/>
      <c r="QMS2" s="117"/>
      <c r="QMT2" s="117"/>
      <c r="QMU2" s="52"/>
      <c r="QMV2" s="52"/>
      <c r="QMW2" s="52"/>
      <c r="QMX2" s="52"/>
      <c r="QMY2" s="52"/>
      <c r="QMZ2" s="52"/>
      <c r="QNA2" s="52"/>
      <c r="QNB2" s="52"/>
      <c r="QNY2" s="52"/>
      <c r="QOG2" s="5"/>
      <c r="QOH2" s="5"/>
      <c r="QOS2" s="117"/>
      <c r="QOT2" s="117"/>
      <c r="QOU2" s="117"/>
      <c r="QOV2" s="117"/>
      <c r="QOW2" s="52"/>
      <c r="QOX2" s="52"/>
      <c r="QPA2" s="117"/>
      <c r="QPB2" s="117"/>
      <c r="QPC2" s="52"/>
      <c r="QPD2" s="52"/>
      <c r="QPE2" s="52"/>
      <c r="QPF2" s="52"/>
      <c r="QPG2" s="52"/>
      <c r="QPH2" s="52"/>
      <c r="QPI2" s="52"/>
      <c r="QPJ2" s="52"/>
      <c r="QQG2" s="52"/>
      <c r="QQO2" s="5"/>
      <c r="QQP2" s="5"/>
      <c r="QRA2" s="117"/>
      <c r="QRB2" s="117"/>
      <c r="QRC2" s="117"/>
      <c r="QRD2" s="117"/>
      <c r="QRE2" s="52"/>
      <c r="QRF2" s="52"/>
      <c r="QRI2" s="117"/>
      <c r="QRJ2" s="117"/>
      <c r="QRK2" s="52"/>
      <c r="QRL2" s="52"/>
      <c r="QRM2" s="52"/>
      <c r="QRN2" s="52"/>
      <c r="QRO2" s="52"/>
      <c r="QRP2" s="52"/>
      <c r="QRQ2" s="52"/>
      <c r="QRR2" s="52"/>
      <c r="QSO2" s="52"/>
      <c r="QSW2" s="5"/>
      <c r="QSX2" s="5"/>
      <c r="QTI2" s="117"/>
      <c r="QTJ2" s="117"/>
      <c r="QTK2" s="117"/>
      <c r="QTL2" s="117"/>
      <c r="QTM2" s="52"/>
      <c r="QTN2" s="52"/>
      <c r="QTQ2" s="117"/>
      <c r="QTR2" s="117"/>
      <c r="QTS2" s="52"/>
      <c r="QTT2" s="52"/>
      <c r="QTU2" s="52"/>
      <c r="QTV2" s="52"/>
      <c r="QTW2" s="52"/>
      <c r="QTX2" s="52"/>
      <c r="QTY2" s="52"/>
      <c r="QTZ2" s="52"/>
      <c r="QUW2" s="52"/>
      <c r="QVE2" s="5"/>
      <c r="QVF2" s="5"/>
      <c r="QVQ2" s="117"/>
      <c r="QVR2" s="117"/>
      <c r="QVS2" s="117"/>
      <c r="QVT2" s="117"/>
      <c r="QVU2" s="52"/>
      <c r="QVV2" s="52"/>
      <c r="QVY2" s="117"/>
      <c r="QVZ2" s="117"/>
      <c r="QWA2" s="52"/>
      <c r="QWB2" s="52"/>
      <c r="QWC2" s="52"/>
      <c r="QWD2" s="52"/>
      <c r="QWE2" s="52"/>
      <c r="QWF2" s="52"/>
      <c r="QWG2" s="52"/>
      <c r="QWH2" s="52"/>
      <c r="QXE2" s="52"/>
      <c r="QXM2" s="5"/>
      <c r="QXN2" s="5"/>
      <c r="QXY2" s="117"/>
      <c r="QXZ2" s="117"/>
      <c r="QYA2" s="117"/>
      <c r="QYB2" s="117"/>
      <c r="QYC2" s="52"/>
      <c r="QYD2" s="52"/>
      <c r="QYG2" s="117"/>
      <c r="QYH2" s="117"/>
      <c r="QYI2" s="52"/>
      <c r="QYJ2" s="52"/>
      <c r="QYK2" s="52"/>
      <c r="QYL2" s="52"/>
      <c r="QYM2" s="52"/>
      <c r="QYN2" s="52"/>
      <c r="QYO2" s="52"/>
      <c r="QYP2" s="52"/>
      <c r="QZM2" s="52"/>
      <c r="QZU2" s="5"/>
      <c r="QZV2" s="5"/>
      <c r="RAG2" s="117"/>
      <c r="RAH2" s="117"/>
      <c r="RAI2" s="117"/>
      <c r="RAJ2" s="117"/>
      <c r="RAK2" s="52"/>
      <c r="RAL2" s="52"/>
      <c r="RAO2" s="117"/>
      <c r="RAP2" s="117"/>
      <c r="RAQ2" s="52"/>
      <c r="RAR2" s="52"/>
      <c r="RAS2" s="52"/>
      <c r="RAT2" s="52"/>
      <c r="RAU2" s="52"/>
      <c r="RAV2" s="52"/>
      <c r="RAW2" s="52"/>
      <c r="RAX2" s="52"/>
      <c r="RBU2" s="52"/>
      <c r="RCC2" s="5"/>
      <c r="RCD2" s="5"/>
      <c r="RCO2" s="117"/>
      <c r="RCP2" s="117"/>
      <c r="RCQ2" s="117"/>
      <c r="RCR2" s="117"/>
      <c r="RCS2" s="52"/>
      <c r="RCT2" s="52"/>
      <c r="RCW2" s="117"/>
      <c r="RCX2" s="117"/>
      <c r="RCY2" s="52"/>
      <c r="RCZ2" s="52"/>
      <c r="RDA2" s="52"/>
      <c r="RDB2" s="52"/>
      <c r="RDC2" s="52"/>
      <c r="RDD2" s="52"/>
      <c r="RDE2" s="52"/>
      <c r="RDF2" s="52"/>
      <c r="REC2" s="52"/>
      <c r="REK2" s="5"/>
      <c r="REL2" s="5"/>
      <c r="REW2" s="117"/>
      <c r="REX2" s="117"/>
      <c r="REY2" s="117"/>
      <c r="REZ2" s="117"/>
      <c r="RFA2" s="52"/>
      <c r="RFB2" s="52"/>
      <c r="RFE2" s="117"/>
      <c r="RFF2" s="117"/>
      <c r="RFG2" s="52"/>
      <c r="RFH2" s="52"/>
      <c r="RFI2" s="52"/>
      <c r="RFJ2" s="52"/>
      <c r="RFK2" s="52"/>
      <c r="RFL2" s="52"/>
      <c r="RFM2" s="52"/>
      <c r="RFN2" s="52"/>
      <c r="RGK2" s="52"/>
      <c r="RGS2" s="5"/>
      <c r="RGT2" s="5"/>
      <c r="RHE2" s="117"/>
      <c r="RHF2" s="117"/>
      <c r="RHG2" s="117"/>
      <c r="RHH2" s="117"/>
      <c r="RHI2" s="52"/>
      <c r="RHJ2" s="52"/>
      <c r="RHM2" s="117"/>
      <c r="RHN2" s="117"/>
      <c r="RHO2" s="52"/>
      <c r="RHP2" s="52"/>
      <c r="RHQ2" s="52"/>
      <c r="RHR2" s="52"/>
      <c r="RHS2" s="52"/>
      <c r="RHT2" s="52"/>
      <c r="RHU2" s="52"/>
      <c r="RHV2" s="52"/>
      <c r="RIS2" s="52"/>
      <c r="RJA2" s="5"/>
      <c r="RJB2" s="5"/>
      <c r="RJM2" s="117"/>
      <c r="RJN2" s="117"/>
      <c r="RJO2" s="117"/>
      <c r="RJP2" s="117"/>
      <c r="RJQ2" s="52"/>
      <c r="RJR2" s="52"/>
      <c r="RJU2" s="117"/>
      <c r="RJV2" s="117"/>
      <c r="RJW2" s="52"/>
      <c r="RJX2" s="52"/>
      <c r="RJY2" s="52"/>
      <c r="RJZ2" s="52"/>
      <c r="RKA2" s="52"/>
      <c r="RKB2" s="52"/>
      <c r="RKC2" s="52"/>
      <c r="RKD2" s="52"/>
      <c r="RLA2" s="52"/>
      <c r="RLI2" s="5"/>
      <c r="RLJ2" s="5"/>
      <c r="RLU2" s="117"/>
      <c r="RLV2" s="117"/>
      <c r="RLW2" s="117"/>
      <c r="RLX2" s="117"/>
      <c r="RLY2" s="52"/>
      <c r="RLZ2" s="52"/>
      <c r="RMC2" s="117"/>
      <c r="RMD2" s="117"/>
      <c r="RME2" s="52"/>
      <c r="RMF2" s="52"/>
      <c r="RMG2" s="52"/>
      <c r="RMH2" s="52"/>
      <c r="RMI2" s="52"/>
      <c r="RMJ2" s="52"/>
      <c r="RMK2" s="52"/>
      <c r="RML2" s="52"/>
      <c r="RNI2" s="52"/>
      <c r="RNQ2" s="5"/>
      <c r="RNR2" s="5"/>
      <c r="ROC2" s="117"/>
      <c r="ROD2" s="117"/>
      <c r="ROE2" s="117"/>
      <c r="ROF2" s="117"/>
      <c r="ROG2" s="52"/>
      <c r="ROH2" s="52"/>
      <c r="ROK2" s="117"/>
      <c r="ROL2" s="117"/>
      <c r="ROM2" s="52"/>
      <c r="RON2" s="52"/>
      <c r="ROO2" s="52"/>
      <c r="ROP2" s="52"/>
      <c r="ROQ2" s="52"/>
      <c r="ROR2" s="52"/>
      <c r="ROS2" s="52"/>
      <c r="ROT2" s="52"/>
      <c r="RPQ2" s="52"/>
      <c r="RPY2" s="5"/>
      <c r="RPZ2" s="5"/>
      <c r="RQK2" s="117"/>
      <c r="RQL2" s="117"/>
      <c r="RQM2" s="117"/>
      <c r="RQN2" s="117"/>
      <c r="RQO2" s="52"/>
      <c r="RQP2" s="52"/>
      <c r="RQS2" s="117"/>
      <c r="RQT2" s="117"/>
      <c r="RQU2" s="52"/>
      <c r="RQV2" s="52"/>
      <c r="RQW2" s="52"/>
      <c r="RQX2" s="52"/>
      <c r="RQY2" s="52"/>
      <c r="RQZ2" s="52"/>
      <c r="RRA2" s="52"/>
      <c r="RRB2" s="52"/>
      <c r="RRY2" s="52"/>
      <c r="RSG2" s="5"/>
      <c r="RSH2" s="5"/>
      <c r="RSS2" s="117"/>
      <c r="RST2" s="117"/>
      <c r="RSU2" s="117"/>
      <c r="RSV2" s="117"/>
      <c r="RSW2" s="52"/>
      <c r="RSX2" s="52"/>
      <c r="RTA2" s="117"/>
      <c r="RTB2" s="117"/>
      <c r="RTC2" s="52"/>
      <c r="RTD2" s="52"/>
      <c r="RTE2" s="52"/>
      <c r="RTF2" s="52"/>
      <c r="RTG2" s="52"/>
      <c r="RTH2" s="52"/>
      <c r="RTI2" s="52"/>
      <c r="RTJ2" s="52"/>
      <c r="RUG2" s="52"/>
      <c r="RUO2" s="5"/>
      <c r="RUP2" s="5"/>
      <c r="RVA2" s="117"/>
      <c r="RVB2" s="117"/>
      <c r="RVC2" s="117"/>
      <c r="RVD2" s="117"/>
      <c r="RVE2" s="52"/>
      <c r="RVF2" s="52"/>
      <c r="RVI2" s="117"/>
      <c r="RVJ2" s="117"/>
      <c r="RVK2" s="52"/>
      <c r="RVL2" s="52"/>
      <c r="RVM2" s="52"/>
      <c r="RVN2" s="52"/>
      <c r="RVO2" s="52"/>
      <c r="RVP2" s="52"/>
      <c r="RVQ2" s="52"/>
      <c r="RVR2" s="52"/>
      <c r="RWO2" s="52"/>
      <c r="RWW2" s="5"/>
      <c r="RWX2" s="5"/>
      <c r="RXI2" s="117"/>
      <c r="RXJ2" s="117"/>
      <c r="RXK2" s="117"/>
      <c r="RXL2" s="117"/>
      <c r="RXM2" s="52"/>
      <c r="RXN2" s="52"/>
      <c r="RXQ2" s="117"/>
      <c r="RXR2" s="117"/>
      <c r="RXS2" s="52"/>
      <c r="RXT2" s="52"/>
      <c r="RXU2" s="52"/>
      <c r="RXV2" s="52"/>
      <c r="RXW2" s="52"/>
      <c r="RXX2" s="52"/>
      <c r="RXY2" s="52"/>
      <c r="RXZ2" s="52"/>
      <c r="RYW2" s="52"/>
      <c r="RZE2" s="5"/>
      <c r="RZF2" s="5"/>
      <c r="RZQ2" s="117"/>
      <c r="RZR2" s="117"/>
      <c r="RZS2" s="117"/>
      <c r="RZT2" s="117"/>
      <c r="RZU2" s="52"/>
      <c r="RZV2" s="52"/>
      <c r="RZY2" s="117"/>
      <c r="RZZ2" s="117"/>
      <c r="SAA2" s="52"/>
      <c r="SAB2" s="52"/>
      <c r="SAC2" s="52"/>
      <c r="SAD2" s="52"/>
      <c r="SAE2" s="52"/>
      <c r="SAF2" s="52"/>
      <c r="SAG2" s="52"/>
      <c r="SAH2" s="52"/>
      <c r="SBE2" s="52"/>
      <c r="SBM2" s="5"/>
      <c r="SBN2" s="5"/>
      <c r="SBY2" s="117"/>
      <c r="SBZ2" s="117"/>
      <c r="SCA2" s="117"/>
      <c r="SCB2" s="117"/>
      <c r="SCC2" s="52"/>
      <c r="SCD2" s="52"/>
      <c r="SCG2" s="117"/>
      <c r="SCH2" s="117"/>
      <c r="SCI2" s="52"/>
      <c r="SCJ2" s="52"/>
      <c r="SCK2" s="52"/>
      <c r="SCL2" s="52"/>
      <c r="SCM2" s="52"/>
      <c r="SCN2" s="52"/>
      <c r="SCO2" s="52"/>
      <c r="SCP2" s="52"/>
      <c r="SDM2" s="52"/>
      <c r="SDU2" s="5"/>
      <c r="SDV2" s="5"/>
      <c r="SEG2" s="117"/>
      <c r="SEH2" s="117"/>
      <c r="SEI2" s="117"/>
      <c r="SEJ2" s="117"/>
      <c r="SEK2" s="52"/>
      <c r="SEL2" s="52"/>
      <c r="SEO2" s="117"/>
      <c r="SEP2" s="117"/>
      <c r="SEQ2" s="52"/>
      <c r="SER2" s="52"/>
      <c r="SES2" s="52"/>
      <c r="SET2" s="52"/>
      <c r="SEU2" s="52"/>
      <c r="SEV2" s="52"/>
      <c r="SEW2" s="52"/>
      <c r="SEX2" s="52"/>
      <c r="SFU2" s="52"/>
      <c r="SGC2" s="5"/>
      <c r="SGD2" s="5"/>
      <c r="SGO2" s="117"/>
      <c r="SGP2" s="117"/>
      <c r="SGQ2" s="117"/>
      <c r="SGR2" s="117"/>
      <c r="SGS2" s="52"/>
      <c r="SGT2" s="52"/>
      <c r="SGW2" s="117"/>
      <c r="SGX2" s="117"/>
      <c r="SGY2" s="52"/>
      <c r="SGZ2" s="52"/>
      <c r="SHA2" s="52"/>
      <c r="SHB2" s="52"/>
      <c r="SHC2" s="52"/>
      <c r="SHD2" s="52"/>
      <c r="SHE2" s="52"/>
      <c r="SHF2" s="52"/>
      <c r="SIC2" s="52"/>
      <c r="SIK2" s="5"/>
      <c r="SIL2" s="5"/>
      <c r="SIW2" s="117"/>
      <c r="SIX2" s="117"/>
      <c r="SIY2" s="117"/>
      <c r="SIZ2" s="117"/>
      <c r="SJA2" s="52"/>
      <c r="SJB2" s="52"/>
      <c r="SJE2" s="117"/>
      <c r="SJF2" s="117"/>
      <c r="SJG2" s="52"/>
      <c r="SJH2" s="52"/>
      <c r="SJI2" s="52"/>
      <c r="SJJ2" s="52"/>
      <c r="SJK2" s="52"/>
      <c r="SJL2" s="52"/>
      <c r="SJM2" s="52"/>
      <c r="SJN2" s="52"/>
      <c r="SKK2" s="52"/>
      <c r="SKS2" s="5"/>
      <c r="SKT2" s="5"/>
      <c r="SLE2" s="117"/>
      <c r="SLF2" s="117"/>
      <c r="SLG2" s="117"/>
      <c r="SLH2" s="117"/>
      <c r="SLI2" s="52"/>
      <c r="SLJ2" s="52"/>
      <c r="SLM2" s="117"/>
      <c r="SLN2" s="117"/>
      <c r="SLO2" s="52"/>
      <c r="SLP2" s="52"/>
      <c r="SLQ2" s="52"/>
      <c r="SLR2" s="52"/>
      <c r="SLS2" s="52"/>
      <c r="SLT2" s="52"/>
      <c r="SLU2" s="52"/>
      <c r="SLV2" s="52"/>
      <c r="SMS2" s="52"/>
      <c r="SNA2" s="5"/>
      <c r="SNB2" s="5"/>
      <c r="SNM2" s="117"/>
      <c r="SNN2" s="117"/>
      <c r="SNO2" s="117"/>
      <c r="SNP2" s="117"/>
      <c r="SNQ2" s="52"/>
      <c r="SNR2" s="52"/>
      <c r="SNU2" s="117"/>
      <c r="SNV2" s="117"/>
      <c r="SNW2" s="52"/>
      <c r="SNX2" s="52"/>
      <c r="SNY2" s="52"/>
      <c r="SNZ2" s="52"/>
      <c r="SOA2" s="52"/>
      <c r="SOB2" s="52"/>
      <c r="SOC2" s="52"/>
      <c r="SOD2" s="52"/>
      <c r="SPA2" s="52"/>
      <c r="SPI2" s="5"/>
      <c r="SPJ2" s="5"/>
      <c r="SPU2" s="117"/>
      <c r="SPV2" s="117"/>
      <c r="SPW2" s="117"/>
      <c r="SPX2" s="117"/>
      <c r="SPY2" s="52"/>
      <c r="SPZ2" s="52"/>
      <c r="SQC2" s="117"/>
      <c r="SQD2" s="117"/>
      <c r="SQE2" s="52"/>
      <c r="SQF2" s="52"/>
      <c r="SQG2" s="52"/>
      <c r="SQH2" s="52"/>
      <c r="SQI2" s="52"/>
      <c r="SQJ2" s="52"/>
      <c r="SQK2" s="52"/>
      <c r="SQL2" s="52"/>
      <c r="SRI2" s="52"/>
      <c r="SRQ2" s="5"/>
      <c r="SRR2" s="5"/>
      <c r="SSC2" s="117"/>
      <c r="SSD2" s="117"/>
      <c r="SSE2" s="117"/>
      <c r="SSF2" s="117"/>
      <c r="SSG2" s="52"/>
      <c r="SSH2" s="52"/>
      <c r="SSK2" s="117"/>
      <c r="SSL2" s="117"/>
      <c r="SSM2" s="52"/>
      <c r="SSN2" s="52"/>
      <c r="SSO2" s="52"/>
      <c r="SSP2" s="52"/>
      <c r="SSQ2" s="52"/>
      <c r="SSR2" s="52"/>
      <c r="SSS2" s="52"/>
      <c r="SST2" s="52"/>
      <c r="STQ2" s="52"/>
      <c r="STY2" s="5"/>
      <c r="STZ2" s="5"/>
      <c r="SUK2" s="117"/>
      <c r="SUL2" s="117"/>
      <c r="SUM2" s="117"/>
      <c r="SUN2" s="117"/>
      <c r="SUO2" s="52"/>
      <c r="SUP2" s="52"/>
      <c r="SUS2" s="117"/>
      <c r="SUT2" s="117"/>
      <c r="SUU2" s="52"/>
      <c r="SUV2" s="52"/>
      <c r="SUW2" s="52"/>
      <c r="SUX2" s="52"/>
      <c r="SUY2" s="52"/>
      <c r="SUZ2" s="52"/>
      <c r="SVA2" s="52"/>
      <c r="SVB2" s="52"/>
      <c r="SVY2" s="52"/>
      <c r="SWG2" s="5"/>
      <c r="SWH2" s="5"/>
      <c r="SWS2" s="117"/>
      <c r="SWT2" s="117"/>
      <c r="SWU2" s="117"/>
      <c r="SWV2" s="117"/>
      <c r="SWW2" s="52"/>
      <c r="SWX2" s="52"/>
      <c r="SXA2" s="117"/>
      <c r="SXB2" s="117"/>
      <c r="SXC2" s="52"/>
      <c r="SXD2" s="52"/>
      <c r="SXE2" s="52"/>
      <c r="SXF2" s="52"/>
      <c r="SXG2" s="52"/>
      <c r="SXH2" s="52"/>
      <c r="SXI2" s="52"/>
      <c r="SXJ2" s="52"/>
      <c r="SYG2" s="52"/>
      <c r="SYO2" s="5"/>
      <c r="SYP2" s="5"/>
      <c r="SZA2" s="117"/>
      <c r="SZB2" s="117"/>
      <c r="SZC2" s="117"/>
      <c r="SZD2" s="117"/>
      <c r="SZE2" s="52"/>
      <c r="SZF2" s="52"/>
      <c r="SZI2" s="117"/>
      <c r="SZJ2" s="117"/>
      <c r="SZK2" s="52"/>
      <c r="SZL2" s="52"/>
      <c r="SZM2" s="52"/>
      <c r="SZN2" s="52"/>
      <c r="SZO2" s="52"/>
      <c r="SZP2" s="52"/>
      <c r="SZQ2" s="52"/>
      <c r="SZR2" s="52"/>
      <c r="TAO2" s="52"/>
      <c r="TAW2" s="5"/>
      <c r="TAX2" s="5"/>
      <c r="TBI2" s="117"/>
      <c r="TBJ2" s="117"/>
      <c r="TBK2" s="117"/>
      <c r="TBL2" s="117"/>
      <c r="TBM2" s="52"/>
      <c r="TBN2" s="52"/>
      <c r="TBQ2" s="117"/>
      <c r="TBR2" s="117"/>
      <c r="TBS2" s="52"/>
      <c r="TBT2" s="52"/>
      <c r="TBU2" s="52"/>
      <c r="TBV2" s="52"/>
      <c r="TBW2" s="52"/>
      <c r="TBX2" s="52"/>
      <c r="TBY2" s="52"/>
      <c r="TBZ2" s="52"/>
      <c r="TCW2" s="52"/>
      <c r="TDE2" s="5"/>
      <c r="TDF2" s="5"/>
      <c r="TDQ2" s="117"/>
      <c r="TDR2" s="117"/>
      <c r="TDS2" s="117"/>
      <c r="TDT2" s="117"/>
      <c r="TDU2" s="52"/>
      <c r="TDV2" s="52"/>
      <c r="TDY2" s="117"/>
      <c r="TDZ2" s="117"/>
      <c r="TEA2" s="52"/>
      <c r="TEB2" s="52"/>
      <c r="TEC2" s="52"/>
      <c r="TED2" s="52"/>
      <c r="TEE2" s="52"/>
      <c r="TEF2" s="52"/>
      <c r="TEG2" s="52"/>
      <c r="TEH2" s="52"/>
      <c r="TFE2" s="52"/>
      <c r="TFM2" s="5"/>
      <c r="TFN2" s="5"/>
      <c r="TFY2" s="117"/>
      <c r="TFZ2" s="117"/>
      <c r="TGA2" s="117"/>
      <c r="TGB2" s="117"/>
      <c r="TGC2" s="52"/>
      <c r="TGD2" s="52"/>
      <c r="TGG2" s="117"/>
      <c r="TGH2" s="117"/>
      <c r="TGI2" s="52"/>
      <c r="TGJ2" s="52"/>
      <c r="TGK2" s="52"/>
      <c r="TGL2" s="52"/>
      <c r="TGM2" s="52"/>
      <c r="TGN2" s="52"/>
      <c r="TGO2" s="52"/>
      <c r="TGP2" s="52"/>
      <c r="THM2" s="52"/>
      <c r="THU2" s="5"/>
      <c r="THV2" s="5"/>
      <c r="TIG2" s="117"/>
      <c r="TIH2" s="117"/>
      <c r="TII2" s="117"/>
      <c r="TIJ2" s="117"/>
      <c r="TIK2" s="52"/>
      <c r="TIL2" s="52"/>
      <c r="TIO2" s="117"/>
      <c r="TIP2" s="117"/>
      <c r="TIQ2" s="52"/>
      <c r="TIR2" s="52"/>
      <c r="TIS2" s="52"/>
      <c r="TIT2" s="52"/>
      <c r="TIU2" s="52"/>
      <c r="TIV2" s="52"/>
      <c r="TIW2" s="52"/>
      <c r="TIX2" s="52"/>
      <c r="TJU2" s="52"/>
      <c r="TKC2" s="5"/>
      <c r="TKD2" s="5"/>
      <c r="TKO2" s="117"/>
      <c r="TKP2" s="117"/>
      <c r="TKQ2" s="117"/>
      <c r="TKR2" s="117"/>
      <c r="TKS2" s="52"/>
      <c r="TKT2" s="52"/>
      <c r="TKW2" s="117"/>
      <c r="TKX2" s="117"/>
      <c r="TKY2" s="52"/>
      <c r="TKZ2" s="52"/>
      <c r="TLA2" s="52"/>
      <c r="TLB2" s="52"/>
      <c r="TLC2" s="52"/>
      <c r="TLD2" s="52"/>
      <c r="TLE2" s="52"/>
      <c r="TLF2" s="52"/>
      <c r="TMC2" s="52"/>
      <c r="TMK2" s="5"/>
      <c r="TML2" s="5"/>
      <c r="TMW2" s="117"/>
      <c r="TMX2" s="117"/>
      <c r="TMY2" s="117"/>
      <c r="TMZ2" s="117"/>
      <c r="TNA2" s="52"/>
      <c r="TNB2" s="52"/>
      <c r="TNE2" s="117"/>
      <c r="TNF2" s="117"/>
      <c r="TNG2" s="52"/>
      <c r="TNH2" s="52"/>
      <c r="TNI2" s="52"/>
      <c r="TNJ2" s="52"/>
      <c r="TNK2" s="52"/>
      <c r="TNL2" s="52"/>
      <c r="TNM2" s="52"/>
      <c r="TNN2" s="52"/>
      <c r="TOK2" s="52"/>
      <c r="TOS2" s="5"/>
      <c r="TOT2" s="5"/>
      <c r="TPE2" s="117"/>
      <c r="TPF2" s="117"/>
      <c r="TPG2" s="117"/>
      <c r="TPH2" s="117"/>
      <c r="TPI2" s="52"/>
      <c r="TPJ2" s="52"/>
      <c r="TPM2" s="117"/>
      <c r="TPN2" s="117"/>
      <c r="TPO2" s="52"/>
      <c r="TPP2" s="52"/>
      <c r="TPQ2" s="52"/>
      <c r="TPR2" s="52"/>
      <c r="TPS2" s="52"/>
      <c r="TPT2" s="52"/>
      <c r="TPU2" s="52"/>
      <c r="TPV2" s="52"/>
      <c r="TQS2" s="52"/>
      <c r="TRA2" s="5"/>
      <c r="TRB2" s="5"/>
      <c r="TRM2" s="117"/>
      <c r="TRN2" s="117"/>
      <c r="TRO2" s="117"/>
      <c r="TRP2" s="117"/>
      <c r="TRQ2" s="52"/>
      <c r="TRR2" s="52"/>
      <c r="TRU2" s="117"/>
      <c r="TRV2" s="117"/>
      <c r="TRW2" s="52"/>
      <c r="TRX2" s="52"/>
      <c r="TRY2" s="52"/>
      <c r="TRZ2" s="52"/>
      <c r="TSA2" s="52"/>
      <c r="TSB2" s="52"/>
      <c r="TSC2" s="52"/>
      <c r="TSD2" s="52"/>
      <c r="TTA2" s="52"/>
      <c r="TTI2" s="5"/>
      <c r="TTJ2" s="5"/>
      <c r="TTU2" s="117"/>
      <c r="TTV2" s="117"/>
      <c r="TTW2" s="117"/>
      <c r="TTX2" s="117"/>
      <c r="TTY2" s="52"/>
      <c r="TTZ2" s="52"/>
      <c r="TUC2" s="117"/>
      <c r="TUD2" s="117"/>
      <c r="TUE2" s="52"/>
      <c r="TUF2" s="52"/>
      <c r="TUG2" s="52"/>
      <c r="TUH2" s="52"/>
      <c r="TUI2" s="52"/>
      <c r="TUJ2" s="52"/>
      <c r="TUK2" s="52"/>
      <c r="TUL2" s="52"/>
      <c r="TVI2" s="52"/>
      <c r="TVQ2" s="5"/>
      <c r="TVR2" s="5"/>
      <c r="TWC2" s="117"/>
      <c r="TWD2" s="117"/>
      <c r="TWE2" s="117"/>
      <c r="TWF2" s="117"/>
      <c r="TWG2" s="52"/>
      <c r="TWH2" s="52"/>
      <c r="TWK2" s="117"/>
      <c r="TWL2" s="117"/>
      <c r="TWM2" s="52"/>
      <c r="TWN2" s="52"/>
      <c r="TWO2" s="52"/>
      <c r="TWP2" s="52"/>
      <c r="TWQ2" s="52"/>
      <c r="TWR2" s="52"/>
      <c r="TWS2" s="52"/>
      <c r="TWT2" s="52"/>
      <c r="TXQ2" s="52"/>
      <c r="TXY2" s="5"/>
      <c r="TXZ2" s="5"/>
      <c r="TYK2" s="117"/>
      <c r="TYL2" s="117"/>
      <c r="TYM2" s="117"/>
      <c r="TYN2" s="117"/>
      <c r="TYO2" s="52"/>
      <c r="TYP2" s="52"/>
      <c r="TYS2" s="117"/>
      <c r="TYT2" s="117"/>
      <c r="TYU2" s="52"/>
      <c r="TYV2" s="52"/>
      <c r="TYW2" s="52"/>
      <c r="TYX2" s="52"/>
      <c r="TYY2" s="52"/>
      <c r="TYZ2" s="52"/>
      <c r="TZA2" s="52"/>
      <c r="TZB2" s="52"/>
      <c r="TZY2" s="52"/>
      <c r="UAG2" s="5"/>
      <c r="UAH2" s="5"/>
      <c r="UAS2" s="117"/>
      <c r="UAT2" s="117"/>
      <c r="UAU2" s="117"/>
      <c r="UAV2" s="117"/>
      <c r="UAW2" s="52"/>
      <c r="UAX2" s="52"/>
      <c r="UBA2" s="117"/>
      <c r="UBB2" s="117"/>
      <c r="UBC2" s="52"/>
      <c r="UBD2" s="52"/>
      <c r="UBE2" s="52"/>
      <c r="UBF2" s="52"/>
      <c r="UBG2" s="52"/>
      <c r="UBH2" s="52"/>
      <c r="UBI2" s="52"/>
      <c r="UBJ2" s="52"/>
      <c r="UCG2" s="52"/>
      <c r="UCO2" s="5"/>
      <c r="UCP2" s="5"/>
      <c r="UDA2" s="117"/>
      <c r="UDB2" s="117"/>
      <c r="UDC2" s="117"/>
      <c r="UDD2" s="117"/>
      <c r="UDE2" s="52"/>
      <c r="UDF2" s="52"/>
      <c r="UDI2" s="117"/>
      <c r="UDJ2" s="117"/>
      <c r="UDK2" s="52"/>
      <c r="UDL2" s="52"/>
      <c r="UDM2" s="52"/>
      <c r="UDN2" s="52"/>
      <c r="UDO2" s="52"/>
      <c r="UDP2" s="52"/>
      <c r="UDQ2" s="52"/>
      <c r="UDR2" s="52"/>
      <c r="UEO2" s="52"/>
      <c r="UEW2" s="5"/>
      <c r="UEX2" s="5"/>
      <c r="UFI2" s="117"/>
      <c r="UFJ2" s="117"/>
      <c r="UFK2" s="117"/>
      <c r="UFL2" s="117"/>
      <c r="UFM2" s="52"/>
      <c r="UFN2" s="52"/>
      <c r="UFQ2" s="117"/>
      <c r="UFR2" s="117"/>
      <c r="UFS2" s="52"/>
      <c r="UFT2" s="52"/>
      <c r="UFU2" s="52"/>
      <c r="UFV2" s="52"/>
      <c r="UFW2" s="52"/>
      <c r="UFX2" s="52"/>
      <c r="UFY2" s="52"/>
      <c r="UFZ2" s="52"/>
      <c r="UGW2" s="52"/>
      <c r="UHE2" s="5"/>
      <c r="UHF2" s="5"/>
      <c r="UHQ2" s="117"/>
      <c r="UHR2" s="117"/>
      <c r="UHS2" s="117"/>
      <c r="UHT2" s="117"/>
      <c r="UHU2" s="52"/>
      <c r="UHV2" s="52"/>
      <c r="UHY2" s="117"/>
      <c r="UHZ2" s="117"/>
      <c r="UIA2" s="52"/>
      <c r="UIB2" s="52"/>
      <c r="UIC2" s="52"/>
      <c r="UID2" s="52"/>
      <c r="UIE2" s="52"/>
      <c r="UIF2" s="52"/>
      <c r="UIG2" s="52"/>
      <c r="UIH2" s="52"/>
      <c r="UJE2" s="52"/>
      <c r="UJM2" s="5"/>
      <c r="UJN2" s="5"/>
      <c r="UJY2" s="117"/>
      <c r="UJZ2" s="117"/>
      <c r="UKA2" s="117"/>
      <c r="UKB2" s="117"/>
      <c r="UKC2" s="52"/>
      <c r="UKD2" s="52"/>
      <c r="UKG2" s="117"/>
      <c r="UKH2" s="117"/>
      <c r="UKI2" s="52"/>
      <c r="UKJ2" s="52"/>
      <c r="UKK2" s="52"/>
      <c r="UKL2" s="52"/>
      <c r="UKM2" s="52"/>
      <c r="UKN2" s="52"/>
      <c r="UKO2" s="52"/>
      <c r="UKP2" s="52"/>
      <c r="ULM2" s="52"/>
      <c r="ULU2" s="5"/>
      <c r="ULV2" s="5"/>
      <c r="UMG2" s="117"/>
      <c r="UMH2" s="117"/>
      <c r="UMI2" s="117"/>
      <c r="UMJ2" s="117"/>
      <c r="UMK2" s="52"/>
      <c r="UML2" s="52"/>
      <c r="UMO2" s="117"/>
      <c r="UMP2" s="117"/>
      <c r="UMQ2" s="52"/>
      <c r="UMR2" s="52"/>
      <c r="UMS2" s="52"/>
      <c r="UMT2" s="52"/>
      <c r="UMU2" s="52"/>
      <c r="UMV2" s="52"/>
      <c r="UMW2" s="52"/>
      <c r="UMX2" s="52"/>
      <c r="UNU2" s="52"/>
      <c r="UOC2" s="5"/>
      <c r="UOD2" s="5"/>
      <c r="UOO2" s="117"/>
      <c r="UOP2" s="117"/>
      <c r="UOQ2" s="117"/>
      <c r="UOR2" s="117"/>
      <c r="UOS2" s="52"/>
      <c r="UOT2" s="52"/>
      <c r="UOW2" s="117"/>
      <c r="UOX2" s="117"/>
      <c r="UOY2" s="52"/>
      <c r="UOZ2" s="52"/>
      <c r="UPA2" s="52"/>
      <c r="UPB2" s="52"/>
      <c r="UPC2" s="52"/>
      <c r="UPD2" s="52"/>
      <c r="UPE2" s="52"/>
      <c r="UPF2" s="52"/>
      <c r="UQC2" s="52"/>
      <c r="UQK2" s="5"/>
      <c r="UQL2" s="5"/>
      <c r="UQW2" s="117"/>
      <c r="UQX2" s="117"/>
      <c r="UQY2" s="117"/>
      <c r="UQZ2" s="117"/>
      <c r="URA2" s="52"/>
      <c r="URB2" s="52"/>
      <c r="URE2" s="117"/>
      <c r="URF2" s="117"/>
      <c r="URG2" s="52"/>
      <c r="URH2" s="52"/>
      <c r="URI2" s="52"/>
      <c r="URJ2" s="52"/>
      <c r="URK2" s="52"/>
      <c r="URL2" s="52"/>
      <c r="URM2" s="52"/>
      <c r="URN2" s="52"/>
      <c r="USK2" s="52"/>
      <c r="USS2" s="5"/>
      <c r="UST2" s="5"/>
      <c r="UTE2" s="117"/>
      <c r="UTF2" s="117"/>
      <c r="UTG2" s="117"/>
      <c r="UTH2" s="117"/>
      <c r="UTI2" s="52"/>
      <c r="UTJ2" s="52"/>
      <c r="UTM2" s="117"/>
      <c r="UTN2" s="117"/>
      <c r="UTO2" s="52"/>
      <c r="UTP2" s="52"/>
      <c r="UTQ2" s="52"/>
      <c r="UTR2" s="52"/>
      <c r="UTS2" s="52"/>
      <c r="UTT2" s="52"/>
      <c r="UTU2" s="52"/>
      <c r="UTV2" s="52"/>
      <c r="UUS2" s="52"/>
      <c r="UVA2" s="5"/>
      <c r="UVB2" s="5"/>
      <c r="UVM2" s="117"/>
      <c r="UVN2" s="117"/>
      <c r="UVO2" s="117"/>
      <c r="UVP2" s="117"/>
      <c r="UVQ2" s="52"/>
      <c r="UVR2" s="52"/>
      <c r="UVU2" s="117"/>
      <c r="UVV2" s="117"/>
      <c r="UVW2" s="52"/>
      <c r="UVX2" s="52"/>
      <c r="UVY2" s="52"/>
      <c r="UVZ2" s="52"/>
      <c r="UWA2" s="52"/>
      <c r="UWB2" s="52"/>
      <c r="UWC2" s="52"/>
      <c r="UWD2" s="52"/>
      <c r="UXA2" s="52"/>
      <c r="UXI2" s="5"/>
      <c r="UXJ2" s="5"/>
      <c r="UXU2" s="117"/>
      <c r="UXV2" s="117"/>
      <c r="UXW2" s="117"/>
      <c r="UXX2" s="117"/>
      <c r="UXY2" s="52"/>
      <c r="UXZ2" s="52"/>
      <c r="UYC2" s="117"/>
      <c r="UYD2" s="117"/>
      <c r="UYE2" s="52"/>
      <c r="UYF2" s="52"/>
      <c r="UYG2" s="52"/>
      <c r="UYH2" s="52"/>
      <c r="UYI2" s="52"/>
      <c r="UYJ2" s="52"/>
      <c r="UYK2" s="52"/>
      <c r="UYL2" s="52"/>
      <c r="UZI2" s="52"/>
      <c r="UZQ2" s="5"/>
      <c r="UZR2" s="5"/>
      <c r="VAC2" s="117"/>
      <c r="VAD2" s="117"/>
      <c r="VAE2" s="117"/>
      <c r="VAF2" s="117"/>
      <c r="VAG2" s="52"/>
      <c r="VAH2" s="52"/>
      <c r="VAK2" s="117"/>
      <c r="VAL2" s="117"/>
      <c r="VAM2" s="52"/>
      <c r="VAN2" s="52"/>
      <c r="VAO2" s="52"/>
      <c r="VAP2" s="52"/>
      <c r="VAQ2" s="52"/>
      <c r="VAR2" s="52"/>
      <c r="VAS2" s="52"/>
      <c r="VAT2" s="52"/>
      <c r="VBQ2" s="52"/>
      <c r="VBY2" s="5"/>
      <c r="VBZ2" s="5"/>
      <c r="VCK2" s="117"/>
      <c r="VCL2" s="117"/>
      <c r="VCM2" s="117"/>
      <c r="VCN2" s="117"/>
      <c r="VCO2" s="52"/>
      <c r="VCP2" s="52"/>
      <c r="VCS2" s="117"/>
      <c r="VCT2" s="117"/>
      <c r="VCU2" s="52"/>
      <c r="VCV2" s="52"/>
      <c r="VCW2" s="52"/>
      <c r="VCX2" s="52"/>
      <c r="VCY2" s="52"/>
      <c r="VCZ2" s="52"/>
      <c r="VDA2" s="52"/>
      <c r="VDB2" s="52"/>
      <c r="VDY2" s="52"/>
      <c r="VEG2" s="5"/>
      <c r="VEH2" s="5"/>
      <c r="VES2" s="117"/>
      <c r="VET2" s="117"/>
      <c r="VEU2" s="117"/>
      <c r="VEV2" s="117"/>
      <c r="VEW2" s="52"/>
      <c r="VEX2" s="52"/>
      <c r="VFA2" s="117"/>
      <c r="VFB2" s="117"/>
      <c r="VFC2" s="52"/>
      <c r="VFD2" s="52"/>
      <c r="VFE2" s="52"/>
      <c r="VFF2" s="52"/>
      <c r="VFG2" s="52"/>
      <c r="VFH2" s="52"/>
      <c r="VFI2" s="52"/>
      <c r="VFJ2" s="52"/>
      <c r="VGG2" s="52"/>
      <c r="VGO2" s="5"/>
      <c r="VGP2" s="5"/>
      <c r="VHA2" s="117"/>
      <c r="VHB2" s="117"/>
      <c r="VHC2" s="117"/>
      <c r="VHD2" s="117"/>
      <c r="VHE2" s="52"/>
      <c r="VHF2" s="52"/>
      <c r="VHI2" s="117"/>
      <c r="VHJ2" s="117"/>
      <c r="VHK2" s="52"/>
      <c r="VHL2" s="52"/>
      <c r="VHM2" s="52"/>
      <c r="VHN2" s="52"/>
      <c r="VHO2" s="52"/>
      <c r="VHP2" s="52"/>
      <c r="VHQ2" s="52"/>
      <c r="VHR2" s="52"/>
      <c r="VIO2" s="52"/>
      <c r="VIW2" s="5"/>
      <c r="VIX2" s="5"/>
      <c r="VJI2" s="117"/>
      <c r="VJJ2" s="117"/>
      <c r="VJK2" s="117"/>
      <c r="VJL2" s="117"/>
      <c r="VJM2" s="52"/>
      <c r="VJN2" s="52"/>
      <c r="VJQ2" s="117"/>
      <c r="VJR2" s="117"/>
      <c r="VJS2" s="52"/>
      <c r="VJT2" s="52"/>
      <c r="VJU2" s="52"/>
      <c r="VJV2" s="52"/>
      <c r="VJW2" s="52"/>
      <c r="VJX2" s="52"/>
      <c r="VJY2" s="52"/>
      <c r="VJZ2" s="52"/>
      <c r="VKW2" s="52"/>
      <c r="VLE2" s="5"/>
      <c r="VLF2" s="5"/>
      <c r="VLQ2" s="117"/>
      <c r="VLR2" s="117"/>
      <c r="VLS2" s="117"/>
      <c r="VLT2" s="117"/>
      <c r="VLU2" s="52"/>
      <c r="VLV2" s="52"/>
      <c r="VLY2" s="117"/>
      <c r="VLZ2" s="117"/>
      <c r="VMA2" s="52"/>
      <c r="VMB2" s="52"/>
      <c r="VMC2" s="52"/>
      <c r="VMD2" s="52"/>
      <c r="VME2" s="52"/>
      <c r="VMF2" s="52"/>
      <c r="VMG2" s="52"/>
      <c r="VMH2" s="52"/>
      <c r="VNE2" s="52"/>
      <c r="VNM2" s="5"/>
      <c r="VNN2" s="5"/>
      <c r="VNY2" s="117"/>
      <c r="VNZ2" s="117"/>
      <c r="VOA2" s="117"/>
      <c r="VOB2" s="117"/>
      <c r="VOC2" s="52"/>
      <c r="VOD2" s="52"/>
      <c r="VOG2" s="117"/>
      <c r="VOH2" s="117"/>
      <c r="VOI2" s="52"/>
      <c r="VOJ2" s="52"/>
      <c r="VOK2" s="52"/>
      <c r="VOL2" s="52"/>
      <c r="VOM2" s="52"/>
      <c r="VON2" s="52"/>
      <c r="VOO2" s="52"/>
      <c r="VOP2" s="52"/>
      <c r="VPM2" s="52"/>
      <c r="VPU2" s="5"/>
      <c r="VPV2" s="5"/>
      <c r="VQG2" s="117"/>
      <c r="VQH2" s="117"/>
      <c r="VQI2" s="117"/>
      <c r="VQJ2" s="117"/>
      <c r="VQK2" s="52"/>
      <c r="VQL2" s="52"/>
      <c r="VQO2" s="117"/>
      <c r="VQP2" s="117"/>
      <c r="VQQ2" s="52"/>
      <c r="VQR2" s="52"/>
      <c r="VQS2" s="52"/>
      <c r="VQT2" s="52"/>
      <c r="VQU2" s="52"/>
      <c r="VQV2" s="52"/>
      <c r="VQW2" s="52"/>
      <c r="VQX2" s="52"/>
      <c r="VRU2" s="52"/>
      <c r="VSC2" s="5"/>
      <c r="VSD2" s="5"/>
      <c r="VSO2" s="117"/>
      <c r="VSP2" s="117"/>
      <c r="VSQ2" s="117"/>
      <c r="VSR2" s="117"/>
      <c r="VSS2" s="52"/>
      <c r="VST2" s="52"/>
      <c r="VSW2" s="117"/>
      <c r="VSX2" s="117"/>
      <c r="VSY2" s="52"/>
      <c r="VSZ2" s="52"/>
      <c r="VTA2" s="52"/>
      <c r="VTB2" s="52"/>
      <c r="VTC2" s="52"/>
      <c r="VTD2" s="52"/>
      <c r="VTE2" s="52"/>
      <c r="VTF2" s="52"/>
      <c r="VUC2" s="52"/>
      <c r="VUK2" s="5"/>
      <c r="VUL2" s="5"/>
      <c r="VUW2" s="117"/>
      <c r="VUX2" s="117"/>
      <c r="VUY2" s="117"/>
      <c r="VUZ2" s="117"/>
      <c r="VVA2" s="52"/>
      <c r="VVB2" s="52"/>
      <c r="VVE2" s="117"/>
      <c r="VVF2" s="117"/>
      <c r="VVG2" s="52"/>
      <c r="VVH2" s="52"/>
      <c r="VVI2" s="52"/>
      <c r="VVJ2" s="52"/>
      <c r="VVK2" s="52"/>
      <c r="VVL2" s="52"/>
      <c r="VVM2" s="52"/>
      <c r="VVN2" s="52"/>
      <c r="VWK2" s="52"/>
      <c r="VWS2" s="5"/>
      <c r="VWT2" s="5"/>
      <c r="VXE2" s="117"/>
      <c r="VXF2" s="117"/>
      <c r="VXG2" s="117"/>
      <c r="VXH2" s="117"/>
      <c r="VXI2" s="52"/>
      <c r="VXJ2" s="52"/>
      <c r="VXM2" s="117"/>
      <c r="VXN2" s="117"/>
      <c r="VXO2" s="52"/>
      <c r="VXP2" s="52"/>
      <c r="VXQ2" s="52"/>
      <c r="VXR2" s="52"/>
      <c r="VXS2" s="52"/>
      <c r="VXT2" s="52"/>
      <c r="VXU2" s="52"/>
      <c r="VXV2" s="52"/>
      <c r="VYS2" s="52"/>
      <c r="VZA2" s="5"/>
      <c r="VZB2" s="5"/>
      <c r="VZM2" s="117"/>
      <c r="VZN2" s="117"/>
      <c r="VZO2" s="117"/>
      <c r="VZP2" s="117"/>
      <c r="VZQ2" s="52"/>
      <c r="VZR2" s="52"/>
      <c r="VZU2" s="117"/>
      <c r="VZV2" s="117"/>
      <c r="VZW2" s="52"/>
      <c r="VZX2" s="52"/>
      <c r="VZY2" s="52"/>
      <c r="VZZ2" s="52"/>
      <c r="WAA2" s="52"/>
      <c r="WAB2" s="52"/>
      <c r="WAC2" s="52"/>
      <c r="WAD2" s="52"/>
      <c r="WBA2" s="52"/>
      <c r="WBI2" s="5"/>
      <c r="WBJ2" s="5"/>
      <c r="WBU2" s="117"/>
      <c r="WBV2" s="117"/>
      <c r="WBW2" s="117"/>
      <c r="WBX2" s="117"/>
      <c r="WBY2" s="52"/>
      <c r="WBZ2" s="52"/>
      <c r="WCC2" s="117"/>
      <c r="WCD2" s="117"/>
      <c r="WCE2" s="52"/>
      <c r="WCF2" s="52"/>
      <c r="WCG2" s="52"/>
      <c r="WCH2" s="52"/>
      <c r="WCI2" s="52"/>
      <c r="WCJ2" s="52"/>
      <c r="WCK2" s="52"/>
      <c r="WCL2" s="52"/>
      <c r="WDI2" s="52"/>
      <c r="WDQ2" s="5"/>
      <c r="WDR2" s="5"/>
      <c r="WEC2" s="117"/>
      <c r="WED2" s="117"/>
      <c r="WEE2" s="117"/>
      <c r="WEF2" s="117"/>
      <c r="WEG2" s="52"/>
      <c r="WEH2" s="52"/>
      <c r="WEK2" s="117"/>
      <c r="WEL2" s="117"/>
      <c r="WEM2" s="52"/>
      <c r="WEN2" s="52"/>
      <c r="WEO2" s="52"/>
      <c r="WEP2" s="52"/>
      <c r="WEQ2" s="52"/>
      <c r="WER2" s="52"/>
      <c r="WES2" s="52"/>
      <c r="WET2" s="52"/>
      <c r="WFQ2" s="52"/>
      <c r="WFY2" s="5"/>
      <c r="WFZ2" s="5"/>
      <c r="WGK2" s="117"/>
      <c r="WGL2" s="117"/>
      <c r="WGM2" s="117"/>
      <c r="WGN2" s="117"/>
      <c r="WGO2" s="52"/>
      <c r="WGP2" s="52"/>
      <c r="WGS2" s="117"/>
      <c r="WGT2" s="117"/>
      <c r="WGU2" s="52"/>
      <c r="WGV2" s="52"/>
      <c r="WGW2" s="52"/>
      <c r="WGX2" s="52"/>
      <c r="WGY2" s="52"/>
      <c r="WGZ2" s="52"/>
      <c r="WHA2" s="52"/>
      <c r="WHB2" s="52"/>
      <c r="WHY2" s="52"/>
      <c r="WIG2" s="5"/>
      <c r="WIH2" s="5"/>
      <c r="WIS2" s="117"/>
      <c r="WIT2" s="117"/>
      <c r="WIU2" s="117"/>
      <c r="WIV2" s="117"/>
      <c r="WIW2" s="52"/>
      <c r="WIX2" s="52"/>
      <c r="WJA2" s="117"/>
      <c r="WJB2" s="117"/>
      <c r="WJC2" s="52"/>
      <c r="WJD2" s="52"/>
      <c r="WJE2" s="52"/>
      <c r="WJF2" s="52"/>
      <c r="WJG2" s="52"/>
      <c r="WJH2" s="52"/>
      <c r="WJI2" s="52"/>
      <c r="WJJ2" s="52"/>
      <c r="WKG2" s="52"/>
      <c r="WKO2" s="5"/>
      <c r="WKP2" s="5"/>
      <c r="WLA2" s="117"/>
      <c r="WLB2" s="117"/>
      <c r="WLC2" s="117"/>
      <c r="WLD2" s="117"/>
      <c r="WLE2" s="52"/>
      <c r="WLF2" s="52"/>
      <c r="WLI2" s="117"/>
      <c r="WLJ2" s="117"/>
      <c r="WLK2" s="52"/>
      <c r="WLL2" s="52"/>
      <c r="WLM2" s="52"/>
      <c r="WLN2" s="52"/>
      <c r="WLO2" s="52"/>
      <c r="WLP2" s="52"/>
      <c r="WLQ2" s="52"/>
      <c r="WLR2" s="52"/>
      <c r="WMO2" s="52"/>
      <c r="WMW2" s="5"/>
      <c r="WMX2" s="5"/>
      <c r="WNI2" s="117"/>
      <c r="WNJ2" s="117"/>
      <c r="WNK2" s="117"/>
      <c r="WNL2" s="117"/>
      <c r="WNM2" s="52"/>
      <c r="WNN2" s="52"/>
      <c r="WNQ2" s="117"/>
      <c r="WNR2" s="117"/>
      <c r="WNS2" s="52"/>
      <c r="WNT2" s="52"/>
      <c r="WNU2" s="52"/>
      <c r="WNV2" s="52"/>
      <c r="WNW2" s="52"/>
      <c r="WNX2" s="52"/>
      <c r="WNY2" s="52"/>
      <c r="WNZ2" s="52"/>
      <c r="WOW2" s="52"/>
      <c r="WPE2" s="5"/>
      <c r="WPF2" s="5"/>
      <c r="WPQ2" s="117"/>
      <c r="WPR2" s="117"/>
      <c r="WPS2" s="117"/>
      <c r="WPT2" s="117"/>
      <c r="WPU2" s="52"/>
      <c r="WPV2" s="52"/>
      <c r="WPY2" s="117"/>
      <c r="WPZ2" s="117"/>
      <c r="WQA2" s="52"/>
      <c r="WQB2" s="52"/>
      <c r="WQC2" s="52"/>
      <c r="WQD2" s="52"/>
      <c r="WQE2" s="52"/>
      <c r="WQF2" s="52"/>
      <c r="WQG2" s="52"/>
      <c r="WQH2" s="52"/>
      <c r="WRE2" s="52"/>
      <c r="WRM2" s="5"/>
      <c r="WRN2" s="5"/>
      <c r="WRY2" s="117"/>
      <c r="WRZ2" s="117"/>
      <c r="WSA2" s="117"/>
      <c r="WSB2" s="117"/>
      <c r="WSC2" s="52"/>
      <c r="WSD2" s="52"/>
      <c r="WSG2" s="117"/>
      <c r="WSH2" s="117"/>
      <c r="WSI2" s="52"/>
      <c r="WSJ2" s="52"/>
      <c r="WSK2" s="52"/>
      <c r="WSL2" s="52"/>
      <c r="WSM2" s="52"/>
      <c r="WSN2" s="52"/>
      <c r="WSO2" s="52"/>
      <c r="WSP2" s="52"/>
      <c r="WTM2" s="52"/>
      <c r="WTU2" s="5"/>
      <c r="WTV2" s="5"/>
      <c r="WUG2" s="117"/>
      <c r="WUH2" s="117"/>
      <c r="WUI2" s="117"/>
      <c r="WUJ2" s="117"/>
      <c r="WUK2" s="52"/>
      <c r="WUL2" s="52"/>
      <c r="WUO2" s="117"/>
      <c r="WUP2" s="117"/>
      <c r="WUQ2" s="52"/>
      <c r="WUR2" s="52"/>
      <c r="WUS2" s="52"/>
      <c r="WUT2" s="52"/>
      <c r="WUU2" s="52"/>
      <c r="WUV2" s="52"/>
      <c r="WUW2" s="52"/>
      <c r="WUX2" s="52"/>
      <c r="WVU2" s="52"/>
      <c r="WWC2" s="5"/>
      <c r="WWD2" s="5"/>
      <c r="WWO2" s="117"/>
      <c r="WWP2" s="117"/>
      <c r="WWQ2" s="117"/>
      <c r="WWR2" s="117"/>
      <c r="WWS2" s="52"/>
      <c r="WWT2" s="52"/>
      <c r="WWW2" s="117"/>
      <c r="WWX2" s="117"/>
      <c r="WWY2" s="52"/>
      <c r="WWZ2" s="52"/>
      <c r="WXA2" s="52"/>
      <c r="WXB2" s="52"/>
      <c r="WXC2" s="52"/>
      <c r="WXD2" s="52"/>
      <c r="WXE2" s="52"/>
      <c r="WXF2" s="52"/>
      <c r="WYC2" s="52"/>
      <c r="WYK2" s="5"/>
      <c r="WYL2" s="5"/>
      <c r="WYW2" s="117"/>
      <c r="WYX2" s="117"/>
      <c r="WYY2" s="117"/>
      <c r="WYZ2" s="117"/>
      <c r="WZA2" s="52"/>
      <c r="WZB2" s="52"/>
      <c r="WZE2" s="117"/>
      <c r="WZF2" s="117"/>
      <c r="WZG2" s="52"/>
      <c r="WZH2" s="52"/>
      <c r="WZI2" s="52"/>
      <c r="WZJ2" s="52"/>
      <c r="WZK2" s="52"/>
      <c r="WZL2" s="52"/>
      <c r="WZM2" s="52"/>
      <c r="WZN2" s="52"/>
      <c r="XAK2" s="52"/>
      <c r="XAS2" s="5"/>
      <c r="XAT2" s="5"/>
      <c r="XBE2" s="117"/>
      <c r="XBF2" s="117"/>
      <c r="XBG2" s="117"/>
      <c r="XBH2" s="117"/>
      <c r="XBI2" s="52"/>
      <c r="XBJ2" s="52"/>
      <c r="XBM2" s="117"/>
      <c r="XBN2" s="117"/>
      <c r="XBO2" s="52"/>
      <c r="XBP2" s="52"/>
      <c r="XBQ2" s="52"/>
      <c r="XBR2" s="52"/>
      <c r="XBS2" s="52"/>
      <c r="XBT2" s="52"/>
      <c r="XBU2" s="52"/>
      <c r="XBV2" s="52"/>
      <c r="XCS2" s="52"/>
      <c r="XDA2" s="5"/>
      <c r="XDB2" s="5"/>
      <c r="XDM2" s="117"/>
      <c r="XDN2" s="117"/>
      <c r="XDO2" s="117"/>
      <c r="XDP2" s="117"/>
      <c r="XDQ2" s="52"/>
      <c r="XDR2" s="52"/>
      <c r="XDU2" s="117"/>
      <c r="XDV2" s="117"/>
      <c r="XDW2" s="52"/>
      <c r="XDX2" s="52"/>
      <c r="XDY2" s="52"/>
      <c r="XDZ2" s="52"/>
      <c r="XEA2" s="52"/>
      <c r="XEB2" s="52"/>
      <c r="XEC2" s="52"/>
      <c r="XED2" s="52"/>
      <c r="XFA2" s="52"/>
    </row>
    <row r="3" spans="1:16384" s="5" customFormat="1" ht="14.25" customHeight="1">
      <c r="A3" s="5" t="s">
        <v>312</v>
      </c>
      <c r="X3" s="51"/>
      <c r="Y3" s="51"/>
      <c r="AE3" s="68"/>
      <c r="AF3" s="68"/>
      <c r="AG3" s="68"/>
      <c r="AH3" s="68"/>
      <c r="AI3" s="68"/>
      <c r="AJ3" s="112"/>
      <c r="AK3" s="112"/>
      <c r="AL3" s="112"/>
      <c r="AM3" s="112"/>
      <c r="AN3" s="112"/>
      <c r="AO3" s="112"/>
      <c r="AP3" s="112"/>
      <c r="AQ3" s="112"/>
      <c r="AR3" s="112"/>
      <c r="CF3" s="51"/>
      <c r="CG3" s="51"/>
      <c r="CM3" s="112"/>
      <c r="CN3" s="112"/>
      <c r="CO3" s="112"/>
      <c r="CP3" s="112"/>
      <c r="CQ3" s="112"/>
      <c r="CR3" s="112"/>
      <c r="CS3" s="112"/>
      <c r="CT3" s="112"/>
      <c r="EN3" s="51"/>
      <c r="EO3" s="51"/>
      <c r="EU3" s="112"/>
      <c r="EV3" s="112"/>
      <c r="EW3" s="112"/>
      <c r="EX3" s="112"/>
      <c r="EY3" s="112"/>
      <c r="EZ3" s="112"/>
      <c r="FA3" s="112"/>
      <c r="FB3" s="112"/>
      <c r="GV3" s="51"/>
      <c r="GW3" s="51"/>
      <c r="HC3" s="112"/>
      <c r="HD3" s="112"/>
      <c r="HE3" s="112"/>
      <c r="HF3" s="112"/>
      <c r="HG3" s="112"/>
      <c r="HH3" s="112"/>
      <c r="HI3" s="112"/>
      <c r="HJ3" s="112"/>
      <c r="JD3" s="51"/>
      <c r="JE3" s="51"/>
      <c r="JK3" s="112"/>
      <c r="JL3" s="112"/>
      <c r="JM3" s="112"/>
      <c r="JN3" s="112"/>
      <c r="JO3" s="112"/>
      <c r="JP3" s="112"/>
      <c r="JQ3" s="112"/>
      <c r="JR3" s="112"/>
      <c r="LL3" s="51"/>
      <c r="LM3" s="51"/>
      <c r="LS3" s="112"/>
      <c r="LT3" s="112"/>
      <c r="LU3" s="112"/>
      <c r="LV3" s="112"/>
      <c r="LW3" s="112"/>
      <c r="LX3" s="112"/>
      <c r="LY3" s="112"/>
      <c r="LZ3" s="112"/>
      <c r="NT3" s="51"/>
      <c r="NU3" s="51"/>
      <c r="OA3" s="112"/>
      <c r="OB3" s="112"/>
      <c r="OC3" s="112"/>
      <c r="OD3" s="112"/>
      <c r="OE3" s="112"/>
      <c r="OF3" s="112"/>
      <c r="OG3" s="112"/>
      <c r="OH3" s="112"/>
      <c r="QB3" s="51"/>
      <c r="QC3" s="51"/>
      <c r="QI3" s="112"/>
      <c r="QJ3" s="112"/>
      <c r="QK3" s="112"/>
      <c r="QL3" s="112"/>
      <c r="QM3" s="112"/>
      <c r="QN3" s="112"/>
      <c r="QO3" s="112"/>
      <c r="QP3" s="112"/>
      <c r="SJ3" s="51"/>
      <c r="SK3" s="51"/>
      <c r="SQ3" s="112"/>
      <c r="SR3" s="112"/>
      <c r="SS3" s="112"/>
      <c r="ST3" s="112"/>
      <c r="SU3" s="112"/>
      <c r="SV3" s="112"/>
      <c r="SW3" s="112"/>
      <c r="SX3" s="112"/>
      <c r="UR3" s="51"/>
      <c r="US3" s="51"/>
      <c r="UY3" s="112"/>
      <c r="UZ3" s="112"/>
      <c r="VA3" s="112"/>
      <c r="VB3" s="112"/>
      <c r="VC3" s="112"/>
      <c r="VD3" s="112"/>
      <c r="VE3" s="112"/>
      <c r="VF3" s="112"/>
      <c r="WZ3" s="51"/>
      <c r="XA3" s="51"/>
      <c r="XG3" s="112"/>
      <c r="XH3" s="112"/>
      <c r="XI3" s="112"/>
      <c r="XJ3" s="112"/>
      <c r="XK3" s="112"/>
      <c r="XL3" s="112"/>
      <c r="XM3" s="112"/>
      <c r="XN3" s="112"/>
      <c r="ZH3" s="51"/>
      <c r="ZI3" s="51"/>
      <c r="ZO3" s="112"/>
      <c r="ZP3" s="112"/>
      <c r="ZQ3" s="112"/>
      <c r="ZR3" s="112"/>
      <c r="ZS3" s="112"/>
      <c r="ZT3" s="112"/>
      <c r="ZU3" s="112"/>
      <c r="ZV3" s="112"/>
      <c r="ABP3" s="51"/>
      <c r="ABQ3" s="51"/>
      <c r="ABW3" s="112"/>
      <c r="ABX3" s="112"/>
      <c r="ABY3" s="112"/>
      <c r="ABZ3" s="112"/>
      <c r="ACA3" s="112"/>
      <c r="ACB3" s="112"/>
      <c r="ACC3" s="112"/>
      <c r="ACD3" s="112"/>
      <c r="ADX3" s="51"/>
      <c r="ADY3" s="51"/>
      <c r="AEE3" s="112"/>
      <c r="AEF3" s="112"/>
      <c r="AEG3" s="112"/>
      <c r="AEH3" s="112"/>
      <c r="AEI3" s="112"/>
      <c r="AEJ3" s="112"/>
      <c r="AEK3" s="112"/>
      <c r="AEL3" s="112"/>
      <c r="AGF3" s="51"/>
      <c r="AGG3" s="51"/>
      <c r="AGM3" s="112"/>
      <c r="AGN3" s="112"/>
      <c r="AGO3" s="112"/>
      <c r="AGP3" s="112"/>
      <c r="AGQ3" s="112"/>
      <c r="AGR3" s="112"/>
      <c r="AGS3" s="112"/>
      <c r="AGT3" s="112"/>
      <c r="AIN3" s="51"/>
      <c r="AIO3" s="51"/>
      <c r="AIU3" s="112"/>
      <c r="AIV3" s="112"/>
      <c r="AIW3" s="112"/>
      <c r="AIX3" s="112"/>
      <c r="AIY3" s="112"/>
      <c r="AIZ3" s="112"/>
      <c r="AJA3" s="112"/>
      <c r="AJB3" s="112"/>
      <c r="AKV3" s="51"/>
      <c r="AKW3" s="51"/>
      <c r="ALC3" s="112"/>
      <c r="ALD3" s="112"/>
      <c r="ALE3" s="112"/>
      <c r="ALF3" s="112"/>
      <c r="ALG3" s="112"/>
      <c r="ALH3" s="112"/>
      <c r="ALI3" s="112"/>
      <c r="ALJ3" s="112"/>
      <c r="AND3" s="51"/>
      <c r="ANE3" s="51"/>
      <c r="ANK3" s="112"/>
      <c r="ANL3" s="112"/>
      <c r="ANM3" s="112"/>
      <c r="ANN3" s="112"/>
      <c r="ANO3" s="112"/>
      <c r="ANP3" s="112"/>
      <c r="ANQ3" s="112"/>
      <c r="ANR3" s="112"/>
      <c r="APL3" s="51"/>
      <c r="APM3" s="51"/>
      <c r="APS3" s="112"/>
      <c r="APT3" s="112"/>
      <c r="APU3" s="112"/>
      <c r="APV3" s="112"/>
      <c r="APW3" s="112"/>
      <c r="APX3" s="112"/>
      <c r="APY3" s="112"/>
      <c r="APZ3" s="112"/>
      <c r="ART3" s="51"/>
      <c r="ARU3" s="51"/>
      <c r="ASA3" s="112"/>
      <c r="ASB3" s="112"/>
      <c r="ASC3" s="112"/>
      <c r="ASD3" s="112"/>
      <c r="ASE3" s="112"/>
      <c r="ASF3" s="112"/>
      <c r="ASG3" s="112"/>
      <c r="ASH3" s="112"/>
      <c r="AUB3" s="51"/>
      <c r="AUC3" s="51"/>
      <c r="AUI3" s="112"/>
      <c r="AUJ3" s="112"/>
      <c r="AUK3" s="112"/>
      <c r="AUL3" s="112"/>
      <c r="AUM3" s="112"/>
      <c r="AUN3" s="112"/>
      <c r="AUO3" s="112"/>
      <c r="AUP3" s="112"/>
      <c r="AWJ3" s="51"/>
      <c r="AWK3" s="51"/>
      <c r="AWQ3" s="112"/>
      <c r="AWR3" s="112"/>
      <c r="AWS3" s="112"/>
      <c r="AWT3" s="112"/>
      <c r="AWU3" s="112"/>
      <c r="AWV3" s="112"/>
      <c r="AWW3" s="112"/>
      <c r="AWX3" s="112"/>
      <c r="AYR3" s="51"/>
      <c r="AYS3" s="51"/>
      <c r="AYY3" s="112"/>
      <c r="AYZ3" s="112"/>
      <c r="AZA3" s="112"/>
      <c r="AZB3" s="112"/>
      <c r="AZC3" s="112"/>
      <c r="AZD3" s="112"/>
      <c r="AZE3" s="112"/>
      <c r="AZF3" s="112"/>
      <c r="BAZ3" s="51"/>
      <c r="BBA3" s="51"/>
      <c r="BBG3" s="112"/>
      <c r="BBH3" s="112"/>
      <c r="BBI3" s="112"/>
      <c r="BBJ3" s="112"/>
      <c r="BBK3" s="112"/>
      <c r="BBL3" s="112"/>
      <c r="BBM3" s="112"/>
      <c r="BBN3" s="112"/>
      <c r="BDH3" s="51"/>
      <c r="BDI3" s="51"/>
      <c r="BDO3" s="112"/>
      <c r="BDP3" s="112"/>
      <c r="BDQ3" s="112"/>
      <c r="BDR3" s="112"/>
      <c r="BDS3" s="112"/>
      <c r="BDT3" s="112"/>
      <c r="BDU3" s="112"/>
      <c r="BDV3" s="112"/>
      <c r="BFP3" s="51"/>
      <c r="BFQ3" s="51"/>
      <c r="BFW3" s="112"/>
      <c r="BFX3" s="112"/>
      <c r="BFY3" s="112"/>
      <c r="BFZ3" s="112"/>
      <c r="BGA3" s="112"/>
      <c r="BGB3" s="112"/>
      <c r="BGC3" s="112"/>
      <c r="BGD3" s="112"/>
      <c r="BHX3" s="51"/>
      <c r="BHY3" s="51"/>
      <c r="BIE3" s="112"/>
      <c r="BIF3" s="112"/>
      <c r="BIG3" s="112"/>
      <c r="BIH3" s="112"/>
      <c r="BII3" s="112"/>
      <c r="BIJ3" s="112"/>
      <c r="BIK3" s="112"/>
      <c r="BIL3" s="112"/>
      <c r="BKF3" s="51"/>
      <c r="BKG3" s="51"/>
      <c r="BKM3" s="112"/>
      <c r="BKN3" s="112"/>
      <c r="BKO3" s="112"/>
      <c r="BKP3" s="112"/>
      <c r="BKQ3" s="112"/>
      <c r="BKR3" s="112"/>
      <c r="BKS3" s="112"/>
      <c r="BKT3" s="112"/>
      <c r="BMN3" s="51"/>
      <c r="BMO3" s="51"/>
      <c r="BMU3" s="112"/>
      <c r="BMV3" s="112"/>
      <c r="BMW3" s="112"/>
      <c r="BMX3" s="112"/>
      <c r="BMY3" s="112"/>
      <c r="BMZ3" s="112"/>
      <c r="BNA3" s="112"/>
      <c r="BNB3" s="112"/>
      <c r="BOV3" s="51"/>
      <c r="BOW3" s="51"/>
      <c r="BPC3" s="112"/>
      <c r="BPD3" s="112"/>
      <c r="BPE3" s="112"/>
      <c r="BPF3" s="112"/>
      <c r="BPG3" s="112"/>
      <c r="BPH3" s="112"/>
      <c r="BPI3" s="112"/>
      <c r="BPJ3" s="112"/>
      <c r="BRD3" s="51"/>
      <c r="BRE3" s="51"/>
      <c r="BRK3" s="112"/>
      <c r="BRL3" s="112"/>
      <c r="BRM3" s="112"/>
      <c r="BRN3" s="112"/>
      <c r="BRO3" s="112"/>
      <c r="BRP3" s="112"/>
      <c r="BRQ3" s="112"/>
      <c r="BRR3" s="112"/>
      <c r="BTL3" s="51"/>
      <c r="BTM3" s="51"/>
      <c r="BTS3" s="112"/>
      <c r="BTT3" s="112"/>
      <c r="BTU3" s="112"/>
      <c r="BTV3" s="112"/>
      <c r="BTW3" s="112"/>
      <c r="BTX3" s="112"/>
      <c r="BTY3" s="112"/>
      <c r="BTZ3" s="112"/>
      <c r="BVT3" s="51"/>
      <c r="BVU3" s="51"/>
      <c r="BWA3" s="112"/>
      <c r="BWB3" s="112"/>
      <c r="BWC3" s="112"/>
      <c r="BWD3" s="112"/>
      <c r="BWE3" s="112"/>
      <c r="BWF3" s="112"/>
      <c r="BWG3" s="112"/>
      <c r="BWH3" s="112"/>
      <c r="BYB3" s="51"/>
      <c r="BYC3" s="51"/>
      <c r="BYI3" s="112"/>
      <c r="BYJ3" s="112"/>
      <c r="BYK3" s="112"/>
      <c r="BYL3" s="112"/>
      <c r="BYM3" s="112"/>
      <c r="BYN3" s="112"/>
      <c r="BYO3" s="112"/>
      <c r="BYP3" s="112"/>
      <c r="CAJ3" s="51"/>
      <c r="CAK3" s="51"/>
      <c r="CAQ3" s="112"/>
      <c r="CAR3" s="112"/>
      <c r="CAS3" s="112"/>
      <c r="CAT3" s="112"/>
      <c r="CAU3" s="112"/>
      <c r="CAV3" s="112"/>
      <c r="CAW3" s="112"/>
      <c r="CAX3" s="112"/>
      <c r="CCR3" s="51"/>
      <c r="CCS3" s="51"/>
      <c r="CCY3" s="112"/>
      <c r="CCZ3" s="112"/>
      <c r="CDA3" s="112"/>
      <c r="CDB3" s="112"/>
      <c r="CDC3" s="112"/>
      <c r="CDD3" s="112"/>
      <c r="CDE3" s="112"/>
      <c r="CDF3" s="112"/>
      <c r="CEZ3" s="51"/>
      <c r="CFA3" s="51"/>
      <c r="CFG3" s="112"/>
      <c r="CFH3" s="112"/>
      <c r="CFI3" s="112"/>
      <c r="CFJ3" s="112"/>
      <c r="CFK3" s="112"/>
      <c r="CFL3" s="112"/>
      <c r="CFM3" s="112"/>
      <c r="CFN3" s="112"/>
      <c r="CHH3" s="51"/>
      <c r="CHI3" s="51"/>
      <c r="CHO3" s="112"/>
      <c r="CHP3" s="112"/>
      <c r="CHQ3" s="112"/>
      <c r="CHR3" s="112"/>
      <c r="CHS3" s="112"/>
      <c r="CHT3" s="112"/>
      <c r="CHU3" s="112"/>
      <c r="CHV3" s="112"/>
      <c r="CJP3" s="51"/>
      <c r="CJQ3" s="51"/>
      <c r="CJW3" s="112"/>
      <c r="CJX3" s="112"/>
      <c r="CJY3" s="112"/>
      <c r="CJZ3" s="112"/>
      <c r="CKA3" s="112"/>
      <c r="CKB3" s="112"/>
      <c r="CKC3" s="112"/>
      <c r="CKD3" s="112"/>
      <c r="CLX3" s="51"/>
      <c r="CLY3" s="51"/>
      <c r="CME3" s="112"/>
      <c r="CMF3" s="112"/>
      <c r="CMG3" s="112"/>
      <c r="CMH3" s="112"/>
      <c r="CMI3" s="112"/>
      <c r="CMJ3" s="112"/>
      <c r="CMK3" s="112"/>
      <c r="CML3" s="112"/>
      <c r="COF3" s="51"/>
      <c r="COG3" s="51"/>
      <c r="COM3" s="112"/>
      <c r="CON3" s="112"/>
      <c r="COO3" s="112"/>
      <c r="COP3" s="112"/>
      <c r="COQ3" s="112"/>
      <c r="COR3" s="112"/>
      <c r="COS3" s="112"/>
      <c r="COT3" s="112"/>
      <c r="CQN3" s="51"/>
      <c r="CQO3" s="51"/>
      <c r="CQU3" s="112"/>
      <c r="CQV3" s="112"/>
      <c r="CQW3" s="112"/>
      <c r="CQX3" s="112"/>
      <c r="CQY3" s="112"/>
      <c r="CQZ3" s="112"/>
      <c r="CRA3" s="112"/>
      <c r="CRB3" s="112"/>
      <c r="CSV3" s="51"/>
      <c r="CSW3" s="51"/>
      <c r="CTC3" s="112"/>
      <c r="CTD3" s="112"/>
      <c r="CTE3" s="112"/>
      <c r="CTF3" s="112"/>
      <c r="CTG3" s="112"/>
      <c r="CTH3" s="112"/>
      <c r="CTI3" s="112"/>
      <c r="CTJ3" s="112"/>
      <c r="CVD3" s="51"/>
      <c r="CVE3" s="51"/>
      <c r="CVK3" s="112"/>
      <c r="CVL3" s="112"/>
      <c r="CVM3" s="112"/>
      <c r="CVN3" s="112"/>
      <c r="CVO3" s="112"/>
      <c r="CVP3" s="112"/>
      <c r="CVQ3" s="112"/>
      <c r="CVR3" s="112"/>
      <c r="CXL3" s="51"/>
      <c r="CXM3" s="51"/>
      <c r="CXS3" s="112"/>
      <c r="CXT3" s="112"/>
      <c r="CXU3" s="112"/>
      <c r="CXV3" s="112"/>
      <c r="CXW3" s="112"/>
      <c r="CXX3" s="112"/>
      <c r="CXY3" s="112"/>
      <c r="CXZ3" s="112"/>
      <c r="CZT3" s="51"/>
      <c r="CZU3" s="51"/>
      <c r="DAA3" s="112"/>
      <c r="DAB3" s="112"/>
      <c r="DAC3" s="112"/>
      <c r="DAD3" s="112"/>
      <c r="DAE3" s="112"/>
      <c r="DAF3" s="112"/>
      <c r="DAG3" s="112"/>
      <c r="DAH3" s="112"/>
      <c r="DCB3" s="51"/>
      <c r="DCC3" s="51"/>
      <c r="DCI3" s="112"/>
      <c r="DCJ3" s="112"/>
      <c r="DCK3" s="112"/>
      <c r="DCL3" s="112"/>
      <c r="DCM3" s="112"/>
      <c r="DCN3" s="112"/>
      <c r="DCO3" s="112"/>
      <c r="DCP3" s="112"/>
      <c r="DEJ3" s="51"/>
      <c r="DEK3" s="51"/>
      <c r="DEQ3" s="112"/>
      <c r="DER3" s="112"/>
      <c r="DES3" s="112"/>
      <c r="DET3" s="112"/>
      <c r="DEU3" s="112"/>
      <c r="DEV3" s="112"/>
      <c r="DEW3" s="112"/>
      <c r="DEX3" s="112"/>
      <c r="DGR3" s="51"/>
      <c r="DGS3" s="51"/>
      <c r="DGY3" s="112"/>
      <c r="DGZ3" s="112"/>
      <c r="DHA3" s="112"/>
      <c r="DHB3" s="112"/>
      <c r="DHC3" s="112"/>
      <c r="DHD3" s="112"/>
      <c r="DHE3" s="112"/>
      <c r="DHF3" s="112"/>
      <c r="DIZ3" s="51"/>
      <c r="DJA3" s="51"/>
      <c r="DJG3" s="112"/>
      <c r="DJH3" s="112"/>
      <c r="DJI3" s="112"/>
      <c r="DJJ3" s="112"/>
      <c r="DJK3" s="112"/>
      <c r="DJL3" s="112"/>
      <c r="DJM3" s="112"/>
      <c r="DJN3" s="112"/>
      <c r="DLH3" s="51"/>
      <c r="DLI3" s="51"/>
      <c r="DLO3" s="112"/>
      <c r="DLP3" s="112"/>
      <c r="DLQ3" s="112"/>
      <c r="DLR3" s="112"/>
      <c r="DLS3" s="112"/>
      <c r="DLT3" s="112"/>
      <c r="DLU3" s="112"/>
      <c r="DLV3" s="112"/>
      <c r="DNP3" s="51"/>
      <c r="DNQ3" s="51"/>
      <c r="DNW3" s="112"/>
      <c r="DNX3" s="112"/>
      <c r="DNY3" s="112"/>
      <c r="DNZ3" s="112"/>
      <c r="DOA3" s="112"/>
      <c r="DOB3" s="112"/>
      <c r="DOC3" s="112"/>
      <c r="DOD3" s="112"/>
      <c r="DPX3" s="51"/>
      <c r="DPY3" s="51"/>
      <c r="DQE3" s="112"/>
      <c r="DQF3" s="112"/>
      <c r="DQG3" s="112"/>
      <c r="DQH3" s="112"/>
      <c r="DQI3" s="112"/>
      <c r="DQJ3" s="112"/>
      <c r="DQK3" s="112"/>
      <c r="DQL3" s="112"/>
      <c r="DSF3" s="51"/>
      <c r="DSG3" s="51"/>
      <c r="DSM3" s="112"/>
      <c r="DSN3" s="112"/>
      <c r="DSO3" s="112"/>
      <c r="DSP3" s="112"/>
      <c r="DSQ3" s="112"/>
      <c r="DSR3" s="112"/>
      <c r="DSS3" s="112"/>
      <c r="DST3" s="112"/>
      <c r="DUN3" s="51"/>
      <c r="DUO3" s="51"/>
      <c r="DUU3" s="112"/>
      <c r="DUV3" s="112"/>
      <c r="DUW3" s="112"/>
      <c r="DUX3" s="112"/>
      <c r="DUY3" s="112"/>
      <c r="DUZ3" s="112"/>
      <c r="DVA3" s="112"/>
      <c r="DVB3" s="112"/>
      <c r="DWV3" s="51"/>
      <c r="DWW3" s="51"/>
      <c r="DXC3" s="112"/>
      <c r="DXD3" s="112"/>
      <c r="DXE3" s="112"/>
      <c r="DXF3" s="112"/>
      <c r="DXG3" s="112"/>
      <c r="DXH3" s="112"/>
      <c r="DXI3" s="112"/>
      <c r="DXJ3" s="112"/>
      <c r="DZD3" s="51"/>
      <c r="DZE3" s="51"/>
      <c r="DZK3" s="112"/>
      <c r="DZL3" s="112"/>
      <c r="DZM3" s="112"/>
      <c r="DZN3" s="112"/>
      <c r="DZO3" s="112"/>
      <c r="DZP3" s="112"/>
      <c r="DZQ3" s="112"/>
      <c r="DZR3" s="112"/>
      <c r="EBL3" s="51"/>
      <c r="EBM3" s="51"/>
      <c r="EBS3" s="112"/>
      <c r="EBT3" s="112"/>
      <c r="EBU3" s="112"/>
      <c r="EBV3" s="112"/>
      <c r="EBW3" s="112"/>
      <c r="EBX3" s="112"/>
      <c r="EBY3" s="112"/>
      <c r="EBZ3" s="112"/>
      <c r="EDT3" s="51"/>
      <c r="EDU3" s="51"/>
      <c r="EEA3" s="112"/>
      <c r="EEB3" s="112"/>
      <c r="EEC3" s="112"/>
      <c r="EED3" s="112"/>
      <c r="EEE3" s="112"/>
      <c r="EEF3" s="112"/>
      <c r="EEG3" s="112"/>
      <c r="EEH3" s="112"/>
      <c r="EGB3" s="51"/>
      <c r="EGC3" s="51"/>
      <c r="EGI3" s="112"/>
      <c r="EGJ3" s="112"/>
      <c r="EGK3" s="112"/>
      <c r="EGL3" s="112"/>
      <c r="EGM3" s="112"/>
      <c r="EGN3" s="112"/>
      <c r="EGO3" s="112"/>
      <c r="EGP3" s="112"/>
      <c r="EIJ3" s="51"/>
      <c r="EIK3" s="51"/>
      <c r="EIQ3" s="112"/>
      <c r="EIR3" s="112"/>
      <c r="EIS3" s="112"/>
      <c r="EIT3" s="112"/>
      <c r="EIU3" s="112"/>
      <c r="EIV3" s="112"/>
      <c r="EIW3" s="112"/>
      <c r="EIX3" s="112"/>
      <c r="EKR3" s="51"/>
      <c r="EKS3" s="51"/>
      <c r="EKY3" s="112"/>
      <c r="EKZ3" s="112"/>
      <c r="ELA3" s="112"/>
      <c r="ELB3" s="112"/>
      <c r="ELC3" s="112"/>
      <c r="ELD3" s="112"/>
      <c r="ELE3" s="112"/>
      <c r="ELF3" s="112"/>
      <c r="EMZ3" s="51"/>
      <c r="ENA3" s="51"/>
      <c r="ENG3" s="112"/>
      <c r="ENH3" s="112"/>
      <c r="ENI3" s="112"/>
      <c r="ENJ3" s="112"/>
      <c r="ENK3" s="112"/>
      <c r="ENL3" s="112"/>
      <c r="ENM3" s="112"/>
      <c r="ENN3" s="112"/>
      <c r="EPH3" s="51"/>
      <c r="EPI3" s="51"/>
      <c r="EPO3" s="112"/>
      <c r="EPP3" s="112"/>
      <c r="EPQ3" s="112"/>
      <c r="EPR3" s="112"/>
      <c r="EPS3" s="112"/>
      <c r="EPT3" s="112"/>
      <c r="EPU3" s="112"/>
      <c r="EPV3" s="112"/>
      <c r="ERP3" s="51"/>
      <c r="ERQ3" s="51"/>
      <c r="ERW3" s="112"/>
      <c r="ERX3" s="112"/>
      <c r="ERY3" s="112"/>
      <c r="ERZ3" s="112"/>
      <c r="ESA3" s="112"/>
      <c r="ESB3" s="112"/>
      <c r="ESC3" s="112"/>
      <c r="ESD3" s="112"/>
      <c r="ETX3" s="51"/>
      <c r="ETY3" s="51"/>
      <c r="EUE3" s="112"/>
      <c r="EUF3" s="112"/>
      <c r="EUG3" s="112"/>
      <c r="EUH3" s="112"/>
      <c r="EUI3" s="112"/>
      <c r="EUJ3" s="112"/>
      <c r="EUK3" s="112"/>
      <c r="EUL3" s="112"/>
      <c r="EWF3" s="51"/>
      <c r="EWG3" s="51"/>
      <c r="EWM3" s="112"/>
      <c r="EWN3" s="112"/>
      <c r="EWO3" s="112"/>
      <c r="EWP3" s="112"/>
      <c r="EWQ3" s="112"/>
      <c r="EWR3" s="112"/>
      <c r="EWS3" s="112"/>
      <c r="EWT3" s="112"/>
      <c r="EYN3" s="51"/>
      <c r="EYO3" s="51"/>
      <c r="EYU3" s="112"/>
      <c r="EYV3" s="112"/>
      <c r="EYW3" s="112"/>
      <c r="EYX3" s="112"/>
      <c r="EYY3" s="112"/>
      <c r="EYZ3" s="112"/>
      <c r="EZA3" s="112"/>
      <c r="EZB3" s="112"/>
      <c r="FAV3" s="51"/>
      <c r="FAW3" s="51"/>
      <c r="FBC3" s="112"/>
      <c r="FBD3" s="112"/>
      <c r="FBE3" s="112"/>
      <c r="FBF3" s="112"/>
      <c r="FBG3" s="112"/>
      <c r="FBH3" s="112"/>
      <c r="FBI3" s="112"/>
      <c r="FBJ3" s="112"/>
      <c r="FDD3" s="51"/>
      <c r="FDE3" s="51"/>
      <c r="FDK3" s="112"/>
      <c r="FDL3" s="112"/>
      <c r="FDM3" s="112"/>
      <c r="FDN3" s="112"/>
      <c r="FDO3" s="112"/>
      <c r="FDP3" s="112"/>
      <c r="FDQ3" s="112"/>
      <c r="FDR3" s="112"/>
      <c r="FFL3" s="51"/>
      <c r="FFM3" s="51"/>
      <c r="FFS3" s="112"/>
      <c r="FFT3" s="112"/>
      <c r="FFU3" s="112"/>
      <c r="FFV3" s="112"/>
      <c r="FFW3" s="112"/>
      <c r="FFX3" s="112"/>
      <c r="FFY3" s="112"/>
      <c r="FFZ3" s="112"/>
      <c r="FHT3" s="51"/>
      <c r="FHU3" s="51"/>
      <c r="FIA3" s="112"/>
      <c r="FIB3" s="112"/>
      <c r="FIC3" s="112"/>
      <c r="FID3" s="112"/>
      <c r="FIE3" s="112"/>
      <c r="FIF3" s="112"/>
      <c r="FIG3" s="112"/>
      <c r="FIH3" s="112"/>
      <c r="FKB3" s="51"/>
      <c r="FKC3" s="51"/>
      <c r="FKI3" s="112"/>
      <c r="FKJ3" s="112"/>
      <c r="FKK3" s="112"/>
      <c r="FKL3" s="112"/>
      <c r="FKM3" s="112"/>
      <c r="FKN3" s="112"/>
      <c r="FKO3" s="112"/>
      <c r="FKP3" s="112"/>
      <c r="FMJ3" s="51"/>
      <c r="FMK3" s="51"/>
      <c r="FMQ3" s="112"/>
      <c r="FMR3" s="112"/>
      <c r="FMS3" s="112"/>
      <c r="FMT3" s="112"/>
      <c r="FMU3" s="112"/>
      <c r="FMV3" s="112"/>
      <c r="FMW3" s="112"/>
      <c r="FMX3" s="112"/>
      <c r="FOR3" s="51"/>
      <c r="FOS3" s="51"/>
      <c r="FOY3" s="112"/>
      <c r="FOZ3" s="112"/>
      <c r="FPA3" s="112"/>
      <c r="FPB3" s="112"/>
      <c r="FPC3" s="112"/>
      <c r="FPD3" s="112"/>
      <c r="FPE3" s="112"/>
      <c r="FPF3" s="112"/>
      <c r="FQZ3" s="51"/>
      <c r="FRA3" s="51"/>
      <c r="FRG3" s="112"/>
      <c r="FRH3" s="112"/>
      <c r="FRI3" s="112"/>
      <c r="FRJ3" s="112"/>
      <c r="FRK3" s="112"/>
      <c r="FRL3" s="112"/>
      <c r="FRM3" s="112"/>
      <c r="FRN3" s="112"/>
      <c r="FTH3" s="51"/>
      <c r="FTI3" s="51"/>
      <c r="FTO3" s="112"/>
      <c r="FTP3" s="112"/>
      <c r="FTQ3" s="112"/>
      <c r="FTR3" s="112"/>
      <c r="FTS3" s="112"/>
      <c r="FTT3" s="112"/>
      <c r="FTU3" s="112"/>
      <c r="FTV3" s="112"/>
      <c r="FVP3" s="51"/>
      <c r="FVQ3" s="51"/>
      <c r="FVW3" s="112"/>
      <c r="FVX3" s="112"/>
      <c r="FVY3" s="112"/>
      <c r="FVZ3" s="112"/>
      <c r="FWA3" s="112"/>
      <c r="FWB3" s="112"/>
      <c r="FWC3" s="112"/>
      <c r="FWD3" s="112"/>
      <c r="FXX3" s="51"/>
      <c r="FXY3" s="51"/>
      <c r="FYE3" s="112"/>
      <c r="FYF3" s="112"/>
      <c r="FYG3" s="112"/>
      <c r="FYH3" s="112"/>
      <c r="FYI3" s="112"/>
      <c r="FYJ3" s="112"/>
      <c r="FYK3" s="112"/>
      <c r="FYL3" s="112"/>
      <c r="GAF3" s="51"/>
      <c r="GAG3" s="51"/>
      <c r="GAM3" s="112"/>
      <c r="GAN3" s="112"/>
      <c r="GAO3" s="112"/>
      <c r="GAP3" s="112"/>
      <c r="GAQ3" s="112"/>
      <c r="GAR3" s="112"/>
      <c r="GAS3" s="112"/>
      <c r="GAT3" s="112"/>
      <c r="GCN3" s="51"/>
      <c r="GCO3" s="51"/>
      <c r="GCU3" s="112"/>
      <c r="GCV3" s="112"/>
      <c r="GCW3" s="112"/>
      <c r="GCX3" s="112"/>
      <c r="GCY3" s="112"/>
      <c r="GCZ3" s="112"/>
      <c r="GDA3" s="112"/>
      <c r="GDB3" s="112"/>
      <c r="GEV3" s="51"/>
      <c r="GEW3" s="51"/>
      <c r="GFC3" s="112"/>
      <c r="GFD3" s="112"/>
      <c r="GFE3" s="112"/>
      <c r="GFF3" s="112"/>
      <c r="GFG3" s="112"/>
      <c r="GFH3" s="112"/>
      <c r="GFI3" s="112"/>
      <c r="GFJ3" s="112"/>
      <c r="GHD3" s="51"/>
      <c r="GHE3" s="51"/>
      <c r="GHK3" s="112"/>
      <c r="GHL3" s="112"/>
      <c r="GHM3" s="112"/>
      <c r="GHN3" s="112"/>
      <c r="GHO3" s="112"/>
      <c r="GHP3" s="112"/>
      <c r="GHQ3" s="112"/>
      <c r="GHR3" s="112"/>
      <c r="GJL3" s="51"/>
      <c r="GJM3" s="51"/>
      <c r="GJS3" s="112"/>
      <c r="GJT3" s="112"/>
      <c r="GJU3" s="112"/>
      <c r="GJV3" s="112"/>
      <c r="GJW3" s="112"/>
      <c r="GJX3" s="112"/>
      <c r="GJY3" s="112"/>
      <c r="GJZ3" s="112"/>
      <c r="GLT3" s="51"/>
      <c r="GLU3" s="51"/>
      <c r="GMA3" s="112"/>
      <c r="GMB3" s="112"/>
      <c r="GMC3" s="112"/>
      <c r="GMD3" s="112"/>
      <c r="GME3" s="112"/>
      <c r="GMF3" s="112"/>
      <c r="GMG3" s="112"/>
      <c r="GMH3" s="112"/>
      <c r="GOB3" s="51"/>
      <c r="GOC3" s="51"/>
      <c r="GOI3" s="112"/>
      <c r="GOJ3" s="112"/>
      <c r="GOK3" s="112"/>
      <c r="GOL3" s="112"/>
      <c r="GOM3" s="112"/>
      <c r="GON3" s="112"/>
      <c r="GOO3" s="112"/>
      <c r="GOP3" s="112"/>
      <c r="GQJ3" s="51"/>
      <c r="GQK3" s="51"/>
      <c r="GQQ3" s="112"/>
      <c r="GQR3" s="112"/>
      <c r="GQS3" s="112"/>
      <c r="GQT3" s="112"/>
      <c r="GQU3" s="112"/>
      <c r="GQV3" s="112"/>
      <c r="GQW3" s="112"/>
      <c r="GQX3" s="112"/>
      <c r="GSR3" s="51"/>
      <c r="GSS3" s="51"/>
      <c r="GSY3" s="112"/>
      <c r="GSZ3" s="112"/>
      <c r="GTA3" s="112"/>
      <c r="GTB3" s="112"/>
      <c r="GTC3" s="112"/>
      <c r="GTD3" s="112"/>
      <c r="GTE3" s="112"/>
      <c r="GTF3" s="112"/>
      <c r="GUZ3" s="51"/>
      <c r="GVA3" s="51"/>
      <c r="GVG3" s="112"/>
      <c r="GVH3" s="112"/>
      <c r="GVI3" s="112"/>
      <c r="GVJ3" s="112"/>
      <c r="GVK3" s="112"/>
      <c r="GVL3" s="112"/>
      <c r="GVM3" s="112"/>
      <c r="GVN3" s="112"/>
      <c r="GXH3" s="51"/>
      <c r="GXI3" s="51"/>
      <c r="GXO3" s="112"/>
      <c r="GXP3" s="112"/>
      <c r="GXQ3" s="112"/>
      <c r="GXR3" s="112"/>
      <c r="GXS3" s="112"/>
      <c r="GXT3" s="112"/>
      <c r="GXU3" s="112"/>
      <c r="GXV3" s="112"/>
      <c r="GZP3" s="51"/>
      <c r="GZQ3" s="51"/>
      <c r="GZW3" s="112"/>
      <c r="GZX3" s="112"/>
      <c r="GZY3" s="112"/>
      <c r="GZZ3" s="112"/>
      <c r="HAA3" s="112"/>
      <c r="HAB3" s="112"/>
      <c r="HAC3" s="112"/>
      <c r="HAD3" s="112"/>
      <c r="HBX3" s="51"/>
      <c r="HBY3" s="51"/>
      <c r="HCE3" s="112"/>
      <c r="HCF3" s="112"/>
      <c r="HCG3" s="112"/>
      <c r="HCH3" s="112"/>
      <c r="HCI3" s="112"/>
      <c r="HCJ3" s="112"/>
      <c r="HCK3" s="112"/>
      <c r="HCL3" s="112"/>
      <c r="HEF3" s="51"/>
      <c r="HEG3" s="51"/>
      <c r="HEM3" s="112"/>
      <c r="HEN3" s="112"/>
      <c r="HEO3" s="112"/>
      <c r="HEP3" s="112"/>
      <c r="HEQ3" s="112"/>
      <c r="HER3" s="112"/>
      <c r="HES3" s="112"/>
      <c r="HET3" s="112"/>
      <c r="HGN3" s="51"/>
      <c r="HGO3" s="51"/>
      <c r="HGU3" s="112"/>
      <c r="HGV3" s="112"/>
      <c r="HGW3" s="112"/>
      <c r="HGX3" s="112"/>
      <c r="HGY3" s="112"/>
      <c r="HGZ3" s="112"/>
      <c r="HHA3" s="112"/>
      <c r="HHB3" s="112"/>
      <c r="HIV3" s="51"/>
      <c r="HIW3" s="51"/>
      <c r="HJC3" s="112"/>
      <c r="HJD3" s="112"/>
      <c r="HJE3" s="112"/>
      <c r="HJF3" s="112"/>
      <c r="HJG3" s="112"/>
      <c r="HJH3" s="112"/>
      <c r="HJI3" s="112"/>
      <c r="HJJ3" s="112"/>
      <c r="HLD3" s="51"/>
      <c r="HLE3" s="51"/>
      <c r="HLK3" s="112"/>
      <c r="HLL3" s="112"/>
      <c r="HLM3" s="112"/>
      <c r="HLN3" s="112"/>
      <c r="HLO3" s="112"/>
      <c r="HLP3" s="112"/>
      <c r="HLQ3" s="112"/>
      <c r="HLR3" s="112"/>
      <c r="HNL3" s="51"/>
      <c r="HNM3" s="51"/>
      <c r="HNS3" s="112"/>
      <c r="HNT3" s="112"/>
      <c r="HNU3" s="112"/>
      <c r="HNV3" s="112"/>
      <c r="HNW3" s="112"/>
      <c r="HNX3" s="112"/>
      <c r="HNY3" s="112"/>
      <c r="HNZ3" s="112"/>
      <c r="HPT3" s="51"/>
      <c r="HPU3" s="51"/>
      <c r="HQA3" s="112"/>
      <c r="HQB3" s="112"/>
      <c r="HQC3" s="112"/>
      <c r="HQD3" s="112"/>
      <c r="HQE3" s="112"/>
      <c r="HQF3" s="112"/>
      <c r="HQG3" s="112"/>
      <c r="HQH3" s="112"/>
      <c r="HSB3" s="51"/>
      <c r="HSC3" s="51"/>
      <c r="HSI3" s="112"/>
      <c r="HSJ3" s="112"/>
      <c r="HSK3" s="112"/>
      <c r="HSL3" s="112"/>
      <c r="HSM3" s="112"/>
      <c r="HSN3" s="112"/>
      <c r="HSO3" s="112"/>
      <c r="HSP3" s="112"/>
      <c r="HUJ3" s="51"/>
      <c r="HUK3" s="51"/>
      <c r="HUQ3" s="112"/>
      <c r="HUR3" s="112"/>
      <c r="HUS3" s="112"/>
      <c r="HUT3" s="112"/>
      <c r="HUU3" s="112"/>
      <c r="HUV3" s="112"/>
      <c r="HUW3" s="112"/>
      <c r="HUX3" s="112"/>
      <c r="HWR3" s="51"/>
      <c r="HWS3" s="51"/>
      <c r="HWY3" s="112"/>
      <c r="HWZ3" s="112"/>
      <c r="HXA3" s="112"/>
      <c r="HXB3" s="112"/>
      <c r="HXC3" s="112"/>
      <c r="HXD3" s="112"/>
      <c r="HXE3" s="112"/>
      <c r="HXF3" s="112"/>
      <c r="HYZ3" s="51"/>
      <c r="HZA3" s="51"/>
      <c r="HZG3" s="112"/>
      <c r="HZH3" s="112"/>
      <c r="HZI3" s="112"/>
      <c r="HZJ3" s="112"/>
      <c r="HZK3" s="112"/>
      <c r="HZL3" s="112"/>
      <c r="HZM3" s="112"/>
      <c r="HZN3" s="112"/>
      <c r="IBH3" s="51"/>
      <c r="IBI3" s="51"/>
      <c r="IBO3" s="112"/>
      <c r="IBP3" s="112"/>
      <c r="IBQ3" s="112"/>
      <c r="IBR3" s="112"/>
      <c r="IBS3" s="112"/>
      <c r="IBT3" s="112"/>
      <c r="IBU3" s="112"/>
      <c r="IBV3" s="112"/>
      <c r="IDP3" s="51"/>
      <c r="IDQ3" s="51"/>
      <c r="IDW3" s="112"/>
      <c r="IDX3" s="112"/>
      <c r="IDY3" s="112"/>
      <c r="IDZ3" s="112"/>
      <c r="IEA3" s="112"/>
      <c r="IEB3" s="112"/>
      <c r="IEC3" s="112"/>
      <c r="IED3" s="112"/>
      <c r="IFX3" s="51"/>
      <c r="IFY3" s="51"/>
      <c r="IGE3" s="112"/>
      <c r="IGF3" s="112"/>
      <c r="IGG3" s="112"/>
      <c r="IGH3" s="112"/>
      <c r="IGI3" s="112"/>
      <c r="IGJ3" s="112"/>
      <c r="IGK3" s="112"/>
      <c r="IGL3" s="112"/>
      <c r="IIF3" s="51"/>
      <c r="IIG3" s="51"/>
      <c r="IIM3" s="112"/>
      <c r="IIN3" s="112"/>
      <c r="IIO3" s="112"/>
      <c r="IIP3" s="112"/>
      <c r="IIQ3" s="112"/>
      <c r="IIR3" s="112"/>
      <c r="IIS3" s="112"/>
      <c r="IIT3" s="112"/>
      <c r="IKN3" s="51"/>
      <c r="IKO3" s="51"/>
      <c r="IKU3" s="112"/>
      <c r="IKV3" s="112"/>
      <c r="IKW3" s="112"/>
      <c r="IKX3" s="112"/>
      <c r="IKY3" s="112"/>
      <c r="IKZ3" s="112"/>
      <c r="ILA3" s="112"/>
      <c r="ILB3" s="112"/>
      <c r="IMV3" s="51"/>
      <c r="IMW3" s="51"/>
      <c r="INC3" s="112"/>
      <c r="IND3" s="112"/>
      <c r="INE3" s="112"/>
      <c r="INF3" s="112"/>
      <c r="ING3" s="112"/>
      <c r="INH3" s="112"/>
      <c r="INI3" s="112"/>
      <c r="INJ3" s="112"/>
      <c r="IPD3" s="51"/>
      <c r="IPE3" s="51"/>
      <c r="IPK3" s="112"/>
      <c r="IPL3" s="112"/>
      <c r="IPM3" s="112"/>
      <c r="IPN3" s="112"/>
      <c r="IPO3" s="112"/>
      <c r="IPP3" s="112"/>
      <c r="IPQ3" s="112"/>
      <c r="IPR3" s="112"/>
      <c r="IRL3" s="51"/>
      <c r="IRM3" s="51"/>
      <c r="IRS3" s="112"/>
      <c r="IRT3" s="112"/>
      <c r="IRU3" s="112"/>
      <c r="IRV3" s="112"/>
      <c r="IRW3" s="112"/>
      <c r="IRX3" s="112"/>
      <c r="IRY3" s="112"/>
      <c r="IRZ3" s="112"/>
      <c r="ITT3" s="51"/>
      <c r="ITU3" s="51"/>
      <c r="IUA3" s="112"/>
      <c r="IUB3" s="112"/>
      <c r="IUC3" s="112"/>
      <c r="IUD3" s="112"/>
      <c r="IUE3" s="112"/>
      <c r="IUF3" s="112"/>
      <c r="IUG3" s="112"/>
      <c r="IUH3" s="112"/>
      <c r="IWB3" s="51"/>
      <c r="IWC3" s="51"/>
      <c r="IWI3" s="112"/>
      <c r="IWJ3" s="112"/>
      <c r="IWK3" s="112"/>
      <c r="IWL3" s="112"/>
      <c r="IWM3" s="112"/>
      <c r="IWN3" s="112"/>
      <c r="IWO3" s="112"/>
      <c r="IWP3" s="112"/>
      <c r="IYJ3" s="51"/>
      <c r="IYK3" s="51"/>
      <c r="IYQ3" s="112"/>
      <c r="IYR3" s="112"/>
      <c r="IYS3" s="112"/>
      <c r="IYT3" s="112"/>
      <c r="IYU3" s="112"/>
      <c r="IYV3" s="112"/>
      <c r="IYW3" s="112"/>
      <c r="IYX3" s="112"/>
      <c r="JAR3" s="51"/>
      <c r="JAS3" s="51"/>
      <c r="JAY3" s="112"/>
      <c r="JAZ3" s="112"/>
      <c r="JBA3" s="112"/>
      <c r="JBB3" s="112"/>
      <c r="JBC3" s="112"/>
      <c r="JBD3" s="112"/>
      <c r="JBE3" s="112"/>
      <c r="JBF3" s="112"/>
      <c r="JCZ3" s="51"/>
      <c r="JDA3" s="51"/>
      <c r="JDG3" s="112"/>
      <c r="JDH3" s="112"/>
      <c r="JDI3" s="112"/>
      <c r="JDJ3" s="112"/>
      <c r="JDK3" s="112"/>
      <c r="JDL3" s="112"/>
      <c r="JDM3" s="112"/>
      <c r="JDN3" s="112"/>
      <c r="JFH3" s="51"/>
      <c r="JFI3" s="51"/>
      <c r="JFO3" s="112"/>
      <c r="JFP3" s="112"/>
      <c r="JFQ3" s="112"/>
      <c r="JFR3" s="112"/>
      <c r="JFS3" s="112"/>
      <c r="JFT3" s="112"/>
      <c r="JFU3" s="112"/>
      <c r="JFV3" s="112"/>
      <c r="JHP3" s="51"/>
      <c r="JHQ3" s="51"/>
      <c r="JHW3" s="112"/>
      <c r="JHX3" s="112"/>
      <c r="JHY3" s="112"/>
      <c r="JHZ3" s="112"/>
      <c r="JIA3" s="112"/>
      <c r="JIB3" s="112"/>
      <c r="JIC3" s="112"/>
      <c r="JID3" s="112"/>
      <c r="JJX3" s="51"/>
      <c r="JJY3" s="51"/>
      <c r="JKE3" s="112"/>
      <c r="JKF3" s="112"/>
      <c r="JKG3" s="112"/>
      <c r="JKH3" s="112"/>
      <c r="JKI3" s="112"/>
      <c r="JKJ3" s="112"/>
      <c r="JKK3" s="112"/>
      <c r="JKL3" s="112"/>
      <c r="JMF3" s="51"/>
      <c r="JMG3" s="51"/>
      <c r="JMM3" s="112"/>
      <c r="JMN3" s="112"/>
      <c r="JMO3" s="112"/>
      <c r="JMP3" s="112"/>
      <c r="JMQ3" s="112"/>
      <c r="JMR3" s="112"/>
      <c r="JMS3" s="112"/>
      <c r="JMT3" s="112"/>
      <c r="JON3" s="51"/>
      <c r="JOO3" s="51"/>
      <c r="JOU3" s="112"/>
      <c r="JOV3" s="112"/>
      <c r="JOW3" s="112"/>
      <c r="JOX3" s="112"/>
      <c r="JOY3" s="112"/>
      <c r="JOZ3" s="112"/>
      <c r="JPA3" s="112"/>
      <c r="JPB3" s="112"/>
      <c r="JQV3" s="51"/>
      <c r="JQW3" s="51"/>
      <c r="JRC3" s="112"/>
      <c r="JRD3" s="112"/>
      <c r="JRE3" s="112"/>
      <c r="JRF3" s="112"/>
      <c r="JRG3" s="112"/>
      <c r="JRH3" s="112"/>
      <c r="JRI3" s="112"/>
      <c r="JRJ3" s="112"/>
      <c r="JTD3" s="51"/>
      <c r="JTE3" s="51"/>
      <c r="JTK3" s="112"/>
      <c r="JTL3" s="112"/>
      <c r="JTM3" s="112"/>
      <c r="JTN3" s="112"/>
      <c r="JTO3" s="112"/>
      <c r="JTP3" s="112"/>
      <c r="JTQ3" s="112"/>
      <c r="JTR3" s="112"/>
      <c r="JVL3" s="51"/>
      <c r="JVM3" s="51"/>
      <c r="JVS3" s="112"/>
      <c r="JVT3" s="112"/>
      <c r="JVU3" s="112"/>
      <c r="JVV3" s="112"/>
      <c r="JVW3" s="112"/>
      <c r="JVX3" s="112"/>
      <c r="JVY3" s="112"/>
      <c r="JVZ3" s="112"/>
      <c r="JXT3" s="51"/>
      <c r="JXU3" s="51"/>
      <c r="JYA3" s="112"/>
      <c r="JYB3" s="112"/>
      <c r="JYC3" s="112"/>
      <c r="JYD3" s="112"/>
      <c r="JYE3" s="112"/>
      <c r="JYF3" s="112"/>
      <c r="JYG3" s="112"/>
      <c r="JYH3" s="112"/>
      <c r="KAB3" s="51"/>
      <c r="KAC3" s="51"/>
      <c r="KAI3" s="112"/>
      <c r="KAJ3" s="112"/>
      <c r="KAK3" s="112"/>
      <c r="KAL3" s="112"/>
      <c r="KAM3" s="112"/>
      <c r="KAN3" s="112"/>
      <c r="KAO3" s="112"/>
      <c r="KAP3" s="112"/>
      <c r="KCJ3" s="51"/>
      <c r="KCK3" s="51"/>
      <c r="KCQ3" s="112"/>
      <c r="KCR3" s="112"/>
      <c r="KCS3" s="112"/>
      <c r="KCT3" s="112"/>
      <c r="KCU3" s="112"/>
      <c r="KCV3" s="112"/>
      <c r="KCW3" s="112"/>
      <c r="KCX3" s="112"/>
      <c r="KER3" s="51"/>
      <c r="KES3" s="51"/>
      <c r="KEY3" s="112"/>
      <c r="KEZ3" s="112"/>
      <c r="KFA3" s="112"/>
      <c r="KFB3" s="112"/>
      <c r="KFC3" s="112"/>
      <c r="KFD3" s="112"/>
      <c r="KFE3" s="112"/>
      <c r="KFF3" s="112"/>
      <c r="KGZ3" s="51"/>
      <c r="KHA3" s="51"/>
      <c r="KHG3" s="112"/>
      <c r="KHH3" s="112"/>
      <c r="KHI3" s="112"/>
      <c r="KHJ3" s="112"/>
      <c r="KHK3" s="112"/>
      <c r="KHL3" s="112"/>
      <c r="KHM3" s="112"/>
      <c r="KHN3" s="112"/>
      <c r="KJH3" s="51"/>
      <c r="KJI3" s="51"/>
      <c r="KJO3" s="112"/>
      <c r="KJP3" s="112"/>
      <c r="KJQ3" s="112"/>
      <c r="KJR3" s="112"/>
      <c r="KJS3" s="112"/>
      <c r="KJT3" s="112"/>
      <c r="KJU3" s="112"/>
      <c r="KJV3" s="112"/>
      <c r="KLP3" s="51"/>
      <c r="KLQ3" s="51"/>
      <c r="KLW3" s="112"/>
      <c r="KLX3" s="112"/>
      <c r="KLY3" s="112"/>
      <c r="KLZ3" s="112"/>
      <c r="KMA3" s="112"/>
      <c r="KMB3" s="112"/>
      <c r="KMC3" s="112"/>
      <c r="KMD3" s="112"/>
      <c r="KNX3" s="51"/>
      <c r="KNY3" s="51"/>
      <c r="KOE3" s="112"/>
      <c r="KOF3" s="112"/>
      <c r="KOG3" s="112"/>
      <c r="KOH3" s="112"/>
      <c r="KOI3" s="112"/>
      <c r="KOJ3" s="112"/>
      <c r="KOK3" s="112"/>
      <c r="KOL3" s="112"/>
      <c r="KQF3" s="51"/>
      <c r="KQG3" s="51"/>
      <c r="KQM3" s="112"/>
      <c r="KQN3" s="112"/>
      <c r="KQO3" s="112"/>
      <c r="KQP3" s="112"/>
      <c r="KQQ3" s="112"/>
      <c r="KQR3" s="112"/>
      <c r="KQS3" s="112"/>
      <c r="KQT3" s="112"/>
      <c r="KSN3" s="51"/>
      <c r="KSO3" s="51"/>
      <c r="KSU3" s="112"/>
      <c r="KSV3" s="112"/>
      <c r="KSW3" s="112"/>
      <c r="KSX3" s="112"/>
      <c r="KSY3" s="112"/>
      <c r="KSZ3" s="112"/>
      <c r="KTA3" s="112"/>
      <c r="KTB3" s="112"/>
      <c r="KUV3" s="51"/>
      <c r="KUW3" s="51"/>
      <c r="KVC3" s="112"/>
      <c r="KVD3" s="112"/>
      <c r="KVE3" s="112"/>
      <c r="KVF3" s="112"/>
      <c r="KVG3" s="112"/>
      <c r="KVH3" s="112"/>
      <c r="KVI3" s="112"/>
      <c r="KVJ3" s="112"/>
      <c r="KXD3" s="51"/>
      <c r="KXE3" s="51"/>
      <c r="KXK3" s="112"/>
      <c r="KXL3" s="112"/>
      <c r="KXM3" s="112"/>
      <c r="KXN3" s="112"/>
      <c r="KXO3" s="112"/>
      <c r="KXP3" s="112"/>
      <c r="KXQ3" s="112"/>
      <c r="KXR3" s="112"/>
      <c r="KZL3" s="51"/>
      <c r="KZM3" s="51"/>
      <c r="KZS3" s="112"/>
      <c r="KZT3" s="112"/>
      <c r="KZU3" s="112"/>
      <c r="KZV3" s="112"/>
      <c r="KZW3" s="112"/>
      <c r="KZX3" s="112"/>
      <c r="KZY3" s="112"/>
      <c r="KZZ3" s="112"/>
      <c r="LBT3" s="51"/>
      <c r="LBU3" s="51"/>
      <c r="LCA3" s="112"/>
      <c r="LCB3" s="112"/>
      <c r="LCC3" s="112"/>
      <c r="LCD3" s="112"/>
      <c r="LCE3" s="112"/>
      <c r="LCF3" s="112"/>
      <c r="LCG3" s="112"/>
      <c r="LCH3" s="112"/>
      <c r="LEB3" s="51"/>
      <c r="LEC3" s="51"/>
      <c r="LEI3" s="112"/>
      <c r="LEJ3" s="112"/>
      <c r="LEK3" s="112"/>
      <c r="LEL3" s="112"/>
      <c r="LEM3" s="112"/>
      <c r="LEN3" s="112"/>
      <c r="LEO3" s="112"/>
      <c r="LEP3" s="112"/>
      <c r="LGJ3" s="51"/>
      <c r="LGK3" s="51"/>
      <c r="LGQ3" s="112"/>
      <c r="LGR3" s="112"/>
      <c r="LGS3" s="112"/>
      <c r="LGT3" s="112"/>
      <c r="LGU3" s="112"/>
      <c r="LGV3" s="112"/>
      <c r="LGW3" s="112"/>
      <c r="LGX3" s="112"/>
      <c r="LIR3" s="51"/>
      <c r="LIS3" s="51"/>
      <c r="LIY3" s="112"/>
      <c r="LIZ3" s="112"/>
      <c r="LJA3" s="112"/>
      <c r="LJB3" s="112"/>
      <c r="LJC3" s="112"/>
      <c r="LJD3" s="112"/>
      <c r="LJE3" s="112"/>
      <c r="LJF3" s="112"/>
      <c r="LKZ3" s="51"/>
      <c r="LLA3" s="51"/>
      <c r="LLG3" s="112"/>
      <c r="LLH3" s="112"/>
      <c r="LLI3" s="112"/>
      <c r="LLJ3" s="112"/>
      <c r="LLK3" s="112"/>
      <c r="LLL3" s="112"/>
      <c r="LLM3" s="112"/>
      <c r="LLN3" s="112"/>
      <c r="LNH3" s="51"/>
      <c r="LNI3" s="51"/>
      <c r="LNO3" s="112"/>
      <c r="LNP3" s="112"/>
      <c r="LNQ3" s="112"/>
      <c r="LNR3" s="112"/>
      <c r="LNS3" s="112"/>
      <c r="LNT3" s="112"/>
      <c r="LNU3" s="112"/>
      <c r="LNV3" s="112"/>
      <c r="LPP3" s="51"/>
      <c r="LPQ3" s="51"/>
      <c r="LPW3" s="112"/>
      <c r="LPX3" s="112"/>
      <c r="LPY3" s="112"/>
      <c r="LPZ3" s="112"/>
      <c r="LQA3" s="112"/>
      <c r="LQB3" s="112"/>
      <c r="LQC3" s="112"/>
      <c r="LQD3" s="112"/>
      <c r="LRX3" s="51"/>
      <c r="LRY3" s="51"/>
      <c r="LSE3" s="112"/>
      <c r="LSF3" s="112"/>
      <c r="LSG3" s="112"/>
      <c r="LSH3" s="112"/>
      <c r="LSI3" s="112"/>
      <c r="LSJ3" s="112"/>
      <c r="LSK3" s="112"/>
      <c r="LSL3" s="112"/>
      <c r="LUF3" s="51"/>
      <c r="LUG3" s="51"/>
      <c r="LUM3" s="112"/>
      <c r="LUN3" s="112"/>
      <c r="LUO3" s="112"/>
      <c r="LUP3" s="112"/>
      <c r="LUQ3" s="112"/>
      <c r="LUR3" s="112"/>
      <c r="LUS3" s="112"/>
      <c r="LUT3" s="112"/>
      <c r="LWN3" s="51"/>
      <c r="LWO3" s="51"/>
      <c r="LWU3" s="112"/>
      <c r="LWV3" s="112"/>
      <c r="LWW3" s="112"/>
      <c r="LWX3" s="112"/>
      <c r="LWY3" s="112"/>
      <c r="LWZ3" s="112"/>
      <c r="LXA3" s="112"/>
      <c r="LXB3" s="112"/>
      <c r="LYV3" s="51"/>
      <c r="LYW3" s="51"/>
      <c r="LZC3" s="112"/>
      <c r="LZD3" s="112"/>
      <c r="LZE3" s="112"/>
      <c r="LZF3" s="112"/>
      <c r="LZG3" s="112"/>
      <c r="LZH3" s="112"/>
      <c r="LZI3" s="112"/>
      <c r="LZJ3" s="112"/>
      <c r="MBD3" s="51"/>
      <c r="MBE3" s="51"/>
      <c r="MBK3" s="112"/>
      <c r="MBL3" s="112"/>
      <c r="MBM3" s="112"/>
      <c r="MBN3" s="112"/>
      <c r="MBO3" s="112"/>
      <c r="MBP3" s="112"/>
      <c r="MBQ3" s="112"/>
      <c r="MBR3" s="112"/>
      <c r="MDL3" s="51"/>
      <c r="MDM3" s="51"/>
      <c r="MDS3" s="112"/>
      <c r="MDT3" s="112"/>
      <c r="MDU3" s="112"/>
      <c r="MDV3" s="112"/>
      <c r="MDW3" s="112"/>
      <c r="MDX3" s="112"/>
      <c r="MDY3" s="112"/>
      <c r="MDZ3" s="112"/>
      <c r="MFT3" s="51"/>
      <c r="MFU3" s="51"/>
      <c r="MGA3" s="112"/>
      <c r="MGB3" s="112"/>
      <c r="MGC3" s="112"/>
      <c r="MGD3" s="112"/>
      <c r="MGE3" s="112"/>
      <c r="MGF3" s="112"/>
      <c r="MGG3" s="112"/>
      <c r="MGH3" s="112"/>
      <c r="MIB3" s="51"/>
      <c r="MIC3" s="51"/>
      <c r="MII3" s="112"/>
      <c r="MIJ3" s="112"/>
      <c r="MIK3" s="112"/>
      <c r="MIL3" s="112"/>
      <c r="MIM3" s="112"/>
      <c r="MIN3" s="112"/>
      <c r="MIO3" s="112"/>
      <c r="MIP3" s="112"/>
      <c r="MKJ3" s="51"/>
      <c r="MKK3" s="51"/>
      <c r="MKQ3" s="112"/>
      <c r="MKR3" s="112"/>
      <c r="MKS3" s="112"/>
      <c r="MKT3" s="112"/>
      <c r="MKU3" s="112"/>
      <c r="MKV3" s="112"/>
      <c r="MKW3" s="112"/>
      <c r="MKX3" s="112"/>
      <c r="MMR3" s="51"/>
      <c r="MMS3" s="51"/>
      <c r="MMY3" s="112"/>
      <c r="MMZ3" s="112"/>
      <c r="MNA3" s="112"/>
      <c r="MNB3" s="112"/>
      <c r="MNC3" s="112"/>
      <c r="MND3" s="112"/>
      <c r="MNE3" s="112"/>
      <c r="MNF3" s="112"/>
      <c r="MOZ3" s="51"/>
      <c r="MPA3" s="51"/>
      <c r="MPG3" s="112"/>
      <c r="MPH3" s="112"/>
      <c r="MPI3" s="112"/>
      <c r="MPJ3" s="112"/>
      <c r="MPK3" s="112"/>
      <c r="MPL3" s="112"/>
      <c r="MPM3" s="112"/>
      <c r="MPN3" s="112"/>
      <c r="MRH3" s="51"/>
      <c r="MRI3" s="51"/>
      <c r="MRO3" s="112"/>
      <c r="MRP3" s="112"/>
      <c r="MRQ3" s="112"/>
      <c r="MRR3" s="112"/>
      <c r="MRS3" s="112"/>
      <c r="MRT3" s="112"/>
      <c r="MRU3" s="112"/>
      <c r="MRV3" s="112"/>
      <c r="MTP3" s="51"/>
      <c r="MTQ3" s="51"/>
      <c r="MTW3" s="112"/>
      <c r="MTX3" s="112"/>
      <c r="MTY3" s="112"/>
      <c r="MTZ3" s="112"/>
      <c r="MUA3" s="112"/>
      <c r="MUB3" s="112"/>
      <c r="MUC3" s="112"/>
      <c r="MUD3" s="112"/>
      <c r="MVX3" s="51"/>
      <c r="MVY3" s="51"/>
      <c r="MWE3" s="112"/>
      <c r="MWF3" s="112"/>
      <c r="MWG3" s="112"/>
      <c r="MWH3" s="112"/>
      <c r="MWI3" s="112"/>
      <c r="MWJ3" s="112"/>
      <c r="MWK3" s="112"/>
      <c r="MWL3" s="112"/>
      <c r="MYF3" s="51"/>
      <c r="MYG3" s="51"/>
      <c r="MYM3" s="112"/>
      <c r="MYN3" s="112"/>
      <c r="MYO3" s="112"/>
      <c r="MYP3" s="112"/>
      <c r="MYQ3" s="112"/>
      <c r="MYR3" s="112"/>
      <c r="MYS3" s="112"/>
      <c r="MYT3" s="112"/>
      <c r="NAN3" s="51"/>
      <c r="NAO3" s="51"/>
      <c r="NAU3" s="112"/>
      <c r="NAV3" s="112"/>
      <c r="NAW3" s="112"/>
      <c r="NAX3" s="112"/>
      <c r="NAY3" s="112"/>
      <c r="NAZ3" s="112"/>
      <c r="NBA3" s="112"/>
      <c r="NBB3" s="112"/>
      <c r="NCV3" s="51"/>
      <c r="NCW3" s="51"/>
      <c r="NDC3" s="112"/>
      <c r="NDD3" s="112"/>
      <c r="NDE3" s="112"/>
      <c r="NDF3" s="112"/>
      <c r="NDG3" s="112"/>
      <c r="NDH3" s="112"/>
      <c r="NDI3" s="112"/>
      <c r="NDJ3" s="112"/>
      <c r="NFD3" s="51"/>
      <c r="NFE3" s="51"/>
      <c r="NFK3" s="112"/>
      <c r="NFL3" s="112"/>
      <c r="NFM3" s="112"/>
      <c r="NFN3" s="112"/>
      <c r="NFO3" s="112"/>
      <c r="NFP3" s="112"/>
      <c r="NFQ3" s="112"/>
      <c r="NFR3" s="112"/>
      <c r="NHL3" s="51"/>
      <c r="NHM3" s="51"/>
      <c r="NHS3" s="112"/>
      <c r="NHT3" s="112"/>
      <c r="NHU3" s="112"/>
      <c r="NHV3" s="112"/>
      <c r="NHW3" s="112"/>
      <c r="NHX3" s="112"/>
      <c r="NHY3" s="112"/>
      <c r="NHZ3" s="112"/>
      <c r="NJT3" s="51"/>
      <c r="NJU3" s="51"/>
      <c r="NKA3" s="112"/>
      <c r="NKB3" s="112"/>
      <c r="NKC3" s="112"/>
      <c r="NKD3" s="112"/>
      <c r="NKE3" s="112"/>
      <c r="NKF3" s="112"/>
      <c r="NKG3" s="112"/>
      <c r="NKH3" s="112"/>
      <c r="NMB3" s="51"/>
      <c r="NMC3" s="51"/>
      <c r="NMI3" s="112"/>
      <c r="NMJ3" s="112"/>
      <c r="NMK3" s="112"/>
      <c r="NML3" s="112"/>
      <c r="NMM3" s="112"/>
      <c r="NMN3" s="112"/>
      <c r="NMO3" s="112"/>
      <c r="NMP3" s="112"/>
      <c r="NOJ3" s="51"/>
      <c r="NOK3" s="51"/>
      <c r="NOQ3" s="112"/>
      <c r="NOR3" s="112"/>
      <c r="NOS3" s="112"/>
      <c r="NOT3" s="112"/>
      <c r="NOU3" s="112"/>
      <c r="NOV3" s="112"/>
      <c r="NOW3" s="112"/>
      <c r="NOX3" s="112"/>
      <c r="NQR3" s="51"/>
      <c r="NQS3" s="51"/>
      <c r="NQY3" s="112"/>
      <c r="NQZ3" s="112"/>
      <c r="NRA3" s="112"/>
      <c r="NRB3" s="112"/>
      <c r="NRC3" s="112"/>
      <c r="NRD3" s="112"/>
      <c r="NRE3" s="112"/>
      <c r="NRF3" s="112"/>
      <c r="NSZ3" s="51"/>
      <c r="NTA3" s="51"/>
      <c r="NTG3" s="112"/>
      <c r="NTH3" s="112"/>
      <c r="NTI3" s="112"/>
      <c r="NTJ3" s="112"/>
      <c r="NTK3" s="112"/>
      <c r="NTL3" s="112"/>
      <c r="NTM3" s="112"/>
      <c r="NTN3" s="112"/>
      <c r="NVH3" s="51"/>
      <c r="NVI3" s="51"/>
      <c r="NVO3" s="112"/>
      <c r="NVP3" s="112"/>
      <c r="NVQ3" s="112"/>
      <c r="NVR3" s="112"/>
      <c r="NVS3" s="112"/>
      <c r="NVT3" s="112"/>
      <c r="NVU3" s="112"/>
      <c r="NVV3" s="112"/>
      <c r="NXP3" s="51"/>
      <c r="NXQ3" s="51"/>
      <c r="NXW3" s="112"/>
      <c r="NXX3" s="112"/>
      <c r="NXY3" s="112"/>
      <c r="NXZ3" s="112"/>
      <c r="NYA3" s="112"/>
      <c r="NYB3" s="112"/>
      <c r="NYC3" s="112"/>
      <c r="NYD3" s="112"/>
      <c r="NZX3" s="51"/>
      <c r="NZY3" s="51"/>
      <c r="OAE3" s="112"/>
      <c r="OAF3" s="112"/>
      <c r="OAG3" s="112"/>
      <c r="OAH3" s="112"/>
      <c r="OAI3" s="112"/>
      <c r="OAJ3" s="112"/>
      <c r="OAK3" s="112"/>
      <c r="OAL3" s="112"/>
      <c r="OCF3" s="51"/>
      <c r="OCG3" s="51"/>
      <c r="OCM3" s="112"/>
      <c r="OCN3" s="112"/>
      <c r="OCO3" s="112"/>
      <c r="OCP3" s="112"/>
      <c r="OCQ3" s="112"/>
      <c r="OCR3" s="112"/>
      <c r="OCS3" s="112"/>
      <c r="OCT3" s="112"/>
      <c r="OEN3" s="51"/>
      <c r="OEO3" s="51"/>
      <c r="OEU3" s="112"/>
      <c r="OEV3" s="112"/>
      <c r="OEW3" s="112"/>
      <c r="OEX3" s="112"/>
      <c r="OEY3" s="112"/>
      <c r="OEZ3" s="112"/>
      <c r="OFA3" s="112"/>
      <c r="OFB3" s="112"/>
      <c r="OGV3" s="51"/>
      <c r="OGW3" s="51"/>
      <c r="OHC3" s="112"/>
      <c r="OHD3" s="112"/>
      <c r="OHE3" s="112"/>
      <c r="OHF3" s="112"/>
      <c r="OHG3" s="112"/>
      <c r="OHH3" s="112"/>
      <c r="OHI3" s="112"/>
      <c r="OHJ3" s="112"/>
      <c r="OJD3" s="51"/>
      <c r="OJE3" s="51"/>
      <c r="OJK3" s="112"/>
      <c r="OJL3" s="112"/>
      <c r="OJM3" s="112"/>
      <c r="OJN3" s="112"/>
      <c r="OJO3" s="112"/>
      <c r="OJP3" s="112"/>
      <c r="OJQ3" s="112"/>
      <c r="OJR3" s="112"/>
      <c r="OLL3" s="51"/>
      <c r="OLM3" s="51"/>
      <c r="OLS3" s="112"/>
      <c r="OLT3" s="112"/>
      <c r="OLU3" s="112"/>
      <c r="OLV3" s="112"/>
      <c r="OLW3" s="112"/>
      <c r="OLX3" s="112"/>
      <c r="OLY3" s="112"/>
      <c r="OLZ3" s="112"/>
      <c r="ONT3" s="51"/>
      <c r="ONU3" s="51"/>
      <c r="OOA3" s="112"/>
      <c r="OOB3" s="112"/>
      <c r="OOC3" s="112"/>
      <c r="OOD3" s="112"/>
      <c r="OOE3" s="112"/>
      <c r="OOF3" s="112"/>
      <c r="OOG3" s="112"/>
      <c r="OOH3" s="112"/>
      <c r="OQB3" s="51"/>
      <c r="OQC3" s="51"/>
      <c r="OQI3" s="112"/>
      <c r="OQJ3" s="112"/>
      <c r="OQK3" s="112"/>
      <c r="OQL3" s="112"/>
      <c r="OQM3" s="112"/>
      <c r="OQN3" s="112"/>
      <c r="OQO3" s="112"/>
      <c r="OQP3" s="112"/>
      <c r="OSJ3" s="51"/>
      <c r="OSK3" s="51"/>
      <c r="OSQ3" s="112"/>
      <c r="OSR3" s="112"/>
      <c r="OSS3" s="112"/>
      <c r="OST3" s="112"/>
      <c r="OSU3" s="112"/>
      <c r="OSV3" s="112"/>
      <c r="OSW3" s="112"/>
      <c r="OSX3" s="112"/>
      <c r="OUR3" s="51"/>
      <c r="OUS3" s="51"/>
      <c r="OUY3" s="112"/>
      <c r="OUZ3" s="112"/>
      <c r="OVA3" s="112"/>
      <c r="OVB3" s="112"/>
      <c r="OVC3" s="112"/>
      <c r="OVD3" s="112"/>
      <c r="OVE3" s="112"/>
      <c r="OVF3" s="112"/>
      <c r="OWZ3" s="51"/>
      <c r="OXA3" s="51"/>
      <c r="OXG3" s="112"/>
      <c r="OXH3" s="112"/>
      <c r="OXI3" s="112"/>
      <c r="OXJ3" s="112"/>
      <c r="OXK3" s="112"/>
      <c r="OXL3" s="112"/>
      <c r="OXM3" s="112"/>
      <c r="OXN3" s="112"/>
      <c r="OZH3" s="51"/>
      <c r="OZI3" s="51"/>
      <c r="OZO3" s="112"/>
      <c r="OZP3" s="112"/>
      <c r="OZQ3" s="112"/>
      <c r="OZR3" s="112"/>
      <c r="OZS3" s="112"/>
      <c r="OZT3" s="112"/>
      <c r="OZU3" s="112"/>
      <c r="OZV3" s="112"/>
      <c r="PBP3" s="51"/>
      <c r="PBQ3" s="51"/>
      <c r="PBW3" s="112"/>
      <c r="PBX3" s="112"/>
      <c r="PBY3" s="112"/>
      <c r="PBZ3" s="112"/>
      <c r="PCA3" s="112"/>
      <c r="PCB3" s="112"/>
      <c r="PCC3" s="112"/>
      <c r="PCD3" s="112"/>
      <c r="PDX3" s="51"/>
      <c r="PDY3" s="51"/>
      <c r="PEE3" s="112"/>
      <c r="PEF3" s="112"/>
      <c r="PEG3" s="112"/>
      <c r="PEH3" s="112"/>
      <c r="PEI3" s="112"/>
      <c r="PEJ3" s="112"/>
      <c r="PEK3" s="112"/>
      <c r="PEL3" s="112"/>
      <c r="PGF3" s="51"/>
      <c r="PGG3" s="51"/>
      <c r="PGM3" s="112"/>
      <c r="PGN3" s="112"/>
      <c r="PGO3" s="112"/>
      <c r="PGP3" s="112"/>
      <c r="PGQ3" s="112"/>
      <c r="PGR3" s="112"/>
      <c r="PGS3" s="112"/>
      <c r="PGT3" s="112"/>
      <c r="PIN3" s="51"/>
      <c r="PIO3" s="51"/>
      <c r="PIU3" s="112"/>
      <c r="PIV3" s="112"/>
      <c r="PIW3" s="112"/>
      <c r="PIX3" s="112"/>
      <c r="PIY3" s="112"/>
      <c r="PIZ3" s="112"/>
      <c r="PJA3" s="112"/>
      <c r="PJB3" s="112"/>
      <c r="PKV3" s="51"/>
      <c r="PKW3" s="51"/>
      <c r="PLC3" s="112"/>
      <c r="PLD3" s="112"/>
      <c r="PLE3" s="112"/>
      <c r="PLF3" s="112"/>
      <c r="PLG3" s="112"/>
      <c r="PLH3" s="112"/>
      <c r="PLI3" s="112"/>
      <c r="PLJ3" s="112"/>
      <c r="PND3" s="51"/>
      <c r="PNE3" s="51"/>
      <c r="PNK3" s="112"/>
      <c r="PNL3" s="112"/>
      <c r="PNM3" s="112"/>
      <c r="PNN3" s="112"/>
      <c r="PNO3" s="112"/>
      <c r="PNP3" s="112"/>
      <c r="PNQ3" s="112"/>
      <c r="PNR3" s="112"/>
      <c r="PPL3" s="51"/>
      <c r="PPM3" s="51"/>
      <c r="PPS3" s="112"/>
      <c r="PPT3" s="112"/>
      <c r="PPU3" s="112"/>
      <c r="PPV3" s="112"/>
      <c r="PPW3" s="112"/>
      <c r="PPX3" s="112"/>
      <c r="PPY3" s="112"/>
      <c r="PPZ3" s="112"/>
      <c r="PRT3" s="51"/>
      <c r="PRU3" s="51"/>
      <c r="PSA3" s="112"/>
      <c r="PSB3" s="112"/>
      <c r="PSC3" s="112"/>
      <c r="PSD3" s="112"/>
      <c r="PSE3" s="112"/>
      <c r="PSF3" s="112"/>
      <c r="PSG3" s="112"/>
      <c r="PSH3" s="112"/>
      <c r="PUB3" s="51"/>
      <c r="PUC3" s="51"/>
      <c r="PUI3" s="112"/>
      <c r="PUJ3" s="112"/>
      <c r="PUK3" s="112"/>
      <c r="PUL3" s="112"/>
      <c r="PUM3" s="112"/>
      <c r="PUN3" s="112"/>
      <c r="PUO3" s="112"/>
      <c r="PUP3" s="112"/>
      <c r="PWJ3" s="51"/>
      <c r="PWK3" s="51"/>
      <c r="PWQ3" s="112"/>
      <c r="PWR3" s="112"/>
      <c r="PWS3" s="112"/>
      <c r="PWT3" s="112"/>
      <c r="PWU3" s="112"/>
      <c r="PWV3" s="112"/>
      <c r="PWW3" s="112"/>
      <c r="PWX3" s="112"/>
      <c r="PYR3" s="51"/>
      <c r="PYS3" s="51"/>
      <c r="PYY3" s="112"/>
      <c r="PYZ3" s="112"/>
      <c r="PZA3" s="112"/>
      <c r="PZB3" s="112"/>
      <c r="PZC3" s="112"/>
      <c r="PZD3" s="112"/>
      <c r="PZE3" s="112"/>
      <c r="PZF3" s="112"/>
      <c r="QAZ3" s="51"/>
      <c r="QBA3" s="51"/>
      <c r="QBG3" s="112"/>
      <c r="QBH3" s="112"/>
      <c r="QBI3" s="112"/>
      <c r="QBJ3" s="112"/>
      <c r="QBK3" s="112"/>
      <c r="QBL3" s="112"/>
      <c r="QBM3" s="112"/>
      <c r="QBN3" s="112"/>
      <c r="QDH3" s="51"/>
      <c r="QDI3" s="51"/>
      <c r="QDO3" s="112"/>
      <c r="QDP3" s="112"/>
      <c r="QDQ3" s="112"/>
      <c r="QDR3" s="112"/>
      <c r="QDS3" s="112"/>
      <c r="QDT3" s="112"/>
      <c r="QDU3" s="112"/>
      <c r="QDV3" s="112"/>
      <c r="QFP3" s="51"/>
      <c r="QFQ3" s="51"/>
      <c r="QFW3" s="112"/>
      <c r="QFX3" s="112"/>
      <c r="QFY3" s="112"/>
      <c r="QFZ3" s="112"/>
      <c r="QGA3" s="112"/>
      <c r="QGB3" s="112"/>
      <c r="QGC3" s="112"/>
      <c r="QGD3" s="112"/>
      <c r="QHX3" s="51"/>
      <c r="QHY3" s="51"/>
      <c r="QIE3" s="112"/>
      <c r="QIF3" s="112"/>
      <c r="QIG3" s="112"/>
      <c r="QIH3" s="112"/>
      <c r="QII3" s="112"/>
      <c r="QIJ3" s="112"/>
      <c r="QIK3" s="112"/>
      <c r="QIL3" s="112"/>
      <c r="QKF3" s="51"/>
      <c r="QKG3" s="51"/>
      <c r="QKM3" s="112"/>
      <c r="QKN3" s="112"/>
      <c r="QKO3" s="112"/>
      <c r="QKP3" s="112"/>
      <c r="QKQ3" s="112"/>
      <c r="QKR3" s="112"/>
      <c r="QKS3" s="112"/>
      <c r="QKT3" s="112"/>
      <c r="QMN3" s="51"/>
      <c r="QMO3" s="51"/>
      <c r="QMU3" s="112"/>
      <c r="QMV3" s="112"/>
      <c r="QMW3" s="112"/>
      <c r="QMX3" s="112"/>
      <c r="QMY3" s="112"/>
      <c r="QMZ3" s="112"/>
      <c r="QNA3" s="112"/>
      <c r="QNB3" s="112"/>
      <c r="QOV3" s="51"/>
      <c r="QOW3" s="51"/>
      <c r="QPC3" s="112"/>
      <c r="QPD3" s="112"/>
      <c r="QPE3" s="112"/>
      <c r="QPF3" s="112"/>
      <c r="QPG3" s="112"/>
      <c r="QPH3" s="112"/>
      <c r="QPI3" s="112"/>
      <c r="QPJ3" s="112"/>
      <c r="QRD3" s="51"/>
      <c r="QRE3" s="51"/>
      <c r="QRK3" s="112"/>
      <c r="QRL3" s="112"/>
      <c r="QRM3" s="112"/>
      <c r="QRN3" s="112"/>
      <c r="QRO3" s="112"/>
      <c r="QRP3" s="112"/>
      <c r="QRQ3" s="112"/>
      <c r="QRR3" s="112"/>
      <c r="QTL3" s="51"/>
      <c r="QTM3" s="51"/>
      <c r="QTS3" s="112"/>
      <c r="QTT3" s="112"/>
      <c r="QTU3" s="112"/>
      <c r="QTV3" s="112"/>
      <c r="QTW3" s="112"/>
      <c r="QTX3" s="112"/>
      <c r="QTY3" s="112"/>
      <c r="QTZ3" s="112"/>
      <c r="QVT3" s="51"/>
      <c r="QVU3" s="51"/>
      <c r="QWA3" s="112"/>
      <c r="QWB3" s="112"/>
      <c r="QWC3" s="112"/>
      <c r="QWD3" s="112"/>
      <c r="QWE3" s="112"/>
      <c r="QWF3" s="112"/>
      <c r="QWG3" s="112"/>
      <c r="QWH3" s="112"/>
      <c r="QYB3" s="51"/>
      <c r="QYC3" s="51"/>
      <c r="QYI3" s="112"/>
      <c r="QYJ3" s="112"/>
      <c r="QYK3" s="112"/>
      <c r="QYL3" s="112"/>
      <c r="QYM3" s="112"/>
      <c r="QYN3" s="112"/>
      <c r="QYO3" s="112"/>
      <c r="QYP3" s="112"/>
      <c r="RAJ3" s="51"/>
      <c r="RAK3" s="51"/>
      <c r="RAQ3" s="112"/>
      <c r="RAR3" s="112"/>
      <c r="RAS3" s="112"/>
      <c r="RAT3" s="112"/>
      <c r="RAU3" s="112"/>
      <c r="RAV3" s="112"/>
      <c r="RAW3" s="112"/>
      <c r="RAX3" s="112"/>
      <c r="RCR3" s="51"/>
      <c r="RCS3" s="51"/>
      <c r="RCY3" s="112"/>
      <c r="RCZ3" s="112"/>
      <c r="RDA3" s="112"/>
      <c r="RDB3" s="112"/>
      <c r="RDC3" s="112"/>
      <c r="RDD3" s="112"/>
      <c r="RDE3" s="112"/>
      <c r="RDF3" s="112"/>
      <c r="REZ3" s="51"/>
      <c r="RFA3" s="51"/>
      <c r="RFG3" s="112"/>
      <c r="RFH3" s="112"/>
      <c r="RFI3" s="112"/>
      <c r="RFJ3" s="112"/>
      <c r="RFK3" s="112"/>
      <c r="RFL3" s="112"/>
      <c r="RFM3" s="112"/>
      <c r="RFN3" s="112"/>
      <c r="RHH3" s="51"/>
      <c r="RHI3" s="51"/>
      <c r="RHO3" s="112"/>
      <c r="RHP3" s="112"/>
      <c r="RHQ3" s="112"/>
      <c r="RHR3" s="112"/>
      <c r="RHS3" s="112"/>
      <c r="RHT3" s="112"/>
      <c r="RHU3" s="112"/>
      <c r="RHV3" s="112"/>
      <c r="RJP3" s="51"/>
      <c r="RJQ3" s="51"/>
      <c r="RJW3" s="112"/>
      <c r="RJX3" s="112"/>
      <c r="RJY3" s="112"/>
      <c r="RJZ3" s="112"/>
      <c r="RKA3" s="112"/>
      <c r="RKB3" s="112"/>
      <c r="RKC3" s="112"/>
      <c r="RKD3" s="112"/>
      <c r="RLX3" s="51"/>
      <c r="RLY3" s="51"/>
      <c r="RME3" s="112"/>
      <c r="RMF3" s="112"/>
      <c r="RMG3" s="112"/>
      <c r="RMH3" s="112"/>
      <c r="RMI3" s="112"/>
      <c r="RMJ3" s="112"/>
      <c r="RMK3" s="112"/>
      <c r="RML3" s="112"/>
      <c r="ROF3" s="51"/>
      <c r="ROG3" s="51"/>
      <c r="ROM3" s="112"/>
      <c r="RON3" s="112"/>
      <c r="ROO3" s="112"/>
      <c r="ROP3" s="112"/>
      <c r="ROQ3" s="112"/>
      <c r="ROR3" s="112"/>
      <c r="ROS3" s="112"/>
      <c r="ROT3" s="112"/>
      <c r="RQN3" s="51"/>
      <c r="RQO3" s="51"/>
      <c r="RQU3" s="112"/>
      <c r="RQV3" s="112"/>
      <c r="RQW3" s="112"/>
      <c r="RQX3" s="112"/>
      <c r="RQY3" s="112"/>
      <c r="RQZ3" s="112"/>
      <c r="RRA3" s="112"/>
      <c r="RRB3" s="112"/>
      <c r="RSV3" s="51"/>
      <c r="RSW3" s="51"/>
      <c r="RTC3" s="112"/>
      <c r="RTD3" s="112"/>
      <c r="RTE3" s="112"/>
      <c r="RTF3" s="112"/>
      <c r="RTG3" s="112"/>
      <c r="RTH3" s="112"/>
      <c r="RTI3" s="112"/>
      <c r="RTJ3" s="112"/>
      <c r="RVD3" s="51"/>
      <c r="RVE3" s="51"/>
      <c r="RVK3" s="112"/>
      <c r="RVL3" s="112"/>
      <c r="RVM3" s="112"/>
      <c r="RVN3" s="112"/>
      <c r="RVO3" s="112"/>
      <c r="RVP3" s="112"/>
      <c r="RVQ3" s="112"/>
      <c r="RVR3" s="112"/>
      <c r="RXL3" s="51"/>
      <c r="RXM3" s="51"/>
      <c r="RXS3" s="112"/>
      <c r="RXT3" s="112"/>
      <c r="RXU3" s="112"/>
      <c r="RXV3" s="112"/>
      <c r="RXW3" s="112"/>
      <c r="RXX3" s="112"/>
      <c r="RXY3" s="112"/>
      <c r="RXZ3" s="112"/>
      <c r="RZT3" s="51"/>
      <c r="RZU3" s="51"/>
      <c r="SAA3" s="112"/>
      <c r="SAB3" s="112"/>
      <c r="SAC3" s="112"/>
      <c r="SAD3" s="112"/>
      <c r="SAE3" s="112"/>
      <c r="SAF3" s="112"/>
      <c r="SAG3" s="112"/>
      <c r="SAH3" s="112"/>
      <c r="SCB3" s="51"/>
      <c r="SCC3" s="51"/>
      <c r="SCI3" s="112"/>
      <c r="SCJ3" s="112"/>
      <c r="SCK3" s="112"/>
      <c r="SCL3" s="112"/>
      <c r="SCM3" s="112"/>
      <c r="SCN3" s="112"/>
      <c r="SCO3" s="112"/>
      <c r="SCP3" s="112"/>
      <c r="SEJ3" s="51"/>
      <c r="SEK3" s="51"/>
      <c r="SEQ3" s="112"/>
      <c r="SER3" s="112"/>
      <c r="SES3" s="112"/>
      <c r="SET3" s="112"/>
      <c r="SEU3" s="112"/>
      <c r="SEV3" s="112"/>
      <c r="SEW3" s="112"/>
      <c r="SEX3" s="112"/>
      <c r="SGR3" s="51"/>
      <c r="SGS3" s="51"/>
      <c r="SGY3" s="112"/>
      <c r="SGZ3" s="112"/>
      <c r="SHA3" s="112"/>
      <c r="SHB3" s="112"/>
      <c r="SHC3" s="112"/>
      <c r="SHD3" s="112"/>
      <c r="SHE3" s="112"/>
      <c r="SHF3" s="112"/>
      <c r="SIZ3" s="51"/>
      <c r="SJA3" s="51"/>
      <c r="SJG3" s="112"/>
      <c r="SJH3" s="112"/>
      <c r="SJI3" s="112"/>
      <c r="SJJ3" s="112"/>
      <c r="SJK3" s="112"/>
      <c r="SJL3" s="112"/>
      <c r="SJM3" s="112"/>
      <c r="SJN3" s="112"/>
      <c r="SLH3" s="51"/>
      <c r="SLI3" s="51"/>
      <c r="SLO3" s="112"/>
      <c r="SLP3" s="112"/>
      <c r="SLQ3" s="112"/>
      <c r="SLR3" s="112"/>
      <c r="SLS3" s="112"/>
      <c r="SLT3" s="112"/>
      <c r="SLU3" s="112"/>
      <c r="SLV3" s="112"/>
      <c r="SNP3" s="51"/>
      <c r="SNQ3" s="51"/>
      <c r="SNW3" s="112"/>
      <c r="SNX3" s="112"/>
      <c r="SNY3" s="112"/>
      <c r="SNZ3" s="112"/>
      <c r="SOA3" s="112"/>
      <c r="SOB3" s="112"/>
      <c r="SOC3" s="112"/>
      <c r="SOD3" s="112"/>
      <c r="SPX3" s="51"/>
      <c r="SPY3" s="51"/>
      <c r="SQE3" s="112"/>
      <c r="SQF3" s="112"/>
      <c r="SQG3" s="112"/>
      <c r="SQH3" s="112"/>
      <c r="SQI3" s="112"/>
      <c r="SQJ3" s="112"/>
      <c r="SQK3" s="112"/>
      <c r="SQL3" s="112"/>
      <c r="SSF3" s="51"/>
      <c r="SSG3" s="51"/>
      <c r="SSM3" s="112"/>
      <c r="SSN3" s="112"/>
      <c r="SSO3" s="112"/>
      <c r="SSP3" s="112"/>
      <c r="SSQ3" s="112"/>
      <c r="SSR3" s="112"/>
      <c r="SSS3" s="112"/>
      <c r="SST3" s="112"/>
      <c r="SUN3" s="51"/>
      <c r="SUO3" s="51"/>
      <c r="SUU3" s="112"/>
      <c r="SUV3" s="112"/>
      <c r="SUW3" s="112"/>
      <c r="SUX3" s="112"/>
      <c r="SUY3" s="112"/>
      <c r="SUZ3" s="112"/>
      <c r="SVA3" s="112"/>
      <c r="SVB3" s="112"/>
      <c r="SWV3" s="51"/>
      <c r="SWW3" s="51"/>
      <c r="SXC3" s="112"/>
      <c r="SXD3" s="112"/>
      <c r="SXE3" s="112"/>
      <c r="SXF3" s="112"/>
      <c r="SXG3" s="112"/>
      <c r="SXH3" s="112"/>
      <c r="SXI3" s="112"/>
      <c r="SXJ3" s="112"/>
      <c r="SZD3" s="51"/>
      <c r="SZE3" s="51"/>
      <c r="SZK3" s="112"/>
      <c r="SZL3" s="112"/>
      <c r="SZM3" s="112"/>
      <c r="SZN3" s="112"/>
      <c r="SZO3" s="112"/>
      <c r="SZP3" s="112"/>
      <c r="SZQ3" s="112"/>
      <c r="SZR3" s="112"/>
      <c r="TBL3" s="51"/>
      <c r="TBM3" s="51"/>
      <c r="TBS3" s="112"/>
      <c r="TBT3" s="112"/>
      <c r="TBU3" s="112"/>
      <c r="TBV3" s="112"/>
      <c r="TBW3" s="112"/>
      <c r="TBX3" s="112"/>
      <c r="TBY3" s="112"/>
      <c r="TBZ3" s="112"/>
      <c r="TDT3" s="51"/>
      <c r="TDU3" s="51"/>
      <c r="TEA3" s="112"/>
      <c r="TEB3" s="112"/>
      <c r="TEC3" s="112"/>
      <c r="TED3" s="112"/>
      <c r="TEE3" s="112"/>
      <c r="TEF3" s="112"/>
      <c r="TEG3" s="112"/>
      <c r="TEH3" s="112"/>
      <c r="TGB3" s="51"/>
      <c r="TGC3" s="51"/>
      <c r="TGI3" s="112"/>
      <c r="TGJ3" s="112"/>
      <c r="TGK3" s="112"/>
      <c r="TGL3" s="112"/>
      <c r="TGM3" s="112"/>
      <c r="TGN3" s="112"/>
      <c r="TGO3" s="112"/>
      <c r="TGP3" s="112"/>
      <c r="TIJ3" s="51"/>
      <c r="TIK3" s="51"/>
      <c r="TIQ3" s="112"/>
      <c r="TIR3" s="112"/>
      <c r="TIS3" s="112"/>
      <c r="TIT3" s="112"/>
      <c r="TIU3" s="112"/>
      <c r="TIV3" s="112"/>
      <c r="TIW3" s="112"/>
      <c r="TIX3" s="112"/>
      <c r="TKR3" s="51"/>
      <c r="TKS3" s="51"/>
      <c r="TKY3" s="112"/>
      <c r="TKZ3" s="112"/>
      <c r="TLA3" s="112"/>
      <c r="TLB3" s="112"/>
      <c r="TLC3" s="112"/>
      <c r="TLD3" s="112"/>
      <c r="TLE3" s="112"/>
      <c r="TLF3" s="112"/>
      <c r="TMZ3" s="51"/>
      <c r="TNA3" s="51"/>
      <c r="TNG3" s="112"/>
      <c r="TNH3" s="112"/>
      <c r="TNI3" s="112"/>
      <c r="TNJ3" s="112"/>
      <c r="TNK3" s="112"/>
      <c r="TNL3" s="112"/>
      <c r="TNM3" s="112"/>
      <c r="TNN3" s="112"/>
      <c r="TPH3" s="51"/>
      <c r="TPI3" s="51"/>
      <c r="TPO3" s="112"/>
      <c r="TPP3" s="112"/>
      <c r="TPQ3" s="112"/>
      <c r="TPR3" s="112"/>
      <c r="TPS3" s="112"/>
      <c r="TPT3" s="112"/>
      <c r="TPU3" s="112"/>
      <c r="TPV3" s="112"/>
      <c r="TRP3" s="51"/>
      <c r="TRQ3" s="51"/>
      <c r="TRW3" s="112"/>
      <c r="TRX3" s="112"/>
      <c r="TRY3" s="112"/>
      <c r="TRZ3" s="112"/>
      <c r="TSA3" s="112"/>
      <c r="TSB3" s="112"/>
      <c r="TSC3" s="112"/>
      <c r="TSD3" s="112"/>
      <c r="TTX3" s="51"/>
      <c r="TTY3" s="51"/>
      <c r="TUE3" s="112"/>
      <c r="TUF3" s="112"/>
      <c r="TUG3" s="112"/>
      <c r="TUH3" s="112"/>
      <c r="TUI3" s="112"/>
      <c r="TUJ3" s="112"/>
      <c r="TUK3" s="112"/>
      <c r="TUL3" s="112"/>
      <c r="TWF3" s="51"/>
      <c r="TWG3" s="51"/>
      <c r="TWM3" s="112"/>
      <c r="TWN3" s="112"/>
      <c r="TWO3" s="112"/>
      <c r="TWP3" s="112"/>
      <c r="TWQ3" s="112"/>
      <c r="TWR3" s="112"/>
      <c r="TWS3" s="112"/>
      <c r="TWT3" s="112"/>
      <c r="TYN3" s="51"/>
      <c r="TYO3" s="51"/>
      <c r="TYU3" s="112"/>
      <c r="TYV3" s="112"/>
      <c r="TYW3" s="112"/>
      <c r="TYX3" s="112"/>
      <c r="TYY3" s="112"/>
      <c r="TYZ3" s="112"/>
      <c r="TZA3" s="112"/>
      <c r="TZB3" s="112"/>
      <c r="UAV3" s="51"/>
      <c r="UAW3" s="51"/>
      <c r="UBC3" s="112"/>
      <c r="UBD3" s="112"/>
      <c r="UBE3" s="112"/>
      <c r="UBF3" s="112"/>
      <c r="UBG3" s="112"/>
      <c r="UBH3" s="112"/>
      <c r="UBI3" s="112"/>
      <c r="UBJ3" s="112"/>
      <c r="UDD3" s="51"/>
      <c r="UDE3" s="51"/>
      <c r="UDK3" s="112"/>
      <c r="UDL3" s="112"/>
      <c r="UDM3" s="112"/>
      <c r="UDN3" s="112"/>
      <c r="UDO3" s="112"/>
      <c r="UDP3" s="112"/>
      <c r="UDQ3" s="112"/>
      <c r="UDR3" s="112"/>
      <c r="UFL3" s="51"/>
      <c r="UFM3" s="51"/>
      <c r="UFS3" s="112"/>
      <c r="UFT3" s="112"/>
      <c r="UFU3" s="112"/>
      <c r="UFV3" s="112"/>
      <c r="UFW3" s="112"/>
      <c r="UFX3" s="112"/>
      <c r="UFY3" s="112"/>
      <c r="UFZ3" s="112"/>
      <c r="UHT3" s="51"/>
      <c r="UHU3" s="51"/>
      <c r="UIA3" s="112"/>
      <c r="UIB3" s="112"/>
      <c r="UIC3" s="112"/>
      <c r="UID3" s="112"/>
      <c r="UIE3" s="112"/>
      <c r="UIF3" s="112"/>
      <c r="UIG3" s="112"/>
      <c r="UIH3" s="112"/>
      <c r="UKB3" s="51"/>
      <c r="UKC3" s="51"/>
      <c r="UKI3" s="112"/>
      <c r="UKJ3" s="112"/>
      <c r="UKK3" s="112"/>
      <c r="UKL3" s="112"/>
      <c r="UKM3" s="112"/>
      <c r="UKN3" s="112"/>
      <c r="UKO3" s="112"/>
      <c r="UKP3" s="112"/>
      <c r="UMJ3" s="51"/>
      <c r="UMK3" s="51"/>
      <c r="UMQ3" s="112"/>
      <c r="UMR3" s="112"/>
      <c r="UMS3" s="112"/>
      <c r="UMT3" s="112"/>
      <c r="UMU3" s="112"/>
      <c r="UMV3" s="112"/>
      <c r="UMW3" s="112"/>
      <c r="UMX3" s="112"/>
      <c r="UOR3" s="51"/>
      <c r="UOS3" s="51"/>
      <c r="UOY3" s="112"/>
      <c r="UOZ3" s="112"/>
      <c r="UPA3" s="112"/>
      <c r="UPB3" s="112"/>
      <c r="UPC3" s="112"/>
      <c r="UPD3" s="112"/>
      <c r="UPE3" s="112"/>
      <c r="UPF3" s="112"/>
      <c r="UQZ3" s="51"/>
      <c r="URA3" s="51"/>
      <c r="URG3" s="112"/>
      <c r="URH3" s="112"/>
      <c r="URI3" s="112"/>
      <c r="URJ3" s="112"/>
      <c r="URK3" s="112"/>
      <c r="URL3" s="112"/>
      <c r="URM3" s="112"/>
      <c r="URN3" s="112"/>
      <c r="UTH3" s="51"/>
      <c r="UTI3" s="51"/>
      <c r="UTO3" s="112"/>
      <c r="UTP3" s="112"/>
      <c r="UTQ3" s="112"/>
      <c r="UTR3" s="112"/>
      <c r="UTS3" s="112"/>
      <c r="UTT3" s="112"/>
      <c r="UTU3" s="112"/>
      <c r="UTV3" s="112"/>
      <c r="UVP3" s="51"/>
      <c r="UVQ3" s="51"/>
      <c r="UVW3" s="112"/>
      <c r="UVX3" s="112"/>
      <c r="UVY3" s="112"/>
      <c r="UVZ3" s="112"/>
      <c r="UWA3" s="112"/>
      <c r="UWB3" s="112"/>
      <c r="UWC3" s="112"/>
      <c r="UWD3" s="112"/>
      <c r="UXX3" s="51"/>
      <c r="UXY3" s="51"/>
      <c r="UYE3" s="112"/>
      <c r="UYF3" s="112"/>
      <c r="UYG3" s="112"/>
      <c r="UYH3" s="112"/>
      <c r="UYI3" s="112"/>
      <c r="UYJ3" s="112"/>
      <c r="UYK3" s="112"/>
      <c r="UYL3" s="112"/>
      <c r="VAF3" s="51"/>
      <c r="VAG3" s="51"/>
      <c r="VAM3" s="112"/>
      <c r="VAN3" s="112"/>
      <c r="VAO3" s="112"/>
      <c r="VAP3" s="112"/>
      <c r="VAQ3" s="112"/>
      <c r="VAR3" s="112"/>
      <c r="VAS3" s="112"/>
      <c r="VAT3" s="112"/>
      <c r="VCN3" s="51"/>
      <c r="VCO3" s="51"/>
      <c r="VCU3" s="112"/>
      <c r="VCV3" s="112"/>
      <c r="VCW3" s="112"/>
      <c r="VCX3" s="112"/>
      <c r="VCY3" s="112"/>
      <c r="VCZ3" s="112"/>
      <c r="VDA3" s="112"/>
      <c r="VDB3" s="112"/>
      <c r="VEV3" s="51"/>
      <c r="VEW3" s="51"/>
      <c r="VFC3" s="112"/>
      <c r="VFD3" s="112"/>
      <c r="VFE3" s="112"/>
      <c r="VFF3" s="112"/>
      <c r="VFG3" s="112"/>
      <c r="VFH3" s="112"/>
      <c r="VFI3" s="112"/>
      <c r="VFJ3" s="112"/>
      <c r="VHD3" s="51"/>
      <c r="VHE3" s="51"/>
      <c r="VHK3" s="112"/>
      <c r="VHL3" s="112"/>
      <c r="VHM3" s="112"/>
      <c r="VHN3" s="112"/>
      <c r="VHO3" s="112"/>
      <c r="VHP3" s="112"/>
      <c r="VHQ3" s="112"/>
      <c r="VHR3" s="112"/>
      <c r="VJL3" s="51"/>
      <c r="VJM3" s="51"/>
      <c r="VJS3" s="112"/>
      <c r="VJT3" s="112"/>
      <c r="VJU3" s="112"/>
      <c r="VJV3" s="112"/>
      <c r="VJW3" s="112"/>
      <c r="VJX3" s="112"/>
      <c r="VJY3" s="112"/>
      <c r="VJZ3" s="112"/>
      <c r="VLT3" s="51"/>
      <c r="VLU3" s="51"/>
      <c r="VMA3" s="112"/>
      <c r="VMB3" s="112"/>
      <c r="VMC3" s="112"/>
      <c r="VMD3" s="112"/>
      <c r="VME3" s="112"/>
      <c r="VMF3" s="112"/>
      <c r="VMG3" s="112"/>
      <c r="VMH3" s="112"/>
      <c r="VOB3" s="51"/>
      <c r="VOC3" s="51"/>
      <c r="VOI3" s="112"/>
      <c r="VOJ3" s="112"/>
      <c r="VOK3" s="112"/>
      <c r="VOL3" s="112"/>
      <c r="VOM3" s="112"/>
      <c r="VON3" s="112"/>
      <c r="VOO3" s="112"/>
      <c r="VOP3" s="112"/>
      <c r="VQJ3" s="51"/>
      <c r="VQK3" s="51"/>
      <c r="VQQ3" s="112"/>
      <c r="VQR3" s="112"/>
      <c r="VQS3" s="112"/>
      <c r="VQT3" s="112"/>
      <c r="VQU3" s="112"/>
      <c r="VQV3" s="112"/>
      <c r="VQW3" s="112"/>
      <c r="VQX3" s="112"/>
      <c r="VSR3" s="51"/>
      <c r="VSS3" s="51"/>
      <c r="VSY3" s="112"/>
      <c r="VSZ3" s="112"/>
      <c r="VTA3" s="112"/>
      <c r="VTB3" s="112"/>
      <c r="VTC3" s="112"/>
      <c r="VTD3" s="112"/>
      <c r="VTE3" s="112"/>
      <c r="VTF3" s="112"/>
      <c r="VUZ3" s="51"/>
      <c r="VVA3" s="51"/>
      <c r="VVG3" s="112"/>
      <c r="VVH3" s="112"/>
      <c r="VVI3" s="112"/>
      <c r="VVJ3" s="112"/>
      <c r="VVK3" s="112"/>
      <c r="VVL3" s="112"/>
      <c r="VVM3" s="112"/>
      <c r="VVN3" s="112"/>
      <c r="VXH3" s="51"/>
      <c r="VXI3" s="51"/>
      <c r="VXO3" s="112"/>
      <c r="VXP3" s="112"/>
      <c r="VXQ3" s="112"/>
      <c r="VXR3" s="112"/>
      <c r="VXS3" s="112"/>
      <c r="VXT3" s="112"/>
      <c r="VXU3" s="112"/>
      <c r="VXV3" s="112"/>
      <c r="VZP3" s="51"/>
      <c r="VZQ3" s="51"/>
      <c r="VZW3" s="112"/>
      <c r="VZX3" s="112"/>
      <c r="VZY3" s="112"/>
      <c r="VZZ3" s="112"/>
      <c r="WAA3" s="112"/>
      <c r="WAB3" s="112"/>
      <c r="WAC3" s="112"/>
      <c r="WAD3" s="112"/>
      <c r="WBX3" s="51"/>
      <c r="WBY3" s="51"/>
      <c r="WCE3" s="112"/>
      <c r="WCF3" s="112"/>
      <c r="WCG3" s="112"/>
      <c r="WCH3" s="112"/>
      <c r="WCI3" s="112"/>
      <c r="WCJ3" s="112"/>
      <c r="WCK3" s="112"/>
      <c r="WCL3" s="112"/>
      <c r="WEF3" s="51"/>
      <c r="WEG3" s="51"/>
      <c r="WEM3" s="112"/>
      <c r="WEN3" s="112"/>
      <c r="WEO3" s="112"/>
      <c r="WEP3" s="112"/>
      <c r="WEQ3" s="112"/>
      <c r="WER3" s="112"/>
      <c r="WES3" s="112"/>
      <c r="WET3" s="112"/>
      <c r="WGN3" s="51"/>
      <c r="WGO3" s="51"/>
      <c r="WGU3" s="112"/>
      <c r="WGV3" s="112"/>
      <c r="WGW3" s="112"/>
      <c r="WGX3" s="112"/>
      <c r="WGY3" s="112"/>
      <c r="WGZ3" s="112"/>
      <c r="WHA3" s="112"/>
      <c r="WHB3" s="112"/>
      <c r="WIV3" s="51"/>
      <c r="WIW3" s="51"/>
      <c r="WJC3" s="112"/>
      <c r="WJD3" s="112"/>
      <c r="WJE3" s="112"/>
      <c r="WJF3" s="112"/>
      <c r="WJG3" s="112"/>
      <c r="WJH3" s="112"/>
      <c r="WJI3" s="112"/>
      <c r="WJJ3" s="112"/>
      <c r="WLD3" s="51"/>
      <c r="WLE3" s="51"/>
      <c r="WLK3" s="112"/>
      <c r="WLL3" s="112"/>
      <c r="WLM3" s="112"/>
      <c r="WLN3" s="112"/>
      <c r="WLO3" s="112"/>
      <c r="WLP3" s="112"/>
      <c r="WLQ3" s="112"/>
      <c r="WLR3" s="112"/>
      <c r="WNL3" s="51"/>
      <c r="WNM3" s="51"/>
      <c r="WNS3" s="112"/>
      <c r="WNT3" s="112"/>
      <c r="WNU3" s="112"/>
      <c r="WNV3" s="112"/>
      <c r="WNW3" s="112"/>
      <c r="WNX3" s="112"/>
      <c r="WNY3" s="112"/>
      <c r="WNZ3" s="112"/>
      <c r="WPT3" s="51"/>
      <c r="WPU3" s="51"/>
      <c r="WQA3" s="112"/>
      <c r="WQB3" s="112"/>
      <c r="WQC3" s="112"/>
      <c r="WQD3" s="112"/>
      <c r="WQE3" s="112"/>
      <c r="WQF3" s="112"/>
      <c r="WQG3" s="112"/>
      <c r="WQH3" s="112"/>
      <c r="WSB3" s="51"/>
      <c r="WSC3" s="51"/>
      <c r="WSI3" s="112"/>
      <c r="WSJ3" s="112"/>
      <c r="WSK3" s="112"/>
      <c r="WSL3" s="112"/>
      <c r="WSM3" s="112"/>
      <c r="WSN3" s="112"/>
      <c r="WSO3" s="112"/>
      <c r="WSP3" s="112"/>
      <c r="WUJ3" s="51"/>
      <c r="WUK3" s="51"/>
      <c r="WUQ3" s="112"/>
      <c r="WUR3" s="112"/>
      <c r="WUS3" s="112"/>
      <c r="WUT3" s="112"/>
      <c r="WUU3" s="112"/>
      <c r="WUV3" s="112"/>
      <c r="WUW3" s="112"/>
      <c r="WUX3" s="112"/>
      <c r="WWR3" s="51"/>
      <c r="WWS3" s="51"/>
      <c r="WWY3" s="112"/>
      <c r="WWZ3" s="112"/>
      <c r="WXA3" s="112"/>
      <c r="WXB3" s="112"/>
      <c r="WXC3" s="112"/>
      <c r="WXD3" s="112"/>
      <c r="WXE3" s="112"/>
      <c r="WXF3" s="112"/>
      <c r="WYZ3" s="51"/>
      <c r="WZA3" s="51"/>
      <c r="WZG3" s="112"/>
      <c r="WZH3" s="112"/>
      <c r="WZI3" s="112"/>
      <c r="WZJ3" s="112"/>
      <c r="WZK3" s="112"/>
      <c r="WZL3" s="112"/>
      <c r="WZM3" s="112"/>
      <c r="WZN3" s="112"/>
      <c r="XBH3" s="51"/>
      <c r="XBI3" s="51"/>
      <c r="XBO3" s="112"/>
      <c r="XBP3" s="112"/>
      <c r="XBQ3" s="112"/>
      <c r="XBR3" s="112"/>
      <c r="XBS3" s="112"/>
      <c r="XBT3" s="112"/>
      <c r="XBU3" s="112"/>
      <c r="XBV3" s="112"/>
      <c r="XDP3" s="51"/>
      <c r="XDQ3" s="51"/>
      <c r="XDW3" s="112"/>
      <c r="XDX3" s="112"/>
      <c r="XDY3" s="112"/>
      <c r="XDZ3" s="112"/>
      <c r="XEA3" s="112"/>
      <c r="XEB3" s="112"/>
      <c r="XEC3" s="112"/>
      <c r="XED3" s="112"/>
    </row>
    <row r="4" spans="1:16384" s="5" customFormat="1" ht="17.45" customHeight="1">
      <c r="B4" s="410"/>
      <c r="C4" s="410"/>
      <c r="D4" s="410"/>
      <c r="E4" s="410"/>
      <c r="F4" s="299"/>
      <c r="G4" s="85"/>
      <c r="H4" s="300"/>
      <c r="I4" s="300"/>
      <c r="J4" s="301"/>
      <c r="K4" s="300"/>
      <c r="L4" s="300"/>
      <c r="M4" s="300"/>
      <c r="N4" s="85"/>
      <c r="O4" s="85"/>
      <c r="P4" s="87"/>
      <c r="Q4" s="88"/>
      <c r="R4" s="88"/>
      <c r="S4" s="88"/>
      <c r="T4" s="411"/>
      <c r="U4" s="411"/>
      <c r="V4" s="302"/>
      <c r="W4" s="85"/>
      <c r="X4" s="98"/>
      <c r="Y4" s="85"/>
      <c r="Z4" s="85"/>
      <c r="AA4" s="85"/>
      <c r="AB4" s="85"/>
      <c r="AC4" s="85"/>
      <c r="AD4" s="85"/>
      <c r="AE4" s="68"/>
      <c r="AF4" s="68" t="s">
        <v>83</v>
      </c>
      <c r="AG4" s="68"/>
      <c r="AH4" s="68"/>
      <c r="AI4" s="68"/>
      <c r="AJ4" s="112"/>
      <c r="AK4" s="112"/>
      <c r="AL4" s="112"/>
      <c r="AM4" s="112"/>
      <c r="AN4" s="112"/>
      <c r="AO4" s="112"/>
      <c r="AP4" s="112"/>
      <c r="AQ4" s="112"/>
      <c r="AR4" s="112"/>
      <c r="BJ4" s="410"/>
      <c r="BK4" s="410"/>
      <c r="BL4" s="410"/>
      <c r="BM4" s="410"/>
      <c r="BN4" s="299"/>
      <c r="BO4" s="85"/>
      <c r="BP4" s="300"/>
      <c r="BQ4" s="300"/>
      <c r="BR4" s="301"/>
      <c r="BS4" s="300"/>
      <c r="BT4" s="300"/>
      <c r="BU4" s="300"/>
      <c r="BV4" s="85"/>
      <c r="BW4" s="85"/>
      <c r="BX4" s="87"/>
      <c r="BY4" s="88"/>
      <c r="BZ4" s="88"/>
      <c r="CA4" s="88"/>
      <c r="CB4" s="411"/>
      <c r="CC4" s="411"/>
      <c r="CD4" s="302"/>
      <c r="CE4" s="85"/>
      <c r="CF4" s="98"/>
      <c r="CG4" s="85"/>
      <c r="CH4" s="85"/>
      <c r="CI4" s="85"/>
      <c r="CJ4" s="85"/>
      <c r="CK4" s="85"/>
      <c r="CL4" s="85"/>
      <c r="CM4" s="112"/>
      <c r="CN4" s="112"/>
      <c r="CO4" s="112"/>
      <c r="CP4" s="112"/>
      <c r="CQ4" s="112"/>
      <c r="CR4" s="112"/>
      <c r="CS4" s="112"/>
      <c r="CT4" s="112"/>
      <c r="DR4" s="410"/>
      <c r="DS4" s="410"/>
      <c r="DT4" s="410"/>
      <c r="DU4" s="410"/>
      <c r="DV4" s="299"/>
      <c r="DW4" s="85"/>
      <c r="DX4" s="300"/>
      <c r="DY4" s="300"/>
      <c r="DZ4" s="301"/>
      <c r="EA4" s="300"/>
      <c r="EB4" s="300"/>
      <c r="EC4" s="300"/>
      <c r="ED4" s="85"/>
      <c r="EE4" s="85"/>
      <c r="EF4" s="87"/>
      <c r="EG4" s="88"/>
      <c r="EH4" s="88"/>
      <c r="EI4" s="88"/>
      <c r="EJ4" s="411"/>
      <c r="EK4" s="411"/>
      <c r="EL4" s="302"/>
      <c r="EM4" s="85"/>
      <c r="EN4" s="98"/>
      <c r="EO4" s="85"/>
      <c r="EP4" s="85"/>
      <c r="EQ4" s="85"/>
      <c r="ER4" s="85"/>
      <c r="ES4" s="85"/>
      <c r="ET4" s="85"/>
      <c r="EU4" s="112"/>
      <c r="EV4" s="112"/>
      <c r="EW4" s="112"/>
      <c r="EX4" s="112"/>
      <c r="EY4" s="112"/>
      <c r="EZ4" s="112"/>
      <c r="FA4" s="112"/>
      <c r="FB4" s="112"/>
      <c r="FZ4" s="410"/>
      <c r="GA4" s="410"/>
      <c r="GB4" s="410"/>
      <c r="GC4" s="410"/>
      <c r="GD4" s="299"/>
      <c r="GE4" s="85"/>
      <c r="GF4" s="300"/>
      <c r="GG4" s="300"/>
      <c r="GH4" s="301"/>
      <c r="GI4" s="300"/>
      <c r="GJ4" s="300"/>
      <c r="GK4" s="300"/>
      <c r="GL4" s="85"/>
      <c r="GM4" s="85"/>
      <c r="GN4" s="87"/>
      <c r="GO4" s="88"/>
      <c r="GP4" s="88"/>
      <c r="GQ4" s="88"/>
      <c r="GR4" s="411"/>
      <c r="GS4" s="411"/>
      <c r="GT4" s="302"/>
      <c r="GU4" s="85"/>
      <c r="GV4" s="98"/>
      <c r="GW4" s="85"/>
      <c r="GX4" s="85"/>
      <c r="GY4" s="85"/>
      <c r="GZ4" s="85"/>
      <c r="HA4" s="85"/>
      <c r="HB4" s="85"/>
      <c r="HC4" s="112"/>
      <c r="HD4" s="112"/>
      <c r="HE4" s="112"/>
      <c r="HF4" s="112"/>
      <c r="HG4" s="112"/>
      <c r="HH4" s="112"/>
      <c r="HI4" s="112"/>
      <c r="HJ4" s="112"/>
      <c r="IH4" s="410"/>
      <c r="II4" s="410"/>
      <c r="IJ4" s="410"/>
      <c r="IK4" s="410"/>
      <c r="IL4" s="299"/>
      <c r="IM4" s="85"/>
      <c r="IN4" s="300"/>
      <c r="IO4" s="300"/>
      <c r="IP4" s="301"/>
      <c r="IQ4" s="300"/>
      <c r="IR4" s="300"/>
      <c r="IS4" s="300"/>
      <c r="IT4" s="85"/>
      <c r="IU4" s="85"/>
      <c r="IV4" s="87"/>
      <c r="IW4" s="88"/>
      <c r="IX4" s="88"/>
      <c r="IY4" s="88"/>
      <c r="IZ4" s="411"/>
      <c r="JA4" s="411"/>
      <c r="JB4" s="302"/>
      <c r="JC4" s="85"/>
      <c r="JD4" s="98"/>
      <c r="JE4" s="85"/>
      <c r="JF4" s="85"/>
      <c r="JG4" s="85"/>
      <c r="JH4" s="85"/>
      <c r="JI4" s="85"/>
      <c r="JJ4" s="85"/>
      <c r="JK4" s="112"/>
      <c r="JL4" s="112"/>
      <c r="JM4" s="112"/>
      <c r="JN4" s="112"/>
      <c r="JO4" s="112"/>
      <c r="JP4" s="112"/>
      <c r="JQ4" s="112"/>
      <c r="JR4" s="112"/>
      <c r="KP4" s="410"/>
      <c r="KQ4" s="410"/>
      <c r="KR4" s="410"/>
      <c r="KS4" s="410"/>
      <c r="KT4" s="299"/>
      <c r="KU4" s="85"/>
      <c r="KV4" s="300"/>
      <c r="KW4" s="300"/>
      <c r="KX4" s="301"/>
      <c r="KY4" s="300"/>
      <c r="KZ4" s="300"/>
      <c r="LA4" s="300"/>
      <c r="LB4" s="85"/>
      <c r="LC4" s="85"/>
      <c r="LD4" s="87"/>
      <c r="LE4" s="88"/>
      <c r="LF4" s="88"/>
      <c r="LG4" s="88"/>
      <c r="LH4" s="411"/>
      <c r="LI4" s="411"/>
      <c r="LJ4" s="302"/>
      <c r="LK4" s="85"/>
      <c r="LL4" s="98"/>
      <c r="LM4" s="85"/>
      <c r="LN4" s="85"/>
      <c r="LO4" s="85"/>
      <c r="LP4" s="85"/>
      <c r="LQ4" s="85"/>
      <c r="LR4" s="85"/>
      <c r="LS4" s="112"/>
      <c r="LT4" s="112"/>
      <c r="LU4" s="112"/>
      <c r="LV4" s="112"/>
      <c r="LW4" s="112"/>
      <c r="LX4" s="112"/>
      <c r="LY4" s="112"/>
      <c r="LZ4" s="112"/>
      <c r="MX4" s="410"/>
      <c r="MY4" s="410"/>
      <c r="MZ4" s="410"/>
      <c r="NA4" s="410"/>
      <c r="NB4" s="299"/>
      <c r="NC4" s="85"/>
      <c r="ND4" s="300"/>
      <c r="NE4" s="300"/>
      <c r="NF4" s="301"/>
      <c r="NG4" s="300"/>
      <c r="NH4" s="300"/>
      <c r="NI4" s="300"/>
      <c r="NJ4" s="85"/>
      <c r="NK4" s="85"/>
      <c r="NL4" s="87"/>
      <c r="NM4" s="88"/>
      <c r="NN4" s="88"/>
      <c r="NO4" s="88"/>
      <c r="NP4" s="411"/>
      <c r="NQ4" s="411"/>
      <c r="NR4" s="302"/>
      <c r="NS4" s="85"/>
      <c r="NT4" s="98"/>
      <c r="NU4" s="85"/>
      <c r="NV4" s="85"/>
      <c r="NW4" s="85"/>
      <c r="NX4" s="85"/>
      <c r="NY4" s="85"/>
      <c r="NZ4" s="85"/>
      <c r="OA4" s="112"/>
      <c r="OB4" s="112"/>
      <c r="OC4" s="112"/>
      <c r="OD4" s="112"/>
      <c r="OE4" s="112"/>
      <c r="OF4" s="112"/>
      <c r="OG4" s="112"/>
      <c r="OH4" s="112"/>
      <c r="PF4" s="410"/>
      <c r="PG4" s="410"/>
      <c r="PH4" s="410"/>
      <c r="PI4" s="410"/>
      <c r="PJ4" s="299"/>
      <c r="PK4" s="85"/>
      <c r="PL4" s="300"/>
      <c r="PM4" s="300"/>
      <c r="PN4" s="301"/>
      <c r="PO4" s="300"/>
      <c r="PP4" s="300"/>
      <c r="PQ4" s="300"/>
      <c r="PR4" s="85"/>
      <c r="PS4" s="85"/>
      <c r="PT4" s="87"/>
      <c r="PU4" s="88"/>
      <c r="PV4" s="88"/>
      <c r="PW4" s="88"/>
      <c r="PX4" s="411"/>
      <c r="PY4" s="411"/>
      <c r="PZ4" s="302"/>
      <c r="QA4" s="85"/>
      <c r="QB4" s="98"/>
      <c r="QC4" s="85"/>
      <c r="QD4" s="85"/>
      <c r="QE4" s="85"/>
      <c r="QF4" s="85"/>
      <c r="QG4" s="85"/>
      <c r="QH4" s="85"/>
      <c r="QI4" s="112"/>
      <c r="QJ4" s="112"/>
      <c r="QK4" s="112"/>
      <c r="QL4" s="112"/>
      <c r="QM4" s="112"/>
      <c r="QN4" s="112"/>
      <c r="QO4" s="112"/>
      <c r="QP4" s="112"/>
      <c r="RN4" s="410"/>
      <c r="RO4" s="410"/>
      <c r="RP4" s="410"/>
      <c r="RQ4" s="410"/>
      <c r="RR4" s="299"/>
      <c r="RS4" s="85"/>
      <c r="RT4" s="300"/>
      <c r="RU4" s="300"/>
      <c r="RV4" s="301"/>
      <c r="RW4" s="300"/>
      <c r="RX4" s="300"/>
      <c r="RY4" s="300"/>
      <c r="RZ4" s="85"/>
      <c r="SA4" s="85"/>
      <c r="SB4" s="87"/>
      <c r="SC4" s="88"/>
      <c r="SD4" s="88"/>
      <c r="SE4" s="88"/>
      <c r="SF4" s="411"/>
      <c r="SG4" s="411"/>
      <c r="SH4" s="302"/>
      <c r="SI4" s="85"/>
      <c r="SJ4" s="98"/>
      <c r="SK4" s="85"/>
      <c r="SL4" s="85"/>
      <c r="SM4" s="85"/>
      <c r="SN4" s="85"/>
      <c r="SO4" s="85"/>
      <c r="SP4" s="85"/>
      <c r="SQ4" s="112"/>
      <c r="SR4" s="112"/>
      <c r="SS4" s="112"/>
      <c r="ST4" s="112"/>
      <c r="SU4" s="112"/>
      <c r="SV4" s="112"/>
      <c r="SW4" s="112"/>
      <c r="SX4" s="112"/>
      <c r="TV4" s="410"/>
      <c r="TW4" s="410"/>
      <c r="TX4" s="410"/>
      <c r="TY4" s="410"/>
      <c r="TZ4" s="299"/>
      <c r="UA4" s="85"/>
      <c r="UB4" s="300"/>
      <c r="UC4" s="300"/>
      <c r="UD4" s="301"/>
      <c r="UE4" s="300"/>
      <c r="UF4" s="300"/>
      <c r="UG4" s="300"/>
      <c r="UH4" s="85"/>
      <c r="UI4" s="85"/>
      <c r="UJ4" s="87"/>
      <c r="UK4" s="88"/>
      <c r="UL4" s="88"/>
      <c r="UM4" s="88"/>
      <c r="UN4" s="411"/>
      <c r="UO4" s="411"/>
      <c r="UP4" s="302"/>
      <c r="UQ4" s="85"/>
      <c r="UR4" s="98"/>
      <c r="US4" s="85"/>
      <c r="UT4" s="85"/>
      <c r="UU4" s="85"/>
      <c r="UV4" s="85"/>
      <c r="UW4" s="85"/>
      <c r="UX4" s="85"/>
      <c r="UY4" s="112"/>
      <c r="UZ4" s="112"/>
      <c r="VA4" s="112"/>
      <c r="VB4" s="112"/>
      <c r="VC4" s="112"/>
      <c r="VD4" s="112"/>
      <c r="VE4" s="112"/>
      <c r="VF4" s="112"/>
      <c r="WD4" s="410"/>
      <c r="WE4" s="410"/>
      <c r="WF4" s="410"/>
      <c r="WG4" s="410"/>
      <c r="WH4" s="299"/>
      <c r="WI4" s="85"/>
      <c r="WJ4" s="300"/>
      <c r="WK4" s="300"/>
      <c r="WL4" s="301"/>
      <c r="WM4" s="300"/>
      <c r="WN4" s="300"/>
      <c r="WO4" s="300"/>
      <c r="WP4" s="85"/>
      <c r="WQ4" s="85"/>
      <c r="WR4" s="87"/>
      <c r="WS4" s="88"/>
      <c r="WT4" s="88"/>
      <c r="WU4" s="88"/>
      <c r="WV4" s="411"/>
      <c r="WW4" s="411"/>
      <c r="WX4" s="302"/>
      <c r="WY4" s="85"/>
      <c r="WZ4" s="98"/>
      <c r="XA4" s="85"/>
      <c r="XB4" s="85"/>
      <c r="XC4" s="85"/>
      <c r="XD4" s="85"/>
      <c r="XE4" s="85"/>
      <c r="XF4" s="85"/>
      <c r="XG4" s="112"/>
      <c r="XH4" s="112"/>
      <c r="XI4" s="112"/>
      <c r="XJ4" s="112"/>
      <c r="XK4" s="112"/>
      <c r="XL4" s="112"/>
      <c r="XM4" s="112"/>
      <c r="XN4" s="112"/>
      <c r="YL4" s="410"/>
      <c r="YM4" s="410"/>
      <c r="YN4" s="410"/>
      <c r="YO4" s="410"/>
      <c r="YP4" s="299"/>
      <c r="YQ4" s="85"/>
      <c r="YR4" s="300"/>
      <c r="YS4" s="300"/>
      <c r="YT4" s="301"/>
      <c r="YU4" s="300"/>
      <c r="YV4" s="300"/>
      <c r="YW4" s="300"/>
      <c r="YX4" s="85"/>
      <c r="YY4" s="85"/>
      <c r="YZ4" s="87"/>
      <c r="ZA4" s="88"/>
      <c r="ZB4" s="88"/>
      <c r="ZC4" s="88"/>
      <c r="ZD4" s="411"/>
      <c r="ZE4" s="411"/>
      <c r="ZF4" s="302"/>
      <c r="ZG4" s="85"/>
      <c r="ZH4" s="98"/>
      <c r="ZI4" s="85"/>
      <c r="ZJ4" s="85"/>
      <c r="ZK4" s="85"/>
      <c r="ZL4" s="85"/>
      <c r="ZM4" s="85"/>
      <c r="ZN4" s="85"/>
      <c r="ZO4" s="112"/>
      <c r="ZP4" s="112"/>
      <c r="ZQ4" s="112"/>
      <c r="ZR4" s="112"/>
      <c r="ZS4" s="112"/>
      <c r="ZT4" s="112"/>
      <c r="ZU4" s="112"/>
      <c r="ZV4" s="112"/>
      <c r="AAT4" s="410"/>
      <c r="AAU4" s="410"/>
      <c r="AAV4" s="410"/>
      <c r="AAW4" s="410"/>
      <c r="AAX4" s="299"/>
      <c r="AAY4" s="85"/>
      <c r="AAZ4" s="300"/>
      <c r="ABA4" s="300"/>
      <c r="ABB4" s="301"/>
      <c r="ABC4" s="300"/>
      <c r="ABD4" s="300"/>
      <c r="ABE4" s="300"/>
      <c r="ABF4" s="85"/>
      <c r="ABG4" s="85"/>
      <c r="ABH4" s="87"/>
      <c r="ABI4" s="88"/>
      <c r="ABJ4" s="88"/>
      <c r="ABK4" s="88"/>
      <c r="ABL4" s="411"/>
      <c r="ABM4" s="411"/>
      <c r="ABN4" s="302"/>
      <c r="ABO4" s="85"/>
      <c r="ABP4" s="98"/>
      <c r="ABQ4" s="85"/>
      <c r="ABR4" s="85"/>
      <c r="ABS4" s="85"/>
      <c r="ABT4" s="85"/>
      <c r="ABU4" s="85"/>
      <c r="ABV4" s="85"/>
      <c r="ABW4" s="112"/>
      <c r="ABX4" s="112"/>
      <c r="ABY4" s="112"/>
      <c r="ABZ4" s="112"/>
      <c r="ACA4" s="112"/>
      <c r="ACB4" s="112"/>
      <c r="ACC4" s="112"/>
      <c r="ACD4" s="112"/>
      <c r="ADB4" s="410"/>
      <c r="ADC4" s="410"/>
      <c r="ADD4" s="410"/>
      <c r="ADE4" s="410"/>
      <c r="ADF4" s="299"/>
      <c r="ADG4" s="85"/>
      <c r="ADH4" s="300"/>
      <c r="ADI4" s="300"/>
      <c r="ADJ4" s="301"/>
      <c r="ADK4" s="300"/>
      <c r="ADL4" s="300"/>
      <c r="ADM4" s="300"/>
      <c r="ADN4" s="85"/>
      <c r="ADO4" s="85"/>
      <c r="ADP4" s="87"/>
      <c r="ADQ4" s="88"/>
      <c r="ADR4" s="88"/>
      <c r="ADS4" s="88"/>
      <c r="ADT4" s="411"/>
      <c r="ADU4" s="411"/>
      <c r="ADV4" s="302"/>
      <c r="ADW4" s="85"/>
      <c r="ADX4" s="98"/>
      <c r="ADY4" s="85"/>
      <c r="ADZ4" s="85"/>
      <c r="AEA4" s="85"/>
      <c r="AEB4" s="85"/>
      <c r="AEC4" s="85"/>
      <c r="AED4" s="85"/>
      <c r="AEE4" s="112"/>
      <c r="AEF4" s="112"/>
      <c r="AEG4" s="112"/>
      <c r="AEH4" s="112"/>
      <c r="AEI4" s="112"/>
      <c r="AEJ4" s="112"/>
      <c r="AEK4" s="112"/>
      <c r="AEL4" s="112"/>
      <c r="AFJ4" s="410"/>
      <c r="AFK4" s="410"/>
      <c r="AFL4" s="410"/>
      <c r="AFM4" s="410"/>
      <c r="AFN4" s="299"/>
      <c r="AFO4" s="85"/>
      <c r="AFP4" s="300"/>
      <c r="AFQ4" s="300"/>
      <c r="AFR4" s="301"/>
      <c r="AFS4" s="300"/>
      <c r="AFT4" s="300"/>
      <c r="AFU4" s="300"/>
      <c r="AFV4" s="85"/>
      <c r="AFW4" s="85"/>
      <c r="AFX4" s="87"/>
      <c r="AFY4" s="88"/>
      <c r="AFZ4" s="88"/>
      <c r="AGA4" s="88"/>
      <c r="AGB4" s="411"/>
      <c r="AGC4" s="411"/>
      <c r="AGD4" s="302"/>
      <c r="AGE4" s="85"/>
      <c r="AGF4" s="98"/>
      <c r="AGG4" s="85"/>
      <c r="AGH4" s="85"/>
      <c r="AGI4" s="85"/>
      <c r="AGJ4" s="85"/>
      <c r="AGK4" s="85"/>
      <c r="AGL4" s="85"/>
      <c r="AGM4" s="112"/>
      <c r="AGN4" s="112"/>
      <c r="AGO4" s="112"/>
      <c r="AGP4" s="112"/>
      <c r="AGQ4" s="112"/>
      <c r="AGR4" s="112"/>
      <c r="AGS4" s="112"/>
      <c r="AGT4" s="112"/>
      <c r="AHR4" s="410"/>
      <c r="AHS4" s="410"/>
      <c r="AHT4" s="410"/>
      <c r="AHU4" s="410"/>
      <c r="AHV4" s="299"/>
      <c r="AHW4" s="85"/>
      <c r="AHX4" s="300"/>
      <c r="AHY4" s="300"/>
      <c r="AHZ4" s="301"/>
      <c r="AIA4" s="300"/>
      <c r="AIB4" s="300"/>
      <c r="AIC4" s="300"/>
      <c r="AID4" s="85"/>
      <c r="AIE4" s="85"/>
      <c r="AIF4" s="87"/>
      <c r="AIG4" s="88"/>
      <c r="AIH4" s="88"/>
      <c r="AII4" s="88"/>
      <c r="AIJ4" s="411"/>
      <c r="AIK4" s="411"/>
      <c r="AIL4" s="302"/>
      <c r="AIM4" s="85"/>
      <c r="AIN4" s="98"/>
      <c r="AIO4" s="85"/>
      <c r="AIP4" s="85"/>
      <c r="AIQ4" s="85"/>
      <c r="AIR4" s="85"/>
      <c r="AIS4" s="85"/>
      <c r="AIT4" s="85"/>
      <c r="AIU4" s="112"/>
      <c r="AIV4" s="112"/>
      <c r="AIW4" s="112"/>
      <c r="AIX4" s="112"/>
      <c r="AIY4" s="112"/>
      <c r="AIZ4" s="112"/>
      <c r="AJA4" s="112"/>
      <c r="AJB4" s="112"/>
      <c r="AJZ4" s="410"/>
      <c r="AKA4" s="410"/>
      <c r="AKB4" s="410"/>
      <c r="AKC4" s="410"/>
      <c r="AKD4" s="299"/>
      <c r="AKE4" s="85"/>
      <c r="AKF4" s="300"/>
      <c r="AKG4" s="300"/>
      <c r="AKH4" s="301"/>
      <c r="AKI4" s="300"/>
      <c r="AKJ4" s="300"/>
      <c r="AKK4" s="300"/>
      <c r="AKL4" s="85"/>
      <c r="AKM4" s="85"/>
      <c r="AKN4" s="87"/>
      <c r="AKO4" s="88"/>
      <c r="AKP4" s="88"/>
      <c r="AKQ4" s="88"/>
      <c r="AKR4" s="411"/>
      <c r="AKS4" s="411"/>
      <c r="AKT4" s="302"/>
      <c r="AKU4" s="85"/>
      <c r="AKV4" s="98"/>
      <c r="AKW4" s="85"/>
      <c r="AKX4" s="85"/>
      <c r="AKY4" s="85"/>
      <c r="AKZ4" s="85"/>
      <c r="ALA4" s="85"/>
      <c r="ALB4" s="85"/>
      <c r="ALC4" s="112"/>
      <c r="ALD4" s="112"/>
      <c r="ALE4" s="112"/>
      <c r="ALF4" s="112"/>
      <c r="ALG4" s="112"/>
      <c r="ALH4" s="112"/>
      <c r="ALI4" s="112"/>
      <c r="ALJ4" s="112"/>
      <c r="AMH4" s="410"/>
      <c r="AMI4" s="410"/>
      <c r="AMJ4" s="410"/>
      <c r="AMK4" s="410"/>
      <c r="AML4" s="299"/>
      <c r="AMM4" s="85"/>
      <c r="AMN4" s="300"/>
      <c r="AMO4" s="300"/>
      <c r="AMP4" s="301"/>
      <c r="AMQ4" s="300"/>
      <c r="AMR4" s="300"/>
      <c r="AMS4" s="300"/>
      <c r="AMT4" s="85"/>
      <c r="AMU4" s="85"/>
      <c r="AMV4" s="87"/>
      <c r="AMW4" s="88"/>
      <c r="AMX4" s="88"/>
      <c r="AMY4" s="88"/>
      <c r="AMZ4" s="411"/>
      <c r="ANA4" s="411"/>
      <c r="ANB4" s="302"/>
      <c r="ANC4" s="85"/>
      <c r="AND4" s="98"/>
      <c r="ANE4" s="85"/>
      <c r="ANF4" s="85"/>
      <c r="ANG4" s="85"/>
      <c r="ANH4" s="85"/>
      <c r="ANI4" s="85"/>
      <c r="ANJ4" s="85"/>
      <c r="ANK4" s="112"/>
      <c r="ANL4" s="112"/>
      <c r="ANM4" s="112"/>
      <c r="ANN4" s="112"/>
      <c r="ANO4" s="112"/>
      <c r="ANP4" s="112"/>
      <c r="ANQ4" s="112"/>
      <c r="ANR4" s="112"/>
      <c r="AOP4" s="410"/>
      <c r="AOQ4" s="410"/>
      <c r="AOR4" s="410"/>
      <c r="AOS4" s="410"/>
      <c r="AOT4" s="299"/>
      <c r="AOU4" s="85"/>
      <c r="AOV4" s="300"/>
      <c r="AOW4" s="300"/>
      <c r="AOX4" s="301"/>
      <c r="AOY4" s="300"/>
      <c r="AOZ4" s="300"/>
      <c r="APA4" s="300"/>
      <c r="APB4" s="85"/>
      <c r="APC4" s="85"/>
      <c r="APD4" s="87"/>
      <c r="APE4" s="88"/>
      <c r="APF4" s="88"/>
      <c r="APG4" s="88"/>
      <c r="APH4" s="411"/>
      <c r="API4" s="411"/>
      <c r="APJ4" s="302"/>
      <c r="APK4" s="85"/>
      <c r="APL4" s="98"/>
      <c r="APM4" s="85"/>
      <c r="APN4" s="85"/>
      <c r="APO4" s="85"/>
      <c r="APP4" s="85"/>
      <c r="APQ4" s="85"/>
      <c r="APR4" s="85"/>
      <c r="APS4" s="112"/>
      <c r="APT4" s="112"/>
      <c r="APU4" s="112"/>
      <c r="APV4" s="112"/>
      <c r="APW4" s="112"/>
      <c r="APX4" s="112"/>
      <c r="APY4" s="112"/>
      <c r="APZ4" s="112"/>
      <c r="AQX4" s="410"/>
      <c r="AQY4" s="410"/>
      <c r="AQZ4" s="410"/>
      <c r="ARA4" s="410"/>
      <c r="ARB4" s="299"/>
      <c r="ARC4" s="85"/>
      <c r="ARD4" s="300"/>
      <c r="ARE4" s="300"/>
      <c r="ARF4" s="301"/>
      <c r="ARG4" s="300"/>
      <c r="ARH4" s="300"/>
      <c r="ARI4" s="300"/>
      <c r="ARJ4" s="85"/>
      <c r="ARK4" s="85"/>
      <c r="ARL4" s="87"/>
      <c r="ARM4" s="88"/>
      <c r="ARN4" s="88"/>
      <c r="ARO4" s="88"/>
      <c r="ARP4" s="411"/>
      <c r="ARQ4" s="411"/>
      <c r="ARR4" s="302"/>
      <c r="ARS4" s="85"/>
      <c r="ART4" s="98"/>
      <c r="ARU4" s="85"/>
      <c r="ARV4" s="85"/>
      <c r="ARW4" s="85"/>
      <c r="ARX4" s="85"/>
      <c r="ARY4" s="85"/>
      <c r="ARZ4" s="85"/>
      <c r="ASA4" s="112"/>
      <c r="ASB4" s="112"/>
      <c r="ASC4" s="112"/>
      <c r="ASD4" s="112"/>
      <c r="ASE4" s="112"/>
      <c r="ASF4" s="112"/>
      <c r="ASG4" s="112"/>
      <c r="ASH4" s="112"/>
      <c r="ATF4" s="410"/>
      <c r="ATG4" s="410"/>
      <c r="ATH4" s="410"/>
      <c r="ATI4" s="410"/>
      <c r="ATJ4" s="299"/>
      <c r="ATK4" s="85"/>
      <c r="ATL4" s="300"/>
      <c r="ATM4" s="300"/>
      <c r="ATN4" s="301"/>
      <c r="ATO4" s="300"/>
      <c r="ATP4" s="300"/>
      <c r="ATQ4" s="300"/>
      <c r="ATR4" s="85"/>
      <c r="ATS4" s="85"/>
      <c r="ATT4" s="87"/>
      <c r="ATU4" s="88"/>
      <c r="ATV4" s="88"/>
      <c r="ATW4" s="88"/>
      <c r="ATX4" s="411"/>
      <c r="ATY4" s="411"/>
      <c r="ATZ4" s="302"/>
      <c r="AUA4" s="85"/>
      <c r="AUB4" s="98"/>
      <c r="AUC4" s="85"/>
      <c r="AUD4" s="85"/>
      <c r="AUE4" s="85"/>
      <c r="AUF4" s="85"/>
      <c r="AUG4" s="85"/>
      <c r="AUH4" s="85"/>
      <c r="AUI4" s="112"/>
      <c r="AUJ4" s="112"/>
      <c r="AUK4" s="112"/>
      <c r="AUL4" s="112"/>
      <c r="AUM4" s="112"/>
      <c r="AUN4" s="112"/>
      <c r="AUO4" s="112"/>
      <c r="AUP4" s="112"/>
      <c r="AVN4" s="410"/>
      <c r="AVO4" s="410"/>
      <c r="AVP4" s="410"/>
      <c r="AVQ4" s="410"/>
      <c r="AVR4" s="299"/>
      <c r="AVS4" s="85"/>
      <c r="AVT4" s="300"/>
      <c r="AVU4" s="300"/>
      <c r="AVV4" s="301"/>
      <c r="AVW4" s="300"/>
      <c r="AVX4" s="300"/>
      <c r="AVY4" s="300"/>
      <c r="AVZ4" s="85"/>
      <c r="AWA4" s="85"/>
      <c r="AWB4" s="87"/>
      <c r="AWC4" s="88"/>
      <c r="AWD4" s="88"/>
      <c r="AWE4" s="88"/>
      <c r="AWF4" s="411"/>
      <c r="AWG4" s="411"/>
      <c r="AWH4" s="302"/>
      <c r="AWI4" s="85"/>
      <c r="AWJ4" s="98"/>
      <c r="AWK4" s="85"/>
      <c r="AWL4" s="85"/>
      <c r="AWM4" s="85"/>
      <c r="AWN4" s="85"/>
      <c r="AWO4" s="85"/>
      <c r="AWP4" s="85"/>
      <c r="AWQ4" s="112"/>
      <c r="AWR4" s="112"/>
      <c r="AWS4" s="112"/>
      <c r="AWT4" s="112"/>
      <c r="AWU4" s="112"/>
      <c r="AWV4" s="112"/>
      <c r="AWW4" s="112"/>
      <c r="AWX4" s="112"/>
      <c r="AXV4" s="410"/>
      <c r="AXW4" s="410"/>
      <c r="AXX4" s="410"/>
      <c r="AXY4" s="410"/>
      <c r="AXZ4" s="299"/>
      <c r="AYA4" s="85"/>
      <c r="AYB4" s="300"/>
      <c r="AYC4" s="300"/>
      <c r="AYD4" s="301"/>
      <c r="AYE4" s="300"/>
      <c r="AYF4" s="300"/>
      <c r="AYG4" s="300"/>
      <c r="AYH4" s="85"/>
      <c r="AYI4" s="85"/>
      <c r="AYJ4" s="87"/>
      <c r="AYK4" s="88"/>
      <c r="AYL4" s="88"/>
      <c r="AYM4" s="88"/>
      <c r="AYN4" s="411"/>
      <c r="AYO4" s="411"/>
      <c r="AYP4" s="302"/>
      <c r="AYQ4" s="85"/>
      <c r="AYR4" s="98"/>
      <c r="AYS4" s="85"/>
      <c r="AYT4" s="85"/>
      <c r="AYU4" s="85"/>
      <c r="AYV4" s="85"/>
      <c r="AYW4" s="85"/>
      <c r="AYX4" s="85"/>
      <c r="AYY4" s="112"/>
      <c r="AYZ4" s="112"/>
      <c r="AZA4" s="112"/>
      <c r="AZB4" s="112"/>
      <c r="AZC4" s="112"/>
      <c r="AZD4" s="112"/>
      <c r="AZE4" s="112"/>
      <c r="AZF4" s="112"/>
      <c r="BAD4" s="410"/>
      <c r="BAE4" s="410"/>
      <c r="BAF4" s="410"/>
      <c r="BAG4" s="410"/>
      <c r="BAH4" s="299"/>
      <c r="BAI4" s="85"/>
      <c r="BAJ4" s="300"/>
      <c r="BAK4" s="300"/>
      <c r="BAL4" s="301"/>
      <c r="BAM4" s="300"/>
      <c r="BAN4" s="300"/>
      <c r="BAO4" s="300"/>
      <c r="BAP4" s="85"/>
      <c r="BAQ4" s="85"/>
      <c r="BAR4" s="87"/>
      <c r="BAS4" s="88"/>
      <c r="BAT4" s="88"/>
      <c r="BAU4" s="88"/>
      <c r="BAV4" s="411"/>
      <c r="BAW4" s="411"/>
      <c r="BAX4" s="302"/>
      <c r="BAY4" s="85"/>
      <c r="BAZ4" s="98"/>
      <c r="BBA4" s="85"/>
      <c r="BBB4" s="85"/>
      <c r="BBC4" s="85"/>
      <c r="BBD4" s="85"/>
      <c r="BBE4" s="85"/>
      <c r="BBF4" s="85"/>
      <c r="BBG4" s="112"/>
      <c r="BBH4" s="112"/>
      <c r="BBI4" s="112"/>
      <c r="BBJ4" s="112"/>
      <c r="BBK4" s="112"/>
      <c r="BBL4" s="112"/>
      <c r="BBM4" s="112"/>
      <c r="BBN4" s="112"/>
      <c r="BCL4" s="410"/>
      <c r="BCM4" s="410"/>
      <c r="BCN4" s="410"/>
      <c r="BCO4" s="410"/>
      <c r="BCP4" s="299"/>
      <c r="BCQ4" s="85"/>
      <c r="BCR4" s="300"/>
      <c r="BCS4" s="300"/>
      <c r="BCT4" s="301"/>
      <c r="BCU4" s="300"/>
      <c r="BCV4" s="300"/>
      <c r="BCW4" s="300"/>
      <c r="BCX4" s="85"/>
      <c r="BCY4" s="85"/>
      <c r="BCZ4" s="87"/>
      <c r="BDA4" s="88"/>
      <c r="BDB4" s="88"/>
      <c r="BDC4" s="88"/>
      <c r="BDD4" s="411"/>
      <c r="BDE4" s="411"/>
      <c r="BDF4" s="302"/>
      <c r="BDG4" s="85"/>
      <c r="BDH4" s="98"/>
      <c r="BDI4" s="85"/>
      <c r="BDJ4" s="85"/>
      <c r="BDK4" s="85"/>
      <c r="BDL4" s="85"/>
      <c r="BDM4" s="85"/>
      <c r="BDN4" s="85"/>
      <c r="BDO4" s="112"/>
      <c r="BDP4" s="112"/>
      <c r="BDQ4" s="112"/>
      <c r="BDR4" s="112"/>
      <c r="BDS4" s="112"/>
      <c r="BDT4" s="112"/>
      <c r="BDU4" s="112"/>
      <c r="BDV4" s="112"/>
      <c r="BET4" s="410"/>
      <c r="BEU4" s="410"/>
      <c r="BEV4" s="410"/>
      <c r="BEW4" s="410"/>
      <c r="BEX4" s="299"/>
      <c r="BEY4" s="85"/>
      <c r="BEZ4" s="300"/>
      <c r="BFA4" s="300"/>
      <c r="BFB4" s="301"/>
      <c r="BFC4" s="300"/>
      <c r="BFD4" s="300"/>
      <c r="BFE4" s="300"/>
      <c r="BFF4" s="85"/>
      <c r="BFG4" s="85"/>
      <c r="BFH4" s="87"/>
      <c r="BFI4" s="88"/>
      <c r="BFJ4" s="88"/>
      <c r="BFK4" s="88"/>
      <c r="BFL4" s="411"/>
      <c r="BFM4" s="411"/>
      <c r="BFN4" s="302"/>
      <c r="BFO4" s="85"/>
      <c r="BFP4" s="98"/>
      <c r="BFQ4" s="85"/>
      <c r="BFR4" s="85"/>
      <c r="BFS4" s="85"/>
      <c r="BFT4" s="85"/>
      <c r="BFU4" s="85"/>
      <c r="BFV4" s="85"/>
      <c r="BFW4" s="112"/>
      <c r="BFX4" s="112"/>
      <c r="BFY4" s="112"/>
      <c r="BFZ4" s="112"/>
      <c r="BGA4" s="112"/>
      <c r="BGB4" s="112"/>
      <c r="BGC4" s="112"/>
      <c r="BGD4" s="112"/>
      <c r="BHB4" s="410"/>
      <c r="BHC4" s="410"/>
      <c r="BHD4" s="410"/>
      <c r="BHE4" s="410"/>
      <c r="BHF4" s="299"/>
      <c r="BHG4" s="85"/>
      <c r="BHH4" s="300"/>
      <c r="BHI4" s="300"/>
      <c r="BHJ4" s="301"/>
      <c r="BHK4" s="300"/>
      <c r="BHL4" s="300"/>
      <c r="BHM4" s="300"/>
      <c r="BHN4" s="85"/>
      <c r="BHO4" s="85"/>
      <c r="BHP4" s="87"/>
      <c r="BHQ4" s="88"/>
      <c r="BHR4" s="88"/>
      <c r="BHS4" s="88"/>
      <c r="BHT4" s="411"/>
      <c r="BHU4" s="411"/>
      <c r="BHV4" s="302"/>
      <c r="BHW4" s="85"/>
      <c r="BHX4" s="98"/>
      <c r="BHY4" s="85"/>
      <c r="BHZ4" s="85"/>
      <c r="BIA4" s="85"/>
      <c r="BIB4" s="85"/>
      <c r="BIC4" s="85"/>
      <c r="BID4" s="85"/>
      <c r="BIE4" s="112"/>
      <c r="BIF4" s="112"/>
      <c r="BIG4" s="112"/>
      <c r="BIH4" s="112"/>
      <c r="BII4" s="112"/>
      <c r="BIJ4" s="112"/>
      <c r="BIK4" s="112"/>
      <c r="BIL4" s="112"/>
      <c r="BJJ4" s="410"/>
      <c r="BJK4" s="410"/>
      <c r="BJL4" s="410"/>
      <c r="BJM4" s="410"/>
      <c r="BJN4" s="299"/>
      <c r="BJO4" s="85"/>
      <c r="BJP4" s="300"/>
      <c r="BJQ4" s="300"/>
      <c r="BJR4" s="301"/>
      <c r="BJS4" s="300"/>
      <c r="BJT4" s="300"/>
      <c r="BJU4" s="300"/>
      <c r="BJV4" s="85"/>
      <c r="BJW4" s="85"/>
      <c r="BJX4" s="87"/>
      <c r="BJY4" s="88"/>
      <c r="BJZ4" s="88"/>
      <c r="BKA4" s="88"/>
      <c r="BKB4" s="411"/>
      <c r="BKC4" s="411"/>
      <c r="BKD4" s="302"/>
      <c r="BKE4" s="85"/>
      <c r="BKF4" s="98"/>
      <c r="BKG4" s="85"/>
      <c r="BKH4" s="85"/>
      <c r="BKI4" s="85"/>
      <c r="BKJ4" s="85"/>
      <c r="BKK4" s="85"/>
      <c r="BKL4" s="85"/>
      <c r="BKM4" s="112"/>
      <c r="BKN4" s="112"/>
      <c r="BKO4" s="112"/>
      <c r="BKP4" s="112"/>
      <c r="BKQ4" s="112"/>
      <c r="BKR4" s="112"/>
      <c r="BKS4" s="112"/>
      <c r="BKT4" s="112"/>
      <c r="BLR4" s="410"/>
      <c r="BLS4" s="410"/>
      <c r="BLT4" s="410"/>
      <c r="BLU4" s="410"/>
      <c r="BLV4" s="299"/>
      <c r="BLW4" s="85"/>
      <c r="BLX4" s="300"/>
      <c r="BLY4" s="300"/>
      <c r="BLZ4" s="301"/>
      <c r="BMA4" s="300"/>
      <c r="BMB4" s="300"/>
      <c r="BMC4" s="300"/>
      <c r="BMD4" s="85"/>
      <c r="BME4" s="85"/>
      <c r="BMF4" s="87"/>
      <c r="BMG4" s="88"/>
      <c r="BMH4" s="88"/>
      <c r="BMI4" s="88"/>
      <c r="BMJ4" s="411"/>
      <c r="BMK4" s="411"/>
      <c r="BML4" s="302"/>
      <c r="BMM4" s="85"/>
      <c r="BMN4" s="98"/>
      <c r="BMO4" s="85"/>
      <c r="BMP4" s="85"/>
      <c r="BMQ4" s="85"/>
      <c r="BMR4" s="85"/>
      <c r="BMS4" s="85"/>
      <c r="BMT4" s="85"/>
      <c r="BMU4" s="112"/>
      <c r="BMV4" s="112"/>
      <c r="BMW4" s="112"/>
      <c r="BMX4" s="112"/>
      <c r="BMY4" s="112"/>
      <c r="BMZ4" s="112"/>
      <c r="BNA4" s="112"/>
      <c r="BNB4" s="112"/>
      <c r="BNZ4" s="410"/>
      <c r="BOA4" s="410"/>
      <c r="BOB4" s="410"/>
      <c r="BOC4" s="410"/>
      <c r="BOD4" s="299"/>
      <c r="BOE4" s="85"/>
      <c r="BOF4" s="300"/>
      <c r="BOG4" s="300"/>
      <c r="BOH4" s="301"/>
      <c r="BOI4" s="300"/>
      <c r="BOJ4" s="300"/>
      <c r="BOK4" s="300"/>
      <c r="BOL4" s="85"/>
      <c r="BOM4" s="85"/>
      <c r="BON4" s="87"/>
      <c r="BOO4" s="88"/>
      <c r="BOP4" s="88"/>
      <c r="BOQ4" s="88"/>
      <c r="BOR4" s="411"/>
      <c r="BOS4" s="411"/>
      <c r="BOT4" s="302"/>
      <c r="BOU4" s="85"/>
      <c r="BOV4" s="98"/>
      <c r="BOW4" s="85"/>
      <c r="BOX4" s="85"/>
      <c r="BOY4" s="85"/>
      <c r="BOZ4" s="85"/>
      <c r="BPA4" s="85"/>
      <c r="BPB4" s="85"/>
      <c r="BPC4" s="112"/>
      <c r="BPD4" s="112"/>
      <c r="BPE4" s="112"/>
      <c r="BPF4" s="112"/>
      <c r="BPG4" s="112"/>
      <c r="BPH4" s="112"/>
      <c r="BPI4" s="112"/>
      <c r="BPJ4" s="112"/>
      <c r="BQH4" s="410"/>
      <c r="BQI4" s="410"/>
      <c r="BQJ4" s="410"/>
      <c r="BQK4" s="410"/>
      <c r="BQL4" s="299"/>
      <c r="BQM4" s="85"/>
      <c r="BQN4" s="300"/>
      <c r="BQO4" s="300"/>
      <c r="BQP4" s="301"/>
      <c r="BQQ4" s="300"/>
      <c r="BQR4" s="300"/>
      <c r="BQS4" s="300"/>
      <c r="BQT4" s="85"/>
      <c r="BQU4" s="85"/>
      <c r="BQV4" s="87"/>
      <c r="BQW4" s="88"/>
      <c r="BQX4" s="88"/>
      <c r="BQY4" s="88"/>
      <c r="BQZ4" s="411"/>
      <c r="BRA4" s="411"/>
      <c r="BRB4" s="302"/>
      <c r="BRC4" s="85"/>
      <c r="BRD4" s="98"/>
      <c r="BRE4" s="85"/>
      <c r="BRF4" s="85"/>
      <c r="BRG4" s="85"/>
      <c r="BRH4" s="85"/>
      <c r="BRI4" s="85"/>
      <c r="BRJ4" s="85"/>
      <c r="BRK4" s="112"/>
      <c r="BRL4" s="112"/>
      <c r="BRM4" s="112"/>
      <c r="BRN4" s="112"/>
      <c r="BRO4" s="112"/>
      <c r="BRP4" s="112"/>
      <c r="BRQ4" s="112"/>
      <c r="BRR4" s="112"/>
      <c r="BSP4" s="410"/>
      <c r="BSQ4" s="410"/>
      <c r="BSR4" s="410"/>
      <c r="BSS4" s="410"/>
      <c r="BST4" s="299"/>
      <c r="BSU4" s="85"/>
      <c r="BSV4" s="300"/>
      <c r="BSW4" s="300"/>
      <c r="BSX4" s="301"/>
      <c r="BSY4" s="300"/>
      <c r="BSZ4" s="300"/>
      <c r="BTA4" s="300"/>
      <c r="BTB4" s="85"/>
      <c r="BTC4" s="85"/>
      <c r="BTD4" s="87"/>
      <c r="BTE4" s="88"/>
      <c r="BTF4" s="88"/>
      <c r="BTG4" s="88"/>
      <c r="BTH4" s="411"/>
      <c r="BTI4" s="411"/>
      <c r="BTJ4" s="302"/>
      <c r="BTK4" s="85"/>
      <c r="BTL4" s="98"/>
      <c r="BTM4" s="85"/>
      <c r="BTN4" s="85"/>
      <c r="BTO4" s="85"/>
      <c r="BTP4" s="85"/>
      <c r="BTQ4" s="85"/>
      <c r="BTR4" s="85"/>
      <c r="BTS4" s="112"/>
      <c r="BTT4" s="112"/>
      <c r="BTU4" s="112"/>
      <c r="BTV4" s="112"/>
      <c r="BTW4" s="112"/>
      <c r="BTX4" s="112"/>
      <c r="BTY4" s="112"/>
      <c r="BTZ4" s="112"/>
      <c r="BUX4" s="410"/>
      <c r="BUY4" s="410"/>
      <c r="BUZ4" s="410"/>
      <c r="BVA4" s="410"/>
      <c r="BVB4" s="299"/>
      <c r="BVC4" s="85"/>
      <c r="BVD4" s="300"/>
      <c r="BVE4" s="300"/>
      <c r="BVF4" s="301"/>
      <c r="BVG4" s="300"/>
      <c r="BVH4" s="300"/>
      <c r="BVI4" s="300"/>
      <c r="BVJ4" s="85"/>
      <c r="BVK4" s="85"/>
      <c r="BVL4" s="87"/>
      <c r="BVM4" s="88"/>
      <c r="BVN4" s="88"/>
      <c r="BVO4" s="88"/>
      <c r="BVP4" s="411"/>
      <c r="BVQ4" s="411"/>
      <c r="BVR4" s="302"/>
      <c r="BVS4" s="85"/>
      <c r="BVT4" s="98"/>
      <c r="BVU4" s="85"/>
      <c r="BVV4" s="85"/>
      <c r="BVW4" s="85"/>
      <c r="BVX4" s="85"/>
      <c r="BVY4" s="85"/>
      <c r="BVZ4" s="85"/>
      <c r="BWA4" s="112"/>
      <c r="BWB4" s="112"/>
      <c r="BWC4" s="112"/>
      <c r="BWD4" s="112"/>
      <c r="BWE4" s="112"/>
      <c r="BWF4" s="112"/>
      <c r="BWG4" s="112"/>
      <c r="BWH4" s="112"/>
      <c r="BXF4" s="410"/>
      <c r="BXG4" s="410"/>
      <c r="BXH4" s="410"/>
      <c r="BXI4" s="410"/>
      <c r="BXJ4" s="299"/>
      <c r="BXK4" s="85"/>
      <c r="BXL4" s="300"/>
      <c r="BXM4" s="300"/>
      <c r="BXN4" s="301"/>
      <c r="BXO4" s="300"/>
      <c r="BXP4" s="300"/>
      <c r="BXQ4" s="300"/>
      <c r="BXR4" s="85"/>
      <c r="BXS4" s="85"/>
      <c r="BXT4" s="87"/>
      <c r="BXU4" s="88"/>
      <c r="BXV4" s="88"/>
      <c r="BXW4" s="88"/>
      <c r="BXX4" s="411"/>
      <c r="BXY4" s="411"/>
      <c r="BXZ4" s="302"/>
      <c r="BYA4" s="85"/>
      <c r="BYB4" s="98"/>
      <c r="BYC4" s="85"/>
      <c r="BYD4" s="85"/>
      <c r="BYE4" s="85"/>
      <c r="BYF4" s="85"/>
      <c r="BYG4" s="85"/>
      <c r="BYH4" s="85"/>
      <c r="BYI4" s="112"/>
      <c r="BYJ4" s="112"/>
      <c r="BYK4" s="112"/>
      <c r="BYL4" s="112"/>
      <c r="BYM4" s="112"/>
      <c r="BYN4" s="112"/>
      <c r="BYO4" s="112"/>
      <c r="BYP4" s="112"/>
      <c r="BZN4" s="410"/>
      <c r="BZO4" s="410"/>
      <c r="BZP4" s="410"/>
      <c r="BZQ4" s="410"/>
      <c r="BZR4" s="299"/>
      <c r="BZS4" s="85"/>
      <c r="BZT4" s="300"/>
      <c r="BZU4" s="300"/>
      <c r="BZV4" s="301"/>
      <c r="BZW4" s="300"/>
      <c r="BZX4" s="300"/>
      <c r="BZY4" s="300"/>
      <c r="BZZ4" s="85"/>
      <c r="CAA4" s="85"/>
      <c r="CAB4" s="87"/>
      <c r="CAC4" s="88"/>
      <c r="CAD4" s="88"/>
      <c r="CAE4" s="88"/>
      <c r="CAF4" s="411"/>
      <c r="CAG4" s="411"/>
      <c r="CAH4" s="302"/>
      <c r="CAI4" s="85"/>
      <c r="CAJ4" s="98"/>
      <c r="CAK4" s="85"/>
      <c r="CAL4" s="85"/>
      <c r="CAM4" s="85"/>
      <c r="CAN4" s="85"/>
      <c r="CAO4" s="85"/>
      <c r="CAP4" s="85"/>
      <c r="CAQ4" s="112"/>
      <c r="CAR4" s="112"/>
      <c r="CAS4" s="112"/>
      <c r="CAT4" s="112"/>
      <c r="CAU4" s="112"/>
      <c r="CAV4" s="112"/>
      <c r="CAW4" s="112"/>
      <c r="CAX4" s="112"/>
      <c r="CBV4" s="410"/>
      <c r="CBW4" s="410"/>
      <c r="CBX4" s="410"/>
      <c r="CBY4" s="410"/>
      <c r="CBZ4" s="299"/>
      <c r="CCA4" s="85"/>
      <c r="CCB4" s="300"/>
      <c r="CCC4" s="300"/>
      <c r="CCD4" s="301"/>
      <c r="CCE4" s="300"/>
      <c r="CCF4" s="300"/>
      <c r="CCG4" s="300"/>
      <c r="CCH4" s="85"/>
      <c r="CCI4" s="85"/>
      <c r="CCJ4" s="87"/>
      <c r="CCK4" s="88"/>
      <c r="CCL4" s="88"/>
      <c r="CCM4" s="88"/>
      <c r="CCN4" s="411"/>
      <c r="CCO4" s="411"/>
      <c r="CCP4" s="302"/>
      <c r="CCQ4" s="85"/>
      <c r="CCR4" s="98"/>
      <c r="CCS4" s="85"/>
      <c r="CCT4" s="85"/>
      <c r="CCU4" s="85"/>
      <c r="CCV4" s="85"/>
      <c r="CCW4" s="85"/>
      <c r="CCX4" s="85"/>
      <c r="CCY4" s="112"/>
      <c r="CCZ4" s="112"/>
      <c r="CDA4" s="112"/>
      <c r="CDB4" s="112"/>
      <c r="CDC4" s="112"/>
      <c r="CDD4" s="112"/>
      <c r="CDE4" s="112"/>
      <c r="CDF4" s="112"/>
      <c r="CED4" s="410"/>
      <c r="CEE4" s="410"/>
      <c r="CEF4" s="410"/>
      <c r="CEG4" s="410"/>
      <c r="CEH4" s="299"/>
      <c r="CEI4" s="85"/>
      <c r="CEJ4" s="300"/>
      <c r="CEK4" s="300"/>
      <c r="CEL4" s="301"/>
      <c r="CEM4" s="300"/>
      <c r="CEN4" s="300"/>
      <c r="CEO4" s="300"/>
      <c r="CEP4" s="85"/>
      <c r="CEQ4" s="85"/>
      <c r="CER4" s="87"/>
      <c r="CES4" s="88"/>
      <c r="CET4" s="88"/>
      <c r="CEU4" s="88"/>
      <c r="CEV4" s="411"/>
      <c r="CEW4" s="411"/>
      <c r="CEX4" s="302"/>
      <c r="CEY4" s="85"/>
      <c r="CEZ4" s="98"/>
      <c r="CFA4" s="85"/>
      <c r="CFB4" s="85"/>
      <c r="CFC4" s="85"/>
      <c r="CFD4" s="85"/>
      <c r="CFE4" s="85"/>
      <c r="CFF4" s="85"/>
      <c r="CFG4" s="112"/>
      <c r="CFH4" s="112"/>
      <c r="CFI4" s="112"/>
      <c r="CFJ4" s="112"/>
      <c r="CFK4" s="112"/>
      <c r="CFL4" s="112"/>
      <c r="CFM4" s="112"/>
      <c r="CFN4" s="112"/>
      <c r="CGL4" s="410"/>
      <c r="CGM4" s="410"/>
      <c r="CGN4" s="410"/>
      <c r="CGO4" s="410"/>
      <c r="CGP4" s="299"/>
      <c r="CGQ4" s="85"/>
      <c r="CGR4" s="300"/>
      <c r="CGS4" s="300"/>
      <c r="CGT4" s="301"/>
      <c r="CGU4" s="300"/>
      <c r="CGV4" s="300"/>
      <c r="CGW4" s="300"/>
      <c r="CGX4" s="85"/>
      <c r="CGY4" s="85"/>
      <c r="CGZ4" s="87"/>
      <c r="CHA4" s="88"/>
      <c r="CHB4" s="88"/>
      <c r="CHC4" s="88"/>
      <c r="CHD4" s="411"/>
      <c r="CHE4" s="411"/>
      <c r="CHF4" s="302"/>
      <c r="CHG4" s="85"/>
      <c r="CHH4" s="98"/>
      <c r="CHI4" s="85"/>
      <c r="CHJ4" s="85"/>
      <c r="CHK4" s="85"/>
      <c r="CHL4" s="85"/>
      <c r="CHM4" s="85"/>
      <c r="CHN4" s="85"/>
      <c r="CHO4" s="112"/>
      <c r="CHP4" s="112"/>
      <c r="CHQ4" s="112"/>
      <c r="CHR4" s="112"/>
      <c r="CHS4" s="112"/>
      <c r="CHT4" s="112"/>
      <c r="CHU4" s="112"/>
      <c r="CHV4" s="112"/>
      <c r="CIT4" s="410"/>
      <c r="CIU4" s="410"/>
      <c r="CIV4" s="410"/>
      <c r="CIW4" s="410"/>
      <c r="CIX4" s="299"/>
      <c r="CIY4" s="85"/>
      <c r="CIZ4" s="300"/>
      <c r="CJA4" s="300"/>
      <c r="CJB4" s="301"/>
      <c r="CJC4" s="300"/>
      <c r="CJD4" s="300"/>
      <c r="CJE4" s="300"/>
      <c r="CJF4" s="85"/>
      <c r="CJG4" s="85"/>
      <c r="CJH4" s="87"/>
      <c r="CJI4" s="88"/>
      <c r="CJJ4" s="88"/>
      <c r="CJK4" s="88"/>
      <c r="CJL4" s="411"/>
      <c r="CJM4" s="411"/>
      <c r="CJN4" s="302"/>
      <c r="CJO4" s="85"/>
      <c r="CJP4" s="98"/>
      <c r="CJQ4" s="85"/>
      <c r="CJR4" s="85"/>
      <c r="CJS4" s="85"/>
      <c r="CJT4" s="85"/>
      <c r="CJU4" s="85"/>
      <c r="CJV4" s="85"/>
      <c r="CJW4" s="112"/>
      <c r="CJX4" s="112"/>
      <c r="CJY4" s="112"/>
      <c r="CJZ4" s="112"/>
      <c r="CKA4" s="112"/>
      <c r="CKB4" s="112"/>
      <c r="CKC4" s="112"/>
      <c r="CKD4" s="112"/>
      <c r="CLB4" s="410"/>
      <c r="CLC4" s="410"/>
      <c r="CLD4" s="410"/>
      <c r="CLE4" s="410"/>
      <c r="CLF4" s="299"/>
      <c r="CLG4" s="85"/>
      <c r="CLH4" s="300"/>
      <c r="CLI4" s="300"/>
      <c r="CLJ4" s="301"/>
      <c r="CLK4" s="300"/>
      <c r="CLL4" s="300"/>
      <c r="CLM4" s="300"/>
      <c r="CLN4" s="85"/>
      <c r="CLO4" s="85"/>
      <c r="CLP4" s="87"/>
      <c r="CLQ4" s="88"/>
      <c r="CLR4" s="88"/>
      <c r="CLS4" s="88"/>
      <c r="CLT4" s="411"/>
      <c r="CLU4" s="411"/>
      <c r="CLV4" s="302"/>
      <c r="CLW4" s="85"/>
      <c r="CLX4" s="98"/>
      <c r="CLY4" s="85"/>
      <c r="CLZ4" s="85"/>
      <c r="CMA4" s="85"/>
      <c r="CMB4" s="85"/>
      <c r="CMC4" s="85"/>
      <c r="CMD4" s="85"/>
      <c r="CME4" s="112"/>
      <c r="CMF4" s="112"/>
      <c r="CMG4" s="112"/>
      <c r="CMH4" s="112"/>
      <c r="CMI4" s="112"/>
      <c r="CMJ4" s="112"/>
      <c r="CMK4" s="112"/>
      <c r="CML4" s="112"/>
      <c r="CNJ4" s="410"/>
      <c r="CNK4" s="410"/>
      <c r="CNL4" s="410"/>
      <c r="CNM4" s="410"/>
      <c r="CNN4" s="299"/>
      <c r="CNO4" s="85"/>
      <c r="CNP4" s="300"/>
      <c r="CNQ4" s="300"/>
      <c r="CNR4" s="301"/>
      <c r="CNS4" s="300"/>
      <c r="CNT4" s="300"/>
      <c r="CNU4" s="300"/>
      <c r="CNV4" s="85"/>
      <c r="CNW4" s="85"/>
      <c r="CNX4" s="87"/>
      <c r="CNY4" s="88"/>
      <c r="CNZ4" s="88"/>
      <c r="COA4" s="88"/>
      <c r="COB4" s="411"/>
      <c r="COC4" s="411"/>
      <c r="COD4" s="302"/>
      <c r="COE4" s="85"/>
      <c r="COF4" s="98"/>
      <c r="COG4" s="85"/>
      <c r="COH4" s="85"/>
      <c r="COI4" s="85"/>
      <c r="COJ4" s="85"/>
      <c r="COK4" s="85"/>
      <c r="COL4" s="85"/>
      <c r="COM4" s="112"/>
      <c r="CON4" s="112"/>
      <c r="COO4" s="112"/>
      <c r="COP4" s="112"/>
      <c r="COQ4" s="112"/>
      <c r="COR4" s="112"/>
      <c r="COS4" s="112"/>
      <c r="COT4" s="112"/>
      <c r="CPR4" s="410"/>
      <c r="CPS4" s="410"/>
      <c r="CPT4" s="410"/>
      <c r="CPU4" s="410"/>
      <c r="CPV4" s="299"/>
      <c r="CPW4" s="85"/>
      <c r="CPX4" s="300"/>
      <c r="CPY4" s="300"/>
      <c r="CPZ4" s="301"/>
      <c r="CQA4" s="300"/>
      <c r="CQB4" s="300"/>
      <c r="CQC4" s="300"/>
      <c r="CQD4" s="85"/>
      <c r="CQE4" s="85"/>
      <c r="CQF4" s="87"/>
      <c r="CQG4" s="88"/>
      <c r="CQH4" s="88"/>
      <c r="CQI4" s="88"/>
      <c r="CQJ4" s="411"/>
      <c r="CQK4" s="411"/>
      <c r="CQL4" s="302"/>
      <c r="CQM4" s="85"/>
      <c r="CQN4" s="98"/>
      <c r="CQO4" s="85"/>
      <c r="CQP4" s="85"/>
      <c r="CQQ4" s="85"/>
      <c r="CQR4" s="85"/>
      <c r="CQS4" s="85"/>
      <c r="CQT4" s="85"/>
      <c r="CQU4" s="112"/>
      <c r="CQV4" s="112"/>
      <c r="CQW4" s="112"/>
      <c r="CQX4" s="112"/>
      <c r="CQY4" s="112"/>
      <c r="CQZ4" s="112"/>
      <c r="CRA4" s="112"/>
      <c r="CRB4" s="112"/>
      <c r="CRZ4" s="410"/>
      <c r="CSA4" s="410"/>
      <c r="CSB4" s="410"/>
      <c r="CSC4" s="410"/>
      <c r="CSD4" s="299"/>
      <c r="CSE4" s="85"/>
      <c r="CSF4" s="300"/>
      <c r="CSG4" s="300"/>
      <c r="CSH4" s="301"/>
      <c r="CSI4" s="300"/>
      <c r="CSJ4" s="300"/>
      <c r="CSK4" s="300"/>
      <c r="CSL4" s="85"/>
      <c r="CSM4" s="85"/>
      <c r="CSN4" s="87"/>
      <c r="CSO4" s="88"/>
      <c r="CSP4" s="88"/>
      <c r="CSQ4" s="88"/>
      <c r="CSR4" s="411"/>
      <c r="CSS4" s="411"/>
      <c r="CST4" s="302"/>
      <c r="CSU4" s="85"/>
      <c r="CSV4" s="98"/>
      <c r="CSW4" s="85"/>
      <c r="CSX4" s="85"/>
      <c r="CSY4" s="85"/>
      <c r="CSZ4" s="85"/>
      <c r="CTA4" s="85"/>
      <c r="CTB4" s="85"/>
      <c r="CTC4" s="112"/>
      <c r="CTD4" s="112"/>
      <c r="CTE4" s="112"/>
      <c r="CTF4" s="112"/>
      <c r="CTG4" s="112"/>
      <c r="CTH4" s="112"/>
      <c r="CTI4" s="112"/>
      <c r="CTJ4" s="112"/>
      <c r="CUH4" s="410"/>
      <c r="CUI4" s="410"/>
      <c r="CUJ4" s="410"/>
      <c r="CUK4" s="410"/>
      <c r="CUL4" s="299"/>
      <c r="CUM4" s="85"/>
      <c r="CUN4" s="300"/>
      <c r="CUO4" s="300"/>
      <c r="CUP4" s="301"/>
      <c r="CUQ4" s="300"/>
      <c r="CUR4" s="300"/>
      <c r="CUS4" s="300"/>
      <c r="CUT4" s="85"/>
      <c r="CUU4" s="85"/>
      <c r="CUV4" s="87"/>
      <c r="CUW4" s="88"/>
      <c r="CUX4" s="88"/>
      <c r="CUY4" s="88"/>
      <c r="CUZ4" s="411"/>
      <c r="CVA4" s="411"/>
      <c r="CVB4" s="302"/>
      <c r="CVC4" s="85"/>
      <c r="CVD4" s="98"/>
      <c r="CVE4" s="85"/>
      <c r="CVF4" s="85"/>
      <c r="CVG4" s="85"/>
      <c r="CVH4" s="85"/>
      <c r="CVI4" s="85"/>
      <c r="CVJ4" s="85"/>
      <c r="CVK4" s="112"/>
      <c r="CVL4" s="112"/>
      <c r="CVM4" s="112"/>
      <c r="CVN4" s="112"/>
      <c r="CVO4" s="112"/>
      <c r="CVP4" s="112"/>
      <c r="CVQ4" s="112"/>
      <c r="CVR4" s="112"/>
      <c r="CWP4" s="410"/>
      <c r="CWQ4" s="410"/>
      <c r="CWR4" s="410"/>
      <c r="CWS4" s="410"/>
      <c r="CWT4" s="299"/>
      <c r="CWU4" s="85"/>
      <c r="CWV4" s="300"/>
      <c r="CWW4" s="300"/>
      <c r="CWX4" s="301"/>
      <c r="CWY4" s="300"/>
      <c r="CWZ4" s="300"/>
      <c r="CXA4" s="300"/>
      <c r="CXB4" s="85"/>
      <c r="CXC4" s="85"/>
      <c r="CXD4" s="87"/>
      <c r="CXE4" s="88"/>
      <c r="CXF4" s="88"/>
      <c r="CXG4" s="88"/>
      <c r="CXH4" s="411"/>
      <c r="CXI4" s="411"/>
      <c r="CXJ4" s="302"/>
      <c r="CXK4" s="85"/>
      <c r="CXL4" s="98"/>
      <c r="CXM4" s="85"/>
      <c r="CXN4" s="85"/>
      <c r="CXO4" s="85"/>
      <c r="CXP4" s="85"/>
      <c r="CXQ4" s="85"/>
      <c r="CXR4" s="85"/>
      <c r="CXS4" s="112"/>
      <c r="CXT4" s="112"/>
      <c r="CXU4" s="112"/>
      <c r="CXV4" s="112"/>
      <c r="CXW4" s="112"/>
      <c r="CXX4" s="112"/>
      <c r="CXY4" s="112"/>
      <c r="CXZ4" s="112"/>
      <c r="CYX4" s="410"/>
      <c r="CYY4" s="410"/>
      <c r="CYZ4" s="410"/>
      <c r="CZA4" s="410"/>
      <c r="CZB4" s="299"/>
      <c r="CZC4" s="85"/>
      <c r="CZD4" s="300"/>
      <c r="CZE4" s="300"/>
      <c r="CZF4" s="301"/>
      <c r="CZG4" s="300"/>
      <c r="CZH4" s="300"/>
      <c r="CZI4" s="300"/>
      <c r="CZJ4" s="85"/>
      <c r="CZK4" s="85"/>
      <c r="CZL4" s="87"/>
      <c r="CZM4" s="88"/>
      <c r="CZN4" s="88"/>
      <c r="CZO4" s="88"/>
      <c r="CZP4" s="411"/>
      <c r="CZQ4" s="411"/>
      <c r="CZR4" s="302"/>
      <c r="CZS4" s="85"/>
      <c r="CZT4" s="98"/>
      <c r="CZU4" s="85"/>
      <c r="CZV4" s="85"/>
      <c r="CZW4" s="85"/>
      <c r="CZX4" s="85"/>
      <c r="CZY4" s="85"/>
      <c r="CZZ4" s="85"/>
      <c r="DAA4" s="112"/>
      <c r="DAB4" s="112"/>
      <c r="DAC4" s="112"/>
      <c r="DAD4" s="112"/>
      <c r="DAE4" s="112"/>
      <c r="DAF4" s="112"/>
      <c r="DAG4" s="112"/>
      <c r="DAH4" s="112"/>
      <c r="DBF4" s="410"/>
      <c r="DBG4" s="410"/>
      <c r="DBH4" s="410"/>
      <c r="DBI4" s="410"/>
      <c r="DBJ4" s="299"/>
      <c r="DBK4" s="85"/>
      <c r="DBL4" s="300"/>
      <c r="DBM4" s="300"/>
      <c r="DBN4" s="301"/>
      <c r="DBO4" s="300"/>
      <c r="DBP4" s="300"/>
      <c r="DBQ4" s="300"/>
      <c r="DBR4" s="85"/>
      <c r="DBS4" s="85"/>
      <c r="DBT4" s="87"/>
      <c r="DBU4" s="88"/>
      <c r="DBV4" s="88"/>
      <c r="DBW4" s="88"/>
      <c r="DBX4" s="411"/>
      <c r="DBY4" s="411"/>
      <c r="DBZ4" s="302"/>
      <c r="DCA4" s="85"/>
      <c r="DCB4" s="98"/>
      <c r="DCC4" s="85"/>
      <c r="DCD4" s="85"/>
      <c r="DCE4" s="85"/>
      <c r="DCF4" s="85"/>
      <c r="DCG4" s="85"/>
      <c r="DCH4" s="85"/>
      <c r="DCI4" s="112"/>
      <c r="DCJ4" s="112"/>
      <c r="DCK4" s="112"/>
      <c r="DCL4" s="112"/>
      <c r="DCM4" s="112"/>
      <c r="DCN4" s="112"/>
      <c r="DCO4" s="112"/>
      <c r="DCP4" s="112"/>
      <c r="DDN4" s="410"/>
      <c r="DDO4" s="410"/>
      <c r="DDP4" s="410"/>
      <c r="DDQ4" s="410"/>
      <c r="DDR4" s="299"/>
      <c r="DDS4" s="85"/>
      <c r="DDT4" s="300"/>
      <c r="DDU4" s="300"/>
      <c r="DDV4" s="301"/>
      <c r="DDW4" s="300"/>
      <c r="DDX4" s="300"/>
      <c r="DDY4" s="300"/>
      <c r="DDZ4" s="85"/>
      <c r="DEA4" s="85"/>
      <c r="DEB4" s="87"/>
      <c r="DEC4" s="88"/>
      <c r="DED4" s="88"/>
      <c r="DEE4" s="88"/>
      <c r="DEF4" s="411"/>
      <c r="DEG4" s="411"/>
      <c r="DEH4" s="302"/>
      <c r="DEI4" s="85"/>
      <c r="DEJ4" s="98"/>
      <c r="DEK4" s="85"/>
      <c r="DEL4" s="85"/>
      <c r="DEM4" s="85"/>
      <c r="DEN4" s="85"/>
      <c r="DEO4" s="85"/>
      <c r="DEP4" s="85"/>
      <c r="DEQ4" s="112"/>
      <c r="DER4" s="112"/>
      <c r="DES4" s="112"/>
      <c r="DET4" s="112"/>
      <c r="DEU4" s="112"/>
      <c r="DEV4" s="112"/>
      <c r="DEW4" s="112"/>
      <c r="DEX4" s="112"/>
      <c r="DFV4" s="410"/>
      <c r="DFW4" s="410"/>
      <c r="DFX4" s="410"/>
      <c r="DFY4" s="410"/>
      <c r="DFZ4" s="299"/>
      <c r="DGA4" s="85"/>
      <c r="DGB4" s="300"/>
      <c r="DGC4" s="300"/>
      <c r="DGD4" s="301"/>
      <c r="DGE4" s="300"/>
      <c r="DGF4" s="300"/>
      <c r="DGG4" s="300"/>
      <c r="DGH4" s="85"/>
      <c r="DGI4" s="85"/>
      <c r="DGJ4" s="87"/>
      <c r="DGK4" s="88"/>
      <c r="DGL4" s="88"/>
      <c r="DGM4" s="88"/>
      <c r="DGN4" s="411"/>
      <c r="DGO4" s="411"/>
      <c r="DGP4" s="302"/>
      <c r="DGQ4" s="85"/>
      <c r="DGR4" s="98"/>
      <c r="DGS4" s="85"/>
      <c r="DGT4" s="85"/>
      <c r="DGU4" s="85"/>
      <c r="DGV4" s="85"/>
      <c r="DGW4" s="85"/>
      <c r="DGX4" s="85"/>
      <c r="DGY4" s="112"/>
      <c r="DGZ4" s="112"/>
      <c r="DHA4" s="112"/>
      <c r="DHB4" s="112"/>
      <c r="DHC4" s="112"/>
      <c r="DHD4" s="112"/>
      <c r="DHE4" s="112"/>
      <c r="DHF4" s="112"/>
      <c r="DID4" s="410"/>
      <c r="DIE4" s="410"/>
      <c r="DIF4" s="410"/>
      <c r="DIG4" s="410"/>
      <c r="DIH4" s="299"/>
      <c r="DII4" s="85"/>
      <c r="DIJ4" s="300"/>
      <c r="DIK4" s="300"/>
      <c r="DIL4" s="301"/>
      <c r="DIM4" s="300"/>
      <c r="DIN4" s="300"/>
      <c r="DIO4" s="300"/>
      <c r="DIP4" s="85"/>
      <c r="DIQ4" s="85"/>
      <c r="DIR4" s="87"/>
      <c r="DIS4" s="88"/>
      <c r="DIT4" s="88"/>
      <c r="DIU4" s="88"/>
      <c r="DIV4" s="411"/>
      <c r="DIW4" s="411"/>
      <c r="DIX4" s="302"/>
      <c r="DIY4" s="85"/>
      <c r="DIZ4" s="98"/>
      <c r="DJA4" s="85"/>
      <c r="DJB4" s="85"/>
      <c r="DJC4" s="85"/>
      <c r="DJD4" s="85"/>
      <c r="DJE4" s="85"/>
      <c r="DJF4" s="85"/>
      <c r="DJG4" s="112"/>
      <c r="DJH4" s="112"/>
      <c r="DJI4" s="112"/>
      <c r="DJJ4" s="112"/>
      <c r="DJK4" s="112"/>
      <c r="DJL4" s="112"/>
      <c r="DJM4" s="112"/>
      <c r="DJN4" s="112"/>
      <c r="DKL4" s="410"/>
      <c r="DKM4" s="410"/>
      <c r="DKN4" s="410"/>
      <c r="DKO4" s="410"/>
      <c r="DKP4" s="299"/>
      <c r="DKQ4" s="85"/>
      <c r="DKR4" s="300"/>
      <c r="DKS4" s="300"/>
      <c r="DKT4" s="301"/>
      <c r="DKU4" s="300"/>
      <c r="DKV4" s="300"/>
      <c r="DKW4" s="300"/>
      <c r="DKX4" s="85"/>
      <c r="DKY4" s="85"/>
      <c r="DKZ4" s="87"/>
      <c r="DLA4" s="88"/>
      <c r="DLB4" s="88"/>
      <c r="DLC4" s="88"/>
      <c r="DLD4" s="411"/>
      <c r="DLE4" s="411"/>
      <c r="DLF4" s="302"/>
      <c r="DLG4" s="85"/>
      <c r="DLH4" s="98"/>
      <c r="DLI4" s="85"/>
      <c r="DLJ4" s="85"/>
      <c r="DLK4" s="85"/>
      <c r="DLL4" s="85"/>
      <c r="DLM4" s="85"/>
      <c r="DLN4" s="85"/>
      <c r="DLO4" s="112"/>
      <c r="DLP4" s="112"/>
      <c r="DLQ4" s="112"/>
      <c r="DLR4" s="112"/>
      <c r="DLS4" s="112"/>
      <c r="DLT4" s="112"/>
      <c r="DLU4" s="112"/>
      <c r="DLV4" s="112"/>
      <c r="DMT4" s="410"/>
      <c r="DMU4" s="410"/>
      <c r="DMV4" s="410"/>
      <c r="DMW4" s="410"/>
      <c r="DMX4" s="299"/>
      <c r="DMY4" s="85"/>
      <c r="DMZ4" s="300"/>
      <c r="DNA4" s="300"/>
      <c r="DNB4" s="301"/>
      <c r="DNC4" s="300"/>
      <c r="DND4" s="300"/>
      <c r="DNE4" s="300"/>
      <c r="DNF4" s="85"/>
      <c r="DNG4" s="85"/>
      <c r="DNH4" s="87"/>
      <c r="DNI4" s="88"/>
      <c r="DNJ4" s="88"/>
      <c r="DNK4" s="88"/>
      <c r="DNL4" s="411"/>
      <c r="DNM4" s="411"/>
      <c r="DNN4" s="302"/>
      <c r="DNO4" s="85"/>
      <c r="DNP4" s="98"/>
      <c r="DNQ4" s="85"/>
      <c r="DNR4" s="85"/>
      <c r="DNS4" s="85"/>
      <c r="DNT4" s="85"/>
      <c r="DNU4" s="85"/>
      <c r="DNV4" s="85"/>
      <c r="DNW4" s="112"/>
      <c r="DNX4" s="112"/>
      <c r="DNY4" s="112"/>
      <c r="DNZ4" s="112"/>
      <c r="DOA4" s="112"/>
      <c r="DOB4" s="112"/>
      <c r="DOC4" s="112"/>
      <c r="DOD4" s="112"/>
      <c r="DPB4" s="410"/>
      <c r="DPC4" s="410"/>
      <c r="DPD4" s="410"/>
      <c r="DPE4" s="410"/>
      <c r="DPF4" s="299"/>
      <c r="DPG4" s="85"/>
      <c r="DPH4" s="300"/>
      <c r="DPI4" s="300"/>
      <c r="DPJ4" s="301"/>
      <c r="DPK4" s="300"/>
      <c r="DPL4" s="300"/>
      <c r="DPM4" s="300"/>
      <c r="DPN4" s="85"/>
      <c r="DPO4" s="85"/>
      <c r="DPP4" s="87"/>
      <c r="DPQ4" s="88"/>
      <c r="DPR4" s="88"/>
      <c r="DPS4" s="88"/>
      <c r="DPT4" s="411"/>
      <c r="DPU4" s="411"/>
      <c r="DPV4" s="302"/>
      <c r="DPW4" s="85"/>
      <c r="DPX4" s="98"/>
      <c r="DPY4" s="85"/>
      <c r="DPZ4" s="85"/>
      <c r="DQA4" s="85"/>
      <c r="DQB4" s="85"/>
      <c r="DQC4" s="85"/>
      <c r="DQD4" s="85"/>
      <c r="DQE4" s="112"/>
      <c r="DQF4" s="112"/>
      <c r="DQG4" s="112"/>
      <c r="DQH4" s="112"/>
      <c r="DQI4" s="112"/>
      <c r="DQJ4" s="112"/>
      <c r="DQK4" s="112"/>
      <c r="DQL4" s="112"/>
      <c r="DRJ4" s="410"/>
      <c r="DRK4" s="410"/>
      <c r="DRL4" s="410"/>
      <c r="DRM4" s="410"/>
      <c r="DRN4" s="299"/>
      <c r="DRO4" s="85"/>
      <c r="DRP4" s="300"/>
      <c r="DRQ4" s="300"/>
      <c r="DRR4" s="301"/>
      <c r="DRS4" s="300"/>
      <c r="DRT4" s="300"/>
      <c r="DRU4" s="300"/>
      <c r="DRV4" s="85"/>
      <c r="DRW4" s="85"/>
      <c r="DRX4" s="87"/>
      <c r="DRY4" s="88"/>
      <c r="DRZ4" s="88"/>
      <c r="DSA4" s="88"/>
      <c r="DSB4" s="411"/>
      <c r="DSC4" s="411"/>
      <c r="DSD4" s="302"/>
      <c r="DSE4" s="85"/>
      <c r="DSF4" s="98"/>
      <c r="DSG4" s="85"/>
      <c r="DSH4" s="85"/>
      <c r="DSI4" s="85"/>
      <c r="DSJ4" s="85"/>
      <c r="DSK4" s="85"/>
      <c r="DSL4" s="85"/>
      <c r="DSM4" s="112"/>
      <c r="DSN4" s="112"/>
      <c r="DSO4" s="112"/>
      <c r="DSP4" s="112"/>
      <c r="DSQ4" s="112"/>
      <c r="DSR4" s="112"/>
      <c r="DSS4" s="112"/>
      <c r="DST4" s="112"/>
      <c r="DTR4" s="410"/>
      <c r="DTS4" s="410"/>
      <c r="DTT4" s="410"/>
      <c r="DTU4" s="410"/>
      <c r="DTV4" s="299"/>
      <c r="DTW4" s="85"/>
      <c r="DTX4" s="300"/>
      <c r="DTY4" s="300"/>
      <c r="DTZ4" s="301"/>
      <c r="DUA4" s="300"/>
      <c r="DUB4" s="300"/>
      <c r="DUC4" s="300"/>
      <c r="DUD4" s="85"/>
      <c r="DUE4" s="85"/>
      <c r="DUF4" s="87"/>
      <c r="DUG4" s="88"/>
      <c r="DUH4" s="88"/>
      <c r="DUI4" s="88"/>
      <c r="DUJ4" s="411"/>
      <c r="DUK4" s="411"/>
      <c r="DUL4" s="302"/>
      <c r="DUM4" s="85"/>
      <c r="DUN4" s="98"/>
      <c r="DUO4" s="85"/>
      <c r="DUP4" s="85"/>
      <c r="DUQ4" s="85"/>
      <c r="DUR4" s="85"/>
      <c r="DUS4" s="85"/>
      <c r="DUT4" s="85"/>
      <c r="DUU4" s="112"/>
      <c r="DUV4" s="112"/>
      <c r="DUW4" s="112"/>
      <c r="DUX4" s="112"/>
      <c r="DUY4" s="112"/>
      <c r="DUZ4" s="112"/>
      <c r="DVA4" s="112"/>
      <c r="DVB4" s="112"/>
      <c r="DVZ4" s="410"/>
      <c r="DWA4" s="410"/>
      <c r="DWB4" s="410"/>
      <c r="DWC4" s="410"/>
      <c r="DWD4" s="299"/>
      <c r="DWE4" s="85"/>
      <c r="DWF4" s="300"/>
      <c r="DWG4" s="300"/>
      <c r="DWH4" s="301"/>
      <c r="DWI4" s="300"/>
      <c r="DWJ4" s="300"/>
      <c r="DWK4" s="300"/>
      <c r="DWL4" s="85"/>
      <c r="DWM4" s="85"/>
      <c r="DWN4" s="87"/>
      <c r="DWO4" s="88"/>
      <c r="DWP4" s="88"/>
      <c r="DWQ4" s="88"/>
      <c r="DWR4" s="411"/>
      <c r="DWS4" s="411"/>
      <c r="DWT4" s="302"/>
      <c r="DWU4" s="85"/>
      <c r="DWV4" s="98"/>
      <c r="DWW4" s="85"/>
      <c r="DWX4" s="85"/>
      <c r="DWY4" s="85"/>
      <c r="DWZ4" s="85"/>
      <c r="DXA4" s="85"/>
      <c r="DXB4" s="85"/>
      <c r="DXC4" s="112"/>
      <c r="DXD4" s="112"/>
      <c r="DXE4" s="112"/>
      <c r="DXF4" s="112"/>
      <c r="DXG4" s="112"/>
      <c r="DXH4" s="112"/>
      <c r="DXI4" s="112"/>
      <c r="DXJ4" s="112"/>
      <c r="DYH4" s="410"/>
      <c r="DYI4" s="410"/>
      <c r="DYJ4" s="410"/>
      <c r="DYK4" s="410"/>
      <c r="DYL4" s="299"/>
      <c r="DYM4" s="85"/>
      <c r="DYN4" s="300"/>
      <c r="DYO4" s="300"/>
      <c r="DYP4" s="301"/>
      <c r="DYQ4" s="300"/>
      <c r="DYR4" s="300"/>
      <c r="DYS4" s="300"/>
      <c r="DYT4" s="85"/>
      <c r="DYU4" s="85"/>
      <c r="DYV4" s="87"/>
      <c r="DYW4" s="88"/>
      <c r="DYX4" s="88"/>
      <c r="DYY4" s="88"/>
      <c r="DYZ4" s="411"/>
      <c r="DZA4" s="411"/>
      <c r="DZB4" s="302"/>
      <c r="DZC4" s="85"/>
      <c r="DZD4" s="98"/>
      <c r="DZE4" s="85"/>
      <c r="DZF4" s="85"/>
      <c r="DZG4" s="85"/>
      <c r="DZH4" s="85"/>
      <c r="DZI4" s="85"/>
      <c r="DZJ4" s="85"/>
      <c r="DZK4" s="112"/>
      <c r="DZL4" s="112"/>
      <c r="DZM4" s="112"/>
      <c r="DZN4" s="112"/>
      <c r="DZO4" s="112"/>
      <c r="DZP4" s="112"/>
      <c r="DZQ4" s="112"/>
      <c r="DZR4" s="112"/>
      <c r="EAP4" s="410"/>
      <c r="EAQ4" s="410"/>
      <c r="EAR4" s="410"/>
      <c r="EAS4" s="410"/>
      <c r="EAT4" s="299"/>
      <c r="EAU4" s="85"/>
      <c r="EAV4" s="300"/>
      <c r="EAW4" s="300"/>
      <c r="EAX4" s="301"/>
      <c r="EAY4" s="300"/>
      <c r="EAZ4" s="300"/>
      <c r="EBA4" s="300"/>
      <c r="EBB4" s="85"/>
      <c r="EBC4" s="85"/>
      <c r="EBD4" s="87"/>
      <c r="EBE4" s="88"/>
      <c r="EBF4" s="88"/>
      <c r="EBG4" s="88"/>
      <c r="EBH4" s="411"/>
      <c r="EBI4" s="411"/>
      <c r="EBJ4" s="302"/>
      <c r="EBK4" s="85"/>
      <c r="EBL4" s="98"/>
      <c r="EBM4" s="85"/>
      <c r="EBN4" s="85"/>
      <c r="EBO4" s="85"/>
      <c r="EBP4" s="85"/>
      <c r="EBQ4" s="85"/>
      <c r="EBR4" s="85"/>
      <c r="EBS4" s="112"/>
      <c r="EBT4" s="112"/>
      <c r="EBU4" s="112"/>
      <c r="EBV4" s="112"/>
      <c r="EBW4" s="112"/>
      <c r="EBX4" s="112"/>
      <c r="EBY4" s="112"/>
      <c r="EBZ4" s="112"/>
      <c r="ECX4" s="410"/>
      <c r="ECY4" s="410"/>
      <c r="ECZ4" s="410"/>
      <c r="EDA4" s="410"/>
      <c r="EDB4" s="299"/>
      <c r="EDC4" s="85"/>
      <c r="EDD4" s="300"/>
      <c r="EDE4" s="300"/>
      <c r="EDF4" s="301"/>
      <c r="EDG4" s="300"/>
      <c r="EDH4" s="300"/>
      <c r="EDI4" s="300"/>
      <c r="EDJ4" s="85"/>
      <c r="EDK4" s="85"/>
      <c r="EDL4" s="87"/>
      <c r="EDM4" s="88"/>
      <c r="EDN4" s="88"/>
      <c r="EDO4" s="88"/>
      <c r="EDP4" s="411"/>
      <c r="EDQ4" s="411"/>
      <c r="EDR4" s="302"/>
      <c r="EDS4" s="85"/>
      <c r="EDT4" s="98"/>
      <c r="EDU4" s="85"/>
      <c r="EDV4" s="85"/>
      <c r="EDW4" s="85"/>
      <c r="EDX4" s="85"/>
      <c r="EDY4" s="85"/>
      <c r="EDZ4" s="85"/>
      <c r="EEA4" s="112"/>
      <c r="EEB4" s="112"/>
      <c r="EEC4" s="112"/>
      <c r="EED4" s="112"/>
      <c r="EEE4" s="112"/>
      <c r="EEF4" s="112"/>
      <c r="EEG4" s="112"/>
      <c r="EEH4" s="112"/>
      <c r="EFF4" s="410"/>
      <c r="EFG4" s="410"/>
      <c r="EFH4" s="410"/>
      <c r="EFI4" s="410"/>
      <c r="EFJ4" s="299"/>
      <c r="EFK4" s="85"/>
      <c r="EFL4" s="300"/>
      <c r="EFM4" s="300"/>
      <c r="EFN4" s="301"/>
      <c r="EFO4" s="300"/>
      <c r="EFP4" s="300"/>
      <c r="EFQ4" s="300"/>
      <c r="EFR4" s="85"/>
      <c r="EFS4" s="85"/>
      <c r="EFT4" s="87"/>
      <c r="EFU4" s="88"/>
      <c r="EFV4" s="88"/>
      <c r="EFW4" s="88"/>
      <c r="EFX4" s="411"/>
      <c r="EFY4" s="411"/>
      <c r="EFZ4" s="302"/>
      <c r="EGA4" s="85"/>
      <c r="EGB4" s="98"/>
      <c r="EGC4" s="85"/>
      <c r="EGD4" s="85"/>
      <c r="EGE4" s="85"/>
      <c r="EGF4" s="85"/>
      <c r="EGG4" s="85"/>
      <c r="EGH4" s="85"/>
      <c r="EGI4" s="112"/>
      <c r="EGJ4" s="112"/>
      <c r="EGK4" s="112"/>
      <c r="EGL4" s="112"/>
      <c r="EGM4" s="112"/>
      <c r="EGN4" s="112"/>
      <c r="EGO4" s="112"/>
      <c r="EGP4" s="112"/>
      <c r="EHN4" s="410"/>
      <c r="EHO4" s="410"/>
      <c r="EHP4" s="410"/>
      <c r="EHQ4" s="410"/>
      <c r="EHR4" s="299"/>
      <c r="EHS4" s="85"/>
      <c r="EHT4" s="300"/>
      <c r="EHU4" s="300"/>
      <c r="EHV4" s="301"/>
      <c r="EHW4" s="300"/>
      <c r="EHX4" s="300"/>
      <c r="EHY4" s="300"/>
      <c r="EHZ4" s="85"/>
      <c r="EIA4" s="85"/>
      <c r="EIB4" s="87"/>
      <c r="EIC4" s="88"/>
      <c r="EID4" s="88"/>
      <c r="EIE4" s="88"/>
      <c r="EIF4" s="411"/>
      <c r="EIG4" s="411"/>
      <c r="EIH4" s="302"/>
      <c r="EII4" s="85"/>
      <c r="EIJ4" s="98"/>
      <c r="EIK4" s="85"/>
      <c r="EIL4" s="85"/>
      <c r="EIM4" s="85"/>
      <c r="EIN4" s="85"/>
      <c r="EIO4" s="85"/>
      <c r="EIP4" s="85"/>
      <c r="EIQ4" s="112"/>
      <c r="EIR4" s="112"/>
      <c r="EIS4" s="112"/>
      <c r="EIT4" s="112"/>
      <c r="EIU4" s="112"/>
      <c r="EIV4" s="112"/>
      <c r="EIW4" s="112"/>
      <c r="EIX4" s="112"/>
      <c r="EJV4" s="410"/>
      <c r="EJW4" s="410"/>
      <c r="EJX4" s="410"/>
      <c r="EJY4" s="410"/>
      <c r="EJZ4" s="299"/>
      <c r="EKA4" s="85"/>
      <c r="EKB4" s="300"/>
      <c r="EKC4" s="300"/>
      <c r="EKD4" s="301"/>
      <c r="EKE4" s="300"/>
      <c r="EKF4" s="300"/>
      <c r="EKG4" s="300"/>
      <c r="EKH4" s="85"/>
      <c r="EKI4" s="85"/>
      <c r="EKJ4" s="87"/>
      <c r="EKK4" s="88"/>
      <c r="EKL4" s="88"/>
      <c r="EKM4" s="88"/>
      <c r="EKN4" s="411"/>
      <c r="EKO4" s="411"/>
      <c r="EKP4" s="302"/>
      <c r="EKQ4" s="85"/>
      <c r="EKR4" s="98"/>
      <c r="EKS4" s="85"/>
      <c r="EKT4" s="85"/>
      <c r="EKU4" s="85"/>
      <c r="EKV4" s="85"/>
      <c r="EKW4" s="85"/>
      <c r="EKX4" s="85"/>
      <c r="EKY4" s="112"/>
      <c r="EKZ4" s="112"/>
      <c r="ELA4" s="112"/>
      <c r="ELB4" s="112"/>
      <c r="ELC4" s="112"/>
      <c r="ELD4" s="112"/>
      <c r="ELE4" s="112"/>
      <c r="ELF4" s="112"/>
      <c r="EMD4" s="410"/>
      <c r="EME4" s="410"/>
      <c r="EMF4" s="410"/>
      <c r="EMG4" s="410"/>
      <c r="EMH4" s="299"/>
      <c r="EMI4" s="85"/>
      <c r="EMJ4" s="300"/>
      <c r="EMK4" s="300"/>
      <c r="EML4" s="301"/>
      <c r="EMM4" s="300"/>
      <c r="EMN4" s="300"/>
      <c r="EMO4" s="300"/>
      <c r="EMP4" s="85"/>
      <c r="EMQ4" s="85"/>
      <c r="EMR4" s="87"/>
      <c r="EMS4" s="88"/>
      <c r="EMT4" s="88"/>
      <c r="EMU4" s="88"/>
      <c r="EMV4" s="411"/>
      <c r="EMW4" s="411"/>
      <c r="EMX4" s="302"/>
      <c r="EMY4" s="85"/>
      <c r="EMZ4" s="98"/>
      <c r="ENA4" s="85"/>
      <c r="ENB4" s="85"/>
      <c r="ENC4" s="85"/>
      <c r="END4" s="85"/>
      <c r="ENE4" s="85"/>
      <c r="ENF4" s="85"/>
      <c r="ENG4" s="112"/>
      <c r="ENH4" s="112"/>
      <c r="ENI4" s="112"/>
      <c r="ENJ4" s="112"/>
      <c r="ENK4" s="112"/>
      <c r="ENL4" s="112"/>
      <c r="ENM4" s="112"/>
      <c r="ENN4" s="112"/>
      <c r="EOL4" s="410"/>
      <c r="EOM4" s="410"/>
      <c r="EON4" s="410"/>
      <c r="EOO4" s="410"/>
      <c r="EOP4" s="299"/>
      <c r="EOQ4" s="85"/>
      <c r="EOR4" s="300"/>
      <c r="EOS4" s="300"/>
      <c r="EOT4" s="301"/>
      <c r="EOU4" s="300"/>
      <c r="EOV4" s="300"/>
      <c r="EOW4" s="300"/>
      <c r="EOX4" s="85"/>
      <c r="EOY4" s="85"/>
      <c r="EOZ4" s="87"/>
      <c r="EPA4" s="88"/>
      <c r="EPB4" s="88"/>
      <c r="EPC4" s="88"/>
      <c r="EPD4" s="411"/>
      <c r="EPE4" s="411"/>
      <c r="EPF4" s="302"/>
      <c r="EPG4" s="85"/>
      <c r="EPH4" s="98"/>
      <c r="EPI4" s="85"/>
      <c r="EPJ4" s="85"/>
      <c r="EPK4" s="85"/>
      <c r="EPL4" s="85"/>
      <c r="EPM4" s="85"/>
      <c r="EPN4" s="85"/>
      <c r="EPO4" s="112"/>
      <c r="EPP4" s="112"/>
      <c r="EPQ4" s="112"/>
      <c r="EPR4" s="112"/>
      <c r="EPS4" s="112"/>
      <c r="EPT4" s="112"/>
      <c r="EPU4" s="112"/>
      <c r="EPV4" s="112"/>
      <c r="EQT4" s="410"/>
      <c r="EQU4" s="410"/>
      <c r="EQV4" s="410"/>
      <c r="EQW4" s="410"/>
      <c r="EQX4" s="299"/>
      <c r="EQY4" s="85"/>
      <c r="EQZ4" s="300"/>
      <c r="ERA4" s="300"/>
      <c r="ERB4" s="301"/>
      <c r="ERC4" s="300"/>
      <c r="ERD4" s="300"/>
      <c r="ERE4" s="300"/>
      <c r="ERF4" s="85"/>
      <c r="ERG4" s="85"/>
      <c r="ERH4" s="87"/>
      <c r="ERI4" s="88"/>
      <c r="ERJ4" s="88"/>
      <c r="ERK4" s="88"/>
      <c r="ERL4" s="411"/>
      <c r="ERM4" s="411"/>
      <c r="ERN4" s="302"/>
      <c r="ERO4" s="85"/>
      <c r="ERP4" s="98"/>
      <c r="ERQ4" s="85"/>
      <c r="ERR4" s="85"/>
      <c r="ERS4" s="85"/>
      <c r="ERT4" s="85"/>
      <c r="ERU4" s="85"/>
      <c r="ERV4" s="85"/>
      <c r="ERW4" s="112"/>
      <c r="ERX4" s="112"/>
      <c r="ERY4" s="112"/>
      <c r="ERZ4" s="112"/>
      <c r="ESA4" s="112"/>
      <c r="ESB4" s="112"/>
      <c r="ESC4" s="112"/>
      <c r="ESD4" s="112"/>
      <c r="ETB4" s="410"/>
      <c r="ETC4" s="410"/>
      <c r="ETD4" s="410"/>
      <c r="ETE4" s="410"/>
      <c r="ETF4" s="299"/>
      <c r="ETG4" s="85"/>
      <c r="ETH4" s="300"/>
      <c r="ETI4" s="300"/>
      <c r="ETJ4" s="301"/>
      <c r="ETK4" s="300"/>
      <c r="ETL4" s="300"/>
      <c r="ETM4" s="300"/>
      <c r="ETN4" s="85"/>
      <c r="ETO4" s="85"/>
      <c r="ETP4" s="87"/>
      <c r="ETQ4" s="88"/>
      <c r="ETR4" s="88"/>
      <c r="ETS4" s="88"/>
      <c r="ETT4" s="411"/>
      <c r="ETU4" s="411"/>
      <c r="ETV4" s="302"/>
      <c r="ETW4" s="85"/>
      <c r="ETX4" s="98"/>
      <c r="ETY4" s="85"/>
      <c r="ETZ4" s="85"/>
      <c r="EUA4" s="85"/>
      <c r="EUB4" s="85"/>
      <c r="EUC4" s="85"/>
      <c r="EUD4" s="85"/>
      <c r="EUE4" s="112"/>
      <c r="EUF4" s="112"/>
      <c r="EUG4" s="112"/>
      <c r="EUH4" s="112"/>
      <c r="EUI4" s="112"/>
      <c r="EUJ4" s="112"/>
      <c r="EUK4" s="112"/>
      <c r="EUL4" s="112"/>
      <c r="EVJ4" s="410"/>
      <c r="EVK4" s="410"/>
      <c r="EVL4" s="410"/>
      <c r="EVM4" s="410"/>
      <c r="EVN4" s="299"/>
      <c r="EVO4" s="85"/>
      <c r="EVP4" s="300"/>
      <c r="EVQ4" s="300"/>
      <c r="EVR4" s="301"/>
      <c r="EVS4" s="300"/>
      <c r="EVT4" s="300"/>
      <c r="EVU4" s="300"/>
      <c r="EVV4" s="85"/>
      <c r="EVW4" s="85"/>
      <c r="EVX4" s="87"/>
      <c r="EVY4" s="88"/>
      <c r="EVZ4" s="88"/>
      <c r="EWA4" s="88"/>
      <c r="EWB4" s="411"/>
      <c r="EWC4" s="411"/>
      <c r="EWD4" s="302"/>
      <c r="EWE4" s="85"/>
      <c r="EWF4" s="98"/>
      <c r="EWG4" s="85"/>
      <c r="EWH4" s="85"/>
      <c r="EWI4" s="85"/>
      <c r="EWJ4" s="85"/>
      <c r="EWK4" s="85"/>
      <c r="EWL4" s="85"/>
      <c r="EWM4" s="112"/>
      <c r="EWN4" s="112"/>
      <c r="EWO4" s="112"/>
      <c r="EWP4" s="112"/>
      <c r="EWQ4" s="112"/>
      <c r="EWR4" s="112"/>
      <c r="EWS4" s="112"/>
      <c r="EWT4" s="112"/>
      <c r="EXR4" s="410"/>
      <c r="EXS4" s="410"/>
      <c r="EXT4" s="410"/>
      <c r="EXU4" s="410"/>
      <c r="EXV4" s="299"/>
      <c r="EXW4" s="85"/>
      <c r="EXX4" s="300"/>
      <c r="EXY4" s="300"/>
      <c r="EXZ4" s="301"/>
      <c r="EYA4" s="300"/>
      <c r="EYB4" s="300"/>
      <c r="EYC4" s="300"/>
      <c r="EYD4" s="85"/>
      <c r="EYE4" s="85"/>
      <c r="EYF4" s="87"/>
      <c r="EYG4" s="88"/>
      <c r="EYH4" s="88"/>
      <c r="EYI4" s="88"/>
      <c r="EYJ4" s="411"/>
      <c r="EYK4" s="411"/>
      <c r="EYL4" s="302"/>
      <c r="EYM4" s="85"/>
      <c r="EYN4" s="98"/>
      <c r="EYO4" s="85"/>
      <c r="EYP4" s="85"/>
      <c r="EYQ4" s="85"/>
      <c r="EYR4" s="85"/>
      <c r="EYS4" s="85"/>
      <c r="EYT4" s="85"/>
      <c r="EYU4" s="112"/>
      <c r="EYV4" s="112"/>
      <c r="EYW4" s="112"/>
      <c r="EYX4" s="112"/>
      <c r="EYY4" s="112"/>
      <c r="EYZ4" s="112"/>
      <c r="EZA4" s="112"/>
      <c r="EZB4" s="112"/>
      <c r="EZZ4" s="410"/>
      <c r="FAA4" s="410"/>
      <c r="FAB4" s="410"/>
      <c r="FAC4" s="410"/>
      <c r="FAD4" s="299"/>
      <c r="FAE4" s="85"/>
      <c r="FAF4" s="300"/>
      <c r="FAG4" s="300"/>
      <c r="FAH4" s="301"/>
      <c r="FAI4" s="300"/>
      <c r="FAJ4" s="300"/>
      <c r="FAK4" s="300"/>
      <c r="FAL4" s="85"/>
      <c r="FAM4" s="85"/>
      <c r="FAN4" s="87"/>
      <c r="FAO4" s="88"/>
      <c r="FAP4" s="88"/>
      <c r="FAQ4" s="88"/>
      <c r="FAR4" s="411"/>
      <c r="FAS4" s="411"/>
      <c r="FAT4" s="302"/>
      <c r="FAU4" s="85"/>
      <c r="FAV4" s="98"/>
      <c r="FAW4" s="85"/>
      <c r="FAX4" s="85"/>
      <c r="FAY4" s="85"/>
      <c r="FAZ4" s="85"/>
      <c r="FBA4" s="85"/>
      <c r="FBB4" s="85"/>
      <c r="FBC4" s="112"/>
      <c r="FBD4" s="112"/>
      <c r="FBE4" s="112"/>
      <c r="FBF4" s="112"/>
      <c r="FBG4" s="112"/>
      <c r="FBH4" s="112"/>
      <c r="FBI4" s="112"/>
      <c r="FBJ4" s="112"/>
      <c r="FCH4" s="410"/>
      <c r="FCI4" s="410"/>
      <c r="FCJ4" s="410"/>
      <c r="FCK4" s="410"/>
      <c r="FCL4" s="299"/>
      <c r="FCM4" s="85"/>
      <c r="FCN4" s="300"/>
      <c r="FCO4" s="300"/>
      <c r="FCP4" s="301"/>
      <c r="FCQ4" s="300"/>
      <c r="FCR4" s="300"/>
      <c r="FCS4" s="300"/>
      <c r="FCT4" s="85"/>
      <c r="FCU4" s="85"/>
      <c r="FCV4" s="87"/>
      <c r="FCW4" s="88"/>
      <c r="FCX4" s="88"/>
      <c r="FCY4" s="88"/>
      <c r="FCZ4" s="411"/>
      <c r="FDA4" s="411"/>
      <c r="FDB4" s="302"/>
      <c r="FDC4" s="85"/>
      <c r="FDD4" s="98"/>
      <c r="FDE4" s="85"/>
      <c r="FDF4" s="85"/>
      <c r="FDG4" s="85"/>
      <c r="FDH4" s="85"/>
      <c r="FDI4" s="85"/>
      <c r="FDJ4" s="85"/>
      <c r="FDK4" s="112"/>
      <c r="FDL4" s="112"/>
      <c r="FDM4" s="112"/>
      <c r="FDN4" s="112"/>
      <c r="FDO4" s="112"/>
      <c r="FDP4" s="112"/>
      <c r="FDQ4" s="112"/>
      <c r="FDR4" s="112"/>
      <c r="FEP4" s="410"/>
      <c r="FEQ4" s="410"/>
      <c r="FER4" s="410"/>
      <c r="FES4" s="410"/>
      <c r="FET4" s="299"/>
      <c r="FEU4" s="85"/>
      <c r="FEV4" s="300"/>
      <c r="FEW4" s="300"/>
      <c r="FEX4" s="301"/>
      <c r="FEY4" s="300"/>
      <c r="FEZ4" s="300"/>
      <c r="FFA4" s="300"/>
      <c r="FFB4" s="85"/>
      <c r="FFC4" s="85"/>
      <c r="FFD4" s="87"/>
      <c r="FFE4" s="88"/>
      <c r="FFF4" s="88"/>
      <c r="FFG4" s="88"/>
      <c r="FFH4" s="411"/>
      <c r="FFI4" s="411"/>
      <c r="FFJ4" s="302"/>
      <c r="FFK4" s="85"/>
      <c r="FFL4" s="98"/>
      <c r="FFM4" s="85"/>
      <c r="FFN4" s="85"/>
      <c r="FFO4" s="85"/>
      <c r="FFP4" s="85"/>
      <c r="FFQ4" s="85"/>
      <c r="FFR4" s="85"/>
      <c r="FFS4" s="112"/>
      <c r="FFT4" s="112"/>
      <c r="FFU4" s="112"/>
      <c r="FFV4" s="112"/>
      <c r="FFW4" s="112"/>
      <c r="FFX4" s="112"/>
      <c r="FFY4" s="112"/>
      <c r="FFZ4" s="112"/>
      <c r="FGX4" s="410"/>
      <c r="FGY4" s="410"/>
      <c r="FGZ4" s="410"/>
      <c r="FHA4" s="410"/>
      <c r="FHB4" s="299"/>
      <c r="FHC4" s="85"/>
      <c r="FHD4" s="300"/>
      <c r="FHE4" s="300"/>
      <c r="FHF4" s="301"/>
      <c r="FHG4" s="300"/>
      <c r="FHH4" s="300"/>
      <c r="FHI4" s="300"/>
      <c r="FHJ4" s="85"/>
      <c r="FHK4" s="85"/>
      <c r="FHL4" s="87"/>
      <c r="FHM4" s="88"/>
      <c r="FHN4" s="88"/>
      <c r="FHO4" s="88"/>
      <c r="FHP4" s="411"/>
      <c r="FHQ4" s="411"/>
      <c r="FHR4" s="302"/>
      <c r="FHS4" s="85"/>
      <c r="FHT4" s="98"/>
      <c r="FHU4" s="85"/>
      <c r="FHV4" s="85"/>
      <c r="FHW4" s="85"/>
      <c r="FHX4" s="85"/>
      <c r="FHY4" s="85"/>
      <c r="FHZ4" s="85"/>
      <c r="FIA4" s="112"/>
      <c r="FIB4" s="112"/>
      <c r="FIC4" s="112"/>
      <c r="FID4" s="112"/>
      <c r="FIE4" s="112"/>
      <c r="FIF4" s="112"/>
      <c r="FIG4" s="112"/>
      <c r="FIH4" s="112"/>
      <c r="FJF4" s="410"/>
      <c r="FJG4" s="410"/>
      <c r="FJH4" s="410"/>
      <c r="FJI4" s="410"/>
      <c r="FJJ4" s="299"/>
      <c r="FJK4" s="85"/>
      <c r="FJL4" s="300"/>
      <c r="FJM4" s="300"/>
      <c r="FJN4" s="301"/>
      <c r="FJO4" s="300"/>
      <c r="FJP4" s="300"/>
      <c r="FJQ4" s="300"/>
      <c r="FJR4" s="85"/>
      <c r="FJS4" s="85"/>
      <c r="FJT4" s="87"/>
      <c r="FJU4" s="88"/>
      <c r="FJV4" s="88"/>
      <c r="FJW4" s="88"/>
      <c r="FJX4" s="411"/>
      <c r="FJY4" s="411"/>
      <c r="FJZ4" s="302"/>
      <c r="FKA4" s="85"/>
      <c r="FKB4" s="98"/>
      <c r="FKC4" s="85"/>
      <c r="FKD4" s="85"/>
      <c r="FKE4" s="85"/>
      <c r="FKF4" s="85"/>
      <c r="FKG4" s="85"/>
      <c r="FKH4" s="85"/>
      <c r="FKI4" s="112"/>
      <c r="FKJ4" s="112"/>
      <c r="FKK4" s="112"/>
      <c r="FKL4" s="112"/>
      <c r="FKM4" s="112"/>
      <c r="FKN4" s="112"/>
      <c r="FKO4" s="112"/>
      <c r="FKP4" s="112"/>
      <c r="FLN4" s="410"/>
      <c r="FLO4" s="410"/>
      <c r="FLP4" s="410"/>
      <c r="FLQ4" s="410"/>
      <c r="FLR4" s="299"/>
      <c r="FLS4" s="85"/>
      <c r="FLT4" s="300"/>
      <c r="FLU4" s="300"/>
      <c r="FLV4" s="301"/>
      <c r="FLW4" s="300"/>
      <c r="FLX4" s="300"/>
      <c r="FLY4" s="300"/>
      <c r="FLZ4" s="85"/>
      <c r="FMA4" s="85"/>
      <c r="FMB4" s="87"/>
      <c r="FMC4" s="88"/>
      <c r="FMD4" s="88"/>
      <c r="FME4" s="88"/>
      <c r="FMF4" s="411"/>
      <c r="FMG4" s="411"/>
      <c r="FMH4" s="302"/>
      <c r="FMI4" s="85"/>
      <c r="FMJ4" s="98"/>
      <c r="FMK4" s="85"/>
      <c r="FML4" s="85"/>
      <c r="FMM4" s="85"/>
      <c r="FMN4" s="85"/>
      <c r="FMO4" s="85"/>
      <c r="FMP4" s="85"/>
      <c r="FMQ4" s="112"/>
      <c r="FMR4" s="112"/>
      <c r="FMS4" s="112"/>
      <c r="FMT4" s="112"/>
      <c r="FMU4" s="112"/>
      <c r="FMV4" s="112"/>
      <c r="FMW4" s="112"/>
      <c r="FMX4" s="112"/>
      <c r="FNV4" s="410"/>
      <c r="FNW4" s="410"/>
      <c r="FNX4" s="410"/>
      <c r="FNY4" s="410"/>
      <c r="FNZ4" s="299"/>
      <c r="FOA4" s="85"/>
      <c r="FOB4" s="300"/>
      <c r="FOC4" s="300"/>
      <c r="FOD4" s="301"/>
      <c r="FOE4" s="300"/>
      <c r="FOF4" s="300"/>
      <c r="FOG4" s="300"/>
      <c r="FOH4" s="85"/>
      <c r="FOI4" s="85"/>
      <c r="FOJ4" s="87"/>
      <c r="FOK4" s="88"/>
      <c r="FOL4" s="88"/>
      <c r="FOM4" s="88"/>
      <c r="FON4" s="411"/>
      <c r="FOO4" s="411"/>
      <c r="FOP4" s="302"/>
      <c r="FOQ4" s="85"/>
      <c r="FOR4" s="98"/>
      <c r="FOS4" s="85"/>
      <c r="FOT4" s="85"/>
      <c r="FOU4" s="85"/>
      <c r="FOV4" s="85"/>
      <c r="FOW4" s="85"/>
      <c r="FOX4" s="85"/>
      <c r="FOY4" s="112"/>
      <c r="FOZ4" s="112"/>
      <c r="FPA4" s="112"/>
      <c r="FPB4" s="112"/>
      <c r="FPC4" s="112"/>
      <c r="FPD4" s="112"/>
      <c r="FPE4" s="112"/>
      <c r="FPF4" s="112"/>
      <c r="FQD4" s="410"/>
      <c r="FQE4" s="410"/>
      <c r="FQF4" s="410"/>
      <c r="FQG4" s="410"/>
      <c r="FQH4" s="299"/>
      <c r="FQI4" s="85"/>
      <c r="FQJ4" s="300"/>
      <c r="FQK4" s="300"/>
      <c r="FQL4" s="301"/>
      <c r="FQM4" s="300"/>
      <c r="FQN4" s="300"/>
      <c r="FQO4" s="300"/>
      <c r="FQP4" s="85"/>
      <c r="FQQ4" s="85"/>
      <c r="FQR4" s="87"/>
      <c r="FQS4" s="88"/>
      <c r="FQT4" s="88"/>
      <c r="FQU4" s="88"/>
      <c r="FQV4" s="411"/>
      <c r="FQW4" s="411"/>
      <c r="FQX4" s="302"/>
      <c r="FQY4" s="85"/>
      <c r="FQZ4" s="98"/>
      <c r="FRA4" s="85"/>
      <c r="FRB4" s="85"/>
      <c r="FRC4" s="85"/>
      <c r="FRD4" s="85"/>
      <c r="FRE4" s="85"/>
      <c r="FRF4" s="85"/>
      <c r="FRG4" s="112"/>
      <c r="FRH4" s="112"/>
      <c r="FRI4" s="112"/>
      <c r="FRJ4" s="112"/>
      <c r="FRK4" s="112"/>
      <c r="FRL4" s="112"/>
      <c r="FRM4" s="112"/>
      <c r="FRN4" s="112"/>
      <c r="FSL4" s="410"/>
      <c r="FSM4" s="410"/>
      <c r="FSN4" s="410"/>
      <c r="FSO4" s="410"/>
      <c r="FSP4" s="299"/>
      <c r="FSQ4" s="85"/>
      <c r="FSR4" s="300"/>
      <c r="FSS4" s="300"/>
      <c r="FST4" s="301"/>
      <c r="FSU4" s="300"/>
      <c r="FSV4" s="300"/>
      <c r="FSW4" s="300"/>
      <c r="FSX4" s="85"/>
      <c r="FSY4" s="85"/>
      <c r="FSZ4" s="87"/>
      <c r="FTA4" s="88"/>
      <c r="FTB4" s="88"/>
      <c r="FTC4" s="88"/>
      <c r="FTD4" s="411"/>
      <c r="FTE4" s="411"/>
      <c r="FTF4" s="302"/>
      <c r="FTG4" s="85"/>
      <c r="FTH4" s="98"/>
      <c r="FTI4" s="85"/>
      <c r="FTJ4" s="85"/>
      <c r="FTK4" s="85"/>
      <c r="FTL4" s="85"/>
      <c r="FTM4" s="85"/>
      <c r="FTN4" s="85"/>
      <c r="FTO4" s="112"/>
      <c r="FTP4" s="112"/>
      <c r="FTQ4" s="112"/>
      <c r="FTR4" s="112"/>
      <c r="FTS4" s="112"/>
      <c r="FTT4" s="112"/>
      <c r="FTU4" s="112"/>
      <c r="FTV4" s="112"/>
      <c r="FUT4" s="410"/>
      <c r="FUU4" s="410"/>
      <c r="FUV4" s="410"/>
      <c r="FUW4" s="410"/>
      <c r="FUX4" s="299"/>
      <c r="FUY4" s="85"/>
      <c r="FUZ4" s="300"/>
      <c r="FVA4" s="300"/>
      <c r="FVB4" s="301"/>
      <c r="FVC4" s="300"/>
      <c r="FVD4" s="300"/>
      <c r="FVE4" s="300"/>
      <c r="FVF4" s="85"/>
      <c r="FVG4" s="85"/>
      <c r="FVH4" s="87"/>
      <c r="FVI4" s="88"/>
      <c r="FVJ4" s="88"/>
      <c r="FVK4" s="88"/>
      <c r="FVL4" s="411"/>
      <c r="FVM4" s="411"/>
      <c r="FVN4" s="302"/>
      <c r="FVO4" s="85"/>
      <c r="FVP4" s="98"/>
      <c r="FVQ4" s="85"/>
      <c r="FVR4" s="85"/>
      <c r="FVS4" s="85"/>
      <c r="FVT4" s="85"/>
      <c r="FVU4" s="85"/>
      <c r="FVV4" s="85"/>
      <c r="FVW4" s="112"/>
      <c r="FVX4" s="112"/>
      <c r="FVY4" s="112"/>
      <c r="FVZ4" s="112"/>
      <c r="FWA4" s="112"/>
      <c r="FWB4" s="112"/>
      <c r="FWC4" s="112"/>
      <c r="FWD4" s="112"/>
      <c r="FXB4" s="410"/>
      <c r="FXC4" s="410"/>
      <c r="FXD4" s="410"/>
      <c r="FXE4" s="410"/>
      <c r="FXF4" s="299"/>
      <c r="FXG4" s="85"/>
      <c r="FXH4" s="300"/>
      <c r="FXI4" s="300"/>
      <c r="FXJ4" s="301"/>
      <c r="FXK4" s="300"/>
      <c r="FXL4" s="300"/>
      <c r="FXM4" s="300"/>
      <c r="FXN4" s="85"/>
      <c r="FXO4" s="85"/>
      <c r="FXP4" s="87"/>
      <c r="FXQ4" s="88"/>
      <c r="FXR4" s="88"/>
      <c r="FXS4" s="88"/>
      <c r="FXT4" s="411"/>
      <c r="FXU4" s="411"/>
      <c r="FXV4" s="302"/>
      <c r="FXW4" s="85"/>
      <c r="FXX4" s="98"/>
      <c r="FXY4" s="85"/>
      <c r="FXZ4" s="85"/>
      <c r="FYA4" s="85"/>
      <c r="FYB4" s="85"/>
      <c r="FYC4" s="85"/>
      <c r="FYD4" s="85"/>
      <c r="FYE4" s="112"/>
      <c r="FYF4" s="112"/>
      <c r="FYG4" s="112"/>
      <c r="FYH4" s="112"/>
      <c r="FYI4" s="112"/>
      <c r="FYJ4" s="112"/>
      <c r="FYK4" s="112"/>
      <c r="FYL4" s="112"/>
      <c r="FZJ4" s="410"/>
      <c r="FZK4" s="410"/>
      <c r="FZL4" s="410"/>
      <c r="FZM4" s="410"/>
      <c r="FZN4" s="299"/>
      <c r="FZO4" s="85"/>
      <c r="FZP4" s="300"/>
      <c r="FZQ4" s="300"/>
      <c r="FZR4" s="301"/>
      <c r="FZS4" s="300"/>
      <c r="FZT4" s="300"/>
      <c r="FZU4" s="300"/>
      <c r="FZV4" s="85"/>
      <c r="FZW4" s="85"/>
      <c r="FZX4" s="87"/>
      <c r="FZY4" s="88"/>
      <c r="FZZ4" s="88"/>
      <c r="GAA4" s="88"/>
      <c r="GAB4" s="411"/>
      <c r="GAC4" s="411"/>
      <c r="GAD4" s="302"/>
      <c r="GAE4" s="85"/>
      <c r="GAF4" s="98"/>
      <c r="GAG4" s="85"/>
      <c r="GAH4" s="85"/>
      <c r="GAI4" s="85"/>
      <c r="GAJ4" s="85"/>
      <c r="GAK4" s="85"/>
      <c r="GAL4" s="85"/>
      <c r="GAM4" s="112"/>
      <c r="GAN4" s="112"/>
      <c r="GAO4" s="112"/>
      <c r="GAP4" s="112"/>
      <c r="GAQ4" s="112"/>
      <c r="GAR4" s="112"/>
      <c r="GAS4" s="112"/>
      <c r="GAT4" s="112"/>
      <c r="GBR4" s="410"/>
      <c r="GBS4" s="410"/>
      <c r="GBT4" s="410"/>
      <c r="GBU4" s="410"/>
      <c r="GBV4" s="299"/>
      <c r="GBW4" s="85"/>
      <c r="GBX4" s="300"/>
      <c r="GBY4" s="300"/>
      <c r="GBZ4" s="301"/>
      <c r="GCA4" s="300"/>
      <c r="GCB4" s="300"/>
      <c r="GCC4" s="300"/>
      <c r="GCD4" s="85"/>
      <c r="GCE4" s="85"/>
      <c r="GCF4" s="87"/>
      <c r="GCG4" s="88"/>
      <c r="GCH4" s="88"/>
      <c r="GCI4" s="88"/>
      <c r="GCJ4" s="411"/>
      <c r="GCK4" s="411"/>
      <c r="GCL4" s="302"/>
      <c r="GCM4" s="85"/>
      <c r="GCN4" s="98"/>
      <c r="GCO4" s="85"/>
      <c r="GCP4" s="85"/>
      <c r="GCQ4" s="85"/>
      <c r="GCR4" s="85"/>
      <c r="GCS4" s="85"/>
      <c r="GCT4" s="85"/>
      <c r="GCU4" s="112"/>
      <c r="GCV4" s="112"/>
      <c r="GCW4" s="112"/>
      <c r="GCX4" s="112"/>
      <c r="GCY4" s="112"/>
      <c r="GCZ4" s="112"/>
      <c r="GDA4" s="112"/>
      <c r="GDB4" s="112"/>
      <c r="GDZ4" s="410"/>
      <c r="GEA4" s="410"/>
      <c r="GEB4" s="410"/>
      <c r="GEC4" s="410"/>
      <c r="GED4" s="299"/>
      <c r="GEE4" s="85"/>
      <c r="GEF4" s="300"/>
      <c r="GEG4" s="300"/>
      <c r="GEH4" s="301"/>
      <c r="GEI4" s="300"/>
      <c r="GEJ4" s="300"/>
      <c r="GEK4" s="300"/>
      <c r="GEL4" s="85"/>
      <c r="GEM4" s="85"/>
      <c r="GEN4" s="87"/>
      <c r="GEO4" s="88"/>
      <c r="GEP4" s="88"/>
      <c r="GEQ4" s="88"/>
      <c r="GER4" s="411"/>
      <c r="GES4" s="411"/>
      <c r="GET4" s="302"/>
      <c r="GEU4" s="85"/>
      <c r="GEV4" s="98"/>
      <c r="GEW4" s="85"/>
      <c r="GEX4" s="85"/>
      <c r="GEY4" s="85"/>
      <c r="GEZ4" s="85"/>
      <c r="GFA4" s="85"/>
      <c r="GFB4" s="85"/>
      <c r="GFC4" s="112"/>
      <c r="GFD4" s="112"/>
      <c r="GFE4" s="112"/>
      <c r="GFF4" s="112"/>
      <c r="GFG4" s="112"/>
      <c r="GFH4" s="112"/>
      <c r="GFI4" s="112"/>
      <c r="GFJ4" s="112"/>
      <c r="GGH4" s="410"/>
      <c r="GGI4" s="410"/>
      <c r="GGJ4" s="410"/>
      <c r="GGK4" s="410"/>
      <c r="GGL4" s="299"/>
      <c r="GGM4" s="85"/>
      <c r="GGN4" s="300"/>
      <c r="GGO4" s="300"/>
      <c r="GGP4" s="301"/>
      <c r="GGQ4" s="300"/>
      <c r="GGR4" s="300"/>
      <c r="GGS4" s="300"/>
      <c r="GGT4" s="85"/>
      <c r="GGU4" s="85"/>
      <c r="GGV4" s="87"/>
      <c r="GGW4" s="88"/>
      <c r="GGX4" s="88"/>
      <c r="GGY4" s="88"/>
      <c r="GGZ4" s="411"/>
      <c r="GHA4" s="411"/>
      <c r="GHB4" s="302"/>
      <c r="GHC4" s="85"/>
      <c r="GHD4" s="98"/>
      <c r="GHE4" s="85"/>
      <c r="GHF4" s="85"/>
      <c r="GHG4" s="85"/>
      <c r="GHH4" s="85"/>
      <c r="GHI4" s="85"/>
      <c r="GHJ4" s="85"/>
      <c r="GHK4" s="112"/>
      <c r="GHL4" s="112"/>
      <c r="GHM4" s="112"/>
      <c r="GHN4" s="112"/>
      <c r="GHO4" s="112"/>
      <c r="GHP4" s="112"/>
      <c r="GHQ4" s="112"/>
      <c r="GHR4" s="112"/>
      <c r="GIP4" s="410"/>
      <c r="GIQ4" s="410"/>
      <c r="GIR4" s="410"/>
      <c r="GIS4" s="410"/>
      <c r="GIT4" s="299"/>
      <c r="GIU4" s="85"/>
      <c r="GIV4" s="300"/>
      <c r="GIW4" s="300"/>
      <c r="GIX4" s="301"/>
      <c r="GIY4" s="300"/>
      <c r="GIZ4" s="300"/>
      <c r="GJA4" s="300"/>
      <c r="GJB4" s="85"/>
      <c r="GJC4" s="85"/>
      <c r="GJD4" s="87"/>
      <c r="GJE4" s="88"/>
      <c r="GJF4" s="88"/>
      <c r="GJG4" s="88"/>
      <c r="GJH4" s="411"/>
      <c r="GJI4" s="411"/>
      <c r="GJJ4" s="302"/>
      <c r="GJK4" s="85"/>
      <c r="GJL4" s="98"/>
      <c r="GJM4" s="85"/>
      <c r="GJN4" s="85"/>
      <c r="GJO4" s="85"/>
      <c r="GJP4" s="85"/>
      <c r="GJQ4" s="85"/>
      <c r="GJR4" s="85"/>
      <c r="GJS4" s="112"/>
      <c r="GJT4" s="112"/>
      <c r="GJU4" s="112"/>
      <c r="GJV4" s="112"/>
      <c r="GJW4" s="112"/>
      <c r="GJX4" s="112"/>
      <c r="GJY4" s="112"/>
      <c r="GJZ4" s="112"/>
      <c r="GKX4" s="410"/>
      <c r="GKY4" s="410"/>
      <c r="GKZ4" s="410"/>
      <c r="GLA4" s="410"/>
      <c r="GLB4" s="299"/>
      <c r="GLC4" s="85"/>
      <c r="GLD4" s="300"/>
      <c r="GLE4" s="300"/>
      <c r="GLF4" s="301"/>
      <c r="GLG4" s="300"/>
      <c r="GLH4" s="300"/>
      <c r="GLI4" s="300"/>
      <c r="GLJ4" s="85"/>
      <c r="GLK4" s="85"/>
      <c r="GLL4" s="87"/>
      <c r="GLM4" s="88"/>
      <c r="GLN4" s="88"/>
      <c r="GLO4" s="88"/>
      <c r="GLP4" s="411"/>
      <c r="GLQ4" s="411"/>
      <c r="GLR4" s="302"/>
      <c r="GLS4" s="85"/>
      <c r="GLT4" s="98"/>
      <c r="GLU4" s="85"/>
      <c r="GLV4" s="85"/>
      <c r="GLW4" s="85"/>
      <c r="GLX4" s="85"/>
      <c r="GLY4" s="85"/>
      <c r="GLZ4" s="85"/>
      <c r="GMA4" s="112"/>
      <c r="GMB4" s="112"/>
      <c r="GMC4" s="112"/>
      <c r="GMD4" s="112"/>
      <c r="GME4" s="112"/>
      <c r="GMF4" s="112"/>
      <c r="GMG4" s="112"/>
      <c r="GMH4" s="112"/>
      <c r="GNF4" s="410"/>
      <c r="GNG4" s="410"/>
      <c r="GNH4" s="410"/>
      <c r="GNI4" s="410"/>
      <c r="GNJ4" s="299"/>
      <c r="GNK4" s="85"/>
      <c r="GNL4" s="300"/>
      <c r="GNM4" s="300"/>
      <c r="GNN4" s="301"/>
      <c r="GNO4" s="300"/>
      <c r="GNP4" s="300"/>
      <c r="GNQ4" s="300"/>
      <c r="GNR4" s="85"/>
      <c r="GNS4" s="85"/>
      <c r="GNT4" s="87"/>
      <c r="GNU4" s="88"/>
      <c r="GNV4" s="88"/>
      <c r="GNW4" s="88"/>
      <c r="GNX4" s="411"/>
      <c r="GNY4" s="411"/>
      <c r="GNZ4" s="302"/>
      <c r="GOA4" s="85"/>
      <c r="GOB4" s="98"/>
      <c r="GOC4" s="85"/>
      <c r="GOD4" s="85"/>
      <c r="GOE4" s="85"/>
      <c r="GOF4" s="85"/>
      <c r="GOG4" s="85"/>
      <c r="GOH4" s="85"/>
      <c r="GOI4" s="112"/>
      <c r="GOJ4" s="112"/>
      <c r="GOK4" s="112"/>
      <c r="GOL4" s="112"/>
      <c r="GOM4" s="112"/>
      <c r="GON4" s="112"/>
      <c r="GOO4" s="112"/>
      <c r="GOP4" s="112"/>
      <c r="GPN4" s="410"/>
      <c r="GPO4" s="410"/>
      <c r="GPP4" s="410"/>
      <c r="GPQ4" s="410"/>
      <c r="GPR4" s="299"/>
      <c r="GPS4" s="85"/>
      <c r="GPT4" s="300"/>
      <c r="GPU4" s="300"/>
      <c r="GPV4" s="301"/>
      <c r="GPW4" s="300"/>
      <c r="GPX4" s="300"/>
      <c r="GPY4" s="300"/>
      <c r="GPZ4" s="85"/>
      <c r="GQA4" s="85"/>
      <c r="GQB4" s="87"/>
      <c r="GQC4" s="88"/>
      <c r="GQD4" s="88"/>
      <c r="GQE4" s="88"/>
      <c r="GQF4" s="411"/>
      <c r="GQG4" s="411"/>
      <c r="GQH4" s="302"/>
      <c r="GQI4" s="85"/>
      <c r="GQJ4" s="98"/>
      <c r="GQK4" s="85"/>
      <c r="GQL4" s="85"/>
      <c r="GQM4" s="85"/>
      <c r="GQN4" s="85"/>
      <c r="GQO4" s="85"/>
      <c r="GQP4" s="85"/>
      <c r="GQQ4" s="112"/>
      <c r="GQR4" s="112"/>
      <c r="GQS4" s="112"/>
      <c r="GQT4" s="112"/>
      <c r="GQU4" s="112"/>
      <c r="GQV4" s="112"/>
      <c r="GQW4" s="112"/>
      <c r="GQX4" s="112"/>
      <c r="GRV4" s="410"/>
      <c r="GRW4" s="410"/>
      <c r="GRX4" s="410"/>
      <c r="GRY4" s="410"/>
      <c r="GRZ4" s="299"/>
      <c r="GSA4" s="85"/>
      <c r="GSB4" s="300"/>
      <c r="GSC4" s="300"/>
      <c r="GSD4" s="301"/>
      <c r="GSE4" s="300"/>
      <c r="GSF4" s="300"/>
      <c r="GSG4" s="300"/>
      <c r="GSH4" s="85"/>
      <c r="GSI4" s="85"/>
      <c r="GSJ4" s="87"/>
      <c r="GSK4" s="88"/>
      <c r="GSL4" s="88"/>
      <c r="GSM4" s="88"/>
      <c r="GSN4" s="411"/>
      <c r="GSO4" s="411"/>
      <c r="GSP4" s="302"/>
      <c r="GSQ4" s="85"/>
      <c r="GSR4" s="98"/>
      <c r="GSS4" s="85"/>
      <c r="GST4" s="85"/>
      <c r="GSU4" s="85"/>
      <c r="GSV4" s="85"/>
      <c r="GSW4" s="85"/>
      <c r="GSX4" s="85"/>
      <c r="GSY4" s="112"/>
      <c r="GSZ4" s="112"/>
      <c r="GTA4" s="112"/>
      <c r="GTB4" s="112"/>
      <c r="GTC4" s="112"/>
      <c r="GTD4" s="112"/>
      <c r="GTE4" s="112"/>
      <c r="GTF4" s="112"/>
      <c r="GUD4" s="410"/>
      <c r="GUE4" s="410"/>
      <c r="GUF4" s="410"/>
      <c r="GUG4" s="410"/>
      <c r="GUH4" s="299"/>
      <c r="GUI4" s="85"/>
      <c r="GUJ4" s="300"/>
      <c r="GUK4" s="300"/>
      <c r="GUL4" s="301"/>
      <c r="GUM4" s="300"/>
      <c r="GUN4" s="300"/>
      <c r="GUO4" s="300"/>
      <c r="GUP4" s="85"/>
      <c r="GUQ4" s="85"/>
      <c r="GUR4" s="87"/>
      <c r="GUS4" s="88"/>
      <c r="GUT4" s="88"/>
      <c r="GUU4" s="88"/>
      <c r="GUV4" s="411"/>
      <c r="GUW4" s="411"/>
      <c r="GUX4" s="302"/>
      <c r="GUY4" s="85"/>
      <c r="GUZ4" s="98"/>
      <c r="GVA4" s="85"/>
      <c r="GVB4" s="85"/>
      <c r="GVC4" s="85"/>
      <c r="GVD4" s="85"/>
      <c r="GVE4" s="85"/>
      <c r="GVF4" s="85"/>
      <c r="GVG4" s="112"/>
      <c r="GVH4" s="112"/>
      <c r="GVI4" s="112"/>
      <c r="GVJ4" s="112"/>
      <c r="GVK4" s="112"/>
      <c r="GVL4" s="112"/>
      <c r="GVM4" s="112"/>
      <c r="GVN4" s="112"/>
      <c r="GWL4" s="410"/>
      <c r="GWM4" s="410"/>
      <c r="GWN4" s="410"/>
      <c r="GWO4" s="410"/>
      <c r="GWP4" s="299"/>
      <c r="GWQ4" s="85"/>
      <c r="GWR4" s="300"/>
      <c r="GWS4" s="300"/>
      <c r="GWT4" s="301"/>
      <c r="GWU4" s="300"/>
      <c r="GWV4" s="300"/>
      <c r="GWW4" s="300"/>
      <c r="GWX4" s="85"/>
      <c r="GWY4" s="85"/>
      <c r="GWZ4" s="87"/>
      <c r="GXA4" s="88"/>
      <c r="GXB4" s="88"/>
      <c r="GXC4" s="88"/>
      <c r="GXD4" s="411"/>
      <c r="GXE4" s="411"/>
      <c r="GXF4" s="302"/>
      <c r="GXG4" s="85"/>
      <c r="GXH4" s="98"/>
      <c r="GXI4" s="85"/>
      <c r="GXJ4" s="85"/>
      <c r="GXK4" s="85"/>
      <c r="GXL4" s="85"/>
      <c r="GXM4" s="85"/>
      <c r="GXN4" s="85"/>
      <c r="GXO4" s="112"/>
      <c r="GXP4" s="112"/>
      <c r="GXQ4" s="112"/>
      <c r="GXR4" s="112"/>
      <c r="GXS4" s="112"/>
      <c r="GXT4" s="112"/>
      <c r="GXU4" s="112"/>
      <c r="GXV4" s="112"/>
      <c r="GYT4" s="410"/>
      <c r="GYU4" s="410"/>
      <c r="GYV4" s="410"/>
      <c r="GYW4" s="410"/>
      <c r="GYX4" s="299"/>
      <c r="GYY4" s="85"/>
      <c r="GYZ4" s="300"/>
      <c r="GZA4" s="300"/>
      <c r="GZB4" s="301"/>
      <c r="GZC4" s="300"/>
      <c r="GZD4" s="300"/>
      <c r="GZE4" s="300"/>
      <c r="GZF4" s="85"/>
      <c r="GZG4" s="85"/>
      <c r="GZH4" s="87"/>
      <c r="GZI4" s="88"/>
      <c r="GZJ4" s="88"/>
      <c r="GZK4" s="88"/>
      <c r="GZL4" s="411"/>
      <c r="GZM4" s="411"/>
      <c r="GZN4" s="302"/>
      <c r="GZO4" s="85"/>
      <c r="GZP4" s="98"/>
      <c r="GZQ4" s="85"/>
      <c r="GZR4" s="85"/>
      <c r="GZS4" s="85"/>
      <c r="GZT4" s="85"/>
      <c r="GZU4" s="85"/>
      <c r="GZV4" s="85"/>
      <c r="GZW4" s="112"/>
      <c r="GZX4" s="112"/>
      <c r="GZY4" s="112"/>
      <c r="GZZ4" s="112"/>
      <c r="HAA4" s="112"/>
      <c r="HAB4" s="112"/>
      <c r="HAC4" s="112"/>
      <c r="HAD4" s="112"/>
      <c r="HBB4" s="410"/>
      <c r="HBC4" s="410"/>
      <c r="HBD4" s="410"/>
      <c r="HBE4" s="410"/>
      <c r="HBF4" s="299"/>
      <c r="HBG4" s="85"/>
      <c r="HBH4" s="300"/>
      <c r="HBI4" s="300"/>
      <c r="HBJ4" s="301"/>
      <c r="HBK4" s="300"/>
      <c r="HBL4" s="300"/>
      <c r="HBM4" s="300"/>
      <c r="HBN4" s="85"/>
      <c r="HBO4" s="85"/>
      <c r="HBP4" s="87"/>
      <c r="HBQ4" s="88"/>
      <c r="HBR4" s="88"/>
      <c r="HBS4" s="88"/>
      <c r="HBT4" s="411"/>
      <c r="HBU4" s="411"/>
      <c r="HBV4" s="302"/>
      <c r="HBW4" s="85"/>
      <c r="HBX4" s="98"/>
      <c r="HBY4" s="85"/>
      <c r="HBZ4" s="85"/>
      <c r="HCA4" s="85"/>
      <c r="HCB4" s="85"/>
      <c r="HCC4" s="85"/>
      <c r="HCD4" s="85"/>
      <c r="HCE4" s="112"/>
      <c r="HCF4" s="112"/>
      <c r="HCG4" s="112"/>
      <c r="HCH4" s="112"/>
      <c r="HCI4" s="112"/>
      <c r="HCJ4" s="112"/>
      <c r="HCK4" s="112"/>
      <c r="HCL4" s="112"/>
      <c r="HDJ4" s="410"/>
      <c r="HDK4" s="410"/>
      <c r="HDL4" s="410"/>
      <c r="HDM4" s="410"/>
      <c r="HDN4" s="299"/>
      <c r="HDO4" s="85"/>
      <c r="HDP4" s="300"/>
      <c r="HDQ4" s="300"/>
      <c r="HDR4" s="301"/>
      <c r="HDS4" s="300"/>
      <c r="HDT4" s="300"/>
      <c r="HDU4" s="300"/>
      <c r="HDV4" s="85"/>
      <c r="HDW4" s="85"/>
      <c r="HDX4" s="87"/>
      <c r="HDY4" s="88"/>
      <c r="HDZ4" s="88"/>
      <c r="HEA4" s="88"/>
      <c r="HEB4" s="411"/>
      <c r="HEC4" s="411"/>
      <c r="HED4" s="302"/>
      <c r="HEE4" s="85"/>
      <c r="HEF4" s="98"/>
      <c r="HEG4" s="85"/>
      <c r="HEH4" s="85"/>
      <c r="HEI4" s="85"/>
      <c r="HEJ4" s="85"/>
      <c r="HEK4" s="85"/>
      <c r="HEL4" s="85"/>
      <c r="HEM4" s="112"/>
      <c r="HEN4" s="112"/>
      <c r="HEO4" s="112"/>
      <c r="HEP4" s="112"/>
      <c r="HEQ4" s="112"/>
      <c r="HER4" s="112"/>
      <c r="HES4" s="112"/>
      <c r="HET4" s="112"/>
      <c r="HFR4" s="410"/>
      <c r="HFS4" s="410"/>
      <c r="HFT4" s="410"/>
      <c r="HFU4" s="410"/>
      <c r="HFV4" s="299"/>
      <c r="HFW4" s="85"/>
      <c r="HFX4" s="300"/>
      <c r="HFY4" s="300"/>
      <c r="HFZ4" s="301"/>
      <c r="HGA4" s="300"/>
      <c r="HGB4" s="300"/>
      <c r="HGC4" s="300"/>
      <c r="HGD4" s="85"/>
      <c r="HGE4" s="85"/>
      <c r="HGF4" s="87"/>
      <c r="HGG4" s="88"/>
      <c r="HGH4" s="88"/>
      <c r="HGI4" s="88"/>
      <c r="HGJ4" s="411"/>
      <c r="HGK4" s="411"/>
      <c r="HGL4" s="302"/>
      <c r="HGM4" s="85"/>
      <c r="HGN4" s="98"/>
      <c r="HGO4" s="85"/>
      <c r="HGP4" s="85"/>
      <c r="HGQ4" s="85"/>
      <c r="HGR4" s="85"/>
      <c r="HGS4" s="85"/>
      <c r="HGT4" s="85"/>
      <c r="HGU4" s="112"/>
      <c r="HGV4" s="112"/>
      <c r="HGW4" s="112"/>
      <c r="HGX4" s="112"/>
      <c r="HGY4" s="112"/>
      <c r="HGZ4" s="112"/>
      <c r="HHA4" s="112"/>
      <c r="HHB4" s="112"/>
      <c r="HHZ4" s="410"/>
      <c r="HIA4" s="410"/>
      <c r="HIB4" s="410"/>
      <c r="HIC4" s="410"/>
      <c r="HID4" s="299"/>
      <c r="HIE4" s="85"/>
      <c r="HIF4" s="300"/>
      <c r="HIG4" s="300"/>
      <c r="HIH4" s="301"/>
      <c r="HII4" s="300"/>
      <c r="HIJ4" s="300"/>
      <c r="HIK4" s="300"/>
      <c r="HIL4" s="85"/>
      <c r="HIM4" s="85"/>
      <c r="HIN4" s="87"/>
      <c r="HIO4" s="88"/>
      <c r="HIP4" s="88"/>
      <c r="HIQ4" s="88"/>
      <c r="HIR4" s="411"/>
      <c r="HIS4" s="411"/>
      <c r="HIT4" s="302"/>
      <c r="HIU4" s="85"/>
      <c r="HIV4" s="98"/>
      <c r="HIW4" s="85"/>
      <c r="HIX4" s="85"/>
      <c r="HIY4" s="85"/>
      <c r="HIZ4" s="85"/>
      <c r="HJA4" s="85"/>
      <c r="HJB4" s="85"/>
      <c r="HJC4" s="112"/>
      <c r="HJD4" s="112"/>
      <c r="HJE4" s="112"/>
      <c r="HJF4" s="112"/>
      <c r="HJG4" s="112"/>
      <c r="HJH4" s="112"/>
      <c r="HJI4" s="112"/>
      <c r="HJJ4" s="112"/>
      <c r="HKH4" s="410"/>
      <c r="HKI4" s="410"/>
      <c r="HKJ4" s="410"/>
      <c r="HKK4" s="410"/>
      <c r="HKL4" s="299"/>
      <c r="HKM4" s="85"/>
      <c r="HKN4" s="300"/>
      <c r="HKO4" s="300"/>
      <c r="HKP4" s="301"/>
      <c r="HKQ4" s="300"/>
      <c r="HKR4" s="300"/>
      <c r="HKS4" s="300"/>
      <c r="HKT4" s="85"/>
      <c r="HKU4" s="85"/>
      <c r="HKV4" s="87"/>
      <c r="HKW4" s="88"/>
      <c r="HKX4" s="88"/>
      <c r="HKY4" s="88"/>
      <c r="HKZ4" s="411"/>
      <c r="HLA4" s="411"/>
      <c r="HLB4" s="302"/>
      <c r="HLC4" s="85"/>
      <c r="HLD4" s="98"/>
      <c r="HLE4" s="85"/>
      <c r="HLF4" s="85"/>
      <c r="HLG4" s="85"/>
      <c r="HLH4" s="85"/>
      <c r="HLI4" s="85"/>
      <c r="HLJ4" s="85"/>
      <c r="HLK4" s="112"/>
      <c r="HLL4" s="112"/>
      <c r="HLM4" s="112"/>
      <c r="HLN4" s="112"/>
      <c r="HLO4" s="112"/>
      <c r="HLP4" s="112"/>
      <c r="HLQ4" s="112"/>
      <c r="HLR4" s="112"/>
      <c r="HMP4" s="410"/>
      <c r="HMQ4" s="410"/>
      <c r="HMR4" s="410"/>
      <c r="HMS4" s="410"/>
      <c r="HMT4" s="299"/>
      <c r="HMU4" s="85"/>
      <c r="HMV4" s="300"/>
      <c r="HMW4" s="300"/>
      <c r="HMX4" s="301"/>
      <c r="HMY4" s="300"/>
      <c r="HMZ4" s="300"/>
      <c r="HNA4" s="300"/>
      <c r="HNB4" s="85"/>
      <c r="HNC4" s="85"/>
      <c r="HND4" s="87"/>
      <c r="HNE4" s="88"/>
      <c r="HNF4" s="88"/>
      <c r="HNG4" s="88"/>
      <c r="HNH4" s="411"/>
      <c r="HNI4" s="411"/>
      <c r="HNJ4" s="302"/>
      <c r="HNK4" s="85"/>
      <c r="HNL4" s="98"/>
      <c r="HNM4" s="85"/>
      <c r="HNN4" s="85"/>
      <c r="HNO4" s="85"/>
      <c r="HNP4" s="85"/>
      <c r="HNQ4" s="85"/>
      <c r="HNR4" s="85"/>
      <c r="HNS4" s="112"/>
      <c r="HNT4" s="112"/>
      <c r="HNU4" s="112"/>
      <c r="HNV4" s="112"/>
      <c r="HNW4" s="112"/>
      <c r="HNX4" s="112"/>
      <c r="HNY4" s="112"/>
      <c r="HNZ4" s="112"/>
      <c r="HOX4" s="410"/>
      <c r="HOY4" s="410"/>
      <c r="HOZ4" s="410"/>
      <c r="HPA4" s="410"/>
      <c r="HPB4" s="299"/>
      <c r="HPC4" s="85"/>
      <c r="HPD4" s="300"/>
      <c r="HPE4" s="300"/>
      <c r="HPF4" s="301"/>
      <c r="HPG4" s="300"/>
      <c r="HPH4" s="300"/>
      <c r="HPI4" s="300"/>
      <c r="HPJ4" s="85"/>
      <c r="HPK4" s="85"/>
      <c r="HPL4" s="87"/>
      <c r="HPM4" s="88"/>
      <c r="HPN4" s="88"/>
      <c r="HPO4" s="88"/>
      <c r="HPP4" s="411"/>
      <c r="HPQ4" s="411"/>
      <c r="HPR4" s="302"/>
      <c r="HPS4" s="85"/>
      <c r="HPT4" s="98"/>
      <c r="HPU4" s="85"/>
      <c r="HPV4" s="85"/>
      <c r="HPW4" s="85"/>
      <c r="HPX4" s="85"/>
      <c r="HPY4" s="85"/>
      <c r="HPZ4" s="85"/>
      <c r="HQA4" s="112"/>
      <c r="HQB4" s="112"/>
      <c r="HQC4" s="112"/>
      <c r="HQD4" s="112"/>
      <c r="HQE4" s="112"/>
      <c r="HQF4" s="112"/>
      <c r="HQG4" s="112"/>
      <c r="HQH4" s="112"/>
      <c r="HRF4" s="410"/>
      <c r="HRG4" s="410"/>
      <c r="HRH4" s="410"/>
      <c r="HRI4" s="410"/>
      <c r="HRJ4" s="299"/>
      <c r="HRK4" s="85"/>
      <c r="HRL4" s="300"/>
      <c r="HRM4" s="300"/>
      <c r="HRN4" s="301"/>
      <c r="HRO4" s="300"/>
      <c r="HRP4" s="300"/>
      <c r="HRQ4" s="300"/>
      <c r="HRR4" s="85"/>
      <c r="HRS4" s="85"/>
      <c r="HRT4" s="87"/>
      <c r="HRU4" s="88"/>
      <c r="HRV4" s="88"/>
      <c r="HRW4" s="88"/>
      <c r="HRX4" s="411"/>
      <c r="HRY4" s="411"/>
      <c r="HRZ4" s="302"/>
      <c r="HSA4" s="85"/>
      <c r="HSB4" s="98"/>
      <c r="HSC4" s="85"/>
      <c r="HSD4" s="85"/>
      <c r="HSE4" s="85"/>
      <c r="HSF4" s="85"/>
      <c r="HSG4" s="85"/>
      <c r="HSH4" s="85"/>
      <c r="HSI4" s="112"/>
      <c r="HSJ4" s="112"/>
      <c r="HSK4" s="112"/>
      <c r="HSL4" s="112"/>
      <c r="HSM4" s="112"/>
      <c r="HSN4" s="112"/>
      <c r="HSO4" s="112"/>
      <c r="HSP4" s="112"/>
      <c r="HTN4" s="410"/>
      <c r="HTO4" s="410"/>
      <c r="HTP4" s="410"/>
      <c r="HTQ4" s="410"/>
      <c r="HTR4" s="299"/>
      <c r="HTS4" s="85"/>
      <c r="HTT4" s="300"/>
      <c r="HTU4" s="300"/>
      <c r="HTV4" s="301"/>
      <c r="HTW4" s="300"/>
      <c r="HTX4" s="300"/>
      <c r="HTY4" s="300"/>
      <c r="HTZ4" s="85"/>
      <c r="HUA4" s="85"/>
      <c r="HUB4" s="87"/>
      <c r="HUC4" s="88"/>
      <c r="HUD4" s="88"/>
      <c r="HUE4" s="88"/>
      <c r="HUF4" s="411"/>
      <c r="HUG4" s="411"/>
      <c r="HUH4" s="302"/>
      <c r="HUI4" s="85"/>
      <c r="HUJ4" s="98"/>
      <c r="HUK4" s="85"/>
      <c r="HUL4" s="85"/>
      <c r="HUM4" s="85"/>
      <c r="HUN4" s="85"/>
      <c r="HUO4" s="85"/>
      <c r="HUP4" s="85"/>
      <c r="HUQ4" s="112"/>
      <c r="HUR4" s="112"/>
      <c r="HUS4" s="112"/>
      <c r="HUT4" s="112"/>
      <c r="HUU4" s="112"/>
      <c r="HUV4" s="112"/>
      <c r="HUW4" s="112"/>
      <c r="HUX4" s="112"/>
      <c r="HVV4" s="410"/>
      <c r="HVW4" s="410"/>
      <c r="HVX4" s="410"/>
      <c r="HVY4" s="410"/>
      <c r="HVZ4" s="299"/>
      <c r="HWA4" s="85"/>
      <c r="HWB4" s="300"/>
      <c r="HWC4" s="300"/>
      <c r="HWD4" s="301"/>
      <c r="HWE4" s="300"/>
      <c r="HWF4" s="300"/>
      <c r="HWG4" s="300"/>
      <c r="HWH4" s="85"/>
      <c r="HWI4" s="85"/>
      <c r="HWJ4" s="87"/>
      <c r="HWK4" s="88"/>
      <c r="HWL4" s="88"/>
      <c r="HWM4" s="88"/>
      <c r="HWN4" s="411"/>
      <c r="HWO4" s="411"/>
      <c r="HWP4" s="302"/>
      <c r="HWQ4" s="85"/>
      <c r="HWR4" s="98"/>
      <c r="HWS4" s="85"/>
      <c r="HWT4" s="85"/>
      <c r="HWU4" s="85"/>
      <c r="HWV4" s="85"/>
      <c r="HWW4" s="85"/>
      <c r="HWX4" s="85"/>
      <c r="HWY4" s="112"/>
      <c r="HWZ4" s="112"/>
      <c r="HXA4" s="112"/>
      <c r="HXB4" s="112"/>
      <c r="HXC4" s="112"/>
      <c r="HXD4" s="112"/>
      <c r="HXE4" s="112"/>
      <c r="HXF4" s="112"/>
      <c r="HYD4" s="410"/>
      <c r="HYE4" s="410"/>
      <c r="HYF4" s="410"/>
      <c r="HYG4" s="410"/>
      <c r="HYH4" s="299"/>
      <c r="HYI4" s="85"/>
      <c r="HYJ4" s="300"/>
      <c r="HYK4" s="300"/>
      <c r="HYL4" s="301"/>
      <c r="HYM4" s="300"/>
      <c r="HYN4" s="300"/>
      <c r="HYO4" s="300"/>
      <c r="HYP4" s="85"/>
      <c r="HYQ4" s="85"/>
      <c r="HYR4" s="87"/>
      <c r="HYS4" s="88"/>
      <c r="HYT4" s="88"/>
      <c r="HYU4" s="88"/>
      <c r="HYV4" s="411"/>
      <c r="HYW4" s="411"/>
      <c r="HYX4" s="302"/>
      <c r="HYY4" s="85"/>
      <c r="HYZ4" s="98"/>
      <c r="HZA4" s="85"/>
      <c r="HZB4" s="85"/>
      <c r="HZC4" s="85"/>
      <c r="HZD4" s="85"/>
      <c r="HZE4" s="85"/>
      <c r="HZF4" s="85"/>
      <c r="HZG4" s="112"/>
      <c r="HZH4" s="112"/>
      <c r="HZI4" s="112"/>
      <c r="HZJ4" s="112"/>
      <c r="HZK4" s="112"/>
      <c r="HZL4" s="112"/>
      <c r="HZM4" s="112"/>
      <c r="HZN4" s="112"/>
      <c r="IAL4" s="410"/>
      <c r="IAM4" s="410"/>
      <c r="IAN4" s="410"/>
      <c r="IAO4" s="410"/>
      <c r="IAP4" s="299"/>
      <c r="IAQ4" s="85"/>
      <c r="IAR4" s="300"/>
      <c r="IAS4" s="300"/>
      <c r="IAT4" s="301"/>
      <c r="IAU4" s="300"/>
      <c r="IAV4" s="300"/>
      <c r="IAW4" s="300"/>
      <c r="IAX4" s="85"/>
      <c r="IAY4" s="85"/>
      <c r="IAZ4" s="87"/>
      <c r="IBA4" s="88"/>
      <c r="IBB4" s="88"/>
      <c r="IBC4" s="88"/>
      <c r="IBD4" s="411"/>
      <c r="IBE4" s="411"/>
      <c r="IBF4" s="302"/>
      <c r="IBG4" s="85"/>
      <c r="IBH4" s="98"/>
      <c r="IBI4" s="85"/>
      <c r="IBJ4" s="85"/>
      <c r="IBK4" s="85"/>
      <c r="IBL4" s="85"/>
      <c r="IBM4" s="85"/>
      <c r="IBN4" s="85"/>
      <c r="IBO4" s="112"/>
      <c r="IBP4" s="112"/>
      <c r="IBQ4" s="112"/>
      <c r="IBR4" s="112"/>
      <c r="IBS4" s="112"/>
      <c r="IBT4" s="112"/>
      <c r="IBU4" s="112"/>
      <c r="IBV4" s="112"/>
      <c r="ICT4" s="410"/>
      <c r="ICU4" s="410"/>
      <c r="ICV4" s="410"/>
      <c r="ICW4" s="410"/>
      <c r="ICX4" s="299"/>
      <c r="ICY4" s="85"/>
      <c r="ICZ4" s="300"/>
      <c r="IDA4" s="300"/>
      <c r="IDB4" s="301"/>
      <c r="IDC4" s="300"/>
      <c r="IDD4" s="300"/>
      <c r="IDE4" s="300"/>
      <c r="IDF4" s="85"/>
      <c r="IDG4" s="85"/>
      <c r="IDH4" s="87"/>
      <c r="IDI4" s="88"/>
      <c r="IDJ4" s="88"/>
      <c r="IDK4" s="88"/>
      <c r="IDL4" s="411"/>
      <c r="IDM4" s="411"/>
      <c r="IDN4" s="302"/>
      <c r="IDO4" s="85"/>
      <c r="IDP4" s="98"/>
      <c r="IDQ4" s="85"/>
      <c r="IDR4" s="85"/>
      <c r="IDS4" s="85"/>
      <c r="IDT4" s="85"/>
      <c r="IDU4" s="85"/>
      <c r="IDV4" s="85"/>
      <c r="IDW4" s="112"/>
      <c r="IDX4" s="112"/>
      <c r="IDY4" s="112"/>
      <c r="IDZ4" s="112"/>
      <c r="IEA4" s="112"/>
      <c r="IEB4" s="112"/>
      <c r="IEC4" s="112"/>
      <c r="IED4" s="112"/>
      <c r="IFB4" s="410"/>
      <c r="IFC4" s="410"/>
      <c r="IFD4" s="410"/>
      <c r="IFE4" s="410"/>
      <c r="IFF4" s="299"/>
      <c r="IFG4" s="85"/>
      <c r="IFH4" s="300"/>
      <c r="IFI4" s="300"/>
      <c r="IFJ4" s="301"/>
      <c r="IFK4" s="300"/>
      <c r="IFL4" s="300"/>
      <c r="IFM4" s="300"/>
      <c r="IFN4" s="85"/>
      <c r="IFO4" s="85"/>
      <c r="IFP4" s="87"/>
      <c r="IFQ4" s="88"/>
      <c r="IFR4" s="88"/>
      <c r="IFS4" s="88"/>
      <c r="IFT4" s="411"/>
      <c r="IFU4" s="411"/>
      <c r="IFV4" s="302"/>
      <c r="IFW4" s="85"/>
      <c r="IFX4" s="98"/>
      <c r="IFY4" s="85"/>
      <c r="IFZ4" s="85"/>
      <c r="IGA4" s="85"/>
      <c r="IGB4" s="85"/>
      <c r="IGC4" s="85"/>
      <c r="IGD4" s="85"/>
      <c r="IGE4" s="112"/>
      <c r="IGF4" s="112"/>
      <c r="IGG4" s="112"/>
      <c r="IGH4" s="112"/>
      <c r="IGI4" s="112"/>
      <c r="IGJ4" s="112"/>
      <c r="IGK4" s="112"/>
      <c r="IGL4" s="112"/>
      <c r="IHJ4" s="410"/>
      <c r="IHK4" s="410"/>
      <c r="IHL4" s="410"/>
      <c r="IHM4" s="410"/>
      <c r="IHN4" s="299"/>
      <c r="IHO4" s="85"/>
      <c r="IHP4" s="300"/>
      <c r="IHQ4" s="300"/>
      <c r="IHR4" s="301"/>
      <c r="IHS4" s="300"/>
      <c r="IHT4" s="300"/>
      <c r="IHU4" s="300"/>
      <c r="IHV4" s="85"/>
      <c r="IHW4" s="85"/>
      <c r="IHX4" s="87"/>
      <c r="IHY4" s="88"/>
      <c r="IHZ4" s="88"/>
      <c r="IIA4" s="88"/>
      <c r="IIB4" s="411"/>
      <c r="IIC4" s="411"/>
      <c r="IID4" s="302"/>
      <c r="IIE4" s="85"/>
      <c r="IIF4" s="98"/>
      <c r="IIG4" s="85"/>
      <c r="IIH4" s="85"/>
      <c r="III4" s="85"/>
      <c r="IIJ4" s="85"/>
      <c r="IIK4" s="85"/>
      <c r="IIL4" s="85"/>
      <c r="IIM4" s="112"/>
      <c r="IIN4" s="112"/>
      <c r="IIO4" s="112"/>
      <c r="IIP4" s="112"/>
      <c r="IIQ4" s="112"/>
      <c r="IIR4" s="112"/>
      <c r="IIS4" s="112"/>
      <c r="IIT4" s="112"/>
      <c r="IJR4" s="410"/>
      <c r="IJS4" s="410"/>
      <c r="IJT4" s="410"/>
      <c r="IJU4" s="410"/>
      <c r="IJV4" s="299"/>
      <c r="IJW4" s="85"/>
      <c r="IJX4" s="300"/>
      <c r="IJY4" s="300"/>
      <c r="IJZ4" s="301"/>
      <c r="IKA4" s="300"/>
      <c r="IKB4" s="300"/>
      <c r="IKC4" s="300"/>
      <c r="IKD4" s="85"/>
      <c r="IKE4" s="85"/>
      <c r="IKF4" s="87"/>
      <c r="IKG4" s="88"/>
      <c r="IKH4" s="88"/>
      <c r="IKI4" s="88"/>
      <c r="IKJ4" s="411"/>
      <c r="IKK4" s="411"/>
      <c r="IKL4" s="302"/>
      <c r="IKM4" s="85"/>
      <c r="IKN4" s="98"/>
      <c r="IKO4" s="85"/>
      <c r="IKP4" s="85"/>
      <c r="IKQ4" s="85"/>
      <c r="IKR4" s="85"/>
      <c r="IKS4" s="85"/>
      <c r="IKT4" s="85"/>
      <c r="IKU4" s="112"/>
      <c r="IKV4" s="112"/>
      <c r="IKW4" s="112"/>
      <c r="IKX4" s="112"/>
      <c r="IKY4" s="112"/>
      <c r="IKZ4" s="112"/>
      <c r="ILA4" s="112"/>
      <c r="ILB4" s="112"/>
      <c r="ILZ4" s="410"/>
      <c r="IMA4" s="410"/>
      <c r="IMB4" s="410"/>
      <c r="IMC4" s="410"/>
      <c r="IMD4" s="299"/>
      <c r="IME4" s="85"/>
      <c r="IMF4" s="300"/>
      <c r="IMG4" s="300"/>
      <c r="IMH4" s="301"/>
      <c r="IMI4" s="300"/>
      <c r="IMJ4" s="300"/>
      <c r="IMK4" s="300"/>
      <c r="IML4" s="85"/>
      <c r="IMM4" s="85"/>
      <c r="IMN4" s="87"/>
      <c r="IMO4" s="88"/>
      <c r="IMP4" s="88"/>
      <c r="IMQ4" s="88"/>
      <c r="IMR4" s="411"/>
      <c r="IMS4" s="411"/>
      <c r="IMT4" s="302"/>
      <c r="IMU4" s="85"/>
      <c r="IMV4" s="98"/>
      <c r="IMW4" s="85"/>
      <c r="IMX4" s="85"/>
      <c r="IMY4" s="85"/>
      <c r="IMZ4" s="85"/>
      <c r="INA4" s="85"/>
      <c r="INB4" s="85"/>
      <c r="INC4" s="112"/>
      <c r="IND4" s="112"/>
      <c r="INE4" s="112"/>
      <c r="INF4" s="112"/>
      <c r="ING4" s="112"/>
      <c r="INH4" s="112"/>
      <c r="INI4" s="112"/>
      <c r="INJ4" s="112"/>
      <c r="IOH4" s="410"/>
      <c r="IOI4" s="410"/>
      <c r="IOJ4" s="410"/>
      <c r="IOK4" s="410"/>
      <c r="IOL4" s="299"/>
      <c r="IOM4" s="85"/>
      <c r="ION4" s="300"/>
      <c r="IOO4" s="300"/>
      <c r="IOP4" s="301"/>
      <c r="IOQ4" s="300"/>
      <c r="IOR4" s="300"/>
      <c r="IOS4" s="300"/>
      <c r="IOT4" s="85"/>
      <c r="IOU4" s="85"/>
      <c r="IOV4" s="87"/>
      <c r="IOW4" s="88"/>
      <c r="IOX4" s="88"/>
      <c r="IOY4" s="88"/>
      <c r="IOZ4" s="411"/>
      <c r="IPA4" s="411"/>
      <c r="IPB4" s="302"/>
      <c r="IPC4" s="85"/>
      <c r="IPD4" s="98"/>
      <c r="IPE4" s="85"/>
      <c r="IPF4" s="85"/>
      <c r="IPG4" s="85"/>
      <c r="IPH4" s="85"/>
      <c r="IPI4" s="85"/>
      <c r="IPJ4" s="85"/>
      <c r="IPK4" s="112"/>
      <c r="IPL4" s="112"/>
      <c r="IPM4" s="112"/>
      <c r="IPN4" s="112"/>
      <c r="IPO4" s="112"/>
      <c r="IPP4" s="112"/>
      <c r="IPQ4" s="112"/>
      <c r="IPR4" s="112"/>
      <c r="IQP4" s="410"/>
      <c r="IQQ4" s="410"/>
      <c r="IQR4" s="410"/>
      <c r="IQS4" s="410"/>
      <c r="IQT4" s="299"/>
      <c r="IQU4" s="85"/>
      <c r="IQV4" s="300"/>
      <c r="IQW4" s="300"/>
      <c r="IQX4" s="301"/>
      <c r="IQY4" s="300"/>
      <c r="IQZ4" s="300"/>
      <c r="IRA4" s="300"/>
      <c r="IRB4" s="85"/>
      <c r="IRC4" s="85"/>
      <c r="IRD4" s="87"/>
      <c r="IRE4" s="88"/>
      <c r="IRF4" s="88"/>
      <c r="IRG4" s="88"/>
      <c r="IRH4" s="411"/>
      <c r="IRI4" s="411"/>
      <c r="IRJ4" s="302"/>
      <c r="IRK4" s="85"/>
      <c r="IRL4" s="98"/>
      <c r="IRM4" s="85"/>
      <c r="IRN4" s="85"/>
      <c r="IRO4" s="85"/>
      <c r="IRP4" s="85"/>
      <c r="IRQ4" s="85"/>
      <c r="IRR4" s="85"/>
      <c r="IRS4" s="112"/>
      <c r="IRT4" s="112"/>
      <c r="IRU4" s="112"/>
      <c r="IRV4" s="112"/>
      <c r="IRW4" s="112"/>
      <c r="IRX4" s="112"/>
      <c r="IRY4" s="112"/>
      <c r="IRZ4" s="112"/>
      <c r="ISX4" s="410"/>
      <c r="ISY4" s="410"/>
      <c r="ISZ4" s="410"/>
      <c r="ITA4" s="410"/>
      <c r="ITB4" s="299"/>
      <c r="ITC4" s="85"/>
      <c r="ITD4" s="300"/>
      <c r="ITE4" s="300"/>
      <c r="ITF4" s="301"/>
      <c r="ITG4" s="300"/>
      <c r="ITH4" s="300"/>
      <c r="ITI4" s="300"/>
      <c r="ITJ4" s="85"/>
      <c r="ITK4" s="85"/>
      <c r="ITL4" s="87"/>
      <c r="ITM4" s="88"/>
      <c r="ITN4" s="88"/>
      <c r="ITO4" s="88"/>
      <c r="ITP4" s="411"/>
      <c r="ITQ4" s="411"/>
      <c r="ITR4" s="302"/>
      <c r="ITS4" s="85"/>
      <c r="ITT4" s="98"/>
      <c r="ITU4" s="85"/>
      <c r="ITV4" s="85"/>
      <c r="ITW4" s="85"/>
      <c r="ITX4" s="85"/>
      <c r="ITY4" s="85"/>
      <c r="ITZ4" s="85"/>
      <c r="IUA4" s="112"/>
      <c r="IUB4" s="112"/>
      <c r="IUC4" s="112"/>
      <c r="IUD4" s="112"/>
      <c r="IUE4" s="112"/>
      <c r="IUF4" s="112"/>
      <c r="IUG4" s="112"/>
      <c r="IUH4" s="112"/>
      <c r="IVF4" s="410"/>
      <c r="IVG4" s="410"/>
      <c r="IVH4" s="410"/>
      <c r="IVI4" s="410"/>
      <c r="IVJ4" s="299"/>
      <c r="IVK4" s="85"/>
      <c r="IVL4" s="300"/>
      <c r="IVM4" s="300"/>
      <c r="IVN4" s="301"/>
      <c r="IVO4" s="300"/>
      <c r="IVP4" s="300"/>
      <c r="IVQ4" s="300"/>
      <c r="IVR4" s="85"/>
      <c r="IVS4" s="85"/>
      <c r="IVT4" s="87"/>
      <c r="IVU4" s="88"/>
      <c r="IVV4" s="88"/>
      <c r="IVW4" s="88"/>
      <c r="IVX4" s="411"/>
      <c r="IVY4" s="411"/>
      <c r="IVZ4" s="302"/>
      <c r="IWA4" s="85"/>
      <c r="IWB4" s="98"/>
      <c r="IWC4" s="85"/>
      <c r="IWD4" s="85"/>
      <c r="IWE4" s="85"/>
      <c r="IWF4" s="85"/>
      <c r="IWG4" s="85"/>
      <c r="IWH4" s="85"/>
      <c r="IWI4" s="112"/>
      <c r="IWJ4" s="112"/>
      <c r="IWK4" s="112"/>
      <c r="IWL4" s="112"/>
      <c r="IWM4" s="112"/>
      <c r="IWN4" s="112"/>
      <c r="IWO4" s="112"/>
      <c r="IWP4" s="112"/>
      <c r="IXN4" s="410"/>
      <c r="IXO4" s="410"/>
      <c r="IXP4" s="410"/>
      <c r="IXQ4" s="410"/>
      <c r="IXR4" s="299"/>
      <c r="IXS4" s="85"/>
      <c r="IXT4" s="300"/>
      <c r="IXU4" s="300"/>
      <c r="IXV4" s="301"/>
      <c r="IXW4" s="300"/>
      <c r="IXX4" s="300"/>
      <c r="IXY4" s="300"/>
      <c r="IXZ4" s="85"/>
      <c r="IYA4" s="85"/>
      <c r="IYB4" s="87"/>
      <c r="IYC4" s="88"/>
      <c r="IYD4" s="88"/>
      <c r="IYE4" s="88"/>
      <c r="IYF4" s="411"/>
      <c r="IYG4" s="411"/>
      <c r="IYH4" s="302"/>
      <c r="IYI4" s="85"/>
      <c r="IYJ4" s="98"/>
      <c r="IYK4" s="85"/>
      <c r="IYL4" s="85"/>
      <c r="IYM4" s="85"/>
      <c r="IYN4" s="85"/>
      <c r="IYO4" s="85"/>
      <c r="IYP4" s="85"/>
      <c r="IYQ4" s="112"/>
      <c r="IYR4" s="112"/>
      <c r="IYS4" s="112"/>
      <c r="IYT4" s="112"/>
      <c r="IYU4" s="112"/>
      <c r="IYV4" s="112"/>
      <c r="IYW4" s="112"/>
      <c r="IYX4" s="112"/>
      <c r="IZV4" s="410"/>
      <c r="IZW4" s="410"/>
      <c r="IZX4" s="410"/>
      <c r="IZY4" s="410"/>
      <c r="IZZ4" s="299"/>
      <c r="JAA4" s="85"/>
      <c r="JAB4" s="300"/>
      <c r="JAC4" s="300"/>
      <c r="JAD4" s="301"/>
      <c r="JAE4" s="300"/>
      <c r="JAF4" s="300"/>
      <c r="JAG4" s="300"/>
      <c r="JAH4" s="85"/>
      <c r="JAI4" s="85"/>
      <c r="JAJ4" s="87"/>
      <c r="JAK4" s="88"/>
      <c r="JAL4" s="88"/>
      <c r="JAM4" s="88"/>
      <c r="JAN4" s="411"/>
      <c r="JAO4" s="411"/>
      <c r="JAP4" s="302"/>
      <c r="JAQ4" s="85"/>
      <c r="JAR4" s="98"/>
      <c r="JAS4" s="85"/>
      <c r="JAT4" s="85"/>
      <c r="JAU4" s="85"/>
      <c r="JAV4" s="85"/>
      <c r="JAW4" s="85"/>
      <c r="JAX4" s="85"/>
      <c r="JAY4" s="112"/>
      <c r="JAZ4" s="112"/>
      <c r="JBA4" s="112"/>
      <c r="JBB4" s="112"/>
      <c r="JBC4" s="112"/>
      <c r="JBD4" s="112"/>
      <c r="JBE4" s="112"/>
      <c r="JBF4" s="112"/>
      <c r="JCD4" s="410"/>
      <c r="JCE4" s="410"/>
      <c r="JCF4" s="410"/>
      <c r="JCG4" s="410"/>
      <c r="JCH4" s="299"/>
      <c r="JCI4" s="85"/>
      <c r="JCJ4" s="300"/>
      <c r="JCK4" s="300"/>
      <c r="JCL4" s="301"/>
      <c r="JCM4" s="300"/>
      <c r="JCN4" s="300"/>
      <c r="JCO4" s="300"/>
      <c r="JCP4" s="85"/>
      <c r="JCQ4" s="85"/>
      <c r="JCR4" s="87"/>
      <c r="JCS4" s="88"/>
      <c r="JCT4" s="88"/>
      <c r="JCU4" s="88"/>
      <c r="JCV4" s="411"/>
      <c r="JCW4" s="411"/>
      <c r="JCX4" s="302"/>
      <c r="JCY4" s="85"/>
      <c r="JCZ4" s="98"/>
      <c r="JDA4" s="85"/>
      <c r="JDB4" s="85"/>
      <c r="JDC4" s="85"/>
      <c r="JDD4" s="85"/>
      <c r="JDE4" s="85"/>
      <c r="JDF4" s="85"/>
      <c r="JDG4" s="112"/>
      <c r="JDH4" s="112"/>
      <c r="JDI4" s="112"/>
      <c r="JDJ4" s="112"/>
      <c r="JDK4" s="112"/>
      <c r="JDL4" s="112"/>
      <c r="JDM4" s="112"/>
      <c r="JDN4" s="112"/>
      <c r="JEL4" s="410"/>
      <c r="JEM4" s="410"/>
      <c r="JEN4" s="410"/>
      <c r="JEO4" s="410"/>
      <c r="JEP4" s="299"/>
      <c r="JEQ4" s="85"/>
      <c r="JER4" s="300"/>
      <c r="JES4" s="300"/>
      <c r="JET4" s="301"/>
      <c r="JEU4" s="300"/>
      <c r="JEV4" s="300"/>
      <c r="JEW4" s="300"/>
      <c r="JEX4" s="85"/>
      <c r="JEY4" s="85"/>
      <c r="JEZ4" s="87"/>
      <c r="JFA4" s="88"/>
      <c r="JFB4" s="88"/>
      <c r="JFC4" s="88"/>
      <c r="JFD4" s="411"/>
      <c r="JFE4" s="411"/>
      <c r="JFF4" s="302"/>
      <c r="JFG4" s="85"/>
      <c r="JFH4" s="98"/>
      <c r="JFI4" s="85"/>
      <c r="JFJ4" s="85"/>
      <c r="JFK4" s="85"/>
      <c r="JFL4" s="85"/>
      <c r="JFM4" s="85"/>
      <c r="JFN4" s="85"/>
      <c r="JFO4" s="112"/>
      <c r="JFP4" s="112"/>
      <c r="JFQ4" s="112"/>
      <c r="JFR4" s="112"/>
      <c r="JFS4" s="112"/>
      <c r="JFT4" s="112"/>
      <c r="JFU4" s="112"/>
      <c r="JFV4" s="112"/>
      <c r="JGT4" s="410"/>
      <c r="JGU4" s="410"/>
      <c r="JGV4" s="410"/>
      <c r="JGW4" s="410"/>
      <c r="JGX4" s="299"/>
      <c r="JGY4" s="85"/>
      <c r="JGZ4" s="300"/>
      <c r="JHA4" s="300"/>
      <c r="JHB4" s="301"/>
      <c r="JHC4" s="300"/>
      <c r="JHD4" s="300"/>
      <c r="JHE4" s="300"/>
      <c r="JHF4" s="85"/>
      <c r="JHG4" s="85"/>
      <c r="JHH4" s="87"/>
      <c r="JHI4" s="88"/>
      <c r="JHJ4" s="88"/>
      <c r="JHK4" s="88"/>
      <c r="JHL4" s="411"/>
      <c r="JHM4" s="411"/>
      <c r="JHN4" s="302"/>
      <c r="JHO4" s="85"/>
      <c r="JHP4" s="98"/>
      <c r="JHQ4" s="85"/>
      <c r="JHR4" s="85"/>
      <c r="JHS4" s="85"/>
      <c r="JHT4" s="85"/>
      <c r="JHU4" s="85"/>
      <c r="JHV4" s="85"/>
      <c r="JHW4" s="112"/>
      <c r="JHX4" s="112"/>
      <c r="JHY4" s="112"/>
      <c r="JHZ4" s="112"/>
      <c r="JIA4" s="112"/>
      <c r="JIB4" s="112"/>
      <c r="JIC4" s="112"/>
      <c r="JID4" s="112"/>
      <c r="JJB4" s="410"/>
      <c r="JJC4" s="410"/>
      <c r="JJD4" s="410"/>
      <c r="JJE4" s="410"/>
      <c r="JJF4" s="299"/>
      <c r="JJG4" s="85"/>
      <c r="JJH4" s="300"/>
      <c r="JJI4" s="300"/>
      <c r="JJJ4" s="301"/>
      <c r="JJK4" s="300"/>
      <c r="JJL4" s="300"/>
      <c r="JJM4" s="300"/>
      <c r="JJN4" s="85"/>
      <c r="JJO4" s="85"/>
      <c r="JJP4" s="87"/>
      <c r="JJQ4" s="88"/>
      <c r="JJR4" s="88"/>
      <c r="JJS4" s="88"/>
      <c r="JJT4" s="411"/>
      <c r="JJU4" s="411"/>
      <c r="JJV4" s="302"/>
      <c r="JJW4" s="85"/>
      <c r="JJX4" s="98"/>
      <c r="JJY4" s="85"/>
      <c r="JJZ4" s="85"/>
      <c r="JKA4" s="85"/>
      <c r="JKB4" s="85"/>
      <c r="JKC4" s="85"/>
      <c r="JKD4" s="85"/>
      <c r="JKE4" s="112"/>
      <c r="JKF4" s="112"/>
      <c r="JKG4" s="112"/>
      <c r="JKH4" s="112"/>
      <c r="JKI4" s="112"/>
      <c r="JKJ4" s="112"/>
      <c r="JKK4" s="112"/>
      <c r="JKL4" s="112"/>
      <c r="JLJ4" s="410"/>
      <c r="JLK4" s="410"/>
      <c r="JLL4" s="410"/>
      <c r="JLM4" s="410"/>
      <c r="JLN4" s="299"/>
      <c r="JLO4" s="85"/>
      <c r="JLP4" s="300"/>
      <c r="JLQ4" s="300"/>
      <c r="JLR4" s="301"/>
      <c r="JLS4" s="300"/>
      <c r="JLT4" s="300"/>
      <c r="JLU4" s="300"/>
      <c r="JLV4" s="85"/>
      <c r="JLW4" s="85"/>
      <c r="JLX4" s="87"/>
      <c r="JLY4" s="88"/>
      <c r="JLZ4" s="88"/>
      <c r="JMA4" s="88"/>
      <c r="JMB4" s="411"/>
      <c r="JMC4" s="411"/>
      <c r="JMD4" s="302"/>
      <c r="JME4" s="85"/>
      <c r="JMF4" s="98"/>
      <c r="JMG4" s="85"/>
      <c r="JMH4" s="85"/>
      <c r="JMI4" s="85"/>
      <c r="JMJ4" s="85"/>
      <c r="JMK4" s="85"/>
      <c r="JML4" s="85"/>
      <c r="JMM4" s="112"/>
      <c r="JMN4" s="112"/>
      <c r="JMO4" s="112"/>
      <c r="JMP4" s="112"/>
      <c r="JMQ4" s="112"/>
      <c r="JMR4" s="112"/>
      <c r="JMS4" s="112"/>
      <c r="JMT4" s="112"/>
      <c r="JNR4" s="410"/>
      <c r="JNS4" s="410"/>
      <c r="JNT4" s="410"/>
      <c r="JNU4" s="410"/>
      <c r="JNV4" s="299"/>
      <c r="JNW4" s="85"/>
      <c r="JNX4" s="300"/>
      <c r="JNY4" s="300"/>
      <c r="JNZ4" s="301"/>
      <c r="JOA4" s="300"/>
      <c r="JOB4" s="300"/>
      <c r="JOC4" s="300"/>
      <c r="JOD4" s="85"/>
      <c r="JOE4" s="85"/>
      <c r="JOF4" s="87"/>
      <c r="JOG4" s="88"/>
      <c r="JOH4" s="88"/>
      <c r="JOI4" s="88"/>
      <c r="JOJ4" s="411"/>
      <c r="JOK4" s="411"/>
      <c r="JOL4" s="302"/>
      <c r="JOM4" s="85"/>
      <c r="JON4" s="98"/>
      <c r="JOO4" s="85"/>
      <c r="JOP4" s="85"/>
      <c r="JOQ4" s="85"/>
      <c r="JOR4" s="85"/>
      <c r="JOS4" s="85"/>
      <c r="JOT4" s="85"/>
      <c r="JOU4" s="112"/>
      <c r="JOV4" s="112"/>
      <c r="JOW4" s="112"/>
      <c r="JOX4" s="112"/>
      <c r="JOY4" s="112"/>
      <c r="JOZ4" s="112"/>
      <c r="JPA4" s="112"/>
      <c r="JPB4" s="112"/>
      <c r="JPZ4" s="410"/>
      <c r="JQA4" s="410"/>
      <c r="JQB4" s="410"/>
      <c r="JQC4" s="410"/>
      <c r="JQD4" s="299"/>
      <c r="JQE4" s="85"/>
      <c r="JQF4" s="300"/>
      <c r="JQG4" s="300"/>
      <c r="JQH4" s="301"/>
      <c r="JQI4" s="300"/>
      <c r="JQJ4" s="300"/>
      <c r="JQK4" s="300"/>
      <c r="JQL4" s="85"/>
      <c r="JQM4" s="85"/>
      <c r="JQN4" s="87"/>
      <c r="JQO4" s="88"/>
      <c r="JQP4" s="88"/>
      <c r="JQQ4" s="88"/>
      <c r="JQR4" s="411"/>
      <c r="JQS4" s="411"/>
      <c r="JQT4" s="302"/>
      <c r="JQU4" s="85"/>
      <c r="JQV4" s="98"/>
      <c r="JQW4" s="85"/>
      <c r="JQX4" s="85"/>
      <c r="JQY4" s="85"/>
      <c r="JQZ4" s="85"/>
      <c r="JRA4" s="85"/>
      <c r="JRB4" s="85"/>
      <c r="JRC4" s="112"/>
      <c r="JRD4" s="112"/>
      <c r="JRE4" s="112"/>
      <c r="JRF4" s="112"/>
      <c r="JRG4" s="112"/>
      <c r="JRH4" s="112"/>
      <c r="JRI4" s="112"/>
      <c r="JRJ4" s="112"/>
      <c r="JSH4" s="410"/>
      <c r="JSI4" s="410"/>
      <c r="JSJ4" s="410"/>
      <c r="JSK4" s="410"/>
      <c r="JSL4" s="299"/>
      <c r="JSM4" s="85"/>
      <c r="JSN4" s="300"/>
      <c r="JSO4" s="300"/>
      <c r="JSP4" s="301"/>
      <c r="JSQ4" s="300"/>
      <c r="JSR4" s="300"/>
      <c r="JSS4" s="300"/>
      <c r="JST4" s="85"/>
      <c r="JSU4" s="85"/>
      <c r="JSV4" s="87"/>
      <c r="JSW4" s="88"/>
      <c r="JSX4" s="88"/>
      <c r="JSY4" s="88"/>
      <c r="JSZ4" s="411"/>
      <c r="JTA4" s="411"/>
      <c r="JTB4" s="302"/>
      <c r="JTC4" s="85"/>
      <c r="JTD4" s="98"/>
      <c r="JTE4" s="85"/>
      <c r="JTF4" s="85"/>
      <c r="JTG4" s="85"/>
      <c r="JTH4" s="85"/>
      <c r="JTI4" s="85"/>
      <c r="JTJ4" s="85"/>
      <c r="JTK4" s="112"/>
      <c r="JTL4" s="112"/>
      <c r="JTM4" s="112"/>
      <c r="JTN4" s="112"/>
      <c r="JTO4" s="112"/>
      <c r="JTP4" s="112"/>
      <c r="JTQ4" s="112"/>
      <c r="JTR4" s="112"/>
      <c r="JUP4" s="410"/>
      <c r="JUQ4" s="410"/>
      <c r="JUR4" s="410"/>
      <c r="JUS4" s="410"/>
      <c r="JUT4" s="299"/>
      <c r="JUU4" s="85"/>
      <c r="JUV4" s="300"/>
      <c r="JUW4" s="300"/>
      <c r="JUX4" s="301"/>
      <c r="JUY4" s="300"/>
      <c r="JUZ4" s="300"/>
      <c r="JVA4" s="300"/>
      <c r="JVB4" s="85"/>
      <c r="JVC4" s="85"/>
      <c r="JVD4" s="87"/>
      <c r="JVE4" s="88"/>
      <c r="JVF4" s="88"/>
      <c r="JVG4" s="88"/>
      <c r="JVH4" s="411"/>
      <c r="JVI4" s="411"/>
      <c r="JVJ4" s="302"/>
      <c r="JVK4" s="85"/>
      <c r="JVL4" s="98"/>
      <c r="JVM4" s="85"/>
      <c r="JVN4" s="85"/>
      <c r="JVO4" s="85"/>
      <c r="JVP4" s="85"/>
      <c r="JVQ4" s="85"/>
      <c r="JVR4" s="85"/>
      <c r="JVS4" s="112"/>
      <c r="JVT4" s="112"/>
      <c r="JVU4" s="112"/>
      <c r="JVV4" s="112"/>
      <c r="JVW4" s="112"/>
      <c r="JVX4" s="112"/>
      <c r="JVY4" s="112"/>
      <c r="JVZ4" s="112"/>
      <c r="JWX4" s="410"/>
      <c r="JWY4" s="410"/>
      <c r="JWZ4" s="410"/>
      <c r="JXA4" s="410"/>
      <c r="JXB4" s="299"/>
      <c r="JXC4" s="85"/>
      <c r="JXD4" s="300"/>
      <c r="JXE4" s="300"/>
      <c r="JXF4" s="301"/>
      <c r="JXG4" s="300"/>
      <c r="JXH4" s="300"/>
      <c r="JXI4" s="300"/>
      <c r="JXJ4" s="85"/>
      <c r="JXK4" s="85"/>
      <c r="JXL4" s="87"/>
      <c r="JXM4" s="88"/>
      <c r="JXN4" s="88"/>
      <c r="JXO4" s="88"/>
      <c r="JXP4" s="411"/>
      <c r="JXQ4" s="411"/>
      <c r="JXR4" s="302"/>
      <c r="JXS4" s="85"/>
      <c r="JXT4" s="98"/>
      <c r="JXU4" s="85"/>
      <c r="JXV4" s="85"/>
      <c r="JXW4" s="85"/>
      <c r="JXX4" s="85"/>
      <c r="JXY4" s="85"/>
      <c r="JXZ4" s="85"/>
      <c r="JYA4" s="112"/>
      <c r="JYB4" s="112"/>
      <c r="JYC4" s="112"/>
      <c r="JYD4" s="112"/>
      <c r="JYE4" s="112"/>
      <c r="JYF4" s="112"/>
      <c r="JYG4" s="112"/>
      <c r="JYH4" s="112"/>
      <c r="JZF4" s="410"/>
      <c r="JZG4" s="410"/>
      <c r="JZH4" s="410"/>
      <c r="JZI4" s="410"/>
      <c r="JZJ4" s="299"/>
      <c r="JZK4" s="85"/>
      <c r="JZL4" s="300"/>
      <c r="JZM4" s="300"/>
      <c r="JZN4" s="301"/>
      <c r="JZO4" s="300"/>
      <c r="JZP4" s="300"/>
      <c r="JZQ4" s="300"/>
      <c r="JZR4" s="85"/>
      <c r="JZS4" s="85"/>
      <c r="JZT4" s="87"/>
      <c r="JZU4" s="88"/>
      <c r="JZV4" s="88"/>
      <c r="JZW4" s="88"/>
      <c r="JZX4" s="411"/>
      <c r="JZY4" s="411"/>
      <c r="JZZ4" s="302"/>
      <c r="KAA4" s="85"/>
      <c r="KAB4" s="98"/>
      <c r="KAC4" s="85"/>
      <c r="KAD4" s="85"/>
      <c r="KAE4" s="85"/>
      <c r="KAF4" s="85"/>
      <c r="KAG4" s="85"/>
      <c r="KAH4" s="85"/>
      <c r="KAI4" s="112"/>
      <c r="KAJ4" s="112"/>
      <c r="KAK4" s="112"/>
      <c r="KAL4" s="112"/>
      <c r="KAM4" s="112"/>
      <c r="KAN4" s="112"/>
      <c r="KAO4" s="112"/>
      <c r="KAP4" s="112"/>
      <c r="KBN4" s="410"/>
      <c r="KBO4" s="410"/>
      <c r="KBP4" s="410"/>
      <c r="KBQ4" s="410"/>
      <c r="KBR4" s="299"/>
      <c r="KBS4" s="85"/>
      <c r="KBT4" s="300"/>
      <c r="KBU4" s="300"/>
      <c r="KBV4" s="301"/>
      <c r="KBW4" s="300"/>
      <c r="KBX4" s="300"/>
      <c r="KBY4" s="300"/>
      <c r="KBZ4" s="85"/>
      <c r="KCA4" s="85"/>
      <c r="KCB4" s="87"/>
      <c r="KCC4" s="88"/>
      <c r="KCD4" s="88"/>
      <c r="KCE4" s="88"/>
      <c r="KCF4" s="411"/>
      <c r="KCG4" s="411"/>
      <c r="KCH4" s="302"/>
      <c r="KCI4" s="85"/>
      <c r="KCJ4" s="98"/>
      <c r="KCK4" s="85"/>
      <c r="KCL4" s="85"/>
      <c r="KCM4" s="85"/>
      <c r="KCN4" s="85"/>
      <c r="KCO4" s="85"/>
      <c r="KCP4" s="85"/>
      <c r="KCQ4" s="112"/>
      <c r="KCR4" s="112"/>
      <c r="KCS4" s="112"/>
      <c r="KCT4" s="112"/>
      <c r="KCU4" s="112"/>
      <c r="KCV4" s="112"/>
      <c r="KCW4" s="112"/>
      <c r="KCX4" s="112"/>
      <c r="KDV4" s="410"/>
      <c r="KDW4" s="410"/>
      <c r="KDX4" s="410"/>
      <c r="KDY4" s="410"/>
      <c r="KDZ4" s="299"/>
      <c r="KEA4" s="85"/>
      <c r="KEB4" s="300"/>
      <c r="KEC4" s="300"/>
      <c r="KED4" s="301"/>
      <c r="KEE4" s="300"/>
      <c r="KEF4" s="300"/>
      <c r="KEG4" s="300"/>
      <c r="KEH4" s="85"/>
      <c r="KEI4" s="85"/>
      <c r="KEJ4" s="87"/>
      <c r="KEK4" s="88"/>
      <c r="KEL4" s="88"/>
      <c r="KEM4" s="88"/>
      <c r="KEN4" s="411"/>
      <c r="KEO4" s="411"/>
      <c r="KEP4" s="302"/>
      <c r="KEQ4" s="85"/>
      <c r="KER4" s="98"/>
      <c r="KES4" s="85"/>
      <c r="KET4" s="85"/>
      <c r="KEU4" s="85"/>
      <c r="KEV4" s="85"/>
      <c r="KEW4" s="85"/>
      <c r="KEX4" s="85"/>
      <c r="KEY4" s="112"/>
      <c r="KEZ4" s="112"/>
      <c r="KFA4" s="112"/>
      <c r="KFB4" s="112"/>
      <c r="KFC4" s="112"/>
      <c r="KFD4" s="112"/>
      <c r="KFE4" s="112"/>
      <c r="KFF4" s="112"/>
      <c r="KGD4" s="410"/>
      <c r="KGE4" s="410"/>
      <c r="KGF4" s="410"/>
      <c r="KGG4" s="410"/>
      <c r="KGH4" s="299"/>
      <c r="KGI4" s="85"/>
      <c r="KGJ4" s="300"/>
      <c r="KGK4" s="300"/>
      <c r="KGL4" s="301"/>
      <c r="KGM4" s="300"/>
      <c r="KGN4" s="300"/>
      <c r="KGO4" s="300"/>
      <c r="KGP4" s="85"/>
      <c r="KGQ4" s="85"/>
      <c r="KGR4" s="87"/>
      <c r="KGS4" s="88"/>
      <c r="KGT4" s="88"/>
      <c r="KGU4" s="88"/>
      <c r="KGV4" s="411"/>
      <c r="KGW4" s="411"/>
      <c r="KGX4" s="302"/>
      <c r="KGY4" s="85"/>
      <c r="KGZ4" s="98"/>
      <c r="KHA4" s="85"/>
      <c r="KHB4" s="85"/>
      <c r="KHC4" s="85"/>
      <c r="KHD4" s="85"/>
      <c r="KHE4" s="85"/>
      <c r="KHF4" s="85"/>
      <c r="KHG4" s="112"/>
      <c r="KHH4" s="112"/>
      <c r="KHI4" s="112"/>
      <c r="KHJ4" s="112"/>
      <c r="KHK4" s="112"/>
      <c r="KHL4" s="112"/>
      <c r="KHM4" s="112"/>
      <c r="KHN4" s="112"/>
      <c r="KIL4" s="410"/>
      <c r="KIM4" s="410"/>
      <c r="KIN4" s="410"/>
      <c r="KIO4" s="410"/>
      <c r="KIP4" s="299"/>
      <c r="KIQ4" s="85"/>
      <c r="KIR4" s="300"/>
      <c r="KIS4" s="300"/>
      <c r="KIT4" s="301"/>
      <c r="KIU4" s="300"/>
      <c r="KIV4" s="300"/>
      <c r="KIW4" s="300"/>
      <c r="KIX4" s="85"/>
      <c r="KIY4" s="85"/>
      <c r="KIZ4" s="87"/>
      <c r="KJA4" s="88"/>
      <c r="KJB4" s="88"/>
      <c r="KJC4" s="88"/>
      <c r="KJD4" s="411"/>
      <c r="KJE4" s="411"/>
      <c r="KJF4" s="302"/>
      <c r="KJG4" s="85"/>
      <c r="KJH4" s="98"/>
      <c r="KJI4" s="85"/>
      <c r="KJJ4" s="85"/>
      <c r="KJK4" s="85"/>
      <c r="KJL4" s="85"/>
      <c r="KJM4" s="85"/>
      <c r="KJN4" s="85"/>
      <c r="KJO4" s="112"/>
      <c r="KJP4" s="112"/>
      <c r="KJQ4" s="112"/>
      <c r="KJR4" s="112"/>
      <c r="KJS4" s="112"/>
      <c r="KJT4" s="112"/>
      <c r="KJU4" s="112"/>
      <c r="KJV4" s="112"/>
      <c r="KKT4" s="410"/>
      <c r="KKU4" s="410"/>
      <c r="KKV4" s="410"/>
      <c r="KKW4" s="410"/>
      <c r="KKX4" s="299"/>
      <c r="KKY4" s="85"/>
      <c r="KKZ4" s="300"/>
      <c r="KLA4" s="300"/>
      <c r="KLB4" s="301"/>
      <c r="KLC4" s="300"/>
      <c r="KLD4" s="300"/>
      <c r="KLE4" s="300"/>
      <c r="KLF4" s="85"/>
      <c r="KLG4" s="85"/>
      <c r="KLH4" s="87"/>
      <c r="KLI4" s="88"/>
      <c r="KLJ4" s="88"/>
      <c r="KLK4" s="88"/>
      <c r="KLL4" s="411"/>
      <c r="KLM4" s="411"/>
      <c r="KLN4" s="302"/>
      <c r="KLO4" s="85"/>
      <c r="KLP4" s="98"/>
      <c r="KLQ4" s="85"/>
      <c r="KLR4" s="85"/>
      <c r="KLS4" s="85"/>
      <c r="KLT4" s="85"/>
      <c r="KLU4" s="85"/>
      <c r="KLV4" s="85"/>
      <c r="KLW4" s="112"/>
      <c r="KLX4" s="112"/>
      <c r="KLY4" s="112"/>
      <c r="KLZ4" s="112"/>
      <c r="KMA4" s="112"/>
      <c r="KMB4" s="112"/>
      <c r="KMC4" s="112"/>
      <c r="KMD4" s="112"/>
      <c r="KNB4" s="410"/>
      <c r="KNC4" s="410"/>
      <c r="KND4" s="410"/>
      <c r="KNE4" s="410"/>
      <c r="KNF4" s="299"/>
      <c r="KNG4" s="85"/>
      <c r="KNH4" s="300"/>
      <c r="KNI4" s="300"/>
      <c r="KNJ4" s="301"/>
      <c r="KNK4" s="300"/>
      <c r="KNL4" s="300"/>
      <c r="KNM4" s="300"/>
      <c r="KNN4" s="85"/>
      <c r="KNO4" s="85"/>
      <c r="KNP4" s="87"/>
      <c r="KNQ4" s="88"/>
      <c r="KNR4" s="88"/>
      <c r="KNS4" s="88"/>
      <c r="KNT4" s="411"/>
      <c r="KNU4" s="411"/>
      <c r="KNV4" s="302"/>
      <c r="KNW4" s="85"/>
      <c r="KNX4" s="98"/>
      <c r="KNY4" s="85"/>
      <c r="KNZ4" s="85"/>
      <c r="KOA4" s="85"/>
      <c r="KOB4" s="85"/>
      <c r="KOC4" s="85"/>
      <c r="KOD4" s="85"/>
      <c r="KOE4" s="112"/>
      <c r="KOF4" s="112"/>
      <c r="KOG4" s="112"/>
      <c r="KOH4" s="112"/>
      <c r="KOI4" s="112"/>
      <c r="KOJ4" s="112"/>
      <c r="KOK4" s="112"/>
      <c r="KOL4" s="112"/>
      <c r="KPJ4" s="410"/>
      <c r="KPK4" s="410"/>
      <c r="KPL4" s="410"/>
      <c r="KPM4" s="410"/>
      <c r="KPN4" s="299"/>
      <c r="KPO4" s="85"/>
      <c r="KPP4" s="300"/>
      <c r="KPQ4" s="300"/>
      <c r="KPR4" s="301"/>
      <c r="KPS4" s="300"/>
      <c r="KPT4" s="300"/>
      <c r="KPU4" s="300"/>
      <c r="KPV4" s="85"/>
      <c r="KPW4" s="85"/>
      <c r="KPX4" s="87"/>
      <c r="KPY4" s="88"/>
      <c r="KPZ4" s="88"/>
      <c r="KQA4" s="88"/>
      <c r="KQB4" s="411"/>
      <c r="KQC4" s="411"/>
      <c r="KQD4" s="302"/>
      <c r="KQE4" s="85"/>
      <c r="KQF4" s="98"/>
      <c r="KQG4" s="85"/>
      <c r="KQH4" s="85"/>
      <c r="KQI4" s="85"/>
      <c r="KQJ4" s="85"/>
      <c r="KQK4" s="85"/>
      <c r="KQL4" s="85"/>
      <c r="KQM4" s="112"/>
      <c r="KQN4" s="112"/>
      <c r="KQO4" s="112"/>
      <c r="KQP4" s="112"/>
      <c r="KQQ4" s="112"/>
      <c r="KQR4" s="112"/>
      <c r="KQS4" s="112"/>
      <c r="KQT4" s="112"/>
      <c r="KRR4" s="410"/>
      <c r="KRS4" s="410"/>
      <c r="KRT4" s="410"/>
      <c r="KRU4" s="410"/>
      <c r="KRV4" s="299"/>
      <c r="KRW4" s="85"/>
      <c r="KRX4" s="300"/>
      <c r="KRY4" s="300"/>
      <c r="KRZ4" s="301"/>
      <c r="KSA4" s="300"/>
      <c r="KSB4" s="300"/>
      <c r="KSC4" s="300"/>
      <c r="KSD4" s="85"/>
      <c r="KSE4" s="85"/>
      <c r="KSF4" s="87"/>
      <c r="KSG4" s="88"/>
      <c r="KSH4" s="88"/>
      <c r="KSI4" s="88"/>
      <c r="KSJ4" s="411"/>
      <c r="KSK4" s="411"/>
      <c r="KSL4" s="302"/>
      <c r="KSM4" s="85"/>
      <c r="KSN4" s="98"/>
      <c r="KSO4" s="85"/>
      <c r="KSP4" s="85"/>
      <c r="KSQ4" s="85"/>
      <c r="KSR4" s="85"/>
      <c r="KSS4" s="85"/>
      <c r="KST4" s="85"/>
      <c r="KSU4" s="112"/>
      <c r="KSV4" s="112"/>
      <c r="KSW4" s="112"/>
      <c r="KSX4" s="112"/>
      <c r="KSY4" s="112"/>
      <c r="KSZ4" s="112"/>
      <c r="KTA4" s="112"/>
      <c r="KTB4" s="112"/>
      <c r="KTZ4" s="410"/>
      <c r="KUA4" s="410"/>
      <c r="KUB4" s="410"/>
      <c r="KUC4" s="410"/>
      <c r="KUD4" s="299"/>
      <c r="KUE4" s="85"/>
      <c r="KUF4" s="300"/>
      <c r="KUG4" s="300"/>
      <c r="KUH4" s="301"/>
      <c r="KUI4" s="300"/>
      <c r="KUJ4" s="300"/>
      <c r="KUK4" s="300"/>
      <c r="KUL4" s="85"/>
      <c r="KUM4" s="85"/>
      <c r="KUN4" s="87"/>
      <c r="KUO4" s="88"/>
      <c r="KUP4" s="88"/>
      <c r="KUQ4" s="88"/>
      <c r="KUR4" s="411"/>
      <c r="KUS4" s="411"/>
      <c r="KUT4" s="302"/>
      <c r="KUU4" s="85"/>
      <c r="KUV4" s="98"/>
      <c r="KUW4" s="85"/>
      <c r="KUX4" s="85"/>
      <c r="KUY4" s="85"/>
      <c r="KUZ4" s="85"/>
      <c r="KVA4" s="85"/>
      <c r="KVB4" s="85"/>
      <c r="KVC4" s="112"/>
      <c r="KVD4" s="112"/>
      <c r="KVE4" s="112"/>
      <c r="KVF4" s="112"/>
      <c r="KVG4" s="112"/>
      <c r="KVH4" s="112"/>
      <c r="KVI4" s="112"/>
      <c r="KVJ4" s="112"/>
      <c r="KWH4" s="410"/>
      <c r="KWI4" s="410"/>
      <c r="KWJ4" s="410"/>
      <c r="KWK4" s="410"/>
      <c r="KWL4" s="299"/>
      <c r="KWM4" s="85"/>
      <c r="KWN4" s="300"/>
      <c r="KWO4" s="300"/>
      <c r="KWP4" s="301"/>
      <c r="KWQ4" s="300"/>
      <c r="KWR4" s="300"/>
      <c r="KWS4" s="300"/>
      <c r="KWT4" s="85"/>
      <c r="KWU4" s="85"/>
      <c r="KWV4" s="87"/>
      <c r="KWW4" s="88"/>
      <c r="KWX4" s="88"/>
      <c r="KWY4" s="88"/>
      <c r="KWZ4" s="411"/>
      <c r="KXA4" s="411"/>
      <c r="KXB4" s="302"/>
      <c r="KXC4" s="85"/>
      <c r="KXD4" s="98"/>
      <c r="KXE4" s="85"/>
      <c r="KXF4" s="85"/>
      <c r="KXG4" s="85"/>
      <c r="KXH4" s="85"/>
      <c r="KXI4" s="85"/>
      <c r="KXJ4" s="85"/>
      <c r="KXK4" s="112"/>
      <c r="KXL4" s="112"/>
      <c r="KXM4" s="112"/>
      <c r="KXN4" s="112"/>
      <c r="KXO4" s="112"/>
      <c r="KXP4" s="112"/>
      <c r="KXQ4" s="112"/>
      <c r="KXR4" s="112"/>
      <c r="KYP4" s="410"/>
      <c r="KYQ4" s="410"/>
      <c r="KYR4" s="410"/>
      <c r="KYS4" s="410"/>
      <c r="KYT4" s="299"/>
      <c r="KYU4" s="85"/>
      <c r="KYV4" s="300"/>
      <c r="KYW4" s="300"/>
      <c r="KYX4" s="301"/>
      <c r="KYY4" s="300"/>
      <c r="KYZ4" s="300"/>
      <c r="KZA4" s="300"/>
      <c r="KZB4" s="85"/>
      <c r="KZC4" s="85"/>
      <c r="KZD4" s="87"/>
      <c r="KZE4" s="88"/>
      <c r="KZF4" s="88"/>
      <c r="KZG4" s="88"/>
      <c r="KZH4" s="411"/>
      <c r="KZI4" s="411"/>
      <c r="KZJ4" s="302"/>
      <c r="KZK4" s="85"/>
      <c r="KZL4" s="98"/>
      <c r="KZM4" s="85"/>
      <c r="KZN4" s="85"/>
      <c r="KZO4" s="85"/>
      <c r="KZP4" s="85"/>
      <c r="KZQ4" s="85"/>
      <c r="KZR4" s="85"/>
      <c r="KZS4" s="112"/>
      <c r="KZT4" s="112"/>
      <c r="KZU4" s="112"/>
      <c r="KZV4" s="112"/>
      <c r="KZW4" s="112"/>
      <c r="KZX4" s="112"/>
      <c r="KZY4" s="112"/>
      <c r="KZZ4" s="112"/>
      <c r="LAX4" s="410"/>
      <c r="LAY4" s="410"/>
      <c r="LAZ4" s="410"/>
      <c r="LBA4" s="410"/>
      <c r="LBB4" s="299"/>
      <c r="LBC4" s="85"/>
      <c r="LBD4" s="300"/>
      <c r="LBE4" s="300"/>
      <c r="LBF4" s="301"/>
      <c r="LBG4" s="300"/>
      <c r="LBH4" s="300"/>
      <c r="LBI4" s="300"/>
      <c r="LBJ4" s="85"/>
      <c r="LBK4" s="85"/>
      <c r="LBL4" s="87"/>
      <c r="LBM4" s="88"/>
      <c r="LBN4" s="88"/>
      <c r="LBO4" s="88"/>
      <c r="LBP4" s="411"/>
      <c r="LBQ4" s="411"/>
      <c r="LBR4" s="302"/>
      <c r="LBS4" s="85"/>
      <c r="LBT4" s="98"/>
      <c r="LBU4" s="85"/>
      <c r="LBV4" s="85"/>
      <c r="LBW4" s="85"/>
      <c r="LBX4" s="85"/>
      <c r="LBY4" s="85"/>
      <c r="LBZ4" s="85"/>
      <c r="LCA4" s="112"/>
      <c r="LCB4" s="112"/>
      <c r="LCC4" s="112"/>
      <c r="LCD4" s="112"/>
      <c r="LCE4" s="112"/>
      <c r="LCF4" s="112"/>
      <c r="LCG4" s="112"/>
      <c r="LCH4" s="112"/>
      <c r="LDF4" s="410"/>
      <c r="LDG4" s="410"/>
      <c r="LDH4" s="410"/>
      <c r="LDI4" s="410"/>
      <c r="LDJ4" s="299"/>
      <c r="LDK4" s="85"/>
      <c r="LDL4" s="300"/>
      <c r="LDM4" s="300"/>
      <c r="LDN4" s="301"/>
      <c r="LDO4" s="300"/>
      <c r="LDP4" s="300"/>
      <c r="LDQ4" s="300"/>
      <c r="LDR4" s="85"/>
      <c r="LDS4" s="85"/>
      <c r="LDT4" s="87"/>
      <c r="LDU4" s="88"/>
      <c r="LDV4" s="88"/>
      <c r="LDW4" s="88"/>
      <c r="LDX4" s="411"/>
      <c r="LDY4" s="411"/>
      <c r="LDZ4" s="302"/>
      <c r="LEA4" s="85"/>
      <c r="LEB4" s="98"/>
      <c r="LEC4" s="85"/>
      <c r="LED4" s="85"/>
      <c r="LEE4" s="85"/>
      <c r="LEF4" s="85"/>
      <c r="LEG4" s="85"/>
      <c r="LEH4" s="85"/>
      <c r="LEI4" s="112"/>
      <c r="LEJ4" s="112"/>
      <c r="LEK4" s="112"/>
      <c r="LEL4" s="112"/>
      <c r="LEM4" s="112"/>
      <c r="LEN4" s="112"/>
      <c r="LEO4" s="112"/>
      <c r="LEP4" s="112"/>
      <c r="LFN4" s="410"/>
      <c r="LFO4" s="410"/>
      <c r="LFP4" s="410"/>
      <c r="LFQ4" s="410"/>
      <c r="LFR4" s="299"/>
      <c r="LFS4" s="85"/>
      <c r="LFT4" s="300"/>
      <c r="LFU4" s="300"/>
      <c r="LFV4" s="301"/>
      <c r="LFW4" s="300"/>
      <c r="LFX4" s="300"/>
      <c r="LFY4" s="300"/>
      <c r="LFZ4" s="85"/>
      <c r="LGA4" s="85"/>
      <c r="LGB4" s="87"/>
      <c r="LGC4" s="88"/>
      <c r="LGD4" s="88"/>
      <c r="LGE4" s="88"/>
      <c r="LGF4" s="411"/>
      <c r="LGG4" s="411"/>
      <c r="LGH4" s="302"/>
      <c r="LGI4" s="85"/>
      <c r="LGJ4" s="98"/>
      <c r="LGK4" s="85"/>
      <c r="LGL4" s="85"/>
      <c r="LGM4" s="85"/>
      <c r="LGN4" s="85"/>
      <c r="LGO4" s="85"/>
      <c r="LGP4" s="85"/>
      <c r="LGQ4" s="112"/>
      <c r="LGR4" s="112"/>
      <c r="LGS4" s="112"/>
      <c r="LGT4" s="112"/>
      <c r="LGU4" s="112"/>
      <c r="LGV4" s="112"/>
      <c r="LGW4" s="112"/>
      <c r="LGX4" s="112"/>
      <c r="LHV4" s="410"/>
      <c r="LHW4" s="410"/>
      <c r="LHX4" s="410"/>
      <c r="LHY4" s="410"/>
      <c r="LHZ4" s="299"/>
      <c r="LIA4" s="85"/>
      <c r="LIB4" s="300"/>
      <c r="LIC4" s="300"/>
      <c r="LID4" s="301"/>
      <c r="LIE4" s="300"/>
      <c r="LIF4" s="300"/>
      <c r="LIG4" s="300"/>
      <c r="LIH4" s="85"/>
      <c r="LII4" s="85"/>
      <c r="LIJ4" s="87"/>
      <c r="LIK4" s="88"/>
      <c r="LIL4" s="88"/>
      <c r="LIM4" s="88"/>
      <c r="LIN4" s="411"/>
      <c r="LIO4" s="411"/>
      <c r="LIP4" s="302"/>
      <c r="LIQ4" s="85"/>
      <c r="LIR4" s="98"/>
      <c r="LIS4" s="85"/>
      <c r="LIT4" s="85"/>
      <c r="LIU4" s="85"/>
      <c r="LIV4" s="85"/>
      <c r="LIW4" s="85"/>
      <c r="LIX4" s="85"/>
      <c r="LIY4" s="112"/>
      <c r="LIZ4" s="112"/>
      <c r="LJA4" s="112"/>
      <c r="LJB4" s="112"/>
      <c r="LJC4" s="112"/>
      <c r="LJD4" s="112"/>
      <c r="LJE4" s="112"/>
      <c r="LJF4" s="112"/>
      <c r="LKD4" s="410"/>
      <c r="LKE4" s="410"/>
      <c r="LKF4" s="410"/>
      <c r="LKG4" s="410"/>
      <c r="LKH4" s="299"/>
      <c r="LKI4" s="85"/>
      <c r="LKJ4" s="300"/>
      <c r="LKK4" s="300"/>
      <c r="LKL4" s="301"/>
      <c r="LKM4" s="300"/>
      <c r="LKN4" s="300"/>
      <c r="LKO4" s="300"/>
      <c r="LKP4" s="85"/>
      <c r="LKQ4" s="85"/>
      <c r="LKR4" s="87"/>
      <c r="LKS4" s="88"/>
      <c r="LKT4" s="88"/>
      <c r="LKU4" s="88"/>
      <c r="LKV4" s="411"/>
      <c r="LKW4" s="411"/>
      <c r="LKX4" s="302"/>
      <c r="LKY4" s="85"/>
      <c r="LKZ4" s="98"/>
      <c r="LLA4" s="85"/>
      <c r="LLB4" s="85"/>
      <c r="LLC4" s="85"/>
      <c r="LLD4" s="85"/>
      <c r="LLE4" s="85"/>
      <c r="LLF4" s="85"/>
      <c r="LLG4" s="112"/>
      <c r="LLH4" s="112"/>
      <c r="LLI4" s="112"/>
      <c r="LLJ4" s="112"/>
      <c r="LLK4" s="112"/>
      <c r="LLL4" s="112"/>
      <c r="LLM4" s="112"/>
      <c r="LLN4" s="112"/>
      <c r="LML4" s="410"/>
      <c r="LMM4" s="410"/>
      <c r="LMN4" s="410"/>
      <c r="LMO4" s="410"/>
      <c r="LMP4" s="299"/>
      <c r="LMQ4" s="85"/>
      <c r="LMR4" s="300"/>
      <c r="LMS4" s="300"/>
      <c r="LMT4" s="301"/>
      <c r="LMU4" s="300"/>
      <c r="LMV4" s="300"/>
      <c r="LMW4" s="300"/>
      <c r="LMX4" s="85"/>
      <c r="LMY4" s="85"/>
      <c r="LMZ4" s="87"/>
      <c r="LNA4" s="88"/>
      <c r="LNB4" s="88"/>
      <c r="LNC4" s="88"/>
      <c r="LND4" s="411"/>
      <c r="LNE4" s="411"/>
      <c r="LNF4" s="302"/>
      <c r="LNG4" s="85"/>
      <c r="LNH4" s="98"/>
      <c r="LNI4" s="85"/>
      <c r="LNJ4" s="85"/>
      <c r="LNK4" s="85"/>
      <c r="LNL4" s="85"/>
      <c r="LNM4" s="85"/>
      <c r="LNN4" s="85"/>
      <c r="LNO4" s="112"/>
      <c r="LNP4" s="112"/>
      <c r="LNQ4" s="112"/>
      <c r="LNR4" s="112"/>
      <c r="LNS4" s="112"/>
      <c r="LNT4" s="112"/>
      <c r="LNU4" s="112"/>
      <c r="LNV4" s="112"/>
      <c r="LOT4" s="410"/>
      <c r="LOU4" s="410"/>
      <c r="LOV4" s="410"/>
      <c r="LOW4" s="410"/>
      <c r="LOX4" s="299"/>
      <c r="LOY4" s="85"/>
      <c r="LOZ4" s="300"/>
      <c r="LPA4" s="300"/>
      <c r="LPB4" s="301"/>
      <c r="LPC4" s="300"/>
      <c r="LPD4" s="300"/>
      <c r="LPE4" s="300"/>
      <c r="LPF4" s="85"/>
      <c r="LPG4" s="85"/>
      <c r="LPH4" s="87"/>
      <c r="LPI4" s="88"/>
      <c r="LPJ4" s="88"/>
      <c r="LPK4" s="88"/>
      <c r="LPL4" s="411"/>
      <c r="LPM4" s="411"/>
      <c r="LPN4" s="302"/>
      <c r="LPO4" s="85"/>
      <c r="LPP4" s="98"/>
      <c r="LPQ4" s="85"/>
      <c r="LPR4" s="85"/>
      <c r="LPS4" s="85"/>
      <c r="LPT4" s="85"/>
      <c r="LPU4" s="85"/>
      <c r="LPV4" s="85"/>
      <c r="LPW4" s="112"/>
      <c r="LPX4" s="112"/>
      <c r="LPY4" s="112"/>
      <c r="LPZ4" s="112"/>
      <c r="LQA4" s="112"/>
      <c r="LQB4" s="112"/>
      <c r="LQC4" s="112"/>
      <c r="LQD4" s="112"/>
      <c r="LRB4" s="410"/>
      <c r="LRC4" s="410"/>
      <c r="LRD4" s="410"/>
      <c r="LRE4" s="410"/>
      <c r="LRF4" s="299"/>
      <c r="LRG4" s="85"/>
      <c r="LRH4" s="300"/>
      <c r="LRI4" s="300"/>
      <c r="LRJ4" s="301"/>
      <c r="LRK4" s="300"/>
      <c r="LRL4" s="300"/>
      <c r="LRM4" s="300"/>
      <c r="LRN4" s="85"/>
      <c r="LRO4" s="85"/>
      <c r="LRP4" s="87"/>
      <c r="LRQ4" s="88"/>
      <c r="LRR4" s="88"/>
      <c r="LRS4" s="88"/>
      <c r="LRT4" s="411"/>
      <c r="LRU4" s="411"/>
      <c r="LRV4" s="302"/>
      <c r="LRW4" s="85"/>
      <c r="LRX4" s="98"/>
      <c r="LRY4" s="85"/>
      <c r="LRZ4" s="85"/>
      <c r="LSA4" s="85"/>
      <c r="LSB4" s="85"/>
      <c r="LSC4" s="85"/>
      <c r="LSD4" s="85"/>
      <c r="LSE4" s="112"/>
      <c r="LSF4" s="112"/>
      <c r="LSG4" s="112"/>
      <c r="LSH4" s="112"/>
      <c r="LSI4" s="112"/>
      <c r="LSJ4" s="112"/>
      <c r="LSK4" s="112"/>
      <c r="LSL4" s="112"/>
      <c r="LTJ4" s="410"/>
      <c r="LTK4" s="410"/>
      <c r="LTL4" s="410"/>
      <c r="LTM4" s="410"/>
      <c r="LTN4" s="299"/>
      <c r="LTO4" s="85"/>
      <c r="LTP4" s="300"/>
      <c r="LTQ4" s="300"/>
      <c r="LTR4" s="301"/>
      <c r="LTS4" s="300"/>
      <c r="LTT4" s="300"/>
      <c r="LTU4" s="300"/>
      <c r="LTV4" s="85"/>
      <c r="LTW4" s="85"/>
      <c r="LTX4" s="87"/>
      <c r="LTY4" s="88"/>
      <c r="LTZ4" s="88"/>
      <c r="LUA4" s="88"/>
      <c r="LUB4" s="411"/>
      <c r="LUC4" s="411"/>
      <c r="LUD4" s="302"/>
      <c r="LUE4" s="85"/>
      <c r="LUF4" s="98"/>
      <c r="LUG4" s="85"/>
      <c r="LUH4" s="85"/>
      <c r="LUI4" s="85"/>
      <c r="LUJ4" s="85"/>
      <c r="LUK4" s="85"/>
      <c r="LUL4" s="85"/>
      <c r="LUM4" s="112"/>
      <c r="LUN4" s="112"/>
      <c r="LUO4" s="112"/>
      <c r="LUP4" s="112"/>
      <c r="LUQ4" s="112"/>
      <c r="LUR4" s="112"/>
      <c r="LUS4" s="112"/>
      <c r="LUT4" s="112"/>
      <c r="LVR4" s="410"/>
      <c r="LVS4" s="410"/>
      <c r="LVT4" s="410"/>
      <c r="LVU4" s="410"/>
      <c r="LVV4" s="299"/>
      <c r="LVW4" s="85"/>
      <c r="LVX4" s="300"/>
      <c r="LVY4" s="300"/>
      <c r="LVZ4" s="301"/>
      <c r="LWA4" s="300"/>
      <c r="LWB4" s="300"/>
      <c r="LWC4" s="300"/>
      <c r="LWD4" s="85"/>
      <c r="LWE4" s="85"/>
      <c r="LWF4" s="87"/>
      <c r="LWG4" s="88"/>
      <c r="LWH4" s="88"/>
      <c r="LWI4" s="88"/>
      <c r="LWJ4" s="411"/>
      <c r="LWK4" s="411"/>
      <c r="LWL4" s="302"/>
      <c r="LWM4" s="85"/>
      <c r="LWN4" s="98"/>
      <c r="LWO4" s="85"/>
      <c r="LWP4" s="85"/>
      <c r="LWQ4" s="85"/>
      <c r="LWR4" s="85"/>
      <c r="LWS4" s="85"/>
      <c r="LWT4" s="85"/>
      <c r="LWU4" s="112"/>
      <c r="LWV4" s="112"/>
      <c r="LWW4" s="112"/>
      <c r="LWX4" s="112"/>
      <c r="LWY4" s="112"/>
      <c r="LWZ4" s="112"/>
      <c r="LXA4" s="112"/>
      <c r="LXB4" s="112"/>
      <c r="LXZ4" s="410"/>
      <c r="LYA4" s="410"/>
      <c r="LYB4" s="410"/>
      <c r="LYC4" s="410"/>
      <c r="LYD4" s="299"/>
      <c r="LYE4" s="85"/>
      <c r="LYF4" s="300"/>
      <c r="LYG4" s="300"/>
      <c r="LYH4" s="301"/>
      <c r="LYI4" s="300"/>
      <c r="LYJ4" s="300"/>
      <c r="LYK4" s="300"/>
      <c r="LYL4" s="85"/>
      <c r="LYM4" s="85"/>
      <c r="LYN4" s="87"/>
      <c r="LYO4" s="88"/>
      <c r="LYP4" s="88"/>
      <c r="LYQ4" s="88"/>
      <c r="LYR4" s="411"/>
      <c r="LYS4" s="411"/>
      <c r="LYT4" s="302"/>
      <c r="LYU4" s="85"/>
      <c r="LYV4" s="98"/>
      <c r="LYW4" s="85"/>
      <c r="LYX4" s="85"/>
      <c r="LYY4" s="85"/>
      <c r="LYZ4" s="85"/>
      <c r="LZA4" s="85"/>
      <c r="LZB4" s="85"/>
      <c r="LZC4" s="112"/>
      <c r="LZD4" s="112"/>
      <c r="LZE4" s="112"/>
      <c r="LZF4" s="112"/>
      <c r="LZG4" s="112"/>
      <c r="LZH4" s="112"/>
      <c r="LZI4" s="112"/>
      <c r="LZJ4" s="112"/>
      <c r="MAH4" s="410"/>
      <c r="MAI4" s="410"/>
      <c r="MAJ4" s="410"/>
      <c r="MAK4" s="410"/>
      <c r="MAL4" s="299"/>
      <c r="MAM4" s="85"/>
      <c r="MAN4" s="300"/>
      <c r="MAO4" s="300"/>
      <c r="MAP4" s="301"/>
      <c r="MAQ4" s="300"/>
      <c r="MAR4" s="300"/>
      <c r="MAS4" s="300"/>
      <c r="MAT4" s="85"/>
      <c r="MAU4" s="85"/>
      <c r="MAV4" s="87"/>
      <c r="MAW4" s="88"/>
      <c r="MAX4" s="88"/>
      <c r="MAY4" s="88"/>
      <c r="MAZ4" s="411"/>
      <c r="MBA4" s="411"/>
      <c r="MBB4" s="302"/>
      <c r="MBC4" s="85"/>
      <c r="MBD4" s="98"/>
      <c r="MBE4" s="85"/>
      <c r="MBF4" s="85"/>
      <c r="MBG4" s="85"/>
      <c r="MBH4" s="85"/>
      <c r="MBI4" s="85"/>
      <c r="MBJ4" s="85"/>
      <c r="MBK4" s="112"/>
      <c r="MBL4" s="112"/>
      <c r="MBM4" s="112"/>
      <c r="MBN4" s="112"/>
      <c r="MBO4" s="112"/>
      <c r="MBP4" s="112"/>
      <c r="MBQ4" s="112"/>
      <c r="MBR4" s="112"/>
      <c r="MCP4" s="410"/>
      <c r="MCQ4" s="410"/>
      <c r="MCR4" s="410"/>
      <c r="MCS4" s="410"/>
      <c r="MCT4" s="299"/>
      <c r="MCU4" s="85"/>
      <c r="MCV4" s="300"/>
      <c r="MCW4" s="300"/>
      <c r="MCX4" s="301"/>
      <c r="MCY4" s="300"/>
      <c r="MCZ4" s="300"/>
      <c r="MDA4" s="300"/>
      <c r="MDB4" s="85"/>
      <c r="MDC4" s="85"/>
      <c r="MDD4" s="87"/>
      <c r="MDE4" s="88"/>
      <c r="MDF4" s="88"/>
      <c r="MDG4" s="88"/>
      <c r="MDH4" s="411"/>
      <c r="MDI4" s="411"/>
      <c r="MDJ4" s="302"/>
      <c r="MDK4" s="85"/>
      <c r="MDL4" s="98"/>
      <c r="MDM4" s="85"/>
      <c r="MDN4" s="85"/>
      <c r="MDO4" s="85"/>
      <c r="MDP4" s="85"/>
      <c r="MDQ4" s="85"/>
      <c r="MDR4" s="85"/>
      <c r="MDS4" s="112"/>
      <c r="MDT4" s="112"/>
      <c r="MDU4" s="112"/>
      <c r="MDV4" s="112"/>
      <c r="MDW4" s="112"/>
      <c r="MDX4" s="112"/>
      <c r="MDY4" s="112"/>
      <c r="MDZ4" s="112"/>
      <c r="MEX4" s="410"/>
      <c r="MEY4" s="410"/>
      <c r="MEZ4" s="410"/>
      <c r="MFA4" s="410"/>
      <c r="MFB4" s="299"/>
      <c r="MFC4" s="85"/>
      <c r="MFD4" s="300"/>
      <c r="MFE4" s="300"/>
      <c r="MFF4" s="301"/>
      <c r="MFG4" s="300"/>
      <c r="MFH4" s="300"/>
      <c r="MFI4" s="300"/>
      <c r="MFJ4" s="85"/>
      <c r="MFK4" s="85"/>
      <c r="MFL4" s="87"/>
      <c r="MFM4" s="88"/>
      <c r="MFN4" s="88"/>
      <c r="MFO4" s="88"/>
      <c r="MFP4" s="411"/>
      <c r="MFQ4" s="411"/>
      <c r="MFR4" s="302"/>
      <c r="MFS4" s="85"/>
      <c r="MFT4" s="98"/>
      <c r="MFU4" s="85"/>
      <c r="MFV4" s="85"/>
      <c r="MFW4" s="85"/>
      <c r="MFX4" s="85"/>
      <c r="MFY4" s="85"/>
      <c r="MFZ4" s="85"/>
      <c r="MGA4" s="112"/>
      <c r="MGB4" s="112"/>
      <c r="MGC4" s="112"/>
      <c r="MGD4" s="112"/>
      <c r="MGE4" s="112"/>
      <c r="MGF4" s="112"/>
      <c r="MGG4" s="112"/>
      <c r="MGH4" s="112"/>
      <c r="MHF4" s="410"/>
      <c r="MHG4" s="410"/>
      <c r="MHH4" s="410"/>
      <c r="MHI4" s="410"/>
      <c r="MHJ4" s="299"/>
      <c r="MHK4" s="85"/>
      <c r="MHL4" s="300"/>
      <c r="MHM4" s="300"/>
      <c r="MHN4" s="301"/>
      <c r="MHO4" s="300"/>
      <c r="MHP4" s="300"/>
      <c r="MHQ4" s="300"/>
      <c r="MHR4" s="85"/>
      <c r="MHS4" s="85"/>
      <c r="MHT4" s="87"/>
      <c r="MHU4" s="88"/>
      <c r="MHV4" s="88"/>
      <c r="MHW4" s="88"/>
      <c r="MHX4" s="411"/>
      <c r="MHY4" s="411"/>
      <c r="MHZ4" s="302"/>
      <c r="MIA4" s="85"/>
      <c r="MIB4" s="98"/>
      <c r="MIC4" s="85"/>
      <c r="MID4" s="85"/>
      <c r="MIE4" s="85"/>
      <c r="MIF4" s="85"/>
      <c r="MIG4" s="85"/>
      <c r="MIH4" s="85"/>
      <c r="MII4" s="112"/>
      <c r="MIJ4" s="112"/>
      <c r="MIK4" s="112"/>
      <c r="MIL4" s="112"/>
      <c r="MIM4" s="112"/>
      <c r="MIN4" s="112"/>
      <c r="MIO4" s="112"/>
      <c r="MIP4" s="112"/>
      <c r="MJN4" s="410"/>
      <c r="MJO4" s="410"/>
      <c r="MJP4" s="410"/>
      <c r="MJQ4" s="410"/>
      <c r="MJR4" s="299"/>
      <c r="MJS4" s="85"/>
      <c r="MJT4" s="300"/>
      <c r="MJU4" s="300"/>
      <c r="MJV4" s="301"/>
      <c r="MJW4" s="300"/>
      <c r="MJX4" s="300"/>
      <c r="MJY4" s="300"/>
      <c r="MJZ4" s="85"/>
      <c r="MKA4" s="85"/>
      <c r="MKB4" s="87"/>
      <c r="MKC4" s="88"/>
      <c r="MKD4" s="88"/>
      <c r="MKE4" s="88"/>
      <c r="MKF4" s="411"/>
      <c r="MKG4" s="411"/>
      <c r="MKH4" s="302"/>
      <c r="MKI4" s="85"/>
      <c r="MKJ4" s="98"/>
      <c r="MKK4" s="85"/>
      <c r="MKL4" s="85"/>
      <c r="MKM4" s="85"/>
      <c r="MKN4" s="85"/>
      <c r="MKO4" s="85"/>
      <c r="MKP4" s="85"/>
      <c r="MKQ4" s="112"/>
      <c r="MKR4" s="112"/>
      <c r="MKS4" s="112"/>
      <c r="MKT4" s="112"/>
      <c r="MKU4" s="112"/>
      <c r="MKV4" s="112"/>
      <c r="MKW4" s="112"/>
      <c r="MKX4" s="112"/>
      <c r="MLV4" s="410"/>
      <c r="MLW4" s="410"/>
      <c r="MLX4" s="410"/>
      <c r="MLY4" s="410"/>
      <c r="MLZ4" s="299"/>
      <c r="MMA4" s="85"/>
      <c r="MMB4" s="300"/>
      <c r="MMC4" s="300"/>
      <c r="MMD4" s="301"/>
      <c r="MME4" s="300"/>
      <c r="MMF4" s="300"/>
      <c r="MMG4" s="300"/>
      <c r="MMH4" s="85"/>
      <c r="MMI4" s="85"/>
      <c r="MMJ4" s="87"/>
      <c r="MMK4" s="88"/>
      <c r="MML4" s="88"/>
      <c r="MMM4" s="88"/>
      <c r="MMN4" s="411"/>
      <c r="MMO4" s="411"/>
      <c r="MMP4" s="302"/>
      <c r="MMQ4" s="85"/>
      <c r="MMR4" s="98"/>
      <c r="MMS4" s="85"/>
      <c r="MMT4" s="85"/>
      <c r="MMU4" s="85"/>
      <c r="MMV4" s="85"/>
      <c r="MMW4" s="85"/>
      <c r="MMX4" s="85"/>
      <c r="MMY4" s="112"/>
      <c r="MMZ4" s="112"/>
      <c r="MNA4" s="112"/>
      <c r="MNB4" s="112"/>
      <c r="MNC4" s="112"/>
      <c r="MND4" s="112"/>
      <c r="MNE4" s="112"/>
      <c r="MNF4" s="112"/>
      <c r="MOD4" s="410"/>
      <c r="MOE4" s="410"/>
      <c r="MOF4" s="410"/>
      <c r="MOG4" s="410"/>
      <c r="MOH4" s="299"/>
      <c r="MOI4" s="85"/>
      <c r="MOJ4" s="300"/>
      <c r="MOK4" s="300"/>
      <c r="MOL4" s="301"/>
      <c r="MOM4" s="300"/>
      <c r="MON4" s="300"/>
      <c r="MOO4" s="300"/>
      <c r="MOP4" s="85"/>
      <c r="MOQ4" s="85"/>
      <c r="MOR4" s="87"/>
      <c r="MOS4" s="88"/>
      <c r="MOT4" s="88"/>
      <c r="MOU4" s="88"/>
      <c r="MOV4" s="411"/>
      <c r="MOW4" s="411"/>
      <c r="MOX4" s="302"/>
      <c r="MOY4" s="85"/>
      <c r="MOZ4" s="98"/>
      <c r="MPA4" s="85"/>
      <c r="MPB4" s="85"/>
      <c r="MPC4" s="85"/>
      <c r="MPD4" s="85"/>
      <c r="MPE4" s="85"/>
      <c r="MPF4" s="85"/>
      <c r="MPG4" s="112"/>
      <c r="MPH4" s="112"/>
      <c r="MPI4" s="112"/>
      <c r="MPJ4" s="112"/>
      <c r="MPK4" s="112"/>
      <c r="MPL4" s="112"/>
      <c r="MPM4" s="112"/>
      <c r="MPN4" s="112"/>
      <c r="MQL4" s="410"/>
      <c r="MQM4" s="410"/>
      <c r="MQN4" s="410"/>
      <c r="MQO4" s="410"/>
      <c r="MQP4" s="299"/>
      <c r="MQQ4" s="85"/>
      <c r="MQR4" s="300"/>
      <c r="MQS4" s="300"/>
      <c r="MQT4" s="301"/>
      <c r="MQU4" s="300"/>
      <c r="MQV4" s="300"/>
      <c r="MQW4" s="300"/>
      <c r="MQX4" s="85"/>
      <c r="MQY4" s="85"/>
      <c r="MQZ4" s="87"/>
      <c r="MRA4" s="88"/>
      <c r="MRB4" s="88"/>
      <c r="MRC4" s="88"/>
      <c r="MRD4" s="411"/>
      <c r="MRE4" s="411"/>
      <c r="MRF4" s="302"/>
      <c r="MRG4" s="85"/>
      <c r="MRH4" s="98"/>
      <c r="MRI4" s="85"/>
      <c r="MRJ4" s="85"/>
      <c r="MRK4" s="85"/>
      <c r="MRL4" s="85"/>
      <c r="MRM4" s="85"/>
      <c r="MRN4" s="85"/>
      <c r="MRO4" s="112"/>
      <c r="MRP4" s="112"/>
      <c r="MRQ4" s="112"/>
      <c r="MRR4" s="112"/>
      <c r="MRS4" s="112"/>
      <c r="MRT4" s="112"/>
      <c r="MRU4" s="112"/>
      <c r="MRV4" s="112"/>
      <c r="MST4" s="410"/>
      <c r="MSU4" s="410"/>
      <c r="MSV4" s="410"/>
      <c r="MSW4" s="410"/>
      <c r="MSX4" s="299"/>
      <c r="MSY4" s="85"/>
      <c r="MSZ4" s="300"/>
      <c r="MTA4" s="300"/>
      <c r="MTB4" s="301"/>
      <c r="MTC4" s="300"/>
      <c r="MTD4" s="300"/>
      <c r="MTE4" s="300"/>
      <c r="MTF4" s="85"/>
      <c r="MTG4" s="85"/>
      <c r="MTH4" s="87"/>
      <c r="MTI4" s="88"/>
      <c r="MTJ4" s="88"/>
      <c r="MTK4" s="88"/>
      <c r="MTL4" s="411"/>
      <c r="MTM4" s="411"/>
      <c r="MTN4" s="302"/>
      <c r="MTO4" s="85"/>
      <c r="MTP4" s="98"/>
      <c r="MTQ4" s="85"/>
      <c r="MTR4" s="85"/>
      <c r="MTS4" s="85"/>
      <c r="MTT4" s="85"/>
      <c r="MTU4" s="85"/>
      <c r="MTV4" s="85"/>
      <c r="MTW4" s="112"/>
      <c r="MTX4" s="112"/>
      <c r="MTY4" s="112"/>
      <c r="MTZ4" s="112"/>
      <c r="MUA4" s="112"/>
      <c r="MUB4" s="112"/>
      <c r="MUC4" s="112"/>
      <c r="MUD4" s="112"/>
      <c r="MVB4" s="410"/>
      <c r="MVC4" s="410"/>
      <c r="MVD4" s="410"/>
      <c r="MVE4" s="410"/>
      <c r="MVF4" s="299"/>
      <c r="MVG4" s="85"/>
      <c r="MVH4" s="300"/>
      <c r="MVI4" s="300"/>
      <c r="MVJ4" s="301"/>
      <c r="MVK4" s="300"/>
      <c r="MVL4" s="300"/>
      <c r="MVM4" s="300"/>
      <c r="MVN4" s="85"/>
      <c r="MVO4" s="85"/>
      <c r="MVP4" s="87"/>
      <c r="MVQ4" s="88"/>
      <c r="MVR4" s="88"/>
      <c r="MVS4" s="88"/>
      <c r="MVT4" s="411"/>
      <c r="MVU4" s="411"/>
      <c r="MVV4" s="302"/>
      <c r="MVW4" s="85"/>
      <c r="MVX4" s="98"/>
      <c r="MVY4" s="85"/>
      <c r="MVZ4" s="85"/>
      <c r="MWA4" s="85"/>
      <c r="MWB4" s="85"/>
      <c r="MWC4" s="85"/>
      <c r="MWD4" s="85"/>
      <c r="MWE4" s="112"/>
      <c r="MWF4" s="112"/>
      <c r="MWG4" s="112"/>
      <c r="MWH4" s="112"/>
      <c r="MWI4" s="112"/>
      <c r="MWJ4" s="112"/>
      <c r="MWK4" s="112"/>
      <c r="MWL4" s="112"/>
      <c r="MXJ4" s="410"/>
      <c r="MXK4" s="410"/>
      <c r="MXL4" s="410"/>
      <c r="MXM4" s="410"/>
      <c r="MXN4" s="299"/>
      <c r="MXO4" s="85"/>
      <c r="MXP4" s="300"/>
      <c r="MXQ4" s="300"/>
      <c r="MXR4" s="301"/>
      <c r="MXS4" s="300"/>
      <c r="MXT4" s="300"/>
      <c r="MXU4" s="300"/>
      <c r="MXV4" s="85"/>
      <c r="MXW4" s="85"/>
      <c r="MXX4" s="87"/>
      <c r="MXY4" s="88"/>
      <c r="MXZ4" s="88"/>
      <c r="MYA4" s="88"/>
      <c r="MYB4" s="411"/>
      <c r="MYC4" s="411"/>
      <c r="MYD4" s="302"/>
      <c r="MYE4" s="85"/>
      <c r="MYF4" s="98"/>
      <c r="MYG4" s="85"/>
      <c r="MYH4" s="85"/>
      <c r="MYI4" s="85"/>
      <c r="MYJ4" s="85"/>
      <c r="MYK4" s="85"/>
      <c r="MYL4" s="85"/>
      <c r="MYM4" s="112"/>
      <c r="MYN4" s="112"/>
      <c r="MYO4" s="112"/>
      <c r="MYP4" s="112"/>
      <c r="MYQ4" s="112"/>
      <c r="MYR4" s="112"/>
      <c r="MYS4" s="112"/>
      <c r="MYT4" s="112"/>
      <c r="MZR4" s="410"/>
      <c r="MZS4" s="410"/>
      <c r="MZT4" s="410"/>
      <c r="MZU4" s="410"/>
      <c r="MZV4" s="299"/>
      <c r="MZW4" s="85"/>
      <c r="MZX4" s="300"/>
      <c r="MZY4" s="300"/>
      <c r="MZZ4" s="301"/>
      <c r="NAA4" s="300"/>
      <c r="NAB4" s="300"/>
      <c r="NAC4" s="300"/>
      <c r="NAD4" s="85"/>
      <c r="NAE4" s="85"/>
      <c r="NAF4" s="87"/>
      <c r="NAG4" s="88"/>
      <c r="NAH4" s="88"/>
      <c r="NAI4" s="88"/>
      <c r="NAJ4" s="411"/>
      <c r="NAK4" s="411"/>
      <c r="NAL4" s="302"/>
      <c r="NAM4" s="85"/>
      <c r="NAN4" s="98"/>
      <c r="NAO4" s="85"/>
      <c r="NAP4" s="85"/>
      <c r="NAQ4" s="85"/>
      <c r="NAR4" s="85"/>
      <c r="NAS4" s="85"/>
      <c r="NAT4" s="85"/>
      <c r="NAU4" s="112"/>
      <c r="NAV4" s="112"/>
      <c r="NAW4" s="112"/>
      <c r="NAX4" s="112"/>
      <c r="NAY4" s="112"/>
      <c r="NAZ4" s="112"/>
      <c r="NBA4" s="112"/>
      <c r="NBB4" s="112"/>
      <c r="NBZ4" s="410"/>
      <c r="NCA4" s="410"/>
      <c r="NCB4" s="410"/>
      <c r="NCC4" s="410"/>
      <c r="NCD4" s="299"/>
      <c r="NCE4" s="85"/>
      <c r="NCF4" s="300"/>
      <c r="NCG4" s="300"/>
      <c r="NCH4" s="301"/>
      <c r="NCI4" s="300"/>
      <c r="NCJ4" s="300"/>
      <c r="NCK4" s="300"/>
      <c r="NCL4" s="85"/>
      <c r="NCM4" s="85"/>
      <c r="NCN4" s="87"/>
      <c r="NCO4" s="88"/>
      <c r="NCP4" s="88"/>
      <c r="NCQ4" s="88"/>
      <c r="NCR4" s="411"/>
      <c r="NCS4" s="411"/>
      <c r="NCT4" s="302"/>
      <c r="NCU4" s="85"/>
      <c r="NCV4" s="98"/>
      <c r="NCW4" s="85"/>
      <c r="NCX4" s="85"/>
      <c r="NCY4" s="85"/>
      <c r="NCZ4" s="85"/>
      <c r="NDA4" s="85"/>
      <c r="NDB4" s="85"/>
      <c r="NDC4" s="112"/>
      <c r="NDD4" s="112"/>
      <c r="NDE4" s="112"/>
      <c r="NDF4" s="112"/>
      <c r="NDG4" s="112"/>
      <c r="NDH4" s="112"/>
      <c r="NDI4" s="112"/>
      <c r="NDJ4" s="112"/>
      <c r="NEH4" s="410"/>
      <c r="NEI4" s="410"/>
      <c r="NEJ4" s="410"/>
      <c r="NEK4" s="410"/>
      <c r="NEL4" s="299"/>
      <c r="NEM4" s="85"/>
      <c r="NEN4" s="300"/>
      <c r="NEO4" s="300"/>
      <c r="NEP4" s="301"/>
      <c r="NEQ4" s="300"/>
      <c r="NER4" s="300"/>
      <c r="NES4" s="300"/>
      <c r="NET4" s="85"/>
      <c r="NEU4" s="85"/>
      <c r="NEV4" s="87"/>
      <c r="NEW4" s="88"/>
      <c r="NEX4" s="88"/>
      <c r="NEY4" s="88"/>
      <c r="NEZ4" s="411"/>
      <c r="NFA4" s="411"/>
      <c r="NFB4" s="302"/>
      <c r="NFC4" s="85"/>
      <c r="NFD4" s="98"/>
      <c r="NFE4" s="85"/>
      <c r="NFF4" s="85"/>
      <c r="NFG4" s="85"/>
      <c r="NFH4" s="85"/>
      <c r="NFI4" s="85"/>
      <c r="NFJ4" s="85"/>
      <c r="NFK4" s="112"/>
      <c r="NFL4" s="112"/>
      <c r="NFM4" s="112"/>
      <c r="NFN4" s="112"/>
      <c r="NFO4" s="112"/>
      <c r="NFP4" s="112"/>
      <c r="NFQ4" s="112"/>
      <c r="NFR4" s="112"/>
      <c r="NGP4" s="410"/>
      <c r="NGQ4" s="410"/>
      <c r="NGR4" s="410"/>
      <c r="NGS4" s="410"/>
      <c r="NGT4" s="299"/>
      <c r="NGU4" s="85"/>
      <c r="NGV4" s="300"/>
      <c r="NGW4" s="300"/>
      <c r="NGX4" s="301"/>
      <c r="NGY4" s="300"/>
      <c r="NGZ4" s="300"/>
      <c r="NHA4" s="300"/>
      <c r="NHB4" s="85"/>
      <c r="NHC4" s="85"/>
      <c r="NHD4" s="87"/>
      <c r="NHE4" s="88"/>
      <c r="NHF4" s="88"/>
      <c r="NHG4" s="88"/>
      <c r="NHH4" s="411"/>
      <c r="NHI4" s="411"/>
      <c r="NHJ4" s="302"/>
      <c r="NHK4" s="85"/>
      <c r="NHL4" s="98"/>
      <c r="NHM4" s="85"/>
      <c r="NHN4" s="85"/>
      <c r="NHO4" s="85"/>
      <c r="NHP4" s="85"/>
      <c r="NHQ4" s="85"/>
      <c r="NHR4" s="85"/>
      <c r="NHS4" s="112"/>
      <c r="NHT4" s="112"/>
      <c r="NHU4" s="112"/>
      <c r="NHV4" s="112"/>
      <c r="NHW4" s="112"/>
      <c r="NHX4" s="112"/>
      <c r="NHY4" s="112"/>
      <c r="NHZ4" s="112"/>
      <c r="NIX4" s="410"/>
      <c r="NIY4" s="410"/>
      <c r="NIZ4" s="410"/>
      <c r="NJA4" s="410"/>
      <c r="NJB4" s="299"/>
      <c r="NJC4" s="85"/>
      <c r="NJD4" s="300"/>
      <c r="NJE4" s="300"/>
      <c r="NJF4" s="301"/>
      <c r="NJG4" s="300"/>
      <c r="NJH4" s="300"/>
      <c r="NJI4" s="300"/>
      <c r="NJJ4" s="85"/>
      <c r="NJK4" s="85"/>
      <c r="NJL4" s="87"/>
      <c r="NJM4" s="88"/>
      <c r="NJN4" s="88"/>
      <c r="NJO4" s="88"/>
      <c r="NJP4" s="411"/>
      <c r="NJQ4" s="411"/>
      <c r="NJR4" s="302"/>
      <c r="NJS4" s="85"/>
      <c r="NJT4" s="98"/>
      <c r="NJU4" s="85"/>
      <c r="NJV4" s="85"/>
      <c r="NJW4" s="85"/>
      <c r="NJX4" s="85"/>
      <c r="NJY4" s="85"/>
      <c r="NJZ4" s="85"/>
      <c r="NKA4" s="112"/>
      <c r="NKB4" s="112"/>
      <c r="NKC4" s="112"/>
      <c r="NKD4" s="112"/>
      <c r="NKE4" s="112"/>
      <c r="NKF4" s="112"/>
      <c r="NKG4" s="112"/>
      <c r="NKH4" s="112"/>
      <c r="NLF4" s="410"/>
      <c r="NLG4" s="410"/>
      <c r="NLH4" s="410"/>
      <c r="NLI4" s="410"/>
      <c r="NLJ4" s="299"/>
      <c r="NLK4" s="85"/>
      <c r="NLL4" s="300"/>
      <c r="NLM4" s="300"/>
      <c r="NLN4" s="301"/>
      <c r="NLO4" s="300"/>
      <c r="NLP4" s="300"/>
      <c r="NLQ4" s="300"/>
      <c r="NLR4" s="85"/>
      <c r="NLS4" s="85"/>
      <c r="NLT4" s="87"/>
      <c r="NLU4" s="88"/>
      <c r="NLV4" s="88"/>
      <c r="NLW4" s="88"/>
      <c r="NLX4" s="411"/>
      <c r="NLY4" s="411"/>
      <c r="NLZ4" s="302"/>
      <c r="NMA4" s="85"/>
      <c r="NMB4" s="98"/>
      <c r="NMC4" s="85"/>
      <c r="NMD4" s="85"/>
      <c r="NME4" s="85"/>
      <c r="NMF4" s="85"/>
      <c r="NMG4" s="85"/>
      <c r="NMH4" s="85"/>
      <c r="NMI4" s="112"/>
      <c r="NMJ4" s="112"/>
      <c r="NMK4" s="112"/>
      <c r="NML4" s="112"/>
      <c r="NMM4" s="112"/>
      <c r="NMN4" s="112"/>
      <c r="NMO4" s="112"/>
      <c r="NMP4" s="112"/>
      <c r="NNN4" s="410"/>
      <c r="NNO4" s="410"/>
      <c r="NNP4" s="410"/>
      <c r="NNQ4" s="410"/>
      <c r="NNR4" s="299"/>
      <c r="NNS4" s="85"/>
      <c r="NNT4" s="300"/>
      <c r="NNU4" s="300"/>
      <c r="NNV4" s="301"/>
      <c r="NNW4" s="300"/>
      <c r="NNX4" s="300"/>
      <c r="NNY4" s="300"/>
      <c r="NNZ4" s="85"/>
      <c r="NOA4" s="85"/>
      <c r="NOB4" s="87"/>
      <c r="NOC4" s="88"/>
      <c r="NOD4" s="88"/>
      <c r="NOE4" s="88"/>
      <c r="NOF4" s="411"/>
      <c r="NOG4" s="411"/>
      <c r="NOH4" s="302"/>
      <c r="NOI4" s="85"/>
      <c r="NOJ4" s="98"/>
      <c r="NOK4" s="85"/>
      <c r="NOL4" s="85"/>
      <c r="NOM4" s="85"/>
      <c r="NON4" s="85"/>
      <c r="NOO4" s="85"/>
      <c r="NOP4" s="85"/>
      <c r="NOQ4" s="112"/>
      <c r="NOR4" s="112"/>
      <c r="NOS4" s="112"/>
      <c r="NOT4" s="112"/>
      <c r="NOU4" s="112"/>
      <c r="NOV4" s="112"/>
      <c r="NOW4" s="112"/>
      <c r="NOX4" s="112"/>
      <c r="NPV4" s="410"/>
      <c r="NPW4" s="410"/>
      <c r="NPX4" s="410"/>
      <c r="NPY4" s="410"/>
      <c r="NPZ4" s="299"/>
      <c r="NQA4" s="85"/>
      <c r="NQB4" s="300"/>
      <c r="NQC4" s="300"/>
      <c r="NQD4" s="301"/>
      <c r="NQE4" s="300"/>
      <c r="NQF4" s="300"/>
      <c r="NQG4" s="300"/>
      <c r="NQH4" s="85"/>
      <c r="NQI4" s="85"/>
      <c r="NQJ4" s="87"/>
      <c r="NQK4" s="88"/>
      <c r="NQL4" s="88"/>
      <c r="NQM4" s="88"/>
      <c r="NQN4" s="411"/>
      <c r="NQO4" s="411"/>
      <c r="NQP4" s="302"/>
      <c r="NQQ4" s="85"/>
      <c r="NQR4" s="98"/>
      <c r="NQS4" s="85"/>
      <c r="NQT4" s="85"/>
      <c r="NQU4" s="85"/>
      <c r="NQV4" s="85"/>
      <c r="NQW4" s="85"/>
      <c r="NQX4" s="85"/>
      <c r="NQY4" s="112"/>
      <c r="NQZ4" s="112"/>
      <c r="NRA4" s="112"/>
      <c r="NRB4" s="112"/>
      <c r="NRC4" s="112"/>
      <c r="NRD4" s="112"/>
      <c r="NRE4" s="112"/>
      <c r="NRF4" s="112"/>
      <c r="NSD4" s="410"/>
      <c r="NSE4" s="410"/>
      <c r="NSF4" s="410"/>
      <c r="NSG4" s="410"/>
      <c r="NSH4" s="299"/>
      <c r="NSI4" s="85"/>
      <c r="NSJ4" s="300"/>
      <c r="NSK4" s="300"/>
      <c r="NSL4" s="301"/>
      <c r="NSM4" s="300"/>
      <c r="NSN4" s="300"/>
      <c r="NSO4" s="300"/>
      <c r="NSP4" s="85"/>
      <c r="NSQ4" s="85"/>
      <c r="NSR4" s="87"/>
      <c r="NSS4" s="88"/>
      <c r="NST4" s="88"/>
      <c r="NSU4" s="88"/>
      <c r="NSV4" s="411"/>
      <c r="NSW4" s="411"/>
      <c r="NSX4" s="302"/>
      <c r="NSY4" s="85"/>
      <c r="NSZ4" s="98"/>
      <c r="NTA4" s="85"/>
      <c r="NTB4" s="85"/>
      <c r="NTC4" s="85"/>
      <c r="NTD4" s="85"/>
      <c r="NTE4" s="85"/>
      <c r="NTF4" s="85"/>
      <c r="NTG4" s="112"/>
      <c r="NTH4" s="112"/>
      <c r="NTI4" s="112"/>
      <c r="NTJ4" s="112"/>
      <c r="NTK4" s="112"/>
      <c r="NTL4" s="112"/>
      <c r="NTM4" s="112"/>
      <c r="NTN4" s="112"/>
      <c r="NUL4" s="410"/>
      <c r="NUM4" s="410"/>
      <c r="NUN4" s="410"/>
      <c r="NUO4" s="410"/>
      <c r="NUP4" s="299"/>
      <c r="NUQ4" s="85"/>
      <c r="NUR4" s="300"/>
      <c r="NUS4" s="300"/>
      <c r="NUT4" s="301"/>
      <c r="NUU4" s="300"/>
      <c r="NUV4" s="300"/>
      <c r="NUW4" s="300"/>
      <c r="NUX4" s="85"/>
      <c r="NUY4" s="85"/>
      <c r="NUZ4" s="87"/>
      <c r="NVA4" s="88"/>
      <c r="NVB4" s="88"/>
      <c r="NVC4" s="88"/>
      <c r="NVD4" s="411"/>
      <c r="NVE4" s="411"/>
      <c r="NVF4" s="302"/>
      <c r="NVG4" s="85"/>
      <c r="NVH4" s="98"/>
      <c r="NVI4" s="85"/>
      <c r="NVJ4" s="85"/>
      <c r="NVK4" s="85"/>
      <c r="NVL4" s="85"/>
      <c r="NVM4" s="85"/>
      <c r="NVN4" s="85"/>
      <c r="NVO4" s="112"/>
      <c r="NVP4" s="112"/>
      <c r="NVQ4" s="112"/>
      <c r="NVR4" s="112"/>
      <c r="NVS4" s="112"/>
      <c r="NVT4" s="112"/>
      <c r="NVU4" s="112"/>
      <c r="NVV4" s="112"/>
      <c r="NWT4" s="410"/>
      <c r="NWU4" s="410"/>
      <c r="NWV4" s="410"/>
      <c r="NWW4" s="410"/>
      <c r="NWX4" s="299"/>
      <c r="NWY4" s="85"/>
      <c r="NWZ4" s="300"/>
      <c r="NXA4" s="300"/>
      <c r="NXB4" s="301"/>
      <c r="NXC4" s="300"/>
      <c r="NXD4" s="300"/>
      <c r="NXE4" s="300"/>
      <c r="NXF4" s="85"/>
      <c r="NXG4" s="85"/>
      <c r="NXH4" s="87"/>
      <c r="NXI4" s="88"/>
      <c r="NXJ4" s="88"/>
      <c r="NXK4" s="88"/>
      <c r="NXL4" s="411"/>
      <c r="NXM4" s="411"/>
      <c r="NXN4" s="302"/>
      <c r="NXO4" s="85"/>
      <c r="NXP4" s="98"/>
      <c r="NXQ4" s="85"/>
      <c r="NXR4" s="85"/>
      <c r="NXS4" s="85"/>
      <c r="NXT4" s="85"/>
      <c r="NXU4" s="85"/>
      <c r="NXV4" s="85"/>
      <c r="NXW4" s="112"/>
      <c r="NXX4" s="112"/>
      <c r="NXY4" s="112"/>
      <c r="NXZ4" s="112"/>
      <c r="NYA4" s="112"/>
      <c r="NYB4" s="112"/>
      <c r="NYC4" s="112"/>
      <c r="NYD4" s="112"/>
      <c r="NZB4" s="410"/>
      <c r="NZC4" s="410"/>
      <c r="NZD4" s="410"/>
      <c r="NZE4" s="410"/>
      <c r="NZF4" s="299"/>
      <c r="NZG4" s="85"/>
      <c r="NZH4" s="300"/>
      <c r="NZI4" s="300"/>
      <c r="NZJ4" s="301"/>
      <c r="NZK4" s="300"/>
      <c r="NZL4" s="300"/>
      <c r="NZM4" s="300"/>
      <c r="NZN4" s="85"/>
      <c r="NZO4" s="85"/>
      <c r="NZP4" s="87"/>
      <c r="NZQ4" s="88"/>
      <c r="NZR4" s="88"/>
      <c r="NZS4" s="88"/>
      <c r="NZT4" s="411"/>
      <c r="NZU4" s="411"/>
      <c r="NZV4" s="302"/>
      <c r="NZW4" s="85"/>
      <c r="NZX4" s="98"/>
      <c r="NZY4" s="85"/>
      <c r="NZZ4" s="85"/>
      <c r="OAA4" s="85"/>
      <c r="OAB4" s="85"/>
      <c r="OAC4" s="85"/>
      <c r="OAD4" s="85"/>
      <c r="OAE4" s="112"/>
      <c r="OAF4" s="112"/>
      <c r="OAG4" s="112"/>
      <c r="OAH4" s="112"/>
      <c r="OAI4" s="112"/>
      <c r="OAJ4" s="112"/>
      <c r="OAK4" s="112"/>
      <c r="OAL4" s="112"/>
      <c r="OBJ4" s="410"/>
      <c r="OBK4" s="410"/>
      <c r="OBL4" s="410"/>
      <c r="OBM4" s="410"/>
      <c r="OBN4" s="299"/>
      <c r="OBO4" s="85"/>
      <c r="OBP4" s="300"/>
      <c r="OBQ4" s="300"/>
      <c r="OBR4" s="301"/>
      <c r="OBS4" s="300"/>
      <c r="OBT4" s="300"/>
      <c r="OBU4" s="300"/>
      <c r="OBV4" s="85"/>
      <c r="OBW4" s="85"/>
      <c r="OBX4" s="87"/>
      <c r="OBY4" s="88"/>
      <c r="OBZ4" s="88"/>
      <c r="OCA4" s="88"/>
      <c r="OCB4" s="411"/>
      <c r="OCC4" s="411"/>
      <c r="OCD4" s="302"/>
      <c r="OCE4" s="85"/>
      <c r="OCF4" s="98"/>
      <c r="OCG4" s="85"/>
      <c r="OCH4" s="85"/>
      <c r="OCI4" s="85"/>
      <c r="OCJ4" s="85"/>
      <c r="OCK4" s="85"/>
      <c r="OCL4" s="85"/>
      <c r="OCM4" s="112"/>
      <c r="OCN4" s="112"/>
      <c r="OCO4" s="112"/>
      <c r="OCP4" s="112"/>
      <c r="OCQ4" s="112"/>
      <c r="OCR4" s="112"/>
      <c r="OCS4" s="112"/>
      <c r="OCT4" s="112"/>
      <c r="ODR4" s="410"/>
      <c r="ODS4" s="410"/>
      <c r="ODT4" s="410"/>
      <c r="ODU4" s="410"/>
      <c r="ODV4" s="299"/>
      <c r="ODW4" s="85"/>
      <c r="ODX4" s="300"/>
      <c r="ODY4" s="300"/>
      <c r="ODZ4" s="301"/>
      <c r="OEA4" s="300"/>
      <c r="OEB4" s="300"/>
      <c r="OEC4" s="300"/>
      <c r="OED4" s="85"/>
      <c r="OEE4" s="85"/>
      <c r="OEF4" s="87"/>
      <c r="OEG4" s="88"/>
      <c r="OEH4" s="88"/>
      <c r="OEI4" s="88"/>
      <c r="OEJ4" s="411"/>
      <c r="OEK4" s="411"/>
      <c r="OEL4" s="302"/>
      <c r="OEM4" s="85"/>
      <c r="OEN4" s="98"/>
      <c r="OEO4" s="85"/>
      <c r="OEP4" s="85"/>
      <c r="OEQ4" s="85"/>
      <c r="OER4" s="85"/>
      <c r="OES4" s="85"/>
      <c r="OET4" s="85"/>
      <c r="OEU4" s="112"/>
      <c r="OEV4" s="112"/>
      <c r="OEW4" s="112"/>
      <c r="OEX4" s="112"/>
      <c r="OEY4" s="112"/>
      <c r="OEZ4" s="112"/>
      <c r="OFA4" s="112"/>
      <c r="OFB4" s="112"/>
      <c r="OFZ4" s="410"/>
      <c r="OGA4" s="410"/>
      <c r="OGB4" s="410"/>
      <c r="OGC4" s="410"/>
      <c r="OGD4" s="299"/>
      <c r="OGE4" s="85"/>
      <c r="OGF4" s="300"/>
      <c r="OGG4" s="300"/>
      <c r="OGH4" s="301"/>
      <c r="OGI4" s="300"/>
      <c r="OGJ4" s="300"/>
      <c r="OGK4" s="300"/>
      <c r="OGL4" s="85"/>
      <c r="OGM4" s="85"/>
      <c r="OGN4" s="87"/>
      <c r="OGO4" s="88"/>
      <c r="OGP4" s="88"/>
      <c r="OGQ4" s="88"/>
      <c r="OGR4" s="411"/>
      <c r="OGS4" s="411"/>
      <c r="OGT4" s="302"/>
      <c r="OGU4" s="85"/>
      <c r="OGV4" s="98"/>
      <c r="OGW4" s="85"/>
      <c r="OGX4" s="85"/>
      <c r="OGY4" s="85"/>
      <c r="OGZ4" s="85"/>
      <c r="OHA4" s="85"/>
      <c r="OHB4" s="85"/>
      <c r="OHC4" s="112"/>
      <c r="OHD4" s="112"/>
      <c r="OHE4" s="112"/>
      <c r="OHF4" s="112"/>
      <c r="OHG4" s="112"/>
      <c r="OHH4" s="112"/>
      <c r="OHI4" s="112"/>
      <c r="OHJ4" s="112"/>
      <c r="OIH4" s="410"/>
      <c r="OII4" s="410"/>
      <c r="OIJ4" s="410"/>
      <c r="OIK4" s="410"/>
      <c r="OIL4" s="299"/>
      <c r="OIM4" s="85"/>
      <c r="OIN4" s="300"/>
      <c r="OIO4" s="300"/>
      <c r="OIP4" s="301"/>
      <c r="OIQ4" s="300"/>
      <c r="OIR4" s="300"/>
      <c r="OIS4" s="300"/>
      <c r="OIT4" s="85"/>
      <c r="OIU4" s="85"/>
      <c r="OIV4" s="87"/>
      <c r="OIW4" s="88"/>
      <c r="OIX4" s="88"/>
      <c r="OIY4" s="88"/>
      <c r="OIZ4" s="411"/>
      <c r="OJA4" s="411"/>
      <c r="OJB4" s="302"/>
      <c r="OJC4" s="85"/>
      <c r="OJD4" s="98"/>
      <c r="OJE4" s="85"/>
      <c r="OJF4" s="85"/>
      <c r="OJG4" s="85"/>
      <c r="OJH4" s="85"/>
      <c r="OJI4" s="85"/>
      <c r="OJJ4" s="85"/>
      <c r="OJK4" s="112"/>
      <c r="OJL4" s="112"/>
      <c r="OJM4" s="112"/>
      <c r="OJN4" s="112"/>
      <c r="OJO4" s="112"/>
      <c r="OJP4" s="112"/>
      <c r="OJQ4" s="112"/>
      <c r="OJR4" s="112"/>
      <c r="OKP4" s="410"/>
      <c r="OKQ4" s="410"/>
      <c r="OKR4" s="410"/>
      <c r="OKS4" s="410"/>
      <c r="OKT4" s="299"/>
      <c r="OKU4" s="85"/>
      <c r="OKV4" s="300"/>
      <c r="OKW4" s="300"/>
      <c r="OKX4" s="301"/>
      <c r="OKY4" s="300"/>
      <c r="OKZ4" s="300"/>
      <c r="OLA4" s="300"/>
      <c r="OLB4" s="85"/>
      <c r="OLC4" s="85"/>
      <c r="OLD4" s="87"/>
      <c r="OLE4" s="88"/>
      <c r="OLF4" s="88"/>
      <c r="OLG4" s="88"/>
      <c r="OLH4" s="411"/>
      <c r="OLI4" s="411"/>
      <c r="OLJ4" s="302"/>
      <c r="OLK4" s="85"/>
      <c r="OLL4" s="98"/>
      <c r="OLM4" s="85"/>
      <c r="OLN4" s="85"/>
      <c r="OLO4" s="85"/>
      <c r="OLP4" s="85"/>
      <c r="OLQ4" s="85"/>
      <c r="OLR4" s="85"/>
      <c r="OLS4" s="112"/>
      <c r="OLT4" s="112"/>
      <c r="OLU4" s="112"/>
      <c r="OLV4" s="112"/>
      <c r="OLW4" s="112"/>
      <c r="OLX4" s="112"/>
      <c r="OLY4" s="112"/>
      <c r="OLZ4" s="112"/>
      <c r="OMX4" s="410"/>
      <c r="OMY4" s="410"/>
      <c r="OMZ4" s="410"/>
      <c r="ONA4" s="410"/>
      <c r="ONB4" s="299"/>
      <c r="ONC4" s="85"/>
      <c r="OND4" s="300"/>
      <c r="ONE4" s="300"/>
      <c r="ONF4" s="301"/>
      <c r="ONG4" s="300"/>
      <c r="ONH4" s="300"/>
      <c r="ONI4" s="300"/>
      <c r="ONJ4" s="85"/>
      <c r="ONK4" s="85"/>
      <c r="ONL4" s="87"/>
      <c r="ONM4" s="88"/>
      <c r="ONN4" s="88"/>
      <c r="ONO4" s="88"/>
      <c r="ONP4" s="411"/>
      <c r="ONQ4" s="411"/>
      <c r="ONR4" s="302"/>
      <c r="ONS4" s="85"/>
      <c r="ONT4" s="98"/>
      <c r="ONU4" s="85"/>
      <c r="ONV4" s="85"/>
      <c r="ONW4" s="85"/>
      <c r="ONX4" s="85"/>
      <c r="ONY4" s="85"/>
      <c r="ONZ4" s="85"/>
      <c r="OOA4" s="112"/>
      <c r="OOB4" s="112"/>
      <c r="OOC4" s="112"/>
      <c r="OOD4" s="112"/>
      <c r="OOE4" s="112"/>
      <c r="OOF4" s="112"/>
      <c r="OOG4" s="112"/>
      <c r="OOH4" s="112"/>
      <c r="OPF4" s="410"/>
      <c r="OPG4" s="410"/>
      <c r="OPH4" s="410"/>
      <c r="OPI4" s="410"/>
      <c r="OPJ4" s="299"/>
      <c r="OPK4" s="85"/>
      <c r="OPL4" s="300"/>
      <c r="OPM4" s="300"/>
      <c r="OPN4" s="301"/>
      <c r="OPO4" s="300"/>
      <c r="OPP4" s="300"/>
      <c r="OPQ4" s="300"/>
      <c r="OPR4" s="85"/>
      <c r="OPS4" s="85"/>
      <c r="OPT4" s="87"/>
      <c r="OPU4" s="88"/>
      <c r="OPV4" s="88"/>
      <c r="OPW4" s="88"/>
      <c r="OPX4" s="411"/>
      <c r="OPY4" s="411"/>
      <c r="OPZ4" s="302"/>
      <c r="OQA4" s="85"/>
      <c r="OQB4" s="98"/>
      <c r="OQC4" s="85"/>
      <c r="OQD4" s="85"/>
      <c r="OQE4" s="85"/>
      <c r="OQF4" s="85"/>
      <c r="OQG4" s="85"/>
      <c r="OQH4" s="85"/>
      <c r="OQI4" s="112"/>
      <c r="OQJ4" s="112"/>
      <c r="OQK4" s="112"/>
      <c r="OQL4" s="112"/>
      <c r="OQM4" s="112"/>
      <c r="OQN4" s="112"/>
      <c r="OQO4" s="112"/>
      <c r="OQP4" s="112"/>
      <c r="ORN4" s="410"/>
      <c r="ORO4" s="410"/>
      <c r="ORP4" s="410"/>
      <c r="ORQ4" s="410"/>
      <c r="ORR4" s="299"/>
      <c r="ORS4" s="85"/>
      <c r="ORT4" s="300"/>
      <c r="ORU4" s="300"/>
      <c r="ORV4" s="301"/>
      <c r="ORW4" s="300"/>
      <c r="ORX4" s="300"/>
      <c r="ORY4" s="300"/>
      <c r="ORZ4" s="85"/>
      <c r="OSA4" s="85"/>
      <c r="OSB4" s="87"/>
      <c r="OSC4" s="88"/>
      <c r="OSD4" s="88"/>
      <c r="OSE4" s="88"/>
      <c r="OSF4" s="411"/>
      <c r="OSG4" s="411"/>
      <c r="OSH4" s="302"/>
      <c r="OSI4" s="85"/>
      <c r="OSJ4" s="98"/>
      <c r="OSK4" s="85"/>
      <c r="OSL4" s="85"/>
      <c r="OSM4" s="85"/>
      <c r="OSN4" s="85"/>
      <c r="OSO4" s="85"/>
      <c r="OSP4" s="85"/>
      <c r="OSQ4" s="112"/>
      <c r="OSR4" s="112"/>
      <c r="OSS4" s="112"/>
      <c r="OST4" s="112"/>
      <c r="OSU4" s="112"/>
      <c r="OSV4" s="112"/>
      <c r="OSW4" s="112"/>
      <c r="OSX4" s="112"/>
      <c r="OTV4" s="410"/>
      <c r="OTW4" s="410"/>
      <c r="OTX4" s="410"/>
      <c r="OTY4" s="410"/>
      <c r="OTZ4" s="299"/>
      <c r="OUA4" s="85"/>
      <c r="OUB4" s="300"/>
      <c r="OUC4" s="300"/>
      <c r="OUD4" s="301"/>
      <c r="OUE4" s="300"/>
      <c r="OUF4" s="300"/>
      <c r="OUG4" s="300"/>
      <c r="OUH4" s="85"/>
      <c r="OUI4" s="85"/>
      <c r="OUJ4" s="87"/>
      <c r="OUK4" s="88"/>
      <c r="OUL4" s="88"/>
      <c r="OUM4" s="88"/>
      <c r="OUN4" s="411"/>
      <c r="OUO4" s="411"/>
      <c r="OUP4" s="302"/>
      <c r="OUQ4" s="85"/>
      <c r="OUR4" s="98"/>
      <c r="OUS4" s="85"/>
      <c r="OUT4" s="85"/>
      <c r="OUU4" s="85"/>
      <c r="OUV4" s="85"/>
      <c r="OUW4" s="85"/>
      <c r="OUX4" s="85"/>
      <c r="OUY4" s="112"/>
      <c r="OUZ4" s="112"/>
      <c r="OVA4" s="112"/>
      <c r="OVB4" s="112"/>
      <c r="OVC4" s="112"/>
      <c r="OVD4" s="112"/>
      <c r="OVE4" s="112"/>
      <c r="OVF4" s="112"/>
      <c r="OWD4" s="410"/>
      <c r="OWE4" s="410"/>
      <c r="OWF4" s="410"/>
      <c r="OWG4" s="410"/>
      <c r="OWH4" s="299"/>
      <c r="OWI4" s="85"/>
      <c r="OWJ4" s="300"/>
      <c r="OWK4" s="300"/>
      <c r="OWL4" s="301"/>
      <c r="OWM4" s="300"/>
      <c r="OWN4" s="300"/>
      <c r="OWO4" s="300"/>
      <c r="OWP4" s="85"/>
      <c r="OWQ4" s="85"/>
      <c r="OWR4" s="87"/>
      <c r="OWS4" s="88"/>
      <c r="OWT4" s="88"/>
      <c r="OWU4" s="88"/>
      <c r="OWV4" s="411"/>
      <c r="OWW4" s="411"/>
      <c r="OWX4" s="302"/>
      <c r="OWY4" s="85"/>
      <c r="OWZ4" s="98"/>
      <c r="OXA4" s="85"/>
      <c r="OXB4" s="85"/>
      <c r="OXC4" s="85"/>
      <c r="OXD4" s="85"/>
      <c r="OXE4" s="85"/>
      <c r="OXF4" s="85"/>
      <c r="OXG4" s="112"/>
      <c r="OXH4" s="112"/>
      <c r="OXI4" s="112"/>
      <c r="OXJ4" s="112"/>
      <c r="OXK4" s="112"/>
      <c r="OXL4" s="112"/>
      <c r="OXM4" s="112"/>
      <c r="OXN4" s="112"/>
      <c r="OYL4" s="410"/>
      <c r="OYM4" s="410"/>
      <c r="OYN4" s="410"/>
      <c r="OYO4" s="410"/>
      <c r="OYP4" s="299"/>
      <c r="OYQ4" s="85"/>
      <c r="OYR4" s="300"/>
      <c r="OYS4" s="300"/>
      <c r="OYT4" s="301"/>
      <c r="OYU4" s="300"/>
      <c r="OYV4" s="300"/>
      <c r="OYW4" s="300"/>
      <c r="OYX4" s="85"/>
      <c r="OYY4" s="85"/>
      <c r="OYZ4" s="87"/>
      <c r="OZA4" s="88"/>
      <c r="OZB4" s="88"/>
      <c r="OZC4" s="88"/>
      <c r="OZD4" s="411"/>
      <c r="OZE4" s="411"/>
      <c r="OZF4" s="302"/>
      <c r="OZG4" s="85"/>
      <c r="OZH4" s="98"/>
      <c r="OZI4" s="85"/>
      <c r="OZJ4" s="85"/>
      <c r="OZK4" s="85"/>
      <c r="OZL4" s="85"/>
      <c r="OZM4" s="85"/>
      <c r="OZN4" s="85"/>
      <c r="OZO4" s="112"/>
      <c r="OZP4" s="112"/>
      <c r="OZQ4" s="112"/>
      <c r="OZR4" s="112"/>
      <c r="OZS4" s="112"/>
      <c r="OZT4" s="112"/>
      <c r="OZU4" s="112"/>
      <c r="OZV4" s="112"/>
      <c r="PAT4" s="410"/>
      <c r="PAU4" s="410"/>
      <c r="PAV4" s="410"/>
      <c r="PAW4" s="410"/>
      <c r="PAX4" s="299"/>
      <c r="PAY4" s="85"/>
      <c r="PAZ4" s="300"/>
      <c r="PBA4" s="300"/>
      <c r="PBB4" s="301"/>
      <c r="PBC4" s="300"/>
      <c r="PBD4" s="300"/>
      <c r="PBE4" s="300"/>
      <c r="PBF4" s="85"/>
      <c r="PBG4" s="85"/>
      <c r="PBH4" s="87"/>
      <c r="PBI4" s="88"/>
      <c r="PBJ4" s="88"/>
      <c r="PBK4" s="88"/>
      <c r="PBL4" s="411"/>
      <c r="PBM4" s="411"/>
      <c r="PBN4" s="302"/>
      <c r="PBO4" s="85"/>
      <c r="PBP4" s="98"/>
      <c r="PBQ4" s="85"/>
      <c r="PBR4" s="85"/>
      <c r="PBS4" s="85"/>
      <c r="PBT4" s="85"/>
      <c r="PBU4" s="85"/>
      <c r="PBV4" s="85"/>
      <c r="PBW4" s="112"/>
      <c r="PBX4" s="112"/>
      <c r="PBY4" s="112"/>
      <c r="PBZ4" s="112"/>
      <c r="PCA4" s="112"/>
      <c r="PCB4" s="112"/>
      <c r="PCC4" s="112"/>
      <c r="PCD4" s="112"/>
      <c r="PDB4" s="410"/>
      <c r="PDC4" s="410"/>
      <c r="PDD4" s="410"/>
      <c r="PDE4" s="410"/>
      <c r="PDF4" s="299"/>
      <c r="PDG4" s="85"/>
      <c r="PDH4" s="300"/>
      <c r="PDI4" s="300"/>
      <c r="PDJ4" s="301"/>
      <c r="PDK4" s="300"/>
      <c r="PDL4" s="300"/>
      <c r="PDM4" s="300"/>
      <c r="PDN4" s="85"/>
      <c r="PDO4" s="85"/>
      <c r="PDP4" s="87"/>
      <c r="PDQ4" s="88"/>
      <c r="PDR4" s="88"/>
      <c r="PDS4" s="88"/>
      <c r="PDT4" s="411"/>
      <c r="PDU4" s="411"/>
      <c r="PDV4" s="302"/>
      <c r="PDW4" s="85"/>
      <c r="PDX4" s="98"/>
      <c r="PDY4" s="85"/>
      <c r="PDZ4" s="85"/>
      <c r="PEA4" s="85"/>
      <c r="PEB4" s="85"/>
      <c r="PEC4" s="85"/>
      <c r="PED4" s="85"/>
      <c r="PEE4" s="112"/>
      <c r="PEF4" s="112"/>
      <c r="PEG4" s="112"/>
      <c r="PEH4" s="112"/>
      <c r="PEI4" s="112"/>
      <c r="PEJ4" s="112"/>
      <c r="PEK4" s="112"/>
      <c r="PEL4" s="112"/>
      <c r="PFJ4" s="410"/>
      <c r="PFK4" s="410"/>
      <c r="PFL4" s="410"/>
      <c r="PFM4" s="410"/>
      <c r="PFN4" s="299"/>
      <c r="PFO4" s="85"/>
      <c r="PFP4" s="300"/>
      <c r="PFQ4" s="300"/>
      <c r="PFR4" s="301"/>
      <c r="PFS4" s="300"/>
      <c r="PFT4" s="300"/>
      <c r="PFU4" s="300"/>
      <c r="PFV4" s="85"/>
      <c r="PFW4" s="85"/>
      <c r="PFX4" s="87"/>
      <c r="PFY4" s="88"/>
      <c r="PFZ4" s="88"/>
      <c r="PGA4" s="88"/>
      <c r="PGB4" s="411"/>
      <c r="PGC4" s="411"/>
      <c r="PGD4" s="302"/>
      <c r="PGE4" s="85"/>
      <c r="PGF4" s="98"/>
      <c r="PGG4" s="85"/>
      <c r="PGH4" s="85"/>
      <c r="PGI4" s="85"/>
      <c r="PGJ4" s="85"/>
      <c r="PGK4" s="85"/>
      <c r="PGL4" s="85"/>
      <c r="PGM4" s="112"/>
      <c r="PGN4" s="112"/>
      <c r="PGO4" s="112"/>
      <c r="PGP4" s="112"/>
      <c r="PGQ4" s="112"/>
      <c r="PGR4" s="112"/>
      <c r="PGS4" s="112"/>
      <c r="PGT4" s="112"/>
      <c r="PHR4" s="410"/>
      <c r="PHS4" s="410"/>
      <c r="PHT4" s="410"/>
      <c r="PHU4" s="410"/>
      <c r="PHV4" s="299"/>
      <c r="PHW4" s="85"/>
      <c r="PHX4" s="300"/>
      <c r="PHY4" s="300"/>
      <c r="PHZ4" s="301"/>
      <c r="PIA4" s="300"/>
      <c r="PIB4" s="300"/>
      <c r="PIC4" s="300"/>
      <c r="PID4" s="85"/>
      <c r="PIE4" s="85"/>
      <c r="PIF4" s="87"/>
      <c r="PIG4" s="88"/>
      <c r="PIH4" s="88"/>
      <c r="PII4" s="88"/>
      <c r="PIJ4" s="411"/>
      <c r="PIK4" s="411"/>
      <c r="PIL4" s="302"/>
      <c r="PIM4" s="85"/>
      <c r="PIN4" s="98"/>
      <c r="PIO4" s="85"/>
      <c r="PIP4" s="85"/>
      <c r="PIQ4" s="85"/>
      <c r="PIR4" s="85"/>
      <c r="PIS4" s="85"/>
      <c r="PIT4" s="85"/>
      <c r="PIU4" s="112"/>
      <c r="PIV4" s="112"/>
      <c r="PIW4" s="112"/>
      <c r="PIX4" s="112"/>
      <c r="PIY4" s="112"/>
      <c r="PIZ4" s="112"/>
      <c r="PJA4" s="112"/>
      <c r="PJB4" s="112"/>
      <c r="PJZ4" s="410"/>
      <c r="PKA4" s="410"/>
      <c r="PKB4" s="410"/>
      <c r="PKC4" s="410"/>
      <c r="PKD4" s="299"/>
      <c r="PKE4" s="85"/>
      <c r="PKF4" s="300"/>
      <c r="PKG4" s="300"/>
      <c r="PKH4" s="301"/>
      <c r="PKI4" s="300"/>
      <c r="PKJ4" s="300"/>
      <c r="PKK4" s="300"/>
      <c r="PKL4" s="85"/>
      <c r="PKM4" s="85"/>
      <c r="PKN4" s="87"/>
      <c r="PKO4" s="88"/>
      <c r="PKP4" s="88"/>
      <c r="PKQ4" s="88"/>
      <c r="PKR4" s="411"/>
      <c r="PKS4" s="411"/>
      <c r="PKT4" s="302"/>
      <c r="PKU4" s="85"/>
      <c r="PKV4" s="98"/>
      <c r="PKW4" s="85"/>
      <c r="PKX4" s="85"/>
      <c r="PKY4" s="85"/>
      <c r="PKZ4" s="85"/>
      <c r="PLA4" s="85"/>
      <c r="PLB4" s="85"/>
      <c r="PLC4" s="112"/>
      <c r="PLD4" s="112"/>
      <c r="PLE4" s="112"/>
      <c r="PLF4" s="112"/>
      <c r="PLG4" s="112"/>
      <c r="PLH4" s="112"/>
      <c r="PLI4" s="112"/>
      <c r="PLJ4" s="112"/>
      <c r="PMH4" s="410"/>
      <c r="PMI4" s="410"/>
      <c r="PMJ4" s="410"/>
      <c r="PMK4" s="410"/>
      <c r="PML4" s="299"/>
      <c r="PMM4" s="85"/>
      <c r="PMN4" s="300"/>
      <c r="PMO4" s="300"/>
      <c r="PMP4" s="301"/>
      <c r="PMQ4" s="300"/>
      <c r="PMR4" s="300"/>
      <c r="PMS4" s="300"/>
      <c r="PMT4" s="85"/>
      <c r="PMU4" s="85"/>
      <c r="PMV4" s="87"/>
      <c r="PMW4" s="88"/>
      <c r="PMX4" s="88"/>
      <c r="PMY4" s="88"/>
      <c r="PMZ4" s="411"/>
      <c r="PNA4" s="411"/>
      <c r="PNB4" s="302"/>
      <c r="PNC4" s="85"/>
      <c r="PND4" s="98"/>
      <c r="PNE4" s="85"/>
      <c r="PNF4" s="85"/>
      <c r="PNG4" s="85"/>
      <c r="PNH4" s="85"/>
      <c r="PNI4" s="85"/>
      <c r="PNJ4" s="85"/>
      <c r="PNK4" s="112"/>
      <c r="PNL4" s="112"/>
      <c r="PNM4" s="112"/>
      <c r="PNN4" s="112"/>
      <c r="PNO4" s="112"/>
      <c r="PNP4" s="112"/>
      <c r="PNQ4" s="112"/>
      <c r="PNR4" s="112"/>
      <c r="POP4" s="410"/>
      <c r="POQ4" s="410"/>
      <c r="POR4" s="410"/>
      <c r="POS4" s="410"/>
      <c r="POT4" s="299"/>
      <c r="POU4" s="85"/>
      <c r="POV4" s="300"/>
      <c r="POW4" s="300"/>
      <c r="POX4" s="301"/>
      <c r="POY4" s="300"/>
      <c r="POZ4" s="300"/>
      <c r="PPA4" s="300"/>
      <c r="PPB4" s="85"/>
      <c r="PPC4" s="85"/>
      <c r="PPD4" s="87"/>
      <c r="PPE4" s="88"/>
      <c r="PPF4" s="88"/>
      <c r="PPG4" s="88"/>
      <c r="PPH4" s="411"/>
      <c r="PPI4" s="411"/>
      <c r="PPJ4" s="302"/>
      <c r="PPK4" s="85"/>
      <c r="PPL4" s="98"/>
      <c r="PPM4" s="85"/>
      <c r="PPN4" s="85"/>
      <c r="PPO4" s="85"/>
      <c r="PPP4" s="85"/>
      <c r="PPQ4" s="85"/>
      <c r="PPR4" s="85"/>
      <c r="PPS4" s="112"/>
      <c r="PPT4" s="112"/>
      <c r="PPU4" s="112"/>
      <c r="PPV4" s="112"/>
      <c r="PPW4" s="112"/>
      <c r="PPX4" s="112"/>
      <c r="PPY4" s="112"/>
      <c r="PPZ4" s="112"/>
      <c r="PQX4" s="410"/>
      <c r="PQY4" s="410"/>
      <c r="PQZ4" s="410"/>
      <c r="PRA4" s="410"/>
      <c r="PRB4" s="299"/>
      <c r="PRC4" s="85"/>
      <c r="PRD4" s="300"/>
      <c r="PRE4" s="300"/>
      <c r="PRF4" s="301"/>
      <c r="PRG4" s="300"/>
      <c r="PRH4" s="300"/>
      <c r="PRI4" s="300"/>
      <c r="PRJ4" s="85"/>
      <c r="PRK4" s="85"/>
      <c r="PRL4" s="87"/>
      <c r="PRM4" s="88"/>
      <c r="PRN4" s="88"/>
      <c r="PRO4" s="88"/>
      <c r="PRP4" s="411"/>
      <c r="PRQ4" s="411"/>
      <c r="PRR4" s="302"/>
      <c r="PRS4" s="85"/>
      <c r="PRT4" s="98"/>
      <c r="PRU4" s="85"/>
      <c r="PRV4" s="85"/>
      <c r="PRW4" s="85"/>
      <c r="PRX4" s="85"/>
      <c r="PRY4" s="85"/>
      <c r="PRZ4" s="85"/>
      <c r="PSA4" s="112"/>
      <c r="PSB4" s="112"/>
      <c r="PSC4" s="112"/>
      <c r="PSD4" s="112"/>
      <c r="PSE4" s="112"/>
      <c r="PSF4" s="112"/>
      <c r="PSG4" s="112"/>
      <c r="PSH4" s="112"/>
      <c r="PTF4" s="410"/>
      <c r="PTG4" s="410"/>
      <c r="PTH4" s="410"/>
      <c r="PTI4" s="410"/>
      <c r="PTJ4" s="299"/>
      <c r="PTK4" s="85"/>
      <c r="PTL4" s="300"/>
      <c r="PTM4" s="300"/>
      <c r="PTN4" s="301"/>
      <c r="PTO4" s="300"/>
      <c r="PTP4" s="300"/>
      <c r="PTQ4" s="300"/>
      <c r="PTR4" s="85"/>
      <c r="PTS4" s="85"/>
      <c r="PTT4" s="87"/>
      <c r="PTU4" s="88"/>
      <c r="PTV4" s="88"/>
      <c r="PTW4" s="88"/>
      <c r="PTX4" s="411"/>
      <c r="PTY4" s="411"/>
      <c r="PTZ4" s="302"/>
      <c r="PUA4" s="85"/>
      <c r="PUB4" s="98"/>
      <c r="PUC4" s="85"/>
      <c r="PUD4" s="85"/>
      <c r="PUE4" s="85"/>
      <c r="PUF4" s="85"/>
      <c r="PUG4" s="85"/>
      <c r="PUH4" s="85"/>
      <c r="PUI4" s="112"/>
      <c r="PUJ4" s="112"/>
      <c r="PUK4" s="112"/>
      <c r="PUL4" s="112"/>
      <c r="PUM4" s="112"/>
      <c r="PUN4" s="112"/>
      <c r="PUO4" s="112"/>
      <c r="PUP4" s="112"/>
      <c r="PVN4" s="410"/>
      <c r="PVO4" s="410"/>
      <c r="PVP4" s="410"/>
      <c r="PVQ4" s="410"/>
      <c r="PVR4" s="299"/>
      <c r="PVS4" s="85"/>
      <c r="PVT4" s="300"/>
      <c r="PVU4" s="300"/>
      <c r="PVV4" s="301"/>
      <c r="PVW4" s="300"/>
      <c r="PVX4" s="300"/>
      <c r="PVY4" s="300"/>
      <c r="PVZ4" s="85"/>
      <c r="PWA4" s="85"/>
      <c r="PWB4" s="87"/>
      <c r="PWC4" s="88"/>
      <c r="PWD4" s="88"/>
      <c r="PWE4" s="88"/>
      <c r="PWF4" s="411"/>
      <c r="PWG4" s="411"/>
      <c r="PWH4" s="302"/>
      <c r="PWI4" s="85"/>
      <c r="PWJ4" s="98"/>
      <c r="PWK4" s="85"/>
      <c r="PWL4" s="85"/>
      <c r="PWM4" s="85"/>
      <c r="PWN4" s="85"/>
      <c r="PWO4" s="85"/>
      <c r="PWP4" s="85"/>
      <c r="PWQ4" s="112"/>
      <c r="PWR4" s="112"/>
      <c r="PWS4" s="112"/>
      <c r="PWT4" s="112"/>
      <c r="PWU4" s="112"/>
      <c r="PWV4" s="112"/>
      <c r="PWW4" s="112"/>
      <c r="PWX4" s="112"/>
      <c r="PXV4" s="410"/>
      <c r="PXW4" s="410"/>
      <c r="PXX4" s="410"/>
      <c r="PXY4" s="410"/>
      <c r="PXZ4" s="299"/>
      <c r="PYA4" s="85"/>
      <c r="PYB4" s="300"/>
      <c r="PYC4" s="300"/>
      <c r="PYD4" s="301"/>
      <c r="PYE4" s="300"/>
      <c r="PYF4" s="300"/>
      <c r="PYG4" s="300"/>
      <c r="PYH4" s="85"/>
      <c r="PYI4" s="85"/>
      <c r="PYJ4" s="87"/>
      <c r="PYK4" s="88"/>
      <c r="PYL4" s="88"/>
      <c r="PYM4" s="88"/>
      <c r="PYN4" s="411"/>
      <c r="PYO4" s="411"/>
      <c r="PYP4" s="302"/>
      <c r="PYQ4" s="85"/>
      <c r="PYR4" s="98"/>
      <c r="PYS4" s="85"/>
      <c r="PYT4" s="85"/>
      <c r="PYU4" s="85"/>
      <c r="PYV4" s="85"/>
      <c r="PYW4" s="85"/>
      <c r="PYX4" s="85"/>
      <c r="PYY4" s="112"/>
      <c r="PYZ4" s="112"/>
      <c r="PZA4" s="112"/>
      <c r="PZB4" s="112"/>
      <c r="PZC4" s="112"/>
      <c r="PZD4" s="112"/>
      <c r="PZE4" s="112"/>
      <c r="PZF4" s="112"/>
      <c r="QAD4" s="410"/>
      <c r="QAE4" s="410"/>
      <c r="QAF4" s="410"/>
      <c r="QAG4" s="410"/>
      <c r="QAH4" s="299"/>
      <c r="QAI4" s="85"/>
      <c r="QAJ4" s="300"/>
      <c r="QAK4" s="300"/>
      <c r="QAL4" s="301"/>
      <c r="QAM4" s="300"/>
      <c r="QAN4" s="300"/>
      <c r="QAO4" s="300"/>
      <c r="QAP4" s="85"/>
      <c r="QAQ4" s="85"/>
      <c r="QAR4" s="87"/>
      <c r="QAS4" s="88"/>
      <c r="QAT4" s="88"/>
      <c r="QAU4" s="88"/>
      <c r="QAV4" s="411"/>
      <c r="QAW4" s="411"/>
      <c r="QAX4" s="302"/>
      <c r="QAY4" s="85"/>
      <c r="QAZ4" s="98"/>
      <c r="QBA4" s="85"/>
      <c r="QBB4" s="85"/>
      <c r="QBC4" s="85"/>
      <c r="QBD4" s="85"/>
      <c r="QBE4" s="85"/>
      <c r="QBF4" s="85"/>
      <c r="QBG4" s="112"/>
      <c r="QBH4" s="112"/>
      <c r="QBI4" s="112"/>
      <c r="QBJ4" s="112"/>
      <c r="QBK4" s="112"/>
      <c r="QBL4" s="112"/>
      <c r="QBM4" s="112"/>
      <c r="QBN4" s="112"/>
      <c r="QCL4" s="410"/>
      <c r="QCM4" s="410"/>
      <c r="QCN4" s="410"/>
      <c r="QCO4" s="410"/>
      <c r="QCP4" s="299"/>
      <c r="QCQ4" s="85"/>
      <c r="QCR4" s="300"/>
      <c r="QCS4" s="300"/>
      <c r="QCT4" s="301"/>
      <c r="QCU4" s="300"/>
      <c r="QCV4" s="300"/>
      <c r="QCW4" s="300"/>
      <c r="QCX4" s="85"/>
      <c r="QCY4" s="85"/>
      <c r="QCZ4" s="87"/>
      <c r="QDA4" s="88"/>
      <c r="QDB4" s="88"/>
      <c r="QDC4" s="88"/>
      <c r="QDD4" s="411"/>
      <c r="QDE4" s="411"/>
      <c r="QDF4" s="302"/>
      <c r="QDG4" s="85"/>
      <c r="QDH4" s="98"/>
      <c r="QDI4" s="85"/>
      <c r="QDJ4" s="85"/>
      <c r="QDK4" s="85"/>
      <c r="QDL4" s="85"/>
      <c r="QDM4" s="85"/>
      <c r="QDN4" s="85"/>
      <c r="QDO4" s="112"/>
      <c r="QDP4" s="112"/>
      <c r="QDQ4" s="112"/>
      <c r="QDR4" s="112"/>
      <c r="QDS4" s="112"/>
      <c r="QDT4" s="112"/>
      <c r="QDU4" s="112"/>
      <c r="QDV4" s="112"/>
      <c r="QET4" s="410"/>
      <c r="QEU4" s="410"/>
      <c r="QEV4" s="410"/>
      <c r="QEW4" s="410"/>
      <c r="QEX4" s="299"/>
      <c r="QEY4" s="85"/>
      <c r="QEZ4" s="300"/>
      <c r="QFA4" s="300"/>
      <c r="QFB4" s="301"/>
      <c r="QFC4" s="300"/>
      <c r="QFD4" s="300"/>
      <c r="QFE4" s="300"/>
      <c r="QFF4" s="85"/>
      <c r="QFG4" s="85"/>
      <c r="QFH4" s="87"/>
      <c r="QFI4" s="88"/>
      <c r="QFJ4" s="88"/>
      <c r="QFK4" s="88"/>
      <c r="QFL4" s="411"/>
      <c r="QFM4" s="411"/>
      <c r="QFN4" s="302"/>
      <c r="QFO4" s="85"/>
      <c r="QFP4" s="98"/>
      <c r="QFQ4" s="85"/>
      <c r="QFR4" s="85"/>
      <c r="QFS4" s="85"/>
      <c r="QFT4" s="85"/>
      <c r="QFU4" s="85"/>
      <c r="QFV4" s="85"/>
      <c r="QFW4" s="112"/>
      <c r="QFX4" s="112"/>
      <c r="QFY4" s="112"/>
      <c r="QFZ4" s="112"/>
      <c r="QGA4" s="112"/>
      <c r="QGB4" s="112"/>
      <c r="QGC4" s="112"/>
      <c r="QGD4" s="112"/>
      <c r="QHB4" s="410"/>
      <c r="QHC4" s="410"/>
      <c r="QHD4" s="410"/>
      <c r="QHE4" s="410"/>
      <c r="QHF4" s="299"/>
      <c r="QHG4" s="85"/>
      <c r="QHH4" s="300"/>
      <c r="QHI4" s="300"/>
      <c r="QHJ4" s="301"/>
      <c r="QHK4" s="300"/>
      <c r="QHL4" s="300"/>
      <c r="QHM4" s="300"/>
      <c r="QHN4" s="85"/>
      <c r="QHO4" s="85"/>
      <c r="QHP4" s="87"/>
      <c r="QHQ4" s="88"/>
      <c r="QHR4" s="88"/>
      <c r="QHS4" s="88"/>
      <c r="QHT4" s="411"/>
      <c r="QHU4" s="411"/>
      <c r="QHV4" s="302"/>
      <c r="QHW4" s="85"/>
      <c r="QHX4" s="98"/>
      <c r="QHY4" s="85"/>
      <c r="QHZ4" s="85"/>
      <c r="QIA4" s="85"/>
      <c r="QIB4" s="85"/>
      <c r="QIC4" s="85"/>
      <c r="QID4" s="85"/>
      <c r="QIE4" s="112"/>
      <c r="QIF4" s="112"/>
      <c r="QIG4" s="112"/>
      <c r="QIH4" s="112"/>
      <c r="QII4" s="112"/>
      <c r="QIJ4" s="112"/>
      <c r="QIK4" s="112"/>
      <c r="QIL4" s="112"/>
      <c r="QJJ4" s="410"/>
      <c r="QJK4" s="410"/>
      <c r="QJL4" s="410"/>
      <c r="QJM4" s="410"/>
      <c r="QJN4" s="299"/>
      <c r="QJO4" s="85"/>
      <c r="QJP4" s="300"/>
      <c r="QJQ4" s="300"/>
      <c r="QJR4" s="301"/>
      <c r="QJS4" s="300"/>
      <c r="QJT4" s="300"/>
      <c r="QJU4" s="300"/>
      <c r="QJV4" s="85"/>
      <c r="QJW4" s="85"/>
      <c r="QJX4" s="87"/>
      <c r="QJY4" s="88"/>
      <c r="QJZ4" s="88"/>
      <c r="QKA4" s="88"/>
      <c r="QKB4" s="411"/>
      <c r="QKC4" s="411"/>
      <c r="QKD4" s="302"/>
      <c r="QKE4" s="85"/>
      <c r="QKF4" s="98"/>
      <c r="QKG4" s="85"/>
      <c r="QKH4" s="85"/>
      <c r="QKI4" s="85"/>
      <c r="QKJ4" s="85"/>
      <c r="QKK4" s="85"/>
      <c r="QKL4" s="85"/>
      <c r="QKM4" s="112"/>
      <c r="QKN4" s="112"/>
      <c r="QKO4" s="112"/>
      <c r="QKP4" s="112"/>
      <c r="QKQ4" s="112"/>
      <c r="QKR4" s="112"/>
      <c r="QKS4" s="112"/>
      <c r="QKT4" s="112"/>
      <c r="QLR4" s="410"/>
      <c r="QLS4" s="410"/>
      <c r="QLT4" s="410"/>
      <c r="QLU4" s="410"/>
      <c r="QLV4" s="299"/>
      <c r="QLW4" s="85"/>
      <c r="QLX4" s="300"/>
      <c r="QLY4" s="300"/>
      <c r="QLZ4" s="301"/>
      <c r="QMA4" s="300"/>
      <c r="QMB4" s="300"/>
      <c r="QMC4" s="300"/>
      <c r="QMD4" s="85"/>
      <c r="QME4" s="85"/>
      <c r="QMF4" s="87"/>
      <c r="QMG4" s="88"/>
      <c r="QMH4" s="88"/>
      <c r="QMI4" s="88"/>
      <c r="QMJ4" s="411"/>
      <c r="QMK4" s="411"/>
      <c r="QML4" s="302"/>
      <c r="QMM4" s="85"/>
      <c r="QMN4" s="98"/>
      <c r="QMO4" s="85"/>
      <c r="QMP4" s="85"/>
      <c r="QMQ4" s="85"/>
      <c r="QMR4" s="85"/>
      <c r="QMS4" s="85"/>
      <c r="QMT4" s="85"/>
      <c r="QMU4" s="112"/>
      <c r="QMV4" s="112"/>
      <c r="QMW4" s="112"/>
      <c r="QMX4" s="112"/>
      <c r="QMY4" s="112"/>
      <c r="QMZ4" s="112"/>
      <c r="QNA4" s="112"/>
      <c r="QNB4" s="112"/>
      <c r="QNZ4" s="410"/>
      <c r="QOA4" s="410"/>
      <c r="QOB4" s="410"/>
      <c r="QOC4" s="410"/>
      <c r="QOD4" s="299"/>
      <c r="QOE4" s="85"/>
      <c r="QOF4" s="300"/>
      <c r="QOG4" s="300"/>
      <c r="QOH4" s="301"/>
      <c r="QOI4" s="300"/>
      <c r="QOJ4" s="300"/>
      <c r="QOK4" s="300"/>
      <c r="QOL4" s="85"/>
      <c r="QOM4" s="85"/>
      <c r="QON4" s="87"/>
      <c r="QOO4" s="88"/>
      <c r="QOP4" s="88"/>
      <c r="QOQ4" s="88"/>
      <c r="QOR4" s="411"/>
      <c r="QOS4" s="411"/>
      <c r="QOT4" s="302"/>
      <c r="QOU4" s="85"/>
      <c r="QOV4" s="98"/>
      <c r="QOW4" s="85"/>
      <c r="QOX4" s="85"/>
      <c r="QOY4" s="85"/>
      <c r="QOZ4" s="85"/>
      <c r="QPA4" s="85"/>
      <c r="QPB4" s="85"/>
      <c r="QPC4" s="112"/>
      <c r="QPD4" s="112"/>
      <c r="QPE4" s="112"/>
      <c r="QPF4" s="112"/>
      <c r="QPG4" s="112"/>
      <c r="QPH4" s="112"/>
      <c r="QPI4" s="112"/>
      <c r="QPJ4" s="112"/>
      <c r="QQH4" s="410"/>
      <c r="QQI4" s="410"/>
      <c r="QQJ4" s="410"/>
      <c r="QQK4" s="410"/>
      <c r="QQL4" s="299"/>
      <c r="QQM4" s="85"/>
      <c r="QQN4" s="300"/>
      <c r="QQO4" s="300"/>
      <c r="QQP4" s="301"/>
      <c r="QQQ4" s="300"/>
      <c r="QQR4" s="300"/>
      <c r="QQS4" s="300"/>
      <c r="QQT4" s="85"/>
      <c r="QQU4" s="85"/>
      <c r="QQV4" s="87"/>
      <c r="QQW4" s="88"/>
      <c r="QQX4" s="88"/>
      <c r="QQY4" s="88"/>
      <c r="QQZ4" s="411"/>
      <c r="QRA4" s="411"/>
      <c r="QRB4" s="302"/>
      <c r="QRC4" s="85"/>
      <c r="QRD4" s="98"/>
      <c r="QRE4" s="85"/>
      <c r="QRF4" s="85"/>
      <c r="QRG4" s="85"/>
      <c r="QRH4" s="85"/>
      <c r="QRI4" s="85"/>
      <c r="QRJ4" s="85"/>
      <c r="QRK4" s="112"/>
      <c r="QRL4" s="112"/>
      <c r="QRM4" s="112"/>
      <c r="QRN4" s="112"/>
      <c r="QRO4" s="112"/>
      <c r="QRP4" s="112"/>
      <c r="QRQ4" s="112"/>
      <c r="QRR4" s="112"/>
      <c r="QSP4" s="410"/>
      <c r="QSQ4" s="410"/>
      <c r="QSR4" s="410"/>
      <c r="QSS4" s="410"/>
      <c r="QST4" s="299"/>
      <c r="QSU4" s="85"/>
      <c r="QSV4" s="300"/>
      <c r="QSW4" s="300"/>
      <c r="QSX4" s="301"/>
      <c r="QSY4" s="300"/>
      <c r="QSZ4" s="300"/>
      <c r="QTA4" s="300"/>
      <c r="QTB4" s="85"/>
      <c r="QTC4" s="85"/>
      <c r="QTD4" s="87"/>
      <c r="QTE4" s="88"/>
      <c r="QTF4" s="88"/>
      <c r="QTG4" s="88"/>
      <c r="QTH4" s="411"/>
      <c r="QTI4" s="411"/>
      <c r="QTJ4" s="302"/>
      <c r="QTK4" s="85"/>
      <c r="QTL4" s="98"/>
      <c r="QTM4" s="85"/>
      <c r="QTN4" s="85"/>
      <c r="QTO4" s="85"/>
      <c r="QTP4" s="85"/>
      <c r="QTQ4" s="85"/>
      <c r="QTR4" s="85"/>
      <c r="QTS4" s="112"/>
      <c r="QTT4" s="112"/>
      <c r="QTU4" s="112"/>
      <c r="QTV4" s="112"/>
      <c r="QTW4" s="112"/>
      <c r="QTX4" s="112"/>
      <c r="QTY4" s="112"/>
      <c r="QTZ4" s="112"/>
      <c r="QUX4" s="410"/>
      <c r="QUY4" s="410"/>
      <c r="QUZ4" s="410"/>
      <c r="QVA4" s="410"/>
      <c r="QVB4" s="299"/>
      <c r="QVC4" s="85"/>
      <c r="QVD4" s="300"/>
      <c r="QVE4" s="300"/>
      <c r="QVF4" s="301"/>
      <c r="QVG4" s="300"/>
      <c r="QVH4" s="300"/>
      <c r="QVI4" s="300"/>
      <c r="QVJ4" s="85"/>
      <c r="QVK4" s="85"/>
      <c r="QVL4" s="87"/>
      <c r="QVM4" s="88"/>
      <c r="QVN4" s="88"/>
      <c r="QVO4" s="88"/>
      <c r="QVP4" s="411"/>
      <c r="QVQ4" s="411"/>
      <c r="QVR4" s="302"/>
      <c r="QVS4" s="85"/>
      <c r="QVT4" s="98"/>
      <c r="QVU4" s="85"/>
      <c r="QVV4" s="85"/>
      <c r="QVW4" s="85"/>
      <c r="QVX4" s="85"/>
      <c r="QVY4" s="85"/>
      <c r="QVZ4" s="85"/>
      <c r="QWA4" s="112"/>
      <c r="QWB4" s="112"/>
      <c r="QWC4" s="112"/>
      <c r="QWD4" s="112"/>
      <c r="QWE4" s="112"/>
      <c r="QWF4" s="112"/>
      <c r="QWG4" s="112"/>
      <c r="QWH4" s="112"/>
      <c r="QXF4" s="410"/>
      <c r="QXG4" s="410"/>
      <c r="QXH4" s="410"/>
      <c r="QXI4" s="410"/>
      <c r="QXJ4" s="299"/>
      <c r="QXK4" s="85"/>
      <c r="QXL4" s="300"/>
      <c r="QXM4" s="300"/>
      <c r="QXN4" s="301"/>
      <c r="QXO4" s="300"/>
      <c r="QXP4" s="300"/>
      <c r="QXQ4" s="300"/>
      <c r="QXR4" s="85"/>
      <c r="QXS4" s="85"/>
      <c r="QXT4" s="87"/>
      <c r="QXU4" s="88"/>
      <c r="QXV4" s="88"/>
      <c r="QXW4" s="88"/>
      <c r="QXX4" s="411"/>
      <c r="QXY4" s="411"/>
      <c r="QXZ4" s="302"/>
      <c r="QYA4" s="85"/>
      <c r="QYB4" s="98"/>
      <c r="QYC4" s="85"/>
      <c r="QYD4" s="85"/>
      <c r="QYE4" s="85"/>
      <c r="QYF4" s="85"/>
      <c r="QYG4" s="85"/>
      <c r="QYH4" s="85"/>
      <c r="QYI4" s="112"/>
      <c r="QYJ4" s="112"/>
      <c r="QYK4" s="112"/>
      <c r="QYL4" s="112"/>
      <c r="QYM4" s="112"/>
      <c r="QYN4" s="112"/>
      <c r="QYO4" s="112"/>
      <c r="QYP4" s="112"/>
      <c r="QZN4" s="410"/>
      <c r="QZO4" s="410"/>
      <c r="QZP4" s="410"/>
      <c r="QZQ4" s="410"/>
      <c r="QZR4" s="299"/>
      <c r="QZS4" s="85"/>
      <c r="QZT4" s="300"/>
      <c r="QZU4" s="300"/>
      <c r="QZV4" s="301"/>
      <c r="QZW4" s="300"/>
      <c r="QZX4" s="300"/>
      <c r="QZY4" s="300"/>
      <c r="QZZ4" s="85"/>
      <c r="RAA4" s="85"/>
      <c r="RAB4" s="87"/>
      <c r="RAC4" s="88"/>
      <c r="RAD4" s="88"/>
      <c r="RAE4" s="88"/>
      <c r="RAF4" s="411"/>
      <c r="RAG4" s="411"/>
      <c r="RAH4" s="302"/>
      <c r="RAI4" s="85"/>
      <c r="RAJ4" s="98"/>
      <c r="RAK4" s="85"/>
      <c r="RAL4" s="85"/>
      <c r="RAM4" s="85"/>
      <c r="RAN4" s="85"/>
      <c r="RAO4" s="85"/>
      <c r="RAP4" s="85"/>
      <c r="RAQ4" s="112"/>
      <c r="RAR4" s="112"/>
      <c r="RAS4" s="112"/>
      <c r="RAT4" s="112"/>
      <c r="RAU4" s="112"/>
      <c r="RAV4" s="112"/>
      <c r="RAW4" s="112"/>
      <c r="RAX4" s="112"/>
      <c r="RBV4" s="410"/>
      <c r="RBW4" s="410"/>
      <c r="RBX4" s="410"/>
      <c r="RBY4" s="410"/>
      <c r="RBZ4" s="299"/>
      <c r="RCA4" s="85"/>
      <c r="RCB4" s="300"/>
      <c r="RCC4" s="300"/>
      <c r="RCD4" s="301"/>
      <c r="RCE4" s="300"/>
      <c r="RCF4" s="300"/>
      <c r="RCG4" s="300"/>
      <c r="RCH4" s="85"/>
      <c r="RCI4" s="85"/>
      <c r="RCJ4" s="87"/>
      <c r="RCK4" s="88"/>
      <c r="RCL4" s="88"/>
      <c r="RCM4" s="88"/>
      <c r="RCN4" s="411"/>
      <c r="RCO4" s="411"/>
      <c r="RCP4" s="302"/>
      <c r="RCQ4" s="85"/>
      <c r="RCR4" s="98"/>
      <c r="RCS4" s="85"/>
      <c r="RCT4" s="85"/>
      <c r="RCU4" s="85"/>
      <c r="RCV4" s="85"/>
      <c r="RCW4" s="85"/>
      <c r="RCX4" s="85"/>
      <c r="RCY4" s="112"/>
      <c r="RCZ4" s="112"/>
      <c r="RDA4" s="112"/>
      <c r="RDB4" s="112"/>
      <c r="RDC4" s="112"/>
      <c r="RDD4" s="112"/>
      <c r="RDE4" s="112"/>
      <c r="RDF4" s="112"/>
      <c r="RED4" s="410"/>
      <c r="REE4" s="410"/>
      <c r="REF4" s="410"/>
      <c r="REG4" s="410"/>
      <c r="REH4" s="299"/>
      <c r="REI4" s="85"/>
      <c r="REJ4" s="300"/>
      <c r="REK4" s="300"/>
      <c r="REL4" s="301"/>
      <c r="REM4" s="300"/>
      <c r="REN4" s="300"/>
      <c r="REO4" s="300"/>
      <c r="REP4" s="85"/>
      <c r="REQ4" s="85"/>
      <c r="RER4" s="87"/>
      <c r="RES4" s="88"/>
      <c r="RET4" s="88"/>
      <c r="REU4" s="88"/>
      <c r="REV4" s="411"/>
      <c r="REW4" s="411"/>
      <c r="REX4" s="302"/>
      <c r="REY4" s="85"/>
      <c r="REZ4" s="98"/>
      <c r="RFA4" s="85"/>
      <c r="RFB4" s="85"/>
      <c r="RFC4" s="85"/>
      <c r="RFD4" s="85"/>
      <c r="RFE4" s="85"/>
      <c r="RFF4" s="85"/>
      <c r="RFG4" s="112"/>
      <c r="RFH4" s="112"/>
      <c r="RFI4" s="112"/>
      <c r="RFJ4" s="112"/>
      <c r="RFK4" s="112"/>
      <c r="RFL4" s="112"/>
      <c r="RFM4" s="112"/>
      <c r="RFN4" s="112"/>
      <c r="RGL4" s="410"/>
      <c r="RGM4" s="410"/>
      <c r="RGN4" s="410"/>
      <c r="RGO4" s="410"/>
      <c r="RGP4" s="299"/>
      <c r="RGQ4" s="85"/>
      <c r="RGR4" s="300"/>
      <c r="RGS4" s="300"/>
      <c r="RGT4" s="301"/>
      <c r="RGU4" s="300"/>
      <c r="RGV4" s="300"/>
      <c r="RGW4" s="300"/>
      <c r="RGX4" s="85"/>
      <c r="RGY4" s="85"/>
      <c r="RGZ4" s="87"/>
      <c r="RHA4" s="88"/>
      <c r="RHB4" s="88"/>
      <c r="RHC4" s="88"/>
      <c r="RHD4" s="411"/>
      <c r="RHE4" s="411"/>
      <c r="RHF4" s="302"/>
      <c r="RHG4" s="85"/>
      <c r="RHH4" s="98"/>
      <c r="RHI4" s="85"/>
      <c r="RHJ4" s="85"/>
      <c r="RHK4" s="85"/>
      <c r="RHL4" s="85"/>
      <c r="RHM4" s="85"/>
      <c r="RHN4" s="85"/>
      <c r="RHO4" s="112"/>
      <c r="RHP4" s="112"/>
      <c r="RHQ4" s="112"/>
      <c r="RHR4" s="112"/>
      <c r="RHS4" s="112"/>
      <c r="RHT4" s="112"/>
      <c r="RHU4" s="112"/>
      <c r="RHV4" s="112"/>
      <c r="RIT4" s="410"/>
      <c r="RIU4" s="410"/>
      <c r="RIV4" s="410"/>
      <c r="RIW4" s="410"/>
      <c r="RIX4" s="299"/>
      <c r="RIY4" s="85"/>
      <c r="RIZ4" s="300"/>
      <c r="RJA4" s="300"/>
      <c r="RJB4" s="301"/>
      <c r="RJC4" s="300"/>
      <c r="RJD4" s="300"/>
      <c r="RJE4" s="300"/>
      <c r="RJF4" s="85"/>
      <c r="RJG4" s="85"/>
      <c r="RJH4" s="87"/>
      <c r="RJI4" s="88"/>
      <c r="RJJ4" s="88"/>
      <c r="RJK4" s="88"/>
      <c r="RJL4" s="411"/>
      <c r="RJM4" s="411"/>
      <c r="RJN4" s="302"/>
      <c r="RJO4" s="85"/>
      <c r="RJP4" s="98"/>
      <c r="RJQ4" s="85"/>
      <c r="RJR4" s="85"/>
      <c r="RJS4" s="85"/>
      <c r="RJT4" s="85"/>
      <c r="RJU4" s="85"/>
      <c r="RJV4" s="85"/>
      <c r="RJW4" s="112"/>
      <c r="RJX4" s="112"/>
      <c r="RJY4" s="112"/>
      <c r="RJZ4" s="112"/>
      <c r="RKA4" s="112"/>
      <c r="RKB4" s="112"/>
      <c r="RKC4" s="112"/>
      <c r="RKD4" s="112"/>
      <c r="RLB4" s="410"/>
      <c r="RLC4" s="410"/>
      <c r="RLD4" s="410"/>
      <c r="RLE4" s="410"/>
      <c r="RLF4" s="299"/>
      <c r="RLG4" s="85"/>
      <c r="RLH4" s="300"/>
      <c r="RLI4" s="300"/>
      <c r="RLJ4" s="301"/>
      <c r="RLK4" s="300"/>
      <c r="RLL4" s="300"/>
      <c r="RLM4" s="300"/>
      <c r="RLN4" s="85"/>
      <c r="RLO4" s="85"/>
      <c r="RLP4" s="87"/>
      <c r="RLQ4" s="88"/>
      <c r="RLR4" s="88"/>
      <c r="RLS4" s="88"/>
      <c r="RLT4" s="411"/>
      <c r="RLU4" s="411"/>
      <c r="RLV4" s="302"/>
      <c r="RLW4" s="85"/>
      <c r="RLX4" s="98"/>
      <c r="RLY4" s="85"/>
      <c r="RLZ4" s="85"/>
      <c r="RMA4" s="85"/>
      <c r="RMB4" s="85"/>
      <c r="RMC4" s="85"/>
      <c r="RMD4" s="85"/>
      <c r="RME4" s="112"/>
      <c r="RMF4" s="112"/>
      <c r="RMG4" s="112"/>
      <c r="RMH4" s="112"/>
      <c r="RMI4" s="112"/>
      <c r="RMJ4" s="112"/>
      <c r="RMK4" s="112"/>
      <c r="RML4" s="112"/>
      <c r="RNJ4" s="410"/>
      <c r="RNK4" s="410"/>
      <c r="RNL4" s="410"/>
      <c r="RNM4" s="410"/>
      <c r="RNN4" s="299"/>
      <c r="RNO4" s="85"/>
      <c r="RNP4" s="300"/>
      <c r="RNQ4" s="300"/>
      <c r="RNR4" s="301"/>
      <c r="RNS4" s="300"/>
      <c r="RNT4" s="300"/>
      <c r="RNU4" s="300"/>
      <c r="RNV4" s="85"/>
      <c r="RNW4" s="85"/>
      <c r="RNX4" s="87"/>
      <c r="RNY4" s="88"/>
      <c r="RNZ4" s="88"/>
      <c r="ROA4" s="88"/>
      <c r="ROB4" s="411"/>
      <c r="ROC4" s="411"/>
      <c r="ROD4" s="302"/>
      <c r="ROE4" s="85"/>
      <c r="ROF4" s="98"/>
      <c r="ROG4" s="85"/>
      <c r="ROH4" s="85"/>
      <c r="ROI4" s="85"/>
      <c r="ROJ4" s="85"/>
      <c r="ROK4" s="85"/>
      <c r="ROL4" s="85"/>
      <c r="ROM4" s="112"/>
      <c r="RON4" s="112"/>
      <c r="ROO4" s="112"/>
      <c r="ROP4" s="112"/>
      <c r="ROQ4" s="112"/>
      <c r="ROR4" s="112"/>
      <c r="ROS4" s="112"/>
      <c r="ROT4" s="112"/>
      <c r="RPR4" s="410"/>
      <c r="RPS4" s="410"/>
      <c r="RPT4" s="410"/>
      <c r="RPU4" s="410"/>
      <c r="RPV4" s="299"/>
      <c r="RPW4" s="85"/>
      <c r="RPX4" s="300"/>
      <c r="RPY4" s="300"/>
      <c r="RPZ4" s="301"/>
      <c r="RQA4" s="300"/>
      <c r="RQB4" s="300"/>
      <c r="RQC4" s="300"/>
      <c r="RQD4" s="85"/>
      <c r="RQE4" s="85"/>
      <c r="RQF4" s="87"/>
      <c r="RQG4" s="88"/>
      <c r="RQH4" s="88"/>
      <c r="RQI4" s="88"/>
      <c r="RQJ4" s="411"/>
      <c r="RQK4" s="411"/>
      <c r="RQL4" s="302"/>
      <c r="RQM4" s="85"/>
      <c r="RQN4" s="98"/>
      <c r="RQO4" s="85"/>
      <c r="RQP4" s="85"/>
      <c r="RQQ4" s="85"/>
      <c r="RQR4" s="85"/>
      <c r="RQS4" s="85"/>
      <c r="RQT4" s="85"/>
      <c r="RQU4" s="112"/>
      <c r="RQV4" s="112"/>
      <c r="RQW4" s="112"/>
      <c r="RQX4" s="112"/>
      <c r="RQY4" s="112"/>
      <c r="RQZ4" s="112"/>
      <c r="RRA4" s="112"/>
      <c r="RRB4" s="112"/>
      <c r="RRZ4" s="410"/>
      <c r="RSA4" s="410"/>
      <c r="RSB4" s="410"/>
      <c r="RSC4" s="410"/>
      <c r="RSD4" s="299"/>
      <c r="RSE4" s="85"/>
      <c r="RSF4" s="300"/>
      <c r="RSG4" s="300"/>
      <c r="RSH4" s="301"/>
      <c r="RSI4" s="300"/>
      <c r="RSJ4" s="300"/>
      <c r="RSK4" s="300"/>
      <c r="RSL4" s="85"/>
      <c r="RSM4" s="85"/>
      <c r="RSN4" s="87"/>
      <c r="RSO4" s="88"/>
      <c r="RSP4" s="88"/>
      <c r="RSQ4" s="88"/>
      <c r="RSR4" s="411"/>
      <c r="RSS4" s="411"/>
      <c r="RST4" s="302"/>
      <c r="RSU4" s="85"/>
      <c r="RSV4" s="98"/>
      <c r="RSW4" s="85"/>
      <c r="RSX4" s="85"/>
      <c r="RSY4" s="85"/>
      <c r="RSZ4" s="85"/>
      <c r="RTA4" s="85"/>
      <c r="RTB4" s="85"/>
      <c r="RTC4" s="112"/>
      <c r="RTD4" s="112"/>
      <c r="RTE4" s="112"/>
      <c r="RTF4" s="112"/>
      <c r="RTG4" s="112"/>
      <c r="RTH4" s="112"/>
      <c r="RTI4" s="112"/>
      <c r="RTJ4" s="112"/>
      <c r="RUH4" s="410"/>
      <c r="RUI4" s="410"/>
      <c r="RUJ4" s="410"/>
      <c r="RUK4" s="410"/>
      <c r="RUL4" s="299"/>
      <c r="RUM4" s="85"/>
      <c r="RUN4" s="300"/>
      <c r="RUO4" s="300"/>
      <c r="RUP4" s="301"/>
      <c r="RUQ4" s="300"/>
      <c r="RUR4" s="300"/>
      <c r="RUS4" s="300"/>
      <c r="RUT4" s="85"/>
      <c r="RUU4" s="85"/>
      <c r="RUV4" s="87"/>
      <c r="RUW4" s="88"/>
      <c r="RUX4" s="88"/>
      <c r="RUY4" s="88"/>
      <c r="RUZ4" s="411"/>
      <c r="RVA4" s="411"/>
      <c r="RVB4" s="302"/>
      <c r="RVC4" s="85"/>
      <c r="RVD4" s="98"/>
      <c r="RVE4" s="85"/>
      <c r="RVF4" s="85"/>
      <c r="RVG4" s="85"/>
      <c r="RVH4" s="85"/>
      <c r="RVI4" s="85"/>
      <c r="RVJ4" s="85"/>
      <c r="RVK4" s="112"/>
      <c r="RVL4" s="112"/>
      <c r="RVM4" s="112"/>
      <c r="RVN4" s="112"/>
      <c r="RVO4" s="112"/>
      <c r="RVP4" s="112"/>
      <c r="RVQ4" s="112"/>
      <c r="RVR4" s="112"/>
      <c r="RWP4" s="410"/>
      <c r="RWQ4" s="410"/>
      <c r="RWR4" s="410"/>
      <c r="RWS4" s="410"/>
      <c r="RWT4" s="299"/>
      <c r="RWU4" s="85"/>
      <c r="RWV4" s="300"/>
      <c r="RWW4" s="300"/>
      <c r="RWX4" s="301"/>
      <c r="RWY4" s="300"/>
      <c r="RWZ4" s="300"/>
      <c r="RXA4" s="300"/>
      <c r="RXB4" s="85"/>
      <c r="RXC4" s="85"/>
      <c r="RXD4" s="87"/>
      <c r="RXE4" s="88"/>
      <c r="RXF4" s="88"/>
      <c r="RXG4" s="88"/>
      <c r="RXH4" s="411"/>
      <c r="RXI4" s="411"/>
      <c r="RXJ4" s="302"/>
      <c r="RXK4" s="85"/>
      <c r="RXL4" s="98"/>
      <c r="RXM4" s="85"/>
      <c r="RXN4" s="85"/>
      <c r="RXO4" s="85"/>
      <c r="RXP4" s="85"/>
      <c r="RXQ4" s="85"/>
      <c r="RXR4" s="85"/>
      <c r="RXS4" s="112"/>
      <c r="RXT4" s="112"/>
      <c r="RXU4" s="112"/>
      <c r="RXV4" s="112"/>
      <c r="RXW4" s="112"/>
      <c r="RXX4" s="112"/>
      <c r="RXY4" s="112"/>
      <c r="RXZ4" s="112"/>
      <c r="RYX4" s="410"/>
      <c r="RYY4" s="410"/>
      <c r="RYZ4" s="410"/>
      <c r="RZA4" s="410"/>
      <c r="RZB4" s="299"/>
      <c r="RZC4" s="85"/>
      <c r="RZD4" s="300"/>
      <c r="RZE4" s="300"/>
      <c r="RZF4" s="301"/>
      <c r="RZG4" s="300"/>
      <c r="RZH4" s="300"/>
      <c r="RZI4" s="300"/>
      <c r="RZJ4" s="85"/>
      <c r="RZK4" s="85"/>
      <c r="RZL4" s="87"/>
      <c r="RZM4" s="88"/>
      <c r="RZN4" s="88"/>
      <c r="RZO4" s="88"/>
      <c r="RZP4" s="411"/>
      <c r="RZQ4" s="411"/>
      <c r="RZR4" s="302"/>
      <c r="RZS4" s="85"/>
      <c r="RZT4" s="98"/>
      <c r="RZU4" s="85"/>
      <c r="RZV4" s="85"/>
      <c r="RZW4" s="85"/>
      <c r="RZX4" s="85"/>
      <c r="RZY4" s="85"/>
      <c r="RZZ4" s="85"/>
      <c r="SAA4" s="112"/>
      <c r="SAB4" s="112"/>
      <c r="SAC4" s="112"/>
      <c r="SAD4" s="112"/>
      <c r="SAE4" s="112"/>
      <c r="SAF4" s="112"/>
      <c r="SAG4" s="112"/>
      <c r="SAH4" s="112"/>
      <c r="SBF4" s="410"/>
      <c r="SBG4" s="410"/>
      <c r="SBH4" s="410"/>
      <c r="SBI4" s="410"/>
      <c r="SBJ4" s="299"/>
      <c r="SBK4" s="85"/>
      <c r="SBL4" s="300"/>
      <c r="SBM4" s="300"/>
      <c r="SBN4" s="301"/>
      <c r="SBO4" s="300"/>
      <c r="SBP4" s="300"/>
      <c r="SBQ4" s="300"/>
      <c r="SBR4" s="85"/>
      <c r="SBS4" s="85"/>
      <c r="SBT4" s="87"/>
      <c r="SBU4" s="88"/>
      <c r="SBV4" s="88"/>
      <c r="SBW4" s="88"/>
      <c r="SBX4" s="411"/>
      <c r="SBY4" s="411"/>
      <c r="SBZ4" s="302"/>
      <c r="SCA4" s="85"/>
      <c r="SCB4" s="98"/>
      <c r="SCC4" s="85"/>
      <c r="SCD4" s="85"/>
      <c r="SCE4" s="85"/>
      <c r="SCF4" s="85"/>
      <c r="SCG4" s="85"/>
      <c r="SCH4" s="85"/>
      <c r="SCI4" s="112"/>
      <c r="SCJ4" s="112"/>
      <c r="SCK4" s="112"/>
      <c r="SCL4" s="112"/>
      <c r="SCM4" s="112"/>
      <c r="SCN4" s="112"/>
      <c r="SCO4" s="112"/>
      <c r="SCP4" s="112"/>
      <c r="SDN4" s="410"/>
      <c r="SDO4" s="410"/>
      <c r="SDP4" s="410"/>
      <c r="SDQ4" s="410"/>
      <c r="SDR4" s="299"/>
      <c r="SDS4" s="85"/>
      <c r="SDT4" s="300"/>
      <c r="SDU4" s="300"/>
      <c r="SDV4" s="301"/>
      <c r="SDW4" s="300"/>
      <c r="SDX4" s="300"/>
      <c r="SDY4" s="300"/>
      <c r="SDZ4" s="85"/>
      <c r="SEA4" s="85"/>
      <c r="SEB4" s="87"/>
      <c r="SEC4" s="88"/>
      <c r="SED4" s="88"/>
      <c r="SEE4" s="88"/>
      <c r="SEF4" s="411"/>
      <c r="SEG4" s="411"/>
      <c r="SEH4" s="302"/>
      <c r="SEI4" s="85"/>
      <c r="SEJ4" s="98"/>
      <c r="SEK4" s="85"/>
      <c r="SEL4" s="85"/>
      <c r="SEM4" s="85"/>
      <c r="SEN4" s="85"/>
      <c r="SEO4" s="85"/>
      <c r="SEP4" s="85"/>
      <c r="SEQ4" s="112"/>
      <c r="SER4" s="112"/>
      <c r="SES4" s="112"/>
      <c r="SET4" s="112"/>
      <c r="SEU4" s="112"/>
      <c r="SEV4" s="112"/>
      <c r="SEW4" s="112"/>
      <c r="SEX4" s="112"/>
      <c r="SFV4" s="410"/>
      <c r="SFW4" s="410"/>
      <c r="SFX4" s="410"/>
      <c r="SFY4" s="410"/>
      <c r="SFZ4" s="299"/>
      <c r="SGA4" s="85"/>
      <c r="SGB4" s="300"/>
      <c r="SGC4" s="300"/>
      <c r="SGD4" s="301"/>
      <c r="SGE4" s="300"/>
      <c r="SGF4" s="300"/>
      <c r="SGG4" s="300"/>
      <c r="SGH4" s="85"/>
      <c r="SGI4" s="85"/>
      <c r="SGJ4" s="87"/>
      <c r="SGK4" s="88"/>
      <c r="SGL4" s="88"/>
      <c r="SGM4" s="88"/>
      <c r="SGN4" s="411"/>
      <c r="SGO4" s="411"/>
      <c r="SGP4" s="302"/>
      <c r="SGQ4" s="85"/>
      <c r="SGR4" s="98"/>
      <c r="SGS4" s="85"/>
      <c r="SGT4" s="85"/>
      <c r="SGU4" s="85"/>
      <c r="SGV4" s="85"/>
      <c r="SGW4" s="85"/>
      <c r="SGX4" s="85"/>
      <c r="SGY4" s="112"/>
      <c r="SGZ4" s="112"/>
      <c r="SHA4" s="112"/>
      <c r="SHB4" s="112"/>
      <c r="SHC4" s="112"/>
      <c r="SHD4" s="112"/>
      <c r="SHE4" s="112"/>
      <c r="SHF4" s="112"/>
      <c r="SID4" s="410"/>
      <c r="SIE4" s="410"/>
      <c r="SIF4" s="410"/>
      <c r="SIG4" s="410"/>
      <c r="SIH4" s="299"/>
      <c r="SII4" s="85"/>
      <c r="SIJ4" s="300"/>
      <c r="SIK4" s="300"/>
      <c r="SIL4" s="301"/>
      <c r="SIM4" s="300"/>
      <c r="SIN4" s="300"/>
      <c r="SIO4" s="300"/>
      <c r="SIP4" s="85"/>
      <c r="SIQ4" s="85"/>
      <c r="SIR4" s="87"/>
      <c r="SIS4" s="88"/>
      <c r="SIT4" s="88"/>
      <c r="SIU4" s="88"/>
      <c r="SIV4" s="411"/>
      <c r="SIW4" s="411"/>
      <c r="SIX4" s="302"/>
      <c r="SIY4" s="85"/>
      <c r="SIZ4" s="98"/>
      <c r="SJA4" s="85"/>
      <c r="SJB4" s="85"/>
      <c r="SJC4" s="85"/>
      <c r="SJD4" s="85"/>
      <c r="SJE4" s="85"/>
      <c r="SJF4" s="85"/>
      <c r="SJG4" s="112"/>
      <c r="SJH4" s="112"/>
      <c r="SJI4" s="112"/>
      <c r="SJJ4" s="112"/>
      <c r="SJK4" s="112"/>
      <c r="SJL4" s="112"/>
      <c r="SJM4" s="112"/>
      <c r="SJN4" s="112"/>
      <c r="SKL4" s="410"/>
      <c r="SKM4" s="410"/>
      <c r="SKN4" s="410"/>
      <c r="SKO4" s="410"/>
      <c r="SKP4" s="299"/>
      <c r="SKQ4" s="85"/>
      <c r="SKR4" s="300"/>
      <c r="SKS4" s="300"/>
      <c r="SKT4" s="301"/>
      <c r="SKU4" s="300"/>
      <c r="SKV4" s="300"/>
      <c r="SKW4" s="300"/>
      <c r="SKX4" s="85"/>
      <c r="SKY4" s="85"/>
      <c r="SKZ4" s="87"/>
      <c r="SLA4" s="88"/>
      <c r="SLB4" s="88"/>
      <c r="SLC4" s="88"/>
      <c r="SLD4" s="411"/>
      <c r="SLE4" s="411"/>
      <c r="SLF4" s="302"/>
      <c r="SLG4" s="85"/>
      <c r="SLH4" s="98"/>
      <c r="SLI4" s="85"/>
      <c r="SLJ4" s="85"/>
      <c r="SLK4" s="85"/>
      <c r="SLL4" s="85"/>
      <c r="SLM4" s="85"/>
      <c r="SLN4" s="85"/>
      <c r="SLO4" s="112"/>
      <c r="SLP4" s="112"/>
      <c r="SLQ4" s="112"/>
      <c r="SLR4" s="112"/>
      <c r="SLS4" s="112"/>
      <c r="SLT4" s="112"/>
      <c r="SLU4" s="112"/>
      <c r="SLV4" s="112"/>
      <c r="SMT4" s="410"/>
      <c r="SMU4" s="410"/>
      <c r="SMV4" s="410"/>
      <c r="SMW4" s="410"/>
      <c r="SMX4" s="299"/>
      <c r="SMY4" s="85"/>
      <c r="SMZ4" s="300"/>
      <c r="SNA4" s="300"/>
      <c r="SNB4" s="301"/>
      <c r="SNC4" s="300"/>
      <c r="SND4" s="300"/>
      <c r="SNE4" s="300"/>
      <c r="SNF4" s="85"/>
      <c r="SNG4" s="85"/>
      <c r="SNH4" s="87"/>
      <c r="SNI4" s="88"/>
      <c r="SNJ4" s="88"/>
      <c r="SNK4" s="88"/>
      <c r="SNL4" s="411"/>
      <c r="SNM4" s="411"/>
      <c r="SNN4" s="302"/>
      <c r="SNO4" s="85"/>
      <c r="SNP4" s="98"/>
      <c r="SNQ4" s="85"/>
      <c r="SNR4" s="85"/>
      <c r="SNS4" s="85"/>
      <c r="SNT4" s="85"/>
      <c r="SNU4" s="85"/>
      <c r="SNV4" s="85"/>
      <c r="SNW4" s="112"/>
      <c r="SNX4" s="112"/>
      <c r="SNY4" s="112"/>
      <c r="SNZ4" s="112"/>
      <c r="SOA4" s="112"/>
      <c r="SOB4" s="112"/>
      <c r="SOC4" s="112"/>
      <c r="SOD4" s="112"/>
      <c r="SPB4" s="410"/>
      <c r="SPC4" s="410"/>
      <c r="SPD4" s="410"/>
      <c r="SPE4" s="410"/>
      <c r="SPF4" s="299"/>
      <c r="SPG4" s="85"/>
      <c r="SPH4" s="300"/>
      <c r="SPI4" s="300"/>
      <c r="SPJ4" s="301"/>
      <c r="SPK4" s="300"/>
      <c r="SPL4" s="300"/>
      <c r="SPM4" s="300"/>
      <c r="SPN4" s="85"/>
      <c r="SPO4" s="85"/>
      <c r="SPP4" s="87"/>
      <c r="SPQ4" s="88"/>
      <c r="SPR4" s="88"/>
      <c r="SPS4" s="88"/>
      <c r="SPT4" s="411"/>
      <c r="SPU4" s="411"/>
      <c r="SPV4" s="302"/>
      <c r="SPW4" s="85"/>
      <c r="SPX4" s="98"/>
      <c r="SPY4" s="85"/>
      <c r="SPZ4" s="85"/>
      <c r="SQA4" s="85"/>
      <c r="SQB4" s="85"/>
      <c r="SQC4" s="85"/>
      <c r="SQD4" s="85"/>
      <c r="SQE4" s="112"/>
      <c r="SQF4" s="112"/>
      <c r="SQG4" s="112"/>
      <c r="SQH4" s="112"/>
      <c r="SQI4" s="112"/>
      <c r="SQJ4" s="112"/>
      <c r="SQK4" s="112"/>
      <c r="SQL4" s="112"/>
      <c r="SRJ4" s="410"/>
      <c r="SRK4" s="410"/>
      <c r="SRL4" s="410"/>
      <c r="SRM4" s="410"/>
      <c r="SRN4" s="299"/>
      <c r="SRO4" s="85"/>
      <c r="SRP4" s="300"/>
      <c r="SRQ4" s="300"/>
      <c r="SRR4" s="301"/>
      <c r="SRS4" s="300"/>
      <c r="SRT4" s="300"/>
      <c r="SRU4" s="300"/>
      <c r="SRV4" s="85"/>
      <c r="SRW4" s="85"/>
      <c r="SRX4" s="87"/>
      <c r="SRY4" s="88"/>
      <c r="SRZ4" s="88"/>
      <c r="SSA4" s="88"/>
      <c r="SSB4" s="411"/>
      <c r="SSC4" s="411"/>
      <c r="SSD4" s="302"/>
      <c r="SSE4" s="85"/>
      <c r="SSF4" s="98"/>
      <c r="SSG4" s="85"/>
      <c r="SSH4" s="85"/>
      <c r="SSI4" s="85"/>
      <c r="SSJ4" s="85"/>
      <c r="SSK4" s="85"/>
      <c r="SSL4" s="85"/>
      <c r="SSM4" s="112"/>
      <c r="SSN4" s="112"/>
      <c r="SSO4" s="112"/>
      <c r="SSP4" s="112"/>
      <c r="SSQ4" s="112"/>
      <c r="SSR4" s="112"/>
      <c r="SSS4" s="112"/>
      <c r="SST4" s="112"/>
      <c r="STR4" s="410"/>
      <c r="STS4" s="410"/>
      <c r="STT4" s="410"/>
      <c r="STU4" s="410"/>
      <c r="STV4" s="299"/>
      <c r="STW4" s="85"/>
      <c r="STX4" s="300"/>
      <c r="STY4" s="300"/>
      <c r="STZ4" s="301"/>
      <c r="SUA4" s="300"/>
      <c r="SUB4" s="300"/>
      <c r="SUC4" s="300"/>
      <c r="SUD4" s="85"/>
      <c r="SUE4" s="85"/>
      <c r="SUF4" s="87"/>
      <c r="SUG4" s="88"/>
      <c r="SUH4" s="88"/>
      <c r="SUI4" s="88"/>
      <c r="SUJ4" s="411"/>
      <c r="SUK4" s="411"/>
      <c r="SUL4" s="302"/>
      <c r="SUM4" s="85"/>
      <c r="SUN4" s="98"/>
      <c r="SUO4" s="85"/>
      <c r="SUP4" s="85"/>
      <c r="SUQ4" s="85"/>
      <c r="SUR4" s="85"/>
      <c r="SUS4" s="85"/>
      <c r="SUT4" s="85"/>
      <c r="SUU4" s="112"/>
      <c r="SUV4" s="112"/>
      <c r="SUW4" s="112"/>
      <c r="SUX4" s="112"/>
      <c r="SUY4" s="112"/>
      <c r="SUZ4" s="112"/>
      <c r="SVA4" s="112"/>
      <c r="SVB4" s="112"/>
      <c r="SVZ4" s="410"/>
      <c r="SWA4" s="410"/>
      <c r="SWB4" s="410"/>
      <c r="SWC4" s="410"/>
      <c r="SWD4" s="299"/>
      <c r="SWE4" s="85"/>
      <c r="SWF4" s="300"/>
      <c r="SWG4" s="300"/>
      <c r="SWH4" s="301"/>
      <c r="SWI4" s="300"/>
      <c r="SWJ4" s="300"/>
      <c r="SWK4" s="300"/>
      <c r="SWL4" s="85"/>
      <c r="SWM4" s="85"/>
      <c r="SWN4" s="87"/>
      <c r="SWO4" s="88"/>
      <c r="SWP4" s="88"/>
      <c r="SWQ4" s="88"/>
      <c r="SWR4" s="411"/>
      <c r="SWS4" s="411"/>
      <c r="SWT4" s="302"/>
      <c r="SWU4" s="85"/>
      <c r="SWV4" s="98"/>
      <c r="SWW4" s="85"/>
      <c r="SWX4" s="85"/>
      <c r="SWY4" s="85"/>
      <c r="SWZ4" s="85"/>
      <c r="SXA4" s="85"/>
      <c r="SXB4" s="85"/>
      <c r="SXC4" s="112"/>
      <c r="SXD4" s="112"/>
      <c r="SXE4" s="112"/>
      <c r="SXF4" s="112"/>
      <c r="SXG4" s="112"/>
      <c r="SXH4" s="112"/>
      <c r="SXI4" s="112"/>
      <c r="SXJ4" s="112"/>
      <c r="SYH4" s="410"/>
      <c r="SYI4" s="410"/>
      <c r="SYJ4" s="410"/>
      <c r="SYK4" s="410"/>
      <c r="SYL4" s="299"/>
      <c r="SYM4" s="85"/>
      <c r="SYN4" s="300"/>
      <c r="SYO4" s="300"/>
      <c r="SYP4" s="301"/>
      <c r="SYQ4" s="300"/>
      <c r="SYR4" s="300"/>
      <c r="SYS4" s="300"/>
      <c r="SYT4" s="85"/>
      <c r="SYU4" s="85"/>
      <c r="SYV4" s="87"/>
      <c r="SYW4" s="88"/>
      <c r="SYX4" s="88"/>
      <c r="SYY4" s="88"/>
      <c r="SYZ4" s="411"/>
      <c r="SZA4" s="411"/>
      <c r="SZB4" s="302"/>
      <c r="SZC4" s="85"/>
      <c r="SZD4" s="98"/>
      <c r="SZE4" s="85"/>
      <c r="SZF4" s="85"/>
      <c r="SZG4" s="85"/>
      <c r="SZH4" s="85"/>
      <c r="SZI4" s="85"/>
      <c r="SZJ4" s="85"/>
      <c r="SZK4" s="112"/>
      <c r="SZL4" s="112"/>
      <c r="SZM4" s="112"/>
      <c r="SZN4" s="112"/>
      <c r="SZO4" s="112"/>
      <c r="SZP4" s="112"/>
      <c r="SZQ4" s="112"/>
      <c r="SZR4" s="112"/>
      <c r="TAP4" s="410"/>
      <c r="TAQ4" s="410"/>
      <c r="TAR4" s="410"/>
      <c r="TAS4" s="410"/>
      <c r="TAT4" s="299"/>
      <c r="TAU4" s="85"/>
      <c r="TAV4" s="300"/>
      <c r="TAW4" s="300"/>
      <c r="TAX4" s="301"/>
      <c r="TAY4" s="300"/>
      <c r="TAZ4" s="300"/>
      <c r="TBA4" s="300"/>
      <c r="TBB4" s="85"/>
      <c r="TBC4" s="85"/>
      <c r="TBD4" s="87"/>
      <c r="TBE4" s="88"/>
      <c r="TBF4" s="88"/>
      <c r="TBG4" s="88"/>
      <c r="TBH4" s="411"/>
      <c r="TBI4" s="411"/>
      <c r="TBJ4" s="302"/>
      <c r="TBK4" s="85"/>
      <c r="TBL4" s="98"/>
      <c r="TBM4" s="85"/>
      <c r="TBN4" s="85"/>
      <c r="TBO4" s="85"/>
      <c r="TBP4" s="85"/>
      <c r="TBQ4" s="85"/>
      <c r="TBR4" s="85"/>
      <c r="TBS4" s="112"/>
      <c r="TBT4" s="112"/>
      <c r="TBU4" s="112"/>
      <c r="TBV4" s="112"/>
      <c r="TBW4" s="112"/>
      <c r="TBX4" s="112"/>
      <c r="TBY4" s="112"/>
      <c r="TBZ4" s="112"/>
      <c r="TCX4" s="410"/>
      <c r="TCY4" s="410"/>
      <c r="TCZ4" s="410"/>
      <c r="TDA4" s="410"/>
      <c r="TDB4" s="299"/>
      <c r="TDC4" s="85"/>
      <c r="TDD4" s="300"/>
      <c r="TDE4" s="300"/>
      <c r="TDF4" s="301"/>
      <c r="TDG4" s="300"/>
      <c r="TDH4" s="300"/>
      <c r="TDI4" s="300"/>
      <c r="TDJ4" s="85"/>
      <c r="TDK4" s="85"/>
      <c r="TDL4" s="87"/>
      <c r="TDM4" s="88"/>
      <c r="TDN4" s="88"/>
      <c r="TDO4" s="88"/>
      <c r="TDP4" s="411"/>
      <c r="TDQ4" s="411"/>
      <c r="TDR4" s="302"/>
      <c r="TDS4" s="85"/>
      <c r="TDT4" s="98"/>
      <c r="TDU4" s="85"/>
      <c r="TDV4" s="85"/>
      <c r="TDW4" s="85"/>
      <c r="TDX4" s="85"/>
      <c r="TDY4" s="85"/>
      <c r="TDZ4" s="85"/>
      <c r="TEA4" s="112"/>
      <c r="TEB4" s="112"/>
      <c r="TEC4" s="112"/>
      <c r="TED4" s="112"/>
      <c r="TEE4" s="112"/>
      <c r="TEF4" s="112"/>
      <c r="TEG4" s="112"/>
      <c r="TEH4" s="112"/>
      <c r="TFF4" s="410"/>
      <c r="TFG4" s="410"/>
      <c r="TFH4" s="410"/>
      <c r="TFI4" s="410"/>
      <c r="TFJ4" s="299"/>
      <c r="TFK4" s="85"/>
      <c r="TFL4" s="300"/>
      <c r="TFM4" s="300"/>
      <c r="TFN4" s="301"/>
      <c r="TFO4" s="300"/>
      <c r="TFP4" s="300"/>
      <c r="TFQ4" s="300"/>
      <c r="TFR4" s="85"/>
      <c r="TFS4" s="85"/>
      <c r="TFT4" s="87"/>
      <c r="TFU4" s="88"/>
      <c r="TFV4" s="88"/>
      <c r="TFW4" s="88"/>
      <c r="TFX4" s="411"/>
      <c r="TFY4" s="411"/>
      <c r="TFZ4" s="302"/>
      <c r="TGA4" s="85"/>
      <c r="TGB4" s="98"/>
      <c r="TGC4" s="85"/>
      <c r="TGD4" s="85"/>
      <c r="TGE4" s="85"/>
      <c r="TGF4" s="85"/>
      <c r="TGG4" s="85"/>
      <c r="TGH4" s="85"/>
      <c r="TGI4" s="112"/>
      <c r="TGJ4" s="112"/>
      <c r="TGK4" s="112"/>
      <c r="TGL4" s="112"/>
      <c r="TGM4" s="112"/>
      <c r="TGN4" s="112"/>
      <c r="TGO4" s="112"/>
      <c r="TGP4" s="112"/>
      <c r="THN4" s="410"/>
      <c r="THO4" s="410"/>
      <c r="THP4" s="410"/>
      <c r="THQ4" s="410"/>
      <c r="THR4" s="299"/>
      <c r="THS4" s="85"/>
      <c r="THT4" s="300"/>
      <c r="THU4" s="300"/>
      <c r="THV4" s="301"/>
      <c r="THW4" s="300"/>
      <c r="THX4" s="300"/>
      <c r="THY4" s="300"/>
      <c r="THZ4" s="85"/>
      <c r="TIA4" s="85"/>
      <c r="TIB4" s="87"/>
      <c r="TIC4" s="88"/>
      <c r="TID4" s="88"/>
      <c r="TIE4" s="88"/>
      <c r="TIF4" s="411"/>
      <c r="TIG4" s="411"/>
      <c r="TIH4" s="302"/>
      <c r="TII4" s="85"/>
      <c r="TIJ4" s="98"/>
      <c r="TIK4" s="85"/>
      <c r="TIL4" s="85"/>
      <c r="TIM4" s="85"/>
      <c r="TIN4" s="85"/>
      <c r="TIO4" s="85"/>
      <c r="TIP4" s="85"/>
      <c r="TIQ4" s="112"/>
      <c r="TIR4" s="112"/>
      <c r="TIS4" s="112"/>
      <c r="TIT4" s="112"/>
      <c r="TIU4" s="112"/>
      <c r="TIV4" s="112"/>
      <c r="TIW4" s="112"/>
      <c r="TIX4" s="112"/>
      <c r="TJV4" s="410"/>
      <c r="TJW4" s="410"/>
      <c r="TJX4" s="410"/>
      <c r="TJY4" s="410"/>
      <c r="TJZ4" s="299"/>
      <c r="TKA4" s="85"/>
      <c r="TKB4" s="300"/>
      <c r="TKC4" s="300"/>
      <c r="TKD4" s="301"/>
      <c r="TKE4" s="300"/>
      <c r="TKF4" s="300"/>
      <c r="TKG4" s="300"/>
      <c r="TKH4" s="85"/>
      <c r="TKI4" s="85"/>
      <c r="TKJ4" s="87"/>
      <c r="TKK4" s="88"/>
      <c r="TKL4" s="88"/>
      <c r="TKM4" s="88"/>
      <c r="TKN4" s="411"/>
      <c r="TKO4" s="411"/>
      <c r="TKP4" s="302"/>
      <c r="TKQ4" s="85"/>
      <c r="TKR4" s="98"/>
      <c r="TKS4" s="85"/>
      <c r="TKT4" s="85"/>
      <c r="TKU4" s="85"/>
      <c r="TKV4" s="85"/>
      <c r="TKW4" s="85"/>
      <c r="TKX4" s="85"/>
      <c r="TKY4" s="112"/>
      <c r="TKZ4" s="112"/>
      <c r="TLA4" s="112"/>
      <c r="TLB4" s="112"/>
      <c r="TLC4" s="112"/>
      <c r="TLD4" s="112"/>
      <c r="TLE4" s="112"/>
      <c r="TLF4" s="112"/>
      <c r="TMD4" s="410"/>
      <c r="TME4" s="410"/>
      <c r="TMF4" s="410"/>
      <c r="TMG4" s="410"/>
      <c r="TMH4" s="299"/>
      <c r="TMI4" s="85"/>
      <c r="TMJ4" s="300"/>
      <c r="TMK4" s="300"/>
      <c r="TML4" s="301"/>
      <c r="TMM4" s="300"/>
      <c r="TMN4" s="300"/>
      <c r="TMO4" s="300"/>
      <c r="TMP4" s="85"/>
      <c r="TMQ4" s="85"/>
      <c r="TMR4" s="87"/>
      <c r="TMS4" s="88"/>
      <c r="TMT4" s="88"/>
      <c r="TMU4" s="88"/>
      <c r="TMV4" s="411"/>
      <c r="TMW4" s="411"/>
      <c r="TMX4" s="302"/>
      <c r="TMY4" s="85"/>
      <c r="TMZ4" s="98"/>
      <c r="TNA4" s="85"/>
      <c r="TNB4" s="85"/>
      <c r="TNC4" s="85"/>
      <c r="TND4" s="85"/>
      <c r="TNE4" s="85"/>
      <c r="TNF4" s="85"/>
      <c r="TNG4" s="112"/>
      <c r="TNH4" s="112"/>
      <c r="TNI4" s="112"/>
      <c r="TNJ4" s="112"/>
      <c r="TNK4" s="112"/>
      <c r="TNL4" s="112"/>
      <c r="TNM4" s="112"/>
      <c r="TNN4" s="112"/>
      <c r="TOL4" s="410"/>
      <c r="TOM4" s="410"/>
      <c r="TON4" s="410"/>
      <c r="TOO4" s="410"/>
      <c r="TOP4" s="299"/>
      <c r="TOQ4" s="85"/>
      <c r="TOR4" s="300"/>
      <c r="TOS4" s="300"/>
      <c r="TOT4" s="301"/>
      <c r="TOU4" s="300"/>
      <c r="TOV4" s="300"/>
      <c r="TOW4" s="300"/>
      <c r="TOX4" s="85"/>
      <c r="TOY4" s="85"/>
      <c r="TOZ4" s="87"/>
      <c r="TPA4" s="88"/>
      <c r="TPB4" s="88"/>
      <c r="TPC4" s="88"/>
      <c r="TPD4" s="411"/>
      <c r="TPE4" s="411"/>
      <c r="TPF4" s="302"/>
      <c r="TPG4" s="85"/>
      <c r="TPH4" s="98"/>
      <c r="TPI4" s="85"/>
      <c r="TPJ4" s="85"/>
      <c r="TPK4" s="85"/>
      <c r="TPL4" s="85"/>
      <c r="TPM4" s="85"/>
      <c r="TPN4" s="85"/>
      <c r="TPO4" s="112"/>
      <c r="TPP4" s="112"/>
      <c r="TPQ4" s="112"/>
      <c r="TPR4" s="112"/>
      <c r="TPS4" s="112"/>
      <c r="TPT4" s="112"/>
      <c r="TPU4" s="112"/>
      <c r="TPV4" s="112"/>
      <c r="TQT4" s="410"/>
      <c r="TQU4" s="410"/>
      <c r="TQV4" s="410"/>
      <c r="TQW4" s="410"/>
      <c r="TQX4" s="299"/>
      <c r="TQY4" s="85"/>
      <c r="TQZ4" s="300"/>
      <c r="TRA4" s="300"/>
      <c r="TRB4" s="301"/>
      <c r="TRC4" s="300"/>
      <c r="TRD4" s="300"/>
      <c r="TRE4" s="300"/>
      <c r="TRF4" s="85"/>
      <c r="TRG4" s="85"/>
      <c r="TRH4" s="87"/>
      <c r="TRI4" s="88"/>
      <c r="TRJ4" s="88"/>
      <c r="TRK4" s="88"/>
      <c r="TRL4" s="411"/>
      <c r="TRM4" s="411"/>
      <c r="TRN4" s="302"/>
      <c r="TRO4" s="85"/>
      <c r="TRP4" s="98"/>
      <c r="TRQ4" s="85"/>
      <c r="TRR4" s="85"/>
      <c r="TRS4" s="85"/>
      <c r="TRT4" s="85"/>
      <c r="TRU4" s="85"/>
      <c r="TRV4" s="85"/>
      <c r="TRW4" s="112"/>
      <c r="TRX4" s="112"/>
      <c r="TRY4" s="112"/>
      <c r="TRZ4" s="112"/>
      <c r="TSA4" s="112"/>
      <c r="TSB4" s="112"/>
      <c r="TSC4" s="112"/>
      <c r="TSD4" s="112"/>
      <c r="TTB4" s="410"/>
      <c r="TTC4" s="410"/>
      <c r="TTD4" s="410"/>
      <c r="TTE4" s="410"/>
      <c r="TTF4" s="299"/>
      <c r="TTG4" s="85"/>
      <c r="TTH4" s="300"/>
      <c r="TTI4" s="300"/>
      <c r="TTJ4" s="301"/>
      <c r="TTK4" s="300"/>
      <c r="TTL4" s="300"/>
      <c r="TTM4" s="300"/>
      <c r="TTN4" s="85"/>
      <c r="TTO4" s="85"/>
      <c r="TTP4" s="87"/>
      <c r="TTQ4" s="88"/>
      <c r="TTR4" s="88"/>
      <c r="TTS4" s="88"/>
      <c r="TTT4" s="411"/>
      <c r="TTU4" s="411"/>
      <c r="TTV4" s="302"/>
      <c r="TTW4" s="85"/>
      <c r="TTX4" s="98"/>
      <c r="TTY4" s="85"/>
      <c r="TTZ4" s="85"/>
      <c r="TUA4" s="85"/>
      <c r="TUB4" s="85"/>
      <c r="TUC4" s="85"/>
      <c r="TUD4" s="85"/>
      <c r="TUE4" s="112"/>
      <c r="TUF4" s="112"/>
      <c r="TUG4" s="112"/>
      <c r="TUH4" s="112"/>
      <c r="TUI4" s="112"/>
      <c r="TUJ4" s="112"/>
      <c r="TUK4" s="112"/>
      <c r="TUL4" s="112"/>
      <c r="TVJ4" s="410"/>
      <c r="TVK4" s="410"/>
      <c r="TVL4" s="410"/>
      <c r="TVM4" s="410"/>
      <c r="TVN4" s="299"/>
      <c r="TVO4" s="85"/>
      <c r="TVP4" s="300"/>
      <c r="TVQ4" s="300"/>
      <c r="TVR4" s="301"/>
      <c r="TVS4" s="300"/>
      <c r="TVT4" s="300"/>
      <c r="TVU4" s="300"/>
      <c r="TVV4" s="85"/>
      <c r="TVW4" s="85"/>
      <c r="TVX4" s="87"/>
      <c r="TVY4" s="88"/>
      <c r="TVZ4" s="88"/>
      <c r="TWA4" s="88"/>
      <c r="TWB4" s="411"/>
      <c r="TWC4" s="411"/>
      <c r="TWD4" s="302"/>
      <c r="TWE4" s="85"/>
      <c r="TWF4" s="98"/>
      <c r="TWG4" s="85"/>
      <c r="TWH4" s="85"/>
      <c r="TWI4" s="85"/>
      <c r="TWJ4" s="85"/>
      <c r="TWK4" s="85"/>
      <c r="TWL4" s="85"/>
      <c r="TWM4" s="112"/>
      <c r="TWN4" s="112"/>
      <c r="TWO4" s="112"/>
      <c r="TWP4" s="112"/>
      <c r="TWQ4" s="112"/>
      <c r="TWR4" s="112"/>
      <c r="TWS4" s="112"/>
      <c r="TWT4" s="112"/>
      <c r="TXR4" s="410"/>
      <c r="TXS4" s="410"/>
      <c r="TXT4" s="410"/>
      <c r="TXU4" s="410"/>
      <c r="TXV4" s="299"/>
      <c r="TXW4" s="85"/>
      <c r="TXX4" s="300"/>
      <c r="TXY4" s="300"/>
      <c r="TXZ4" s="301"/>
      <c r="TYA4" s="300"/>
      <c r="TYB4" s="300"/>
      <c r="TYC4" s="300"/>
      <c r="TYD4" s="85"/>
      <c r="TYE4" s="85"/>
      <c r="TYF4" s="87"/>
      <c r="TYG4" s="88"/>
      <c r="TYH4" s="88"/>
      <c r="TYI4" s="88"/>
      <c r="TYJ4" s="411"/>
      <c r="TYK4" s="411"/>
      <c r="TYL4" s="302"/>
      <c r="TYM4" s="85"/>
      <c r="TYN4" s="98"/>
      <c r="TYO4" s="85"/>
      <c r="TYP4" s="85"/>
      <c r="TYQ4" s="85"/>
      <c r="TYR4" s="85"/>
      <c r="TYS4" s="85"/>
      <c r="TYT4" s="85"/>
      <c r="TYU4" s="112"/>
      <c r="TYV4" s="112"/>
      <c r="TYW4" s="112"/>
      <c r="TYX4" s="112"/>
      <c r="TYY4" s="112"/>
      <c r="TYZ4" s="112"/>
      <c r="TZA4" s="112"/>
      <c r="TZB4" s="112"/>
      <c r="TZZ4" s="410"/>
      <c r="UAA4" s="410"/>
      <c r="UAB4" s="410"/>
      <c r="UAC4" s="410"/>
      <c r="UAD4" s="299"/>
      <c r="UAE4" s="85"/>
      <c r="UAF4" s="300"/>
      <c r="UAG4" s="300"/>
      <c r="UAH4" s="301"/>
      <c r="UAI4" s="300"/>
      <c r="UAJ4" s="300"/>
      <c r="UAK4" s="300"/>
      <c r="UAL4" s="85"/>
      <c r="UAM4" s="85"/>
      <c r="UAN4" s="87"/>
      <c r="UAO4" s="88"/>
      <c r="UAP4" s="88"/>
      <c r="UAQ4" s="88"/>
      <c r="UAR4" s="411"/>
      <c r="UAS4" s="411"/>
      <c r="UAT4" s="302"/>
      <c r="UAU4" s="85"/>
      <c r="UAV4" s="98"/>
      <c r="UAW4" s="85"/>
      <c r="UAX4" s="85"/>
      <c r="UAY4" s="85"/>
      <c r="UAZ4" s="85"/>
      <c r="UBA4" s="85"/>
      <c r="UBB4" s="85"/>
      <c r="UBC4" s="112"/>
      <c r="UBD4" s="112"/>
      <c r="UBE4" s="112"/>
      <c r="UBF4" s="112"/>
      <c r="UBG4" s="112"/>
      <c r="UBH4" s="112"/>
      <c r="UBI4" s="112"/>
      <c r="UBJ4" s="112"/>
      <c r="UCH4" s="410"/>
      <c r="UCI4" s="410"/>
      <c r="UCJ4" s="410"/>
      <c r="UCK4" s="410"/>
      <c r="UCL4" s="299"/>
      <c r="UCM4" s="85"/>
      <c r="UCN4" s="300"/>
      <c r="UCO4" s="300"/>
      <c r="UCP4" s="301"/>
      <c r="UCQ4" s="300"/>
      <c r="UCR4" s="300"/>
      <c r="UCS4" s="300"/>
      <c r="UCT4" s="85"/>
      <c r="UCU4" s="85"/>
      <c r="UCV4" s="87"/>
      <c r="UCW4" s="88"/>
      <c r="UCX4" s="88"/>
      <c r="UCY4" s="88"/>
      <c r="UCZ4" s="411"/>
      <c r="UDA4" s="411"/>
      <c r="UDB4" s="302"/>
      <c r="UDC4" s="85"/>
      <c r="UDD4" s="98"/>
      <c r="UDE4" s="85"/>
      <c r="UDF4" s="85"/>
      <c r="UDG4" s="85"/>
      <c r="UDH4" s="85"/>
      <c r="UDI4" s="85"/>
      <c r="UDJ4" s="85"/>
      <c r="UDK4" s="112"/>
      <c r="UDL4" s="112"/>
      <c r="UDM4" s="112"/>
      <c r="UDN4" s="112"/>
      <c r="UDO4" s="112"/>
      <c r="UDP4" s="112"/>
      <c r="UDQ4" s="112"/>
      <c r="UDR4" s="112"/>
      <c r="UEP4" s="410"/>
      <c r="UEQ4" s="410"/>
      <c r="UER4" s="410"/>
      <c r="UES4" s="410"/>
      <c r="UET4" s="299"/>
      <c r="UEU4" s="85"/>
      <c r="UEV4" s="300"/>
      <c r="UEW4" s="300"/>
      <c r="UEX4" s="301"/>
      <c r="UEY4" s="300"/>
      <c r="UEZ4" s="300"/>
      <c r="UFA4" s="300"/>
      <c r="UFB4" s="85"/>
      <c r="UFC4" s="85"/>
      <c r="UFD4" s="87"/>
      <c r="UFE4" s="88"/>
      <c r="UFF4" s="88"/>
      <c r="UFG4" s="88"/>
      <c r="UFH4" s="411"/>
      <c r="UFI4" s="411"/>
      <c r="UFJ4" s="302"/>
      <c r="UFK4" s="85"/>
      <c r="UFL4" s="98"/>
      <c r="UFM4" s="85"/>
      <c r="UFN4" s="85"/>
      <c r="UFO4" s="85"/>
      <c r="UFP4" s="85"/>
      <c r="UFQ4" s="85"/>
      <c r="UFR4" s="85"/>
      <c r="UFS4" s="112"/>
      <c r="UFT4" s="112"/>
      <c r="UFU4" s="112"/>
      <c r="UFV4" s="112"/>
      <c r="UFW4" s="112"/>
      <c r="UFX4" s="112"/>
      <c r="UFY4" s="112"/>
      <c r="UFZ4" s="112"/>
      <c r="UGX4" s="410"/>
      <c r="UGY4" s="410"/>
      <c r="UGZ4" s="410"/>
      <c r="UHA4" s="410"/>
      <c r="UHB4" s="299"/>
      <c r="UHC4" s="85"/>
      <c r="UHD4" s="300"/>
      <c r="UHE4" s="300"/>
      <c r="UHF4" s="301"/>
      <c r="UHG4" s="300"/>
      <c r="UHH4" s="300"/>
      <c r="UHI4" s="300"/>
      <c r="UHJ4" s="85"/>
      <c r="UHK4" s="85"/>
      <c r="UHL4" s="87"/>
      <c r="UHM4" s="88"/>
      <c r="UHN4" s="88"/>
      <c r="UHO4" s="88"/>
      <c r="UHP4" s="411"/>
      <c r="UHQ4" s="411"/>
      <c r="UHR4" s="302"/>
      <c r="UHS4" s="85"/>
      <c r="UHT4" s="98"/>
      <c r="UHU4" s="85"/>
      <c r="UHV4" s="85"/>
      <c r="UHW4" s="85"/>
      <c r="UHX4" s="85"/>
      <c r="UHY4" s="85"/>
      <c r="UHZ4" s="85"/>
      <c r="UIA4" s="112"/>
      <c r="UIB4" s="112"/>
      <c r="UIC4" s="112"/>
      <c r="UID4" s="112"/>
      <c r="UIE4" s="112"/>
      <c r="UIF4" s="112"/>
      <c r="UIG4" s="112"/>
      <c r="UIH4" s="112"/>
      <c r="UJF4" s="410"/>
      <c r="UJG4" s="410"/>
      <c r="UJH4" s="410"/>
      <c r="UJI4" s="410"/>
      <c r="UJJ4" s="299"/>
      <c r="UJK4" s="85"/>
      <c r="UJL4" s="300"/>
      <c r="UJM4" s="300"/>
      <c r="UJN4" s="301"/>
      <c r="UJO4" s="300"/>
      <c r="UJP4" s="300"/>
      <c r="UJQ4" s="300"/>
      <c r="UJR4" s="85"/>
      <c r="UJS4" s="85"/>
      <c r="UJT4" s="87"/>
      <c r="UJU4" s="88"/>
      <c r="UJV4" s="88"/>
      <c r="UJW4" s="88"/>
      <c r="UJX4" s="411"/>
      <c r="UJY4" s="411"/>
      <c r="UJZ4" s="302"/>
      <c r="UKA4" s="85"/>
      <c r="UKB4" s="98"/>
      <c r="UKC4" s="85"/>
      <c r="UKD4" s="85"/>
      <c r="UKE4" s="85"/>
      <c r="UKF4" s="85"/>
      <c r="UKG4" s="85"/>
      <c r="UKH4" s="85"/>
      <c r="UKI4" s="112"/>
      <c r="UKJ4" s="112"/>
      <c r="UKK4" s="112"/>
      <c r="UKL4" s="112"/>
      <c r="UKM4" s="112"/>
      <c r="UKN4" s="112"/>
      <c r="UKO4" s="112"/>
      <c r="UKP4" s="112"/>
      <c r="ULN4" s="410"/>
      <c r="ULO4" s="410"/>
      <c r="ULP4" s="410"/>
      <c r="ULQ4" s="410"/>
      <c r="ULR4" s="299"/>
      <c r="ULS4" s="85"/>
      <c r="ULT4" s="300"/>
      <c r="ULU4" s="300"/>
      <c r="ULV4" s="301"/>
      <c r="ULW4" s="300"/>
      <c r="ULX4" s="300"/>
      <c r="ULY4" s="300"/>
      <c r="ULZ4" s="85"/>
      <c r="UMA4" s="85"/>
      <c r="UMB4" s="87"/>
      <c r="UMC4" s="88"/>
      <c r="UMD4" s="88"/>
      <c r="UME4" s="88"/>
      <c r="UMF4" s="411"/>
      <c r="UMG4" s="411"/>
      <c r="UMH4" s="302"/>
      <c r="UMI4" s="85"/>
      <c r="UMJ4" s="98"/>
      <c r="UMK4" s="85"/>
      <c r="UML4" s="85"/>
      <c r="UMM4" s="85"/>
      <c r="UMN4" s="85"/>
      <c r="UMO4" s="85"/>
      <c r="UMP4" s="85"/>
      <c r="UMQ4" s="112"/>
      <c r="UMR4" s="112"/>
      <c r="UMS4" s="112"/>
      <c r="UMT4" s="112"/>
      <c r="UMU4" s="112"/>
      <c r="UMV4" s="112"/>
      <c r="UMW4" s="112"/>
      <c r="UMX4" s="112"/>
      <c r="UNV4" s="410"/>
      <c r="UNW4" s="410"/>
      <c r="UNX4" s="410"/>
      <c r="UNY4" s="410"/>
      <c r="UNZ4" s="299"/>
      <c r="UOA4" s="85"/>
      <c r="UOB4" s="300"/>
      <c r="UOC4" s="300"/>
      <c r="UOD4" s="301"/>
      <c r="UOE4" s="300"/>
      <c r="UOF4" s="300"/>
      <c r="UOG4" s="300"/>
      <c r="UOH4" s="85"/>
      <c r="UOI4" s="85"/>
      <c r="UOJ4" s="87"/>
      <c r="UOK4" s="88"/>
      <c r="UOL4" s="88"/>
      <c r="UOM4" s="88"/>
      <c r="UON4" s="411"/>
      <c r="UOO4" s="411"/>
      <c r="UOP4" s="302"/>
      <c r="UOQ4" s="85"/>
      <c r="UOR4" s="98"/>
      <c r="UOS4" s="85"/>
      <c r="UOT4" s="85"/>
      <c r="UOU4" s="85"/>
      <c r="UOV4" s="85"/>
      <c r="UOW4" s="85"/>
      <c r="UOX4" s="85"/>
      <c r="UOY4" s="112"/>
      <c r="UOZ4" s="112"/>
      <c r="UPA4" s="112"/>
      <c r="UPB4" s="112"/>
      <c r="UPC4" s="112"/>
      <c r="UPD4" s="112"/>
      <c r="UPE4" s="112"/>
      <c r="UPF4" s="112"/>
      <c r="UQD4" s="410"/>
      <c r="UQE4" s="410"/>
      <c r="UQF4" s="410"/>
      <c r="UQG4" s="410"/>
      <c r="UQH4" s="299"/>
      <c r="UQI4" s="85"/>
      <c r="UQJ4" s="300"/>
      <c r="UQK4" s="300"/>
      <c r="UQL4" s="301"/>
      <c r="UQM4" s="300"/>
      <c r="UQN4" s="300"/>
      <c r="UQO4" s="300"/>
      <c r="UQP4" s="85"/>
      <c r="UQQ4" s="85"/>
      <c r="UQR4" s="87"/>
      <c r="UQS4" s="88"/>
      <c r="UQT4" s="88"/>
      <c r="UQU4" s="88"/>
      <c r="UQV4" s="411"/>
      <c r="UQW4" s="411"/>
      <c r="UQX4" s="302"/>
      <c r="UQY4" s="85"/>
      <c r="UQZ4" s="98"/>
      <c r="URA4" s="85"/>
      <c r="URB4" s="85"/>
      <c r="URC4" s="85"/>
      <c r="URD4" s="85"/>
      <c r="URE4" s="85"/>
      <c r="URF4" s="85"/>
      <c r="URG4" s="112"/>
      <c r="URH4" s="112"/>
      <c r="URI4" s="112"/>
      <c r="URJ4" s="112"/>
      <c r="URK4" s="112"/>
      <c r="URL4" s="112"/>
      <c r="URM4" s="112"/>
      <c r="URN4" s="112"/>
      <c r="USL4" s="410"/>
      <c r="USM4" s="410"/>
      <c r="USN4" s="410"/>
      <c r="USO4" s="410"/>
      <c r="USP4" s="299"/>
      <c r="USQ4" s="85"/>
      <c r="USR4" s="300"/>
      <c r="USS4" s="300"/>
      <c r="UST4" s="301"/>
      <c r="USU4" s="300"/>
      <c r="USV4" s="300"/>
      <c r="USW4" s="300"/>
      <c r="USX4" s="85"/>
      <c r="USY4" s="85"/>
      <c r="USZ4" s="87"/>
      <c r="UTA4" s="88"/>
      <c r="UTB4" s="88"/>
      <c r="UTC4" s="88"/>
      <c r="UTD4" s="411"/>
      <c r="UTE4" s="411"/>
      <c r="UTF4" s="302"/>
      <c r="UTG4" s="85"/>
      <c r="UTH4" s="98"/>
      <c r="UTI4" s="85"/>
      <c r="UTJ4" s="85"/>
      <c r="UTK4" s="85"/>
      <c r="UTL4" s="85"/>
      <c r="UTM4" s="85"/>
      <c r="UTN4" s="85"/>
      <c r="UTO4" s="112"/>
      <c r="UTP4" s="112"/>
      <c r="UTQ4" s="112"/>
      <c r="UTR4" s="112"/>
      <c r="UTS4" s="112"/>
      <c r="UTT4" s="112"/>
      <c r="UTU4" s="112"/>
      <c r="UTV4" s="112"/>
      <c r="UUT4" s="410"/>
      <c r="UUU4" s="410"/>
      <c r="UUV4" s="410"/>
      <c r="UUW4" s="410"/>
      <c r="UUX4" s="299"/>
      <c r="UUY4" s="85"/>
      <c r="UUZ4" s="300"/>
      <c r="UVA4" s="300"/>
      <c r="UVB4" s="301"/>
      <c r="UVC4" s="300"/>
      <c r="UVD4" s="300"/>
      <c r="UVE4" s="300"/>
      <c r="UVF4" s="85"/>
      <c r="UVG4" s="85"/>
      <c r="UVH4" s="87"/>
      <c r="UVI4" s="88"/>
      <c r="UVJ4" s="88"/>
      <c r="UVK4" s="88"/>
      <c r="UVL4" s="411"/>
      <c r="UVM4" s="411"/>
      <c r="UVN4" s="302"/>
      <c r="UVO4" s="85"/>
      <c r="UVP4" s="98"/>
      <c r="UVQ4" s="85"/>
      <c r="UVR4" s="85"/>
      <c r="UVS4" s="85"/>
      <c r="UVT4" s="85"/>
      <c r="UVU4" s="85"/>
      <c r="UVV4" s="85"/>
      <c r="UVW4" s="112"/>
      <c r="UVX4" s="112"/>
      <c r="UVY4" s="112"/>
      <c r="UVZ4" s="112"/>
      <c r="UWA4" s="112"/>
      <c r="UWB4" s="112"/>
      <c r="UWC4" s="112"/>
      <c r="UWD4" s="112"/>
      <c r="UXB4" s="410"/>
      <c r="UXC4" s="410"/>
      <c r="UXD4" s="410"/>
      <c r="UXE4" s="410"/>
      <c r="UXF4" s="299"/>
      <c r="UXG4" s="85"/>
      <c r="UXH4" s="300"/>
      <c r="UXI4" s="300"/>
      <c r="UXJ4" s="301"/>
      <c r="UXK4" s="300"/>
      <c r="UXL4" s="300"/>
      <c r="UXM4" s="300"/>
      <c r="UXN4" s="85"/>
      <c r="UXO4" s="85"/>
      <c r="UXP4" s="87"/>
      <c r="UXQ4" s="88"/>
      <c r="UXR4" s="88"/>
      <c r="UXS4" s="88"/>
      <c r="UXT4" s="411"/>
      <c r="UXU4" s="411"/>
      <c r="UXV4" s="302"/>
      <c r="UXW4" s="85"/>
      <c r="UXX4" s="98"/>
      <c r="UXY4" s="85"/>
      <c r="UXZ4" s="85"/>
      <c r="UYA4" s="85"/>
      <c r="UYB4" s="85"/>
      <c r="UYC4" s="85"/>
      <c r="UYD4" s="85"/>
      <c r="UYE4" s="112"/>
      <c r="UYF4" s="112"/>
      <c r="UYG4" s="112"/>
      <c r="UYH4" s="112"/>
      <c r="UYI4" s="112"/>
      <c r="UYJ4" s="112"/>
      <c r="UYK4" s="112"/>
      <c r="UYL4" s="112"/>
      <c r="UZJ4" s="410"/>
      <c r="UZK4" s="410"/>
      <c r="UZL4" s="410"/>
      <c r="UZM4" s="410"/>
      <c r="UZN4" s="299"/>
      <c r="UZO4" s="85"/>
      <c r="UZP4" s="300"/>
      <c r="UZQ4" s="300"/>
      <c r="UZR4" s="301"/>
      <c r="UZS4" s="300"/>
      <c r="UZT4" s="300"/>
      <c r="UZU4" s="300"/>
      <c r="UZV4" s="85"/>
      <c r="UZW4" s="85"/>
      <c r="UZX4" s="87"/>
      <c r="UZY4" s="88"/>
      <c r="UZZ4" s="88"/>
      <c r="VAA4" s="88"/>
      <c r="VAB4" s="411"/>
      <c r="VAC4" s="411"/>
      <c r="VAD4" s="302"/>
      <c r="VAE4" s="85"/>
      <c r="VAF4" s="98"/>
      <c r="VAG4" s="85"/>
      <c r="VAH4" s="85"/>
      <c r="VAI4" s="85"/>
      <c r="VAJ4" s="85"/>
      <c r="VAK4" s="85"/>
      <c r="VAL4" s="85"/>
      <c r="VAM4" s="112"/>
      <c r="VAN4" s="112"/>
      <c r="VAO4" s="112"/>
      <c r="VAP4" s="112"/>
      <c r="VAQ4" s="112"/>
      <c r="VAR4" s="112"/>
      <c r="VAS4" s="112"/>
      <c r="VAT4" s="112"/>
      <c r="VBR4" s="410"/>
      <c r="VBS4" s="410"/>
      <c r="VBT4" s="410"/>
      <c r="VBU4" s="410"/>
      <c r="VBV4" s="299"/>
      <c r="VBW4" s="85"/>
      <c r="VBX4" s="300"/>
      <c r="VBY4" s="300"/>
      <c r="VBZ4" s="301"/>
      <c r="VCA4" s="300"/>
      <c r="VCB4" s="300"/>
      <c r="VCC4" s="300"/>
      <c r="VCD4" s="85"/>
      <c r="VCE4" s="85"/>
      <c r="VCF4" s="87"/>
      <c r="VCG4" s="88"/>
      <c r="VCH4" s="88"/>
      <c r="VCI4" s="88"/>
      <c r="VCJ4" s="411"/>
      <c r="VCK4" s="411"/>
      <c r="VCL4" s="302"/>
      <c r="VCM4" s="85"/>
      <c r="VCN4" s="98"/>
      <c r="VCO4" s="85"/>
      <c r="VCP4" s="85"/>
      <c r="VCQ4" s="85"/>
      <c r="VCR4" s="85"/>
      <c r="VCS4" s="85"/>
      <c r="VCT4" s="85"/>
      <c r="VCU4" s="112"/>
      <c r="VCV4" s="112"/>
      <c r="VCW4" s="112"/>
      <c r="VCX4" s="112"/>
      <c r="VCY4" s="112"/>
      <c r="VCZ4" s="112"/>
      <c r="VDA4" s="112"/>
      <c r="VDB4" s="112"/>
      <c r="VDZ4" s="410"/>
      <c r="VEA4" s="410"/>
      <c r="VEB4" s="410"/>
      <c r="VEC4" s="410"/>
      <c r="VED4" s="299"/>
      <c r="VEE4" s="85"/>
      <c r="VEF4" s="300"/>
      <c r="VEG4" s="300"/>
      <c r="VEH4" s="301"/>
      <c r="VEI4" s="300"/>
      <c r="VEJ4" s="300"/>
      <c r="VEK4" s="300"/>
      <c r="VEL4" s="85"/>
      <c r="VEM4" s="85"/>
      <c r="VEN4" s="87"/>
      <c r="VEO4" s="88"/>
      <c r="VEP4" s="88"/>
      <c r="VEQ4" s="88"/>
      <c r="VER4" s="411"/>
      <c r="VES4" s="411"/>
      <c r="VET4" s="302"/>
      <c r="VEU4" s="85"/>
      <c r="VEV4" s="98"/>
      <c r="VEW4" s="85"/>
      <c r="VEX4" s="85"/>
      <c r="VEY4" s="85"/>
      <c r="VEZ4" s="85"/>
      <c r="VFA4" s="85"/>
      <c r="VFB4" s="85"/>
      <c r="VFC4" s="112"/>
      <c r="VFD4" s="112"/>
      <c r="VFE4" s="112"/>
      <c r="VFF4" s="112"/>
      <c r="VFG4" s="112"/>
      <c r="VFH4" s="112"/>
      <c r="VFI4" s="112"/>
      <c r="VFJ4" s="112"/>
      <c r="VGH4" s="410"/>
      <c r="VGI4" s="410"/>
      <c r="VGJ4" s="410"/>
      <c r="VGK4" s="410"/>
      <c r="VGL4" s="299"/>
      <c r="VGM4" s="85"/>
      <c r="VGN4" s="300"/>
      <c r="VGO4" s="300"/>
      <c r="VGP4" s="301"/>
      <c r="VGQ4" s="300"/>
      <c r="VGR4" s="300"/>
      <c r="VGS4" s="300"/>
      <c r="VGT4" s="85"/>
      <c r="VGU4" s="85"/>
      <c r="VGV4" s="87"/>
      <c r="VGW4" s="88"/>
      <c r="VGX4" s="88"/>
      <c r="VGY4" s="88"/>
      <c r="VGZ4" s="411"/>
      <c r="VHA4" s="411"/>
      <c r="VHB4" s="302"/>
      <c r="VHC4" s="85"/>
      <c r="VHD4" s="98"/>
      <c r="VHE4" s="85"/>
      <c r="VHF4" s="85"/>
      <c r="VHG4" s="85"/>
      <c r="VHH4" s="85"/>
      <c r="VHI4" s="85"/>
      <c r="VHJ4" s="85"/>
      <c r="VHK4" s="112"/>
      <c r="VHL4" s="112"/>
      <c r="VHM4" s="112"/>
      <c r="VHN4" s="112"/>
      <c r="VHO4" s="112"/>
      <c r="VHP4" s="112"/>
      <c r="VHQ4" s="112"/>
      <c r="VHR4" s="112"/>
      <c r="VIP4" s="410"/>
      <c r="VIQ4" s="410"/>
      <c r="VIR4" s="410"/>
      <c r="VIS4" s="410"/>
      <c r="VIT4" s="299"/>
      <c r="VIU4" s="85"/>
      <c r="VIV4" s="300"/>
      <c r="VIW4" s="300"/>
      <c r="VIX4" s="301"/>
      <c r="VIY4" s="300"/>
      <c r="VIZ4" s="300"/>
      <c r="VJA4" s="300"/>
      <c r="VJB4" s="85"/>
      <c r="VJC4" s="85"/>
      <c r="VJD4" s="87"/>
      <c r="VJE4" s="88"/>
      <c r="VJF4" s="88"/>
      <c r="VJG4" s="88"/>
      <c r="VJH4" s="411"/>
      <c r="VJI4" s="411"/>
      <c r="VJJ4" s="302"/>
      <c r="VJK4" s="85"/>
      <c r="VJL4" s="98"/>
      <c r="VJM4" s="85"/>
      <c r="VJN4" s="85"/>
      <c r="VJO4" s="85"/>
      <c r="VJP4" s="85"/>
      <c r="VJQ4" s="85"/>
      <c r="VJR4" s="85"/>
      <c r="VJS4" s="112"/>
      <c r="VJT4" s="112"/>
      <c r="VJU4" s="112"/>
      <c r="VJV4" s="112"/>
      <c r="VJW4" s="112"/>
      <c r="VJX4" s="112"/>
      <c r="VJY4" s="112"/>
      <c r="VJZ4" s="112"/>
      <c r="VKX4" s="410"/>
      <c r="VKY4" s="410"/>
      <c r="VKZ4" s="410"/>
      <c r="VLA4" s="410"/>
      <c r="VLB4" s="299"/>
      <c r="VLC4" s="85"/>
      <c r="VLD4" s="300"/>
      <c r="VLE4" s="300"/>
      <c r="VLF4" s="301"/>
      <c r="VLG4" s="300"/>
      <c r="VLH4" s="300"/>
      <c r="VLI4" s="300"/>
      <c r="VLJ4" s="85"/>
      <c r="VLK4" s="85"/>
      <c r="VLL4" s="87"/>
      <c r="VLM4" s="88"/>
      <c r="VLN4" s="88"/>
      <c r="VLO4" s="88"/>
      <c r="VLP4" s="411"/>
      <c r="VLQ4" s="411"/>
      <c r="VLR4" s="302"/>
      <c r="VLS4" s="85"/>
      <c r="VLT4" s="98"/>
      <c r="VLU4" s="85"/>
      <c r="VLV4" s="85"/>
      <c r="VLW4" s="85"/>
      <c r="VLX4" s="85"/>
      <c r="VLY4" s="85"/>
      <c r="VLZ4" s="85"/>
      <c r="VMA4" s="112"/>
      <c r="VMB4" s="112"/>
      <c r="VMC4" s="112"/>
      <c r="VMD4" s="112"/>
      <c r="VME4" s="112"/>
      <c r="VMF4" s="112"/>
      <c r="VMG4" s="112"/>
      <c r="VMH4" s="112"/>
      <c r="VNF4" s="410"/>
      <c r="VNG4" s="410"/>
      <c r="VNH4" s="410"/>
      <c r="VNI4" s="410"/>
      <c r="VNJ4" s="299"/>
      <c r="VNK4" s="85"/>
      <c r="VNL4" s="300"/>
      <c r="VNM4" s="300"/>
      <c r="VNN4" s="301"/>
      <c r="VNO4" s="300"/>
      <c r="VNP4" s="300"/>
      <c r="VNQ4" s="300"/>
      <c r="VNR4" s="85"/>
      <c r="VNS4" s="85"/>
      <c r="VNT4" s="87"/>
      <c r="VNU4" s="88"/>
      <c r="VNV4" s="88"/>
      <c r="VNW4" s="88"/>
      <c r="VNX4" s="411"/>
      <c r="VNY4" s="411"/>
      <c r="VNZ4" s="302"/>
      <c r="VOA4" s="85"/>
      <c r="VOB4" s="98"/>
      <c r="VOC4" s="85"/>
      <c r="VOD4" s="85"/>
      <c r="VOE4" s="85"/>
      <c r="VOF4" s="85"/>
      <c r="VOG4" s="85"/>
      <c r="VOH4" s="85"/>
      <c r="VOI4" s="112"/>
      <c r="VOJ4" s="112"/>
      <c r="VOK4" s="112"/>
      <c r="VOL4" s="112"/>
      <c r="VOM4" s="112"/>
      <c r="VON4" s="112"/>
      <c r="VOO4" s="112"/>
      <c r="VOP4" s="112"/>
      <c r="VPN4" s="410"/>
      <c r="VPO4" s="410"/>
      <c r="VPP4" s="410"/>
      <c r="VPQ4" s="410"/>
      <c r="VPR4" s="299"/>
      <c r="VPS4" s="85"/>
      <c r="VPT4" s="300"/>
      <c r="VPU4" s="300"/>
      <c r="VPV4" s="301"/>
      <c r="VPW4" s="300"/>
      <c r="VPX4" s="300"/>
      <c r="VPY4" s="300"/>
      <c r="VPZ4" s="85"/>
      <c r="VQA4" s="85"/>
      <c r="VQB4" s="87"/>
      <c r="VQC4" s="88"/>
      <c r="VQD4" s="88"/>
      <c r="VQE4" s="88"/>
      <c r="VQF4" s="411"/>
      <c r="VQG4" s="411"/>
      <c r="VQH4" s="302"/>
      <c r="VQI4" s="85"/>
      <c r="VQJ4" s="98"/>
      <c r="VQK4" s="85"/>
      <c r="VQL4" s="85"/>
      <c r="VQM4" s="85"/>
      <c r="VQN4" s="85"/>
      <c r="VQO4" s="85"/>
      <c r="VQP4" s="85"/>
      <c r="VQQ4" s="112"/>
      <c r="VQR4" s="112"/>
      <c r="VQS4" s="112"/>
      <c r="VQT4" s="112"/>
      <c r="VQU4" s="112"/>
      <c r="VQV4" s="112"/>
      <c r="VQW4" s="112"/>
      <c r="VQX4" s="112"/>
      <c r="VRV4" s="410"/>
      <c r="VRW4" s="410"/>
      <c r="VRX4" s="410"/>
      <c r="VRY4" s="410"/>
      <c r="VRZ4" s="299"/>
      <c r="VSA4" s="85"/>
      <c r="VSB4" s="300"/>
      <c r="VSC4" s="300"/>
      <c r="VSD4" s="301"/>
      <c r="VSE4" s="300"/>
      <c r="VSF4" s="300"/>
      <c r="VSG4" s="300"/>
      <c r="VSH4" s="85"/>
      <c r="VSI4" s="85"/>
      <c r="VSJ4" s="87"/>
      <c r="VSK4" s="88"/>
      <c r="VSL4" s="88"/>
      <c r="VSM4" s="88"/>
      <c r="VSN4" s="411"/>
      <c r="VSO4" s="411"/>
      <c r="VSP4" s="302"/>
      <c r="VSQ4" s="85"/>
      <c r="VSR4" s="98"/>
      <c r="VSS4" s="85"/>
      <c r="VST4" s="85"/>
      <c r="VSU4" s="85"/>
      <c r="VSV4" s="85"/>
      <c r="VSW4" s="85"/>
      <c r="VSX4" s="85"/>
      <c r="VSY4" s="112"/>
      <c r="VSZ4" s="112"/>
      <c r="VTA4" s="112"/>
      <c r="VTB4" s="112"/>
      <c r="VTC4" s="112"/>
      <c r="VTD4" s="112"/>
      <c r="VTE4" s="112"/>
      <c r="VTF4" s="112"/>
      <c r="VUD4" s="410"/>
      <c r="VUE4" s="410"/>
      <c r="VUF4" s="410"/>
      <c r="VUG4" s="410"/>
      <c r="VUH4" s="299"/>
      <c r="VUI4" s="85"/>
      <c r="VUJ4" s="300"/>
      <c r="VUK4" s="300"/>
      <c r="VUL4" s="301"/>
      <c r="VUM4" s="300"/>
      <c r="VUN4" s="300"/>
      <c r="VUO4" s="300"/>
      <c r="VUP4" s="85"/>
      <c r="VUQ4" s="85"/>
      <c r="VUR4" s="87"/>
      <c r="VUS4" s="88"/>
      <c r="VUT4" s="88"/>
      <c r="VUU4" s="88"/>
      <c r="VUV4" s="411"/>
      <c r="VUW4" s="411"/>
      <c r="VUX4" s="302"/>
      <c r="VUY4" s="85"/>
      <c r="VUZ4" s="98"/>
      <c r="VVA4" s="85"/>
      <c r="VVB4" s="85"/>
      <c r="VVC4" s="85"/>
      <c r="VVD4" s="85"/>
      <c r="VVE4" s="85"/>
      <c r="VVF4" s="85"/>
      <c r="VVG4" s="112"/>
      <c r="VVH4" s="112"/>
      <c r="VVI4" s="112"/>
      <c r="VVJ4" s="112"/>
      <c r="VVK4" s="112"/>
      <c r="VVL4" s="112"/>
      <c r="VVM4" s="112"/>
      <c r="VVN4" s="112"/>
      <c r="VWL4" s="410"/>
      <c r="VWM4" s="410"/>
      <c r="VWN4" s="410"/>
      <c r="VWO4" s="410"/>
      <c r="VWP4" s="299"/>
      <c r="VWQ4" s="85"/>
      <c r="VWR4" s="300"/>
      <c r="VWS4" s="300"/>
      <c r="VWT4" s="301"/>
      <c r="VWU4" s="300"/>
      <c r="VWV4" s="300"/>
      <c r="VWW4" s="300"/>
      <c r="VWX4" s="85"/>
      <c r="VWY4" s="85"/>
      <c r="VWZ4" s="87"/>
      <c r="VXA4" s="88"/>
      <c r="VXB4" s="88"/>
      <c r="VXC4" s="88"/>
      <c r="VXD4" s="411"/>
      <c r="VXE4" s="411"/>
      <c r="VXF4" s="302"/>
      <c r="VXG4" s="85"/>
      <c r="VXH4" s="98"/>
      <c r="VXI4" s="85"/>
      <c r="VXJ4" s="85"/>
      <c r="VXK4" s="85"/>
      <c r="VXL4" s="85"/>
      <c r="VXM4" s="85"/>
      <c r="VXN4" s="85"/>
      <c r="VXO4" s="112"/>
      <c r="VXP4" s="112"/>
      <c r="VXQ4" s="112"/>
      <c r="VXR4" s="112"/>
      <c r="VXS4" s="112"/>
      <c r="VXT4" s="112"/>
      <c r="VXU4" s="112"/>
      <c r="VXV4" s="112"/>
      <c r="VYT4" s="410"/>
      <c r="VYU4" s="410"/>
      <c r="VYV4" s="410"/>
      <c r="VYW4" s="410"/>
      <c r="VYX4" s="299"/>
      <c r="VYY4" s="85"/>
      <c r="VYZ4" s="300"/>
      <c r="VZA4" s="300"/>
      <c r="VZB4" s="301"/>
      <c r="VZC4" s="300"/>
      <c r="VZD4" s="300"/>
      <c r="VZE4" s="300"/>
      <c r="VZF4" s="85"/>
      <c r="VZG4" s="85"/>
      <c r="VZH4" s="87"/>
      <c r="VZI4" s="88"/>
      <c r="VZJ4" s="88"/>
      <c r="VZK4" s="88"/>
      <c r="VZL4" s="411"/>
      <c r="VZM4" s="411"/>
      <c r="VZN4" s="302"/>
      <c r="VZO4" s="85"/>
      <c r="VZP4" s="98"/>
      <c r="VZQ4" s="85"/>
      <c r="VZR4" s="85"/>
      <c r="VZS4" s="85"/>
      <c r="VZT4" s="85"/>
      <c r="VZU4" s="85"/>
      <c r="VZV4" s="85"/>
      <c r="VZW4" s="112"/>
      <c r="VZX4" s="112"/>
      <c r="VZY4" s="112"/>
      <c r="VZZ4" s="112"/>
      <c r="WAA4" s="112"/>
      <c r="WAB4" s="112"/>
      <c r="WAC4" s="112"/>
      <c r="WAD4" s="112"/>
      <c r="WBB4" s="410"/>
      <c r="WBC4" s="410"/>
      <c r="WBD4" s="410"/>
      <c r="WBE4" s="410"/>
      <c r="WBF4" s="299"/>
      <c r="WBG4" s="85"/>
      <c r="WBH4" s="300"/>
      <c r="WBI4" s="300"/>
      <c r="WBJ4" s="301"/>
      <c r="WBK4" s="300"/>
      <c r="WBL4" s="300"/>
      <c r="WBM4" s="300"/>
      <c r="WBN4" s="85"/>
      <c r="WBO4" s="85"/>
      <c r="WBP4" s="87"/>
      <c r="WBQ4" s="88"/>
      <c r="WBR4" s="88"/>
      <c r="WBS4" s="88"/>
      <c r="WBT4" s="411"/>
      <c r="WBU4" s="411"/>
      <c r="WBV4" s="302"/>
      <c r="WBW4" s="85"/>
      <c r="WBX4" s="98"/>
      <c r="WBY4" s="85"/>
      <c r="WBZ4" s="85"/>
      <c r="WCA4" s="85"/>
      <c r="WCB4" s="85"/>
      <c r="WCC4" s="85"/>
      <c r="WCD4" s="85"/>
      <c r="WCE4" s="112"/>
      <c r="WCF4" s="112"/>
      <c r="WCG4" s="112"/>
      <c r="WCH4" s="112"/>
      <c r="WCI4" s="112"/>
      <c r="WCJ4" s="112"/>
      <c r="WCK4" s="112"/>
      <c r="WCL4" s="112"/>
      <c r="WDJ4" s="410"/>
      <c r="WDK4" s="410"/>
      <c r="WDL4" s="410"/>
      <c r="WDM4" s="410"/>
      <c r="WDN4" s="299"/>
      <c r="WDO4" s="85"/>
      <c r="WDP4" s="300"/>
      <c r="WDQ4" s="300"/>
      <c r="WDR4" s="301"/>
      <c r="WDS4" s="300"/>
      <c r="WDT4" s="300"/>
      <c r="WDU4" s="300"/>
      <c r="WDV4" s="85"/>
      <c r="WDW4" s="85"/>
      <c r="WDX4" s="87"/>
      <c r="WDY4" s="88"/>
      <c r="WDZ4" s="88"/>
      <c r="WEA4" s="88"/>
      <c r="WEB4" s="411"/>
      <c r="WEC4" s="411"/>
      <c r="WED4" s="302"/>
      <c r="WEE4" s="85"/>
      <c r="WEF4" s="98"/>
      <c r="WEG4" s="85"/>
      <c r="WEH4" s="85"/>
      <c r="WEI4" s="85"/>
      <c r="WEJ4" s="85"/>
      <c r="WEK4" s="85"/>
      <c r="WEL4" s="85"/>
      <c r="WEM4" s="112"/>
      <c r="WEN4" s="112"/>
      <c r="WEO4" s="112"/>
      <c r="WEP4" s="112"/>
      <c r="WEQ4" s="112"/>
      <c r="WER4" s="112"/>
      <c r="WES4" s="112"/>
      <c r="WET4" s="112"/>
      <c r="WFR4" s="410"/>
      <c r="WFS4" s="410"/>
      <c r="WFT4" s="410"/>
      <c r="WFU4" s="410"/>
      <c r="WFV4" s="299"/>
      <c r="WFW4" s="85"/>
      <c r="WFX4" s="300"/>
      <c r="WFY4" s="300"/>
      <c r="WFZ4" s="301"/>
      <c r="WGA4" s="300"/>
      <c r="WGB4" s="300"/>
      <c r="WGC4" s="300"/>
      <c r="WGD4" s="85"/>
      <c r="WGE4" s="85"/>
      <c r="WGF4" s="87"/>
      <c r="WGG4" s="88"/>
      <c r="WGH4" s="88"/>
      <c r="WGI4" s="88"/>
      <c r="WGJ4" s="411"/>
      <c r="WGK4" s="411"/>
      <c r="WGL4" s="302"/>
      <c r="WGM4" s="85"/>
      <c r="WGN4" s="98"/>
      <c r="WGO4" s="85"/>
      <c r="WGP4" s="85"/>
      <c r="WGQ4" s="85"/>
      <c r="WGR4" s="85"/>
      <c r="WGS4" s="85"/>
      <c r="WGT4" s="85"/>
      <c r="WGU4" s="112"/>
      <c r="WGV4" s="112"/>
      <c r="WGW4" s="112"/>
      <c r="WGX4" s="112"/>
      <c r="WGY4" s="112"/>
      <c r="WGZ4" s="112"/>
      <c r="WHA4" s="112"/>
      <c r="WHB4" s="112"/>
      <c r="WHZ4" s="410"/>
      <c r="WIA4" s="410"/>
      <c r="WIB4" s="410"/>
      <c r="WIC4" s="410"/>
      <c r="WID4" s="299"/>
      <c r="WIE4" s="85"/>
      <c r="WIF4" s="300"/>
      <c r="WIG4" s="300"/>
      <c r="WIH4" s="301"/>
      <c r="WII4" s="300"/>
      <c r="WIJ4" s="300"/>
      <c r="WIK4" s="300"/>
      <c r="WIL4" s="85"/>
      <c r="WIM4" s="85"/>
      <c r="WIN4" s="87"/>
      <c r="WIO4" s="88"/>
      <c r="WIP4" s="88"/>
      <c r="WIQ4" s="88"/>
      <c r="WIR4" s="411"/>
      <c r="WIS4" s="411"/>
      <c r="WIT4" s="302"/>
      <c r="WIU4" s="85"/>
      <c r="WIV4" s="98"/>
      <c r="WIW4" s="85"/>
      <c r="WIX4" s="85"/>
      <c r="WIY4" s="85"/>
      <c r="WIZ4" s="85"/>
      <c r="WJA4" s="85"/>
      <c r="WJB4" s="85"/>
      <c r="WJC4" s="112"/>
      <c r="WJD4" s="112"/>
      <c r="WJE4" s="112"/>
      <c r="WJF4" s="112"/>
      <c r="WJG4" s="112"/>
      <c r="WJH4" s="112"/>
      <c r="WJI4" s="112"/>
      <c r="WJJ4" s="112"/>
      <c r="WKH4" s="410"/>
      <c r="WKI4" s="410"/>
      <c r="WKJ4" s="410"/>
      <c r="WKK4" s="410"/>
      <c r="WKL4" s="299"/>
      <c r="WKM4" s="85"/>
      <c r="WKN4" s="300"/>
      <c r="WKO4" s="300"/>
      <c r="WKP4" s="301"/>
      <c r="WKQ4" s="300"/>
      <c r="WKR4" s="300"/>
      <c r="WKS4" s="300"/>
      <c r="WKT4" s="85"/>
      <c r="WKU4" s="85"/>
      <c r="WKV4" s="87"/>
      <c r="WKW4" s="88"/>
      <c r="WKX4" s="88"/>
      <c r="WKY4" s="88"/>
      <c r="WKZ4" s="411"/>
      <c r="WLA4" s="411"/>
      <c r="WLB4" s="302"/>
      <c r="WLC4" s="85"/>
      <c r="WLD4" s="98"/>
      <c r="WLE4" s="85"/>
      <c r="WLF4" s="85"/>
      <c r="WLG4" s="85"/>
      <c r="WLH4" s="85"/>
      <c r="WLI4" s="85"/>
      <c r="WLJ4" s="85"/>
      <c r="WLK4" s="112"/>
      <c r="WLL4" s="112"/>
      <c r="WLM4" s="112"/>
      <c r="WLN4" s="112"/>
      <c r="WLO4" s="112"/>
      <c r="WLP4" s="112"/>
      <c r="WLQ4" s="112"/>
      <c r="WLR4" s="112"/>
      <c r="WMP4" s="410"/>
      <c r="WMQ4" s="410"/>
      <c r="WMR4" s="410"/>
      <c r="WMS4" s="410"/>
      <c r="WMT4" s="299"/>
      <c r="WMU4" s="85"/>
      <c r="WMV4" s="300"/>
      <c r="WMW4" s="300"/>
      <c r="WMX4" s="301"/>
      <c r="WMY4" s="300"/>
      <c r="WMZ4" s="300"/>
      <c r="WNA4" s="300"/>
      <c r="WNB4" s="85"/>
      <c r="WNC4" s="85"/>
      <c r="WND4" s="87"/>
      <c r="WNE4" s="88"/>
      <c r="WNF4" s="88"/>
      <c r="WNG4" s="88"/>
      <c r="WNH4" s="411"/>
      <c r="WNI4" s="411"/>
      <c r="WNJ4" s="302"/>
      <c r="WNK4" s="85"/>
      <c r="WNL4" s="98"/>
      <c r="WNM4" s="85"/>
      <c r="WNN4" s="85"/>
      <c r="WNO4" s="85"/>
      <c r="WNP4" s="85"/>
      <c r="WNQ4" s="85"/>
      <c r="WNR4" s="85"/>
      <c r="WNS4" s="112"/>
      <c r="WNT4" s="112"/>
      <c r="WNU4" s="112"/>
      <c r="WNV4" s="112"/>
      <c r="WNW4" s="112"/>
      <c r="WNX4" s="112"/>
      <c r="WNY4" s="112"/>
      <c r="WNZ4" s="112"/>
      <c r="WOX4" s="410"/>
      <c r="WOY4" s="410"/>
      <c r="WOZ4" s="410"/>
      <c r="WPA4" s="410"/>
      <c r="WPB4" s="299"/>
      <c r="WPC4" s="85"/>
      <c r="WPD4" s="300"/>
      <c r="WPE4" s="300"/>
      <c r="WPF4" s="301"/>
      <c r="WPG4" s="300"/>
      <c r="WPH4" s="300"/>
      <c r="WPI4" s="300"/>
      <c r="WPJ4" s="85"/>
      <c r="WPK4" s="85"/>
      <c r="WPL4" s="87"/>
      <c r="WPM4" s="88"/>
      <c r="WPN4" s="88"/>
      <c r="WPO4" s="88"/>
      <c r="WPP4" s="411"/>
      <c r="WPQ4" s="411"/>
      <c r="WPR4" s="302"/>
      <c r="WPS4" s="85"/>
      <c r="WPT4" s="98"/>
      <c r="WPU4" s="85"/>
      <c r="WPV4" s="85"/>
      <c r="WPW4" s="85"/>
      <c r="WPX4" s="85"/>
      <c r="WPY4" s="85"/>
      <c r="WPZ4" s="85"/>
      <c r="WQA4" s="112"/>
      <c r="WQB4" s="112"/>
      <c r="WQC4" s="112"/>
      <c r="WQD4" s="112"/>
      <c r="WQE4" s="112"/>
      <c r="WQF4" s="112"/>
      <c r="WQG4" s="112"/>
      <c r="WQH4" s="112"/>
      <c r="WRF4" s="410"/>
      <c r="WRG4" s="410"/>
      <c r="WRH4" s="410"/>
      <c r="WRI4" s="410"/>
      <c r="WRJ4" s="299"/>
      <c r="WRK4" s="85"/>
      <c r="WRL4" s="300"/>
      <c r="WRM4" s="300"/>
      <c r="WRN4" s="301"/>
      <c r="WRO4" s="300"/>
      <c r="WRP4" s="300"/>
      <c r="WRQ4" s="300"/>
      <c r="WRR4" s="85"/>
      <c r="WRS4" s="85"/>
      <c r="WRT4" s="87"/>
      <c r="WRU4" s="88"/>
      <c r="WRV4" s="88"/>
      <c r="WRW4" s="88"/>
      <c r="WRX4" s="411"/>
      <c r="WRY4" s="411"/>
      <c r="WRZ4" s="302"/>
      <c r="WSA4" s="85"/>
      <c r="WSB4" s="98"/>
      <c r="WSC4" s="85"/>
      <c r="WSD4" s="85"/>
      <c r="WSE4" s="85"/>
      <c r="WSF4" s="85"/>
      <c r="WSG4" s="85"/>
      <c r="WSH4" s="85"/>
      <c r="WSI4" s="112"/>
      <c r="WSJ4" s="112"/>
      <c r="WSK4" s="112"/>
      <c r="WSL4" s="112"/>
      <c r="WSM4" s="112"/>
      <c r="WSN4" s="112"/>
      <c r="WSO4" s="112"/>
      <c r="WSP4" s="112"/>
      <c r="WTN4" s="410"/>
      <c r="WTO4" s="410"/>
      <c r="WTP4" s="410"/>
      <c r="WTQ4" s="410"/>
      <c r="WTR4" s="299"/>
      <c r="WTS4" s="85"/>
      <c r="WTT4" s="300"/>
      <c r="WTU4" s="300"/>
      <c r="WTV4" s="301"/>
      <c r="WTW4" s="300"/>
      <c r="WTX4" s="300"/>
      <c r="WTY4" s="300"/>
      <c r="WTZ4" s="85"/>
      <c r="WUA4" s="85"/>
      <c r="WUB4" s="87"/>
      <c r="WUC4" s="88"/>
      <c r="WUD4" s="88"/>
      <c r="WUE4" s="88"/>
      <c r="WUF4" s="411"/>
      <c r="WUG4" s="411"/>
      <c r="WUH4" s="302"/>
      <c r="WUI4" s="85"/>
      <c r="WUJ4" s="98"/>
      <c r="WUK4" s="85"/>
      <c r="WUL4" s="85"/>
      <c r="WUM4" s="85"/>
      <c r="WUN4" s="85"/>
      <c r="WUO4" s="85"/>
      <c r="WUP4" s="85"/>
      <c r="WUQ4" s="112"/>
      <c r="WUR4" s="112"/>
      <c r="WUS4" s="112"/>
      <c r="WUT4" s="112"/>
      <c r="WUU4" s="112"/>
      <c r="WUV4" s="112"/>
      <c r="WUW4" s="112"/>
      <c r="WUX4" s="112"/>
      <c r="WVV4" s="410"/>
      <c r="WVW4" s="410"/>
      <c r="WVX4" s="410"/>
      <c r="WVY4" s="410"/>
      <c r="WVZ4" s="299"/>
      <c r="WWA4" s="85"/>
      <c r="WWB4" s="300"/>
      <c r="WWC4" s="300"/>
      <c r="WWD4" s="301"/>
      <c r="WWE4" s="300"/>
      <c r="WWF4" s="300"/>
      <c r="WWG4" s="300"/>
      <c r="WWH4" s="85"/>
      <c r="WWI4" s="85"/>
      <c r="WWJ4" s="87"/>
      <c r="WWK4" s="88"/>
      <c r="WWL4" s="88"/>
      <c r="WWM4" s="88"/>
      <c r="WWN4" s="411"/>
      <c r="WWO4" s="411"/>
      <c r="WWP4" s="302"/>
      <c r="WWQ4" s="85"/>
      <c r="WWR4" s="98"/>
      <c r="WWS4" s="85"/>
      <c r="WWT4" s="85"/>
      <c r="WWU4" s="85"/>
      <c r="WWV4" s="85"/>
      <c r="WWW4" s="85"/>
      <c r="WWX4" s="85"/>
      <c r="WWY4" s="112"/>
      <c r="WWZ4" s="112"/>
      <c r="WXA4" s="112"/>
      <c r="WXB4" s="112"/>
      <c r="WXC4" s="112"/>
      <c r="WXD4" s="112"/>
      <c r="WXE4" s="112"/>
      <c r="WXF4" s="112"/>
      <c r="WYD4" s="410"/>
      <c r="WYE4" s="410"/>
      <c r="WYF4" s="410"/>
      <c r="WYG4" s="410"/>
      <c r="WYH4" s="299"/>
      <c r="WYI4" s="85"/>
      <c r="WYJ4" s="300"/>
      <c r="WYK4" s="300"/>
      <c r="WYL4" s="301"/>
      <c r="WYM4" s="300"/>
      <c r="WYN4" s="300"/>
      <c r="WYO4" s="300"/>
      <c r="WYP4" s="85"/>
      <c r="WYQ4" s="85"/>
      <c r="WYR4" s="87"/>
      <c r="WYS4" s="88"/>
      <c r="WYT4" s="88"/>
      <c r="WYU4" s="88"/>
      <c r="WYV4" s="411"/>
      <c r="WYW4" s="411"/>
      <c r="WYX4" s="302"/>
      <c r="WYY4" s="85"/>
      <c r="WYZ4" s="98"/>
      <c r="WZA4" s="85"/>
      <c r="WZB4" s="85"/>
      <c r="WZC4" s="85"/>
      <c r="WZD4" s="85"/>
      <c r="WZE4" s="85"/>
      <c r="WZF4" s="85"/>
      <c r="WZG4" s="112"/>
      <c r="WZH4" s="112"/>
      <c r="WZI4" s="112"/>
      <c r="WZJ4" s="112"/>
      <c r="WZK4" s="112"/>
      <c r="WZL4" s="112"/>
      <c r="WZM4" s="112"/>
      <c r="WZN4" s="112"/>
      <c r="XAL4" s="410"/>
      <c r="XAM4" s="410"/>
      <c r="XAN4" s="410"/>
      <c r="XAO4" s="410"/>
      <c r="XAP4" s="299"/>
      <c r="XAQ4" s="85"/>
      <c r="XAR4" s="300"/>
      <c r="XAS4" s="300"/>
      <c r="XAT4" s="301"/>
      <c r="XAU4" s="300"/>
      <c r="XAV4" s="300"/>
      <c r="XAW4" s="300"/>
      <c r="XAX4" s="85"/>
      <c r="XAY4" s="85"/>
      <c r="XAZ4" s="87"/>
      <c r="XBA4" s="88"/>
      <c r="XBB4" s="88"/>
      <c r="XBC4" s="88"/>
      <c r="XBD4" s="411"/>
      <c r="XBE4" s="411"/>
      <c r="XBF4" s="302"/>
      <c r="XBG4" s="85"/>
      <c r="XBH4" s="98"/>
      <c r="XBI4" s="85"/>
      <c r="XBJ4" s="85"/>
      <c r="XBK4" s="85"/>
      <c r="XBL4" s="85"/>
      <c r="XBM4" s="85"/>
      <c r="XBN4" s="85"/>
      <c r="XBO4" s="112"/>
      <c r="XBP4" s="112"/>
      <c r="XBQ4" s="112"/>
      <c r="XBR4" s="112"/>
      <c r="XBS4" s="112"/>
      <c r="XBT4" s="112"/>
      <c r="XBU4" s="112"/>
      <c r="XBV4" s="112"/>
      <c r="XCT4" s="410"/>
      <c r="XCU4" s="410"/>
      <c r="XCV4" s="410"/>
      <c r="XCW4" s="410"/>
      <c r="XCX4" s="299"/>
      <c r="XCY4" s="85"/>
      <c r="XCZ4" s="300"/>
      <c r="XDA4" s="300"/>
      <c r="XDB4" s="301"/>
      <c r="XDC4" s="300"/>
      <c r="XDD4" s="300"/>
      <c r="XDE4" s="300"/>
      <c r="XDF4" s="85"/>
      <c r="XDG4" s="85"/>
      <c r="XDH4" s="87"/>
      <c r="XDI4" s="88"/>
      <c r="XDJ4" s="88"/>
      <c r="XDK4" s="88"/>
      <c r="XDL4" s="411"/>
      <c r="XDM4" s="411"/>
      <c r="XDN4" s="302"/>
      <c r="XDO4" s="85"/>
      <c r="XDP4" s="98"/>
      <c r="XDQ4" s="85"/>
      <c r="XDR4" s="85"/>
      <c r="XDS4" s="85"/>
      <c r="XDT4" s="85"/>
      <c r="XDU4" s="85"/>
      <c r="XDV4" s="85"/>
      <c r="XDW4" s="112"/>
      <c r="XDX4" s="112"/>
      <c r="XDY4" s="112"/>
      <c r="XDZ4" s="112"/>
      <c r="XEA4" s="112"/>
      <c r="XEB4" s="112"/>
      <c r="XEC4" s="112"/>
      <c r="XED4" s="112"/>
      <c r="XFB4" s="410"/>
      <c r="XFC4" s="412"/>
      <c r="XFD4" s="412"/>
    </row>
    <row r="5" spans="1:16384" s="5" customFormat="1" ht="17.45" customHeight="1">
      <c r="B5" s="410"/>
      <c r="C5" s="410"/>
      <c r="D5" s="410"/>
      <c r="E5" s="410"/>
      <c r="F5" s="299"/>
      <c r="G5" s="85"/>
      <c r="H5" s="300"/>
      <c r="I5" s="300"/>
      <c r="J5" s="301"/>
      <c r="K5" s="300"/>
      <c r="L5" s="303"/>
      <c r="M5" s="303"/>
      <c r="N5" s="303"/>
      <c r="O5" s="303"/>
      <c r="P5" s="303"/>
      <c r="Q5" s="303"/>
      <c r="R5" s="303"/>
      <c r="S5" s="303"/>
      <c r="T5" s="85"/>
      <c r="U5" s="85"/>
      <c r="V5" s="302"/>
      <c r="W5" s="85"/>
      <c r="X5" s="98"/>
      <c r="Y5" s="85"/>
      <c r="Z5" s="85"/>
      <c r="AA5" s="85"/>
      <c r="AB5" s="85"/>
      <c r="AC5" s="85"/>
      <c r="AD5" s="85"/>
      <c r="AE5" s="68"/>
      <c r="AF5" s="68"/>
      <c r="AG5" s="68"/>
      <c r="AH5" s="68"/>
      <c r="AI5" s="68"/>
      <c r="AJ5" s="112"/>
      <c r="AK5" s="112"/>
      <c r="AL5" s="112"/>
      <c r="AM5" s="112"/>
      <c r="AN5" s="112"/>
      <c r="AO5" s="112"/>
      <c r="AP5" s="112"/>
      <c r="AQ5" s="112"/>
      <c r="AR5" s="112"/>
      <c r="BJ5" s="410"/>
      <c r="BK5" s="410"/>
      <c r="BL5" s="410"/>
      <c r="BM5" s="410"/>
      <c r="BN5" s="299"/>
      <c r="BO5" s="85"/>
      <c r="BP5" s="300"/>
      <c r="BQ5" s="300"/>
      <c r="BR5" s="301"/>
      <c r="BS5" s="300"/>
      <c r="BT5" s="303"/>
      <c r="BU5" s="303"/>
      <c r="BV5" s="303"/>
      <c r="BW5" s="303"/>
      <c r="BX5" s="303"/>
      <c r="BY5" s="303"/>
      <c r="BZ5" s="303"/>
      <c r="CA5" s="303"/>
      <c r="CB5" s="85"/>
      <c r="CC5" s="85"/>
      <c r="CD5" s="302"/>
      <c r="CE5" s="85"/>
      <c r="CF5" s="98"/>
      <c r="CG5" s="85"/>
      <c r="CH5" s="85"/>
      <c r="CI5" s="85"/>
      <c r="CJ5" s="85"/>
      <c r="CK5" s="85"/>
      <c r="CL5" s="85"/>
      <c r="CM5" s="112"/>
      <c r="CN5" s="112"/>
      <c r="CO5" s="112"/>
      <c r="CP5" s="112"/>
      <c r="CQ5" s="112"/>
      <c r="CR5" s="112"/>
      <c r="CS5" s="112"/>
      <c r="CT5" s="112"/>
      <c r="DR5" s="410"/>
      <c r="DS5" s="410"/>
      <c r="DT5" s="410"/>
      <c r="DU5" s="410"/>
      <c r="DV5" s="299"/>
      <c r="DW5" s="85"/>
      <c r="DX5" s="300"/>
      <c r="DY5" s="300"/>
      <c r="DZ5" s="301"/>
      <c r="EA5" s="300"/>
      <c r="EB5" s="303"/>
      <c r="EC5" s="303"/>
      <c r="ED5" s="303"/>
      <c r="EE5" s="303"/>
      <c r="EF5" s="303"/>
      <c r="EG5" s="303"/>
      <c r="EH5" s="303"/>
      <c r="EI5" s="303"/>
      <c r="EJ5" s="85"/>
      <c r="EK5" s="85"/>
      <c r="EL5" s="302"/>
      <c r="EM5" s="85"/>
      <c r="EN5" s="98"/>
      <c r="EO5" s="85"/>
      <c r="EP5" s="85"/>
      <c r="EQ5" s="85"/>
      <c r="ER5" s="85"/>
      <c r="ES5" s="85"/>
      <c r="ET5" s="85"/>
      <c r="EU5" s="112"/>
      <c r="EV5" s="112"/>
      <c r="EW5" s="112"/>
      <c r="EX5" s="112"/>
      <c r="EY5" s="112"/>
      <c r="EZ5" s="112"/>
      <c r="FA5" s="112"/>
      <c r="FB5" s="112"/>
      <c r="FZ5" s="410"/>
      <c r="GA5" s="410"/>
      <c r="GB5" s="410"/>
      <c r="GC5" s="410"/>
      <c r="GD5" s="299"/>
      <c r="GE5" s="85"/>
      <c r="GF5" s="300"/>
      <c r="GG5" s="300"/>
      <c r="GH5" s="301"/>
      <c r="GI5" s="300"/>
      <c r="GJ5" s="303"/>
      <c r="GK5" s="303"/>
      <c r="GL5" s="303"/>
      <c r="GM5" s="303"/>
      <c r="GN5" s="303"/>
      <c r="GO5" s="303"/>
      <c r="GP5" s="303"/>
      <c r="GQ5" s="303"/>
      <c r="GR5" s="85"/>
      <c r="GS5" s="85"/>
      <c r="GT5" s="302"/>
      <c r="GU5" s="85"/>
      <c r="GV5" s="98"/>
      <c r="GW5" s="85"/>
      <c r="GX5" s="85"/>
      <c r="GY5" s="85"/>
      <c r="GZ5" s="85"/>
      <c r="HA5" s="85"/>
      <c r="HB5" s="85"/>
      <c r="HC5" s="112"/>
      <c r="HD5" s="112"/>
      <c r="HE5" s="112"/>
      <c r="HF5" s="112"/>
      <c r="HG5" s="112"/>
      <c r="HH5" s="112"/>
      <c r="HI5" s="112"/>
      <c r="HJ5" s="112"/>
      <c r="IH5" s="410"/>
      <c r="II5" s="410"/>
      <c r="IJ5" s="410"/>
      <c r="IK5" s="410"/>
      <c r="IL5" s="299"/>
      <c r="IM5" s="85"/>
      <c r="IN5" s="300"/>
      <c r="IO5" s="300"/>
      <c r="IP5" s="301"/>
      <c r="IQ5" s="300"/>
      <c r="IR5" s="303"/>
      <c r="IS5" s="303"/>
      <c r="IT5" s="303"/>
      <c r="IU5" s="303"/>
      <c r="IV5" s="303"/>
      <c r="IW5" s="303"/>
      <c r="IX5" s="303"/>
      <c r="IY5" s="303"/>
      <c r="IZ5" s="85"/>
      <c r="JA5" s="85"/>
      <c r="JB5" s="302"/>
      <c r="JC5" s="85"/>
      <c r="JD5" s="98"/>
      <c r="JE5" s="85"/>
      <c r="JF5" s="85"/>
      <c r="JG5" s="85"/>
      <c r="JH5" s="85"/>
      <c r="JI5" s="85"/>
      <c r="JJ5" s="85"/>
      <c r="JK5" s="112"/>
      <c r="JL5" s="112"/>
      <c r="JM5" s="112"/>
      <c r="JN5" s="112"/>
      <c r="JO5" s="112"/>
      <c r="JP5" s="112"/>
      <c r="JQ5" s="112"/>
      <c r="JR5" s="112"/>
      <c r="KP5" s="410"/>
      <c r="KQ5" s="410"/>
      <c r="KR5" s="410"/>
      <c r="KS5" s="410"/>
      <c r="KT5" s="299"/>
      <c r="KU5" s="85"/>
      <c r="KV5" s="300"/>
      <c r="KW5" s="300"/>
      <c r="KX5" s="301"/>
      <c r="KY5" s="300"/>
      <c r="KZ5" s="303"/>
      <c r="LA5" s="303"/>
      <c r="LB5" s="303"/>
      <c r="LC5" s="303"/>
      <c r="LD5" s="303"/>
      <c r="LE5" s="303"/>
      <c r="LF5" s="303"/>
      <c r="LG5" s="303"/>
      <c r="LH5" s="85"/>
      <c r="LI5" s="85"/>
      <c r="LJ5" s="302"/>
      <c r="LK5" s="85"/>
      <c r="LL5" s="98"/>
      <c r="LM5" s="85"/>
      <c r="LN5" s="85"/>
      <c r="LO5" s="85"/>
      <c r="LP5" s="85"/>
      <c r="LQ5" s="85"/>
      <c r="LR5" s="85"/>
      <c r="LS5" s="112"/>
      <c r="LT5" s="112"/>
      <c r="LU5" s="112"/>
      <c r="LV5" s="112"/>
      <c r="LW5" s="112"/>
      <c r="LX5" s="112"/>
      <c r="LY5" s="112"/>
      <c r="LZ5" s="112"/>
      <c r="MX5" s="410"/>
      <c r="MY5" s="410"/>
      <c r="MZ5" s="410"/>
      <c r="NA5" s="410"/>
      <c r="NB5" s="299"/>
      <c r="NC5" s="85"/>
      <c r="ND5" s="300"/>
      <c r="NE5" s="300"/>
      <c r="NF5" s="301"/>
      <c r="NG5" s="300"/>
      <c r="NH5" s="303"/>
      <c r="NI5" s="303"/>
      <c r="NJ5" s="303"/>
      <c r="NK5" s="303"/>
      <c r="NL5" s="303"/>
      <c r="NM5" s="303"/>
      <c r="NN5" s="303"/>
      <c r="NO5" s="303"/>
      <c r="NP5" s="85"/>
      <c r="NQ5" s="85"/>
      <c r="NR5" s="302"/>
      <c r="NS5" s="85"/>
      <c r="NT5" s="98"/>
      <c r="NU5" s="85"/>
      <c r="NV5" s="85"/>
      <c r="NW5" s="85"/>
      <c r="NX5" s="85"/>
      <c r="NY5" s="85"/>
      <c r="NZ5" s="85"/>
      <c r="OA5" s="112"/>
      <c r="OB5" s="112"/>
      <c r="OC5" s="112"/>
      <c r="OD5" s="112"/>
      <c r="OE5" s="112"/>
      <c r="OF5" s="112"/>
      <c r="OG5" s="112"/>
      <c r="OH5" s="112"/>
      <c r="PF5" s="410"/>
      <c r="PG5" s="410"/>
      <c r="PH5" s="410"/>
      <c r="PI5" s="410"/>
      <c r="PJ5" s="299"/>
      <c r="PK5" s="85"/>
      <c r="PL5" s="300"/>
      <c r="PM5" s="300"/>
      <c r="PN5" s="301"/>
      <c r="PO5" s="300"/>
      <c r="PP5" s="303"/>
      <c r="PQ5" s="303"/>
      <c r="PR5" s="303"/>
      <c r="PS5" s="303"/>
      <c r="PT5" s="303"/>
      <c r="PU5" s="303"/>
      <c r="PV5" s="303"/>
      <c r="PW5" s="303"/>
      <c r="PX5" s="85"/>
      <c r="PY5" s="85"/>
      <c r="PZ5" s="302"/>
      <c r="QA5" s="85"/>
      <c r="QB5" s="98"/>
      <c r="QC5" s="85"/>
      <c r="QD5" s="85"/>
      <c r="QE5" s="85"/>
      <c r="QF5" s="85"/>
      <c r="QG5" s="85"/>
      <c r="QH5" s="85"/>
      <c r="QI5" s="112"/>
      <c r="QJ5" s="112"/>
      <c r="QK5" s="112"/>
      <c r="QL5" s="112"/>
      <c r="QM5" s="112"/>
      <c r="QN5" s="112"/>
      <c r="QO5" s="112"/>
      <c r="QP5" s="112"/>
      <c r="RN5" s="410"/>
      <c r="RO5" s="410"/>
      <c r="RP5" s="410"/>
      <c r="RQ5" s="410"/>
      <c r="RR5" s="299"/>
      <c r="RS5" s="85"/>
      <c r="RT5" s="300"/>
      <c r="RU5" s="300"/>
      <c r="RV5" s="301"/>
      <c r="RW5" s="300"/>
      <c r="RX5" s="303"/>
      <c r="RY5" s="303"/>
      <c r="RZ5" s="303"/>
      <c r="SA5" s="303"/>
      <c r="SB5" s="303"/>
      <c r="SC5" s="303"/>
      <c r="SD5" s="303"/>
      <c r="SE5" s="303"/>
      <c r="SF5" s="85"/>
      <c r="SG5" s="85"/>
      <c r="SH5" s="302"/>
      <c r="SI5" s="85"/>
      <c r="SJ5" s="98"/>
      <c r="SK5" s="85"/>
      <c r="SL5" s="85"/>
      <c r="SM5" s="85"/>
      <c r="SN5" s="85"/>
      <c r="SO5" s="85"/>
      <c r="SP5" s="85"/>
      <c r="SQ5" s="112"/>
      <c r="SR5" s="112"/>
      <c r="SS5" s="112"/>
      <c r="ST5" s="112"/>
      <c r="SU5" s="112"/>
      <c r="SV5" s="112"/>
      <c r="SW5" s="112"/>
      <c r="SX5" s="112"/>
      <c r="TV5" s="410"/>
      <c r="TW5" s="410"/>
      <c r="TX5" s="410"/>
      <c r="TY5" s="410"/>
      <c r="TZ5" s="299"/>
      <c r="UA5" s="85"/>
      <c r="UB5" s="300"/>
      <c r="UC5" s="300"/>
      <c r="UD5" s="301"/>
      <c r="UE5" s="300"/>
      <c r="UF5" s="303"/>
      <c r="UG5" s="303"/>
      <c r="UH5" s="303"/>
      <c r="UI5" s="303"/>
      <c r="UJ5" s="303"/>
      <c r="UK5" s="303"/>
      <c r="UL5" s="303"/>
      <c r="UM5" s="303"/>
      <c r="UN5" s="85"/>
      <c r="UO5" s="85"/>
      <c r="UP5" s="302"/>
      <c r="UQ5" s="85"/>
      <c r="UR5" s="98"/>
      <c r="US5" s="85"/>
      <c r="UT5" s="85"/>
      <c r="UU5" s="85"/>
      <c r="UV5" s="85"/>
      <c r="UW5" s="85"/>
      <c r="UX5" s="85"/>
      <c r="UY5" s="112"/>
      <c r="UZ5" s="112"/>
      <c r="VA5" s="112"/>
      <c r="VB5" s="112"/>
      <c r="VC5" s="112"/>
      <c r="VD5" s="112"/>
      <c r="VE5" s="112"/>
      <c r="VF5" s="112"/>
      <c r="WD5" s="410"/>
      <c r="WE5" s="410"/>
      <c r="WF5" s="410"/>
      <c r="WG5" s="410"/>
      <c r="WH5" s="299"/>
      <c r="WI5" s="85"/>
      <c r="WJ5" s="300"/>
      <c r="WK5" s="300"/>
      <c r="WL5" s="301"/>
      <c r="WM5" s="300"/>
      <c r="WN5" s="303"/>
      <c r="WO5" s="303"/>
      <c r="WP5" s="303"/>
      <c r="WQ5" s="303"/>
      <c r="WR5" s="303"/>
      <c r="WS5" s="303"/>
      <c r="WT5" s="303"/>
      <c r="WU5" s="303"/>
      <c r="WV5" s="85"/>
      <c r="WW5" s="85"/>
      <c r="WX5" s="302"/>
      <c r="WY5" s="85"/>
      <c r="WZ5" s="98"/>
      <c r="XA5" s="85"/>
      <c r="XB5" s="85"/>
      <c r="XC5" s="85"/>
      <c r="XD5" s="85"/>
      <c r="XE5" s="85"/>
      <c r="XF5" s="85"/>
      <c r="XG5" s="112"/>
      <c r="XH5" s="112"/>
      <c r="XI5" s="112"/>
      <c r="XJ5" s="112"/>
      <c r="XK5" s="112"/>
      <c r="XL5" s="112"/>
      <c r="XM5" s="112"/>
      <c r="XN5" s="112"/>
      <c r="YL5" s="410"/>
      <c r="YM5" s="410"/>
      <c r="YN5" s="410"/>
      <c r="YO5" s="410"/>
      <c r="YP5" s="299"/>
      <c r="YQ5" s="85"/>
      <c r="YR5" s="300"/>
      <c r="YS5" s="300"/>
      <c r="YT5" s="301"/>
      <c r="YU5" s="300"/>
      <c r="YV5" s="303"/>
      <c r="YW5" s="303"/>
      <c r="YX5" s="303"/>
      <c r="YY5" s="303"/>
      <c r="YZ5" s="303"/>
      <c r="ZA5" s="303"/>
      <c r="ZB5" s="303"/>
      <c r="ZC5" s="303"/>
      <c r="ZD5" s="85"/>
      <c r="ZE5" s="85"/>
      <c r="ZF5" s="302"/>
      <c r="ZG5" s="85"/>
      <c r="ZH5" s="98"/>
      <c r="ZI5" s="85"/>
      <c r="ZJ5" s="85"/>
      <c r="ZK5" s="85"/>
      <c r="ZL5" s="85"/>
      <c r="ZM5" s="85"/>
      <c r="ZN5" s="85"/>
      <c r="ZO5" s="112"/>
      <c r="ZP5" s="112"/>
      <c r="ZQ5" s="112"/>
      <c r="ZR5" s="112"/>
      <c r="ZS5" s="112"/>
      <c r="ZT5" s="112"/>
      <c r="ZU5" s="112"/>
      <c r="ZV5" s="112"/>
      <c r="AAT5" s="410"/>
      <c r="AAU5" s="410"/>
      <c r="AAV5" s="410"/>
      <c r="AAW5" s="410"/>
      <c r="AAX5" s="299"/>
      <c r="AAY5" s="85"/>
      <c r="AAZ5" s="300"/>
      <c r="ABA5" s="300"/>
      <c r="ABB5" s="301"/>
      <c r="ABC5" s="300"/>
      <c r="ABD5" s="303"/>
      <c r="ABE5" s="303"/>
      <c r="ABF5" s="303"/>
      <c r="ABG5" s="303"/>
      <c r="ABH5" s="303"/>
      <c r="ABI5" s="303"/>
      <c r="ABJ5" s="303"/>
      <c r="ABK5" s="303"/>
      <c r="ABL5" s="85"/>
      <c r="ABM5" s="85"/>
      <c r="ABN5" s="302"/>
      <c r="ABO5" s="85"/>
      <c r="ABP5" s="98"/>
      <c r="ABQ5" s="85"/>
      <c r="ABR5" s="85"/>
      <c r="ABS5" s="85"/>
      <c r="ABT5" s="85"/>
      <c r="ABU5" s="85"/>
      <c r="ABV5" s="85"/>
      <c r="ABW5" s="112"/>
      <c r="ABX5" s="112"/>
      <c r="ABY5" s="112"/>
      <c r="ABZ5" s="112"/>
      <c r="ACA5" s="112"/>
      <c r="ACB5" s="112"/>
      <c r="ACC5" s="112"/>
      <c r="ACD5" s="112"/>
      <c r="ADB5" s="410"/>
      <c r="ADC5" s="410"/>
      <c r="ADD5" s="410"/>
      <c r="ADE5" s="410"/>
      <c r="ADF5" s="299"/>
      <c r="ADG5" s="85"/>
      <c r="ADH5" s="300"/>
      <c r="ADI5" s="300"/>
      <c r="ADJ5" s="301"/>
      <c r="ADK5" s="300"/>
      <c r="ADL5" s="303"/>
      <c r="ADM5" s="303"/>
      <c r="ADN5" s="303"/>
      <c r="ADO5" s="303"/>
      <c r="ADP5" s="303"/>
      <c r="ADQ5" s="303"/>
      <c r="ADR5" s="303"/>
      <c r="ADS5" s="303"/>
      <c r="ADT5" s="85"/>
      <c r="ADU5" s="85"/>
      <c r="ADV5" s="302"/>
      <c r="ADW5" s="85"/>
      <c r="ADX5" s="98"/>
      <c r="ADY5" s="85"/>
      <c r="ADZ5" s="85"/>
      <c r="AEA5" s="85"/>
      <c r="AEB5" s="85"/>
      <c r="AEC5" s="85"/>
      <c r="AED5" s="85"/>
      <c r="AEE5" s="112"/>
      <c r="AEF5" s="112"/>
      <c r="AEG5" s="112"/>
      <c r="AEH5" s="112"/>
      <c r="AEI5" s="112"/>
      <c r="AEJ5" s="112"/>
      <c r="AEK5" s="112"/>
      <c r="AEL5" s="112"/>
      <c r="AFJ5" s="410"/>
      <c r="AFK5" s="410"/>
      <c r="AFL5" s="410"/>
      <c r="AFM5" s="410"/>
      <c r="AFN5" s="299"/>
      <c r="AFO5" s="85"/>
      <c r="AFP5" s="300"/>
      <c r="AFQ5" s="300"/>
      <c r="AFR5" s="301"/>
      <c r="AFS5" s="300"/>
      <c r="AFT5" s="303"/>
      <c r="AFU5" s="303"/>
      <c r="AFV5" s="303"/>
      <c r="AFW5" s="303"/>
      <c r="AFX5" s="303"/>
      <c r="AFY5" s="303"/>
      <c r="AFZ5" s="303"/>
      <c r="AGA5" s="303"/>
      <c r="AGB5" s="85"/>
      <c r="AGC5" s="85"/>
      <c r="AGD5" s="302"/>
      <c r="AGE5" s="85"/>
      <c r="AGF5" s="98"/>
      <c r="AGG5" s="85"/>
      <c r="AGH5" s="85"/>
      <c r="AGI5" s="85"/>
      <c r="AGJ5" s="85"/>
      <c r="AGK5" s="85"/>
      <c r="AGL5" s="85"/>
      <c r="AGM5" s="112"/>
      <c r="AGN5" s="112"/>
      <c r="AGO5" s="112"/>
      <c r="AGP5" s="112"/>
      <c r="AGQ5" s="112"/>
      <c r="AGR5" s="112"/>
      <c r="AGS5" s="112"/>
      <c r="AGT5" s="112"/>
      <c r="AHR5" s="410"/>
      <c r="AHS5" s="410"/>
      <c r="AHT5" s="410"/>
      <c r="AHU5" s="410"/>
      <c r="AHV5" s="299"/>
      <c r="AHW5" s="85"/>
      <c r="AHX5" s="300"/>
      <c r="AHY5" s="300"/>
      <c r="AHZ5" s="301"/>
      <c r="AIA5" s="300"/>
      <c r="AIB5" s="303"/>
      <c r="AIC5" s="303"/>
      <c r="AID5" s="303"/>
      <c r="AIE5" s="303"/>
      <c r="AIF5" s="303"/>
      <c r="AIG5" s="303"/>
      <c r="AIH5" s="303"/>
      <c r="AII5" s="303"/>
      <c r="AIJ5" s="85"/>
      <c r="AIK5" s="85"/>
      <c r="AIL5" s="302"/>
      <c r="AIM5" s="85"/>
      <c r="AIN5" s="98"/>
      <c r="AIO5" s="85"/>
      <c r="AIP5" s="85"/>
      <c r="AIQ5" s="85"/>
      <c r="AIR5" s="85"/>
      <c r="AIS5" s="85"/>
      <c r="AIT5" s="85"/>
      <c r="AIU5" s="112"/>
      <c r="AIV5" s="112"/>
      <c r="AIW5" s="112"/>
      <c r="AIX5" s="112"/>
      <c r="AIY5" s="112"/>
      <c r="AIZ5" s="112"/>
      <c r="AJA5" s="112"/>
      <c r="AJB5" s="112"/>
      <c r="AJZ5" s="410"/>
      <c r="AKA5" s="410"/>
      <c r="AKB5" s="410"/>
      <c r="AKC5" s="410"/>
      <c r="AKD5" s="299"/>
      <c r="AKE5" s="85"/>
      <c r="AKF5" s="300"/>
      <c r="AKG5" s="300"/>
      <c r="AKH5" s="301"/>
      <c r="AKI5" s="300"/>
      <c r="AKJ5" s="303"/>
      <c r="AKK5" s="303"/>
      <c r="AKL5" s="303"/>
      <c r="AKM5" s="303"/>
      <c r="AKN5" s="303"/>
      <c r="AKO5" s="303"/>
      <c r="AKP5" s="303"/>
      <c r="AKQ5" s="303"/>
      <c r="AKR5" s="85"/>
      <c r="AKS5" s="85"/>
      <c r="AKT5" s="302"/>
      <c r="AKU5" s="85"/>
      <c r="AKV5" s="98"/>
      <c r="AKW5" s="85"/>
      <c r="AKX5" s="85"/>
      <c r="AKY5" s="85"/>
      <c r="AKZ5" s="85"/>
      <c r="ALA5" s="85"/>
      <c r="ALB5" s="85"/>
      <c r="ALC5" s="112"/>
      <c r="ALD5" s="112"/>
      <c r="ALE5" s="112"/>
      <c r="ALF5" s="112"/>
      <c r="ALG5" s="112"/>
      <c r="ALH5" s="112"/>
      <c r="ALI5" s="112"/>
      <c r="ALJ5" s="112"/>
      <c r="AMH5" s="410"/>
      <c r="AMI5" s="410"/>
      <c r="AMJ5" s="410"/>
      <c r="AMK5" s="410"/>
      <c r="AML5" s="299"/>
      <c r="AMM5" s="85"/>
      <c r="AMN5" s="300"/>
      <c r="AMO5" s="300"/>
      <c r="AMP5" s="301"/>
      <c r="AMQ5" s="300"/>
      <c r="AMR5" s="303"/>
      <c r="AMS5" s="303"/>
      <c r="AMT5" s="303"/>
      <c r="AMU5" s="303"/>
      <c r="AMV5" s="303"/>
      <c r="AMW5" s="303"/>
      <c r="AMX5" s="303"/>
      <c r="AMY5" s="303"/>
      <c r="AMZ5" s="85"/>
      <c r="ANA5" s="85"/>
      <c r="ANB5" s="302"/>
      <c r="ANC5" s="85"/>
      <c r="AND5" s="98"/>
      <c r="ANE5" s="85"/>
      <c r="ANF5" s="85"/>
      <c r="ANG5" s="85"/>
      <c r="ANH5" s="85"/>
      <c r="ANI5" s="85"/>
      <c r="ANJ5" s="85"/>
      <c r="ANK5" s="112"/>
      <c r="ANL5" s="112"/>
      <c r="ANM5" s="112"/>
      <c r="ANN5" s="112"/>
      <c r="ANO5" s="112"/>
      <c r="ANP5" s="112"/>
      <c r="ANQ5" s="112"/>
      <c r="ANR5" s="112"/>
      <c r="AOP5" s="410"/>
      <c r="AOQ5" s="410"/>
      <c r="AOR5" s="410"/>
      <c r="AOS5" s="410"/>
      <c r="AOT5" s="299"/>
      <c r="AOU5" s="85"/>
      <c r="AOV5" s="300"/>
      <c r="AOW5" s="300"/>
      <c r="AOX5" s="301"/>
      <c r="AOY5" s="300"/>
      <c r="AOZ5" s="303"/>
      <c r="APA5" s="303"/>
      <c r="APB5" s="303"/>
      <c r="APC5" s="303"/>
      <c r="APD5" s="303"/>
      <c r="APE5" s="303"/>
      <c r="APF5" s="303"/>
      <c r="APG5" s="303"/>
      <c r="APH5" s="85"/>
      <c r="API5" s="85"/>
      <c r="APJ5" s="302"/>
      <c r="APK5" s="85"/>
      <c r="APL5" s="98"/>
      <c r="APM5" s="85"/>
      <c r="APN5" s="85"/>
      <c r="APO5" s="85"/>
      <c r="APP5" s="85"/>
      <c r="APQ5" s="85"/>
      <c r="APR5" s="85"/>
      <c r="APS5" s="112"/>
      <c r="APT5" s="112"/>
      <c r="APU5" s="112"/>
      <c r="APV5" s="112"/>
      <c r="APW5" s="112"/>
      <c r="APX5" s="112"/>
      <c r="APY5" s="112"/>
      <c r="APZ5" s="112"/>
      <c r="AQX5" s="410"/>
      <c r="AQY5" s="410"/>
      <c r="AQZ5" s="410"/>
      <c r="ARA5" s="410"/>
      <c r="ARB5" s="299"/>
      <c r="ARC5" s="85"/>
      <c r="ARD5" s="300"/>
      <c r="ARE5" s="300"/>
      <c r="ARF5" s="301"/>
      <c r="ARG5" s="300"/>
      <c r="ARH5" s="303"/>
      <c r="ARI5" s="303"/>
      <c r="ARJ5" s="303"/>
      <c r="ARK5" s="303"/>
      <c r="ARL5" s="303"/>
      <c r="ARM5" s="303"/>
      <c r="ARN5" s="303"/>
      <c r="ARO5" s="303"/>
      <c r="ARP5" s="85"/>
      <c r="ARQ5" s="85"/>
      <c r="ARR5" s="302"/>
      <c r="ARS5" s="85"/>
      <c r="ART5" s="98"/>
      <c r="ARU5" s="85"/>
      <c r="ARV5" s="85"/>
      <c r="ARW5" s="85"/>
      <c r="ARX5" s="85"/>
      <c r="ARY5" s="85"/>
      <c r="ARZ5" s="85"/>
      <c r="ASA5" s="112"/>
      <c r="ASB5" s="112"/>
      <c r="ASC5" s="112"/>
      <c r="ASD5" s="112"/>
      <c r="ASE5" s="112"/>
      <c r="ASF5" s="112"/>
      <c r="ASG5" s="112"/>
      <c r="ASH5" s="112"/>
      <c r="ATF5" s="410"/>
      <c r="ATG5" s="410"/>
      <c r="ATH5" s="410"/>
      <c r="ATI5" s="410"/>
      <c r="ATJ5" s="299"/>
      <c r="ATK5" s="85"/>
      <c r="ATL5" s="300"/>
      <c r="ATM5" s="300"/>
      <c r="ATN5" s="301"/>
      <c r="ATO5" s="300"/>
      <c r="ATP5" s="303"/>
      <c r="ATQ5" s="303"/>
      <c r="ATR5" s="303"/>
      <c r="ATS5" s="303"/>
      <c r="ATT5" s="303"/>
      <c r="ATU5" s="303"/>
      <c r="ATV5" s="303"/>
      <c r="ATW5" s="303"/>
      <c r="ATX5" s="85"/>
      <c r="ATY5" s="85"/>
      <c r="ATZ5" s="302"/>
      <c r="AUA5" s="85"/>
      <c r="AUB5" s="98"/>
      <c r="AUC5" s="85"/>
      <c r="AUD5" s="85"/>
      <c r="AUE5" s="85"/>
      <c r="AUF5" s="85"/>
      <c r="AUG5" s="85"/>
      <c r="AUH5" s="85"/>
      <c r="AUI5" s="112"/>
      <c r="AUJ5" s="112"/>
      <c r="AUK5" s="112"/>
      <c r="AUL5" s="112"/>
      <c r="AUM5" s="112"/>
      <c r="AUN5" s="112"/>
      <c r="AUO5" s="112"/>
      <c r="AUP5" s="112"/>
      <c r="AVN5" s="410"/>
      <c r="AVO5" s="410"/>
      <c r="AVP5" s="410"/>
      <c r="AVQ5" s="410"/>
      <c r="AVR5" s="299"/>
      <c r="AVS5" s="85"/>
      <c r="AVT5" s="300"/>
      <c r="AVU5" s="300"/>
      <c r="AVV5" s="301"/>
      <c r="AVW5" s="300"/>
      <c r="AVX5" s="303"/>
      <c r="AVY5" s="303"/>
      <c r="AVZ5" s="303"/>
      <c r="AWA5" s="303"/>
      <c r="AWB5" s="303"/>
      <c r="AWC5" s="303"/>
      <c r="AWD5" s="303"/>
      <c r="AWE5" s="303"/>
      <c r="AWF5" s="85"/>
      <c r="AWG5" s="85"/>
      <c r="AWH5" s="302"/>
      <c r="AWI5" s="85"/>
      <c r="AWJ5" s="98"/>
      <c r="AWK5" s="85"/>
      <c r="AWL5" s="85"/>
      <c r="AWM5" s="85"/>
      <c r="AWN5" s="85"/>
      <c r="AWO5" s="85"/>
      <c r="AWP5" s="85"/>
      <c r="AWQ5" s="112"/>
      <c r="AWR5" s="112"/>
      <c r="AWS5" s="112"/>
      <c r="AWT5" s="112"/>
      <c r="AWU5" s="112"/>
      <c r="AWV5" s="112"/>
      <c r="AWW5" s="112"/>
      <c r="AWX5" s="112"/>
      <c r="AXV5" s="410"/>
      <c r="AXW5" s="410"/>
      <c r="AXX5" s="410"/>
      <c r="AXY5" s="410"/>
      <c r="AXZ5" s="299"/>
      <c r="AYA5" s="85"/>
      <c r="AYB5" s="300"/>
      <c r="AYC5" s="300"/>
      <c r="AYD5" s="301"/>
      <c r="AYE5" s="300"/>
      <c r="AYF5" s="303"/>
      <c r="AYG5" s="303"/>
      <c r="AYH5" s="303"/>
      <c r="AYI5" s="303"/>
      <c r="AYJ5" s="303"/>
      <c r="AYK5" s="303"/>
      <c r="AYL5" s="303"/>
      <c r="AYM5" s="303"/>
      <c r="AYN5" s="85"/>
      <c r="AYO5" s="85"/>
      <c r="AYP5" s="302"/>
      <c r="AYQ5" s="85"/>
      <c r="AYR5" s="98"/>
      <c r="AYS5" s="85"/>
      <c r="AYT5" s="85"/>
      <c r="AYU5" s="85"/>
      <c r="AYV5" s="85"/>
      <c r="AYW5" s="85"/>
      <c r="AYX5" s="85"/>
      <c r="AYY5" s="112"/>
      <c r="AYZ5" s="112"/>
      <c r="AZA5" s="112"/>
      <c r="AZB5" s="112"/>
      <c r="AZC5" s="112"/>
      <c r="AZD5" s="112"/>
      <c r="AZE5" s="112"/>
      <c r="AZF5" s="112"/>
      <c r="BAD5" s="410"/>
      <c r="BAE5" s="410"/>
      <c r="BAF5" s="410"/>
      <c r="BAG5" s="410"/>
      <c r="BAH5" s="299"/>
      <c r="BAI5" s="85"/>
      <c r="BAJ5" s="300"/>
      <c r="BAK5" s="300"/>
      <c r="BAL5" s="301"/>
      <c r="BAM5" s="300"/>
      <c r="BAN5" s="303"/>
      <c r="BAO5" s="303"/>
      <c r="BAP5" s="303"/>
      <c r="BAQ5" s="303"/>
      <c r="BAR5" s="303"/>
      <c r="BAS5" s="303"/>
      <c r="BAT5" s="303"/>
      <c r="BAU5" s="303"/>
      <c r="BAV5" s="85"/>
      <c r="BAW5" s="85"/>
      <c r="BAX5" s="302"/>
      <c r="BAY5" s="85"/>
      <c r="BAZ5" s="98"/>
      <c r="BBA5" s="85"/>
      <c r="BBB5" s="85"/>
      <c r="BBC5" s="85"/>
      <c r="BBD5" s="85"/>
      <c r="BBE5" s="85"/>
      <c r="BBF5" s="85"/>
      <c r="BBG5" s="112"/>
      <c r="BBH5" s="112"/>
      <c r="BBI5" s="112"/>
      <c r="BBJ5" s="112"/>
      <c r="BBK5" s="112"/>
      <c r="BBL5" s="112"/>
      <c r="BBM5" s="112"/>
      <c r="BBN5" s="112"/>
      <c r="BCL5" s="410"/>
      <c r="BCM5" s="410"/>
      <c r="BCN5" s="410"/>
      <c r="BCO5" s="410"/>
      <c r="BCP5" s="299"/>
      <c r="BCQ5" s="85"/>
      <c r="BCR5" s="300"/>
      <c r="BCS5" s="300"/>
      <c r="BCT5" s="301"/>
      <c r="BCU5" s="300"/>
      <c r="BCV5" s="303"/>
      <c r="BCW5" s="303"/>
      <c r="BCX5" s="303"/>
      <c r="BCY5" s="303"/>
      <c r="BCZ5" s="303"/>
      <c r="BDA5" s="303"/>
      <c r="BDB5" s="303"/>
      <c r="BDC5" s="303"/>
      <c r="BDD5" s="85"/>
      <c r="BDE5" s="85"/>
      <c r="BDF5" s="302"/>
      <c r="BDG5" s="85"/>
      <c r="BDH5" s="98"/>
      <c r="BDI5" s="85"/>
      <c r="BDJ5" s="85"/>
      <c r="BDK5" s="85"/>
      <c r="BDL5" s="85"/>
      <c r="BDM5" s="85"/>
      <c r="BDN5" s="85"/>
      <c r="BDO5" s="112"/>
      <c r="BDP5" s="112"/>
      <c r="BDQ5" s="112"/>
      <c r="BDR5" s="112"/>
      <c r="BDS5" s="112"/>
      <c r="BDT5" s="112"/>
      <c r="BDU5" s="112"/>
      <c r="BDV5" s="112"/>
      <c r="BET5" s="410"/>
      <c r="BEU5" s="410"/>
      <c r="BEV5" s="410"/>
      <c r="BEW5" s="410"/>
      <c r="BEX5" s="299"/>
      <c r="BEY5" s="85"/>
      <c r="BEZ5" s="300"/>
      <c r="BFA5" s="300"/>
      <c r="BFB5" s="301"/>
      <c r="BFC5" s="300"/>
      <c r="BFD5" s="303"/>
      <c r="BFE5" s="303"/>
      <c r="BFF5" s="303"/>
      <c r="BFG5" s="303"/>
      <c r="BFH5" s="303"/>
      <c r="BFI5" s="303"/>
      <c r="BFJ5" s="303"/>
      <c r="BFK5" s="303"/>
      <c r="BFL5" s="85"/>
      <c r="BFM5" s="85"/>
      <c r="BFN5" s="302"/>
      <c r="BFO5" s="85"/>
      <c r="BFP5" s="98"/>
      <c r="BFQ5" s="85"/>
      <c r="BFR5" s="85"/>
      <c r="BFS5" s="85"/>
      <c r="BFT5" s="85"/>
      <c r="BFU5" s="85"/>
      <c r="BFV5" s="85"/>
      <c r="BFW5" s="112"/>
      <c r="BFX5" s="112"/>
      <c r="BFY5" s="112"/>
      <c r="BFZ5" s="112"/>
      <c r="BGA5" s="112"/>
      <c r="BGB5" s="112"/>
      <c r="BGC5" s="112"/>
      <c r="BGD5" s="112"/>
      <c r="BHB5" s="410"/>
      <c r="BHC5" s="410"/>
      <c r="BHD5" s="410"/>
      <c r="BHE5" s="410"/>
      <c r="BHF5" s="299"/>
      <c r="BHG5" s="85"/>
      <c r="BHH5" s="300"/>
      <c r="BHI5" s="300"/>
      <c r="BHJ5" s="301"/>
      <c r="BHK5" s="300"/>
      <c r="BHL5" s="303"/>
      <c r="BHM5" s="303"/>
      <c r="BHN5" s="303"/>
      <c r="BHO5" s="303"/>
      <c r="BHP5" s="303"/>
      <c r="BHQ5" s="303"/>
      <c r="BHR5" s="303"/>
      <c r="BHS5" s="303"/>
      <c r="BHT5" s="85"/>
      <c r="BHU5" s="85"/>
      <c r="BHV5" s="302"/>
      <c r="BHW5" s="85"/>
      <c r="BHX5" s="98"/>
      <c r="BHY5" s="85"/>
      <c r="BHZ5" s="85"/>
      <c r="BIA5" s="85"/>
      <c r="BIB5" s="85"/>
      <c r="BIC5" s="85"/>
      <c r="BID5" s="85"/>
      <c r="BIE5" s="112"/>
      <c r="BIF5" s="112"/>
      <c r="BIG5" s="112"/>
      <c r="BIH5" s="112"/>
      <c r="BII5" s="112"/>
      <c r="BIJ5" s="112"/>
      <c r="BIK5" s="112"/>
      <c r="BIL5" s="112"/>
      <c r="BJJ5" s="410"/>
      <c r="BJK5" s="410"/>
      <c r="BJL5" s="410"/>
      <c r="BJM5" s="410"/>
      <c r="BJN5" s="299"/>
      <c r="BJO5" s="85"/>
      <c r="BJP5" s="300"/>
      <c r="BJQ5" s="300"/>
      <c r="BJR5" s="301"/>
      <c r="BJS5" s="300"/>
      <c r="BJT5" s="303"/>
      <c r="BJU5" s="303"/>
      <c r="BJV5" s="303"/>
      <c r="BJW5" s="303"/>
      <c r="BJX5" s="303"/>
      <c r="BJY5" s="303"/>
      <c r="BJZ5" s="303"/>
      <c r="BKA5" s="303"/>
      <c r="BKB5" s="85"/>
      <c r="BKC5" s="85"/>
      <c r="BKD5" s="302"/>
      <c r="BKE5" s="85"/>
      <c r="BKF5" s="98"/>
      <c r="BKG5" s="85"/>
      <c r="BKH5" s="85"/>
      <c r="BKI5" s="85"/>
      <c r="BKJ5" s="85"/>
      <c r="BKK5" s="85"/>
      <c r="BKL5" s="85"/>
      <c r="BKM5" s="112"/>
      <c r="BKN5" s="112"/>
      <c r="BKO5" s="112"/>
      <c r="BKP5" s="112"/>
      <c r="BKQ5" s="112"/>
      <c r="BKR5" s="112"/>
      <c r="BKS5" s="112"/>
      <c r="BKT5" s="112"/>
      <c r="BLR5" s="410"/>
      <c r="BLS5" s="410"/>
      <c r="BLT5" s="410"/>
      <c r="BLU5" s="410"/>
      <c r="BLV5" s="299"/>
      <c r="BLW5" s="85"/>
      <c r="BLX5" s="300"/>
      <c r="BLY5" s="300"/>
      <c r="BLZ5" s="301"/>
      <c r="BMA5" s="300"/>
      <c r="BMB5" s="303"/>
      <c r="BMC5" s="303"/>
      <c r="BMD5" s="303"/>
      <c r="BME5" s="303"/>
      <c r="BMF5" s="303"/>
      <c r="BMG5" s="303"/>
      <c r="BMH5" s="303"/>
      <c r="BMI5" s="303"/>
      <c r="BMJ5" s="85"/>
      <c r="BMK5" s="85"/>
      <c r="BML5" s="302"/>
      <c r="BMM5" s="85"/>
      <c r="BMN5" s="98"/>
      <c r="BMO5" s="85"/>
      <c r="BMP5" s="85"/>
      <c r="BMQ5" s="85"/>
      <c r="BMR5" s="85"/>
      <c r="BMS5" s="85"/>
      <c r="BMT5" s="85"/>
      <c r="BMU5" s="112"/>
      <c r="BMV5" s="112"/>
      <c r="BMW5" s="112"/>
      <c r="BMX5" s="112"/>
      <c r="BMY5" s="112"/>
      <c r="BMZ5" s="112"/>
      <c r="BNA5" s="112"/>
      <c r="BNB5" s="112"/>
      <c r="BNZ5" s="410"/>
      <c r="BOA5" s="410"/>
      <c r="BOB5" s="410"/>
      <c r="BOC5" s="410"/>
      <c r="BOD5" s="299"/>
      <c r="BOE5" s="85"/>
      <c r="BOF5" s="300"/>
      <c r="BOG5" s="300"/>
      <c r="BOH5" s="301"/>
      <c r="BOI5" s="300"/>
      <c r="BOJ5" s="303"/>
      <c r="BOK5" s="303"/>
      <c r="BOL5" s="303"/>
      <c r="BOM5" s="303"/>
      <c r="BON5" s="303"/>
      <c r="BOO5" s="303"/>
      <c r="BOP5" s="303"/>
      <c r="BOQ5" s="303"/>
      <c r="BOR5" s="85"/>
      <c r="BOS5" s="85"/>
      <c r="BOT5" s="302"/>
      <c r="BOU5" s="85"/>
      <c r="BOV5" s="98"/>
      <c r="BOW5" s="85"/>
      <c r="BOX5" s="85"/>
      <c r="BOY5" s="85"/>
      <c r="BOZ5" s="85"/>
      <c r="BPA5" s="85"/>
      <c r="BPB5" s="85"/>
      <c r="BPC5" s="112"/>
      <c r="BPD5" s="112"/>
      <c r="BPE5" s="112"/>
      <c r="BPF5" s="112"/>
      <c r="BPG5" s="112"/>
      <c r="BPH5" s="112"/>
      <c r="BPI5" s="112"/>
      <c r="BPJ5" s="112"/>
      <c r="BQH5" s="410"/>
      <c r="BQI5" s="410"/>
      <c r="BQJ5" s="410"/>
      <c r="BQK5" s="410"/>
      <c r="BQL5" s="299"/>
      <c r="BQM5" s="85"/>
      <c r="BQN5" s="300"/>
      <c r="BQO5" s="300"/>
      <c r="BQP5" s="301"/>
      <c r="BQQ5" s="300"/>
      <c r="BQR5" s="303"/>
      <c r="BQS5" s="303"/>
      <c r="BQT5" s="303"/>
      <c r="BQU5" s="303"/>
      <c r="BQV5" s="303"/>
      <c r="BQW5" s="303"/>
      <c r="BQX5" s="303"/>
      <c r="BQY5" s="303"/>
      <c r="BQZ5" s="85"/>
      <c r="BRA5" s="85"/>
      <c r="BRB5" s="302"/>
      <c r="BRC5" s="85"/>
      <c r="BRD5" s="98"/>
      <c r="BRE5" s="85"/>
      <c r="BRF5" s="85"/>
      <c r="BRG5" s="85"/>
      <c r="BRH5" s="85"/>
      <c r="BRI5" s="85"/>
      <c r="BRJ5" s="85"/>
      <c r="BRK5" s="112"/>
      <c r="BRL5" s="112"/>
      <c r="BRM5" s="112"/>
      <c r="BRN5" s="112"/>
      <c r="BRO5" s="112"/>
      <c r="BRP5" s="112"/>
      <c r="BRQ5" s="112"/>
      <c r="BRR5" s="112"/>
      <c r="BSP5" s="410"/>
      <c r="BSQ5" s="410"/>
      <c r="BSR5" s="410"/>
      <c r="BSS5" s="410"/>
      <c r="BST5" s="299"/>
      <c r="BSU5" s="85"/>
      <c r="BSV5" s="300"/>
      <c r="BSW5" s="300"/>
      <c r="BSX5" s="301"/>
      <c r="BSY5" s="300"/>
      <c r="BSZ5" s="303"/>
      <c r="BTA5" s="303"/>
      <c r="BTB5" s="303"/>
      <c r="BTC5" s="303"/>
      <c r="BTD5" s="303"/>
      <c r="BTE5" s="303"/>
      <c r="BTF5" s="303"/>
      <c r="BTG5" s="303"/>
      <c r="BTH5" s="85"/>
      <c r="BTI5" s="85"/>
      <c r="BTJ5" s="302"/>
      <c r="BTK5" s="85"/>
      <c r="BTL5" s="98"/>
      <c r="BTM5" s="85"/>
      <c r="BTN5" s="85"/>
      <c r="BTO5" s="85"/>
      <c r="BTP5" s="85"/>
      <c r="BTQ5" s="85"/>
      <c r="BTR5" s="85"/>
      <c r="BTS5" s="112"/>
      <c r="BTT5" s="112"/>
      <c r="BTU5" s="112"/>
      <c r="BTV5" s="112"/>
      <c r="BTW5" s="112"/>
      <c r="BTX5" s="112"/>
      <c r="BTY5" s="112"/>
      <c r="BTZ5" s="112"/>
      <c r="BUX5" s="410"/>
      <c r="BUY5" s="410"/>
      <c r="BUZ5" s="410"/>
      <c r="BVA5" s="410"/>
      <c r="BVB5" s="299"/>
      <c r="BVC5" s="85"/>
      <c r="BVD5" s="300"/>
      <c r="BVE5" s="300"/>
      <c r="BVF5" s="301"/>
      <c r="BVG5" s="300"/>
      <c r="BVH5" s="303"/>
      <c r="BVI5" s="303"/>
      <c r="BVJ5" s="303"/>
      <c r="BVK5" s="303"/>
      <c r="BVL5" s="303"/>
      <c r="BVM5" s="303"/>
      <c r="BVN5" s="303"/>
      <c r="BVO5" s="303"/>
      <c r="BVP5" s="85"/>
      <c r="BVQ5" s="85"/>
      <c r="BVR5" s="302"/>
      <c r="BVS5" s="85"/>
      <c r="BVT5" s="98"/>
      <c r="BVU5" s="85"/>
      <c r="BVV5" s="85"/>
      <c r="BVW5" s="85"/>
      <c r="BVX5" s="85"/>
      <c r="BVY5" s="85"/>
      <c r="BVZ5" s="85"/>
      <c r="BWA5" s="112"/>
      <c r="BWB5" s="112"/>
      <c r="BWC5" s="112"/>
      <c r="BWD5" s="112"/>
      <c r="BWE5" s="112"/>
      <c r="BWF5" s="112"/>
      <c r="BWG5" s="112"/>
      <c r="BWH5" s="112"/>
      <c r="BXF5" s="410"/>
      <c r="BXG5" s="410"/>
      <c r="BXH5" s="410"/>
      <c r="BXI5" s="410"/>
      <c r="BXJ5" s="299"/>
      <c r="BXK5" s="85"/>
      <c r="BXL5" s="300"/>
      <c r="BXM5" s="300"/>
      <c r="BXN5" s="301"/>
      <c r="BXO5" s="300"/>
      <c r="BXP5" s="303"/>
      <c r="BXQ5" s="303"/>
      <c r="BXR5" s="303"/>
      <c r="BXS5" s="303"/>
      <c r="BXT5" s="303"/>
      <c r="BXU5" s="303"/>
      <c r="BXV5" s="303"/>
      <c r="BXW5" s="303"/>
      <c r="BXX5" s="85"/>
      <c r="BXY5" s="85"/>
      <c r="BXZ5" s="302"/>
      <c r="BYA5" s="85"/>
      <c r="BYB5" s="98"/>
      <c r="BYC5" s="85"/>
      <c r="BYD5" s="85"/>
      <c r="BYE5" s="85"/>
      <c r="BYF5" s="85"/>
      <c r="BYG5" s="85"/>
      <c r="BYH5" s="85"/>
      <c r="BYI5" s="112"/>
      <c r="BYJ5" s="112"/>
      <c r="BYK5" s="112"/>
      <c r="BYL5" s="112"/>
      <c r="BYM5" s="112"/>
      <c r="BYN5" s="112"/>
      <c r="BYO5" s="112"/>
      <c r="BYP5" s="112"/>
      <c r="BZN5" s="410"/>
      <c r="BZO5" s="410"/>
      <c r="BZP5" s="410"/>
      <c r="BZQ5" s="410"/>
      <c r="BZR5" s="299"/>
      <c r="BZS5" s="85"/>
      <c r="BZT5" s="300"/>
      <c r="BZU5" s="300"/>
      <c r="BZV5" s="301"/>
      <c r="BZW5" s="300"/>
      <c r="BZX5" s="303"/>
      <c r="BZY5" s="303"/>
      <c r="BZZ5" s="303"/>
      <c r="CAA5" s="303"/>
      <c r="CAB5" s="303"/>
      <c r="CAC5" s="303"/>
      <c r="CAD5" s="303"/>
      <c r="CAE5" s="303"/>
      <c r="CAF5" s="85"/>
      <c r="CAG5" s="85"/>
      <c r="CAH5" s="302"/>
      <c r="CAI5" s="85"/>
      <c r="CAJ5" s="98"/>
      <c r="CAK5" s="85"/>
      <c r="CAL5" s="85"/>
      <c r="CAM5" s="85"/>
      <c r="CAN5" s="85"/>
      <c r="CAO5" s="85"/>
      <c r="CAP5" s="85"/>
      <c r="CAQ5" s="112"/>
      <c r="CAR5" s="112"/>
      <c r="CAS5" s="112"/>
      <c r="CAT5" s="112"/>
      <c r="CAU5" s="112"/>
      <c r="CAV5" s="112"/>
      <c r="CAW5" s="112"/>
      <c r="CAX5" s="112"/>
      <c r="CBV5" s="410"/>
      <c r="CBW5" s="410"/>
      <c r="CBX5" s="410"/>
      <c r="CBY5" s="410"/>
      <c r="CBZ5" s="299"/>
      <c r="CCA5" s="85"/>
      <c r="CCB5" s="300"/>
      <c r="CCC5" s="300"/>
      <c r="CCD5" s="301"/>
      <c r="CCE5" s="300"/>
      <c r="CCF5" s="303"/>
      <c r="CCG5" s="303"/>
      <c r="CCH5" s="303"/>
      <c r="CCI5" s="303"/>
      <c r="CCJ5" s="303"/>
      <c r="CCK5" s="303"/>
      <c r="CCL5" s="303"/>
      <c r="CCM5" s="303"/>
      <c r="CCN5" s="85"/>
      <c r="CCO5" s="85"/>
      <c r="CCP5" s="302"/>
      <c r="CCQ5" s="85"/>
      <c r="CCR5" s="98"/>
      <c r="CCS5" s="85"/>
      <c r="CCT5" s="85"/>
      <c r="CCU5" s="85"/>
      <c r="CCV5" s="85"/>
      <c r="CCW5" s="85"/>
      <c r="CCX5" s="85"/>
      <c r="CCY5" s="112"/>
      <c r="CCZ5" s="112"/>
      <c r="CDA5" s="112"/>
      <c r="CDB5" s="112"/>
      <c r="CDC5" s="112"/>
      <c r="CDD5" s="112"/>
      <c r="CDE5" s="112"/>
      <c r="CDF5" s="112"/>
      <c r="CED5" s="410"/>
      <c r="CEE5" s="410"/>
      <c r="CEF5" s="410"/>
      <c r="CEG5" s="410"/>
      <c r="CEH5" s="299"/>
      <c r="CEI5" s="85"/>
      <c r="CEJ5" s="300"/>
      <c r="CEK5" s="300"/>
      <c r="CEL5" s="301"/>
      <c r="CEM5" s="300"/>
      <c r="CEN5" s="303"/>
      <c r="CEO5" s="303"/>
      <c r="CEP5" s="303"/>
      <c r="CEQ5" s="303"/>
      <c r="CER5" s="303"/>
      <c r="CES5" s="303"/>
      <c r="CET5" s="303"/>
      <c r="CEU5" s="303"/>
      <c r="CEV5" s="85"/>
      <c r="CEW5" s="85"/>
      <c r="CEX5" s="302"/>
      <c r="CEY5" s="85"/>
      <c r="CEZ5" s="98"/>
      <c r="CFA5" s="85"/>
      <c r="CFB5" s="85"/>
      <c r="CFC5" s="85"/>
      <c r="CFD5" s="85"/>
      <c r="CFE5" s="85"/>
      <c r="CFF5" s="85"/>
      <c r="CFG5" s="112"/>
      <c r="CFH5" s="112"/>
      <c r="CFI5" s="112"/>
      <c r="CFJ5" s="112"/>
      <c r="CFK5" s="112"/>
      <c r="CFL5" s="112"/>
      <c r="CFM5" s="112"/>
      <c r="CFN5" s="112"/>
      <c r="CGL5" s="410"/>
      <c r="CGM5" s="410"/>
      <c r="CGN5" s="410"/>
      <c r="CGO5" s="410"/>
      <c r="CGP5" s="299"/>
      <c r="CGQ5" s="85"/>
      <c r="CGR5" s="300"/>
      <c r="CGS5" s="300"/>
      <c r="CGT5" s="301"/>
      <c r="CGU5" s="300"/>
      <c r="CGV5" s="303"/>
      <c r="CGW5" s="303"/>
      <c r="CGX5" s="303"/>
      <c r="CGY5" s="303"/>
      <c r="CGZ5" s="303"/>
      <c r="CHA5" s="303"/>
      <c r="CHB5" s="303"/>
      <c r="CHC5" s="303"/>
      <c r="CHD5" s="85"/>
      <c r="CHE5" s="85"/>
      <c r="CHF5" s="302"/>
      <c r="CHG5" s="85"/>
      <c r="CHH5" s="98"/>
      <c r="CHI5" s="85"/>
      <c r="CHJ5" s="85"/>
      <c r="CHK5" s="85"/>
      <c r="CHL5" s="85"/>
      <c r="CHM5" s="85"/>
      <c r="CHN5" s="85"/>
      <c r="CHO5" s="112"/>
      <c r="CHP5" s="112"/>
      <c r="CHQ5" s="112"/>
      <c r="CHR5" s="112"/>
      <c r="CHS5" s="112"/>
      <c r="CHT5" s="112"/>
      <c r="CHU5" s="112"/>
      <c r="CHV5" s="112"/>
      <c r="CIT5" s="410"/>
      <c r="CIU5" s="410"/>
      <c r="CIV5" s="410"/>
      <c r="CIW5" s="410"/>
      <c r="CIX5" s="299"/>
      <c r="CIY5" s="85"/>
      <c r="CIZ5" s="300"/>
      <c r="CJA5" s="300"/>
      <c r="CJB5" s="301"/>
      <c r="CJC5" s="300"/>
      <c r="CJD5" s="303"/>
      <c r="CJE5" s="303"/>
      <c r="CJF5" s="303"/>
      <c r="CJG5" s="303"/>
      <c r="CJH5" s="303"/>
      <c r="CJI5" s="303"/>
      <c r="CJJ5" s="303"/>
      <c r="CJK5" s="303"/>
      <c r="CJL5" s="85"/>
      <c r="CJM5" s="85"/>
      <c r="CJN5" s="302"/>
      <c r="CJO5" s="85"/>
      <c r="CJP5" s="98"/>
      <c r="CJQ5" s="85"/>
      <c r="CJR5" s="85"/>
      <c r="CJS5" s="85"/>
      <c r="CJT5" s="85"/>
      <c r="CJU5" s="85"/>
      <c r="CJV5" s="85"/>
      <c r="CJW5" s="112"/>
      <c r="CJX5" s="112"/>
      <c r="CJY5" s="112"/>
      <c r="CJZ5" s="112"/>
      <c r="CKA5" s="112"/>
      <c r="CKB5" s="112"/>
      <c r="CKC5" s="112"/>
      <c r="CKD5" s="112"/>
      <c r="CLB5" s="410"/>
      <c r="CLC5" s="410"/>
      <c r="CLD5" s="410"/>
      <c r="CLE5" s="410"/>
      <c r="CLF5" s="299"/>
      <c r="CLG5" s="85"/>
      <c r="CLH5" s="300"/>
      <c r="CLI5" s="300"/>
      <c r="CLJ5" s="301"/>
      <c r="CLK5" s="300"/>
      <c r="CLL5" s="303"/>
      <c r="CLM5" s="303"/>
      <c r="CLN5" s="303"/>
      <c r="CLO5" s="303"/>
      <c r="CLP5" s="303"/>
      <c r="CLQ5" s="303"/>
      <c r="CLR5" s="303"/>
      <c r="CLS5" s="303"/>
      <c r="CLT5" s="85"/>
      <c r="CLU5" s="85"/>
      <c r="CLV5" s="302"/>
      <c r="CLW5" s="85"/>
      <c r="CLX5" s="98"/>
      <c r="CLY5" s="85"/>
      <c r="CLZ5" s="85"/>
      <c r="CMA5" s="85"/>
      <c r="CMB5" s="85"/>
      <c r="CMC5" s="85"/>
      <c r="CMD5" s="85"/>
      <c r="CME5" s="112"/>
      <c r="CMF5" s="112"/>
      <c r="CMG5" s="112"/>
      <c r="CMH5" s="112"/>
      <c r="CMI5" s="112"/>
      <c r="CMJ5" s="112"/>
      <c r="CMK5" s="112"/>
      <c r="CML5" s="112"/>
      <c r="CNJ5" s="410"/>
      <c r="CNK5" s="410"/>
      <c r="CNL5" s="410"/>
      <c r="CNM5" s="410"/>
      <c r="CNN5" s="299"/>
      <c r="CNO5" s="85"/>
      <c r="CNP5" s="300"/>
      <c r="CNQ5" s="300"/>
      <c r="CNR5" s="301"/>
      <c r="CNS5" s="300"/>
      <c r="CNT5" s="303"/>
      <c r="CNU5" s="303"/>
      <c r="CNV5" s="303"/>
      <c r="CNW5" s="303"/>
      <c r="CNX5" s="303"/>
      <c r="CNY5" s="303"/>
      <c r="CNZ5" s="303"/>
      <c r="COA5" s="303"/>
      <c r="COB5" s="85"/>
      <c r="COC5" s="85"/>
      <c r="COD5" s="302"/>
      <c r="COE5" s="85"/>
      <c r="COF5" s="98"/>
      <c r="COG5" s="85"/>
      <c r="COH5" s="85"/>
      <c r="COI5" s="85"/>
      <c r="COJ5" s="85"/>
      <c r="COK5" s="85"/>
      <c r="COL5" s="85"/>
      <c r="COM5" s="112"/>
      <c r="CON5" s="112"/>
      <c r="COO5" s="112"/>
      <c r="COP5" s="112"/>
      <c r="COQ5" s="112"/>
      <c r="COR5" s="112"/>
      <c r="COS5" s="112"/>
      <c r="COT5" s="112"/>
      <c r="CPR5" s="410"/>
      <c r="CPS5" s="410"/>
      <c r="CPT5" s="410"/>
      <c r="CPU5" s="410"/>
      <c r="CPV5" s="299"/>
      <c r="CPW5" s="85"/>
      <c r="CPX5" s="300"/>
      <c r="CPY5" s="300"/>
      <c r="CPZ5" s="301"/>
      <c r="CQA5" s="300"/>
      <c r="CQB5" s="303"/>
      <c r="CQC5" s="303"/>
      <c r="CQD5" s="303"/>
      <c r="CQE5" s="303"/>
      <c r="CQF5" s="303"/>
      <c r="CQG5" s="303"/>
      <c r="CQH5" s="303"/>
      <c r="CQI5" s="303"/>
      <c r="CQJ5" s="85"/>
      <c r="CQK5" s="85"/>
      <c r="CQL5" s="302"/>
      <c r="CQM5" s="85"/>
      <c r="CQN5" s="98"/>
      <c r="CQO5" s="85"/>
      <c r="CQP5" s="85"/>
      <c r="CQQ5" s="85"/>
      <c r="CQR5" s="85"/>
      <c r="CQS5" s="85"/>
      <c r="CQT5" s="85"/>
      <c r="CQU5" s="112"/>
      <c r="CQV5" s="112"/>
      <c r="CQW5" s="112"/>
      <c r="CQX5" s="112"/>
      <c r="CQY5" s="112"/>
      <c r="CQZ5" s="112"/>
      <c r="CRA5" s="112"/>
      <c r="CRB5" s="112"/>
      <c r="CRZ5" s="410"/>
      <c r="CSA5" s="410"/>
      <c r="CSB5" s="410"/>
      <c r="CSC5" s="410"/>
      <c r="CSD5" s="299"/>
      <c r="CSE5" s="85"/>
      <c r="CSF5" s="300"/>
      <c r="CSG5" s="300"/>
      <c r="CSH5" s="301"/>
      <c r="CSI5" s="300"/>
      <c r="CSJ5" s="303"/>
      <c r="CSK5" s="303"/>
      <c r="CSL5" s="303"/>
      <c r="CSM5" s="303"/>
      <c r="CSN5" s="303"/>
      <c r="CSO5" s="303"/>
      <c r="CSP5" s="303"/>
      <c r="CSQ5" s="303"/>
      <c r="CSR5" s="85"/>
      <c r="CSS5" s="85"/>
      <c r="CST5" s="302"/>
      <c r="CSU5" s="85"/>
      <c r="CSV5" s="98"/>
      <c r="CSW5" s="85"/>
      <c r="CSX5" s="85"/>
      <c r="CSY5" s="85"/>
      <c r="CSZ5" s="85"/>
      <c r="CTA5" s="85"/>
      <c r="CTB5" s="85"/>
      <c r="CTC5" s="112"/>
      <c r="CTD5" s="112"/>
      <c r="CTE5" s="112"/>
      <c r="CTF5" s="112"/>
      <c r="CTG5" s="112"/>
      <c r="CTH5" s="112"/>
      <c r="CTI5" s="112"/>
      <c r="CTJ5" s="112"/>
      <c r="CUH5" s="410"/>
      <c r="CUI5" s="410"/>
      <c r="CUJ5" s="410"/>
      <c r="CUK5" s="410"/>
      <c r="CUL5" s="299"/>
      <c r="CUM5" s="85"/>
      <c r="CUN5" s="300"/>
      <c r="CUO5" s="300"/>
      <c r="CUP5" s="301"/>
      <c r="CUQ5" s="300"/>
      <c r="CUR5" s="303"/>
      <c r="CUS5" s="303"/>
      <c r="CUT5" s="303"/>
      <c r="CUU5" s="303"/>
      <c r="CUV5" s="303"/>
      <c r="CUW5" s="303"/>
      <c r="CUX5" s="303"/>
      <c r="CUY5" s="303"/>
      <c r="CUZ5" s="85"/>
      <c r="CVA5" s="85"/>
      <c r="CVB5" s="302"/>
      <c r="CVC5" s="85"/>
      <c r="CVD5" s="98"/>
      <c r="CVE5" s="85"/>
      <c r="CVF5" s="85"/>
      <c r="CVG5" s="85"/>
      <c r="CVH5" s="85"/>
      <c r="CVI5" s="85"/>
      <c r="CVJ5" s="85"/>
      <c r="CVK5" s="112"/>
      <c r="CVL5" s="112"/>
      <c r="CVM5" s="112"/>
      <c r="CVN5" s="112"/>
      <c r="CVO5" s="112"/>
      <c r="CVP5" s="112"/>
      <c r="CVQ5" s="112"/>
      <c r="CVR5" s="112"/>
      <c r="CWP5" s="410"/>
      <c r="CWQ5" s="410"/>
      <c r="CWR5" s="410"/>
      <c r="CWS5" s="410"/>
      <c r="CWT5" s="299"/>
      <c r="CWU5" s="85"/>
      <c r="CWV5" s="300"/>
      <c r="CWW5" s="300"/>
      <c r="CWX5" s="301"/>
      <c r="CWY5" s="300"/>
      <c r="CWZ5" s="303"/>
      <c r="CXA5" s="303"/>
      <c r="CXB5" s="303"/>
      <c r="CXC5" s="303"/>
      <c r="CXD5" s="303"/>
      <c r="CXE5" s="303"/>
      <c r="CXF5" s="303"/>
      <c r="CXG5" s="303"/>
      <c r="CXH5" s="85"/>
      <c r="CXI5" s="85"/>
      <c r="CXJ5" s="302"/>
      <c r="CXK5" s="85"/>
      <c r="CXL5" s="98"/>
      <c r="CXM5" s="85"/>
      <c r="CXN5" s="85"/>
      <c r="CXO5" s="85"/>
      <c r="CXP5" s="85"/>
      <c r="CXQ5" s="85"/>
      <c r="CXR5" s="85"/>
      <c r="CXS5" s="112"/>
      <c r="CXT5" s="112"/>
      <c r="CXU5" s="112"/>
      <c r="CXV5" s="112"/>
      <c r="CXW5" s="112"/>
      <c r="CXX5" s="112"/>
      <c r="CXY5" s="112"/>
      <c r="CXZ5" s="112"/>
      <c r="CYX5" s="410"/>
      <c r="CYY5" s="410"/>
      <c r="CYZ5" s="410"/>
      <c r="CZA5" s="410"/>
      <c r="CZB5" s="299"/>
      <c r="CZC5" s="85"/>
      <c r="CZD5" s="300"/>
      <c r="CZE5" s="300"/>
      <c r="CZF5" s="301"/>
      <c r="CZG5" s="300"/>
      <c r="CZH5" s="303"/>
      <c r="CZI5" s="303"/>
      <c r="CZJ5" s="303"/>
      <c r="CZK5" s="303"/>
      <c r="CZL5" s="303"/>
      <c r="CZM5" s="303"/>
      <c r="CZN5" s="303"/>
      <c r="CZO5" s="303"/>
      <c r="CZP5" s="85"/>
      <c r="CZQ5" s="85"/>
      <c r="CZR5" s="302"/>
      <c r="CZS5" s="85"/>
      <c r="CZT5" s="98"/>
      <c r="CZU5" s="85"/>
      <c r="CZV5" s="85"/>
      <c r="CZW5" s="85"/>
      <c r="CZX5" s="85"/>
      <c r="CZY5" s="85"/>
      <c r="CZZ5" s="85"/>
      <c r="DAA5" s="112"/>
      <c r="DAB5" s="112"/>
      <c r="DAC5" s="112"/>
      <c r="DAD5" s="112"/>
      <c r="DAE5" s="112"/>
      <c r="DAF5" s="112"/>
      <c r="DAG5" s="112"/>
      <c r="DAH5" s="112"/>
      <c r="DBF5" s="410"/>
      <c r="DBG5" s="410"/>
      <c r="DBH5" s="410"/>
      <c r="DBI5" s="410"/>
      <c r="DBJ5" s="299"/>
      <c r="DBK5" s="85"/>
      <c r="DBL5" s="300"/>
      <c r="DBM5" s="300"/>
      <c r="DBN5" s="301"/>
      <c r="DBO5" s="300"/>
      <c r="DBP5" s="303"/>
      <c r="DBQ5" s="303"/>
      <c r="DBR5" s="303"/>
      <c r="DBS5" s="303"/>
      <c r="DBT5" s="303"/>
      <c r="DBU5" s="303"/>
      <c r="DBV5" s="303"/>
      <c r="DBW5" s="303"/>
      <c r="DBX5" s="85"/>
      <c r="DBY5" s="85"/>
      <c r="DBZ5" s="302"/>
      <c r="DCA5" s="85"/>
      <c r="DCB5" s="98"/>
      <c r="DCC5" s="85"/>
      <c r="DCD5" s="85"/>
      <c r="DCE5" s="85"/>
      <c r="DCF5" s="85"/>
      <c r="DCG5" s="85"/>
      <c r="DCH5" s="85"/>
      <c r="DCI5" s="112"/>
      <c r="DCJ5" s="112"/>
      <c r="DCK5" s="112"/>
      <c r="DCL5" s="112"/>
      <c r="DCM5" s="112"/>
      <c r="DCN5" s="112"/>
      <c r="DCO5" s="112"/>
      <c r="DCP5" s="112"/>
      <c r="DDN5" s="410"/>
      <c r="DDO5" s="410"/>
      <c r="DDP5" s="410"/>
      <c r="DDQ5" s="410"/>
      <c r="DDR5" s="299"/>
      <c r="DDS5" s="85"/>
      <c r="DDT5" s="300"/>
      <c r="DDU5" s="300"/>
      <c r="DDV5" s="301"/>
      <c r="DDW5" s="300"/>
      <c r="DDX5" s="303"/>
      <c r="DDY5" s="303"/>
      <c r="DDZ5" s="303"/>
      <c r="DEA5" s="303"/>
      <c r="DEB5" s="303"/>
      <c r="DEC5" s="303"/>
      <c r="DED5" s="303"/>
      <c r="DEE5" s="303"/>
      <c r="DEF5" s="85"/>
      <c r="DEG5" s="85"/>
      <c r="DEH5" s="302"/>
      <c r="DEI5" s="85"/>
      <c r="DEJ5" s="98"/>
      <c r="DEK5" s="85"/>
      <c r="DEL5" s="85"/>
      <c r="DEM5" s="85"/>
      <c r="DEN5" s="85"/>
      <c r="DEO5" s="85"/>
      <c r="DEP5" s="85"/>
      <c r="DEQ5" s="112"/>
      <c r="DER5" s="112"/>
      <c r="DES5" s="112"/>
      <c r="DET5" s="112"/>
      <c r="DEU5" s="112"/>
      <c r="DEV5" s="112"/>
      <c r="DEW5" s="112"/>
      <c r="DEX5" s="112"/>
      <c r="DFV5" s="410"/>
      <c r="DFW5" s="410"/>
      <c r="DFX5" s="410"/>
      <c r="DFY5" s="410"/>
      <c r="DFZ5" s="299"/>
      <c r="DGA5" s="85"/>
      <c r="DGB5" s="300"/>
      <c r="DGC5" s="300"/>
      <c r="DGD5" s="301"/>
      <c r="DGE5" s="300"/>
      <c r="DGF5" s="303"/>
      <c r="DGG5" s="303"/>
      <c r="DGH5" s="303"/>
      <c r="DGI5" s="303"/>
      <c r="DGJ5" s="303"/>
      <c r="DGK5" s="303"/>
      <c r="DGL5" s="303"/>
      <c r="DGM5" s="303"/>
      <c r="DGN5" s="85"/>
      <c r="DGO5" s="85"/>
      <c r="DGP5" s="302"/>
      <c r="DGQ5" s="85"/>
      <c r="DGR5" s="98"/>
      <c r="DGS5" s="85"/>
      <c r="DGT5" s="85"/>
      <c r="DGU5" s="85"/>
      <c r="DGV5" s="85"/>
      <c r="DGW5" s="85"/>
      <c r="DGX5" s="85"/>
      <c r="DGY5" s="112"/>
      <c r="DGZ5" s="112"/>
      <c r="DHA5" s="112"/>
      <c r="DHB5" s="112"/>
      <c r="DHC5" s="112"/>
      <c r="DHD5" s="112"/>
      <c r="DHE5" s="112"/>
      <c r="DHF5" s="112"/>
      <c r="DID5" s="410"/>
      <c r="DIE5" s="410"/>
      <c r="DIF5" s="410"/>
      <c r="DIG5" s="410"/>
      <c r="DIH5" s="299"/>
      <c r="DII5" s="85"/>
      <c r="DIJ5" s="300"/>
      <c r="DIK5" s="300"/>
      <c r="DIL5" s="301"/>
      <c r="DIM5" s="300"/>
      <c r="DIN5" s="303"/>
      <c r="DIO5" s="303"/>
      <c r="DIP5" s="303"/>
      <c r="DIQ5" s="303"/>
      <c r="DIR5" s="303"/>
      <c r="DIS5" s="303"/>
      <c r="DIT5" s="303"/>
      <c r="DIU5" s="303"/>
      <c r="DIV5" s="85"/>
      <c r="DIW5" s="85"/>
      <c r="DIX5" s="302"/>
      <c r="DIY5" s="85"/>
      <c r="DIZ5" s="98"/>
      <c r="DJA5" s="85"/>
      <c r="DJB5" s="85"/>
      <c r="DJC5" s="85"/>
      <c r="DJD5" s="85"/>
      <c r="DJE5" s="85"/>
      <c r="DJF5" s="85"/>
      <c r="DJG5" s="112"/>
      <c r="DJH5" s="112"/>
      <c r="DJI5" s="112"/>
      <c r="DJJ5" s="112"/>
      <c r="DJK5" s="112"/>
      <c r="DJL5" s="112"/>
      <c r="DJM5" s="112"/>
      <c r="DJN5" s="112"/>
      <c r="DKL5" s="410"/>
      <c r="DKM5" s="410"/>
      <c r="DKN5" s="410"/>
      <c r="DKO5" s="410"/>
      <c r="DKP5" s="299"/>
      <c r="DKQ5" s="85"/>
      <c r="DKR5" s="300"/>
      <c r="DKS5" s="300"/>
      <c r="DKT5" s="301"/>
      <c r="DKU5" s="300"/>
      <c r="DKV5" s="303"/>
      <c r="DKW5" s="303"/>
      <c r="DKX5" s="303"/>
      <c r="DKY5" s="303"/>
      <c r="DKZ5" s="303"/>
      <c r="DLA5" s="303"/>
      <c r="DLB5" s="303"/>
      <c r="DLC5" s="303"/>
      <c r="DLD5" s="85"/>
      <c r="DLE5" s="85"/>
      <c r="DLF5" s="302"/>
      <c r="DLG5" s="85"/>
      <c r="DLH5" s="98"/>
      <c r="DLI5" s="85"/>
      <c r="DLJ5" s="85"/>
      <c r="DLK5" s="85"/>
      <c r="DLL5" s="85"/>
      <c r="DLM5" s="85"/>
      <c r="DLN5" s="85"/>
      <c r="DLO5" s="112"/>
      <c r="DLP5" s="112"/>
      <c r="DLQ5" s="112"/>
      <c r="DLR5" s="112"/>
      <c r="DLS5" s="112"/>
      <c r="DLT5" s="112"/>
      <c r="DLU5" s="112"/>
      <c r="DLV5" s="112"/>
      <c r="DMT5" s="410"/>
      <c r="DMU5" s="410"/>
      <c r="DMV5" s="410"/>
      <c r="DMW5" s="410"/>
      <c r="DMX5" s="299"/>
      <c r="DMY5" s="85"/>
      <c r="DMZ5" s="300"/>
      <c r="DNA5" s="300"/>
      <c r="DNB5" s="301"/>
      <c r="DNC5" s="300"/>
      <c r="DND5" s="303"/>
      <c r="DNE5" s="303"/>
      <c r="DNF5" s="303"/>
      <c r="DNG5" s="303"/>
      <c r="DNH5" s="303"/>
      <c r="DNI5" s="303"/>
      <c r="DNJ5" s="303"/>
      <c r="DNK5" s="303"/>
      <c r="DNL5" s="85"/>
      <c r="DNM5" s="85"/>
      <c r="DNN5" s="302"/>
      <c r="DNO5" s="85"/>
      <c r="DNP5" s="98"/>
      <c r="DNQ5" s="85"/>
      <c r="DNR5" s="85"/>
      <c r="DNS5" s="85"/>
      <c r="DNT5" s="85"/>
      <c r="DNU5" s="85"/>
      <c r="DNV5" s="85"/>
      <c r="DNW5" s="112"/>
      <c r="DNX5" s="112"/>
      <c r="DNY5" s="112"/>
      <c r="DNZ5" s="112"/>
      <c r="DOA5" s="112"/>
      <c r="DOB5" s="112"/>
      <c r="DOC5" s="112"/>
      <c r="DOD5" s="112"/>
      <c r="DPB5" s="410"/>
      <c r="DPC5" s="410"/>
      <c r="DPD5" s="410"/>
      <c r="DPE5" s="410"/>
      <c r="DPF5" s="299"/>
      <c r="DPG5" s="85"/>
      <c r="DPH5" s="300"/>
      <c r="DPI5" s="300"/>
      <c r="DPJ5" s="301"/>
      <c r="DPK5" s="300"/>
      <c r="DPL5" s="303"/>
      <c r="DPM5" s="303"/>
      <c r="DPN5" s="303"/>
      <c r="DPO5" s="303"/>
      <c r="DPP5" s="303"/>
      <c r="DPQ5" s="303"/>
      <c r="DPR5" s="303"/>
      <c r="DPS5" s="303"/>
      <c r="DPT5" s="85"/>
      <c r="DPU5" s="85"/>
      <c r="DPV5" s="302"/>
      <c r="DPW5" s="85"/>
      <c r="DPX5" s="98"/>
      <c r="DPY5" s="85"/>
      <c r="DPZ5" s="85"/>
      <c r="DQA5" s="85"/>
      <c r="DQB5" s="85"/>
      <c r="DQC5" s="85"/>
      <c r="DQD5" s="85"/>
      <c r="DQE5" s="112"/>
      <c r="DQF5" s="112"/>
      <c r="DQG5" s="112"/>
      <c r="DQH5" s="112"/>
      <c r="DQI5" s="112"/>
      <c r="DQJ5" s="112"/>
      <c r="DQK5" s="112"/>
      <c r="DQL5" s="112"/>
      <c r="DRJ5" s="410"/>
      <c r="DRK5" s="410"/>
      <c r="DRL5" s="410"/>
      <c r="DRM5" s="410"/>
      <c r="DRN5" s="299"/>
      <c r="DRO5" s="85"/>
      <c r="DRP5" s="300"/>
      <c r="DRQ5" s="300"/>
      <c r="DRR5" s="301"/>
      <c r="DRS5" s="300"/>
      <c r="DRT5" s="303"/>
      <c r="DRU5" s="303"/>
      <c r="DRV5" s="303"/>
      <c r="DRW5" s="303"/>
      <c r="DRX5" s="303"/>
      <c r="DRY5" s="303"/>
      <c r="DRZ5" s="303"/>
      <c r="DSA5" s="303"/>
      <c r="DSB5" s="85"/>
      <c r="DSC5" s="85"/>
      <c r="DSD5" s="302"/>
      <c r="DSE5" s="85"/>
      <c r="DSF5" s="98"/>
      <c r="DSG5" s="85"/>
      <c r="DSH5" s="85"/>
      <c r="DSI5" s="85"/>
      <c r="DSJ5" s="85"/>
      <c r="DSK5" s="85"/>
      <c r="DSL5" s="85"/>
      <c r="DSM5" s="112"/>
      <c r="DSN5" s="112"/>
      <c r="DSO5" s="112"/>
      <c r="DSP5" s="112"/>
      <c r="DSQ5" s="112"/>
      <c r="DSR5" s="112"/>
      <c r="DSS5" s="112"/>
      <c r="DST5" s="112"/>
      <c r="DTR5" s="410"/>
      <c r="DTS5" s="410"/>
      <c r="DTT5" s="410"/>
      <c r="DTU5" s="410"/>
      <c r="DTV5" s="299"/>
      <c r="DTW5" s="85"/>
      <c r="DTX5" s="300"/>
      <c r="DTY5" s="300"/>
      <c r="DTZ5" s="301"/>
      <c r="DUA5" s="300"/>
      <c r="DUB5" s="303"/>
      <c r="DUC5" s="303"/>
      <c r="DUD5" s="303"/>
      <c r="DUE5" s="303"/>
      <c r="DUF5" s="303"/>
      <c r="DUG5" s="303"/>
      <c r="DUH5" s="303"/>
      <c r="DUI5" s="303"/>
      <c r="DUJ5" s="85"/>
      <c r="DUK5" s="85"/>
      <c r="DUL5" s="302"/>
      <c r="DUM5" s="85"/>
      <c r="DUN5" s="98"/>
      <c r="DUO5" s="85"/>
      <c r="DUP5" s="85"/>
      <c r="DUQ5" s="85"/>
      <c r="DUR5" s="85"/>
      <c r="DUS5" s="85"/>
      <c r="DUT5" s="85"/>
      <c r="DUU5" s="112"/>
      <c r="DUV5" s="112"/>
      <c r="DUW5" s="112"/>
      <c r="DUX5" s="112"/>
      <c r="DUY5" s="112"/>
      <c r="DUZ5" s="112"/>
      <c r="DVA5" s="112"/>
      <c r="DVB5" s="112"/>
      <c r="DVZ5" s="410"/>
      <c r="DWA5" s="410"/>
      <c r="DWB5" s="410"/>
      <c r="DWC5" s="410"/>
      <c r="DWD5" s="299"/>
      <c r="DWE5" s="85"/>
      <c r="DWF5" s="300"/>
      <c r="DWG5" s="300"/>
      <c r="DWH5" s="301"/>
      <c r="DWI5" s="300"/>
      <c r="DWJ5" s="303"/>
      <c r="DWK5" s="303"/>
      <c r="DWL5" s="303"/>
      <c r="DWM5" s="303"/>
      <c r="DWN5" s="303"/>
      <c r="DWO5" s="303"/>
      <c r="DWP5" s="303"/>
      <c r="DWQ5" s="303"/>
      <c r="DWR5" s="85"/>
      <c r="DWS5" s="85"/>
      <c r="DWT5" s="302"/>
      <c r="DWU5" s="85"/>
      <c r="DWV5" s="98"/>
      <c r="DWW5" s="85"/>
      <c r="DWX5" s="85"/>
      <c r="DWY5" s="85"/>
      <c r="DWZ5" s="85"/>
      <c r="DXA5" s="85"/>
      <c r="DXB5" s="85"/>
      <c r="DXC5" s="112"/>
      <c r="DXD5" s="112"/>
      <c r="DXE5" s="112"/>
      <c r="DXF5" s="112"/>
      <c r="DXG5" s="112"/>
      <c r="DXH5" s="112"/>
      <c r="DXI5" s="112"/>
      <c r="DXJ5" s="112"/>
      <c r="DYH5" s="410"/>
      <c r="DYI5" s="410"/>
      <c r="DYJ5" s="410"/>
      <c r="DYK5" s="410"/>
      <c r="DYL5" s="299"/>
      <c r="DYM5" s="85"/>
      <c r="DYN5" s="300"/>
      <c r="DYO5" s="300"/>
      <c r="DYP5" s="301"/>
      <c r="DYQ5" s="300"/>
      <c r="DYR5" s="303"/>
      <c r="DYS5" s="303"/>
      <c r="DYT5" s="303"/>
      <c r="DYU5" s="303"/>
      <c r="DYV5" s="303"/>
      <c r="DYW5" s="303"/>
      <c r="DYX5" s="303"/>
      <c r="DYY5" s="303"/>
      <c r="DYZ5" s="85"/>
      <c r="DZA5" s="85"/>
      <c r="DZB5" s="302"/>
      <c r="DZC5" s="85"/>
      <c r="DZD5" s="98"/>
      <c r="DZE5" s="85"/>
      <c r="DZF5" s="85"/>
      <c r="DZG5" s="85"/>
      <c r="DZH5" s="85"/>
      <c r="DZI5" s="85"/>
      <c r="DZJ5" s="85"/>
      <c r="DZK5" s="112"/>
      <c r="DZL5" s="112"/>
      <c r="DZM5" s="112"/>
      <c r="DZN5" s="112"/>
      <c r="DZO5" s="112"/>
      <c r="DZP5" s="112"/>
      <c r="DZQ5" s="112"/>
      <c r="DZR5" s="112"/>
      <c r="EAP5" s="410"/>
      <c r="EAQ5" s="410"/>
      <c r="EAR5" s="410"/>
      <c r="EAS5" s="410"/>
      <c r="EAT5" s="299"/>
      <c r="EAU5" s="85"/>
      <c r="EAV5" s="300"/>
      <c r="EAW5" s="300"/>
      <c r="EAX5" s="301"/>
      <c r="EAY5" s="300"/>
      <c r="EAZ5" s="303"/>
      <c r="EBA5" s="303"/>
      <c r="EBB5" s="303"/>
      <c r="EBC5" s="303"/>
      <c r="EBD5" s="303"/>
      <c r="EBE5" s="303"/>
      <c r="EBF5" s="303"/>
      <c r="EBG5" s="303"/>
      <c r="EBH5" s="85"/>
      <c r="EBI5" s="85"/>
      <c r="EBJ5" s="302"/>
      <c r="EBK5" s="85"/>
      <c r="EBL5" s="98"/>
      <c r="EBM5" s="85"/>
      <c r="EBN5" s="85"/>
      <c r="EBO5" s="85"/>
      <c r="EBP5" s="85"/>
      <c r="EBQ5" s="85"/>
      <c r="EBR5" s="85"/>
      <c r="EBS5" s="112"/>
      <c r="EBT5" s="112"/>
      <c r="EBU5" s="112"/>
      <c r="EBV5" s="112"/>
      <c r="EBW5" s="112"/>
      <c r="EBX5" s="112"/>
      <c r="EBY5" s="112"/>
      <c r="EBZ5" s="112"/>
      <c r="ECX5" s="410"/>
      <c r="ECY5" s="410"/>
      <c r="ECZ5" s="410"/>
      <c r="EDA5" s="410"/>
      <c r="EDB5" s="299"/>
      <c r="EDC5" s="85"/>
      <c r="EDD5" s="300"/>
      <c r="EDE5" s="300"/>
      <c r="EDF5" s="301"/>
      <c r="EDG5" s="300"/>
      <c r="EDH5" s="303"/>
      <c r="EDI5" s="303"/>
      <c r="EDJ5" s="303"/>
      <c r="EDK5" s="303"/>
      <c r="EDL5" s="303"/>
      <c r="EDM5" s="303"/>
      <c r="EDN5" s="303"/>
      <c r="EDO5" s="303"/>
      <c r="EDP5" s="85"/>
      <c r="EDQ5" s="85"/>
      <c r="EDR5" s="302"/>
      <c r="EDS5" s="85"/>
      <c r="EDT5" s="98"/>
      <c r="EDU5" s="85"/>
      <c r="EDV5" s="85"/>
      <c r="EDW5" s="85"/>
      <c r="EDX5" s="85"/>
      <c r="EDY5" s="85"/>
      <c r="EDZ5" s="85"/>
      <c r="EEA5" s="112"/>
      <c r="EEB5" s="112"/>
      <c r="EEC5" s="112"/>
      <c r="EED5" s="112"/>
      <c r="EEE5" s="112"/>
      <c r="EEF5" s="112"/>
      <c r="EEG5" s="112"/>
      <c r="EEH5" s="112"/>
      <c r="EFF5" s="410"/>
      <c r="EFG5" s="410"/>
      <c r="EFH5" s="410"/>
      <c r="EFI5" s="410"/>
      <c r="EFJ5" s="299"/>
      <c r="EFK5" s="85"/>
      <c r="EFL5" s="300"/>
      <c r="EFM5" s="300"/>
      <c r="EFN5" s="301"/>
      <c r="EFO5" s="300"/>
      <c r="EFP5" s="303"/>
      <c r="EFQ5" s="303"/>
      <c r="EFR5" s="303"/>
      <c r="EFS5" s="303"/>
      <c r="EFT5" s="303"/>
      <c r="EFU5" s="303"/>
      <c r="EFV5" s="303"/>
      <c r="EFW5" s="303"/>
      <c r="EFX5" s="85"/>
      <c r="EFY5" s="85"/>
      <c r="EFZ5" s="302"/>
      <c r="EGA5" s="85"/>
      <c r="EGB5" s="98"/>
      <c r="EGC5" s="85"/>
      <c r="EGD5" s="85"/>
      <c r="EGE5" s="85"/>
      <c r="EGF5" s="85"/>
      <c r="EGG5" s="85"/>
      <c r="EGH5" s="85"/>
      <c r="EGI5" s="112"/>
      <c r="EGJ5" s="112"/>
      <c r="EGK5" s="112"/>
      <c r="EGL5" s="112"/>
      <c r="EGM5" s="112"/>
      <c r="EGN5" s="112"/>
      <c r="EGO5" s="112"/>
      <c r="EGP5" s="112"/>
      <c r="EHN5" s="410"/>
      <c r="EHO5" s="410"/>
      <c r="EHP5" s="410"/>
      <c r="EHQ5" s="410"/>
      <c r="EHR5" s="299"/>
      <c r="EHS5" s="85"/>
      <c r="EHT5" s="300"/>
      <c r="EHU5" s="300"/>
      <c r="EHV5" s="301"/>
      <c r="EHW5" s="300"/>
      <c r="EHX5" s="303"/>
      <c r="EHY5" s="303"/>
      <c r="EHZ5" s="303"/>
      <c r="EIA5" s="303"/>
      <c r="EIB5" s="303"/>
      <c r="EIC5" s="303"/>
      <c r="EID5" s="303"/>
      <c r="EIE5" s="303"/>
      <c r="EIF5" s="85"/>
      <c r="EIG5" s="85"/>
      <c r="EIH5" s="302"/>
      <c r="EII5" s="85"/>
      <c r="EIJ5" s="98"/>
      <c r="EIK5" s="85"/>
      <c r="EIL5" s="85"/>
      <c r="EIM5" s="85"/>
      <c r="EIN5" s="85"/>
      <c r="EIO5" s="85"/>
      <c r="EIP5" s="85"/>
      <c r="EIQ5" s="112"/>
      <c r="EIR5" s="112"/>
      <c r="EIS5" s="112"/>
      <c r="EIT5" s="112"/>
      <c r="EIU5" s="112"/>
      <c r="EIV5" s="112"/>
      <c r="EIW5" s="112"/>
      <c r="EIX5" s="112"/>
      <c r="EJV5" s="410"/>
      <c r="EJW5" s="410"/>
      <c r="EJX5" s="410"/>
      <c r="EJY5" s="410"/>
      <c r="EJZ5" s="299"/>
      <c r="EKA5" s="85"/>
      <c r="EKB5" s="300"/>
      <c r="EKC5" s="300"/>
      <c r="EKD5" s="301"/>
      <c r="EKE5" s="300"/>
      <c r="EKF5" s="303"/>
      <c r="EKG5" s="303"/>
      <c r="EKH5" s="303"/>
      <c r="EKI5" s="303"/>
      <c r="EKJ5" s="303"/>
      <c r="EKK5" s="303"/>
      <c r="EKL5" s="303"/>
      <c r="EKM5" s="303"/>
      <c r="EKN5" s="85"/>
      <c r="EKO5" s="85"/>
      <c r="EKP5" s="302"/>
      <c r="EKQ5" s="85"/>
      <c r="EKR5" s="98"/>
      <c r="EKS5" s="85"/>
      <c r="EKT5" s="85"/>
      <c r="EKU5" s="85"/>
      <c r="EKV5" s="85"/>
      <c r="EKW5" s="85"/>
      <c r="EKX5" s="85"/>
      <c r="EKY5" s="112"/>
      <c r="EKZ5" s="112"/>
      <c r="ELA5" s="112"/>
      <c r="ELB5" s="112"/>
      <c r="ELC5" s="112"/>
      <c r="ELD5" s="112"/>
      <c r="ELE5" s="112"/>
      <c r="ELF5" s="112"/>
      <c r="EMD5" s="410"/>
      <c r="EME5" s="410"/>
      <c r="EMF5" s="410"/>
      <c r="EMG5" s="410"/>
      <c r="EMH5" s="299"/>
      <c r="EMI5" s="85"/>
      <c r="EMJ5" s="300"/>
      <c r="EMK5" s="300"/>
      <c r="EML5" s="301"/>
      <c r="EMM5" s="300"/>
      <c r="EMN5" s="303"/>
      <c r="EMO5" s="303"/>
      <c r="EMP5" s="303"/>
      <c r="EMQ5" s="303"/>
      <c r="EMR5" s="303"/>
      <c r="EMS5" s="303"/>
      <c r="EMT5" s="303"/>
      <c r="EMU5" s="303"/>
      <c r="EMV5" s="85"/>
      <c r="EMW5" s="85"/>
      <c r="EMX5" s="302"/>
      <c r="EMY5" s="85"/>
      <c r="EMZ5" s="98"/>
      <c r="ENA5" s="85"/>
      <c r="ENB5" s="85"/>
      <c r="ENC5" s="85"/>
      <c r="END5" s="85"/>
      <c r="ENE5" s="85"/>
      <c r="ENF5" s="85"/>
      <c r="ENG5" s="112"/>
      <c r="ENH5" s="112"/>
      <c r="ENI5" s="112"/>
      <c r="ENJ5" s="112"/>
      <c r="ENK5" s="112"/>
      <c r="ENL5" s="112"/>
      <c r="ENM5" s="112"/>
      <c r="ENN5" s="112"/>
      <c r="EOL5" s="410"/>
      <c r="EOM5" s="410"/>
      <c r="EON5" s="410"/>
      <c r="EOO5" s="410"/>
      <c r="EOP5" s="299"/>
      <c r="EOQ5" s="85"/>
      <c r="EOR5" s="300"/>
      <c r="EOS5" s="300"/>
      <c r="EOT5" s="301"/>
      <c r="EOU5" s="300"/>
      <c r="EOV5" s="303"/>
      <c r="EOW5" s="303"/>
      <c r="EOX5" s="303"/>
      <c r="EOY5" s="303"/>
      <c r="EOZ5" s="303"/>
      <c r="EPA5" s="303"/>
      <c r="EPB5" s="303"/>
      <c r="EPC5" s="303"/>
      <c r="EPD5" s="85"/>
      <c r="EPE5" s="85"/>
      <c r="EPF5" s="302"/>
      <c r="EPG5" s="85"/>
      <c r="EPH5" s="98"/>
      <c r="EPI5" s="85"/>
      <c r="EPJ5" s="85"/>
      <c r="EPK5" s="85"/>
      <c r="EPL5" s="85"/>
      <c r="EPM5" s="85"/>
      <c r="EPN5" s="85"/>
      <c r="EPO5" s="112"/>
      <c r="EPP5" s="112"/>
      <c r="EPQ5" s="112"/>
      <c r="EPR5" s="112"/>
      <c r="EPS5" s="112"/>
      <c r="EPT5" s="112"/>
      <c r="EPU5" s="112"/>
      <c r="EPV5" s="112"/>
      <c r="EQT5" s="410"/>
      <c r="EQU5" s="410"/>
      <c r="EQV5" s="410"/>
      <c r="EQW5" s="410"/>
      <c r="EQX5" s="299"/>
      <c r="EQY5" s="85"/>
      <c r="EQZ5" s="300"/>
      <c r="ERA5" s="300"/>
      <c r="ERB5" s="301"/>
      <c r="ERC5" s="300"/>
      <c r="ERD5" s="303"/>
      <c r="ERE5" s="303"/>
      <c r="ERF5" s="303"/>
      <c r="ERG5" s="303"/>
      <c r="ERH5" s="303"/>
      <c r="ERI5" s="303"/>
      <c r="ERJ5" s="303"/>
      <c r="ERK5" s="303"/>
      <c r="ERL5" s="85"/>
      <c r="ERM5" s="85"/>
      <c r="ERN5" s="302"/>
      <c r="ERO5" s="85"/>
      <c r="ERP5" s="98"/>
      <c r="ERQ5" s="85"/>
      <c r="ERR5" s="85"/>
      <c r="ERS5" s="85"/>
      <c r="ERT5" s="85"/>
      <c r="ERU5" s="85"/>
      <c r="ERV5" s="85"/>
      <c r="ERW5" s="112"/>
      <c r="ERX5" s="112"/>
      <c r="ERY5" s="112"/>
      <c r="ERZ5" s="112"/>
      <c r="ESA5" s="112"/>
      <c r="ESB5" s="112"/>
      <c r="ESC5" s="112"/>
      <c r="ESD5" s="112"/>
      <c r="ETB5" s="410"/>
      <c r="ETC5" s="410"/>
      <c r="ETD5" s="410"/>
      <c r="ETE5" s="410"/>
      <c r="ETF5" s="299"/>
      <c r="ETG5" s="85"/>
      <c r="ETH5" s="300"/>
      <c r="ETI5" s="300"/>
      <c r="ETJ5" s="301"/>
      <c r="ETK5" s="300"/>
      <c r="ETL5" s="303"/>
      <c r="ETM5" s="303"/>
      <c r="ETN5" s="303"/>
      <c r="ETO5" s="303"/>
      <c r="ETP5" s="303"/>
      <c r="ETQ5" s="303"/>
      <c r="ETR5" s="303"/>
      <c r="ETS5" s="303"/>
      <c r="ETT5" s="85"/>
      <c r="ETU5" s="85"/>
      <c r="ETV5" s="302"/>
      <c r="ETW5" s="85"/>
      <c r="ETX5" s="98"/>
      <c r="ETY5" s="85"/>
      <c r="ETZ5" s="85"/>
      <c r="EUA5" s="85"/>
      <c r="EUB5" s="85"/>
      <c r="EUC5" s="85"/>
      <c r="EUD5" s="85"/>
      <c r="EUE5" s="112"/>
      <c r="EUF5" s="112"/>
      <c r="EUG5" s="112"/>
      <c r="EUH5" s="112"/>
      <c r="EUI5" s="112"/>
      <c r="EUJ5" s="112"/>
      <c r="EUK5" s="112"/>
      <c r="EUL5" s="112"/>
      <c r="EVJ5" s="410"/>
      <c r="EVK5" s="410"/>
      <c r="EVL5" s="410"/>
      <c r="EVM5" s="410"/>
      <c r="EVN5" s="299"/>
      <c r="EVO5" s="85"/>
      <c r="EVP5" s="300"/>
      <c r="EVQ5" s="300"/>
      <c r="EVR5" s="301"/>
      <c r="EVS5" s="300"/>
      <c r="EVT5" s="303"/>
      <c r="EVU5" s="303"/>
      <c r="EVV5" s="303"/>
      <c r="EVW5" s="303"/>
      <c r="EVX5" s="303"/>
      <c r="EVY5" s="303"/>
      <c r="EVZ5" s="303"/>
      <c r="EWA5" s="303"/>
      <c r="EWB5" s="85"/>
      <c r="EWC5" s="85"/>
      <c r="EWD5" s="302"/>
      <c r="EWE5" s="85"/>
      <c r="EWF5" s="98"/>
      <c r="EWG5" s="85"/>
      <c r="EWH5" s="85"/>
      <c r="EWI5" s="85"/>
      <c r="EWJ5" s="85"/>
      <c r="EWK5" s="85"/>
      <c r="EWL5" s="85"/>
      <c r="EWM5" s="112"/>
      <c r="EWN5" s="112"/>
      <c r="EWO5" s="112"/>
      <c r="EWP5" s="112"/>
      <c r="EWQ5" s="112"/>
      <c r="EWR5" s="112"/>
      <c r="EWS5" s="112"/>
      <c r="EWT5" s="112"/>
      <c r="EXR5" s="410"/>
      <c r="EXS5" s="410"/>
      <c r="EXT5" s="410"/>
      <c r="EXU5" s="410"/>
      <c r="EXV5" s="299"/>
      <c r="EXW5" s="85"/>
      <c r="EXX5" s="300"/>
      <c r="EXY5" s="300"/>
      <c r="EXZ5" s="301"/>
      <c r="EYA5" s="300"/>
      <c r="EYB5" s="303"/>
      <c r="EYC5" s="303"/>
      <c r="EYD5" s="303"/>
      <c r="EYE5" s="303"/>
      <c r="EYF5" s="303"/>
      <c r="EYG5" s="303"/>
      <c r="EYH5" s="303"/>
      <c r="EYI5" s="303"/>
      <c r="EYJ5" s="85"/>
      <c r="EYK5" s="85"/>
      <c r="EYL5" s="302"/>
      <c r="EYM5" s="85"/>
      <c r="EYN5" s="98"/>
      <c r="EYO5" s="85"/>
      <c r="EYP5" s="85"/>
      <c r="EYQ5" s="85"/>
      <c r="EYR5" s="85"/>
      <c r="EYS5" s="85"/>
      <c r="EYT5" s="85"/>
      <c r="EYU5" s="112"/>
      <c r="EYV5" s="112"/>
      <c r="EYW5" s="112"/>
      <c r="EYX5" s="112"/>
      <c r="EYY5" s="112"/>
      <c r="EYZ5" s="112"/>
      <c r="EZA5" s="112"/>
      <c r="EZB5" s="112"/>
      <c r="EZZ5" s="410"/>
      <c r="FAA5" s="410"/>
      <c r="FAB5" s="410"/>
      <c r="FAC5" s="410"/>
      <c r="FAD5" s="299"/>
      <c r="FAE5" s="85"/>
      <c r="FAF5" s="300"/>
      <c r="FAG5" s="300"/>
      <c r="FAH5" s="301"/>
      <c r="FAI5" s="300"/>
      <c r="FAJ5" s="303"/>
      <c r="FAK5" s="303"/>
      <c r="FAL5" s="303"/>
      <c r="FAM5" s="303"/>
      <c r="FAN5" s="303"/>
      <c r="FAO5" s="303"/>
      <c r="FAP5" s="303"/>
      <c r="FAQ5" s="303"/>
      <c r="FAR5" s="85"/>
      <c r="FAS5" s="85"/>
      <c r="FAT5" s="302"/>
      <c r="FAU5" s="85"/>
      <c r="FAV5" s="98"/>
      <c r="FAW5" s="85"/>
      <c r="FAX5" s="85"/>
      <c r="FAY5" s="85"/>
      <c r="FAZ5" s="85"/>
      <c r="FBA5" s="85"/>
      <c r="FBB5" s="85"/>
      <c r="FBC5" s="112"/>
      <c r="FBD5" s="112"/>
      <c r="FBE5" s="112"/>
      <c r="FBF5" s="112"/>
      <c r="FBG5" s="112"/>
      <c r="FBH5" s="112"/>
      <c r="FBI5" s="112"/>
      <c r="FBJ5" s="112"/>
      <c r="FCH5" s="410"/>
      <c r="FCI5" s="410"/>
      <c r="FCJ5" s="410"/>
      <c r="FCK5" s="410"/>
      <c r="FCL5" s="299"/>
      <c r="FCM5" s="85"/>
      <c r="FCN5" s="300"/>
      <c r="FCO5" s="300"/>
      <c r="FCP5" s="301"/>
      <c r="FCQ5" s="300"/>
      <c r="FCR5" s="303"/>
      <c r="FCS5" s="303"/>
      <c r="FCT5" s="303"/>
      <c r="FCU5" s="303"/>
      <c r="FCV5" s="303"/>
      <c r="FCW5" s="303"/>
      <c r="FCX5" s="303"/>
      <c r="FCY5" s="303"/>
      <c r="FCZ5" s="85"/>
      <c r="FDA5" s="85"/>
      <c r="FDB5" s="302"/>
      <c r="FDC5" s="85"/>
      <c r="FDD5" s="98"/>
      <c r="FDE5" s="85"/>
      <c r="FDF5" s="85"/>
      <c r="FDG5" s="85"/>
      <c r="FDH5" s="85"/>
      <c r="FDI5" s="85"/>
      <c r="FDJ5" s="85"/>
      <c r="FDK5" s="112"/>
      <c r="FDL5" s="112"/>
      <c r="FDM5" s="112"/>
      <c r="FDN5" s="112"/>
      <c r="FDO5" s="112"/>
      <c r="FDP5" s="112"/>
      <c r="FDQ5" s="112"/>
      <c r="FDR5" s="112"/>
      <c r="FEP5" s="410"/>
      <c r="FEQ5" s="410"/>
      <c r="FER5" s="410"/>
      <c r="FES5" s="410"/>
      <c r="FET5" s="299"/>
      <c r="FEU5" s="85"/>
      <c r="FEV5" s="300"/>
      <c r="FEW5" s="300"/>
      <c r="FEX5" s="301"/>
      <c r="FEY5" s="300"/>
      <c r="FEZ5" s="303"/>
      <c r="FFA5" s="303"/>
      <c r="FFB5" s="303"/>
      <c r="FFC5" s="303"/>
      <c r="FFD5" s="303"/>
      <c r="FFE5" s="303"/>
      <c r="FFF5" s="303"/>
      <c r="FFG5" s="303"/>
      <c r="FFH5" s="85"/>
      <c r="FFI5" s="85"/>
      <c r="FFJ5" s="302"/>
      <c r="FFK5" s="85"/>
      <c r="FFL5" s="98"/>
      <c r="FFM5" s="85"/>
      <c r="FFN5" s="85"/>
      <c r="FFO5" s="85"/>
      <c r="FFP5" s="85"/>
      <c r="FFQ5" s="85"/>
      <c r="FFR5" s="85"/>
      <c r="FFS5" s="112"/>
      <c r="FFT5" s="112"/>
      <c r="FFU5" s="112"/>
      <c r="FFV5" s="112"/>
      <c r="FFW5" s="112"/>
      <c r="FFX5" s="112"/>
      <c r="FFY5" s="112"/>
      <c r="FFZ5" s="112"/>
      <c r="FGX5" s="410"/>
      <c r="FGY5" s="410"/>
      <c r="FGZ5" s="410"/>
      <c r="FHA5" s="410"/>
      <c r="FHB5" s="299"/>
      <c r="FHC5" s="85"/>
      <c r="FHD5" s="300"/>
      <c r="FHE5" s="300"/>
      <c r="FHF5" s="301"/>
      <c r="FHG5" s="300"/>
      <c r="FHH5" s="303"/>
      <c r="FHI5" s="303"/>
      <c r="FHJ5" s="303"/>
      <c r="FHK5" s="303"/>
      <c r="FHL5" s="303"/>
      <c r="FHM5" s="303"/>
      <c r="FHN5" s="303"/>
      <c r="FHO5" s="303"/>
      <c r="FHP5" s="85"/>
      <c r="FHQ5" s="85"/>
      <c r="FHR5" s="302"/>
      <c r="FHS5" s="85"/>
      <c r="FHT5" s="98"/>
      <c r="FHU5" s="85"/>
      <c r="FHV5" s="85"/>
      <c r="FHW5" s="85"/>
      <c r="FHX5" s="85"/>
      <c r="FHY5" s="85"/>
      <c r="FHZ5" s="85"/>
      <c r="FIA5" s="112"/>
      <c r="FIB5" s="112"/>
      <c r="FIC5" s="112"/>
      <c r="FID5" s="112"/>
      <c r="FIE5" s="112"/>
      <c r="FIF5" s="112"/>
      <c r="FIG5" s="112"/>
      <c r="FIH5" s="112"/>
      <c r="FJF5" s="410"/>
      <c r="FJG5" s="410"/>
      <c r="FJH5" s="410"/>
      <c r="FJI5" s="410"/>
      <c r="FJJ5" s="299"/>
      <c r="FJK5" s="85"/>
      <c r="FJL5" s="300"/>
      <c r="FJM5" s="300"/>
      <c r="FJN5" s="301"/>
      <c r="FJO5" s="300"/>
      <c r="FJP5" s="303"/>
      <c r="FJQ5" s="303"/>
      <c r="FJR5" s="303"/>
      <c r="FJS5" s="303"/>
      <c r="FJT5" s="303"/>
      <c r="FJU5" s="303"/>
      <c r="FJV5" s="303"/>
      <c r="FJW5" s="303"/>
      <c r="FJX5" s="85"/>
      <c r="FJY5" s="85"/>
      <c r="FJZ5" s="302"/>
      <c r="FKA5" s="85"/>
      <c r="FKB5" s="98"/>
      <c r="FKC5" s="85"/>
      <c r="FKD5" s="85"/>
      <c r="FKE5" s="85"/>
      <c r="FKF5" s="85"/>
      <c r="FKG5" s="85"/>
      <c r="FKH5" s="85"/>
      <c r="FKI5" s="112"/>
      <c r="FKJ5" s="112"/>
      <c r="FKK5" s="112"/>
      <c r="FKL5" s="112"/>
      <c r="FKM5" s="112"/>
      <c r="FKN5" s="112"/>
      <c r="FKO5" s="112"/>
      <c r="FKP5" s="112"/>
      <c r="FLN5" s="410"/>
      <c r="FLO5" s="410"/>
      <c r="FLP5" s="410"/>
      <c r="FLQ5" s="410"/>
      <c r="FLR5" s="299"/>
      <c r="FLS5" s="85"/>
      <c r="FLT5" s="300"/>
      <c r="FLU5" s="300"/>
      <c r="FLV5" s="301"/>
      <c r="FLW5" s="300"/>
      <c r="FLX5" s="303"/>
      <c r="FLY5" s="303"/>
      <c r="FLZ5" s="303"/>
      <c r="FMA5" s="303"/>
      <c r="FMB5" s="303"/>
      <c r="FMC5" s="303"/>
      <c r="FMD5" s="303"/>
      <c r="FME5" s="303"/>
      <c r="FMF5" s="85"/>
      <c r="FMG5" s="85"/>
      <c r="FMH5" s="302"/>
      <c r="FMI5" s="85"/>
      <c r="FMJ5" s="98"/>
      <c r="FMK5" s="85"/>
      <c r="FML5" s="85"/>
      <c r="FMM5" s="85"/>
      <c r="FMN5" s="85"/>
      <c r="FMO5" s="85"/>
      <c r="FMP5" s="85"/>
      <c r="FMQ5" s="112"/>
      <c r="FMR5" s="112"/>
      <c r="FMS5" s="112"/>
      <c r="FMT5" s="112"/>
      <c r="FMU5" s="112"/>
      <c r="FMV5" s="112"/>
      <c r="FMW5" s="112"/>
      <c r="FMX5" s="112"/>
      <c r="FNV5" s="410"/>
      <c r="FNW5" s="410"/>
      <c r="FNX5" s="410"/>
      <c r="FNY5" s="410"/>
      <c r="FNZ5" s="299"/>
      <c r="FOA5" s="85"/>
      <c r="FOB5" s="300"/>
      <c r="FOC5" s="300"/>
      <c r="FOD5" s="301"/>
      <c r="FOE5" s="300"/>
      <c r="FOF5" s="303"/>
      <c r="FOG5" s="303"/>
      <c r="FOH5" s="303"/>
      <c r="FOI5" s="303"/>
      <c r="FOJ5" s="303"/>
      <c r="FOK5" s="303"/>
      <c r="FOL5" s="303"/>
      <c r="FOM5" s="303"/>
      <c r="FON5" s="85"/>
      <c r="FOO5" s="85"/>
      <c r="FOP5" s="302"/>
      <c r="FOQ5" s="85"/>
      <c r="FOR5" s="98"/>
      <c r="FOS5" s="85"/>
      <c r="FOT5" s="85"/>
      <c r="FOU5" s="85"/>
      <c r="FOV5" s="85"/>
      <c r="FOW5" s="85"/>
      <c r="FOX5" s="85"/>
      <c r="FOY5" s="112"/>
      <c r="FOZ5" s="112"/>
      <c r="FPA5" s="112"/>
      <c r="FPB5" s="112"/>
      <c r="FPC5" s="112"/>
      <c r="FPD5" s="112"/>
      <c r="FPE5" s="112"/>
      <c r="FPF5" s="112"/>
      <c r="FQD5" s="410"/>
      <c r="FQE5" s="410"/>
      <c r="FQF5" s="410"/>
      <c r="FQG5" s="410"/>
      <c r="FQH5" s="299"/>
      <c r="FQI5" s="85"/>
      <c r="FQJ5" s="300"/>
      <c r="FQK5" s="300"/>
      <c r="FQL5" s="301"/>
      <c r="FQM5" s="300"/>
      <c r="FQN5" s="303"/>
      <c r="FQO5" s="303"/>
      <c r="FQP5" s="303"/>
      <c r="FQQ5" s="303"/>
      <c r="FQR5" s="303"/>
      <c r="FQS5" s="303"/>
      <c r="FQT5" s="303"/>
      <c r="FQU5" s="303"/>
      <c r="FQV5" s="85"/>
      <c r="FQW5" s="85"/>
      <c r="FQX5" s="302"/>
      <c r="FQY5" s="85"/>
      <c r="FQZ5" s="98"/>
      <c r="FRA5" s="85"/>
      <c r="FRB5" s="85"/>
      <c r="FRC5" s="85"/>
      <c r="FRD5" s="85"/>
      <c r="FRE5" s="85"/>
      <c r="FRF5" s="85"/>
      <c r="FRG5" s="112"/>
      <c r="FRH5" s="112"/>
      <c r="FRI5" s="112"/>
      <c r="FRJ5" s="112"/>
      <c r="FRK5" s="112"/>
      <c r="FRL5" s="112"/>
      <c r="FRM5" s="112"/>
      <c r="FRN5" s="112"/>
      <c r="FSL5" s="410"/>
      <c r="FSM5" s="410"/>
      <c r="FSN5" s="410"/>
      <c r="FSO5" s="410"/>
      <c r="FSP5" s="299"/>
      <c r="FSQ5" s="85"/>
      <c r="FSR5" s="300"/>
      <c r="FSS5" s="300"/>
      <c r="FST5" s="301"/>
      <c r="FSU5" s="300"/>
      <c r="FSV5" s="303"/>
      <c r="FSW5" s="303"/>
      <c r="FSX5" s="303"/>
      <c r="FSY5" s="303"/>
      <c r="FSZ5" s="303"/>
      <c r="FTA5" s="303"/>
      <c r="FTB5" s="303"/>
      <c r="FTC5" s="303"/>
      <c r="FTD5" s="85"/>
      <c r="FTE5" s="85"/>
      <c r="FTF5" s="302"/>
      <c r="FTG5" s="85"/>
      <c r="FTH5" s="98"/>
      <c r="FTI5" s="85"/>
      <c r="FTJ5" s="85"/>
      <c r="FTK5" s="85"/>
      <c r="FTL5" s="85"/>
      <c r="FTM5" s="85"/>
      <c r="FTN5" s="85"/>
      <c r="FTO5" s="112"/>
      <c r="FTP5" s="112"/>
      <c r="FTQ5" s="112"/>
      <c r="FTR5" s="112"/>
      <c r="FTS5" s="112"/>
      <c r="FTT5" s="112"/>
      <c r="FTU5" s="112"/>
      <c r="FTV5" s="112"/>
      <c r="FUT5" s="410"/>
      <c r="FUU5" s="410"/>
      <c r="FUV5" s="410"/>
      <c r="FUW5" s="410"/>
      <c r="FUX5" s="299"/>
      <c r="FUY5" s="85"/>
      <c r="FUZ5" s="300"/>
      <c r="FVA5" s="300"/>
      <c r="FVB5" s="301"/>
      <c r="FVC5" s="300"/>
      <c r="FVD5" s="303"/>
      <c r="FVE5" s="303"/>
      <c r="FVF5" s="303"/>
      <c r="FVG5" s="303"/>
      <c r="FVH5" s="303"/>
      <c r="FVI5" s="303"/>
      <c r="FVJ5" s="303"/>
      <c r="FVK5" s="303"/>
      <c r="FVL5" s="85"/>
      <c r="FVM5" s="85"/>
      <c r="FVN5" s="302"/>
      <c r="FVO5" s="85"/>
      <c r="FVP5" s="98"/>
      <c r="FVQ5" s="85"/>
      <c r="FVR5" s="85"/>
      <c r="FVS5" s="85"/>
      <c r="FVT5" s="85"/>
      <c r="FVU5" s="85"/>
      <c r="FVV5" s="85"/>
      <c r="FVW5" s="112"/>
      <c r="FVX5" s="112"/>
      <c r="FVY5" s="112"/>
      <c r="FVZ5" s="112"/>
      <c r="FWA5" s="112"/>
      <c r="FWB5" s="112"/>
      <c r="FWC5" s="112"/>
      <c r="FWD5" s="112"/>
      <c r="FXB5" s="410"/>
      <c r="FXC5" s="410"/>
      <c r="FXD5" s="410"/>
      <c r="FXE5" s="410"/>
      <c r="FXF5" s="299"/>
      <c r="FXG5" s="85"/>
      <c r="FXH5" s="300"/>
      <c r="FXI5" s="300"/>
      <c r="FXJ5" s="301"/>
      <c r="FXK5" s="300"/>
      <c r="FXL5" s="303"/>
      <c r="FXM5" s="303"/>
      <c r="FXN5" s="303"/>
      <c r="FXO5" s="303"/>
      <c r="FXP5" s="303"/>
      <c r="FXQ5" s="303"/>
      <c r="FXR5" s="303"/>
      <c r="FXS5" s="303"/>
      <c r="FXT5" s="85"/>
      <c r="FXU5" s="85"/>
      <c r="FXV5" s="302"/>
      <c r="FXW5" s="85"/>
      <c r="FXX5" s="98"/>
      <c r="FXY5" s="85"/>
      <c r="FXZ5" s="85"/>
      <c r="FYA5" s="85"/>
      <c r="FYB5" s="85"/>
      <c r="FYC5" s="85"/>
      <c r="FYD5" s="85"/>
      <c r="FYE5" s="112"/>
      <c r="FYF5" s="112"/>
      <c r="FYG5" s="112"/>
      <c r="FYH5" s="112"/>
      <c r="FYI5" s="112"/>
      <c r="FYJ5" s="112"/>
      <c r="FYK5" s="112"/>
      <c r="FYL5" s="112"/>
      <c r="FZJ5" s="410"/>
      <c r="FZK5" s="410"/>
      <c r="FZL5" s="410"/>
      <c r="FZM5" s="410"/>
      <c r="FZN5" s="299"/>
      <c r="FZO5" s="85"/>
      <c r="FZP5" s="300"/>
      <c r="FZQ5" s="300"/>
      <c r="FZR5" s="301"/>
      <c r="FZS5" s="300"/>
      <c r="FZT5" s="303"/>
      <c r="FZU5" s="303"/>
      <c r="FZV5" s="303"/>
      <c r="FZW5" s="303"/>
      <c r="FZX5" s="303"/>
      <c r="FZY5" s="303"/>
      <c r="FZZ5" s="303"/>
      <c r="GAA5" s="303"/>
      <c r="GAB5" s="85"/>
      <c r="GAC5" s="85"/>
      <c r="GAD5" s="302"/>
      <c r="GAE5" s="85"/>
      <c r="GAF5" s="98"/>
      <c r="GAG5" s="85"/>
      <c r="GAH5" s="85"/>
      <c r="GAI5" s="85"/>
      <c r="GAJ5" s="85"/>
      <c r="GAK5" s="85"/>
      <c r="GAL5" s="85"/>
      <c r="GAM5" s="112"/>
      <c r="GAN5" s="112"/>
      <c r="GAO5" s="112"/>
      <c r="GAP5" s="112"/>
      <c r="GAQ5" s="112"/>
      <c r="GAR5" s="112"/>
      <c r="GAS5" s="112"/>
      <c r="GAT5" s="112"/>
      <c r="GBR5" s="410"/>
      <c r="GBS5" s="410"/>
      <c r="GBT5" s="410"/>
      <c r="GBU5" s="410"/>
      <c r="GBV5" s="299"/>
      <c r="GBW5" s="85"/>
      <c r="GBX5" s="300"/>
      <c r="GBY5" s="300"/>
      <c r="GBZ5" s="301"/>
      <c r="GCA5" s="300"/>
      <c r="GCB5" s="303"/>
      <c r="GCC5" s="303"/>
      <c r="GCD5" s="303"/>
      <c r="GCE5" s="303"/>
      <c r="GCF5" s="303"/>
      <c r="GCG5" s="303"/>
      <c r="GCH5" s="303"/>
      <c r="GCI5" s="303"/>
      <c r="GCJ5" s="85"/>
      <c r="GCK5" s="85"/>
      <c r="GCL5" s="302"/>
      <c r="GCM5" s="85"/>
      <c r="GCN5" s="98"/>
      <c r="GCO5" s="85"/>
      <c r="GCP5" s="85"/>
      <c r="GCQ5" s="85"/>
      <c r="GCR5" s="85"/>
      <c r="GCS5" s="85"/>
      <c r="GCT5" s="85"/>
      <c r="GCU5" s="112"/>
      <c r="GCV5" s="112"/>
      <c r="GCW5" s="112"/>
      <c r="GCX5" s="112"/>
      <c r="GCY5" s="112"/>
      <c r="GCZ5" s="112"/>
      <c r="GDA5" s="112"/>
      <c r="GDB5" s="112"/>
      <c r="GDZ5" s="410"/>
      <c r="GEA5" s="410"/>
      <c r="GEB5" s="410"/>
      <c r="GEC5" s="410"/>
      <c r="GED5" s="299"/>
      <c r="GEE5" s="85"/>
      <c r="GEF5" s="300"/>
      <c r="GEG5" s="300"/>
      <c r="GEH5" s="301"/>
      <c r="GEI5" s="300"/>
      <c r="GEJ5" s="303"/>
      <c r="GEK5" s="303"/>
      <c r="GEL5" s="303"/>
      <c r="GEM5" s="303"/>
      <c r="GEN5" s="303"/>
      <c r="GEO5" s="303"/>
      <c r="GEP5" s="303"/>
      <c r="GEQ5" s="303"/>
      <c r="GER5" s="85"/>
      <c r="GES5" s="85"/>
      <c r="GET5" s="302"/>
      <c r="GEU5" s="85"/>
      <c r="GEV5" s="98"/>
      <c r="GEW5" s="85"/>
      <c r="GEX5" s="85"/>
      <c r="GEY5" s="85"/>
      <c r="GEZ5" s="85"/>
      <c r="GFA5" s="85"/>
      <c r="GFB5" s="85"/>
      <c r="GFC5" s="112"/>
      <c r="GFD5" s="112"/>
      <c r="GFE5" s="112"/>
      <c r="GFF5" s="112"/>
      <c r="GFG5" s="112"/>
      <c r="GFH5" s="112"/>
      <c r="GFI5" s="112"/>
      <c r="GFJ5" s="112"/>
      <c r="GGH5" s="410"/>
      <c r="GGI5" s="410"/>
      <c r="GGJ5" s="410"/>
      <c r="GGK5" s="410"/>
      <c r="GGL5" s="299"/>
      <c r="GGM5" s="85"/>
      <c r="GGN5" s="300"/>
      <c r="GGO5" s="300"/>
      <c r="GGP5" s="301"/>
      <c r="GGQ5" s="300"/>
      <c r="GGR5" s="303"/>
      <c r="GGS5" s="303"/>
      <c r="GGT5" s="303"/>
      <c r="GGU5" s="303"/>
      <c r="GGV5" s="303"/>
      <c r="GGW5" s="303"/>
      <c r="GGX5" s="303"/>
      <c r="GGY5" s="303"/>
      <c r="GGZ5" s="85"/>
      <c r="GHA5" s="85"/>
      <c r="GHB5" s="302"/>
      <c r="GHC5" s="85"/>
      <c r="GHD5" s="98"/>
      <c r="GHE5" s="85"/>
      <c r="GHF5" s="85"/>
      <c r="GHG5" s="85"/>
      <c r="GHH5" s="85"/>
      <c r="GHI5" s="85"/>
      <c r="GHJ5" s="85"/>
      <c r="GHK5" s="112"/>
      <c r="GHL5" s="112"/>
      <c r="GHM5" s="112"/>
      <c r="GHN5" s="112"/>
      <c r="GHO5" s="112"/>
      <c r="GHP5" s="112"/>
      <c r="GHQ5" s="112"/>
      <c r="GHR5" s="112"/>
      <c r="GIP5" s="410"/>
      <c r="GIQ5" s="410"/>
      <c r="GIR5" s="410"/>
      <c r="GIS5" s="410"/>
      <c r="GIT5" s="299"/>
      <c r="GIU5" s="85"/>
      <c r="GIV5" s="300"/>
      <c r="GIW5" s="300"/>
      <c r="GIX5" s="301"/>
      <c r="GIY5" s="300"/>
      <c r="GIZ5" s="303"/>
      <c r="GJA5" s="303"/>
      <c r="GJB5" s="303"/>
      <c r="GJC5" s="303"/>
      <c r="GJD5" s="303"/>
      <c r="GJE5" s="303"/>
      <c r="GJF5" s="303"/>
      <c r="GJG5" s="303"/>
      <c r="GJH5" s="85"/>
      <c r="GJI5" s="85"/>
      <c r="GJJ5" s="302"/>
      <c r="GJK5" s="85"/>
      <c r="GJL5" s="98"/>
      <c r="GJM5" s="85"/>
      <c r="GJN5" s="85"/>
      <c r="GJO5" s="85"/>
      <c r="GJP5" s="85"/>
      <c r="GJQ5" s="85"/>
      <c r="GJR5" s="85"/>
      <c r="GJS5" s="112"/>
      <c r="GJT5" s="112"/>
      <c r="GJU5" s="112"/>
      <c r="GJV5" s="112"/>
      <c r="GJW5" s="112"/>
      <c r="GJX5" s="112"/>
      <c r="GJY5" s="112"/>
      <c r="GJZ5" s="112"/>
      <c r="GKX5" s="410"/>
      <c r="GKY5" s="410"/>
      <c r="GKZ5" s="410"/>
      <c r="GLA5" s="410"/>
      <c r="GLB5" s="299"/>
      <c r="GLC5" s="85"/>
      <c r="GLD5" s="300"/>
      <c r="GLE5" s="300"/>
      <c r="GLF5" s="301"/>
      <c r="GLG5" s="300"/>
      <c r="GLH5" s="303"/>
      <c r="GLI5" s="303"/>
      <c r="GLJ5" s="303"/>
      <c r="GLK5" s="303"/>
      <c r="GLL5" s="303"/>
      <c r="GLM5" s="303"/>
      <c r="GLN5" s="303"/>
      <c r="GLO5" s="303"/>
      <c r="GLP5" s="85"/>
      <c r="GLQ5" s="85"/>
      <c r="GLR5" s="302"/>
      <c r="GLS5" s="85"/>
      <c r="GLT5" s="98"/>
      <c r="GLU5" s="85"/>
      <c r="GLV5" s="85"/>
      <c r="GLW5" s="85"/>
      <c r="GLX5" s="85"/>
      <c r="GLY5" s="85"/>
      <c r="GLZ5" s="85"/>
      <c r="GMA5" s="112"/>
      <c r="GMB5" s="112"/>
      <c r="GMC5" s="112"/>
      <c r="GMD5" s="112"/>
      <c r="GME5" s="112"/>
      <c r="GMF5" s="112"/>
      <c r="GMG5" s="112"/>
      <c r="GMH5" s="112"/>
      <c r="GNF5" s="410"/>
      <c r="GNG5" s="410"/>
      <c r="GNH5" s="410"/>
      <c r="GNI5" s="410"/>
      <c r="GNJ5" s="299"/>
      <c r="GNK5" s="85"/>
      <c r="GNL5" s="300"/>
      <c r="GNM5" s="300"/>
      <c r="GNN5" s="301"/>
      <c r="GNO5" s="300"/>
      <c r="GNP5" s="303"/>
      <c r="GNQ5" s="303"/>
      <c r="GNR5" s="303"/>
      <c r="GNS5" s="303"/>
      <c r="GNT5" s="303"/>
      <c r="GNU5" s="303"/>
      <c r="GNV5" s="303"/>
      <c r="GNW5" s="303"/>
      <c r="GNX5" s="85"/>
      <c r="GNY5" s="85"/>
      <c r="GNZ5" s="302"/>
      <c r="GOA5" s="85"/>
      <c r="GOB5" s="98"/>
      <c r="GOC5" s="85"/>
      <c r="GOD5" s="85"/>
      <c r="GOE5" s="85"/>
      <c r="GOF5" s="85"/>
      <c r="GOG5" s="85"/>
      <c r="GOH5" s="85"/>
      <c r="GOI5" s="112"/>
      <c r="GOJ5" s="112"/>
      <c r="GOK5" s="112"/>
      <c r="GOL5" s="112"/>
      <c r="GOM5" s="112"/>
      <c r="GON5" s="112"/>
      <c r="GOO5" s="112"/>
      <c r="GOP5" s="112"/>
      <c r="GPN5" s="410"/>
      <c r="GPO5" s="410"/>
      <c r="GPP5" s="410"/>
      <c r="GPQ5" s="410"/>
      <c r="GPR5" s="299"/>
      <c r="GPS5" s="85"/>
      <c r="GPT5" s="300"/>
      <c r="GPU5" s="300"/>
      <c r="GPV5" s="301"/>
      <c r="GPW5" s="300"/>
      <c r="GPX5" s="303"/>
      <c r="GPY5" s="303"/>
      <c r="GPZ5" s="303"/>
      <c r="GQA5" s="303"/>
      <c r="GQB5" s="303"/>
      <c r="GQC5" s="303"/>
      <c r="GQD5" s="303"/>
      <c r="GQE5" s="303"/>
      <c r="GQF5" s="85"/>
      <c r="GQG5" s="85"/>
      <c r="GQH5" s="302"/>
      <c r="GQI5" s="85"/>
      <c r="GQJ5" s="98"/>
      <c r="GQK5" s="85"/>
      <c r="GQL5" s="85"/>
      <c r="GQM5" s="85"/>
      <c r="GQN5" s="85"/>
      <c r="GQO5" s="85"/>
      <c r="GQP5" s="85"/>
      <c r="GQQ5" s="112"/>
      <c r="GQR5" s="112"/>
      <c r="GQS5" s="112"/>
      <c r="GQT5" s="112"/>
      <c r="GQU5" s="112"/>
      <c r="GQV5" s="112"/>
      <c r="GQW5" s="112"/>
      <c r="GQX5" s="112"/>
      <c r="GRV5" s="410"/>
      <c r="GRW5" s="410"/>
      <c r="GRX5" s="410"/>
      <c r="GRY5" s="410"/>
      <c r="GRZ5" s="299"/>
      <c r="GSA5" s="85"/>
      <c r="GSB5" s="300"/>
      <c r="GSC5" s="300"/>
      <c r="GSD5" s="301"/>
      <c r="GSE5" s="300"/>
      <c r="GSF5" s="303"/>
      <c r="GSG5" s="303"/>
      <c r="GSH5" s="303"/>
      <c r="GSI5" s="303"/>
      <c r="GSJ5" s="303"/>
      <c r="GSK5" s="303"/>
      <c r="GSL5" s="303"/>
      <c r="GSM5" s="303"/>
      <c r="GSN5" s="85"/>
      <c r="GSO5" s="85"/>
      <c r="GSP5" s="302"/>
      <c r="GSQ5" s="85"/>
      <c r="GSR5" s="98"/>
      <c r="GSS5" s="85"/>
      <c r="GST5" s="85"/>
      <c r="GSU5" s="85"/>
      <c r="GSV5" s="85"/>
      <c r="GSW5" s="85"/>
      <c r="GSX5" s="85"/>
      <c r="GSY5" s="112"/>
      <c r="GSZ5" s="112"/>
      <c r="GTA5" s="112"/>
      <c r="GTB5" s="112"/>
      <c r="GTC5" s="112"/>
      <c r="GTD5" s="112"/>
      <c r="GTE5" s="112"/>
      <c r="GTF5" s="112"/>
      <c r="GUD5" s="410"/>
      <c r="GUE5" s="410"/>
      <c r="GUF5" s="410"/>
      <c r="GUG5" s="410"/>
      <c r="GUH5" s="299"/>
      <c r="GUI5" s="85"/>
      <c r="GUJ5" s="300"/>
      <c r="GUK5" s="300"/>
      <c r="GUL5" s="301"/>
      <c r="GUM5" s="300"/>
      <c r="GUN5" s="303"/>
      <c r="GUO5" s="303"/>
      <c r="GUP5" s="303"/>
      <c r="GUQ5" s="303"/>
      <c r="GUR5" s="303"/>
      <c r="GUS5" s="303"/>
      <c r="GUT5" s="303"/>
      <c r="GUU5" s="303"/>
      <c r="GUV5" s="85"/>
      <c r="GUW5" s="85"/>
      <c r="GUX5" s="302"/>
      <c r="GUY5" s="85"/>
      <c r="GUZ5" s="98"/>
      <c r="GVA5" s="85"/>
      <c r="GVB5" s="85"/>
      <c r="GVC5" s="85"/>
      <c r="GVD5" s="85"/>
      <c r="GVE5" s="85"/>
      <c r="GVF5" s="85"/>
      <c r="GVG5" s="112"/>
      <c r="GVH5" s="112"/>
      <c r="GVI5" s="112"/>
      <c r="GVJ5" s="112"/>
      <c r="GVK5" s="112"/>
      <c r="GVL5" s="112"/>
      <c r="GVM5" s="112"/>
      <c r="GVN5" s="112"/>
      <c r="GWL5" s="410"/>
      <c r="GWM5" s="410"/>
      <c r="GWN5" s="410"/>
      <c r="GWO5" s="410"/>
      <c r="GWP5" s="299"/>
      <c r="GWQ5" s="85"/>
      <c r="GWR5" s="300"/>
      <c r="GWS5" s="300"/>
      <c r="GWT5" s="301"/>
      <c r="GWU5" s="300"/>
      <c r="GWV5" s="303"/>
      <c r="GWW5" s="303"/>
      <c r="GWX5" s="303"/>
      <c r="GWY5" s="303"/>
      <c r="GWZ5" s="303"/>
      <c r="GXA5" s="303"/>
      <c r="GXB5" s="303"/>
      <c r="GXC5" s="303"/>
      <c r="GXD5" s="85"/>
      <c r="GXE5" s="85"/>
      <c r="GXF5" s="302"/>
      <c r="GXG5" s="85"/>
      <c r="GXH5" s="98"/>
      <c r="GXI5" s="85"/>
      <c r="GXJ5" s="85"/>
      <c r="GXK5" s="85"/>
      <c r="GXL5" s="85"/>
      <c r="GXM5" s="85"/>
      <c r="GXN5" s="85"/>
      <c r="GXO5" s="112"/>
      <c r="GXP5" s="112"/>
      <c r="GXQ5" s="112"/>
      <c r="GXR5" s="112"/>
      <c r="GXS5" s="112"/>
      <c r="GXT5" s="112"/>
      <c r="GXU5" s="112"/>
      <c r="GXV5" s="112"/>
      <c r="GYT5" s="410"/>
      <c r="GYU5" s="410"/>
      <c r="GYV5" s="410"/>
      <c r="GYW5" s="410"/>
      <c r="GYX5" s="299"/>
      <c r="GYY5" s="85"/>
      <c r="GYZ5" s="300"/>
      <c r="GZA5" s="300"/>
      <c r="GZB5" s="301"/>
      <c r="GZC5" s="300"/>
      <c r="GZD5" s="303"/>
      <c r="GZE5" s="303"/>
      <c r="GZF5" s="303"/>
      <c r="GZG5" s="303"/>
      <c r="GZH5" s="303"/>
      <c r="GZI5" s="303"/>
      <c r="GZJ5" s="303"/>
      <c r="GZK5" s="303"/>
      <c r="GZL5" s="85"/>
      <c r="GZM5" s="85"/>
      <c r="GZN5" s="302"/>
      <c r="GZO5" s="85"/>
      <c r="GZP5" s="98"/>
      <c r="GZQ5" s="85"/>
      <c r="GZR5" s="85"/>
      <c r="GZS5" s="85"/>
      <c r="GZT5" s="85"/>
      <c r="GZU5" s="85"/>
      <c r="GZV5" s="85"/>
      <c r="GZW5" s="112"/>
      <c r="GZX5" s="112"/>
      <c r="GZY5" s="112"/>
      <c r="GZZ5" s="112"/>
      <c r="HAA5" s="112"/>
      <c r="HAB5" s="112"/>
      <c r="HAC5" s="112"/>
      <c r="HAD5" s="112"/>
      <c r="HBB5" s="410"/>
      <c r="HBC5" s="410"/>
      <c r="HBD5" s="410"/>
      <c r="HBE5" s="410"/>
      <c r="HBF5" s="299"/>
      <c r="HBG5" s="85"/>
      <c r="HBH5" s="300"/>
      <c r="HBI5" s="300"/>
      <c r="HBJ5" s="301"/>
      <c r="HBK5" s="300"/>
      <c r="HBL5" s="303"/>
      <c r="HBM5" s="303"/>
      <c r="HBN5" s="303"/>
      <c r="HBO5" s="303"/>
      <c r="HBP5" s="303"/>
      <c r="HBQ5" s="303"/>
      <c r="HBR5" s="303"/>
      <c r="HBS5" s="303"/>
      <c r="HBT5" s="85"/>
      <c r="HBU5" s="85"/>
      <c r="HBV5" s="302"/>
      <c r="HBW5" s="85"/>
      <c r="HBX5" s="98"/>
      <c r="HBY5" s="85"/>
      <c r="HBZ5" s="85"/>
      <c r="HCA5" s="85"/>
      <c r="HCB5" s="85"/>
      <c r="HCC5" s="85"/>
      <c r="HCD5" s="85"/>
      <c r="HCE5" s="112"/>
      <c r="HCF5" s="112"/>
      <c r="HCG5" s="112"/>
      <c r="HCH5" s="112"/>
      <c r="HCI5" s="112"/>
      <c r="HCJ5" s="112"/>
      <c r="HCK5" s="112"/>
      <c r="HCL5" s="112"/>
      <c r="HDJ5" s="410"/>
      <c r="HDK5" s="410"/>
      <c r="HDL5" s="410"/>
      <c r="HDM5" s="410"/>
      <c r="HDN5" s="299"/>
      <c r="HDO5" s="85"/>
      <c r="HDP5" s="300"/>
      <c r="HDQ5" s="300"/>
      <c r="HDR5" s="301"/>
      <c r="HDS5" s="300"/>
      <c r="HDT5" s="303"/>
      <c r="HDU5" s="303"/>
      <c r="HDV5" s="303"/>
      <c r="HDW5" s="303"/>
      <c r="HDX5" s="303"/>
      <c r="HDY5" s="303"/>
      <c r="HDZ5" s="303"/>
      <c r="HEA5" s="303"/>
      <c r="HEB5" s="85"/>
      <c r="HEC5" s="85"/>
      <c r="HED5" s="302"/>
      <c r="HEE5" s="85"/>
      <c r="HEF5" s="98"/>
      <c r="HEG5" s="85"/>
      <c r="HEH5" s="85"/>
      <c r="HEI5" s="85"/>
      <c r="HEJ5" s="85"/>
      <c r="HEK5" s="85"/>
      <c r="HEL5" s="85"/>
      <c r="HEM5" s="112"/>
      <c r="HEN5" s="112"/>
      <c r="HEO5" s="112"/>
      <c r="HEP5" s="112"/>
      <c r="HEQ5" s="112"/>
      <c r="HER5" s="112"/>
      <c r="HES5" s="112"/>
      <c r="HET5" s="112"/>
      <c r="HFR5" s="410"/>
      <c r="HFS5" s="410"/>
      <c r="HFT5" s="410"/>
      <c r="HFU5" s="410"/>
      <c r="HFV5" s="299"/>
      <c r="HFW5" s="85"/>
      <c r="HFX5" s="300"/>
      <c r="HFY5" s="300"/>
      <c r="HFZ5" s="301"/>
      <c r="HGA5" s="300"/>
      <c r="HGB5" s="303"/>
      <c r="HGC5" s="303"/>
      <c r="HGD5" s="303"/>
      <c r="HGE5" s="303"/>
      <c r="HGF5" s="303"/>
      <c r="HGG5" s="303"/>
      <c r="HGH5" s="303"/>
      <c r="HGI5" s="303"/>
      <c r="HGJ5" s="85"/>
      <c r="HGK5" s="85"/>
      <c r="HGL5" s="302"/>
      <c r="HGM5" s="85"/>
      <c r="HGN5" s="98"/>
      <c r="HGO5" s="85"/>
      <c r="HGP5" s="85"/>
      <c r="HGQ5" s="85"/>
      <c r="HGR5" s="85"/>
      <c r="HGS5" s="85"/>
      <c r="HGT5" s="85"/>
      <c r="HGU5" s="112"/>
      <c r="HGV5" s="112"/>
      <c r="HGW5" s="112"/>
      <c r="HGX5" s="112"/>
      <c r="HGY5" s="112"/>
      <c r="HGZ5" s="112"/>
      <c r="HHA5" s="112"/>
      <c r="HHB5" s="112"/>
      <c r="HHZ5" s="410"/>
      <c r="HIA5" s="410"/>
      <c r="HIB5" s="410"/>
      <c r="HIC5" s="410"/>
      <c r="HID5" s="299"/>
      <c r="HIE5" s="85"/>
      <c r="HIF5" s="300"/>
      <c r="HIG5" s="300"/>
      <c r="HIH5" s="301"/>
      <c r="HII5" s="300"/>
      <c r="HIJ5" s="303"/>
      <c r="HIK5" s="303"/>
      <c r="HIL5" s="303"/>
      <c r="HIM5" s="303"/>
      <c r="HIN5" s="303"/>
      <c r="HIO5" s="303"/>
      <c r="HIP5" s="303"/>
      <c r="HIQ5" s="303"/>
      <c r="HIR5" s="85"/>
      <c r="HIS5" s="85"/>
      <c r="HIT5" s="302"/>
      <c r="HIU5" s="85"/>
      <c r="HIV5" s="98"/>
      <c r="HIW5" s="85"/>
      <c r="HIX5" s="85"/>
      <c r="HIY5" s="85"/>
      <c r="HIZ5" s="85"/>
      <c r="HJA5" s="85"/>
      <c r="HJB5" s="85"/>
      <c r="HJC5" s="112"/>
      <c r="HJD5" s="112"/>
      <c r="HJE5" s="112"/>
      <c r="HJF5" s="112"/>
      <c r="HJG5" s="112"/>
      <c r="HJH5" s="112"/>
      <c r="HJI5" s="112"/>
      <c r="HJJ5" s="112"/>
      <c r="HKH5" s="410"/>
      <c r="HKI5" s="410"/>
      <c r="HKJ5" s="410"/>
      <c r="HKK5" s="410"/>
      <c r="HKL5" s="299"/>
      <c r="HKM5" s="85"/>
      <c r="HKN5" s="300"/>
      <c r="HKO5" s="300"/>
      <c r="HKP5" s="301"/>
      <c r="HKQ5" s="300"/>
      <c r="HKR5" s="303"/>
      <c r="HKS5" s="303"/>
      <c r="HKT5" s="303"/>
      <c r="HKU5" s="303"/>
      <c r="HKV5" s="303"/>
      <c r="HKW5" s="303"/>
      <c r="HKX5" s="303"/>
      <c r="HKY5" s="303"/>
      <c r="HKZ5" s="85"/>
      <c r="HLA5" s="85"/>
      <c r="HLB5" s="302"/>
      <c r="HLC5" s="85"/>
      <c r="HLD5" s="98"/>
      <c r="HLE5" s="85"/>
      <c r="HLF5" s="85"/>
      <c r="HLG5" s="85"/>
      <c r="HLH5" s="85"/>
      <c r="HLI5" s="85"/>
      <c r="HLJ5" s="85"/>
      <c r="HLK5" s="112"/>
      <c r="HLL5" s="112"/>
      <c r="HLM5" s="112"/>
      <c r="HLN5" s="112"/>
      <c r="HLO5" s="112"/>
      <c r="HLP5" s="112"/>
      <c r="HLQ5" s="112"/>
      <c r="HLR5" s="112"/>
      <c r="HMP5" s="410"/>
      <c r="HMQ5" s="410"/>
      <c r="HMR5" s="410"/>
      <c r="HMS5" s="410"/>
      <c r="HMT5" s="299"/>
      <c r="HMU5" s="85"/>
      <c r="HMV5" s="300"/>
      <c r="HMW5" s="300"/>
      <c r="HMX5" s="301"/>
      <c r="HMY5" s="300"/>
      <c r="HMZ5" s="303"/>
      <c r="HNA5" s="303"/>
      <c r="HNB5" s="303"/>
      <c r="HNC5" s="303"/>
      <c r="HND5" s="303"/>
      <c r="HNE5" s="303"/>
      <c r="HNF5" s="303"/>
      <c r="HNG5" s="303"/>
      <c r="HNH5" s="85"/>
      <c r="HNI5" s="85"/>
      <c r="HNJ5" s="302"/>
      <c r="HNK5" s="85"/>
      <c r="HNL5" s="98"/>
      <c r="HNM5" s="85"/>
      <c r="HNN5" s="85"/>
      <c r="HNO5" s="85"/>
      <c r="HNP5" s="85"/>
      <c r="HNQ5" s="85"/>
      <c r="HNR5" s="85"/>
      <c r="HNS5" s="112"/>
      <c r="HNT5" s="112"/>
      <c r="HNU5" s="112"/>
      <c r="HNV5" s="112"/>
      <c r="HNW5" s="112"/>
      <c r="HNX5" s="112"/>
      <c r="HNY5" s="112"/>
      <c r="HNZ5" s="112"/>
      <c r="HOX5" s="410"/>
      <c r="HOY5" s="410"/>
      <c r="HOZ5" s="410"/>
      <c r="HPA5" s="410"/>
      <c r="HPB5" s="299"/>
      <c r="HPC5" s="85"/>
      <c r="HPD5" s="300"/>
      <c r="HPE5" s="300"/>
      <c r="HPF5" s="301"/>
      <c r="HPG5" s="300"/>
      <c r="HPH5" s="303"/>
      <c r="HPI5" s="303"/>
      <c r="HPJ5" s="303"/>
      <c r="HPK5" s="303"/>
      <c r="HPL5" s="303"/>
      <c r="HPM5" s="303"/>
      <c r="HPN5" s="303"/>
      <c r="HPO5" s="303"/>
      <c r="HPP5" s="85"/>
      <c r="HPQ5" s="85"/>
      <c r="HPR5" s="302"/>
      <c r="HPS5" s="85"/>
      <c r="HPT5" s="98"/>
      <c r="HPU5" s="85"/>
      <c r="HPV5" s="85"/>
      <c r="HPW5" s="85"/>
      <c r="HPX5" s="85"/>
      <c r="HPY5" s="85"/>
      <c r="HPZ5" s="85"/>
      <c r="HQA5" s="112"/>
      <c r="HQB5" s="112"/>
      <c r="HQC5" s="112"/>
      <c r="HQD5" s="112"/>
      <c r="HQE5" s="112"/>
      <c r="HQF5" s="112"/>
      <c r="HQG5" s="112"/>
      <c r="HQH5" s="112"/>
      <c r="HRF5" s="410"/>
      <c r="HRG5" s="410"/>
      <c r="HRH5" s="410"/>
      <c r="HRI5" s="410"/>
      <c r="HRJ5" s="299"/>
      <c r="HRK5" s="85"/>
      <c r="HRL5" s="300"/>
      <c r="HRM5" s="300"/>
      <c r="HRN5" s="301"/>
      <c r="HRO5" s="300"/>
      <c r="HRP5" s="303"/>
      <c r="HRQ5" s="303"/>
      <c r="HRR5" s="303"/>
      <c r="HRS5" s="303"/>
      <c r="HRT5" s="303"/>
      <c r="HRU5" s="303"/>
      <c r="HRV5" s="303"/>
      <c r="HRW5" s="303"/>
      <c r="HRX5" s="85"/>
      <c r="HRY5" s="85"/>
      <c r="HRZ5" s="302"/>
      <c r="HSA5" s="85"/>
      <c r="HSB5" s="98"/>
      <c r="HSC5" s="85"/>
      <c r="HSD5" s="85"/>
      <c r="HSE5" s="85"/>
      <c r="HSF5" s="85"/>
      <c r="HSG5" s="85"/>
      <c r="HSH5" s="85"/>
      <c r="HSI5" s="112"/>
      <c r="HSJ5" s="112"/>
      <c r="HSK5" s="112"/>
      <c r="HSL5" s="112"/>
      <c r="HSM5" s="112"/>
      <c r="HSN5" s="112"/>
      <c r="HSO5" s="112"/>
      <c r="HSP5" s="112"/>
      <c r="HTN5" s="410"/>
      <c r="HTO5" s="410"/>
      <c r="HTP5" s="410"/>
      <c r="HTQ5" s="410"/>
      <c r="HTR5" s="299"/>
      <c r="HTS5" s="85"/>
      <c r="HTT5" s="300"/>
      <c r="HTU5" s="300"/>
      <c r="HTV5" s="301"/>
      <c r="HTW5" s="300"/>
      <c r="HTX5" s="303"/>
      <c r="HTY5" s="303"/>
      <c r="HTZ5" s="303"/>
      <c r="HUA5" s="303"/>
      <c r="HUB5" s="303"/>
      <c r="HUC5" s="303"/>
      <c r="HUD5" s="303"/>
      <c r="HUE5" s="303"/>
      <c r="HUF5" s="85"/>
      <c r="HUG5" s="85"/>
      <c r="HUH5" s="302"/>
      <c r="HUI5" s="85"/>
      <c r="HUJ5" s="98"/>
      <c r="HUK5" s="85"/>
      <c r="HUL5" s="85"/>
      <c r="HUM5" s="85"/>
      <c r="HUN5" s="85"/>
      <c r="HUO5" s="85"/>
      <c r="HUP5" s="85"/>
      <c r="HUQ5" s="112"/>
      <c r="HUR5" s="112"/>
      <c r="HUS5" s="112"/>
      <c r="HUT5" s="112"/>
      <c r="HUU5" s="112"/>
      <c r="HUV5" s="112"/>
      <c r="HUW5" s="112"/>
      <c r="HUX5" s="112"/>
      <c r="HVV5" s="410"/>
      <c r="HVW5" s="410"/>
      <c r="HVX5" s="410"/>
      <c r="HVY5" s="410"/>
      <c r="HVZ5" s="299"/>
      <c r="HWA5" s="85"/>
      <c r="HWB5" s="300"/>
      <c r="HWC5" s="300"/>
      <c r="HWD5" s="301"/>
      <c r="HWE5" s="300"/>
      <c r="HWF5" s="303"/>
      <c r="HWG5" s="303"/>
      <c r="HWH5" s="303"/>
      <c r="HWI5" s="303"/>
      <c r="HWJ5" s="303"/>
      <c r="HWK5" s="303"/>
      <c r="HWL5" s="303"/>
      <c r="HWM5" s="303"/>
      <c r="HWN5" s="85"/>
      <c r="HWO5" s="85"/>
      <c r="HWP5" s="302"/>
      <c r="HWQ5" s="85"/>
      <c r="HWR5" s="98"/>
      <c r="HWS5" s="85"/>
      <c r="HWT5" s="85"/>
      <c r="HWU5" s="85"/>
      <c r="HWV5" s="85"/>
      <c r="HWW5" s="85"/>
      <c r="HWX5" s="85"/>
      <c r="HWY5" s="112"/>
      <c r="HWZ5" s="112"/>
      <c r="HXA5" s="112"/>
      <c r="HXB5" s="112"/>
      <c r="HXC5" s="112"/>
      <c r="HXD5" s="112"/>
      <c r="HXE5" s="112"/>
      <c r="HXF5" s="112"/>
      <c r="HYD5" s="410"/>
      <c r="HYE5" s="410"/>
      <c r="HYF5" s="410"/>
      <c r="HYG5" s="410"/>
      <c r="HYH5" s="299"/>
      <c r="HYI5" s="85"/>
      <c r="HYJ5" s="300"/>
      <c r="HYK5" s="300"/>
      <c r="HYL5" s="301"/>
      <c r="HYM5" s="300"/>
      <c r="HYN5" s="303"/>
      <c r="HYO5" s="303"/>
      <c r="HYP5" s="303"/>
      <c r="HYQ5" s="303"/>
      <c r="HYR5" s="303"/>
      <c r="HYS5" s="303"/>
      <c r="HYT5" s="303"/>
      <c r="HYU5" s="303"/>
      <c r="HYV5" s="85"/>
      <c r="HYW5" s="85"/>
      <c r="HYX5" s="302"/>
      <c r="HYY5" s="85"/>
      <c r="HYZ5" s="98"/>
      <c r="HZA5" s="85"/>
      <c r="HZB5" s="85"/>
      <c r="HZC5" s="85"/>
      <c r="HZD5" s="85"/>
      <c r="HZE5" s="85"/>
      <c r="HZF5" s="85"/>
      <c r="HZG5" s="112"/>
      <c r="HZH5" s="112"/>
      <c r="HZI5" s="112"/>
      <c r="HZJ5" s="112"/>
      <c r="HZK5" s="112"/>
      <c r="HZL5" s="112"/>
      <c r="HZM5" s="112"/>
      <c r="HZN5" s="112"/>
      <c r="IAL5" s="410"/>
      <c r="IAM5" s="410"/>
      <c r="IAN5" s="410"/>
      <c r="IAO5" s="410"/>
      <c r="IAP5" s="299"/>
      <c r="IAQ5" s="85"/>
      <c r="IAR5" s="300"/>
      <c r="IAS5" s="300"/>
      <c r="IAT5" s="301"/>
      <c r="IAU5" s="300"/>
      <c r="IAV5" s="303"/>
      <c r="IAW5" s="303"/>
      <c r="IAX5" s="303"/>
      <c r="IAY5" s="303"/>
      <c r="IAZ5" s="303"/>
      <c r="IBA5" s="303"/>
      <c r="IBB5" s="303"/>
      <c r="IBC5" s="303"/>
      <c r="IBD5" s="85"/>
      <c r="IBE5" s="85"/>
      <c r="IBF5" s="302"/>
      <c r="IBG5" s="85"/>
      <c r="IBH5" s="98"/>
      <c r="IBI5" s="85"/>
      <c r="IBJ5" s="85"/>
      <c r="IBK5" s="85"/>
      <c r="IBL5" s="85"/>
      <c r="IBM5" s="85"/>
      <c r="IBN5" s="85"/>
      <c r="IBO5" s="112"/>
      <c r="IBP5" s="112"/>
      <c r="IBQ5" s="112"/>
      <c r="IBR5" s="112"/>
      <c r="IBS5" s="112"/>
      <c r="IBT5" s="112"/>
      <c r="IBU5" s="112"/>
      <c r="IBV5" s="112"/>
      <c r="ICT5" s="410"/>
      <c r="ICU5" s="410"/>
      <c r="ICV5" s="410"/>
      <c r="ICW5" s="410"/>
      <c r="ICX5" s="299"/>
      <c r="ICY5" s="85"/>
      <c r="ICZ5" s="300"/>
      <c r="IDA5" s="300"/>
      <c r="IDB5" s="301"/>
      <c r="IDC5" s="300"/>
      <c r="IDD5" s="303"/>
      <c r="IDE5" s="303"/>
      <c r="IDF5" s="303"/>
      <c r="IDG5" s="303"/>
      <c r="IDH5" s="303"/>
      <c r="IDI5" s="303"/>
      <c r="IDJ5" s="303"/>
      <c r="IDK5" s="303"/>
      <c r="IDL5" s="85"/>
      <c r="IDM5" s="85"/>
      <c r="IDN5" s="302"/>
      <c r="IDO5" s="85"/>
      <c r="IDP5" s="98"/>
      <c r="IDQ5" s="85"/>
      <c r="IDR5" s="85"/>
      <c r="IDS5" s="85"/>
      <c r="IDT5" s="85"/>
      <c r="IDU5" s="85"/>
      <c r="IDV5" s="85"/>
      <c r="IDW5" s="112"/>
      <c r="IDX5" s="112"/>
      <c r="IDY5" s="112"/>
      <c r="IDZ5" s="112"/>
      <c r="IEA5" s="112"/>
      <c r="IEB5" s="112"/>
      <c r="IEC5" s="112"/>
      <c r="IED5" s="112"/>
      <c r="IFB5" s="410"/>
      <c r="IFC5" s="410"/>
      <c r="IFD5" s="410"/>
      <c r="IFE5" s="410"/>
      <c r="IFF5" s="299"/>
      <c r="IFG5" s="85"/>
      <c r="IFH5" s="300"/>
      <c r="IFI5" s="300"/>
      <c r="IFJ5" s="301"/>
      <c r="IFK5" s="300"/>
      <c r="IFL5" s="303"/>
      <c r="IFM5" s="303"/>
      <c r="IFN5" s="303"/>
      <c r="IFO5" s="303"/>
      <c r="IFP5" s="303"/>
      <c r="IFQ5" s="303"/>
      <c r="IFR5" s="303"/>
      <c r="IFS5" s="303"/>
      <c r="IFT5" s="85"/>
      <c r="IFU5" s="85"/>
      <c r="IFV5" s="302"/>
      <c r="IFW5" s="85"/>
      <c r="IFX5" s="98"/>
      <c r="IFY5" s="85"/>
      <c r="IFZ5" s="85"/>
      <c r="IGA5" s="85"/>
      <c r="IGB5" s="85"/>
      <c r="IGC5" s="85"/>
      <c r="IGD5" s="85"/>
      <c r="IGE5" s="112"/>
      <c r="IGF5" s="112"/>
      <c r="IGG5" s="112"/>
      <c r="IGH5" s="112"/>
      <c r="IGI5" s="112"/>
      <c r="IGJ5" s="112"/>
      <c r="IGK5" s="112"/>
      <c r="IGL5" s="112"/>
      <c r="IHJ5" s="410"/>
      <c r="IHK5" s="410"/>
      <c r="IHL5" s="410"/>
      <c r="IHM5" s="410"/>
      <c r="IHN5" s="299"/>
      <c r="IHO5" s="85"/>
      <c r="IHP5" s="300"/>
      <c r="IHQ5" s="300"/>
      <c r="IHR5" s="301"/>
      <c r="IHS5" s="300"/>
      <c r="IHT5" s="303"/>
      <c r="IHU5" s="303"/>
      <c r="IHV5" s="303"/>
      <c r="IHW5" s="303"/>
      <c r="IHX5" s="303"/>
      <c r="IHY5" s="303"/>
      <c r="IHZ5" s="303"/>
      <c r="IIA5" s="303"/>
      <c r="IIB5" s="85"/>
      <c r="IIC5" s="85"/>
      <c r="IID5" s="302"/>
      <c r="IIE5" s="85"/>
      <c r="IIF5" s="98"/>
      <c r="IIG5" s="85"/>
      <c r="IIH5" s="85"/>
      <c r="III5" s="85"/>
      <c r="IIJ5" s="85"/>
      <c r="IIK5" s="85"/>
      <c r="IIL5" s="85"/>
      <c r="IIM5" s="112"/>
      <c r="IIN5" s="112"/>
      <c r="IIO5" s="112"/>
      <c r="IIP5" s="112"/>
      <c r="IIQ5" s="112"/>
      <c r="IIR5" s="112"/>
      <c r="IIS5" s="112"/>
      <c r="IIT5" s="112"/>
      <c r="IJR5" s="410"/>
      <c r="IJS5" s="410"/>
      <c r="IJT5" s="410"/>
      <c r="IJU5" s="410"/>
      <c r="IJV5" s="299"/>
      <c r="IJW5" s="85"/>
      <c r="IJX5" s="300"/>
      <c r="IJY5" s="300"/>
      <c r="IJZ5" s="301"/>
      <c r="IKA5" s="300"/>
      <c r="IKB5" s="303"/>
      <c r="IKC5" s="303"/>
      <c r="IKD5" s="303"/>
      <c r="IKE5" s="303"/>
      <c r="IKF5" s="303"/>
      <c r="IKG5" s="303"/>
      <c r="IKH5" s="303"/>
      <c r="IKI5" s="303"/>
      <c r="IKJ5" s="85"/>
      <c r="IKK5" s="85"/>
      <c r="IKL5" s="302"/>
      <c r="IKM5" s="85"/>
      <c r="IKN5" s="98"/>
      <c r="IKO5" s="85"/>
      <c r="IKP5" s="85"/>
      <c r="IKQ5" s="85"/>
      <c r="IKR5" s="85"/>
      <c r="IKS5" s="85"/>
      <c r="IKT5" s="85"/>
      <c r="IKU5" s="112"/>
      <c r="IKV5" s="112"/>
      <c r="IKW5" s="112"/>
      <c r="IKX5" s="112"/>
      <c r="IKY5" s="112"/>
      <c r="IKZ5" s="112"/>
      <c r="ILA5" s="112"/>
      <c r="ILB5" s="112"/>
      <c r="ILZ5" s="410"/>
      <c r="IMA5" s="410"/>
      <c r="IMB5" s="410"/>
      <c r="IMC5" s="410"/>
      <c r="IMD5" s="299"/>
      <c r="IME5" s="85"/>
      <c r="IMF5" s="300"/>
      <c r="IMG5" s="300"/>
      <c r="IMH5" s="301"/>
      <c r="IMI5" s="300"/>
      <c r="IMJ5" s="303"/>
      <c r="IMK5" s="303"/>
      <c r="IML5" s="303"/>
      <c r="IMM5" s="303"/>
      <c r="IMN5" s="303"/>
      <c r="IMO5" s="303"/>
      <c r="IMP5" s="303"/>
      <c r="IMQ5" s="303"/>
      <c r="IMR5" s="85"/>
      <c r="IMS5" s="85"/>
      <c r="IMT5" s="302"/>
      <c r="IMU5" s="85"/>
      <c r="IMV5" s="98"/>
      <c r="IMW5" s="85"/>
      <c r="IMX5" s="85"/>
      <c r="IMY5" s="85"/>
      <c r="IMZ5" s="85"/>
      <c r="INA5" s="85"/>
      <c r="INB5" s="85"/>
      <c r="INC5" s="112"/>
      <c r="IND5" s="112"/>
      <c r="INE5" s="112"/>
      <c r="INF5" s="112"/>
      <c r="ING5" s="112"/>
      <c r="INH5" s="112"/>
      <c r="INI5" s="112"/>
      <c r="INJ5" s="112"/>
      <c r="IOH5" s="410"/>
      <c r="IOI5" s="410"/>
      <c r="IOJ5" s="410"/>
      <c r="IOK5" s="410"/>
      <c r="IOL5" s="299"/>
      <c r="IOM5" s="85"/>
      <c r="ION5" s="300"/>
      <c r="IOO5" s="300"/>
      <c r="IOP5" s="301"/>
      <c r="IOQ5" s="300"/>
      <c r="IOR5" s="303"/>
      <c r="IOS5" s="303"/>
      <c r="IOT5" s="303"/>
      <c r="IOU5" s="303"/>
      <c r="IOV5" s="303"/>
      <c r="IOW5" s="303"/>
      <c r="IOX5" s="303"/>
      <c r="IOY5" s="303"/>
      <c r="IOZ5" s="85"/>
      <c r="IPA5" s="85"/>
      <c r="IPB5" s="302"/>
      <c r="IPC5" s="85"/>
      <c r="IPD5" s="98"/>
      <c r="IPE5" s="85"/>
      <c r="IPF5" s="85"/>
      <c r="IPG5" s="85"/>
      <c r="IPH5" s="85"/>
      <c r="IPI5" s="85"/>
      <c r="IPJ5" s="85"/>
      <c r="IPK5" s="112"/>
      <c r="IPL5" s="112"/>
      <c r="IPM5" s="112"/>
      <c r="IPN5" s="112"/>
      <c r="IPO5" s="112"/>
      <c r="IPP5" s="112"/>
      <c r="IPQ5" s="112"/>
      <c r="IPR5" s="112"/>
      <c r="IQP5" s="410"/>
      <c r="IQQ5" s="410"/>
      <c r="IQR5" s="410"/>
      <c r="IQS5" s="410"/>
      <c r="IQT5" s="299"/>
      <c r="IQU5" s="85"/>
      <c r="IQV5" s="300"/>
      <c r="IQW5" s="300"/>
      <c r="IQX5" s="301"/>
      <c r="IQY5" s="300"/>
      <c r="IQZ5" s="303"/>
      <c r="IRA5" s="303"/>
      <c r="IRB5" s="303"/>
      <c r="IRC5" s="303"/>
      <c r="IRD5" s="303"/>
      <c r="IRE5" s="303"/>
      <c r="IRF5" s="303"/>
      <c r="IRG5" s="303"/>
      <c r="IRH5" s="85"/>
      <c r="IRI5" s="85"/>
      <c r="IRJ5" s="302"/>
      <c r="IRK5" s="85"/>
      <c r="IRL5" s="98"/>
      <c r="IRM5" s="85"/>
      <c r="IRN5" s="85"/>
      <c r="IRO5" s="85"/>
      <c r="IRP5" s="85"/>
      <c r="IRQ5" s="85"/>
      <c r="IRR5" s="85"/>
      <c r="IRS5" s="112"/>
      <c r="IRT5" s="112"/>
      <c r="IRU5" s="112"/>
      <c r="IRV5" s="112"/>
      <c r="IRW5" s="112"/>
      <c r="IRX5" s="112"/>
      <c r="IRY5" s="112"/>
      <c r="IRZ5" s="112"/>
      <c r="ISX5" s="410"/>
      <c r="ISY5" s="410"/>
      <c r="ISZ5" s="410"/>
      <c r="ITA5" s="410"/>
      <c r="ITB5" s="299"/>
      <c r="ITC5" s="85"/>
      <c r="ITD5" s="300"/>
      <c r="ITE5" s="300"/>
      <c r="ITF5" s="301"/>
      <c r="ITG5" s="300"/>
      <c r="ITH5" s="303"/>
      <c r="ITI5" s="303"/>
      <c r="ITJ5" s="303"/>
      <c r="ITK5" s="303"/>
      <c r="ITL5" s="303"/>
      <c r="ITM5" s="303"/>
      <c r="ITN5" s="303"/>
      <c r="ITO5" s="303"/>
      <c r="ITP5" s="85"/>
      <c r="ITQ5" s="85"/>
      <c r="ITR5" s="302"/>
      <c r="ITS5" s="85"/>
      <c r="ITT5" s="98"/>
      <c r="ITU5" s="85"/>
      <c r="ITV5" s="85"/>
      <c r="ITW5" s="85"/>
      <c r="ITX5" s="85"/>
      <c r="ITY5" s="85"/>
      <c r="ITZ5" s="85"/>
      <c r="IUA5" s="112"/>
      <c r="IUB5" s="112"/>
      <c r="IUC5" s="112"/>
      <c r="IUD5" s="112"/>
      <c r="IUE5" s="112"/>
      <c r="IUF5" s="112"/>
      <c r="IUG5" s="112"/>
      <c r="IUH5" s="112"/>
      <c r="IVF5" s="410"/>
      <c r="IVG5" s="410"/>
      <c r="IVH5" s="410"/>
      <c r="IVI5" s="410"/>
      <c r="IVJ5" s="299"/>
      <c r="IVK5" s="85"/>
      <c r="IVL5" s="300"/>
      <c r="IVM5" s="300"/>
      <c r="IVN5" s="301"/>
      <c r="IVO5" s="300"/>
      <c r="IVP5" s="303"/>
      <c r="IVQ5" s="303"/>
      <c r="IVR5" s="303"/>
      <c r="IVS5" s="303"/>
      <c r="IVT5" s="303"/>
      <c r="IVU5" s="303"/>
      <c r="IVV5" s="303"/>
      <c r="IVW5" s="303"/>
      <c r="IVX5" s="85"/>
      <c r="IVY5" s="85"/>
      <c r="IVZ5" s="302"/>
      <c r="IWA5" s="85"/>
      <c r="IWB5" s="98"/>
      <c r="IWC5" s="85"/>
      <c r="IWD5" s="85"/>
      <c r="IWE5" s="85"/>
      <c r="IWF5" s="85"/>
      <c r="IWG5" s="85"/>
      <c r="IWH5" s="85"/>
      <c r="IWI5" s="112"/>
      <c r="IWJ5" s="112"/>
      <c r="IWK5" s="112"/>
      <c r="IWL5" s="112"/>
      <c r="IWM5" s="112"/>
      <c r="IWN5" s="112"/>
      <c r="IWO5" s="112"/>
      <c r="IWP5" s="112"/>
      <c r="IXN5" s="410"/>
      <c r="IXO5" s="410"/>
      <c r="IXP5" s="410"/>
      <c r="IXQ5" s="410"/>
      <c r="IXR5" s="299"/>
      <c r="IXS5" s="85"/>
      <c r="IXT5" s="300"/>
      <c r="IXU5" s="300"/>
      <c r="IXV5" s="301"/>
      <c r="IXW5" s="300"/>
      <c r="IXX5" s="303"/>
      <c r="IXY5" s="303"/>
      <c r="IXZ5" s="303"/>
      <c r="IYA5" s="303"/>
      <c r="IYB5" s="303"/>
      <c r="IYC5" s="303"/>
      <c r="IYD5" s="303"/>
      <c r="IYE5" s="303"/>
      <c r="IYF5" s="85"/>
      <c r="IYG5" s="85"/>
      <c r="IYH5" s="302"/>
      <c r="IYI5" s="85"/>
      <c r="IYJ5" s="98"/>
      <c r="IYK5" s="85"/>
      <c r="IYL5" s="85"/>
      <c r="IYM5" s="85"/>
      <c r="IYN5" s="85"/>
      <c r="IYO5" s="85"/>
      <c r="IYP5" s="85"/>
      <c r="IYQ5" s="112"/>
      <c r="IYR5" s="112"/>
      <c r="IYS5" s="112"/>
      <c r="IYT5" s="112"/>
      <c r="IYU5" s="112"/>
      <c r="IYV5" s="112"/>
      <c r="IYW5" s="112"/>
      <c r="IYX5" s="112"/>
      <c r="IZV5" s="410"/>
      <c r="IZW5" s="410"/>
      <c r="IZX5" s="410"/>
      <c r="IZY5" s="410"/>
      <c r="IZZ5" s="299"/>
      <c r="JAA5" s="85"/>
      <c r="JAB5" s="300"/>
      <c r="JAC5" s="300"/>
      <c r="JAD5" s="301"/>
      <c r="JAE5" s="300"/>
      <c r="JAF5" s="303"/>
      <c r="JAG5" s="303"/>
      <c r="JAH5" s="303"/>
      <c r="JAI5" s="303"/>
      <c r="JAJ5" s="303"/>
      <c r="JAK5" s="303"/>
      <c r="JAL5" s="303"/>
      <c r="JAM5" s="303"/>
      <c r="JAN5" s="85"/>
      <c r="JAO5" s="85"/>
      <c r="JAP5" s="302"/>
      <c r="JAQ5" s="85"/>
      <c r="JAR5" s="98"/>
      <c r="JAS5" s="85"/>
      <c r="JAT5" s="85"/>
      <c r="JAU5" s="85"/>
      <c r="JAV5" s="85"/>
      <c r="JAW5" s="85"/>
      <c r="JAX5" s="85"/>
      <c r="JAY5" s="112"/>
      <c r="JAZ5" s="112"/>
      <c r="JBA5" s="112"/>
      <c r="JBB5" s="112"/>
      <c r="JBC5" s="112"/>
      <c r="JBD5" s="112"/>
      <c r="JBE5" s="112"/>
      <c r="JBF5" s="112"/>
      <c r="JCD5" s="410"/>
      <c r="JCE5" s="410"/>
      <c r="JCF5" s="410"/>
      <c r="JCG5" s="410"/>
      <c r="JCH5" s="299"/>
      <c r="JCI5" s="85"/>
      <c r="JCJ5" s="300"/>
      <c r="JCK5" s="300"/>
      <c r="JCL5" s="301"/>
      <c r="JCM5" s="300"/>
      <c r="JCN5" s="303"/>
      <c r="JCO5" s="303"/>
      <c r="JCP5" s="303"/>
      <c r="JCQ5" s="303"/>
      <c r="JCR5" s="303"/>
      <c r="JCS5" s="303"/>
      <c r="JCT5" s="303"/>
      <c r="JCU5" s="303"/>
      <c r="JCV5" s="85"/>
      <c r="JCW5" s="85"/>
      <c r="JCX5" s="302"/>
      <c r="JCY5" s="85"/>
      <c r="JCZ5" s="98"/>
      <c r="JDA5" s="85"/>
      <c r="JDB5" s="85"/>
      <c r="JDC5" s="85"/>
      <c r="JDD5" s="85"/>
      <c r="JDE5" s="85"/>
      <c r="JDF5" s="85"/>
      <c r="JDG5" s="112"/>
      <c r="JDH5" s="112"/>
      <c r="JDI5" s="112"/>
      <c r="JDJ5" s="112"/>
      <c r="JDK5" s="112"/>
      <c r="JDL5" s="112"/>
      <c r="JDM5" s="112"/>
      <c r="JDN5" s="112"/>
      <c r="JEL5" s="410"/>
      <c r="JEM5" s="410"/>
      <c r="JEN5" s="410"/>
      <c r="JEO5" s="410"/>
      <c r="JEP5" s="299"/>
      <c r="JEQ5" s="85"/>
      <c r="JER5" s="300"/>
      <c r="JES5" s="300"/>
      <c r="JET5" s="301"/>
      <c r="JEU5" s="300"/>
      <c r="JEV5" s="303"/>
      <c r="JEW5" s="303"/>
      <c r="JEX5" s="303"/>
      <c r="JEY5" s="303"/>
      <c r="JEZ5" s="303"/>
      <c r="JFA5" s="303"/>
      <c r="JFB5" s="303"/>
      <c r="JFC5" s="303"/>
      <c r="JFD5" s="85"/>
      <c r="JFE5" s="85"/>
      <c r="JFF5" s="302"/>
      <c r="JFG5" s="85"/>
      <c r="JFH5" s="98"/>
      <c r="JFI5" s="85"/>
      <c r="JFJ5" s="85"/>
      <c r="JFK5" s="85"/>
      <c r="JFL5" s="85"/>
      <c r="JFM5" s="85"/>
      <c r="JFN5" s="85"/>
      <c r="JFO5" s="112"/>
      <c r="JFP5" s="112"/>
      <c r="JFQ5" s="112"/>
      <c r="JFR5" s="112"/>
      <c r="JFS5" s="112"/>
      <c r="JFT5" s="112"/>
      <c r="JFU5" s="112"/>
      <c r="JFV5" s="112"/>
      <c r="JGT5" s="410"/>
      <c r="JGU5" s="410"/>
      <c r="JGV5" s="410"/>
      <c r="JGW5" s="410"/>
      <c r="JGX5" s="299"/>
      <c r="JGY5" s="85"/>
      <c r="JGZ5" s="300"/>
      <c r="JHA5" s="300"/>
      <c r="JHB5" s="301"/>
      <c r="JHC5" s="300"/>
      <c r="JHD5" s="303"/>
      <c r="JHE5" s="303"/>
      <c r="JHF5" s="303"/>
      <c r="JHG5" s="303"/>
      <c r="JHH5" s="303"/>
      <c r="JHI5" s="303"/>
      <c r="JHJ5" s="303"/>
      <c r="JHK5" s="303"/>
      <c r="JHL5" s="85"/>
      <c r="JHM5" s="85"/>
      <c r="JHN5" s="302"/>
      <c r="JHO5" s="85"/>
      <c r="JHP5" s="98"/>
      <c r="JHQ5" s="85"/>
      <c r="JHR5" s="85"/>
      <c r="JHS5" s="85"/>
      <c r="JHT5" s="85"/>
      <c r="JHU5" s="85"/>
      <c r="JHV5" s="85"/>
      <c r="JHW5" s="112"/>
      <c r="JHX5" s="112"/>
      <c r="JHY5" s="112"/>
      <c r="JHZ5" s="112"/>
      <c r="JIA5" s="112"/>
      <c r="JIB5" s="112"/>
      <c r="JIC5" s="112"/>
      <c r="JID5" s="112"/>
      <c r="JJB5" s="410"/>
      <c r="JJC5" s="410"/>
      <c r="JJD5" s="410"/>
      <c r="JJE5" s="410"/>
      <c r="JJF5" s="299"/>
      <c r="JJG5" s="85"/>
      <c r="JJH5" s="300"/>
      <c r="JJI5" s="300"/>
      <c r="JJJ5" s="301"/>
      <c r="JJK5" s="300"/>
      <c r="JJL5" s="303"/>
      <c r="JJM5" s="303"/>
      <c r="JJN5" s="303"/>
      <c r="JJO5" s="303"/>
      <c r="JJP5" s="303"/>
      <c r="JJQ5" s="303"/>
      <c r="JJR5" s="303"/>
      <c r="JJS5" s="303"/>
      <c r="JJT5" s="85"/>
      <c r="JJU5" s="85"/>
      <c r="JJV5" s="302"/>
      <c r="JJW5" s="85"/>
      <c r="JJX5" s="98"/>
      <c r="JJY5" s="85"/>
      <c r="JJZ5" s="85"/>
      <c r="JKA5" s="85"/>
      <c r="JKB5" s="85"/>
      <c r="JKC5" s="85"/>
      <c r="JKD5" s="85"/>
      <c r="JKE5" s="112"/>
      <c r="JKF5" s="112"/>
      <c r="JKG5" s="112"/>
      <c r="JKH5" s="112"/>
      <c r="JKI5" s="112"/>
      <c r="JKJ5" s="112"/>
      <c r="JKK5" s="112"/>
      <c r="JKL5" s="112"/>
      <c r="JLJ5" s="410"/>
      <c r="JLK5" s="410"/>
      <c r="JLL5" s="410"/>
      <c r="JLM5" s="410"/>
      <c r="JLN5" s="299"/>
      <c r="JLO5" s="85"/>
      <c r="JLP5" s="300"/>
      <c r="JLQ5" s="300"/>
      <c r="JLR5" s="301"/>
      <c r="JLS5" s="300"/>
      <c r="JLT5" s="303"/>
      <c r="JLU5" s="303"/>
      <c r="JLV5" s="303"/>
      <c r="JLW5" s="303"/>
      <c r="JLX5" s="303"/>
      <c r="JLY5" s="303"/>
      <c r="JLZ5" s="303"/>
      <c r="JMA5" s="303"/>
      <c r="JMB5" s="85"/>
      <c r="JMC5" s="85"/>
      <c r="JMD5" s="302"/>
      <c r="JME5" s="85"/>
      <c r="JMF5" s="98"/>
      <c r="JMG5" s="85"/>
      <c r="JMH5" s="85"/>
      <c r="JMI5" s="85"/>
      <c r="JMJ5" s="85"/>
      <c r="JMK5" s="85"/>
      <c r="JML5" s="85"/>
      <c r="JMM5" s="112"/>
      <c r="JMN5" s="112"/>
      <c r="JMO5" s="112"/>
      <c r="JMP5" s="112"/>
      <c r="JMQ5" s="112"/>
      <c r="JMR5" s="112"/>
      <c r="JMS5" s="112"/>
      <c r="JMT5" s="112"/>
      <c r="JNR5" s="410"/>
      <c r="JNS5" s="410"/>
      <c r="JNT5" s="410"/>
      <c r="JNU5" s="410"/>
      <c r="JNV5" s="299"/>
      <c r="JNW5" s="85"/>
      <c r="JNX5" s="300"/>
      <c r="JNY5" s="300"/>
      <c r="JNZ5" s="301"/>
      <c r="JOA5" s="300"/>
      <c r="JOB5" s="303"/>
      <c r="JOC5" s="303"/>
      <c r="JOD5" s="303"/>
      <c r="JOE5" s="303"/>
      <c r="JOF5" s="303"/>
      <c r="JOG5" s="303"/>
      <c r="JOH5" s="303"/>
      <c r="JOI5" s="303"/>
      <c r="JOJ5" s="85"/>
      <c r="JOK5" s="85"/>
      <c r="JOL5" s="302"/>
      <c r="JOM5" s="85"/>
      <c r="JON5" s="98"/>
      <c r="JOO5" s="85"/>
      <c r="JOP5" s="85"/>
      <c r="JOQ5" s="85"/>
      <c r="JOR5" s="85"/>
      <c r="JOS5" s="85"/>
      <c r="JOT5" s="85"/>
      <c r="JOU5" s="112"/>
      <c r="JOV5" s="112"/>
      <c r="JOW5" s="112"/>
      <c r="JOX5" s="112"/>
      <c r="JOY5" s="112"/>
      <c r="JOZ5" s="112"/>
      <c r="JPA5" s="112"/>
      <c r="JPB5" s="112"/>
      <c r="JPZ5" s="410"/>
      <c r="JQA5" s="410"/>
      <c r="JQB5" s="410"/>
      <c r="JQC5" s="410"/>
      <c r="JQD5" s="299"/>
      <c r="JQE5" s="85"/>
      <c r="JQF5" s="300"/>
      <c r="JQG5" s="300"/>
      <c r="JQH5" s="301"/>
      <c r="JQI5" s="300"/>
      <c r="JQJ5" s="303"/>
      <c r="JQK5" s="303"/>
      <c r="JQL5" s="303"/>
      <c r="JQM5" s="303"/>
      <c r="JQN5" s="303"/>
      <c r="JQO5" s="303"/>
      <c r="JQP5" s="303"/>
      <c r="JQQ5" s="303"/>
      <c r="JQR5" s="85"/>
      <c r="JQS5" s="85"/>
      <c r="JQT5" s="302"/>
      <c r="JQU5" s="85"/>
      <c r="JQV5" s="98"/>
      <c r="JQW5" s="85"/>
      <c r="JQX5" s="85"/>
      <c r="JQY5" s="85"/>
      <c r="JQZ5" s="85"/>
      <c r="JRA5" s="85"/>
      <c r="JRB5" s="85"/>
      <c r="JRC5" s="112"/>
      <c r="JRD5" s="112"/>
      <c r="JRE5" s="112"/>
      <c r="JRF5" s="112"/>
      <c r="JRG5" s="112"/>
      <c r="JRH5" s="112"/>
      <c r="JRI5" s="112"/>
      <c r="JRJ5" s="112"/>
      <c r="JSH5" s="410"/>
      <c r="JSI5" s="410"/>
      <c r="JSJ5" s="410"/>
      <c r="JSK5" s="410"/>
      <c r="JSL5" s="299"/>
      <c r="JSM5" s="85"/>
      <c r="JSN5" s="300"/>
      <c r="JSO5" s="300"/>
      <c r="JSP5" s="301"/>
      <c r="JSQ5" s="300"/>
      <c r="JSR5" s="303"/>
      <c r="JSS5" s="303"/>
      <c r="JST5" s="303"/>
      <c r="JSU5" s="303"/>
      <c r="JSV5" s="303"/>
      <c r="JSW5" s="303"/>
      <c r="JSX5" s="303"/>
      <c r="JSY5" s="303"/>
      <c r="JSZ5" s="85"/>
      <c r="JTA5" s="85"/>
      <c r="JTB5" s="302"/>
      <c r="JTC5" s="85"/>
      <c r="JTD5" s="98"/>
      <c r="JTE5" s="85"/>
      <c r="JTF5" s="85"/>
      <c r="JTG5" s="85"/>
      <c r="JTH5" s="85"/>
      <c r="JTI5" s="85"/>
      <c r="JTJ5" s="85"/>
      <c r="JTK5" s="112"/>
      <c r="JTL5" s="112"/>
      <c r="JTM5" s="112"/>
      <c r="JTN5" s="112"/>
      <c r="JTO5" s="112"/>
      <c r="JTP5" s="112"/>
      <c r="JTQ5" s="112"/>
      <c r="JTR5" s="112"/>
      <c r="JUP5" s="410"/>
      <c r="JUQ5" s="410"/>
      <c r="JUR5" s="410"/>
      <c r="JUS5" s="410"/>
      <c r="JUT5" s="299"/>
      <c r="JUU5" s="85"/>
      <c r="JUV5" s="300"/>
      <c r="JUW5" s="300"/>
      <c r="JUX5" s="301"/>
      <c r="JUY5" s="300"/>
      <c r="JUZ5" s="303"/>
      <c r="JVA5" s="303"/>
      <c r="JVB5" s="303"/>
      <c r="JVC5" s="303"/>
      <c r="JVD5" s="303"/>
      <c r="JVE5" s="303"/>
      <c r="JVF5" s="303"/>
      <c r="JVG5" s="303"/>
      <c r="JVH5" s="85"/>
      <c r="JVI5" s="85"/>
      <c r="JVJ5" s="302"/>
      <c r="JVK5" s="85"/>
      <c r="JVL5" s="98"/>
      <c r="JVM5" s="85"/>
      <c r="JVN5" s="85"/>
      <c r="JVO5" s="85"/>
      <c r="JVP5" s="85"/>
      <c r="JVQ5" s="85"/>
      <c r="JVR5" s="85"/>
      <c r="JVS5" s="112"/>
      <c r="JVT5" s="112"/>
      <c r="JVU5" s="112"/>
      <c r="JVV5" s="112"/>
      <c r="JVW5" s="112"/>
      <c r="JVX5" s="112"/>
      <c r="JVY5" s="112"/>
      <c r="JVZ5" s="112"/>
      <c r="JWX5" s="410"/>
      <c r="JWY5" s="410"/>
      <c r="JWZ5" s="410"/>
      <c r="JXA5" s="410"/>
      <c r="JXB5" s="299"/>
      <c r="JXC5" s="85"/>
      <c r="JXD5" s="300"/>
      <c r="JXE5" s="300"/>
      <c r="JXF5" s="301"/>
      <c r="JXG5" s="300"/>
      <c r="JXH5" s="303"/>
      <c r="JXI5" s="303"/>
      <c r="JXJ5" s="303"/>
      <c r="JXK5" s="303"/>
      <c r="JXL5" s="303"/>
      <c r="JXM5" s="303"/>
      <c r="JXN5" s="303"/>
      <c r="JXO5" s="303"/>
      <c r="JXP5" s="85"/>
      <c r="JXQ5" s="85"/>
      <c r="JXR5" s="302"/>
      <c r="JXS5" s="85"/>
      <c r="JXT5" s="98"/>
      <c r="JXU5" s="85"/>
      <c r="JXV5" s="85"/>
      <c r="JXW5" s="85"/>
      <c r="JXX5" s="85"/>
      <c r="JXY5" s="85"/>
      <c r="JXZ5" s="85"/>
      <c r="JYA5" s="112"/>
      <c r="JYB5" s="112"/>
      <c r="JYC5" s="112"/>
      <c r="JYD5" s="112"/>
      <c r="JYE5" s="112"/>
      <c r="JYF5" s="112"/>
      <c r="JYG5" s="112"/>
      <c r="JYH5" s="112"/>
      <c r="JZF5" s="410"/>
      <c r="JZG5" s="410"/>
      <c r="JZH5" s="410"/>
      <c r="JZI5" s="410"/>
      <c r="JZJ5" s="299"/>
      <c r="JZK5" s="85"/>
      <c r="JZL5" s="300"/>
      <c r="JZM5" s="300"/>
      <c r="JZN5" s="301"/>
      <c r="JZO5" s="300"/>
      <c r="JZP5" s="303"/>
      <c r="JZQ5" s="303"/>
      <c r="JZR5" s="303"/>
      <c r="JZS5" s="303"/>
      <c r="JZT5" s="303"/>
      <c r="JZU5" s="303"/>
      <c r="JZV5" s="303"/>
      <c r="JZW5" s="303"/>
      <c r="JZX5" s="85"/>
      <c r="JZY5" s="85"/>
      <c r="JZZ5" s="302"/>
      <c r="KAA5" s="85"/>
      <c r="KAB5" s="98"/>
      <c r="KAC5" s="85"/>
      <c r="KAD5" s="85"/>
      <c r="KAE5" s="85"/>
      <c r="KAF5" s="85"/>
      <c r="KAG5" s="85"/>
      <c r="KAH5" s="85"/>
      <c r="KAI5" s="112"/>
      <c r="KAJ5" s="112"/>
      <c r="KAK5" s="112"/>
      <c r="KAL5" s="112"/>
      <c r="KAM5" s="112"/>
      <c r="KAN5" s="112"/>
      <c r="KAO5" s="112"/>
      <c r="KAP5" s="112"/>
      <c r="KBN5" s="410"/>
      <c r="KBO5" s="410"/>
      <c r="KBP5" s="410"/>
      <c r="KBQ5" s="410"/>
      <c r="KBR5" s="299"/>
      <c r="KBS5" s="85"/>
      <c r="KBT5" s="300"/>
      <c r="KBU5" s="300"/>
      <c r="KBV5" s="301"/>
      <c r="KBW5" s="300"/>
      <c r="KBX5" s="303"/>
      <c r="KBY5" s="303"/>
      <c r="KBZ5" s="303"/>
      <c r="KCA5" s="303"/>
      <c r="KCB5" s="303"/>
      <c r="KCC5" s="303"/>
      <c r="KCD5" s="303"/>
      <c r="KCE5" s="303"/>
      <c r="KCF5" s="85"/>
      <c r="KCG5" s="85"/>
      <c r="KCH5" s="302"/>
      <c r="KCI5" s="85"/>
      <c r="KCJ5" s="98"/>
      <c r="KCK5" s="85"/>
      <c r="KCL5" s="85"/>
      <c r="KCM5" s="85"/>
      <c r="KCN5" s="85"/>
      <c r="KCO5" s="85"/>
      <c r="KCP5" s="85"/>
      <c r="KCQ5" s="112"/>
      <c r="KCR5" s="112"/>
      <c r="KCS5" s="112"/>
      <c r="KCT5" s="112"/>
      <c r="KCU5" s="112"/>
      <c r="KCV5" s="112"/>
      <c r="KCW5" s="112"/>
      <c r="KCX5" s="112"/>
      <c r="KDV5" s="410"/>
      <c r="KDW5" s="410"/>
      <c r="KDX5" s="410"/>
      <c r="KDY5" s="410"/>
      <c r="KDZ5" s="299"/>
      <c r="KEA5" s="85"/>
      <c r="KEB5" s="300"/>
      <c r="KEC5" s="300"/>
      <c r="KED5" s="301"/>
      <c r="KEE5" s="300"/>
      <c r="KEF5" s="303"/>
      <c r="KEG5" s="303"/>
      <c r="KEH5" s="303"/>
      <c r="KEI5" s="303"/>
      <c r="KEJ5" s="303"/>
      <c r="KEK5" s="303"/>
      <c r="KEL5" s="303"/>
      <c r="KEM5" s="303"/>
      <c r="KEN5" s="85"/>
      <c r="KEO5" s="85"/>
      <c r="KEP5" s="302"/>
      <c r="KEQ5" s="85"/>
      <c r="KER5" s="98"/>
      <c r="KES5" s="85"/>
      <c r="KET5" s="85"/>
      <c r="KEU5" s="85"/>
      <c r="KEV5" s="85"/>
      <c r="KEW5" s="85"/>
      <c r="KEX5" s="85"/>
      <c r="KEY5" s="112"/>
      <c r="KEZ5" s="112"/>
      <c r="KFA5" s="112"/>
      <c r="KFB5" s="112"/>
      <c r="KFC5" s="112"/>
      <c r="KFD5" s="112"/>
      <c r="KFE5" s="112"/>
      <c r="KFF5" s="112"/>
      <c r="KGD5" s="410"/>
      <c r="KGE5" s="410"/>
      <c r="KGF5" s="410"/>
      <c r="KGG5" s="410"/>
      <c r="KGH5" s="299"/>
      <c r="KGI5" s="85"/>
      <c r="KGJ5" s="300"/>
      <c r="KGK5" s="300"/>
      <c r="KGL5" s="301"/>
      <c r="KGM5" s="300"/>
      <c r="KGN5" s="303"/>
      <c r="KGO5" s="303"/>
      <c r="KGP5" s="303"/>
      <c r="KGQ5" s="303"/>
      <c r="KGR5" s="303"/>
      <c r="KGS5" s="303"/>
      <c r="KGT5" s="303"/>
      <c r="KGU5" s="303"/>
      <c r="KGV5" s="85"/>
      <c r="KGW5" s="85"/>
      <c r="KGX5" s="302"/>
      <c r="KGY5" s="85"/>
      <c r="KGZ5" s="98"/>
      <c r="KHA5" s="85"/>
      <c r="KHB5" s="85"/>
      <c r="KHC5" s="85"/>
      <c r="KHD5" s="85"/>
      <c r="KHE5" s="85"/>
      <c r="KHF5" s="85"/>
      <c r="KHG5" s="112"/>
      <c r="KHH5" s="112"/>
      <c r="KHI5" s="112"/>
      <c r="KHJ5" s="112"/>
      <c r="KHK5" s="112"/>
      <c r="KHL5" s="112"/>
      <c r="KHM5" s="112"/>
      <c r="KHN5" s="112"/>
      <c r="KIL5" s="410"/>
      <c r="KIM5" s="410"/>
      <c r="KIN5" s="410"/>
      <c r="KIO5" s="410"/>
      <c r="KIP5" s="299"/>
      <c r="KIQ5" s="85"/>
      <c r="KIR5" s="300"/>
      <c r="KIS5" s="300"/>
      <c r="KIT5" s="301"/>
      <c r="KIU5" s="300"/>
      <c r="KIV5" s="303"/>
      <c r="KIW5" s="303"/>
      <c r="KIX5" s="303"/>
      <c r="KIY5" s="303"/>
      <c r="KIZ5" s="303"/>
      <c r="KJA5" s="303"/>
      <c r="KJB5" s="303"/>
      <c r="KJC5" s="303"/>
      <c r="KJD5" s="85"/>
      <c r="KJE5" s="85"/>
      <c r="KJF5" s="302"/>
      <c r="KJG5" s="85"/>
      <c r="KJH5" s="98"/>
      <c r="KJI5" s="85"/>
      <c r="KJJ5" s="85"/>
      <c r="KJK5" s="85"/>
      <c r="KJL5" s="85"/>
      <c r="KJM5" s="85"/>
      <c r="KJN5" s="85"/>
      <c r="KJO5" s="112"/>
      <c r="KJP5" s="112"/>
      <c r="KJQ5" s="112"/>
      <c r="KJR5" s="112"/>
      <c r="KJS5" s="112"/>
      <c r="KJT5" s="112"/>
      <c r="KJU5" s="112"/>
      <c r="KJV5" s="112"/>
      <c r="KKT5" s="410"/>
      <c r="KKU5" s="410"/>
      <c r="KKV5" s="410"/>
      <c r="KKW5" s="410"/>
      <c r="KKX5" s="299"/>
      <c r="KKY5" s="85"/>
      <c r="KKZ5" s="300"/>
      <c r="KLA5" s="300"/>
      <c r="KLB5" s="301"/>
      <c r="KLC5" s="300"/>
      <c r="KLD5" s="303"/>
      <c r="KLE5" s="303"/>
      <c r="KLF5" s="303"/>
      <c r="KLG5" s="303"/>
      <c r="KLH5" s="303"/>
      <c r="KLI5" s="303"/>
      <c r="KLJ5" s="303"/>
      <c r="KLK5" s="303"/>
      <c r="KLL5" s="85"/>
      <c r="KLM5" s="85"/>
      <c r="KLN5" s="302"/>
      <c r="KLO5" s="85"/>
      <c r="KLP5" s="98"/>
      <c r="KLQ5" s="85"/>
      <c r="KLR5" s="85"/>
      <c r="KLS5" s="85"/>
      <c r="KLT5" s="85"/>
      <c r="KLU5" s="85"/>
      <c r="KLV5" s="85"/>
      <c r="KLW5" s="112"/>
      <c r="KLX5" s="112"/>
      <c r="KLY5" s="112"/>
      <c r="KLZ5" s="112"/>
      <c r="KMA5" s="112"/>
      <c r="KMB5" s="112"/>
      <c r="KMC5" s="112"/>
      <c r="KMD5" s="112"/>
      <c r="KNB5" s="410"/>
      <c r="KNC5" s="410"/>
      <c r="KND5" s="410"/>
      <c r="KNE5" s="410"/>
      <c r="KNF5" s="299"/>
      <c r="KNG5" s="85"/>
      <c r="KNH5" s="300"/>
      <c r="KNI5" s="300"/>
      <c r="KNJ5" s="301"/>
      <c r="KNK5" s="300"/>
      <c r="KNL5" s="303"/>
      <c r="KNM5" s="303"/>
      <c r="KNN5" s="303"/>
      <c r="KNO5" s="303"/>
      <c r="KNP5" s="303"/>
      <c r="KNQ5" s="303"/>
      <c r="KNR5" s="303"/>
      <c r="KNS5" s="303"/>
      <c r="KNT5" s="85"/>
      <c r="KNU5" s="85"/>
      <c r="KNV5" s="302"/>
      <c r="KNW5" s="85"/>
      <c r="KNX5" s="98"/>
      <c r="KNY5" s="85"/>
      <c r="KNZ5" s="85"/>
      <c r="KOA5" s="85"/>
      <c r="KOB5" s="85"/>
      <c r="KOC5" s="85"/>
      <c r="KOD5" s="85"/>
      <c r="KOE5" s="112"/>
      <c r="KOF5" s="112"/>
      <c r="KOG5" s="112"/>
      <c r="KOH5" s="112"/>
      <c r="KOI5" s="112"/>
      <c r="KOJ5" s="112"/>
      <c r="KOK5" s="112"/>
      <c r="KOL5" s="112"/>
      <c r="KPJ5" s="410"/>
      <c r="KPK5" s="410"/>
      <c r="KPL5" s="410"/>
      <c r="KPM5" s="410"/>
      <c r="KPN5" s="299"/>
      <c r="KPO5" s="85"/>
      <c r="KPP5" s="300"/>
      <c r="KPQ5" s="300"/>
      <c r="KPR5" s="301"/>
      <c r="KPS5" s="300"/>
      <c r="KPT5" s="303"/>
      <c r="KPU5" s="303"/>
      <c r="KPV5" s="303"/>
      <c r="KPW5" s="303"/>
      <c r="KPX5" s="303"/>
      <c r="KPY5" s="303"/>
      <c r="KPZ5" s="303"/>
      <c r="KQA5" s="303"/>
      <c r="KQB5" s="85"/>
      <c r="KQC5" s="85"/>
      <c r="KQD5" s="302"/>
      <c r="KQE5" s="85"/>
      <c r="KQF5" s="98"/>
      <c r="KQG5" s="85"/>
      <c r="KQH5" s="85"/>
      <c r="KQI5" s="85"/>
      <c r="KQJ5" s="85"/>
      <c r="KQK5" s="85"/>
      <c r="KQL5" s="85"/>
      <c r="KQM5" s="112"/>
      <c r="KQN5" s="112"/>
      <c r="KQO5" s="112"/>
      <c r="KQP5" s="112"/>
      <c r="KQQ5" s="112"/>
      <c r="KQR5" s="112"/>
      <c r="KQS5" s="112"/>
      <c r="KQT5" s="112"/>
      <c r="KRR5" s="410"/>
      <c r="KRS5" s="410"/>
      <c r="KRT5" s="410"/>
      <c r="KRU5" s="410"/>
      <c r="KRV5" s="299"/>
      <c r="KRW5" s="85"/>
      <c r="KRX5" s="300"/>
      <c r="KRY5" s="300"/>
      <c r="KRZ5" s="301"/>
      <c r="KSA5" s="300"/>
      <c r="KSB5" s="303"/>
      <c r="KSC5" s="303"/>
      <c r="KSD5" s="303"/>
      <c r="KSE5" s="303"/>
      <c r="KSF5" s="303"/>
      <c r="KSG5" s="303"/>
      <c r="KSH5" s="303"/>
      <c r="KSI5" s="303"/>
      <c r="KSJ5" s="85"/>
      <c r="KSK5" s="85"/>
      <c r="KSL5" s="302"/>
      <c r="KSM5" s="85"/>
      <c r="KSN5" s="98"/>
      <c r="KSO5" s="85"/>
      <c r="KSP5" s="85"/>
      <c r="KSQ5" s="85"/>
      <c r="KSR5" s="85"/>
      <c r="KSS5" s="85"/>
      <c r="KST5" s="85"/>
      <c r="KSU5" s="112"/>
      <c r="KSV5" s="112"/>
      <c r="KSW5" s="112"/>
      <c r="KSX5" s="112"/>
      <c r="KSY5" s="112"/>
      <c r="KSZ5" s="112"/>
      <c r="KTA5" s="112"/>
      <c r="KTB5" s="112"/>
      <c r="KTZ5" s="410"/>
      <c r="KUA5" s="410"/>
      <c r="KUB5" s="410"/>
      <c r="KUC5" s="410"/>
      <c r="KUD5" s="299"/>
      <c r="KUE5" s="85"/>
      <c r="KUF5" s="300"/>
      <c r="KUG5" s="300"/>
      <c r="KUH5" s="301"/>
      <c r="KUI5" s="300"/>
      <c r="KUJ5" s="303"/>
      <c r="KUK5" s="303"/>
      <c r="KUL5" s="303"/>
      <c r="KUM5" s="303"/>
      <c r="KUN5" s="303"/>
      <c r="KUO5" s="303"/>
      <c r="KUP5" s="303"/>
      <c r="KUQ5" s="303"/>
      <c r="KUR5" s="85"/>
      <c r="KUS5" s="85"/>
      <c r="KUT5" s="302"/>
      <c r="KUU5" s="85"/>
      <c r="KUV5" s="98"/>
      <c r="KUW5" s="85"/>
      <c r="KUX5" s="85"/>
      <c r="KUY5" s="85"/>
      <c r="KUZ5" s="85"/>
      <c r="KVA5" s="85"/>
      <c r="KVB5" s="85"/>
      <c r="KVC5" s="112"/>
      <c r="KVD5" s="112"/>
      <c r="KVE5" s="112"/>
      <c r="KVF5" s="112"/>
      <c r="KVG5" s="112"/>
      <c r="KVH5" s="112"/>
      <c r="KVI5" s="112"/>
      <c r="KVJ5" s="112"/>
      <c r="KWH5" s="410"/>
      <c r="KWI5" s="410"/>
      <c r="KWJ5" s="410"/>
      <c r="KWK5" s="410"/>
      <c r="KWL5" s="299"/>
      <c r="KWM5" s="85"/>
      <c r="KWN5" s="300"/>
      <c r="KWO5" s="300"/>
      <c r="KWP5" s="301"/>
      <c r="KWQ5" s="300"/>
      <c r="KWR5" s="303"/>
      <c r="KWS5" s="303"/>
      <c r="KWT5" s="303"/>
      <c r="KWU5" s="303"/>
      <c r="KWV5" s="303"/>
      <c r="KWW5" s="303"/>
      <c r="KWX5" s="303"/>
      <c r="KWY5" s="303"/>
      <c r="KWZ5" s="85"/>
      <c r="KXA5" s="85"/>
      <c r="KXB5" s="302"/>
      <c r="KXC5" s="85"/>
      <c r="KXD5" s="98"/>
      <c r="KXE5" s="85"/>
      <c r="KXF5" s="85"/>
      <c r="KXG5" s="85"/>
      <c r="KXH5" s="85"/>
      <c r="KXI5" s="85"/>
      <c r="KXJ5" s="85"/>
      <c r="KXK5" s="112"/>
      <c r="KXL5" s="112"/>
      <c r="KXM5" s="112"/>
      <c r="KXN5" s="112"/>
      <c r="KXO5" s="112"/>
      <c r="KXP5" s="112"/>
      <c r="KXQ5" s="112"/>
      <c r="KXR5" s="112"/>
      <c r="KYP5" s="410"/>
      <c r="KYQ5" s="410"/>
      <c r="KYR5" s="410"/>
      <c r="KYS5" s="410"/>
      <c r="KYT5" s="299"/>
      <c r="KYU5" s="85"/>
      <c r="KYV5" s="300"/>
      <c r="KYW5" s="300"/>
      <c r="KYX5" s="301"/>
      <c r="KYY5" s="300"/>
      <c r="KYZ5" s="303"/>
      <c r="KZA5" s="303"/>
      <c r="KZB5" s="303"/>
      <c r="KZC5" s="303"/>
      <c r="KZD5" s="303"/>
      <c r="KZE5" s="303"/>
      <c r="KZF5" s="303"/>
      <c r="KZG5" s="303"/>
      <c r="KZH5" s="85"/>
      <c r="KZI5" s="85"/>
      <c r="KZJ5" s="302"/>
      <c r="KZK5" s="85"/>
      <c r="KZL5" s="98"/>
      <c r="KZM5" s="85"/>
      <c r="KZN5" s="85"/>
      <c r="KZO5" s="85"/>
      <c r="KZP5" s="85"/>
      <c r="KZQ5" s="85"/>
      <c r="KZR5" s="85"/>
      <c r="KZS5" s="112"/>
      <c r="KZT5" s="112"/>
      <c r="KZU5" s="112"/>
      <c r="KZV5" s="112"/>
      <c r="KZW5" s="112"/>
      <c r="KZX5" s="112"/>
      <c r="KZY5" s="112"/>
      <c r="KZZ5" s="112"/>
      <c r="LAX5" s="410"/>
      <c r="LAY5" s="410"/>
      <c r="LAZ5" s="410"/>
      <c r="LBA5" s="410"/>
      <c r="LBB5" s="299"/>
      <c r="LBC5" s="85"/>
      <c r="LBD5" s="300"/>
      <c r="LBE5" s="300"/>
      <c r="LBF5" s="301"/>
      <c r="LBG5" s="300"/>
      <c r="LBH5" s="303"/>
      <c r="LBI5" s="303"/>
      <c r="LBJ5" s="303"/>
      <c r="LBK5" s="303"/>
      <c r="LBL5" s="303"/>
      <c r="LBM5" s="303"/>
      <c r="LBN5" s="303"/>
      <c r="LBO5" s="303"/>
      <c r="LBP5" s="85"/>
      <c r="LBQ5" s="85"/>
      <c r="LBR5" s="302"/>
      <c r="LBS5" s="85"/>
      <c r="LBT5" s="98"/>
      <c r="LBU5" s="85"/>
      <c r="LBV5" s="85"/>
      <c r="LBW5" s="85"/>
      <c r="LBX5" s="85"/>
      <c r="LBY5" s="85"/>
      <c r="LBZ5" s="85"/>
      <c r="LCA5" s="112"/>
      <c r="LCB5" s="112"/>
      <c r="LCC5" s="112"/>
      <c r="LCD5" s="112"/>
      <c r="LCE5" s="112"/>
      <c r="LCF5" s="112"/>
      <c r="LCG5" s="112"/>
      <c r="LCH5" s="112"/>
      <c r="LDF5" s="410"/>
      <c r="LDG5" s="410"/>
      <c r="LDH5" s="410"/>
      <c r="LDI5" s="410"/>
      <c r="LDJ5" s="299"/>
      <c r="LDK5" s="85"/>
      <c r="LDL5" s="300"/>
      <c r="LDM5" s="300"/>
      <c r="LDN5" s="301"/>
      <c r="LDO5" s="300"/>
      <c r="LDP5" s="303"/>
      <c r="LDQ5" s="303"/>
      <c r="LDR5" s="303"/>
      <c r="LDS5" s="303"/>
      <c r="LDT5" s="303"/>
      <c r="LDU5" s="303"/>
      <c r="LDV5" s="303"/>
      <c r="LDW5" s="303"/>
      <c r="LDX5" s="85"/>
      <c r="LDY5" s="85"/>
      <c r="LDZ5" s="302"/>
      <c r="LEA5" s="85"/>
      <c r="LEB5" s="98"/>
      <c r="LEC5" s="85"/>
      <c r="LED5" s="85"/>
      <c r="LEE5" s="85"/>
      <c r="LEF5" s="85"/>
      <c r="LEG5" s="85"/>
      <c r="LEH5" s="85"/>
      <c r="LEI5" s="112"/>
      <c r="LEJ5" s="112"/>
      <c r="LEK5" s="112"/>
      <c r="LEL5" s="112"/>
      <c r="LEM5" s="112"/>
      <c r="LEN5" s="112"/>
      <c r="LEO5" s="112"/>
      <c r="LEP5" s="112"/>
      <c r="LFN5" s="410"/>
      <c r="LFO5" s="410"/>
      <c r="LFP5" s="410"/>
      <c r="LFQ5" s="410"/>
      <c r="LFR5" s="299"/>
      <c r="LFS5" s="85"/>
      <c r="LFT5" s="300"/>
      <c r="LFU5" s="300"/>
      <c r="LFV5" s="301"/>
      <c r="LFW5" s="300"/>
      <c r="LFX5" s="303"/>
      <c r="LFY5" s="303"/>
      <c r="LFZ5" s="303"/>
      <c r="LGA5" s="303"/>
      <c r="LGB5" s="303"/>
      <c r="LGC5" s="303"/>
      <c r="LGD5" s="303"/>
      <c r="LGE5" s="303"/>
      <c r="LGF5" s="85"/>
      <c r="LGG5" s="85"/>
      <c r="LGH5" s="302"/>
      <c r="LGI5" s="85"/>
      <c r="LGJ5" s="98"/>
      <c r="LGK5" s="85"/>
      <c r="LGL5" s="85"/>
      <c r="LGM5" s="85"/>
      <c r="LGN5" s="85"/>
      <c r="LGO5" s="85"/>
      <c r="LGP5" s="85"/>
      <c r="LGQ5" s="112"/>
      <c r="LGR5" s="112"/>
      <c r="LGS5" s="112"/>
      <c r="LGT5" s="112"/>
      <c r="LGU5" s="112"/>
      <c r="LGV5" s="112"/>
      <c r="LGW5" s="112"/>
      <c r="LGX5" s="112"/>
      <c r="LHV5" s="410"/>
      <c r="LHW5" s="410"/>
      <c r="LHX5" s="410"/>
      <c r="LHY5" s="410"/>
      <c r="LHZ5" s="299"/>
      <c r="LIA5" s="85"/>
      <c r="LIB5" s="300"/>
      <c r="LIC5" s="300"/>
      <c r="LID5" s="301"/>
      <c r="LIE5" s="300"/>
      <c r="LIF5" s="303"/>
      <c r="LIG5" s="303"/>
      <c r="LIH5" s="303"/>
      <c r="LII5" s="303"/>
      <c r="LIJ5" s="303"/>
      <c r="LIK5" s="303"/>
      <c r="LIL5" s="303"/>
      <c r="LIM5" s="303"/>
      <c r="LIN5" s="85"/>
      <c r="LIO5" s="85"/>
      <c r="LIP5" s="302"/>
      <c r="LIQ5" s="85"/>
      <c r="LIR5" s="98"/>
      <c r="LIS5" s="85"/>
      <c r="LIT5" s="85"/>
      <c r="LIU5" s="85"/>
      <c r="LIV5" s="85"/>
      <c r="LIW5" s="85"/>
      <c r="LIX5" s="85"/>
      <c r="LIY5" s="112"/>
      <c r="LIZ5" s="112"/>
      <c r="LJA5" s="112"/>
      <c r="LJB5" s="112"/>
      <c r="LJC5" s="112"/>
      <c r="LJD5" s="112"/>
      <c r="LJE5" s="112"/>
      <c r="LJF5" s="112"/>
      <c r="LKD5" s="410"/>
      <c r="LKE5" s="410"/>
      <c r="LKF5" s="410"/>
      <c r="LKG5" s="410"/>
      <c r="LKH5" s="299"/>
      <c r="LKI5" s="85"/>
      <c r="LKJ5" s="300"/>
      <c r="LKK5" s="300"/>
      <c r="LKL5" s="301"/>
      <c r="LKM5" s="300"/>
      <c r="LKN5" s="303"/>
      <c r="LKO5" s="303"/>
      <c r="LKP5" s="303"/>
      <c r="LKQ5" s="303"/>
      <c r="LKR5" s="303"/>
      <c r="LKS5" s="303"/>
      <c r="LKT5" s="303"/>
      <c r="LKU5" s="303"/>
      <c r="LKV5" s="85"/>
      <c r="LKW5" s="85"/>
      <c r="LKX5" s="302"/>
      <c r="LKY5" s="85"/>
      <c r="LKZ5" s="98"/>
      <c r="LLA5" s="85"/>
      <c r="LLB5" s="85"/>
      <c r="LLC5" s="85"/>
      <c r="LLD5" s="85"/>
      <c r="LLE5" s="85"/>
      <c r="LLF5" s="85"/>
      <c r="LLG5" s="112"/>
      <c r="LLH5" s="112"/>
      <c r="LLI5" s="112"/>
      <c r="LLJ5" s="112"/>
      <c r="LLK5" s="112"/>
      <c r="LLL5" s="112"/>
      <c r="LLM5" s="112"/>
      <c r="LLN5" s="112"/>
      <c r="LML5" s="410"/>
      <c r="LMM5" s="410"/>
      <c r="LMN5" s="410"/>
      <c r="LMO5" s="410"/>
      <c r="LMP5" s="299"/>
      <c r="LMQ5" s="85"/>
      <c r="LMR5" s="300"/>
      <c r="LMS5" s="300"/>
      <c r="LMT5" s="301"/>
      <c r="LMU5" s="300"/>
      <c r="LMV5" s="303"/>
      <c r="LMW5" s="303"/>
      <c r="LMX5" s="303"/>
      <c r="LMY5" s="303"/>
      <c r="LMZ5" s="303"/>
      <c r="LNA5" s="303"/>
      <c r="LNB5" s="303"/>
      <c r="LNC5" s="303"/>
      <c r="LND5" s="85"/>
      <c r="LNE5" s="85"/>
      <c r="LNF5" s="302"/>
      <c r="LNG5" s="85"/>
      <c r="LNH5" s="98"/>
      <c r="LNI5" s="85"/>
      <c r="LNJ5" s="85"/>
      <c r="LNK5" s="85"/>
      <c r="LNL5" s="85"/>
      <c r="LNM5" s="85"/>
      <c r="LNN5" s="85"/>
      <c r="LNO5" s="112"/>
      <c r="LNP5" s="112"/>
      <c r="LNQ5" s="112"/>
      <c r="LNR5" s="112"/>
      <c r="LNS5" s="112"/>
      <c r="LNT5" s="112"/>
      <c r="LNU5" s="112"/>
      <c r="LNV5" s="112"/>
      <c r="LOT5" s="410"/>
      <c r="LOU5" s="410"/>
      <c r="LOV5" s="410"/>
      <c r="LOW5" s="410"/>
      <c r="LOX5" s="299"/>
      <c r="LOY5" s="85"/>
      <c r="LOZ5" s="300"/>
      <c r="LPA5" s="300"/>
      <c r="LPB5" s="301"/>
      <c r="LPC5" s="300"/>
      <c r="LPD5" s="303"/>
      <c r="LPE5" s="303"/>
      <c r="LPF5" s="303"/>
      <c r="LPG5" s="303"/>
      <c r="LPH5" s="303"/>
      <c r="LPI5" s="303"/>
      <c r="LPJ5" s="303"/>
      <c r="LPK5" s="303"/>
      <c r="LPL5" s="85"/>
      <c r="LPM5" s="85"/>
      <c r="LPN5" s="302"/>
      <c r="LPO5" s="85"/>
      <c r="LPP5" s="98"/>
      <c r="LPQ5" s="85"/>
      <c r="LPR5" s="85"/>
      <c r="LPS5" s="85"/>
      <c r="LPT5" s="85"/>
      <c r="LPU5" s="85"/>
      <c r="LPV5" s="85"/>
      <c r="LPW5" s="112"/>
      <c r="LPX5" s="112"/>
      <c r="LPY5" s="112"/>
      <c r="LPZ5" s="112"/>
      <c r="LQA5" s="112"/>
      <c r="LQB5" s="112"/>
      <c r="LQC5" s="112"/>
      <c r="LQD5" s="112"/>
      <c r="LRB5" s="410"/>
      <c r="LRC5" s="410"/>
      <c r="LRD5" s="410"/>
      <c r="LRE5" s="410"/>
      <c r="LRF5" s="299"/>
      <c r="LRG5" s="85"/>
      <c r="LRH5" s="300"/>
      <c r="LRI5" s="300"/>
      <c r="LRJ5" s="301"/>
      <c r="LRK5" s="300"/>
      <c r="LRL5" s="303"/>
      <c r="LRM5" s="303"/>
      <c r="LRN5" s="303"/>
      <c r="LRO5" s="303"/>
      <c r="LRP5" s="303"/>
      <c r="LRQ5" s="303"/>
      <c r="LRR5" s="303"/>
      <c r="LRS5" s="303"/>
      <c r="LRT5" s="85"/>
      <c r="LRU5" s="85"/>
      <c r="LRV5" s="302"/>
      <c r="LRW5" s="85"/>
      <c r="LRX5" s="98"/>
      <c r="LRY5" s="85"/>
      <c r="LRZ5" s="85"/>
      <c r="LSA5" s="85"/>
      <c r="LSB5" s="85"/>
      <c r="LSC5" s="85"/>
      <c r="LSD5" s="85"/>
      <c r="LSE5" s="112"/>
      <c r="LSF5" s="112"/>
      <c r="LSG5" s="112"/>
      <c r="LSH5" s="112"/>
      <c r="LSI5" s="112"/>
      <c r="LSJ5" s="112"/>
      <c r="LSK5" s="112"/>
      <c r="LSL5" s="112"/>
      <c r="LTJ5" s="410"/>
      <c r="LTK5" s="410"/>
      <c r="LTL5" s="410"/>
      <c r="LTM5" s="410"/>
      <c r="LTN5" s="299"/>
      <c r="LTO5" s="85"/>
      <c r="LTP5" s="300"/>
      <c r="LTQ5" s="300"/>
      <c r="LTR5" s="301"/>
      <c r="LTS5" s="300"/>
      <c r="LTT5" s="303"/>
      <c r="LTU5" s="303"/>
      <c r="LTV5" s="303"/>
      <c r="LTW5" s="303"/>
      <c r="LTX5" s="303"/>
      <c r="LTY5" s="303"/>
      <c r="LTZ5" s="303"/>
      <c r="LUA5" s="303"/>
      <c r="LUB5" s="85"/>
      <c r="LUC5" s="85"/>
      <c r="LUD5" s="302"/>
      <c r="LUE5" s="85"/>
      <c r="LUF5" s="98"/>
      <c r="LUG5" s="85"/>
      <c r="LUH5" s="85"/>
      <c r="LUI5" s="85"/>
      <c r="LUJ5" s="85"/>
      <c r="LUK5" s="85"/>
      <c r="LUL5" s="85"/>
      <c r="LUM5" s="112"/>
      <c r="LUN5" s="112"/>
      <c r="LUO5" s="112"/>
      <c r="LUP5" s="112"/>
      <c r="LUQ5" s="112"/>
      <c r="LUR5" s="112"/>
      <c r="LUS5" s="112"/>
      <c r="LUT5" s="112"/>
      <c r="LVR5" s="410"/>
      <c r="LVS5" s="410"/>
      <c r="LVT5" s="410"/>
      <c r="LVU5" s="410"/>
      <c r="LVV5" s="299"/>
      <c r="LVW5" s="85"/>
      <c r="LVX5" s="300"/>
      <c r="LVY5" s="300"/>
      <c r="LVZ5" s="301"/>
      <c r="LWA5" s="300"/>
      <c r="LWB5" s="303"/>
      <c r="LWC5" s="303"/>
      <c r="LWD5" s="303"/>
      <c r="LWE5" s="303"/>
      <c r="LWF5" s="303"/>
      <c r="LWG5" s="303"/>
      <c r="LWH5" s="303"/>
      <c r="LWI5" s="303"/>
      <c r="LWJ5" s="85"/>
      <c r="LWK5" s="85"/>
      <c r="LWL5" s="302"/>
      <c r="LWM5" s="85"/>
      <c r="LWN5" s="98"/>
      <c r="LWO5" s="85"/>
      <c r="LWP5" s="85"/>
      <c r="LWQ5" s="85"/>
      <c r="LWR5" s="85"/>
      <c r="LWS5" s="85"/>
      <c r="LWT5" s="85"/>
      <c r="LWU5" s="112"/>
      <c r="LWV5" s="112"/>
      <c r="LWW5" s="112"/>
      <c r="LWX5" s="112"/>
      <c r="LWY5" s="112"/>
      <c r="LWZ5" s="112"/>
      <c r="LXA5" s="112"/>
      <c r="LXB5" s="112"/>
      <c r="LXZ5" s="410"/>
      <c r="LYA5" s="410"/>
      <c r="LYB5" s="410"/>
      <c r="LYC5" s="410"/>
      <c r="LYD5" s="299"/>
      <c r="LYE5" s="85"/>
      <c r="LYF5" s="300"/>
      <c r="LYG5" s="300"/>
      <c r="LYH5" s="301"/>
      <c r="LYI5" s="300"/>
      <c r="LYJ5" s="303"/>
      <c r="LYK5" s="303"/>
      <c r="LYL5" s="303"/>
      <c r="LYM5" s="303"/>
      <c r="LYN5" s="303"/>
      <c r="LYO5" s="303"/>
      <c r="LYP5" s="303"/>
      <c r="LYQ5" s="303"/>
      <c r="LYR5" s="85"/>
      <c r="LYS5" s="85"/>
      <c r="LYT5" s="302"/>
      <c r="LYU5" s="85"/>
      <c r="LYV5" s="98"/>
      <c r="LYW5" s="85"/>
      <c r="LYX5" s="85"/>
      <c r="LYY5" s="85"/>
      <c r="LYZ5" s="85"/>
      <c r="LZA5" s="85"/>
      <c r="LZB5" s="85"/>
      <c r="LZC5" s="112"/>
      <c r="LZD5" s="112"/>
      <c r="LZE5" s="112"/>
      <c r="LZF5" s="112"/>
      <c r="LZG5" s="112"/>
      <c r="LZH5" s="112"/>
      <c r="LZI5" s="112"/>
      <c r="LZJ5" s="112"/>
      <c r="MAH5" s="410"/>
      <c r="MAI5" s="410"/>
      <c r="MAJ5" s="410"/>
      <c r="MAK5" s="410"/>
      <c r="MAL5" s="299"/>
      <c r="MAM5" s="85"/>
      <c r="MAN5" s="300"/>
      <c r="MAO5" s="300"/>
      <c r="MAP5" s="301"/>
      <c r="MAQ5" s="300"/>
      <c r="MAR5" s="303"/>
      <c r="MAS5" s="303"/>
      <c r="MAT5" s="303"/>
      <c r="MAU5" s="303"/>
      <c r="MAV5" s="303"/>
      <c r="MAW5" s="303"/>
      <c r="MAX5" s="303"/>
      <c r="MAY5" s="303"/>
      <c r="MAZ5" s="85"/>
      <c r="MBA5" s="85"/>
      <c r="MBB5" s="302"/>
      <c r="MBC5" s="85"/>
      <c r="MBD5" s="98"/>
      <c r="MBE5" s="85"/>
      <c r="MBF5" s="85"/>
      <c r="MBG5" s="85"/>
      <c r="MBH5" s="85"/>
      <c r="MBI5" s="85"/>
      <c r="MBJ5" s="85"/>
      <c r="MBK5" s="112"/>
      <c r="MBL5" s="112"/>
      <c r="MBM5" s="112"/>
      <c r="MBN5" s="112"/>
      <c r="MBO5" s="112"/>
      <c r="MBP5" s="112"/>
      <c r="MBQ5" s="112"/>
      <c r="MBR5" s="112"/>
      <c r="MCP5" s="410"/>
      <c r="MCQ5" s="410"/>
      <c r="MCR5" s="410"/>
      <c r="MCS5" s="410"/>
      <c r="MCT5" s="299"/>
      <c r="MCU5" s="85"/>
      <c r="MCV5" s="300"/>
      <c r="MCW5" s="300"/>
      <c r="MCX5" s="301"/>
      <c r="MCY5" s="300"/>
      <c r="MCZ5" s="303"/>
      <c r="MDA5" s="303"/>
      <c r="MDB5" s="303"/>
      <c r="MDC5" s="303"/>
      <c r="MDD5" s="303"/>
      <c r="MDE5" s="303"/>
      <c r="MDF5" s="303"/>
      <c r="MDG5" s="303"/>
      <c r="MDH5" s="85"/>
      <c r="MDI5" s="85"/>
      <c r="MDJ5" s="302"/>
      <c r="MDK5" s="85"/>
      <c r="MDL5" s="98"/>
      <c r="MDM5" s="85"/>
      <c r="MDN5" s="85"/>
      <c r="MDO5" s="85"/>
      <c r="MDP5" s="85"/>
      <c r="MDQ5" s="85"/>
      <c r="MDR5" s="85"/>
      <c r="MDS5" s="112"/>
      <c r="MDT5" s="112"/>
      <c r="MDU5" s="112"/>
      <c r="MDV5" s="112"/>
      <c r="MDW5" s="112"/>
      <c r="MDX5" s="112"/>
      <c r="MDY5" s="112"/>
      <c r="MDZ5" s="112"/>
      <c r="MEX5" s="410"/>
      <c r="MEY5" s="410"/>
      <c r="MEZ5" s="410"/>
      <c r="MFA5" s="410"/>
      <c r="MFB5" s="299"/>
      <c r="MFC5" s="85"/>
      <c r="MFD5" s="300"/>
      <c r="MFE5" s="300"/>
      <c r="MFF5" s="301"/>
      <c r="MFG5" s="300"/>
      <c r="MFH5" s="303"/>
      <c r="MFI5" s="303"/>
      <c r="MFJ5" s="303"/>
      <c r="MFK5" s="303"/>
      <c r="MFL5" s="303"/>
      <c r="MFM5" s="303"/>
      <c r="MFN5" s="303"/>
      <c r="MFO5" s="303"/>
      <c r="MFP5" s="85"/>
      <c r="MFQ5" s="85"/>
      <c r="MFR5" s="302"/>
      <c r="MFS5" s="85"/>
      <c r="MFT5" s="98"/>
      <c r="MFU5" s="85"/>
      <c r="MFV5" s="85"/>
      <c r="MFW5" s="85"/>
      <c r="MFX5" s="85"/>
      <c r="MFY5" s="85"/>
      <c r="MFZ5" s="85"/>
      <c r="MGA5" s="112"/>
      <c r="MGB5" s="112"/>
      <c r="MGC5" s="112"/>
      <c r="MGD5" s="112"/>
      <c r="MGE5" s="112"/>
      <c r="MGF5" s="112"/>
      <c r="MGG5" s="112"/>
      <c r="MGH5" s="112"/>
      <c r="MHF5" s="410"/>
      <c r="MHG5" s="410"/>
      <c r="MHH5" s="410"/>
      <c r="MHI5" s="410"/>
      <c r="MHJ5" s="299"/>
      <c r="MHK5" s="85"/>
      <c r="MHL5" s="300"/>
      <c r="MHM5" s="300"/>
      <c r="MHN5" s="301"/>
      <c r="MHO5" s="300"/>
      <c r="MHP5" s="303"/>
      <c r="MHQ5" s="303"/>
      <c r="MHR5" s="303"/>
      <c r="MHS5" s="303"/>
      <c r="MHT5" s="303"/>
      <c r="MHU5" s="303"/>
      <c r="MHV5" s="303"/>
      <c r="MHW5" s="303"/>
      <c r="MHX5" s="85"/>
      <c r="MHY5" s="85"/>
      <c r="MHZ5" s="302"/>
      <c r="MIA5" s="85"/>
      <c r="MIB5" s="98"/>
      <c r="MIC5" s="85"/>
      <c r="MID5" s="85"/>
      <c r="MIE5" s="85"/>
      <c r="MIF5" s="85"/>
      <c r="MIG5" s="85"/>
      <c r="MIH5" s="85"/>
      <c r="MII5" s="112"/>
      <c r="MIJ5" s="112"/>
      <c r="MIK5" s="112"/>
      <c r="MIL5" s="112"/>
      <c r="MIM5" s="112"/>
      <c r="MIN5" s="112"/>
      <c r="MIO5" s="112"/>
      <c r="MIP5" s="112"/>
      <c r="MJN5" s="410"/>
      <c r="MJO5" s="410"/>
      <c r="MJP5" s="410"/>
      <c r="MJQ5" s="410"/>
      <c r="MJR5" s="299"/>
      <c r="MJS5" s="85"/>
      <c r="MJT5" s="300"/>
      <c r="MJU5" s="300"/>
      <c r="MJV5" s="301"/>
      <c r="MJW5" s="300"/>
      <c r="MJX5" s="303"/>
      <c r="MJY5" s="303"/>
      <c r="MJZ5" s="303"/>
      <c r="MKA5" s="303"/>
      <c r="MKB5" s="303"/>
      <c r="MKC5" s="303"/>
      <c r="MKD5" s="303"/>
      <c r="MKE5" s="303"/>
      <c r="MKF5" s="85"/>
      <c r="MKG5" s="85"/>
      <c r="MKH5" s="302"/>
      <c r="MKI5" s="85"/>
      <c r="MKJ5" s="98"/>
      <c r="MKK5" s="85"/>
      <c r="MKL5" s="85"/>
      <c r="MKM5" s="85"/>
      <c r="MKN5" s="85"/>
      <c r="MKO5" s="85"/>
      <c r="MKP5" s="85"/>
      <c r="MKQ5" s="112"/>
      <c r="MKR5" s="112"/>
      <c r="MKS5" s="112"/>
      <c r="MKT5" s="112"/>
      <c r="MKU5" s="112"/>
      <c r="MKV5" s="112"/>
      <c r="MKW5" s="112"/>
      <c r="MKX5" s="112"/>
      <c r="MLV5" s="410"/>
      <c r="MLW5" s="410"/>
      <c r="MLX5" s="410"/>
      <c r="MLY5" s="410"/>
      <c r="MLZ5" s="299"/>
      <c r="MMA5" s="85"/>
      <c r="MMB5" s="300"/>
      <c r="MMC5" s="300"/>
      <c r="MMD5" s="301"/>
      <c r="MME5" s="300"/>
      <c r="MMF5" s="303"/>
      <c r="MMG5" s="303"/>
      <c r="MMH5" s="303"/>
      <c r="MMI5" s="303"/>
      <c r="MMJ5" s="303"/>
      <c r="MMK5" s="303"/>
      <c r="MML5" s="303"/>
      <c r="MMM5" s="303"/>
      <c r="MMN5" s="85"/>
      <c r="MMO5" s="85"/>
      <c r="MMP5" s="302"/>
      <c r="MMQ5" s="85"/>
      <c r="MMR5" s="98"/>
      <c r="MMS5" s="85"/>
      <c r="MMT5" s="85"/>
      <c r="MMU5" s="85"/>
      <c r="MMV5" s="85"/>
      <c r="MMW5" s="85"/>
      <c r="MMX5" s="85"/>
      <c r="MMY5" s="112"/>
      <c r="MMZ5" s="112"/>
      <c r="MNA5" s="112"/>
      <c r="MNB5" s="112"/>
      <c r="MNC5" s="112"/>
      <c r="MND5" s="112"/>
      <c r="MNE5" s="112"/>
      <c r="MNF5" s="112"/>
      <c r="MOD5" s="410"/>
      <c r="MOE5" s="410"/>
      <c r="MOF5" s="410"/>
      <c r="MOG5" s="410"/>
      <c r="MOH5" s="299"/>
      <c r="MOI5" s="85"/>
      <c r="MOJ5" s="300"/>
      <c r="MOK5" s="300"/>
      <c r="MOL5" s="301"/>
      <c r="MOM5" s="300"/>
      <c r="MON5" s="303"/>
      <c r="MOO5" s="303"/>
      <c r="MOP5" s="303"/>
      <c r="MOQ5" s="303"/>
      <c r="MOR5" s="303"/>
      <c r="MOS5" s="303"/>
      <c r="MOT5" s="303"/>
      <c r="MOU5" s="303"/>
      <c r="MOV5" s="85"/>
      <c r="MOW5" s="85"/>
      <c r="MOX5" s="302"/>
      <c r="MOY5" s="85"/>
      <c r="MOZ5" s="98"/>
      <c r="MPA5" s="85"/>
      <c r="MPB5" s="85"/>
      <c r="MPC5" s="85"/>
      <c r="MPD5" s="85"/>
      <c r="MPE5" s="85"/>
      <c r="MPF5" s="85"/>
      <c r="MPG5" s="112"/>
      <c r="MPH5" s="112"/>
      <c r="MPI5" s="112"/>
      <c r="MPJ5" s="112"/>
      <c r="MPK5" s="112"/>
      <c r="MPL5" s="112"/>
      <c r="MPM5" s="112"/>
      <c r="MPN5" s="112"/>
      <c r="MQL5" s="410"/>
      <c r="MQM5" s="410"/>
      <c r="MQN5" s="410"/>
      <c r="MQO5" s="410"/>
      <c r="MQP5" s="299"/>
      <c r="MQQ5" s="85"/>
      <c r="MQR5" s="300"/>
      <c r="MQS5" s="300"/>
      <c r="MQT5" s="301"/>
      <c r="MQU5" s="300"/>
      <c r="MQV5" s="303"/>
      <c r="MQW5" s="303"/>
      <c r="MQX5" s="303"/>
      <c r="MQY5" s="303"/>
      <c r="MQZ5" s="303"/>
      <c r="MRA5" s="303"/>
      <c r="MRB5" s="303"/>
      <c r="MRC5" s="303"/>
      <c r="MRD5" s="85"/>
      <c r="MRE5" s="85"/>
      <c r="MRF5" s="302"/>
      <c r="MRG5" s="85"/>
      <c r="MRH5" s="98"/>
      <c r="MRI5" s="85"/>
      <c r="MRJ5" s="85"/>
      <c r="MRK5" s="85"/>
      <c r="MRL5" s="85"/>
      <c r="MRM5" s="85"/>
      <c r="MRN5" s="85"/>
      <c r="MRO5" s="112"/>
      <c r="MRP5" s="112"/>
      <c r="MRQ5" s="112"/>
      <c r="MRR5" s="112"/>
      <c r="MRS5" s="112"/>
      <c r="MRT5" s="112"/>
      <c r="MRU5" s="112"/>
      <c r="MRV5" s="112"/>
      <c r="MST5" s="410"/>
      <c r="MSU5" s="410"/>
      <c r="MSV5" s="410"/>
      <c r="MSW5" s="410"/>
      <c r="MSX5" s="299"/>
      <c r="MSY5" s="85"/>
      <c r="MSZ5" s="300"/>
      <c r="MTA5" s="300"/>
      <c r="MTB5" s="301"/>
      <c r="MTC5" s="300"/>
      <c r="MTD5" s="303"/>
      <c r="MTE5" s="303"/>
      <c r="MTF5" s="303"/>
      <c r="MTG5" s="303"/>
      <c r="MTH5" s="303"/>
      <c r="MTI5" s="303"/>
      <c r="MTJ5" s="303"/>
      <c r="MTK5" s="303"/>
      <c r="MTL5" s="85"/>
      <c r="MTM5" s="85"/>
      <c r="MTN5" s="302"/>
      <c r="MTO5" s="85"/>
      <c r="MTP5" s="98"/>
      <c r="MTQ5" s="85"/>
      <c r="MTR5" s="85"/>
      <c r="MTS5" s="85"/>
      <c r="MTT5" s="85"/>
      <c r="MTU5" s="85"/>
      <c r="MTV5" s="85"/>
      <c r="MTW5" s="112"/>
      <c r="MTX5" s="112"/>
      <c r="MTY5" s="112"/>
      <c r="MTZ5" s="112"/>
      <c r="MUA5" s="112"/>
      <c r="MUB5" s="112"/>
      <c r="MUC5" s="112"/>
      <c r="MUD5" s="112"/>
      <c r="MVB5" s="410"/>
      <c r="MVC5" s="410"/>
      <c r="MVD5" s="410"/>
      <c r="MVE5" s="410"/>
      <c r="MVF5" s="299"/>
      <c r="MVG5" s="85"/>
      <c r="MVH5" s="300"/>
      <c r="MVI5" s="300"/>
      <c r="MVJ5" s="301"/>
      <c r="MVK5" s="300"/>
      <c r="MVL5" s="303"/>
      <c r="MVM5" s="303"/>
      <c r="MVN5" s="303"/>
      <c r="MVO5" s="303"/>
      <c r="MVP5" s="303"/>
      <c r="MVQ5" s="303"/>
      <c r="MVR5" s="303"/>
      <c r="MVS5" s="303"/>
      <c r="MVT5" s="85"/>
      <c r="MVU5" s="85"/>
      <c r="MVV5" s="302"/>
      <c r="MVW5" s="85"/>
      <c r="MVX5" s="98"/>
      <c r="MVY5" s="85"/>
      <c r="MVZ5" s="85"/>
      <c r="MWA5" s="85"/>
      <c r="MWB5" s="85"/>
      <c r="MWC5" s="85"/>
      <c r="MWD5" s="85"/>
      <c r="MWE5" s="112"/>
      <c r="MWF5" s="112"/>
      <c r="MWG5" s="112"/>
      <c r="MWH5" s="112"/>
      <c r="MWI5" s="112"/>
      <c r="MWJ5" s="112"/>
      <c r="MWK5" s="112"/>
      <c r="MWL5" s="112"/>
      <c r="MXJ5" s="410"/>
      <c r="MXK5" s="410"/>
      <c r="MXL5" s="410"/>
      <c r="MXM5" s="410"/>
      <c r="MXN5" s="299"/>
      <c r="MXO5" s="85"/>
      <c r="MXP5" s="300"/>
      <c r="MXQ5" s="300"/>
      <c r="MXR5" s="301"/>
      <c r="MXS5" s="300"/>
      <c r="MXT5" s="303"/>
      <c r="MXU5" s="303"/>
      <c r="MXV5" s="303"/>
      <c r="MXW5" s="303"/>
      <c r="MXX5" s="303"/>
      <c r="MXY5" s="303"/>
      <c r="MXZ5" s="303"/>
      <c r="MYA5" s="303"/>
      <c r="MYB5" s="85"/>
      <c r="MYC5" s="85"/>
      <c r="MYD5" s="302"/>
      <c r="MYE5" s="85"/>
      <c r="MYF5" s="98"/>
      <c r="MYG5" s="85"/>
      <c r="MYH5" s="85"/>
      <c r="MYI5" s="85"/>
      <c r="MYJ5" s="85"/>
      <c r="MYK5" s="85"/>
      <c r="MYL5" s="85"/>
      <c r="MYM5" s="112"/>
      <c r="MYN5" s="112"/>
      <c r="MYO5" s="112"/>
      <c r="MYP5" s="112"/>
      <c r="MYQ5" s="112"/>
      <c r="MYR5" s="112"/>
      <c r="MYS5" s="112"/>
      <c r="MYT5" s="112"/>
      <c r="MZR5" s="410"/>
      <c r="MZS5" s="410"/>
      <c r="MZT5" s="410"/>
      <c r="MZU5" s="410"/>
      <c r="MZV5" s="299"/>
      <c r="MZW5" s="85"/>
      <c r="MZX5" s="300"/>
      <c r="MZY5" s="300"/>
      <c r="MZZ5" s="301"/>
      <c r="NAA5" s="300"/>
      <c r="NAB5" s="303"/>
      <c r="NAC5" s="303"/>
      <c r="NAD5" s="303"/>
      <c r="NAE5" s="303"/>
      <c r="NAF5" s="303"/>
      <c r="NAG5" s="303"/>
      <c r="NAH5" s="303"/>
      <c r="NAI5" s="303"/>
      <c r="NAJ5" s="85"/>
      <c r="NAK5" s="85"/>
      <c r="NAL5" s="302"/>
      <c r="NAM5" s="85"/>
      <c r="NAN5" s="98"/>
      <c r="NAO5" s="85"/>
      <c r="NAP5" s="85"/>
      <c r="NAQ5" s="85"/>
      <c r="NAR5" s="85"/>
      <c r="NAS5" s="85"/>
      <c r="NAT5" s="85"/>
      <c r="NAU5" s="112"/>
      <c r="NAV5" s="112"/>
      <c r="NAW5" s="112"/>
      <c r="NAX5" s="112"/>
      <c r="NAY5" s="112"/>
      <c r="NAZ5" s="112"/>
      <c r="NBA5" s="112"/>
      <c r="NBB5" s="112"/>
      <c r="NBZ5" s="410"/>
      <c r="NCA5" s="410"/>
      <c r="NCB5" s="410"/>
      <c r="NCC5" s="410"/>
      <c r="NCD5" s="299"/>
      <c r="NCE5" s="85"/>
      <c r="NCF5" s="300"/>
      <c r="NCG5" s="300"/>
      <c r="NCH5" s="301"/>
      <c r="NCI5" s="300"/>
      <c r="NCJ5" s="303"/>
      <c r="NCK5" s="303"/>
      <c r="NCL5" s="303"/>
      <c r="NCM5" s="303"/>
      <c r="NCN5" s="303"/>
      <c r="NCO5" s="303"/>
      <c r="NCP5" s="303"/>
      <c r="NCQ5" s="303"/>
      <c r="NCR5" s="85"/>
      <c r="NCS5" s="85"/>
      <c r="NCT5" s="302"/>
      <c r="NCU5" s="85"/>
      <c r="NCV5" s="98"/>
      <c r="NCW5" s="85"/>
      <c r="NCX5" s="85"/>
      <c r="NCY5" s="85"/>
      <c r="NCZ5" s="85"/>
      <c r="NDA5" s="85"/>
      <c r="NDB5" s="85"/>
      <c r="NDC5" s="112"/>
      <c r="NDD5" s="112"/>
      <c r="NDE5" s="112"/>
      <c r="NDF5" s="112"/>
      <c r="NDG5" s="112"/>
      <c r="NDH5" s="112"/>
      <c r="NDI5" s="112"/>
      <c r="NDJ5" s="112"/>
      <c r="NEH5" s="410"/>
      <c r="NEI5" s="410"/>
      <c r="NEJ5" s="410"/>
      <c r="NEK5" s="410"/>
      <c r="NEL5" s="299"/>
      <c r="NEM5" s="85"/>
      <c r="NEN5" s="300"/>
      <c r="NEO5" s="300"/>
      <c r="NEP5" s="301"/>
      <c r="NEQ5" s="300"/>
      <c r="NER5" s="303"/>
      <c r="NES5" s="303"/>
      <c r="NET5" s="303"/>
      <c r="NEU5" s="303"/>
      <c r="NEV5" s="303"/>
      <c r="NEW5" s="303"/>
      <c r="NEX5" s="303"/>
      <c r="NEY5" s="303"/>
      <c r="NEZ5" s="85"/>
      <c r="NFA5" s="85"/>
      <c r="NFB5" s="302"/>
      <c r="NFC5" s="85"/>
      <c r="NFD5" s="98"/>
      <c r="NFE5" s="85"/>
      <c r="NFF5" s="85"/>
      <c r="NFG5" s="85"/>
      <c r="NFH5" s="85"/>
      <c r="NFI5" s="85"/>
      <c r="NFJ5" s="85"/>
      <c r="NFK5" s="112"/>
      <c r="NFL5" s="112"/>
      <c r="NFM5" s="112"/>
      <c r="NFN5" s="112"/>
      <c r="NFO5" s="112"/>
      <c r="NFP5" s="112"/>
      <c r="NFQ5" s="112"/>
      <c r="NFR5" s="112"/>
      <c r="NGP5" s="410"/>
      <c r="NGQ5" s="410"/>
      <c r="NGR5" s="410"/>
      <c r="NGS5" s="410"/>
      <c r="NGT5" s="299"/>
      <c r="NGU5" s="85"/>
      <c r="NGV5" s="300"/>
      <c r="NGW5" s="300"/>
      <c r="NGX5" s="301"/>
      <c r="NGY5" s="300"/>
      <c r="NGZ5" s="303"/>
      <c r="NHA5" s="303"/>
      <c r="NHB5" s="303"/>
      <c r="NHC5" s="303"/>
      <c r="NHD5" s="303"/>
      <c r="NHE5" s="303"/>
      <c r="NHF5" s="303"/>
      <c r="NHG5" s="303"/>
      <c r="NHH5" s="85"/>
      <c r="NHI5" s="85"/>
      <c r="NHJ5" s="302"/>
      <c r="NHK5" s="85"/>
      <c r="NHL5" s="98"/>
      <c r="NHM5" s="85"/>
      <c r="NHN5" s="85"/>
      <c r="NHO5" s="85"/>
      <c r="NHP5" s="85"/>
      <c r="NHQ5" s="85"/>
      <c r="NHR5" s="85"/>
      <c r="NHS5" s="112"/>
      <c r="NHT5" s="112"/>
      <c r="NHU5" s="112"/>
      <c r="NHV5" s="112"/>
      <c r="NHW5" s="112"/>
      <c r="NHX5" s="112"/>
      <c r="NHY5" s="112"/>
      <c r="NHZ5" s="112"/>
      <c r="NIX5" s="410"/>
      <c r="NIY5" s="410"/>
      <c r="NIZ5" s="410"/>
      <c r="NJA5" s="410"/>
      <c r="NJB5" s="299"/>
      <c r="NJC5" s="85"/>
      <c r="NJD5" s="300"/>
      <c r="NJE5" s="300"/>
      <c r="NJF5" s="301"/>
      <c r="NJG5" s="300"/>
      <c r="NJH5" s="303"/>
      <c r="NJI5" s="303"/>
      <c r="NJJ5" s="303"/>
      <c r="NJK5" s="303"/>
      <c r="NJL5" s="303"/>
      <c r="NJM5" s="303"/>
      <c r="NJN5" s="303"/>
      <c r="NJO5" s="303"/>
      <c r="NJP5" s="85"/>
      <c r="NJQ5" s="85"/>
      <c r="NJR5" s="302"/>
      <c r="NJS5" s="85"/>
      <c r="NJT5" s="98"/>
      <c r="NJU5" s="85"/>
      <c r="NJV5" s="85"/>
      <c r="NJW5" s="85"/>
      <c r="NJX5" s="85"/>
      <c r="NJY5" s="85"/>
      <c r="NJZ5" s="85"/>
      <c r="NKA5" s="112"/>
      <c r="NKB5" s="112"/>
      <c r="NKC5" s="112"/>
      <c r="NKD5" s="112"/>
      <c r="NKE5" s="112"/>
      <c r="NKF5" s="112"/>
      <c r="NKG5" s="112"/>
      <c r="NKH5" s="112"/>
      <c r="NLF5" s="410"/>
      <c r="NLG5" s="410"/>
      <c r="NLH5" s="410"/>
      <c r="NLI5" s="410"/>
      <c r="NLJ5" s="299"/>
      <c r="NLK5" s="85"/>
      <c r="NLL5" s="300"/>
      <c r="NLM5" s="300"/>
      <c r="NLN5" s="301"/>
      <c r="NLO5" s="300"/>
      <c r="NLP5" s="303"/>
      <c r="NLQ5" s="303"/>
      <c r="NLR5" s="303"/>
      <c r="NLS5" s="303"/>
      <c r="NLT5" s="303"/>
      <c r="NLU5" s="303"/>
      <c r="NLV5" s="303"/>
      <c r="NLW5" s="303"/>
      <c r="NLX5" s="85"/>
      <c r="NLY5" s="85"/>
      <c r="NLZ5" s="302"/>
      <c r="NMA5" s="85"/>
      <c r="NMB5" s="98"/>
      <c r="NMC5" s="85"/>
      <c r="NMD5" s="85"/>
      <c r="NME5" s="85"/>
      <c r="NMF5" s="85"/>
      <c r="NMG5" s="85"/>
      <c r="NMH5" s="85"/>
      <c r="NMI5" s="112"/>
      <c r="NMJ5" s="112"/>
      <c r="NMK5" s="112"/>
      <c r="NML5" s="112"/>
      <c r="NMM5" s="112"/>
      <c r="NMN5" s="112"/>
      <c r="NMO5" s="112"/>
      <c r="NMP5" s="112"/>
      <c r="NNN5" s="410"/>
      <c r="NNO5" s="410"/>
      <c r="NNP5" s="410"/>
      <c r="NNQ5" s="410"/>
      <c r="NNR5" s="299"/>
      <c r="NNS5" s="85"/>
      <c r="NNT5" s="300"/>
      <c r="NNU5" s="300"/>
      <c r="NNV5" s="301"/>
      <c r="NNW5" s="300"/>
      <c r="NNX5" s="303"/>
      <c r="NNY5" s="303"/>
      <c r="NNZ5" s="303"/>
      <c r="NOA5" s="303"/>
      <c r="NOB5" s="303"/>
      <c r="NOC5" s="303"/>
      <c r="NOD5" s="303"/>
      <c r="NOE5" s="303"/>
      <c r="NOF5" s="85"/>
      <c r="NOG5" s="85"/>
      <c r="NOH5" s="302"/>
      <c r="NOI5" s="85"/>
      <c r="NOJ5" s="98"/>
      <c r="NOK5" s="85"/>
      <c r="NOL5" s="85"/>
      <c r="NOM5" s="85"/>
      <c r="NON5" s="85"/>
      <c r="NOO5" s="85"/>
      <c r="NOP5" s="85"/>
      <c r="NOQ5" s="112"/>
      <c r="NOR5" s="112"/>
      <c r="NOS5" s="112"/>
      <c r="NOT5" s="112"/>
      <c r="NOU5" s="112"/>
      <c r="NOV5" s="112"/>
      <c r="NOW5" s="112"/>
      <c r="NOX5" s="112"/>
      <c r="NPV5" s="410"/>
      <c r="NPW5" s="410"/>
      <c r="NPX5" s="410"/>
      <c r="NPY5" s="410"/>
      <c r="NPZ5" s="299"/>
      <c r="NQA5" s="85"/>
      <c r="NQB5" s="300"/>
      <c r="NQC5" s="300"/>
      <c r="NQD5" s="301"/>
      <c r="NQE5" s="300"/>
      <c r="NQF5" s="303"/>
      <c r="NQG5" s="303"/>
      <c r="NQH5" s="303"/>
      <c r="NQI5" s="303"/>
      <c r="NQJ5" s="303"/>
      <c r="NQK5" s="303"/>
      <c r="NQL5" s="303"/>
      <c r="NQM5" s="303"/>
      <c r="NQN5" s="85"/>
      <c r="NQO5" s="85"/>
      <c r="NQP5" s="302"/>
      <c r="NQQ5" s="85"/>
      <c r="NQR5" s="98"/>
      <c r="NQS5" s="85"/>
      <c r="NQT5" s="85"/>
      <c r="NQU5" s="85"/>
      <c r="NQV5" s="85"/>
      <c r="NQW5" s="85"/>
      <c r="NQX5" s="85"/>
      <c r="NQY5" s="112"/>
      <c r="NQZ5" s="112"/>
      <c r="NRA5" s="112"/>
      <c r="NRB5" s="112"/>
      <c r="NRC5" s="112"/>
      <c r="NRD5" s="112"/>
      <c r="NRE5" s="112"/>
      <c r="NRF5" s="112"/>
      <c r="NSD5" s="410"/>
      <c r="NSE5" s="410"/>
      <c r="NSF5" s="410"/>
      <c r="NSG5" s="410"/>
      <c r="NSH5" s="299"/>
      <c r="NSI5" s="85"/>
      <c r="NSJ5" s="300"/>
      <c r="NSK5" s="300"/>
      <c r="NSL5" s="301"/>
      <c r="NSM5" s="300"/>
      <c r="NSN5" s="303"/>
      <c r="NSO5" s="303"/>
      <c r="NSP5" s="303"/>
      <c r="NSQ5" s="303"/>
      <c r="NSR5" s="303"/>
      <c r="NSS5" s="303"/>
      <c r="NST5" s="303"/>
      <c r="NSU5" s="303"/>
      <c r="NSV5" s="85"/>
      <c r="NSW5" s="85"/>
      <c r="NSX5" s="302"/>
      <c r="NSY5" s="85"/>
      <c r="NSZ5" s="98"/>
      <c r="NTA5" s="85"/>
      <c r="NTB5" s="85"/>
      <c r="NTC5" s="85"/>
      <c r="NTD5" s="85"/>
      <c r="NTE5" s="85"/>
      <c r="NTF5" s="85"/>
      <c r="NTG5" s="112"/>
      <c r="NTH5" s="112"/>
      <c r="NTI5" s="112"/>
      <c r="NTJ5" s="112"/>
      <c r="NTK5" s="112"/>
      <c r="NTL5" s="112"/>
      <c r="NTM5" s="112"/>
      <c r="NTN5" s="112"/>
      <c r="NUL5" s="410"/>
      <c r="NUM5" s="410"/>
      <c r="NUN5" s="410"/>
      <c r="NUO5" s="410"/>
      <c r="NUP5" s="299"/>
      <c r="NUQ5" s="85"/>
      <c r="NUR5" s="300"/>
      <c r="NUS5" s="300"/>
      <c r="NUT5" s="301"/>
      <c r="NUU5" s="300"/>
      <c r="NUV5" s="303"/>
      <c r="NUW5" s="303"/>
      <c r="NUX5" s="303"/>
      <c r="NUY5" s="303"/>
      <c r="NUZ5" s="303"/>
      <c r="NVA5" s="303"/>
      <c r="NVB5" s="303"/>
      <c r="NVC5" s="303"/>
      <c r="NVD5" s="85"/>
      <c r="NVE5" s="85"/>
      <c r="NVF5" s="302"/>
      <c r="NVG5" s="85"/>
      <c r="NVH5" s="98"/>
      <c r="NVI5" s="85"/>
      <c r="NVJ5" s="85"/>
      <c r="NVK5" s="85"/>
      <c r="NVL5" s="85"/>
      <c r="NVM5" s="85"/>
      <c r="NVN5" s="85"/>
      <c r="NVO5" s="112"/>
      <c r="NVP5" s="112"/>
      <c r="NVQ5" s="112"/>
      <c r="NVR5" s="112"/>
      <c r="NVS5" s="112"/>
      <c r="NVT5" s="112"/>
      <c r="NVU5" s="112"/>
      <c r="NVV5" s="112"/>
      <c r="NWT5" s="410"/>
      <c r="NWU5" s="410"/>
      <c r="NWV5" s="410"/>
      <c r="NWW5" s="410"/>
      <c r="NWX5" s="299"/>
      <c r="NWY5" s="85"/>
      <c r="NWZ5" s="300"/>
      <c r="NXA5" s="300"/>
      <c r="NXB5" s="301"/>
      <c r="NXC5" s="300"/>
      <c r="NXD5" s="303"/>
      <c r="NXE5" s="303"/>
      <c r="NXF5" s="303"/>
      <c r="NXG5" s="303"/>
      <c r="NXH5" s="303"/>
      <c r="NXI5" s="303"/>
      <c r="NXJ5" s="303"/>
      <c r="NXK5" s="303"/>
      <c r="NXL5" s="85"/>
      <c r="NXM5" s="85"/>
      <c r="NXN5" s="302"/>
      <c r="NXO5" s="85"/>
      <c r="NXP5" s="98"/>
      <c r="NXQ5" s="85"/>
      <c r="NXR5" s="85"/>
      <c r="NXS5" s="85"/>
      <c r="NXT5" s="85"/>
      <c r="NXU5" s="85"/>
      <c r="NXV5" s="85"/>
      <c r="NXW5" s="112"/>
      <c r="NXX5" s="112"/>
      <c r="NXY5" s="112"/>
      <c r="NXZ5" s="112"/>
      <c r="NYA5" s="112"/>
      <c r="NYB5" s="112"/>
      <c r="NYC5" s="112"/>
      <c r="NYD5" s="112"/>
      <c r="NZB5" s="410"/>
      <c r="NZC5" s="410"/>
      <c r="NZD5" s="410"/>
      <c r="NZE5" s="410"/>
      <c r="NZF5" s="299"/>
      <c r="NZG5" s="85"/>
      <c r="NZH5" s="300"/>
      <c r="NZI5" s="300"/>
      <c r="NZJ5" s="301"/>
      <c r="NZK5" s="300"/>
      <c r="NZL5" s="303"/>
      <c r="NZM5" s="303"/>
      <c r="NZN5" s="303"/>
      <c r="NZO5" s="303"/>
      <c r="NZP5" s="303"/>
      <c r="NZQ5" s="303"/>
      <c r="NZR5" s="303"/>
      <c r="NZS5" s="303"/>
      <c r="NZT5" s="85"/>
      <c r="NZU5" s="85"/>
      <c r="NZV5" s="302"/>
      <c r="NZW5" s="85"/>
      <c r="NZX5" s="98"/>
      <c r="NZY5" s="85"/>
      <c r="NZZ5" s="85"/>
      <c r="OAA5" s="85"/>
      <c r="OAB5" s="85"/>
      <c r="OAC5" s="85"/>
      <c r="OAD5" s="85"/>
      <c r="OAE5" s="112"/>
      <c r="OAF5" s="112"/>
      <c r="OAG5" s="112"/>
      <c r="OAH5" s="112"/>
      <c r="OAI5" s="112"/>
      <c r="OAJ5" s="112"/>
      <c r="OAK5" s="112"/>
      <c r="OAL5" s="112"/>
      <c r="OBJ5" s="410"/>
      <c r="OBK5" s="410"/>
      <c r="OBL5" s="410"/>
      <c r="OBM5" s="410"/>
      <c r="OBN5" s="299"/>
      <c r="OBO5" s="85"/>
      <c r="OBP5" s="300"/>
      <c r="OBQ5" s="300"/>
      <c r="OBR5" s="301"/>
      <c r="OBS5" s="300"/>
      <c r="OBT5" s="303"/>
      <c r="OBU5" s="303"/>
      <c r="OBV5" s="303"/>
      <c r="OBW5" s="303"/>
      <c r="OBX5" s="303"/>
      <c r="OBY5" s="303"/>
      <c r="OBZ5" s="303"/>
      <c r="OCA5" s="303"/>
      <c r="OCB5" s="85"/>
      <c r="OCC5" s="85"/>
      <c r="OCD5" s="302"/>
      <c r="OCE5" s="85"/>
      <c r="OCF5" s="98"/>
      <c r="OCG5" s="85"/>
      <c r="OCH5" s="85"/>
      <c r="OCI5" s="85"/>
      <c r="OCJ5" s="85"/>
      <c r="OCK5" s="85"/>
      <c r="OCL5" s="85"/>
      <c r="OCM5" s="112"/>
      <c r="OCN5" s="112"/>
      <c r="OCO5" s="112"/>
      <c r="OCP5" s="112"/>
      <c r="OCQ5" s="112"/>
      <c r="OCR5" s="112"/>
      <c r="OCS5" s="112"/>
      <c r="OCT5" s="112"/>
      <c r="ODR5" s="410"/>
      <c r="ODS5" s="410"/>
      <c r="ODT5" s="410"/>
      <c r="ODU5" s="410"/>
      <c r="ODV5" s="299"/>
      <c r="ODW5" s="85"/>
      <c r="ODX5" s="300"/>
      <c r="ODY5" s="300"/>
      <c r="ODZ5" s="301"/>
      <c r="OEA5" s="300"/>
      <c r="OEB5" s="303"/>
      <c r="OEC5" s="303"/>
      <c r="OED5" s="303"/>
      <c r="OEE5" s="303"/>
      <c r="OEF5" s="303"/>
      <c r="OEG5" s="303"/>
      <c r="OEH5" s="303"/>
      <c r="OEI5" s="303"/>
      <c r="OEJ5" s="85"/>
      <c r="OEK5" s="85"/>
      <c r="OEL5" s="302"/>
      <c r="OEM5" s="85"/>
      <c r="OEN5" s="98"/>
      <c r="OEO5" s="85"/>
      <c r="OEP5" s="85"/>
      <c r="OEQ5" s="85"/>
      <c r="OER5" s="85"/>
      <c r="OES5" s="85"/>
      <c r="OET5" s="85"/>
      <c r="OEU5" s="112"/>
      <c r="OEV5" s="112"/>
      <c r="OEW5" s="112"/>
      <c r="OEX5" s="112"/>
      <c r="OEY5" s="112"/>
      <c r="OEZ5" s="112"/>
      <c r="OFA5" s="112"/>
      <c r="OFB5" s="112"/>
      <c r="OFZ5" s="410"/>
      <c r="OGA5" s="410"/>
      <c r="OGB5" s="410"/>
      <c r="OGC5" s="410"/>
      <c r="OGD5" s="299"/>
      <c r="OGE5" s="85"/>
      <c r="OGF5" s="300"/>
      <c r="OGG5" s="300"/>
      <c r="OGH5" s="301"/>
      <c r="OGI5" s="300"/>
      <c r="OGJ5" s="303"/>
      <c r="OGK5" s="303"/>
      <c r="OGL5" s="303"/>
      <c r="OGM5" s="303"/>
      <c r="OGN5" s="303"/>
      <c r="OGO5" s="303"/>
      <c r="OGP5" s="303"/>
      <c r="OGQ5" s="303"/>
      <c r="OGR5" s="85"/>
      <c r="OGS5" s="85"/>
      <c r="OGT5" s="302"/>
      <c r="OGU5" s="85"/>
      <c r="OGV5" s="98"/>
      <c r="OGW5" s="85"/>
      <c r="OGX5" s="85"/>
      <c r="OGY5" s="85"/>
      <c r="OGZ5" s="85"/>
      <c r="OHA5" s="85"/>
      <c r="OHB5" s="85"/>
      <c r="OHC5" s="112"/>
      <c r="OHD5" s="112"/>
      <c r="OHE5" s="112"/>
      <c r="OHF5" s="112"/>
      <c r="OHG5" s="112"/>
      <c r="OHH5" s="112"/>
      <c r="OHI5" s="112"/>
      <c r="OHJ5" s="112"/>
      <c r="OIH5" s="410"/>
      <c r="OII5" s="410"/>
      <c r="OIJ5" s="410"/>
      <c r="OIK5" s="410"/>
      <c r="OIL5" s="299"/>
      <c r="OIM5" s="85"/>
      <c r="OIN5" s="300"/>
      <c r="OIO5" s="300"/>
      <c r="OIP5" s="301"/>
      <c r="OIQ5" s="300"/>
      <c r="OIR5" s="303"/>
      <c r="OIS5" s="303"/>
      <c r="OIT5" s="303"/>
      <c r="OIU5" s="303"/>
      <c r="OIV5" s="303"/>
      <c r="OIW5" s="303"/>
      <c r="OIX5" s="303"/>
      <c r="OIY5" s="303"/>
      <c r="OIZ5" s="85"/>
      <c r="OJA5" s="85"/>
      <c r="OJB5" s="302"/>
      <c r="OJC5" s="85"/>
      <c r="OJD5" s="98"/>
      <c r="OJE5" s="85"/>
      <c r="OJF5" s="85"/>
      <c r="OJG5" s="85"/>
      <c r="OJH5" s="85"/>
      <c r="OJI5" s="85"/>
      <c r="OJJ5" s="85"/>
      <c r="OJK5" s="112"/>
      <c r="OJL5" s="112"/>
      <c r="OJM5" s="112"/>
      <c r="OJN5" s="112"/>
      <c r="OJO5" s="112"/>
      <c r="OJP5" s="112"/>
      <c r="OJQ5" s="112"/>
      <c r="OJR5" s="112"/>
      <c r="OKP5" s="410"/>
      <c r="OKQ5" s="410"/>
      <c r="OKR5" s="410"/>
      <c r="OKS5" s="410"/>
      <c r="OKT5" s="299"/>
      <c r="OKU5" s="85"/>
      <c r="OKV5" s="300"/>
      <c r="OKW5" s="300"/>
      <c r="OKX5" s="301"/>
      <c r="OKY5" s="300"/>
      <c r="OKZ5" s="303"/>
      <c r="OLA5" s="303"/>
      <c r="OLB5" s="303"/>
      <c r="OLC5" s="303"/>
      <c r="OLD5" s="303"/>
      <c r="OLE5" s="303"/>
      <c r="OLF5" s="303"/>
      <c r="OLG5" s="303"/>
      <c r="OLH5" s="85"/>
      <c r="OLI5" s="85"/>
      <c r="OLJ5" s="302"/>
      <c r="OLK5" s="85"/>
      <c r="OLL5" s="98"/>
      <c r="OLM5" s="85"/>
      <c r="OLN5" s="85"/>
      <c r="OLO5" s="85"/>
      <c r="OLP5" s="85"/>
      <c r="OLQ5" s="85"/>
      <c r="OLR5" s="85"/>
      <c r="OLS5" s="112"/>
      <c r="OLT5" s="112"/>
      <c r="OLU5" s="112"/>
      <c r="OLV5" s="112"/>
      <c r="OLW5" s="112"/>
      <c r="OLX5" s="112"/>
      <c r="OLY5" s="112"/>
      <c r="OLZ5" s="112"/>
      <c r="OMX5" s="410"/>
      <c r="OMY5" s="410"/>
      <c r="OMZ5" s="410"/>
      <c r="ONA5" s="410"/>
      <c r="ONB5" s="299"/>
      <c r="ONC5" s="85"/>
      <c r="OND5" s="300"/>
      <c r="ONE5" s="300"/>
      <c r="ONF5" s="301"/>
      <c r="ONG5" s="300"/>
      <c r="ONH5" s="303"/>
      <c r="ONI5" s="303"/>
      <c r="ONJ5" s="303"/>
      <c r="ONK5" s="303"/>
      <c r="ONL5" s="303"/>
      <c r="ONM5" s="303"/>
      <c r="ONN5" s="303"/>
      <c r="ONO5" s="303"/>
      <c r="ONP5" s="85"/>
      <c r="ONQ5" s="85"/>
      <c r="ONR5" s="302"/>
      <c r="ONS5" s="85"/>
      <c r="ONT5" s="98"/>
      <c r="ONU5" s="85"/>
      <c r="ONV5" s="85"/>
      <c r="ONW5" s="85"/>
      <c r="ONX5" s="85"/>
      <c r="ONY5" s="85"/>
      <c r="ONZ5" s="85"/>
      <c r="OOA5" s="112"/>
      <c r="OOB5" s="112"/>
      <c r="OOC5" s="112"/>
      <c r="OOD5" s="112"/>
      <c r="OOE5" s="112"/>
      <c r="OOF5" s="112"/>
      <c r="OOG5" s="112"/>
      <c r="OOH5" s="112"/>
      <c r="OPF5" s="410"/>
      <c r="OPG5" s="410"/>
      <c r="OPH5" s="410"/>
      <c r="OPI5" s="410"/>
      <c r="OPJ5" s="299"/>
      <c r="OPK5" s="85"/>
      <c r="OPL5" s="300"/>
      <c r="OPM5" s="300"/>
      <c r="OPN5" s="301"/>
      <c r="OPO5" s="300"/>
      <c r="OPP5" s="303"/>
      <c r="OPQ5" s="303"/>
      <c r="OPR5" s="303"/>
      <c r="OPS5" s="303"/>
      <c r="OPT5" s="303"/>
      <c r="OPU5" s="303"/>
      <c r="OPV5" s="303"/>
      <c r="OPW5" s="303"/>
      <c r="OPX5" s="85"/>
      <c r="OPY5" s="85"/>
      <c r="OPZ5" s="302"/>
      <c r="OQA5" s="85"/>
      <c r="OQB5" s="98"/>
      <c r="OQC5" s="85"/>
      <c r="OQD5" s="85"/>
      <c r="OQE5" s="85"/>
      <c r="OQF5" s="85"/>
      <c r="OQG5" s="85"/>
      <c r="OQH5" s="85"/>
      <c r="OQI5" s="112"/>
      <c r="OQJ5" s="112"/>
      <c r="OQK5" s="112"/>
      <c r="OQL5" s="112"/>
      <c r="OQM5" s="112"/>
      <c r="OQN5" s="112"/>
      <c r="OQO5" s="112"/>
      <c r="OQP5" s="112"/>
      <c r="ORN5" s="410"/>
      <c r="ORO5" s="410"/>
      <c r="ORP5" s="410"/>
      <c r="ORQ5" s="410"/>
      <c r="ORR5" s="299"/>
      <c r="ORS5" s="85"/>
      <c r="ORT5" s="300"/>
      <c r="ORU5" s="300"/>
      <c r="ORV5" s="301"/>
      <c r="ORW5" s="300"/>
      <c r="ORX5" s="303"/>
      <c r="ORY5" s="303"/>
      <c r="ORZ5" s="303"/>
      <c r="OSA5" s="303"/>
      <c r="OSB5" s="303"/>
      <c r="OSC5" s="303"/>
      <c r="OSD5" s="303"/>
      <c r="OSE5" s="303"/>
      <c r="OSF5" s="85"/>
      <c r="OSG5" s="85"/>
      <c r="OSH5" s="302"/>
      <c r="OSI5" s="85"/>
      <c r="OSJ5" s="98"/>
      <c r="OSK5" s="85"/>
      <c r="OSL5" s="85"/>
      <c r="OSM5" s="85"/>
      <c r="OSN5" s="85"/>
      <c r="OSO5" s="85"/>
      <c r="OSP5" s="85"/>
      <c r="OSQ5" s="112"/>
      <c r="OSR5" s="112"/>
      <c r="OSS5" s="112"/>
      <c r="OST5" s="112"/>
      <c r="OSU5" s="112"/>
      <c r="OSV5" s="112"/>
      <c r="OSW5" s="112"/>
      <c r="OSX5" s="112"/>
      <c r="OTV5" s="410"/>
      <c r="OTW5" s="410"/>
      <c r="OTX5" s="410"/>
      <c r="OTY5" s="410"/>
      <c r="OTZ5" s="299"/>
      <c r="OUA5" s="85"/>
      <c r="OUB5" s="300"/>
      <c r="OUC5" s="300"/>
      <c r="OUD5" s="301"/>
      <c r="OUE5" s="300"/>
      <c r="OUF5" s="303"/>
      <c r="OUG5" s="303"/>
      <c r="OUH5" s="303"/>
      <c r="OUI5" s="303"/>
      <c r="OUJ5" s="303"/>
      <c r="OUK5" s="303"/>
      <c r="OUL5" s="303"/>
      <c r="OUM5" s="303"/>
      <c r="OUN5" s="85"/>
      <c r="OUO5" s="85"/>
      <c r="OUP5" s="302"/>
      <c r="OUQ5" s="85"/>
      <c r="OUR5" s="98"/>
      <c r="OUS5" s="85"/>
      <c r="OUT5" s="85"/>
      <c r="OUU5" s="85"/>
      <c r="OUV5" s="85"/>
      <c r="OUW5" s="85"/>
      <c r="OUX5" s="85"/>
      <c r="OUY5" s="112"/>
      <c r="OUZ5" s="112"/>
      <c r="OVA5" s="112"/>
      <c r="OVB5" s="112"/>
      <c r="OVC5" s="112"/>
      <c r="OVD5" s="112"/>
      <c r="OVE5" s="112"/>
      <c r="OVF5" s="112"/>
      <c r="OWD5" s="410"/>
      <c r="OWE5" s="410"/>
      <c r="OWF5" s="410"/>
      <c r="OWG5" s="410"/>
      <c r="OWH5" s="299"/>
      <c r="OWI5" s="85"/>
      <c r="OWJ5" s="300"/>
      <c r="OWK5" s="300"/>
      <c r="OWL5" s="301"/>
      <c r="OWM5" s="300"/>
      <c r="OWN5" s="303"/>
      <c r="OWO5" s="303"/>
      <c r="OWP5" s="303"/>
      <c r="OWQ5" s="303"/>
      <c r="OWR5" s="303"/>
      <c r="OWS5" s="303"/>
      <c r="OWT5" s="303"/>
      <c r="OWU5" s="303"/>
      <c r="OWV5" s="85"/>
      <c r="OWW5" s="85"/>
      <c r="OWX5" s="302"/>
      <c r="OWY5" s="85"/>
      <c r="OWZ5" s="98"/>
      <c r="OXA5" s="85"/>
      <c r="OXB5" s="85"/>
      <c r="OXC5" s="85"/>
      <c r="OXD5" s="85"/>
      <c r="OXE5" s="85"/>
      <c r="OXF5" s="85"/>
      <c r="OXG5" s="112"/>
      <c r="OXH5" s="112"/>
      <c r="OXI5" s="112"/>
      <c r="OXJ5" s="112"/>
      <c r="OXK5" s="112"/>
      <c r="OXL5" s="112"/>
      <c r="OXM5" s="112"/>
      <c r="OXN5" s="112"/>
      <c r="OYL5" s="410"/>
      <c r="OYM5" s="410"/>
      <c r="OYN5" s="410"/>
      <c r="OYO5" s="410"/>
      <c r="OYP5" s="299"/>
      <c r="OYQ5" s="85"/>
      <c r="OYR5" s="300"/>
      <c r="OYS5" s="300"/>
      <c r="OYT5" s="301"/>
      <c r="OYU5" s="300"/>
      <c r="OYV5" s="303"/>
      <c r="OYW5" s="303"/>
      <c r="OYX5" s="303"/>
      <c r="OYY5" s="303"/>
      <c r="OYZ5" s="303"/>
      <c r="OZA5" s="303"/>
      <c r="OZB5" s="303"/>
      <c r="OZC5" s="303"/>
      <c r="OZD5" s="85"/>
      <c r="OZE5" s="85"/>
      <c r="OZF5" s="302"/>
      <c r="OZG5" s="85"/>
      <c r="OZH5" s="98"/>
      <c r="OZI5" s="85"/>
      <c r="OZJ5" s="85"/>
      <c r="OZK5" s="85"/>
      <c r="OZL5" s="85"/>
      <c r="OZM5" s="85"/>
      <c r="OZN5" s="85"/>
      <c r="OZO5" s="112"/>
      <c r="OZP5" s="112"/>
      <c r="OZQ5" s="112"/>
      <c r="OZR5" s="112"/>
      <c r="OZS5" s="112"/>
      <c r="OZT5" s="112"/>
      <c r="OZU5" s="112"/>
      <c r="OZV5" s="112"/>
      <c r="PAT5" s="410"/>
      <c r="PAU5" s="410"/>
      <c r="PAV5" s="410"/>
      <c r="PAW5" s="410"/>
      <c r="PAX5" s="299"/>
      <c r="PAY5" s="85"/>
      <c r="PAZ5" s="300"/>
      <c r="PBA5" s="300"/>
      <c r="PBB5" s="301"/>
      <c r="PBC5" s="300"/>
      <c r="PBD5" s="303"/>
      <c r="PBE5" s="303"/>
      <c r="PBF5" s="303"/>
      <c r="PBG5" s="303"/>
      <c r="PBH5" s="303"/>
      <c r="PBI5" s="303"/>
      <c r="PBJ5" s="303"/>
      <c r="PBK5" s="303"/>
      <c r="PBL5" s="85"/>
      <c r="PBM5" s="85"/>
      <c r="PBN5" s="302"/>
      <c r="PBO5" s="85"/>
      <c r="PBP5" s="98"/>
      <c r="PBQ5" s="85"/>
      <c r="PBR5" s="85"/>
      <c r="PBS5" s="85"/>
      <c r="PBT5" s="85"/>
      <c r="PBU5" s="85"/>
      <c r="PBV5" s="85"/>
      <c r="PBW5" s="112"/>
      <c r="PBX5" s="112"/>
      <c r="PBY5" s="112"/>
      <c r="PBZ5" s="112"/>
      <c r="PCA5" s="112"/>
      <c r="PCB5" s="112"/>
      <c r="PCC5" s="112"/>
      <c r="PCD5" s="112"/>
      <c r="PDB5" s="410"/>
      <c r="PDC5" s="410"/>
      <c r="PDD5" s="410"/>
      <c r="PDE5" s="410"/>
      <c r="PDF5" s="299"/>
      <c r="PDG5" s="85"/>
      <c r="PDH5" s="300"/>
      <c r="PDI5" s="300"/>
      <c r="PDJ5" s="301"/>
      <c r="PDK5" s="300"/>
      <c r="PDL5" s="303"/>
      <c r="PDM5" s="303"/>
      <c r="PDN5" s="303"/>
      <c r="PDO5" s="303"/>
      <c r="PDP5" s="303"/>
      <c r="PDQ5" s="303"/>
      <c r="PDR5" s="303"/>
      <c r="PDS5" s="303"/>
      <c r="PDT5" s="85"/>
      <c r="PDU5" s="85"/>
      <c r="PDV5" s="302"/>
      <c r="PDW5" s="85"/>
      <c r="PDX5" s="98"/>
      <c r="PDY5" s="85"/>
      <c r="PDZ5" s="85"/>
      <c r="PEA5" s="85"/>
      <c r="PEB5" s="85"/>
      <c r="PEC5" s="85"/>
      <c r="PED5" s="85"/>
      <c r="PEE5" s="112"/>
      <c r="PEF5" s="112"/>
      <c r="PEG5" s="112"/>
      <c r="PEH5" s="112"/>
      <c r="PEI5" s="112"/>
      <c r="PEJ5" s="112"/>
      <c r="PEK5" s="112"/>
      <c r="PEL5" s="112"/>
      <c r="PFJ5" s="410"/>
      <c r="PFK5" s="410"/>
      <c r="PFL5" s="410"/>
      <c r="PFM5" s="410"/>
      <c r="PFN5" s="299"/>
      <c r="PFO5" s="85"/>
      <c r="PFP5" s="300"/>
      <c r="PFQ5" s="300"/>
      <c r="PFR5" s="301"/>
      <c r="PFS5" s="300"/>
      <c r="PFT5" s="303"/>
      <c r="PFU5" s="303"/>
      <c r="PFV5" s="303"/>
      <c r="PFW5" s="303"/>
      <c r="PFX5" s="303"/>
      <c r="PFY5" s="303"/>
      <c r="PFZ5" s="303"/>
      <c r="PGA5" s="303"/>
      <c r="PGB5" s="85"/>
      <c r="PGC5" s="85"/>
      <c r="PGD5" s="302"/>
      <c r="PGE5" s="85"/>
      <c r="PGF5" s="98"/>
      <c r="PGG5" s="85"/>
      <c r="PGH5" s="85"/>
      <c r="PGI5" s="85"/>
      <c r="PGJ5" s="85"/>
      <c r="PGK5" s="85"/>
      <c r="PGL5" s="85"/>
      <c r="PGM5" s="112"/>
      <c r="PGN5" s="112"/>
      <c r="PGO5" s="112"/>
      <c r="PGP5" s="112"/>
      <c r="PGQ5" s="112"/>
      <c r="PGR5" s="112"/>
      <c r="PGS5" s="112"/>
      <c r="PGT5" s="112"/>
      <c r="PHR5" s="410"/>
      <c r="PHS5" s="410"/>
      <c r="PHT5" s="410"/>
      <c r="PHU5" s="410"/>
      <c r="PHV5" s="299"/>
      <c r="PHW5" s="85"/>
      <c r="PHX5" s="300"/>
      <c r="PHY5" s="300"/>
      <c r="PHZ5" s="301"/>
      <c r="PIA5" s="300"/>
      <c r="PIB5" s="303"/>
      <c r="PIC5" s="303"/>
      <c r="PID5" s="303"/>
      <c r="PIE5" s="303"/>
      <c r="PIF5" s="303"/>
      <c r="PIG5" s="303"/>
      <c r="PIH5" s="303"/>
      <c r="PII5" s="303"/>
      <c r="PIJ5" s="85"/>
      <c r="PIK5" s="85"/>
      <c r="PIL5" s="302"/>
      <c r="PIM5" s="85"/>
      <c r="PIN5" s="98"/>
      <c r="PIO5" s="85"/>
      <c r="PIP5" s="85"/>
      <c r="PIQ5" s="85"/>
      <c r="PIR5" s="85"/>
      <c r="PIS5" s="85"/>
      <c r="PIT5" s="85"/>
      <c r="PIU5" s="112"/>
      <c r="PIV5" s="112"/>
      <c r="PIW5" s="112"/>
      <c r="PIX5" s="112"/>
      <c r="PIY5" s="112"/>
      <c r="PIZ5" s="112"/>
      <c r="PJA5" s="112"/>
      <c r="PJB5" s="112"/>
      <c r="PJZ5" s="410"/>
      <c r="PKA5" s="410"/>
      <c r="PKB5" s="410"/>
      <c r="PKC5" s="410"/>
      <c r="PKD5" s="299"/>
      <c r="PKE5" s="85"/>
      <c r="PKF5" s="300"/>
      <c r="PKG5" s="300"/>
      <c r="PKH5" s="301"/>
      <c r="PKI5" s="300"/>
      <c r="PKJ5" s="303"/>
      <c r="PKK5" s="303"/>
      <c r="PKL5" s="303"/>
      <c r="PKM5" s="303"/>
      <c r="PKN5" s="303"/>
      <c r="PKO5" s="303"/>
      <c r="PKP5" s="303"/>
      <c r="PKQ5" s="303"/>
      <c r="PKR5" s="85"/>
      <c r="PKS5" s="85"/>
      <c r="PKT5" s="302"/>
      <c r="PKU5" s="85"/>
      <c r="PKV5" s="98"/>
      <c r="PKW5" s="85"/>
      <c r="PKX5" s="85"/>
      <c r="PKY5" s="85"/>
      <c r="PKZ5" s="85"/>
      <c r="PLA5" s="85"/>
      <c r="PLB5" s="85"/>
      <c r="PLC5" s="112"/>
      <c r="PLD5" s="112"/>
      <c r="PLE5" s="112"/>
      <c r="PLF5" s="112"/>
      <c r="PLG5" s="112"/>
      <c r="PLH5" s="112"/>
      <c r="PLI5" s="112"/>
      <c r="PLJ5" s="112"/>
      <c r="PMH5" s="410"/>
      <c r="PMI5" s="410"/>
      <c r="PMJ5" s="410"/>
      <c r="PMK5" s="410"/>
      <c r="PML5" s="299"/>
      <c r="PMM5" s="85"/>
      <c r="PMN5" s="300"/>
      <c r="PMO5" s="300"/>
      <c r="PMP5" s="301"/>
      <c r="PMQ5" s="300"/>
      <c r="PMR5" s="303"/>
      <c r="PMS5" s="303"/>
      <c r="PMT5" s="303"/>
      <c r="PMU5" s="303"/>
      <c r="PMV5" s="303"/>
      <c r="PMW5" s="303"/>
      <c r="PMX5" s="303"/>
      <c r="PMY5" s="303"/>
      <c r="PMZ5" s="85"/>
      <c r="PNA5" s="85"/>
      <c r="PNB5" s="302"/>
      <c r="PNC5" s="85"/>
      <c r="PND5" s="98"/>
      <c r="PNE5" s="85"/>
      <c r="PNF5" s="85"/>
      <c r="PNG5" s="85"/>
      <c r="PNH5" s="85"/>
      <c r="PNI5" s="85"/>
      <c r="PNJ5" s="85"/>
      <c r="PNK5" s="112"/>
      <c r="PNL5" s="112"/>
      <c r="PNM5" s="112"/>
      <c r="PNN5" s="112"/>
      <c r="PNO5" s="112"/>
      <c r="PNP5" s="112"/>
      <c r="PNQ5" s="112"/>
      <c r="PNR5" s="112"/>
      <c r="POP5" s="410"/>
      <c r="POQ5" s="410"/>
      <c r="POR5" s="410"/>
      <c r="POS5" s="410"/>
      <c r="POT5" s="299"/>
      <c r="POU5" s="85"/>
      <c r="POV5" s="300"/>
      <c r="POW5" s="300"/>
      <c r="POX5" s="301"/>
      <c r="POY5" s="300"/>
      <c r="POZ5" s="303"/>
      <c r="PPA5" s="303"/>
      <c r="PPB5" s="303"/>
      <c r="PPC5" s="303"/>
      <c r="PPD5" s="303"/>
      <c r="PPE5" s="303"/>
      <c r="PPF5" s="303"/>
      <c r="PPG5" s="303"/>
      <c r="PPH5" s="85"/>
      <c r="PPI5" s="85"/>
      <c r="PPJ5" s="302"/>
      <c r="PPK5" s="85"/>
      <c r="PPL5" s="98"/>
      <c r="PPM5" s="85"/>
      <c r="PPN5" s="85"/>
      <c r="PPO5" s="85"/>
      <c r="PPP5" s="85"/>
      <c r="PPQ5" s="85"/>
      <c r="PPR5" s="85"/>
      <c r="PPS5" s="112"/>
      <c r="PPT5" s="112"/>
      <c r="PPU5" s="112"/>
      <c r="PPV5" s="112"/>
      <c r="PPW5" s="112"/>
      <c r="PPX5" s="112"/>
      <c r="PPY5" s="112"/>
      <c r="PPZ5" s="112"/>
      <c r="PQX5" s="410"/>
      <c r="PQY5" s="410"/>
      <c r="PQZ5" s="410"/>
      <c r="PRA5" s="410"/>
      <c r="PRB5" s="299"/>
      <c r="PRC5" s="85"/>
      <c r="PRD5" s="300"/>
      <c r="PRE5" s="300"/>
      <c r="PRF5" s="301"/>
      <c r="PRG5" s="300"/>
      <c r="PRH5" s="303"/>
      <c r="PRI5" s="303"/>
      <c r="PRJ5" s="303"/>
      <c r="PRK5" s="303"/>
      <c r="PRL5" s="303"/>
      <c r="PRM5" s="303"/>
      <c r="PRN5" s="303"/>
      <c r="PRO5" s="303"/>
      <c r="PRP5" s="85"/>
      <c r="PRQ5" s="85"/>
      <c r="PRR5" s="302"/>
      <c r="PRS5" s="85"/>
      <c r="PRT5" s="98"/>
      <c r="PRU5" s="85"/>
      <c r="PRV5" s="85"/>
      <c r="PRW5" s="85"/>
      <c r="PRX5" s="85"/>
      <c r="PRY5" s="85"/>
      <c r="PRZ5" s="85"/>
      <c r="PSA5" s="112"/>
      <c r="PSB5" s="112"/>
      <c r="PSC5" s="112"/>
      <c r="PSD5" s="112"/>
      <c r="PSE5" s="112"/>
      <c r="PSF5" s="112"/>
      <c r="PSG5" s="112"/>
      <c r="PSH5" s="112"/>
      <c r="PTF5" s="410"/>
      <c r="PTG5" s="410"/>
      <c r="PTH5" s="410"/>
      <c r="PTI5" s="410"/>
      <c r="PTJ5" s="299"/>
      <c r="PTK5" s="85"/>
      <c r="PTL5" s="300"/>
      <c r="PTM5" s="300"/>
      <c r="PTN5" s="301"/>
      <c r="PTO5" s="300"/>
      <c r="PTP5" s="303"/>
      <c r="PTQ5" s="303"/>
      <c r="PTR5" s="303"/>
      <c r="PTS5" s="303"/>
      <c r="PTT5" s="303"/>
      <c r="PTU5" s="303"/>
      <c r="PTV5" s="303"/>
      <c r="PTW5" s="303"/>
      <c r="PTX5" s="85"/>
      <c r="PTY5" s="85"/>
      <c r="PTZ5" s="302"/>
      <c r="PUA5" s="85"/>
      <c r="PUB5" s="98"/>
      <c r="PUC5" s="85"/>
      <c r="PUD5" s="85"/>
      <c r="PUE5" s="85"/>
      <c r="PUF5" s="85"/>
      <c r="PUG5" s="85"/>
      <c r="PUH5" s="85"/>
      <c r="PUI5" s="112"/>
      <c r="PUJ5" s="112"/>
      <c r="PUK5" s="112"/>
      <c r="PUL5" s="112"/>
      <c r="PUM5" s="112"/>
      <c r="PUN5" s="112"/>
      <c r="PUO5" s="112"/>
      <c r="PUP5" s="112"/>
      <c r="PVN5" s="410"/>
      <c r="PVO5" s="410"/>
      <c r="PVP5" s="410"/>
      <c r="PVQ5" s="410"/>
      <c r="PVR5" s="299"/>
      <c r="PVS5" s="85"/>
      <c r="PVT5" s="300"/>
      <c r="PVU5" s="300"/>
      <c r="PVV5" s="301"/>
      <c r="PVW5" s="300"/>
      <c r="PVX5" s="303"/>
      <c r="PVY5" s="303"/>
      <c r="PVZ5" s="303"/>
      <c r="PWA5" s="303"/>
      <c r="PWB5" s="303"/>
      <c r="PWC5" s="303"/>
      <c r="PWD5" s="303"/>
      <c r="PWE5" s="303"/>
      <c r="PWF5" s="85"/>
      <c r="PWG5" s="85"/>
      <c r="PWH5" s="302"/>
      <c r="PWI5" s="85"/>
      <c r="PWJ5" s="98"/>
      <c r="PWK5" s="85"/>
      <c r="PWL5" s="85"/>
      <c r="PWM5" s="85"/>
      <c r="PWN5" s="85"/>
      <c r="PWO5" s="85"/>
      <c r="PWP5" s="85"/>
      <c r="PWQ5" s="112"/>
      <c r="PWR5" s="112"/>
      <c r="PWS5" s="112"/>
      <c r="PWT5" s="112"/>
      <c r="PWU5" s="112"/>
      <c r="PWV5" s="112"/>
      <c r="PWW5" s="112"/>
      <c r="PWX5" s="112"/>
      <c r="PXV5" s="410"/>
      <c r="PXW5" s="410"/>
      <c r="PXX5" s="410"/>
      <c r="PXY5" s="410"/>
      <c r="PXZ5" s="299"/>
      <c r="PYA5" s="85"/>
      <c r="PYB5" s="300"/>
      <c r="PYC5" s="300"/>
      <c r="PYD5" s="301"/>
      <c r="PYE5" s="300"/>
      <c r="PYF5" s="303"/>
      <c r="PYG5" s="303"/>
      <c r="PYH5" s="303"/>
      <c r="PYI5" s="303"/>
      <c r="PYJ5" s="303"/>
      <c r="PYK5" s="303"/>
      <c r="PYL5" s="303"/>
      <c r="PYM5" s="303"/>
      <c r="PYN5" s="85"/>
      <c r="PYO5" s="85"/>
      <c r="PYP5" s="302"/>
      <c r="PYQ5" s="85"/>
      <c r="PYR5" s="98"/>
      <c r="PYS5" s="85"/>
      <c r="PYT5" s="85"/>
      <c r="PYU5" s="85"/>
      <c r="PYV5" s="85"/>
      <c r="PYW5" s="85"/>
      <c r="PYX5" s="85"/>
      <c r="PYY5" s="112"/>
      <c r="PYZ5" s="112"/>
      <c r="PZA5" s="112"/>
      <c r="PZB5" s="112"/>
      <c r="PZC5" s="112"/>
      <c r="PZD5" s="112"/>
      <c r="PZE5" s="112"/>
      <c r="PZF5" s="112"/>
      <c r="QAD5" s="410"/>
      <c r="QAE5" s="410"/>
      <c r="QAF5" s="410"/>
      <c r="QAG5" s="410"/>
      <c r="QAH5" s="299"/>
      <c r="QAI5" s="85"/>
      <c r="QAJ5" s="300"/>
      <c r="QAK5" s="300"/>
      <c r="QAL5" s="301"/>
      <c r="QAM5" s="300"/>
      <c r="QAN5" s="303"/>
      <c r="QAO5" s="303"/>
      <c r="QAP5" s="303"/>
      <c r="QAQ5" s="303"/>
      <c r="QAR5" s="303"/>
      <c r="QAS5" s="303"/>
      <c r="QAT5" s="303"/>
      <c r="QAU5" s="303"/>
      <c r="QAV5" s="85"/>
      <c r="QAW5" s="85"/>
      <c r="QAX5" s="302"/>
      <c r="QAY5" s="85"/>
      <c r="QAZ5" s="98"/>
      <c r="QBA5" s="85"/>
      <c r="QBB5" s="85"/>
      <c r="QBC5" s="85"/>
      <c r="QBD5" s="85"/>
      <c r="QBE5" s="85"/>
      <c r="QBF5" s="85"/>
      <c r="QBG5" s="112"/>
      <c r="QBH5" s="112"/>
      <c r="QBI5" s="112"/>
      <c r="QBJ5" s="112"/>
      <c r="QBK5" s="112"/>
      <c r="QBL5" s="112"/>
      <c r="QBM5" s="112"/>
      <c r="QBN5" s="112"/>
      <c r="QCL5" s="410"/>
      <c r="QCM5" s="410"/>
      <c r="QCN5" s="410"/>
      <c r="QCO5" s="410"/>
      <c r="QCP5" s="299"/>
      <c r="QCQ5" s="85"/>
      <c r="QCR5" s="300"/>
      <c r="QCS5" s="300"/>
      <c r="QCT5" s="301"/>
      <c r="QCU5" s="300"/>
      <c r="QCV5" s="303"/>
      <c r="QCW5" s="303"/>
      <c r="QCX5" s="303"/>
      <c r="QCY5" s="303"/>
      <c r="QCZ5" s="303"/>
      <c r="QDA5" s="303"/>
      <c r="QDB5" s="303"/>
      <c r="QDC5" s="303"/>
      <c r="QDD5" s="85"/>
      <c r="QDE5" s="85"/>
      <c r="QDF5" s="302"/>
      <c r="QDG5" s="85"/>
      <c r="QDH5" s="98"/>
      <c r="QDI5" s="85"/>
      <c r="QDJ5" s="85"/>
      <c r="QDK5" s="85"/>
      <c r="QDL5" s="85"/>
      <c r="QDM5" s="85"/>
      <c r="QDN5" s="85"/>
      <c r="QDO5" s="112"/>
      <c r="QDP5" s="112"/>
      <c r="QDQ5" s="112"/>
      <c r="QDR5" s="112"/>
      <c r="QDS5" s="112"/>
      <c r="QDT5" s="112"/>
      <c r="QDU5" s="112"/>
      <c r="QDV5" s="112"/>
      <c r="QET5" s="410"/>
      <c r="QEU5" s="410"/>
      <c r="QEV5" s="410"/>
      <c r="QEW5" s="410"/>
      <c r="QEX5" s="299"/>
      <c r="QEY5" s="85"/>
      <c r="QEZ5" s="300"/>
      <c r="QFA5" s="300"/>
      <c r="QFB5" s="301"/>
      <c r="QFC5" s="300"/>
      <c r="QFD5" s="303"/>
      <c r="QFE5" s="303"/>
      <c r="QFF5" s="303"/>
      <c r="QFG5" s="303"/>
      <c r="QFH5" s="303"/>
      <c r="QFI5" s="303"/>
      <c r="QFJ5" s="303"/>
      <c r="QFK5" s="303"/>
      <c r="QFL5" s="85"/>
      <c r="QFM5" s="85"/>
      <c r="QFN5" s="302"/>
      <c r="QFO5" s="85"/>
      <c r="QFP5" s="98"/>
      <c r="QFQ5" s="85"/>
      <c r="QFR5" s="85"/>
      <c r="QFS5" s="85"/>
      <c r="QFT5" s="85"/>
      <c r="QFU5" s="85"/>
      <c r="QFV5" s="85"/>
      <c r="QFW5" s="112"/>
      <c r="QFX5" s="112"/>
      <c r="QFY5" s="112"/>
      <c r="QFZ5" s="112"/>
      <c r="QGA5" s="112"/>
      <c r="QGB5" s="112"/>
      <c r="QGC5" s="112"/>
      <c r="QGD5" s="112"/>
      <c r="QHB5" s="410"/>
      <c r="QHC5" s="410"/>
      <c r="QHD5" s="410"/>
      <c r="QHE5" s="410"/>
      <c r="QHF5" s="299"/>
      <c r="QHG5" s="85"/>
      <c r="QHH5" s="300"/>
      <c r="QHI5" s="300"/>
      <c r="QHJ5" s="301"/>
      <c r="QHK5" s="300"/>
      <c r="QHL5" s="303"/>
      <c r="QHM5" s="303"/>
      <c r="QHN5" s="303"/>
      <c r="QHO5" s="303"/>
      <c r="QHP5" s="303"/>
      <c r="QHQ5" s="303"/>
      <c r="QHR5" s="303"/>
      <c r="QHS5" s="303"/>
      <c r="QHT5" s="85"/>
      <c r="QHU5" s="85"/>
      <c r="QHV5" s="302"/>
      <c r="QHW5" s="85"/>
      <c r="QHX5" s="98"/>
      <c r="QHY5" s="85"/>
      <c r="QHZ5" s="85"/>
      <c r="QIA5" s="85"/>
      <c r="QIB5" s="85"/>
      <c r="QIC5" s="85"/>
      <c r="QID5" s="85"/>
      <c r="QIE5" s="112"/>
      <c r="QIF5" s="112"/>
      <c r="QIG5" s="112"/>
      <c r="QIH5" s="112"/>
      <c r="QII5" s="112"/>
      <c r="QIJ5" s="112"/>
      <c r="QIK5" s="112"/>
      <c r="QIL5" s="112"/>
      <c r="QJJ5" s="410"/>
      <c r="QJK5" s="410"/>
      <c r="QJL5" s="410"/>
      <c r="QJM5" s="410"/>
      <c r="QJN5" s="299"/>
      <c r="QJO5" s="85"/>
      <c r="QJP5" s="300"/>
      <c r="QJQ5" s="300"/>
      <c r="QJR5" s="301"/>
      <c r="QJS5" s="300"/>
      <c r="QJT5" s="303"/>
      <c r="QJU5" s="303"/>
      <c r="QJV5" s="303"/>
      <c r="QJW5" s="303"/>
      <c r="QJX5" s="303"/>
      <c r="QJY5" s="303"/>
      <c r="QJZ5" s="303"/>
      <c r="QKA5" s="303"/>
      <c r="QKB5" s="85"/>
      <c r="QKC5" s="85"/>
      <c r="QKD5" s="302"/>
      <c r="QKE5" s="85"/>
      <c r="QKF5" s="98"/>
      <c r="QKG5" s="85"/>
      <c r="QKH5" s="85"/>
      <c r="QKI5" s="85"/>
      <c r="QKJ5" s="85"/>
      <c r="QKK5" s="85"/>
      <c r="QKL5" s="85"/>
      <c r="QKM5" s="112"/>
      <c r="QKN5" s="112"/>
      <c r="QKO5" s="112"/>
      <c r="QKP5" s="112"/>
      <c r="QKQ5" s="112"/>
      <c r="QKR5" s="112"/>
      <c r="QKS5" s="112"/>
      <c r="QKT5" s="112"/>
      <c r="QLR5" s="410"/>
      <c r="QLS5" s="410"/>
      <c r="QLT5" s="410"/>
      <c r="QLU5" s="410"/>
      <c r="QLV5" s="299"/>
      <c r="QLW5" s="85"/>
      <c r="QLX5" s="300"/>
      <c r="QLY5" s="300"/>
      <c r="QLZ5" s="301"/>
      <c r="QMA5" s="300"/>
      <c r="QMB5" s="303"/>
      <c r="QMC5" s="303"/>
      <c r="QMD5" s="303"/>
      <c r="QME5" s="303"/>
      <c r="QMF5" s="303"/>
      <c r="QMG5" s="303"/>
      <c r="QMH5" s="303"/>
      <c r="QMI5" s="303"/>
      <c r="QMJ5" s="85"/>
      <c r="QMK5" s="85"/>
      <c r="QML5" s="302"/>
      <c r="QMM5" s="85"/>
      <c r="QMN5" s="98"/>
      <c r="QMO5" s="85"/>
      <c r="QMP5" s="85"/>
      <c r="QMQ5" s="85"/>
      <c r="QMR5" s="85"/>
      <c r="QMS5" s="85"/>
      <c r="QMT5" s="85"/>
      <c r="QMU5" s="112"/>
      <c r="QMV5" s="112"/>
      <c r="QMW5" s="112"/>
      <c r="QMX5" s="112"/>
      <c r="QMY5" s="112"/>
      <c r="QMZ5" s="112"/>
      <c r="QNA5" s="112"/>
      <c r="QNB5" s="112"/>
      <c r="QNZ5" s="410"/>
      <c r="QOA5" s="410"/>
      <c r="QOB5" s="410"/>
      <c r="QOC5" s="410"/>
      <c r="QOD5" s="299"/>
      <c r="QOE5" s="85"/>
      <c r="QOF5" s="300"/>
      <c r="QOG5" s="300"/>
      <c r="QOH5" s="301"/>
      <c r="QOI5" s="300"/>
      <c r="QOJ5" s="303"/>
      <c r="QOK5" s="303"/>
      <c r="QOL5" s="303"/>
      <c r="QOM5" s="303"/>
      <c r="QON5" s="303"/>
      <c r="QOO5" s="303"/>
      <c r="QOP5" s="303"/>
      <c r="QOQ5" s="303"/>
      <c r="QOR5" s="85"/>
      <c r="QOS5" s="85"/>
      <c r="QOT5" s="302"/>
      <c r="QOU5" s="85"/>
      <c r="QOV5" s="98"/>
      <c r="QOW5" s="85"/>
      <c r="QOX5" s="85"/>
      <c r="QOY5" s="85"/>
      <c r="QOZ5" s="85"/>
      <c r="QPA5" s="85"/>
      <c r="QPB5" s="85"/>
      <c r="QPC5" s="112"/>
      <c r="QPD5" s="112"/>
      <c r="QPE5" s="112"/>
      <c r="QPF5" s="112"/>
      <c r="QPG5" s="112"/>
      <c r="QPH5" s="112"/>
      <c r="QPI5" s="112"/>
      <c r="QPJ5" s="112"/>
      <c r="QQH5" s="410"/>
      <c r="QQI5" s="410"/>
      <c r="QQJ5" s="410"/>
      <c r="QQK5" s="410"/>
      <c r="QQL5" s="299"/>
      <c r="QQM5" s="85"/>
      <c r="QQN5" s="300"/>
      <c r="QQO5" s="300"/>
      <c r="QQP5" s="301"/>
      <c r="QQQ5" s="300"/>
      <c r="QQR5" s="303"/>
      <c r="QQS5" s="303"/>
      <c r="QQT5" s="303"/>
      <c r="QQU5" s="303"/>
      <c r="QQV5" s="303"/>
      <c r="QQW5" s="303"/>
      <c r="QQX5" s="303"/>
      <c r="QQY5" s="303"/>
      <c r="QQZ5" s="85"/>
      <c r="QRA5" s="85"/>
      <c r="QRB5" s="302"/>
      <c r="QRC5" s="85"/>
      <c r="QRD5" s="98"/>
      <c r="QRE5" s="85"/>
      <c r="QRF5" s="85"/>
      <c r="QRG5" s="85"/>
      <c r="QRH5" s="85"/>
      <c r="QRI5" s="85"/>
      <c r="QRJ5" s="85"/>
      <c r="QRK5" s="112"/>
      <c r="QRL5" s="112"/>
      <c r="QRM5" s="112"/>
      <c r="QRN5" s="112"/>
      <c r="QRO5" s="112"/>
      <c r="QRP5" s="112"/>
      <c r="QRQ5" s="112"/>
      <c r="QRR5" s="112"/>
      <c r="QSP5" s="410"/>
      <c r="QSQ5" s="410"/>
      <c r="QSR5" s="410"/>
      <c r="QSS5" s="410"/>
      <c r="QST5" s="299"/>
      <c r="QSU5" s="85"/>
      <c r="QSV5" s="300"/>
      <c r="QSW5" s="300"/>
      <c r="QSX5" s="301"/>
      <c r="QSY5" s="300"/>
      <c r="QSZ5" s="303"/>
      <c r="QTA5" s="303"/>
      <c r="QTB5" s="303"/>
      <c r="QTC5" s="303"/>
      <c r="QTD5" s="303"/>
      <c r="QTE5" s="303"/>
      <c r="QTF5" s="303"/>
      <c r="QTG5" s="303"/>
      <c r="QTH5" s="85"/>
      <c r="QTI5" s="85"/>
      <c r="QTJ5" s="302"/>
      <c r="QTK5" s="85"/>
      <c r="QTL5" s="98"/>
      <c r="QTM5" s="85"/>
      <c r="QTN5" s="85"/>
      <c r="QTO5" s="85"/>
      <c r="QTP5" s="85"/>
      <c r="QTQ5" s="85"/>
      <c r="QTR5" s="85"/>
      <c r="QTS5" s="112"/>
      <c r="QTT5" s="112"/>
      <c r="QTU5" s="112"/>
      <c r="QTV5" s="112"/>
      <c r="QTW5" s="112"/>
      <c r="QTX5" s="112"/>
      <c r="QTY5" s="112"/>
      <c r="QTZ5" s="112"/>
      <c r="QUX5" s="410"/>
      <c r="QUY5" s="410"/>
      <c r="QUZ5" s="410"/>
      <c r="QVA5" s="410"/>
      <c r="QVB5" s="299"/>
      <c r="QVC5" s="85"/>
      <c r="QVD5" s="300"/>
      <c r="QVE5" s="300"/>
      <c r="QVF5" s="301"/>
      <c r="QVG5" s="300"/>
      <c r="QVH5" s="303"/>
      <c r="QVI5" s="303"/>
      <c r="QVJ5" s="303"/>
      <c r="QVK5" s="303"/>
      <c r="QVL5" s="303"/>
      <c r="QVM5" s="303"/>
      <c r="QVN5" s="303"/>
      <c r="QVO5" s="303"/>
      <c r="QVP5" s="85"/>
      <c r="QVQ5" s="85"/>
      <c r="QVR5" s="302"/>
      <c r="QVS5" s="85"/>
      <c r="QVT5" s="98"/>
      <c r="QVU5" s="85"/>
      <c r="QVV5" s="85"/>
      <c r="QVW5" s="85"/>
      <c r="QVX5" s="85"/>
      <c r="QVY5" s="85"/>
      <c r="QVZ5" s="85"/>
      <c r="QWA5" s="112"/>
      <c r="QWB5" s="112"/>
      <c r="QWC5" s="112"/>
      <c r="QWD5" s="112"/>
      <c r="QWE5" s="112"/>
      <c r="QWF5" s="112"/>
      <c r="QWG5" s="112"/>
      <c r="QWH5" s="112"/>
      <c r="QXF5" s="410"/>
      <c r="QXG5" s="410"/>
      <c r="QXH5" s="410"/>
      <c r="QXI5" s="410"/>
      <c r="QXJ5" s="299"/>
      <c r="QXK5" s="85"/>
      <c r="QXL5" s="300"/>
      <c r="QXM5" s="300"/>
      <c r="QXN5" s="301"/>
      <c r="QXO5" s="300"/>
      <c r="QXP5" s="303"/>
      <c r="QXQ5" s="303"/>
      <c r="QXR5" s="303"/>
      <c r="QXS5" s="303"/>
      <c r="QXT5" s="303"/>
      <c r="QXU5" s="303"/>
      <c r="QXV5" s="303"/>
      <c r="QXW5" s="303"/>
      <c r="QXX5" s="85"/>
      <c r="QXY5" s="85"/>
      <c r="QXZ5" s="302"/>
      <c r="QYA5" s="85"/>
      <c r="QYB5" s="98"/>
      <c r="QYC5" s="85"/>
      <c r="QYD5" s="85"/>
      <c r="QYE5" s="85"/>
      <c r="QYF5" s="85"/>
      <c r="QYG5" s="85"/>
      <c r="QYH5" s="85"/>
      <c r="QYI5" s="112"/>
      <c r="QYJ5" s="112"/>
      <c r="QYK5" s="112"/>
      <c r="QYL5" s="112"/>
      <c r="QYM5" s="112"/>
      <c r="QYN5" s="112"/>
      <c r="QYO5" s="112"/>
      <c r="QYP5" s="112"/>
      <c r="QZN5" s="410"/>
      <c r="QZO5" s="410"/>
      <c r="QZP5" s="410"/>
      <c r="QZQ5" s="410"/>
      <c r="QZR5" s="299"/>
      <c r="QZS5" s="85"/>
      <c r="QZT5" s="300"/>
      <c r="QZU5" s="300"/>
      <c r="QZV5" s="301"/>
      <c r="QZW5" s="300"/>
      <c r="QZX5" s="303"/>
      <c r="QZY5" s="303"/>
      <c r="QZZ5" s="303"/>
      <c r="RAA5" s="303"/>
      <c r="RAB5" s="303"/>
      <c r="RAC5" s="303"/>
      <c r="RAD5" s="303"/>
      <c r="RAE5" s="303"/>
      <c r="RAF5" s="85"/>
      <c r="RAG5" s="85"/>
      <c r="RAH5" s="302"/>
      <c r="RAI5" s="85"/>
      <c r="RAJ5" s="98"/>
      <c r="RAK5" s="85"/>
      <c r="RAL5" s="85"/>
      <c r="RAM5" s="85"/>
      <c r="RAN5" s="85"/>
      <c r="RAO5" s="85"/>
      <c r="RAP5" s="85"/>
      <c r="RAQ5" s="112"/>
      <c r="RAR5" s="112"/>
      <c r="RAS5" s="112"/>
      <c r="RAT5" s="112"/>
      <c r="RAU5" s="112"/>
      <c r="RAV5" s="112"/>
      <c r="RAW5" s="112"/>
      <c r="RAX5" s="112"/>
      <c r="RBV5" s="410"/>
      <c r="RBW5" s="410"/>
      <c r="RBX5" s="410"/>
      <c r="RBY5" s="410"/>
      <c r="RBZ5" s="299"/>
      <c r="RCA5" s="85"/>
      <c r="RCB5" s="300"/>
      <c r="RCC5" s="300"/>
      <c r="RCD5" s="301"/>
      <c r="RCE5" s="300"/>
      <c r="RCF5" s="303"/>
      <c r="RCG5" s="303"/>
      <c r="RCH5" s="303"/>
      <c r="RCI5" s="303"/>
      <c r="RCJ5" s="303"/>
      <c r="RCK5" s="303"/>
      <c r="RCL5" s="303"/>
      <c r="RCM5" s="303"/>
      <c r="RCN5" s="85"/>
      <c r="RCO5" s="85"/>
      <c r="RCP5" s="302"/>
      <c r="RCQ5" s="85"/>
      <c r="RCR5" s="98"/>
      <c r="RCS5" s="85"/>
      <c r="RCT5" s="85"/>
      <c r="RCU5" s="85"/>
      <c r="RCV5" s="85"/>
      <c r="RCW5" s="85"/>
      <c r="RCX5" s="85"/>
      <c r="RCY5" s="112"/>
      <c r="RCZ5" s="112"/>
      <c r="RDA5" s="112"/>
      <c r="RDB5" s="112"/>
      <c r="RDC5" s="112"/>
      <c r="RDD5" s="112"/>
      <c r="RDE5" s="112"/>
      <c r="RDF5" s="112"/>
      <c r="RED5" s="410"/>
      <c r="REE5" s="410"/>
      <c r="REF5" s="410"/>
      <c r="REG5" s="410"/>
      <c r="REH5" s="299"/>
      <c r="REI5" s="85"/>
      <c r="REJ5" s="300"/>
      <c r="REK5" s="300"/>
      <c r="REL5" s="301"/>
      <c r="REM5" s="300"/>
      <c r="REN5" s="303"/>
      <c r="REO5" s="303"/>
      <c r="REP5" s="303"/>
      <c r="REQ5" s="303"/>
      <c r="RER5" s="303"/>
      <c r="RES5" s="303"/>
      <c r="RET5" s="303"/>
      <c r="REU5" s="303"/>
      <c r="REV5" s="85"/>
      <c r="REW5" s="85"/>
      <c r="REX5" s="302"/>
      <c r="REY5" s="85"/>
      <c r="REZ5" s="98"/>
      <c r="RFA5" s="85"/>
      <c r="RFB5" s="85"/>
      <c r="RFC5" s="85"/>
      <c r="RFD5" s="85"/>
      <c r="RFE5" s="85"/>
      <c r="RFF5" s="85"/>
      <c r="RFG5" s="112"/>
      <c r="RFH5" s="112"/>
      <c r="RFI5" s="112"/>
      <c r="RFJ5" s="112"/>
      <c r="RFK5" s="112"/>
      <c r="RFL5" s="112"/>
      <c r="RFM5" s="112"/>
      <c r="RFN5" s="112"/>
      <c r="RGL5" s="410"/>
      <c r="RGM5" s="410"/>
      <c r="RGN5" s="410"/>
      <c r="RGO5" s="410"/>
      <c r="RGP5" s="299"/>
      <c r="RGQ5" s="85"/>
      <c r="RGR5" s="300"/>
      <c r="RGS5" s="300"/>
      <c r="RGT5" s="301"/>
      <c r="RGU5" s="300"/>
      <c r="RGV5" s="303"/>
      <c r="RGW5" s="303"/>
      <c r="RGX5" s="303"/>
      <c r="RGY5" s="303"/>
      <c r="RGZ5" s="303"/>
      <c r="RHA5" s="303"/>
      <c r="RHB5" s="303"/>
      <c r="RHC5" s="303"/>
      <c r="RHD5" s="85"/>
      <c r="RHE5" s="85"/>
      <c r="RHF5" s="302"/>
      <c r="RHG5" s="85"/>
      <c r="RHH5" s="98"/>
      <c r="RHI5" s="85"/>
      <c r="RHJ5" s="85"/>
      <c r="RHK5" s="85"/>
      <c r="RHL5" s="85"/>
      <c r="RHM5" s="85"/>
      <c r="RHN5" s="85"/>
      <c r="RHO5" s="112"/>
      <c r="RHP5" s="112"/>
      <c r="RHQ5" s="112"/>
      <c r="RHR5" s="112"/>
      <c r="RHS5" s="112"/>
      <c r="RHT5" s="112"/>
      <c r="RHU5" s="112"/>
      <c r="RHV5" s="112"/>
      <c r="RIT5" s="410"/>
      <c r="RIU5" s="410"/>
      <c r="RIV5" s="410"/>
      <c r="RIW5" s="410"/>
      <c r="RIX5" s="299"/>
      <c r="RIY5" s="85"/>
      <c r="RIZ5" s="300"/>
      <c r="RJA5" s="300"/>
      <c r="RJB5" s="301"/>
      <c r="RJC5" s="300"/>
      <c r="RJD5" s="303"/>
      <c r="RJE5" s="303"/>
      <c r="RJF5" s="303"/>
      <c r="RJG5" s="303"/>
      <c r="RJH5" s="303"/>
      <c r="RJI5" s="303"/>
      <c r="RJJ5" s="303"/>
      <c r="RJK5" s="303"/>
      <c r="RJL5" s="85"/>
      <c r="RJM5" s="85"/>
      <c r="RJN5" s="302"/>
      <c r="RJO5" s="85"/>
      <c r="RJP5" s="98"/>
      <c r="RJQ5" s="85"/>
      <c r="RJR5" s="85"/>
      <c r="RJS5" s="85"/>
      <c r="RJT5" s="85"/>
      <c r="RJU5" s="85"/>
      <c r="RJV5" s="85"/>
      <c r="RJW5" s="112"/>
      <c r="RJX5" s="112"/>
      <c r="RJY5" s="112"/>
      <c r="RJZ5" s="112"/>
      <c r="RKA5" s="112"/>
      <c r="RKB5" s="112"/>
      <c r="RKC5" s="112"/>
      <c r="RKD5" s="112"/>
      <c r="RLB5" s="410"/>
      <c r="RLC5" s="410"/>
      <c r="RLD5" s="410"/>
      <c r="RLE5" s="410"/>
      <c r="RLF5" s="299"/>
      <c r="RLG5" s="85"/>
      <c r="RLH5" s="300"/>
      <c r="RLI5" s="300"/>
      <c r="RLJ5" s="301"/>
      <c r="RLK5" s="300"/>
      <c r="RLL5" s="303"/>
      <c r="RLM5" s="303"/>
      <c r="RLN5" s="303"/>
      <c r="RLO5" s="303"/>
      <c r="RLP5" s="303"/>
      <c r="RLQ5" s="303"/>
      <c r="RLR5" s="303"/>
      <c r="RLS5" s="303"/>
      <c r="RLT5" s="85"/>
      <c r="RLU5" s="85"/>
      <c r="RLV5" s="302"/>
      <c r="RLW5" s="85"/>
      <c r="RLX5" s="98"/>
      <c r="RLY5" s="85"/>
      <c r="RLZ5" s="85"/>
      <c r="RMA5" s="85"/>
      <c r="RMB5" s="85"/>
      <c r="RMC5" s="85"/>
      <c r="RMD5" s="85"/>
      <c r="RME5" s="112"/>
      <c r="RMF5" s="112"/>
      <c r="RMG5" s="112"/>
      <c r="RMH5" s="112"/>
      <c r="RMI5" s="112"/>
      <c r="RMJ5" s="112"/>
      <c r="RMK5" s="112"/>
      <c r="RML5" s="112"/>
      <c r="RNJ5" s="410"/>
      <c r="RNK5" s="410"/>
      <c r="RNL5" s="410"/>
      <c r="RNM5" s="410"/>
      <c r="RNN5" s="299"/>
      <c r="RNO5" s="85"/>
      <c r="RNP5" s="300"/>
      <c r="RNQ5" s="300"/>
      <c r="RNR5" s="301"/>
      <c r="RNS5" s="300"/>
      <c r="RNT5" s="303"/>
      <c r="RNU5" s="303"/>
      <c r="RNV5" s="303"/>
      <c r="RNW5" s="303"/>
      <c r="RNX5" s="303"/>
      <c r="RNY5" s="303"/>
      <c r="RNZ5" s="303"/>
      <c r="ROA5" s="303"/>
      <c r="ROB5" s="85"/>
      <c r="ROC5" s="85"/>
      <c r="ROD5" s="302"/>
      <c r="ROE5" s="85"/>
      <c r="ROF5" s="98"/>
      <c r="ROG5" s="85"/>
      <c r="ROH5" s="85"/>
      <c r="ROI5" s="85"/>
      <c r="ROJ5" s="85"/>
      <c r="ROK5" s="85"/>
      <c r="ROL5" s="85"/>
      <c r="ROM5" s="112"/>
      <c r="RON5" s="112"/>
      <c r="ROO5" s="112"/>
      <c r="ROP5" s="112"/>
      <c r="ROQ5" s="112"/>
      <c r="ROR5" s="112"/>
      <c r="ROS5" s="112"/>
      <c r="ROT5" s="112"/>
      <c r="RPR5" s="410"/>
      <c r="RPS5" s="410"/>
      <c r="RPT5" s="410"/>
      <c r="RPU5" s="410"/>
      <c r="RPV5" s="299"/>
      <c r="RPW5" s="85"/>
      <c r="RPX5" s="300"/>
      <c r="RPY5" s="300"/>
      <c r="RPZ5" s="301"/>
      <c r="RQA5" s="300"/>
      <c r="RQB5" s="303"/>
      <c r="RQC5" s="303"/>
      <c r="RQD5" s="303"/>
      <c r="RQE5" s="303"/>
      <c r="RQF5" s="303"/>
      <c r="RQG5" s="303"/>
      <c r="RQH5" s="303"/>
      <c r="RQI5" s="303"/>
      <c r="RQJ5" s="85"/>
      <c r="RQK5" s="85"/>
      <c r="RQL5" s="302"/>
      <c r="RQM5" s="85"/>
      <c r="RQN5" s="98"/>
      <c r="RQO5" s="85"/>
      <c r="RQP5" s="85"/>
      <c r="RQQ5" s="85"/>
      <c r="RQR5" s="85"/>
      <c r="RQS5" s="85"/>
      <c r="RQT5" s="85"/>
      <c r="RQU5" s="112"/>
      <c r="RQV5" s="112"/>
      <c r="RQW5" s="112"/>
      <c r="RQX5" s="112"/>
      <c r="RQY5" s="112"/>
      <c r="RQZ5" s="112"/>
      <c r="RRA5" s="112"/>
      <c r="RRB5" s="112"/>
      <c r="RRZ5" s="410"/>
      <c r="RSA5" s="410"/>
      <c r="RSB5" s="410"/>
      <c r="RSC5" s="410"/>
      <c r="RSD5" s="299"/>
      <c r="RSE5" s="85"/>
      <c r="RSF5" s="300"/>
      <c r="RSG5" s="300"/>
      <c r="RSH5" s="301"/>
      <c r="RSI5" s="300"/>
      <c r="RSJ5" s="303"/>
      <c r="RSK5" s="303"/>
      <c r="RSL5" s="303"/>
      <c r="RSM5" s="303"/>
      <c r="RSN5" s="303"/>
      <c r="RSO5" s="303"/>
      <c r="RSP5" s="303"/>
      <c r="RSQ5" s="303"/>
      <c r="RSR5" s="85"/>
      <c r="RSS5" s="85"/>
      <c r="RST5" s="302"/>
      <c r="RSU5" s="85"/>
      <c r="RSV5" s="98"/>
      <c r="RSW5" s="85"/>
      <c r="RSX5" s="85"/>
      <c r="RSY5" s="85"/>
      <c r="RSZ5" s="85"/>
      <c r="RTA5" s="85"/>
      <c r="RTB5" s="85"/>
      <c r="RTC5" s="112"/>
      <c r="RTD5" s="112"/>
      <c r="RTE5" s="112"/>
      <c r="RTF5" s="112"/>
      <c r="RTG5" s="112"/>
      <c r="RTH5" s="112"/>
      <c r="RTI5" s="112"/>
      <c r="RTJ5" s="112"/>
      <c r="RUH5" s="410"/>
      <c r="RUI5" s="410"/>
      <c r="RUJ5" s="410"/>
      <c r="RUK5" s="410"/>
      <c r="RUL5" s="299"/>
      <c r="RUM5" s="85"/>
      <c r="RUN5" s="300"/>
      <c r="RUO5" s="300"/>
      <c r="RUP5" s="301"/>
      <c r="RUQ5" s="300"/>
      <c r="RUR5" s="303"/>
      <c r="RUS5" s="303"/>
      <c r="RUT5" s="303"/>
      <c r="RUU5" s="303"/>
      <c r="RUV5" s="303"/>
      <c r="RUW5" s="303"/>
      <c r="RUX5" s="303"/>
      <c r="RUY5" s="303"/>
      <c r="RUZ5" s="85"/>
      <c r="RVA5" s="85"/>
      <c r="RVB5" s="302"/>
      <c r="RVC5" s="85"/>
      <c r="RVD5" s="98"/>
      <c r="RVE5" s="85"/>
      <c r="RVF5" s="85"/>
      <c r="RVG5" s="85"/>
      <c r="RVH5" s="85"/>
      <c r="RVI5" s="85"/>
      <c r="RVJ5" s="85"/>
      <c r="RVK5" s="112"/>
      <c r="RVL5" s="112"/>
      <c r="RVM5" s="112"/>
      <c r="RVN5" s="112"/>
      <c r="RVO5" s="112"/>
      <c r="RVP5" s="112"/>
      <c r="RVQ5" s="112"/>
      <c r="RVR5" s="112"/>
      <c r="RWP5" s="410"/>
      <c r="RWQ5" s="410"/>
      <c r="RWR5" s="410"/>
      <c r="RWS5" s="410"/>
      <c r="RWT5" s="299"/>
      <c r="RWU5" s="85"/>
      <c r="RWV5" s="300"/>
      <c r="RWW5" s="300"/>
      <c r="RWX5" s="301"/>
      <c r="RWY5" s="300"/>
      <c r="RWZ5" s="303"/>
      <c r="RXA5" s="303"/>
      <c r="RXB5" s="303"/>
      <c r="RXC5" s="303"/>
      <c r="RXD5" s="303"/>
      <c r="RXE5" s="303"/>
      <c r="RXF5" s="303"/>
      <c r="RXG5" s="303"/>
      <c r="RXH5" s="85"/>
      <c r="RXI5" s="85"/>
      <c r="RXJ5" s="302"/>
      <c r="RXK5" s="85"/>
      <c r="RXL5" s="98"/>
      <c r="RXM5" s="85"/>
      <c r="RXN5" s="85"/>
      <c r="RXO5" s="85"/>
      <c r="RXP5" s="85"/>
      <c r="RXQ5" s="85"/>
      <c r="RXR5" s="85"/>
      <c r="RXS5" s="112"/>
      <c r="RXT5" s="112"/>
      <c r="RXU5" s="112"/>
      <c r="RXV5" s="112"/>
      <c r="RXW5" s="112"/>
      <c r="RXX5" s="112"/>
      <c r="RXY5" s="112"/>
      <c r="RXZ5" s="112"/>
      <c r="RYX5" s="410"/>
      <c r="RYY5" s="410"/>
      <c r="RYZ5" s="410"/>
      <c r="RZA5" s="410"/>
      <c r="RZB5" s="299"/>
      <c r="RZC5" s="85"/>
      <c r="RZD5" s="300"/>
      <c r="RZE5" s="300"/>
      <c r="RZF5" s="301"/>
      <c r="RZG5" s="300"/>
      <c r="RZH5" s="303"/>
      <c r="RZI5" s="303"/>
      <c r="RZJ5" s="303"/>
      <c r="RZK5" s="303"/>
      <c r="RZL5" s="303"/>
      <c r="RZM5" s="303"/>
      <c r="RZN5" s="303"/>
      <c r="RZO5" s="303"/>
      <c r="RZP5" s="85"/>
      <c r="RZQ5" s="85"/>
      <c r="RZR5" s="302"/>
      <c r="RZS5" s="85"/>
      <c r="RZT5" s="98"/>
      <c r="RZU5" s="85"/>
      <c r="RZV5" s="85"/>
      <c r="RZW5" s="85"/>
      <c r="RZX5" s="85"/>
      <c r="RZY5" s="85"/>
      <c r="RZZ5" s="85"/>
      <c r="SAA5" s="112"/>
      <c r="SAB5" s="112"/>
      <c r="SAC5" s="112"/>
      <c r="SAD5" s="112"/>
      <c r="SAE5" s="112"/>
      <c r="SAF5" s="112"/>
      <c r="SAG5" s="112"/>
      <c r="SAH5" s="112"/>
      <c r="SBF5" s="410"/>
      <c r="SBG5" s="410"/>
      <c r="SBH5" s="410"/>
      <c r="SBI5" s="410"/>
      <c r="SBJ5" s="299"/>
      <c r="SBK5" s="85"/>
      <c r="SBL5" s="300"/>
      <c r="SBM5" s="300"/>
      <c r="SBN5" s="301"/>
      <c r="SBO5" s="300"/>
      <c r="SBP5" s="303"/>
      <c r="SBQ5" s="303"/>
      <c r="SBR5" s="303"/>
      <c r="SBS5" s="303"/>
      <c r="SBT5" s="303"/>
      <c r="SBU5" s="303"/>
      <c r="SBV5" s="303"/>
      <c r="SBW5" s="303"/>
      <c r="SBX5" s="85"/>
      <c r="SBY5" s="85"/>
      <c r="SBZ5" s="302"/>
      <c r="SCA5" s="85"/>
      <c r="SCB5" s="98"/>
      <c r="SCC5" s="85"/>
      <c r="SCD5" s="85"/>
      <c r="SCE5" s="85"/>
      <c r="SCF5" s="85"/>
      <c r="SCG5" s="85"/>
      <c r="SCH5" s="85"/>
      <c r="SCI5" s="112"/>
      <c r="SCJ5" s="112"/>
      <c r="SCK5" s="112"/>
      <c r="SCL5" s="112"/>
      <c r="SCM5" s="112"/>
      <c r="SCN5" s="112"/>
      <c r="SCO5" s="112"/>
      <c r="SCP5" s="112"/>
      <c r="SDN5" s="410"/>
      <c r="SDO5" s="410"/>
      <c r="SDP5" s="410"/>
      <c r="SDQ5" s="410"/>
      <c r="SDR5" s="299"/>
      <c r="SDS5" s="85"/>
      <c r="SDT5" s="300"/>
      <c r="SDU5" s="300"/>
      <c r="SDV5" s="301"/>
      <c r="SDW5" s="300"/>
      <c r="SDX5" s="303"/>
      <c r="SDY5" s="303"/>
      <c r="SDZ5" s="303"/>
      <c r="SEA5" s="303"/>
      <c r="SEB5" s="303"/>
      <c r="SEC5" s="303"/>
      <c r="SED5" s="303"/>
      <c r="SEE5" s="303"/>
      <c r="SEF5" s="85"/>
      <c r="SEG5" s="85"/>
      <c r="SEH5" s="302"/>
      <c r="SEI5" s="85"/>
      <c r="SEJ5" s="98"/>
      <c r="SEK5" s="85"/>
      <c r="SEL5" s="85"/>
      <c r="SEM5" s="85"/>
      <c r="SEN5" s="85"/>
      <c r="SEO5" s="85"/>
      <c r="SEP5" s="85"/>
      <c r="SEQ5" s="112"/>
      <c r="SER5" s="112"/>
      <c r="SES5" s="112"/>
      <c r="SET5" s="112"/>
      <c r="SEU5" s="112"/>
      <c r="SEV5" s="112"/>
      <c r="SEW5" s="112"/>
      <c r="SEX5" s="112"/>
      <c r="SFV5" s="410"/>
      <c r="SFW5" s="410"/>
      <c r="SFX5" s="410"/>
      <c r="SFY5" s="410"/>
      <c r="SFZ5" s="299"/>
      <c r="SGA5" s="85"/>
      <c r="SGB5" s="300"/>
      <c r="SGC5" s="300"/>
      <c r="SGD5" s="301"/>
      <c r="SGE5" s="300"/>
      <c r="SGF5" s="303"/>
      <c r="SGG5" s="303"/>
      <c r="SGH5" s="303"/>
      <c r="SGI5" s="303"/>
      <c r="SGJ5" s="303"/>
      <c r="SGK5" s="303"/>
      <c r="SGL5" s="303"/>
      <c r="SGM5" s="303"/>
      <c r="SGN5" s="85"/>
      <c r="SGO5" s="85"/>
      <c r="SGP5" s="302"/>
      <c r="SGQ5" s="85"/>
      <c r="SGR5" s="98"/>
      <c r="SGS5" s="85"/>
      <c r="SGT5" s="85"/>
      <c r="SGU5" s="85"/>
      <c r="SGV5" s="85"/>
      <c r="SGW5" s="85"/>
      <c r="SGX5" s="85"/>
      <c r="SGY5" s="112"/>
      <c r="SGZ5" s="112"/>
      <c r="SHA5" s="112"/>
      <c r="SHB5" s="112"/>
      <c r="SHC5" s="112"/>
      <c r="SHD5" s="112"/>
      <c r="SHE5" s="112"/>
      <c r="SHF5" s="112"/>
      <c r="SID5" s="410"/>
      <c r="SIE5" s="410"/>
      <c r="SIF5" s="410"/>
      <c r="SIG5" s="410"/>
      <c r="SIH5" s="299"/>
      <c r="SII5" s="85"/>
      <c r="SIJ5" s="300"/>
      <c r="SIK5" s="300"/>
      <c r="SIL5" s="301"/>
      <c r="SIM5" s="300"/>
      <c r="SIN5" s="303"/>
      <c r="SIO5" s="303"/>
      <c r="SIP5" s="303"/>
      <c r="SIQ5" s="303"/>
      <c r="SIR5" s="303"/>
      <c r="SIS5" s="303"/>
      <c r="SIT5" s="303"/>
      <c r="SIU5" s="303"/>
      <c r="SIV5" s="85"/>
      <c r="SIW5" s="85"/>
      <c r="SIX5" s="302"/>
      <c r="SIY5" s="85"/>
      <c r="SIZ5" s="98"/>
      <c r="SJA5" s="85"/>
      <c r="SJB5" s="85"/>
      <c r="SJC5" s="85"/>
      <c r="SJD5" s="85"/>
      <c r="SJE5" s="85"/>
      <c r="SJF5" s="85"/>
      <c r="SJG5" s="112"/>
      <c r="SJH5" s="112"/>
      <c r="SJI5" s="112"/>
      <c r="SJJ5" s="112"/>
      <c r="SJK5" s="112"/>
      <c r="SJL5" s="112"/>
      <c r="SJM5" s="112"/>
      <c r="SJN5" s="112"/>
      <c r="SKL5" s="410"/>
      <c r="SKM5" s="410"/>
      <c r="SKN5" s="410"/>
      <c r="SKO5" s="410"/>
      <c r="SKP5" s="299"/>
      <c r="SKQ5" s="85"/>
      <c r="SKR5" s="300"/>
      <c r="SKS5" s="300"/>
      <c r="SKT5" s="301"/>
      <c r="SKU5" s="300"/>
      <c r="SKV5" s="303"/>
      <c r="SKW5" s="303"/>
      <c r="SKX5" s="303"/>
      <c r="SKY5" s="303"/>
      <c r="SKZ5" s="303"/>
      <c r="SLA5" s="303"/>
      <c r="SLB5" s="303"/>
      <c r="SLC5" s="303"/>
      <c r="SLD5" s="85"/>
      <c r="SLE5" s="85"/>
      <c r="SLF5" s="302"/>
      <c r="SLG5" s="85"/>
      <c r="SLH5" s="98"/>
      <c r="SLI5" s="85"/>
      <c r="SLJ5" s="85"/>
      <c r="SLK5" s="85"/>
      <c r="SLL5" s="85"/>
      <c r="SLM5" s="85"/>
      <c r="SLN5" s="85"/>
      <c r="SLO5" s="112"/>
      <c r="SLP5" s="112"/>
      <c r="SLQ5" s="112"/>
      <c r="SLR5" s="112"/>
      <c r="SLS5" s="112"/>
      <c r="SLT5" s="112"/>
      <c r="SLU5" s="112"/>
      <c r="SLV5" s="112"/>
      <c r="SMT5" s="410"/>
      <c r="SMU5" s="410"/>
      <c r="SMV5" s="410"/>
      <c r="SMW5" s="410"/>
      <c r="SMX5" s="299"/>
      <c r="SMY5" s="85"/>
      <c r="SMZ5" s="300"/>
      <c r="SNA5" s="300"/>
      <c r="SNB5" s="301"/>
      <c r="SNC5" s="300"/>
      <c r="SND5" s="303"/>
      <c r="SNE5" s="303"/>
      <c r="SNF5" s="303"/>
      <c r="SNG5" s="303"/>
      <c r="SNH5" s="303"/>
      <c r="SNI5" s="303"/>
      <c r="SNJ5" s="303"/>
      <c r="SNK5" s="303"/>
      <c r="SNL5" s="85"/>
      <c r="SNM5" s="85"/>
      <c r="SNN5" s="302"/>
      <c r="SNO5" s="85"/>
      <c r="SNP5" s="98"/>
      <c r="SNQ5" s="85"/>
      <c r="SNR5" s="85"/>
      <c r="SNS5" s="85"/>
      <c r="SNT5" s="85"/>
      <c r="SNU5" s="85"/>
      <c r="SNV5" s="85"/>
      <c r="SNW5" s="112"/>
      <c r="SNX5" s="112"/>
      <c r="SNY5" s="112"/>
      <c r="SNZ5" s="112"/>
      <c r="SOA5" s="112"/>
      <c r="SOB5" s="112"/>
      <c r="SOC5" s="112"/>
      <c r="SOD5" s="112"/>
      <c r="SPB5" s="410"/>
      <c r="SPC5" s="410"/>
      <c r="SPD5" s="410"/>
      <c r="SPE5" s="410"/>
      <c r="SPF5" s="299"/>
      <c r="SPG5" s="85"/>
      <c r="SPH5" s="300"/>
      <c r="SPI5" s="300"/>
      <c r="SPJ5" s="301"/>
      <c r="SPK5" s="300"/>
      <c r="SPL5" s="303"/>
      <c r="SPM5" s="303"/>
      <c r="SPN5" s="303"/>
      <c r="SPO5" s="303"/>
      <c r="SPP5" s="303"/>
      <c r="SPQ5" s="303"/>
      <c r="SPR5" s="303"/>
      <c r="SPS5" s="303"/>
      <c r="SPT5" s="85"/>
      <c r="SPU5" s="85"/>
      <c r="SPV5" s="302"/>
      <c r="SPW5" s="85"/>
      <c r="SPX5" s="98"/>
      <c r="SPY5" s="85"/>
      <c r="SPZ5" s="85"/>
      <c r="SQA5" s="85"/>
      <c r="SQB5" s="85"/>
      <c r="SQC5" s="85"/>
      <c r="SQD5" s="85"/>
      <c r="SQE5" s="112"/>
      <c r="SQF5" s="112"/>
      <c r="SQG5" s="112"/>
      <c r="SQH5" s="112"/>
      <c r="SQI5" s="112"/>
      <c r="SQJ5" s="112"/>
      <c r="SQK5" s="112"/>
      <c r="SQL5" s="112"/>
      <c r="SRJ5" s="410"/>
      <c r="SRK5" s="410"/>
      <c r="SRL5" s="410"/>
      <c r="SRM5" s="410"/>
      <c r="SRN5" s="299"/>
      <c r="SRO5" s="85"/>
      <c r="SRP5" s="300"/>
      <c r="SRQ5" s="300"/>
      <c r="SRR5" s="301"/>
      <c r="SRS5" s="300"/>
      <c r="SRT5" s="303"/>
      <c r="SRU5" s="303"/>
      <c r="SRV5" s="303"/>
      <c r="SRW5" s="303"/>
      <c r="SRX5" s="303"/>
      <c r="SRY5" s="303"/>
      <c r="SRZ5" s="303"/>
      <c r="SSA5" s="303"/>
      <c r="SSB5" s="85"/>
      <c r="SSC5" s="85"/>
      <c r="SSD5" s="302"/>
      <c r="SSE5" s="85"/>
      <c r="SSF5" s="98"/>
      <c r="SSG5" s="85"/>
      <c r="SSH5" s="85"/>
      <c r="SSI5" s="85"/>
      <c r="SSJ5" s="85"/>
      <c r="SSK5" s="85"/>
      <c r="SSL5" s="85"/>
      <c r="SSM5" s="112"/>
      <c r="SSN5" s="112"/>
      <c r="SSO5" s="112"/>
      <c r="SSP5" s="112"/>
      <c r="SSQ5" s="112"/>
      <c r="SSR5" s="112"/>
      <c r="SSS5" s="112"/>
      <c r="SST5" s="112"/>
      <c r="STR5" s="410"/>
      <c r="STS5" s="410"/>
      <c r="STT5" s="410"/>
      <c r="STU5" s="410"/>
      <c r="STV5" s="299"/>
      <c r="STW5" s="85"/>
      <c r="STX5" s="300"/>
      <c r="STY5" s="300"/>
      <c r="STZ5" s="301"/>
      <c r="SUA5" s="300"/>
      <c r="SUB5" s="303"/>
      <c r="SUC5" s="303"/>
      <c r="SUD5" s="303"/>
      <c r="SUE5" s="303"/>
      <c r="SUF5" s="303"/>
      <c r="SUG5" s="303"/>
      <c r="SUH5" s="303"/>
      <c r="SUI5" s="303"/>
      <c r="SUJ5" s="85"/>
      <c r="SUK5" s="85"/>
      <c r="SUL5" s="302"/>
      <c r="SUM5" s="85"/>
      <c r="SUN5" s="98"/>
      <c r="SUO5" s="85"/>
      <c r="SUP5" s="85"/>
      <c r="SUQ5" s="85"/>
      <c r="SUR5" s="85"/>
      <c r="SUS5" s="85"/>
      <c r="SUT5" s="85"/>
      <c r="SUU5" s="112"/>
      <c r="SUV5" s="112"/>
      <c r="SUW5" s="112"/>
      <c r="SUX5" s="112"/>
      <c r="SUY5" s="112"/>
      <c r="SUZ5" s="112"/>
      <c r="SVA5" s="112"/>
      <c r="SVB5" s="112"/>
      <c r="SVZ5" s="410"/>
      <c r="SWA5" s="410"/>
      <c r="SWB5" s="410"/>
      <c r="SWC5" s="410"/>
      <c r="SWD5" s="299"/>
      <c r="SWE5" s="85"/>
      <c r="SWF5" s="300"/>
      <c r="SWG5" s="300"/>
      <c r="SWH5" s="301"/>
      <c r="SWI5" s="300"/>
      <c r="SWJ5" s="303"/>
      <c r="SWK5" s="303"/>
      <c r="SWL5" s="303"/>
      <c r="SWM5" s="303"/>
      <c r="SWN5" s="303"/>
      <c r="SWO5" s="303"/>
      <c r="SWP5" s="303"/>
      <c r="SWQ5" s="303"/>
      <c r="SWR5" s="85"/>
      <c r="SWS5" s="85"/>
      <c r="SWT5" s="302"/>
      <c r="SWU5" s="85"/>
      <c r="SWV5" s="98"/>
      <c r="SWW5" s="85"/>
      <c r="SWX5" s="85"/>
      <c r="SWY5" s="85"/>
      <c r="SWZ5" s="85"/>
      <c r="SXA5" s="85"/>
      <c r="SXB5" s="85"/>
      <c r="SXC5" s="112"/>
      <c r="SXD5" s="112"/>
      <c r="SXE5" s="112"/>
      <c r="SXF5" s="112"/>
      <c r="SXG5" s="112"/>
      <c r="SXH5" s="112"/>
      <c r="SXI5" s="112"/>
      <c r="SXJ5" s="112"/>
      <c r="SYH5" s="410"/>
      <c r="SYI5" s="410"/>
      <c r="SYJ5" s="410"/>
      <c r="SYK5" s="410"/>
      <c r="SYL5" s="299"/>
      <c r="SYM5" s="85"/>
      <c r="SYN5" s="300"/>
      <c r="SYO5" s="300"/>
      <c r="SYP5" s="301"/>
      <c r="SYQ5" s="300"/>
      <c r="SYR5" s="303"/>
      <c r="SYS5" s="303"/>
      <c r="SYT5" s="303"/>
      <c r="SYU5" s="303"/>
      <c r="SYV5" s="303"/>
      <c r="SYW5" s="303"/>
      <c r="SYX5" s="303"/>
      <c r="SYY5" s="303"/>
      <c r="SYZ5" s="85"/>
      <c r="SZA5" s="85"/>
      <c r="SZB5" s="302"/>
      <c r="SZC5" s="85"/>
      <c r="SZD5" s="98"/>
      <c r="SZE5" s="85"/>
      <c r="SZF5" s="85"/>
      <c r="SZG5" s="85"/>
      <c r="SZH5" s="85"/>
      <c r="SZI5" s="85"/>
      <c r="SZJ5" s="85"/>
      <c r="SZK5" s="112"/>
      <c r="SZL5" s="112"/>
      <c r="SZM5" s="112"/>
      <c r="SZN5" s="112"/>
      <c r="SZO5" s="112"/>
      <c r="SZP5" s="112"/>
      <c r="SZQ5" s="112"/>
      <c r="SZR5" s="112"/>
      <c r="TAP5" s="410"/>
      <c r="TAQ5" s="410"/>
      <c r="TAR5" s="410"/>
      <c r="TAS5" s="410"/>
      <c r="TAT5" s="299"/>
      <c r="TAU5" s="85"/>
      <c r="TAV5" s="300"/>
      <c r="TAW5" s="300"/>
      <c r="TAX5" s="301"/>
      <c r="TAY5" s="300"/>
      <c r="TAZ5" s="303"/>
      <c r="TBA5" s="303"/>
      <c r="TBB5" s="303"/>
      <c r="TBC5" s="303"/>
      <c r="TBD5" s="303"/>
      <c r="TBE5" s="303"/>
      <c r="TBF5" s="303"/>
      <c r="TBG5" s="303"/>
      <c r="TBH5" s="85"/>
      <c r="TBI5" s="85"/>
      <c r="TBJ5" s="302"/>
      <c r="TBK5" s="85"/>
      <c r="TBL5" s="98"/>
      <c r="TBM5" s="85"/>
      <c r="TBN5" s="85"/>
      <c r="TBO5" s="85"/>
      <c r="TBP5" s="85"/>
      <c r="TBQ5" s="85"/>
      <c r="TBR5" s="85"/>
      <c r="TBS5" s="112"/>
      <c r="TBT5" s="112"/>
      <c r="TBU5" s="112"/>
      <c r="TBV5" s="112"/>
      <c r="TBW5" s="112"/>
      <c r="TBX5" s="112"/>
      <c r="TBY5" s="112"/>
      <c r="TBZ5" s="112"/>
      <c r="TCX5" s="410"/>
      <c r="TCY5" s="410"/>
      <c r="TCZ5" s="410"/>
      <c r="TDA5" s="410"/>
      <c r="TDB5" s="299"/>
      <c r="TDC5" s="85"/>
      <c r="TDD5" s="300"/>
      <c r="TDE5" s="300"/>
      <c r="TDF5" s="301"/>
      <c r="TDG5" s="300"/>
      <c r="TDH5" s="303"/>
      <c r="TDI5" s="303"/>
      <c r="TDJ5" s="303"/>
      <c r="TDK5" s="303"/>
      <c r="TDL5" s="303"/>
      <c r="TDM5" s="303"/>
      <c r="TDN5" s="303"/>
      <c r="TDO5" s="303"/>
      <c r="TDP5" s="85"/>
      <c r="TDQ5" s="85"/>
      <c r="TDR5" s="302"/>
      <c r="TDS5" s="85"/>
      <c r="TDT5" s="98"/>
      <c r="TDU5" s="85"/>
      <c r="TDV5" s="85"/>
      <c r="TDW5" s="85"/>
      <c r="TDX5" s="85"/>
      <c r="TDY5" s="85"/>
      <c r="TDZ5" s="85"/>
      <c r="TEA5" s="112"/>
      <c r="TEB5" s="112"/>
      <c r="TEC5" s="112"/>
      <c r="TED5" s="112"/>
      <c r="TEE5" s="112"/>
      <c r="TEF5" s="112"/>
      <c r="TEG5" s="112"/>
      <c r="TEH5" s="112"/>
      <c r="TFF5" s="410"/>
      <c r="TFG5" s="410"/>
      <c r="TFH5" s="410"/>
      <c r="TFI5" s="410"/>
      <c r="TFJ5" s="299"/>
      <c r="TFK5" s="85"/>
      <c r="TFL5" s="300"/>
      <c r="TFM5" s="300"/>
      <c r="TFN5" s="301"/>
      <c r="TFO5" s="300"/>
      <c r="TFP5" s="303"/>
      <c r="TFQ5" s="303"/>
      <c r="TFR5" s="303"/>
      <c r="TFS5" s="303"/>
      <c r="TFT5" s="303"/>
      <c r="TFU5" s="303"/>
      <c r="TFV5" s="303"/>
      <c r="TFW5" s="303"/>
      <c r="TFX5" s="85"/>
      <c r="TFY5" s="85"/>
      <c r="TFZ5" s="302"/>
      <c r="TGA5" s="85"/>
      <c r="TGB5" s="98"/>
      <c r="TGC5" s="85"/>
      <c r="TGD5" s="85"/>
      <c r="TGE5" s="85"/>
      <c r="TGF5" s="85"/>
      <c r="TGG5" s="85"/>
      <c r="TGH5" s="85"/>
      <c r="TGI5" s="112"/>
      <c r="TGJ5" s="112"/>
      <c r="TGK5" s="112"/>
      <c r="TGL5" s="112"/>
      <c r="TGM5" s="112"/>
      <c r="TGN5" s="112"/>
      <c r="TGO5" s="112"/>
      <c r="TGP5" s="112"/>
      <c r="THN5" s="410"/>
      <c r="THO5" s="410"/>
      <c r="THP5" s="410"/>
      <c r="THQ5" s="410"/>
      <c r="THR5" s="299"/>
      <c r="THS5" s="85"/>
      <c r="THT5" s="300"/>
      <c r="THU5" s="300"/>
      <c r="THV5" s="301"/>
      <c r="THW5" s="300"/>
      <c r="THX5" s="303"/>
      <c r="THY5" s="303"/>
      <c r="THZ5" s="303"/>
      <c r="TIA5" s="303"/>
      <c r="TIB5" s="303"/>
      <c r="TIC5" s="303"/>
      <c r="TID5" s="303"/>
      <c r="TIE5" s="303"/>
      <c r="TIF5" s="85"/>
      <c r="TIG5" s="85"/>
      <c r="TIH5" s="302"/>
      <c r="TII5" s="85"/>
      <c r="TIJ5" s="98"/>
      <c r="TIK5" s="85"/>
      <c r="TIL5" s="85"/>
      <c r="TIM5" s="85"/>
      <c r="TIN5" s="85"/>
      <c r="TIO5" s="85"/>
      <c r="TIP5" s="85"/>
      <c r="TIQ5" s="112"/>
      <c r="TIR5" s="112"/>
      <c r="TIS5" s="112"/>
      <c r="TIT5" s="112"/>
      <c r="TIU5" s="112"/>
      <c r="TIV5" s="112"/>
      <c r="TIW5" s="112"/>
      <c r="TIX5" s="112"/>
      <c r="TJV5" s="410"/>
      <c r="TJW5" s="410"/>
      <c r="TJX5" s="410"/>
      <c r="TJY5" s="410"/>
      <c r="TJZ5" s="299"/>
      <c r="TKA5" s="85"/>
      <c r="TKB5" s="300"/>
      <c r="TKC5" s="300"/>
      <c r="TKD5" s="301"/>
      <c r="TKE5" s="300"/>
      <c r="TKF5" s="303"/>
      <c r="TKG5" s="303"/>
      <c r="TKH5" s="303"/>
      <c r="TKI5" s="303"/>
      <c r="TKJ5" s="303"/>
      <c r="TKK5" s="303"/>
      <c r="TKL5" s="303"/>
      <c r="TKM5" s="303"/>
      <c r="TKN5" s="85"/>
      <c r="TKO5" s="85"/>
      <c r="TKP5" s="302"/>
      <c r="TKQ5" s="85"/>
      <c r="TKR5" s="98"/>
      <c r="TKS5" s="85"/>
      <c r="TKT5" s="85"/>
      <c r="TKU5" s="85"/>
      <c r="TKV5" s="85"/>
      <c r="TKW5" s="85"/>
      <c r="TKX5" s="85"/>
      <c r="TKY5" s="112"/>
      <c r="TKZ5" s="112"/>
      <c r="TLA5" s="112"/>
      <c r="TLB5" s="112"/>
      <c r="TLC5" s="112"/>
      <c r="TLD5" s="112"/>
      <c r="TLE5" s="112"/>
      <c r="TLF5" s="112"/>
      <c r="TMD5" s="410"/>
      <c r="TME5" s="410"/>
      <c r="TMF5" s="410"/>
      <c r="TMG5" s="410"/>
      <c r="TMH5" s="299"/>
      <c r="TMI5" s="85"/>
      <c r="TMJ5" s="300"/>
      <c r="TMK5" s="300"/>
      <c r="TML5" s="301"/>
      <c r="TMM5" s="300"/>
      <c r="TMN5" s="303"/>
      <c r="TMO5" s="303"/>
      <c r="TMP5" s="303"/>
      <c r="TMQ5" s="303"/>
      <c r="TMR5" s="303"/>
      <c r="TMS5" s="303"/>
      <c r="TMT5" s="303"/>
      <c r="TMU5" s="303"/>
      <c r="TMV5" s="85"/>
      <c r="TMW5" s="85"/>
      <c r="TMX5" s="302"/>
      <c r="TMY5" s="85"/>
      <c r="TMZ5" s="98"/>
      <c r="TNA5" s="85"/>
      <c r="TNB5" s="85"/>
      <c r="TNC5" s="85"/>
      <c r="TND5" s="85"/>
      <c r="TNE5" s="85"/>
      <c r="TNF5" s="85"/>
      <c r="TNG5" s="112"/>
      <c r="TNH5" s="112"/>
      <c r="TNI5" s="112"/>
      <c r="TNJ5" s="112"/>
      <c r="TNK5" s="112"/>
      <c r="TNL5" s="112"/>
      <c r="TNM5" s="112"/>
      <c r="TNN5" s="112"/>
      <c r="TOL5" s="410"/>
      <c r="TOM5" s="410"/>
      <c r="TON5" s="410"/>
      <c r="TOO5" s="410"/>
      <c r="TOP5" s="299"/>
      <c r="TOQ5" s="85"/>
      <c r="TOR5" s="300"/>
      <c r="TOS5" s="300"/>
      <c r="TOT5" s="301"/>
      <c r="TOU5" s="300"/>
      <c r="TOV5" s="303"/>
      <c r="TOW5" s="303"/>
      <c r="TOX5" s="303"/>
      <c r="TOY5" s="303"/>
      <c r="TOZ5" s="303"/>
      <c r="TPA5" s="303"/>
      <c r="TPB5" s="303"/>
      <c r="TPC5" s="303"/>
      <c r="TPD5" s="85"/>
      <c r="TPE5" s="85"/>
      <c r="TPF5" s="302"/>
      <c r="TPG5" s="85"/>
      <c r="TPH5" s="98"/>
      <c r="TPI5" s="85"/>
      <c r="TPJ5" s="85"/>
      <c r="TPK5" s="85"/>
      <c r="TPL5" s="85"/>
      <c r="TPM5" s="85"/>
      <c r="TPN5" s="85"/>
      <c r="TPO5" s="112"/>
      <c r="TPP5" s="112"/>
      <c r="TPQ5" s="112"/>
      <c r="TPR5" s="112"/>
      <c r="TPS5" s="112"/>
      <c r="TPT5" s="112"/>
      <c r="TPU5" s="112"/>
      <c r="TPV5" s="112"/>
      <c r="TQT5" s="410"/>
      <c r="TQU5" s="410"/>
      <c r="TQV5" s="410"/>
      <c r="TQW5" s="410"/>
      <c r="TQX5" s="299"/>
      <c r="TQY5" s="85"/>
      <c r="TQZ5" s="300"/>
      <c r="TRA5" s="300"/>
      <c r="TRB5" s="301"/>
      <c r="TRC5" s="300"/>
      <c r="TRD5" s="303"/>
      <c r="TRE5" s="303"/>
      <c r="TRF5" s="303"/>
      <c r="TRG5" s="303"/>
      <c r="TRH5" s="303"/>
      <c r="TRI5" s="303"/>
      <c r="TRJ5" s="303"/>
      <c r="TRK5" s="303"/>
      <c r="TRL5" s="85"/>
      <c r="TRM5" s="85"/>
      <c r="TRN5" s="302"/>
      <c r="TRO5" s="85"/>
      <c r="TRP5" s="98"/>
      <c r="TRQ5" s="85"/>
      <c r="TRR5" s="85"/>
      <c r="TRS5" s="85"/>
      <c r="TRT5" s="85"/>
      <c r="TRU5" s="85"/>
      <c r="TRV5" s="85"/>
      <c r="TRW5" s="112"/>
      <c r="TRX5" s="112"/>
      <c r="TRY5" s="112"/>
      <c r="TRZ5" s="112"/>
      <c r="TSA5" s="112"/>
      <c r="TSB5" s="112"/>
      <c r="TSC5" s="112"/>
      <c r="TSD5" s="112"/>
      <c r="TTB5" s="410"/>
      <c r="TTC5" s="410"/>
      <c r="TTD5" s="410"/>
      <c r="TTE5" s="410"/>
      <c r="TTF5" s="299"/>
      <c r="TTG5" s="85"/>
      <c r="TTH5" s="300"/>
      <c r="TTI5" s="300"/>
      <c r="TTJ5" s="301"/>
      <c r="TTK5" s="300"/>
      <c r="TTL5" s="303"/>
      <c r="TTM5" s="303"/>
      <c r="TTN5" s="303"/>
      <c r="TTO5" s="303"/>
      <c r="TTP5" s="303"/>
      <c r="TTQ5" s="303"/>
      <c r="TTR5" s="303"/>
      <c r="TTS5" s="303"/>
      <c r="TTT5" s="85"/>
      <c r="TTU5" s="85"/>
      <c r="TTV5" s="302"/>
      <c r="TTW5" s="85"/>
      <c r="TTX5" s="98"/>
      <c r="TTY5" s="85"/>
      <c r="TTZ5" s="85"/>
      <c r="TUA5" s="85"/>
      <c r="TUB5" s="85"/>
      <c r="TUC5" s="85"/>
      <c r="TUD5" s="85"/>
      <c r="TUE5" s="112"/>
      <c r="TUF5" s="112"/>
      <c r="TUG5" s="112"/>
      <c r="TUH5" s="112"/>
      <c r="TUI5" s="112"/>
      <c r="TUJ5" s="112"/>
      <c r="TUK5" s="112"/>
      <c r="TUL5" s="112"/>
      <c r="TVJ5" s="410"/>
      <c r="TVK5" s="410"/>
      <c r="TVL5" s="410"/>
      <c r="TVM5" s="410"/>
      <c r="TVN5" s="299"/>
      <c r="TVO5" s="85"/>
      <c r="TVP5" s="300"/>
      <c r="TVQ5" s="300"/>
      <c r="TVR5" s="301"/>
      <c r="TVS5" s="300"/>
      <c r="TVT5" s="303"/>
      <c r="TVU5" s="303"/>
      <c r="TVV5" s="303"/>
      <c r="TVW5" s="303"/>
      <c r="TVX5" s="303"/>
      <c r="TVY5" s="303"/>
      <c r="TVZ5" s="303"/>
      <c r="TWA5" s="303"/>
      <c r="TWB5" s="85"/>
      <c r="TWC5" s="85"/>
      <c r="TWD5" s="302"/>
      <c r="TWE5" s="85"/>
      <c r="TWF5" s="98"/>
      <c r="TWG5" s="85"/>
      <c r="TWH5" s="85"/>
      <c r="TWI5" s="85"/>
      <c r="TWJ5" s="85"/>
      <c r="TWK5" s="85"/>
      <c r="TWL5" s="85"/>
      <c r="TWM5" s="112"/>
      <c r="TWN5" s="112"/>
      <c r="TWO5" s="112"/>
      <c r="TWP5" s="112"/>
      <c r="TWQ5" s="112"/>
      <c r="TWR5" s="112"/>
      <c r="TWS5" s="112"/>
      <c r="TWT5" s="112"/>
      <c r="TXR5" s="410"/>
      <c r="TXS5" s="410"/>
      <c r="TXT5" s="410"/>
      <c r="TXU5" s="410"/>
      <c r="TXV5" s="299"/>
      <c r="TXW5" s="85"/>
      <c r="TXX5" s="300"/>
      <c r="TXY5" s="300"/>
      <c r="TXZ5" s="301"/>
      <c r="TYA5" s="300"/>
      <c r="TYB5" s="303"/>
      <c r="TYC5" s="303"/>
      <c r="TYD5" s="303"/>
      <c r="TYE5" s="303"/>
      <c r="TYF5" s="303"/>
      <c r="TYG5" s="303"/>
      <c r="TYH5" s="303"/>
      <c r="TYI5" s="303"/>
      <c r="TYJ5" s="85"/>
      <c r="TYK5" s="85"/>
      <c r="TYL5" s="302"/>
      <c r="TYM5" s="85"/>
      <c r="TYN5" s="98"/>
      <c r="TYO5" s="85"/>
      <c r="TYP5" s="85"/>
      <c r="TYQ5" s="85"/>
      <c r="TYR5" s="85"/>
      <c r="TYS5" s="85"/>
      <c r="TYT5" s="85"/>
      <c r="TYU5" s="112"/>
      <c r="TYV5" s="112"/>
      <c r="TYW5" s="112"/>
      <c r="TYX5" s="112"/>
      <c r="TYY5" s="112"/>
      <c r="TYZ5" s="112"/>
      <c r="TZA5" s="112"/>
      <c r="TZB5" s="112"/>
      <c r="TZZ5" s="410"/>
      <c r="UAA5" s="410"/>
      <c r="UAB5" s="410"/>
      <c r="UAC5" s="410"/>
      <c r="UAD5" s="299"/>
      <c r="UAE5" s="85"/>
      <c r="UAF5" s="300"/>
      <c r="UAG5" s="300"/>
      <c r="UAH5" s="301"/>
      <c r="UAI5" s="300"/>
      <c r="UAJ5" s="303"/>
      <c r="UAK5" s="303"/>
      <c r="UAL5" s="303"/>
      <c r="UAM5" s="303"/>
      <c r="UAN5" s="303"/>
      <c r="UAO5" s="303"/>
      <c r="UAP5" s="303"/>
      <c r="UAQ5" s="303"/>
      <c r="UAR5" s="85"/>
      <c r="UAS5" s="85"/>
      <c r="UAT5" s="302"/>
      <c r="UAU5" s="85"/>
      <c r="UAV5" s="98"/>
      <c r="UAW5" s="85"/>
      <c r="UAX5" s="85"/>
      <c r="UAY5" s="85"/>
      <c r="UAZ5" s="85"/>
      <c r="UBA5" s="85"/>
      <c r="UBB5" s="85"/>
      <c r="UBC5" s="112"/>
      <c r="UBD5" s="112"/>
      <c r="UBE5" s="112"/>
      <c r="UBF5" s="112"/>
      <c r="UBG5" s="112"/>
      <c r="UBH5" s="112"/>
      <c r="UBI5" s="112"/>
      <c r="UBJ5" s="112"/>
      <c r="UCH5" s="410"/>
      <c r="UCI5" s="410"/>
      <c r="UCJ5" s="410"/>
      <c r="UCK5" s="410"/>
      <c r="UCL5" s="299"/>
      <c r="UCM5" s="85"/>
      <c r="UCN5" s="300"/>
      <c r="UCO5" s="300"/>
      <c r="UCP5" s="301"/>
      <c r="UCQ5" s="300"/>
      <c r="UCR5" s="303"/>
      <c r="UCS5" s="303"/>
      <c r="UCT5" s="303"/>
      <c r="UCU5" s="303"/>
      <c r="UCV5" s="303"/>
      <c r="UCW5" s="303"/>
      <c r="UCX5" s="303"/>
      <c r="UCY5" s="303"/>
      <c r="UCZ5" s="85"/>
      <c r="UDA5" s="85"/>
      <c r="UDB5" s="302"/>
      <c r="UDC5" s="85"/>
      <c r="UDD5" s="98"/>
      <c r="UDE5" s="85"/>
      <c r="UDF5" s="85"/>
      <c r="UDG5" s="85"/>
      <c r="UDH5" s="85"/>
      <c r="UDI5" s="85"/>
      <c r="UDJ5" s="85"/>
      <c r="UDK5" s="112"/>
      <c r="UDL5" s="112"/>
      <c r="UDM5" s="112"/>
      <c r="UDN5" s="112"/>
      <c r="UDO5" s="112"/>
      <c r="UDP5" s="112"/>
      <c r="UDQ5" s="112"/>
      <c r="UDR5" s="112"/>
      <c r="UEP5" s="410"/>
      <c r="UEQ5" s="410"/>
      <c r="UER5" s="410"/>
      <c r="UES5" s="410"/>
      <c r="UET5" s="299"/>
      <c r="UEU5" s="85"/>
      <c r="UEV5" s="300"/>
      <c r="UEW5" s="300"/>
      <c r="UEX5" s="301"/>
      <c r="UEY5" s="300"/>
      <c r="UEZ5" s="303"/>
      <c r="UFA5" s="303"/>
      <c r="UFB5" s="303"/>
      <c r="UFC5" s="303"/>
      <c r="UFD5" s="303"/>
      <c r="UFE5" s="303"/>
      <c r="UFF5" s="303"/>
      <c r="UFG5" s="303"/>
      <c r="UFH5" s="85"/>
      <c r="UFI5" s="85"/>
      <c r="UFJ5" s="302"/>
      <c r="UFK5" s="85"/>
      <c r="UFL5" s="98"/>
      <c r="UFM5" s="85"/>
      <c r="UFN5" s="85"/>
      <c r="UFO5" s="85"/>
      <c r="UFP5" s="85"/>
      <c r="UFQ5" s="85"/>
      <c r="UFR5" s="85"/>
      <c r="UFS5" s="112"/>
      <c r="UFT5" s="112"/>
      <c r="UFU5" s="112"/>
      <c r="UFV5" s="112"/>
      <c r="UFW5" s="112"/>
      <c r="UFX5" s="112"/>
      <c r="UFY5" s="112"/>
      <c r="UFZ5" s="112"/>
      <c r="UGX5" s="410"/>
      <c r="UGY5" s="410"/>
      <c r="UGZ5" s="410"/>
      <c r="UHA5" s="410"/>
      <c r="UHB5" s="299"/>
      <c r="UHC5" s="85"/>
      <c r="UHD5" s="300"/>
      <c r="UHE5" s="300"/>
      <c r="UHF5" s="301"/>
      <c r="UHG5" s="300"/>
      <c r="UHH5" s="303"/>
      <c r="UHI5" s="303"/>
      <c r="UHJ5" s="303"/>
      <c r="UHK5" s="303"/>
      <c r="UHL5" s="303"/>
      <c r="UHM5" s="303"/>
      <c r="UHN5" s="303"/>
      <c r="UHO5" s="303"/>
      <c r="UHP5" s="85"/>
      <c r="UHQ5" s="85"/>
      <c r="UHR5" s="302"/>
      <c r="UHS5" s="85"/>
      <c r="UHT5" s="98"/>
      <c r="UHU5" s="85"/>
      <c r="UHV5" s="85"/>
      <c r="UHW5" s="85"/>
      <c r="UHX5" s="85"/>
      <c r="UHY5" s="85"/>
      <c r="UHZ5" s="85"/>
      <c r="UIA5" s="112"/>
      <c r="UIB5" s="112"/>
      <c r="UIC5" s="112"/>
      <c r="UID5" s="112"/>
      <c r="UIE5" s="112"/>
      <c r="UIF5" s="112"/>
      <c r="UIG5" s="112"/>
      <c r="UIH5" s="112"/>
      <c r="UJF5" s="410"/>
      <c r="UJG5" s="410"/>
      <c r="UJH5" s="410"/>
      <c r="UJI5" s="410"/>
      <c r="UJJ5" s="299"/>
      <c r="UJK5" s="85"/>
      <c r="UJL5" s="300"/>
      <c r="UJM5" s="300"/>
      <c r="UJN5" s="301"/>
      <c r="UJO5" s="300"/>
      <c r="UJP5" s="303"/>
      <c r="UJQ5" s="303"/>
      <c r="UJR5" s="303"/>
      <c r="UJS5" s="303"/>
      <c r="UJT5" s="303"/>
      <c r="UJU5" s="303"/>
      <c r="UJV5" s="303"/>
      <c r="UJW5" s="303"/>
      <c r="UJX5" s="85"/>
      <c r="UJY5" s="85"/>
      <c r="UJZ5" s="302"/>
      <c r="UKA5" s="85"/>
      <c r="UKB5" s="98"/>
      <c r="UKC5" s="85"/>
      <c r="UKD5" s="85"/>
      <c r="UKE5" s="85"/>
      <c r="UKF5" s="85"/>
      <c r="UKG5" s="85"/>
      <c r="UKH5" s="85"/>
      <c r="UKI5" s="112"/>
      <c r="UKJ5" s="112"/>
      <c r="UKK5" s="112"/>
      <c r="UKL5" s="112"/>
      <c r="UKM5" s="112"/>
      <c r="UKN5" s="112"/>
      <c r="UKO5" s="112"/>
      <c r="UKP5" s="112"/>
      <c r="ULN5" s="410"/>
      <c r="ULO5" s="410"/>
      <c r="ULP5" s="410"/>
      <c r="ULQ5" s="410"/>
      <c r="ULR5" s="299"/>
      <c r="ULS5" s="85"/>
      <c r="ULT5" s="300"/>
      <c r="ULU5" s="300"/>
      <c r="ULV5" s="301"/>
      <c r="ULW5" s="300"/>
      <c r="ULX5" s="303"/>
      <c r="ULY5" s="303"/>
      <c r="ULZ5" s="303"/>
      <c r="UMA5" s="303"/>
      <c r="UMB5" s="303"/>
      <c r="UMC5" s="303"/>
      <c r="UMD5" s="303"/>
      <c r="UME5" s="303"/>
      <c r="UMF5" s="85"/>
      <c r="UMG5" s="85"/>
      <c r="UMH5" s="302"/>
      <c r="UMI5" s="85"/>
      <c r="UMJ5" s="98"/>
      <c r="UMK5" s="85"/>
      <c r="UML5" s="85"/>
      <c r="UMM5" s="85"/>
      <c r="UMN5" s="85"/>
      <c r="UMO5" s="85"/>
      <c r="UMP5" s="85"/>
      <c r="UMQ5" s="112"/>
      <c r="UMR5" s="112"/>
      <c r="UMS5" s="112"/>
      <c r="UMT5" s="112"/>
      <c r="UMU5" s="112"/>
      <c r="UMV5" s="112"/>
      <c r="UMW5" s="112"/>
      <c r="UMX5" s="112"/>
      <c r="UNV5" s="410"/>
      <c r="UNW5" s="410"/>
      <c r="UNX5" s="410"/>
      <c r="UNY5" s="410"/>
      <c r="UNZ5" s="299"/>
      <c r="UOA5" s="85"/>
      <c r="UOB5" s="300"/>
      <c r="UOC5" s="300"/>
      <c r="UOD5" s="301"/>
      <c r="UOE5" s="300"/>
      <c r="UOF5" s="303"/>
      <c r="UOG5" s="303"/>
      <c r="UOH5" s="303"/>
      <c r="UOI5" s="303"/>
      <c r="UOJ5" s="303"/>
      <c r="UOK5" s="303"/>
      <c r="UOL5" s="303"/>
      <c r="UOM5" s="303"/>
      <c r="UON5" s="85"/>
      <c r="UOO5" s="85"/>
      <c r="UOP5" s="302"/>
      <c r="UOQ5" s="85"/>
      <c r="UOR5" s="98"/>
      <c r="UOS5" s="85"/>
      <c r="UOT5" s="85"/>
      <c r="UOU5" s="85"/>
      <c r="UOV5" s="85"/>
      <c r="UOW5" s="85"/>
      <c r="UOX5" s="85"/>
      <c r="UOY5" s="112"/>
      <c r="UOZ5" s="112"/>
      <c r="UPA5" s="112"/>
      <c r="UPB5" s="112"/>
      <c r="UPC5" s="112"/>
      <c r="UPD5" s="112"/>
      <c r="UPE5" s="112"/>
      <c r="UPF5" s="112"/>
      <c r="UQD5" s="410"/>
      <c r="UQE5" s="410"/>
      <c r="UQF5" s="410"/>
      <c r="UQG5" s="410"/>
      <c r="UQH5" s="299"/>
      <c r="UQI5" s="85"/>
      <c r="UQJ5" s="300"/>
      <c r="UQK5" s="300"/>
      <c r="UQL5" s="301"/>
      <c r="UQM5" s="300"/>
      <c r="UQN5" s="303"/>
      <c r="UQO5" s="303"/>
      <c r="UQP5" s="303"/>
      <c r="UQQ5" s="303"/>
      <c r="UQR5" s="303"/>
      <c r="UQS5" s="303"/>
      <c r="UQT5" s="303"/>
      <c r="UQU5" s="303"/>
      <c r="UQV5" s="85"/>
      <c r="UQW5" s="85"/>
      <c r="UQX5" s="302"/>
      <c r="UQY5" s="85"/>
      <c r="UQZ5" s="98"/>
      <c r="URA5" s="85"/>
      <c r="URB5" s="85"/>
      <c r="URC5" s="85"/>
      <c r="URD5" s="85"/>
      <c r="URE5" s="85"/>
      <c r="URF5" s="85"/>
      <c r="URG5" s="112"/>
      <c r="URH5" s="112"/>
      <c r="URI5" s="112"/>
      <c r="URJ5" s="112"/>
      <c r="URK5" s="112"/>
      <c r="URL5" s="112"/>
      <c r="URM5" s="112"/>
      <c r="URN5" s="112"/>
      <c r="USL5" s="410"/>
      <c r="USM5" s="410"/>
      <c r="USN5" s="410"/>
      <c r="USO5" s="410"/>
      <c r="USP5" s="299"/>
      <c r="USQ5" s="85"/>
      <c r="USR5" s="300"/>
      <c r="USS5" s="300"/>
      <c r="UST5" s="301"/>
      <c r="USU5" s="300"/>
      <c r="USV5" s="303"/>
      <c r="USW5" s="303"/>
      <c r="USX5" s="303"/>
      <c r="USY5" s="303"/>
      <c r="USZ5" s="303"/>
      <c r="UTA5" s="303"/>
      <c r="UTB5" s="303"/>
      <c r="UTC5" s="303"/>
      <c r="UTD5" s="85"/>
      <c r="UTE5" s="85"/>
      <c r="UTF5" s="302"/>
      <c r="UTG5" s="85"/>
      <c r="UTH5" s="98"/>
      <c r="UTI5" s="85"/>
      <c r="UTJ5" s="85"/>
      <c r="UTK5" s="85"/>
      <c r="UTL5" s="85"/>
      <c r="UTM5" s="85"/>
      <c r="UTN5" s="85"/>
      <c r="UTO5" s="112"/>
      <c r="UTP5" s="112"/>
      <c r="UTQ5" s="112"/>
      <c r="UTR5" s="112"/>
      <c r="UTS5" s="112"/>
      <c r="UTT5" s="112"/>
      <c r="UTU5" s="112"/>
      <c r="UTV5" s="112"/>
      <c r="UUT5" s="410"/>
      <c r="UUU5" s="410"/>
      <c r="UUV5" s="410"/>
      <c r="UUW5" s="410"/>
      <c r="UUX5" s="299"/>
      <c r="UUY5" s="85"/>
      <c r="UUZ5" s="300"/>
      <c r="UVA5" s="300"/>
      <c r="UVB5" s="301"/>
      <c r="UVC5" s="300"/>
      <c r="UVD5" s="303"/>
      <c r="UVE5" s="303"/>
      <c r="UVF5" s="303"/>
      <c r="UVG5" s="303"/>
      <c r="UVH5" s="303"/>
      <c r="UVI5" s="303"/>
      <c r="UVJ5" s="303"/>
      <c r="UVK5" s="303"/>
      <c r="UVL5" s="85"/>
      <c r="UVM5" s="85"/>
      <c r="UVN5" s="302"/>
      <c r="UVO5" s="85"/>
      <c r="UVP5" s="98"/>
      <c r="UVQ5" s="85"/>
      <c r="UVR5" s="85"/>
      <c r="UVS5" s="85"/>
      <c r="UVT5" s="85"/>
      <c r="UVU5" s="85"/>
      <c r="UVV5" s="85"/>
      <c r="UVW5" s="112"/>
      <c r="UVX5" s="112"/>
      <c r="UVY5" s="112"/>
      <c r="UVZ5" s="112"/>
      <c r="UWA5" s="112"/>
      <c r="UWB5" s="112"/>
      <c r="UWC5" s="112"/>
      <c r="UWD5" s="112"/>
      <c r="UXB5" s="410"/>
      <c r="UXC5" s="410"/>
      <c r="UXD5" s="410"/>
      <c r="UXE5" s="410"/>
      <c r="UXF5" s="299"/>
      <c r="UXG5" s="85"/>
      <c r="UXH5" s="300"/>
      <c r="UXI5" s="300"/>
      <c r="UXJ5" s="301"/>
      <c r="UXK5" s="300"/>
      <c r="UXL5" s="303"/>
      <c r="UXM5" s="303"/>
      <c r="UXN5" s="303"/>
      <c r="UXO5" s="303"/>
      <c r="UXP5" s="303"/>
      <c r="UXQ5" s="303"/>
      <c r="UXR5" s="303"/>
      <c r="UXS5" s="303"/>
      <c r="UXT5" s="85"/>
      <c r="UXU5" s="85"/>
      <c r="UXV5" s="302"/>
      <c r="UXW5" s="85"/>
      <c r="UXX5" s="98"/>
      <c r="UXY5" s="85"/>
      <c r="UXZ5" s="85"/>
      <c r="UYA5" s="85"/>
      <c r="UYB5" s="85"/>
      <c r="UYC5" s="85"/>
      <c r="UYD5" s="85"/>
      <c r="UYE5" s="112"/>
      <c r="UYF5" s="112"/>
      <c r="UYG5" s="112"/>
      <c r="UYH5" s="112"/>
      <c r="UYI5" s="112"/>
      <c r="UYJ5" s="112"/>
      <c r="UYK5" s="112"/>
      <c r="UYL5" s="112"/>
      <c r="UZJ5" s="410"/>
      <c r="UZK5" s="410"/>
      <c r="UZL5" s="410"/>
      <c r="UZM5" s="410"/>
      <c r="UZN5" s="299"/>
      <c r="UZO5" s="85"/>
      <c r="UZP5" s="300"/>
      <c r="UZQ5" s="300"/>
      <c r="UZR5" s="301"/>
      <c r="UZS5" s="300"/>
      <c r="UZT5" s="303"/>
      <c r="UZU5" s="303"/>
      <c r="UZV5" s="303"/>
      <c r="UZW5" s="303"/>
      <c r="UZX5" s="303"/>
      <c r="UZY5" s="303"/>
      <c r="UZZ5" s="303"/>
      <c r="VAA5" s="303"/>
      <c r="VAB5" s="85"/>
      <c r="VAC5" s="85"/>
      <c r="VAD5" s="302"/>
      <c r="VAE5" s="85"/>
      <c r="VAF5" s="98"/>
      <c r="VAG5" s="85"/>
      <c r="VAH5" s="85"/>
      <c r="VAI5" s="85"/>
      <c r="VAJ5" s="85"/>
      <c r="VAK5" s="85"/>
      <c r="VAL5" s="85"/>
      <c r="VAM5" s="112"/>
      <c r="VAN5" s="112"/>
      <c r="VAO5" s="112"/>
      <c r="VAP5" s="112"/>
      <c r="VAQ5" s="112"/>
      <c r="VAR5" s="112"/>
      <c r="VAS5" s="112"/>
      <c r="VAT5" s="112"/>
      <c r="VBR5" s="410"/>
      <c r="VBS5" s="410"/>
      <c r="VBT5" s="410"/>
      <c r="VBU5" s="410"/>
      <c r="VBV5" s="299"/>
      <c r="VBW5" s="85"/>
      <c r="VBX5" s="300"/>
      <c r="VBY5" s="300"/>
      <c r="VBZ5" s="301"/>
      <c r="VCA5" s="300"/>
      <c r="VCB5" s="303"/>
      <c r="VCC5" s="303"/>
      <c r="VCD5" s="303"/>
      <c r="VCE5" s="303"/>
      <c r="VCF5" s="303"/>
      <c r="VCG5" s="303"/>
      <c r="VCH5" s="303"/>
      <c r="VCI5" s="303"/>
      <c r="VCJ5" s="85"/>
      <c r="VCK5" s="85"/>
      <c r="VCL5" s="302"/>
      <c r="VCM5" s="85"/>
      <c r="VCN5" s="98"/>
      <c r="VCO5" s="85"/>
      <c r="VCP5" s="85"/>
      <c r="VCQ5" s="85"/>
      <c r="VCR5" s="85"/>
      <c r="VCS5" s="85"/>
      <c r="VCT5" s="85"/>
      <c r="VCU5" s="112"/>
      <c r="VCV5" s="112"/>
      <c r="VCW5" s="112"/>
      <c r="VCX5" s="112"/>
      <c r="VCY5" s="112"/>
      <c r="VCZ5" s="112"/>
      <c r="VDA5" s="112"/>
      <c r="VDB5" s="112"/>
      <c r="VDZ5" s="410"/>
      <c r="VEA5" s="410"/>
      <c r="VEB5" s="410"/>
      <c r="VEC5" s="410"/>
      <c r="VED5" s="299"/>
      <c r="VEE5" s="85"/>
      <c r="VEF5" s="300"/>
      <c r="VEG5" s="300"/>
      <c r="VEH5" s="301"/>
      <c r="VEI5" s="300"/>
      <c r="VEJ5" s="303"/>
      <c r="VEK5" s="303"/>
      <c r="VEL5" s="303"/>
      <c r="VEM5" s="303"/>
      <c r="VEN5" s="303"/>
      <c r="VEO5" s="303"/>
      <c r="VEP5" s="303"/>
      <c r="VEQ5" s="303"/>
      <c r="VER5" s="85"/>
      <c r="VES5" s="85"/>
      <c r="VET5" s="302"/>
      <c r="VEU5" s="85"/>
      <c r="VEV5" s="98"/>
      <c r="VEW5" s="85"/>
      <c r="VEX5" s="85"/>
      <c r="VEY5" s="85"/>
      <c r="VEZ5" s="85"/>
      <c r="VFA5" s="85"/>
      <c r="VFB5" s="85"/>
      <c r="VFC5" s="112"/>
      <c r="VFD5" s="112"/>
      <c r="VFE5" s="112"/>
      <c r="VFF5" s="112"/>
      <c r="VFG5" s="112"/>
      <c r="VFH5" s="112"/>
      <c r="VFI5" s="112"/>
      <c r="VFJ5" s="112"/>
      <c r="VGH5" s="410"/>
      <c r="VGI5" s="410"/>
      <c r="VGJ5" s="410"/>
      <c r="VGK5" s="410"/>
      <c r="VGL5" s="299"/>
      <c r="VGM5" s="85"/>
      <c r="VGN5" s="300"/>
      <c r="VGO5" s="300"/>
      <c r="VGP5" s="301"/>
      <c r="VGQ5" s="300"/>
      <c r="VGR5" s="303"/>
      <c r="VGS5" s="303"/>
      <c r="VGT5" s="303"/>
      <c r="VGU5" s="303"/>
      <c r="VGV5" s="303"/>
      <c r="VGW5" s="303"/>
      <c r="VGX5" s="303"/>
      <c r="VGY5" s="303"/>
      <c r="VGZ5" s="85"/>
      <c r="VHA5" s="85"/>
      <c r="VHB5" s="302"/>
      <c r="VHC5" s="85"/>
      <c r="VHD5" s="98"/>
      <c r="VHE5" s="85"/>
      <c r="VHF5" s="85"/>
      <c r="VHG5" s="85"/>
      <c r="VHH5" s="85"/>
      <c r="VHI5" s="85"/>
      <c r="VHJ5" s="85"/>
      <c r="VHK5" s="112"/>
      <c r="VHL5" s="112"/>
      <c r="VHM5" s="112"/>
      <c r="VHN5" s="112"/>
      <c r="VHO5" s="112"/>
      <c r="VHP5" s="112"/>
      <c r="VHQ5" s="112"/>
      <c r="VHR5" s="112"/>
      <c r="VIP5" s="410"/>
      <c r="VIQ5" s="410"/>
      <c r="VIR5" s="410"/>
      <c r="VIS5" s="410"/>
      <c r="VIT5" s="299"/>
      <c r="VIU5" s="85"/>
      <c r="VIV5" s="300"/>
      <c r="VIW5" s="300"/>
      <c r="VIX5" s="301"/>
      <c r="VIY5" s="300"/>
      <c r="VIZ5" s="303"/>
      <c r="VJA5" s="303"/>
      <c r="VJB5" s="303"/>
      <c r="VJC5" s="303"/>
      <c r="VJD5" s="303"/>
      <c r="VJE5" s="303"/>
      <c r="VJF5" s="303"/>
      <c r="VJG5" s="303"/>
      <c r="VJH5" s="85"/>
      <c r="VJI5" s="85"/>
      <c r="VJJ5" s="302"/>
      <c r="VJK5" s="85"/>
      <c r="VJL5" s="98"/>
      <c r="VJM5" s="85"/>
      <c r="VJN5" s="85"/>
      <c r="VJO5" s="85"/>
      <c r="VJP5" s="85"/>
      <c r="VJQ5" s="85"/>
      <c r="VJR5" s="85"/>
      <c r="VJS5" s="112"/>
      <c r="VJT5" s="112"/>
      <c r="VJU5" s="112"/>
      <c r="VJV5" s="112"/>
      <c r="VJW5" s="112"/>
      <c r="VJX5" s="112"/>
      <c r="VJY5" s="112"/>
      <c r="VJZ5" s="112"/>
      <c r="VKX5" s="410"/>
      <c r="VKY5" s="410"/>
      <c r="VKZ5" s="410"/>
      <c r="VLA5" s="410"/>
      <c r="VLB5" s="299"/>
      <c r="VLC5" s="85"/>
      <c r="VLD5" s="300"/>
      <c r="VLE5" s="300"/>
      <c r="VLF5" s="301"/>
      <c r="VLG5" s="300"/>
      <c r="VLH5" s="303"/>
      <c r="VLI5" s="303"/>
      <c r="VLJ5" s="303"/>
      <c r="VLK5" s="303"/>
      <c r="VLL5" s="303"/>
      <c r="VLM5" s="303"/>
      <c r="VLN5" s="303"/>
      <c r="VLO5" s="303"/>
      <c r="VLP5" s="85"/>
      <c r="VLQ5" s="85"/>
      <c r="VLR5" s="302"/>
      <c r="VLS5" s="85"/>
      <c r="VLT5" s="98"/>
      <c r="VLU5" s="85"/>
      <c r="VLV5" s="85"/>
      <c r="VLW5" s="85"/>
      <c r="VLX5" s="85"/>
      <c r="VLY5" s="85"/>
      <c r="VLZ5" s="85"/>
      <c r="VMA5" s="112"/>
      <c r="VMB5" s="112"/>
      <c r="VMC5" s="112"/>
      <c r="VMD5" s="112"/>
      <c r="VME5" s="112"/>
      <c r="VMF5" s="112"/>
      <c r="VMG5" s="112"/>
      <c r="VMH5" s="112"/>
      <c r="VNF5" s="410"/>
      <c r="VNG5" s="410"/>
      <c r="VNH5" s="410"/>
      <c r="VNI5" s="410"/>
      <c r="VNJ5" s="299"/>
      <c r="VNK5" s="85"/>
      <c r="VNL5" s="300"/>
      <c r="VNM5" s="300"/>
      <c r="VNN5" s="301"/>
      <c r="VNO5" s="300"/>
      <c r="VNP5" s="303"/>
      <c r="VNQ5" s="303"/>
      <c r="VNR5" s="303"/>
      <c r="VNS5" s="303"/>
      <c r="VNT5" s="303"/>
      <c r="VNU5" s="303"/>
      <c r="VNV5" s="303"/>
      <c r="VNW5" s="303"/>
      <c r="VNX5" s="85"/>
      <c r="VNY5" s="85"/>
      <c r="VNZ5" s="302"/>
      <c r="VOA5" s="85"/>
      <c r="VOB5" s="98"/>
      <c r="VOC5" s="85"/>
      <c r="VOD5" s="85"/>
      <c r="VOE5" s="85"/>
      <c r="VOF5" s="85"/>
      <c r="VOG5" s="85"/>
      <c r="VOH5" s="85"/>
      <c r="VOI5" s="112"/>
      <c r="VOJ5" s="112"/>
      <c r="VOK5" s="112"/>
      <c r="VOL5" s="112"/>
      <c r="VOM5" s="112"/>
      <c r="VON5" s="112"/>
      <c r="VOO5" s="112"/>
      <c r="VOP5" s="112"/>
      <c r="VPN5" s="410"/>
      <c r="VPO5" s="410"/>
      <c r="VPP5" s="410"/>
      <c r="VPQ5" s="410"/>
      <c r="VPR5" s="299"/>
      <c r="VPS5" s="85"/>
      <c r="VPT5" s="300"/>
      <c r="VPU5" s="300"/>
      <c r="VPV5" s="301"/>
      <c r="VPW5" s="300"/>
      <c r="VPX5" s="303"/>
      <c r="VPY5" s="303"/>
      <c r="VPZ5" s="303"/>
      <c r="VQA5" s="303"/>
      <c r="VQB5" s="303"/>
      <c r="VQC5" s="303"/>
      <c r="VQD5" s="303"/>
      <c r="VQE5" s="303"/>
      <c r="VQF5" s="85"/>
      <c r="VQG5" s="85"/>
      <c r="VQH5" s="302"/>
      <c r="VQI5" s="85"/>
      <c r="VQJ5" s="98"/>
      <c r="VQK5" s="85"/>
      <c r="VQL5" s="85"/>
      <c r="VQM5" s="85"/>
      <c r="VQN5" s="85"/>
      <c r="VQO5" s="85"/>
      <c r="VQP5" s="85"/>
      <c r="VQQ5" s="112"/>
      <c r="VQR5" s="112"/>
      <c r="VQS5" s="112"/>
      <c r="VQT5" s="112"/>
      <c r="VQU5" s="112"/>
      <c r="VQV5" s="112"/>
      <c r="VQW5" s="112"/>
      <c r="VQX5" s="112"/>
      <c r="VRV5" s="410"/>
      <c r="VRW5" s="410"/>
      <c r="VRX5" s="410"/>
      <c r="VRY5" s="410"/>
      <c r="VRZ5" s="299"/>
      <c r="VSA5" s="85"/>
      <c r="VSB5" s="300"/>
      <c r="VSC5" s="300"/>
      <c r="VSD5" s="301"/>
      <c r="VSE5" s="300"/>
      <c r="VSF5" s="303"/>
      <c r="VSG5" s="303"/>
      <c r="VSH5" s="303"/>
      <c r="VSI5" s="303"/>
      <c r="VSJ5" s="303"/>
      <c r="VSK5" s="303"/>
      <c r="VSL5" s="303"/>
      <c r="VSM5" s="303"/>
      <c r="VSN5" s="85"/>
      <c r="VSO5" s="85"/>
      <c r="VSP5" s="302"/>
      <c r="VSQ5" s="85"/>
      <c r="VSR5" s="98"/>
      <c r="VSS5" s="85"/>
      <c r="VST5" s="85"/>
      <c r="VSU5" s="85"/>
      <c r="VSV5" s="85"/>
      <c r="VSW5" s="85"/>
      <c r="VSX5" s="85"/>
      <c r="VSY5" s="112"/>
      <c r="VSZ5" s="112"/>
      <c r="VTA5" s="112"/>
      <c r="VTB5" s="112"/>
      <c r="VTC5" s="112"/>
      <c r="VTD5" s="112"/>
      <c r="VTE5" s="112"/>
      <c r="VTF5" s="112"/>
      <c r="VUD5" s="410"/>
      <c r="VUE5" s="410"/>
      <c r="VUF5" s="410"/>
      <c r="VUG5" s="410"/>
      <c r="VUH5" s="299"/>
      <c r="VUI5" s="85"/>
      <c r="VUJ5" s="300"/>
      <c r="VUK5" s="300"/>
      <c r="VUL5" s="301"/>
      <c r="VUM5" s="300"/>
      <c r="VUN5" s="303"/>
      <c r="VUO5" s="303"/>
      <c r="VUP5" s="303"/>
      <c r="VUQ5" s="303"/>
      <c r="VUR5" s="303"/>
      <c r="VUS5" s="303"/>
      <c r="VUT5" s="303"/>
      <c r="VUU5" s="303"/>
      <c r="VUV5" s="85"/>
      <c r="VUW5" s="85"/>
      <c r="VUX5" s="302"/>
      <c r="VUY5" s="85"/>
      <c r="VUZ5" s="98"/>
      <c r="VVA5" s="85"/>
      <c r="VVB5" s="85"/>
      <c r="VVC5" s="85"/>
      <c r="VVD5" s="85"/>
      <c r="VVE5" s="85"/>
      <c r="VVF5" s="85"/>
      <c r="VVG5" s="112"/>
      <c r="VVH5" s="112"/>
      <c r="VVI5" s="112"/>
      <c r="VVJ5" s="112"/>
      <c r="VVK5" s="112"/>
      <c r="VVL5" s="112"/>
      <c r="VVM5" s="112"/>
      <c r="VVN5" s="112"/>
      <c r="VWL5" s="410"/>
      <c r="VWM5" s="410"/>
      <c r="VWN5" s="410"/>
      <c r="VWO5" s="410"/>
      <c r="VWP5" s="299"/>
      <c r="VWQ5" s="85"/>
      <c r="VWR5" s="300"/>
      <c r="VWS5" s="300"/>
      <c r="VWT5" s="301"/>
      <c r="VWU5" s="300"/>
      <c r="VWV5" s="303"/>
      <c r="VWW5" s="303"/>
      <c r="VWX5" s="303"/>
      <c r="VWY5" s="303"/>
      <c r="VWZ5" s="303"/>
      <c r="VXA5" s="303"/>
      <c r="VXB5" s="303"/>
      <c r="VXC5" s="303"/>
      <c r="VXD5" s="85"/>
      <c r="VXE5" s="85"/>
      <c r="VXF5" s="302"/>
      <c r="VXG5" s="85"/>
      <c r="VXH5" s="98"/>
      <c r="VXI5" s="85"/>
      <c r="VXJ5" s="85"/>
      <c r="VXK5" s="85"/>
      <c r="VXL5" s="85"/>
      <c r="VXM5" s="85"/>
      <c r="VXN5" s="85"/>
      <c r="VXO5" s="112"/>
      <c r="VXP5" s="112"/>
      <c r="VXQ5" s="112"/>
      <c r="VXR5" s="112"/>
      <c r="VXS5" s="112"/>
      <c r="VXT5" s="112"/>
      <c r="VXU5" s="112"/>
      <c r="VXV5" s="112"/>
      <c r="VYT5" s="410"/>
      <c r="VYU5" s="410"/>
      <c r="VYV5" s="410"/>
      <c r="VYW5" s="410"/>
      <c r="VYX5" s="299"/>
      <c r="VYY5" s="85"/>
      <c r="VYZ5" s="300"/>
      <c r="VZA5" s="300"/>
      <c r="VZB5" s="301"/>
      <c r="VZC5" s="300"/>
      <c r="VZD5" s="303"/>
      <c r="VZE5" s="303"/>
      <c r="VZF5" s="303"/>
      <c r="VZG5" s="303"/>
      <c r="VZH5" s="303"/>
      <c r="VZI5" s="303"/>
      <c r="VZJ5" s="303"/>
      <c r="VZK5" s="303"/>
      <c r="VZL5" s="85"/>
      <c r="VZM5" s="85"/>
      <c r="VZN5" s="302"/>
      <c r="VZO5" s="85"/>
      <c r="VZP5" s="98"/>
      <c r="VZQ5" s="85"/>
      <c r="VZR5" s="85"/>
      <c r="VZS5" s="85"/>
      <c r="VZT5" s="85"/>
      <c r="VZU5" s="85"/>
      <c r="VZV5" s="85"/>
      <c r="VZW5" s="112"/>
      <c r="VZX5" s="112"/>
      <c r="VZY5" s="112"/>
      <c r="VZZ5" s="112"/>
      <c r="WAA5" s="112"/>
      <c r="WAB5" s="112"/>
      <c r="WAC5" s="112"/>
      <c r="WAD5" s="112"/>
      <c r="WBB5" s="410"/>
      <c r="WBC5" s="410"/>
      <c r="WBD5" s="410"/>
      <c r="WBE5" s="410"/>
      <c r="WBF5" s="299"/>
      <c r="WBG5" s="85"/>
      <c r="WBH5" s="300"/>
      <c r="WBI5" s="300"/>
      <c r="WBJ5" s="301"/>
      <c r="WBK5" s="300"/>
      <c r="WBL5" s="303"/>
      <c r="WBM5" s="303"/>
      <c r="WBN5" s="303"/>
      <c r="WBO5" s="303"/>
      <c r="WBP5" s="303"/>
      <c r="WBQ5" s="303"/>
      <c r="WBR5" s="303"/>
      <c r="WBS5" s="303"/>
      <c r="WBT5" s="85"/>
      <c r="WBU5" s="85"/>
      <c r="WBV5" s="302"/>
      <c r="WBW5" s="85"/>
      <c r="WBX5" s="98"/>
      <c r="WBY5" s="85"/>
      <c r="WBZ5" s="85"/>
      <c r="WCA5" s="85"/>
      <c r="WCB5" s="85"/>
      <c r="WCC5" s="85"/>
      <c r="WCD5" s="85"/>
      <c r="WCE5" s="112"/>
      <c r="WCF5" s="112"/>
      <c r="WCG5" s="112"/>
      <c r="WCH5" s="112"/>
      <c r="WCI5" s="112"/>
      <c r="WCJ5" s="112"/>
      <c r="WCK5" s="112"/>
      <c r="WCL5" s="112"/>
      <c r="WDJ5" s="410"/>
      <c r="WDK5" s="410"/>
      <c r="WDL5" s="410"/>
      <c r="WDM5" s="410"/>
      <c r="WDN5" s="299"/>
      <c r="WDO5" s="85"/>
      <c r="WDP5" s="300"/>
      <c r="WDQ5" s="300"/>
      <c r="WDR5" s="301"/>
      <c r="WDS5" s="300"/>
      <c r="WDT5" s="303"/>
      <c r="WDU5" s="303"/>
      <c r="WDV5" s="303"/>
      <c r="WDW5" s="303"/>
      <c r="WDX5" s="303"/>
      <c r="WDY5" s="303"/>
      <c r="WDZ5" s="303"/>
      <c r="WEA5" s="303"/>
      <c r="WEB5" s="85"/>
      <c r="WEC5" s="85"/>
      <c r="WED5" s="302"/>
      <c r="WEE5" s="85"/>
      <c r="WEF5" s="98"/>
      <c r="WEG5" s="85"/>
      <c r="WEH5" s="85"/>
      <c r="WEI5" s="85"/>
      <c r="WEJ5" s="85"/>
      <c r="WEK5" s="85"/>
      <c r="WEL5" s="85"/>
      <c r="WEM5" s="112"/>
      <c r="WEN5" s="112"/>
      <c r="WEO5" s="112"/>
      <c r="WEP5" s="112"/>
      <c r="WEQ5" s="112"/>
      <c r="WER5" s="112"/>
      <c r="WES5" s="112"/>
      <c r="WET5" s="112"/>
      <c r="WFR5" s="410"/>
      <c r="WFS5" s="410"/>
      <c r="WFT5" s="410"/>
      <c r="WFU5" s="410"/>
      <c r="WFV5" s="299"/>
      <c r="WFW5" s="85"/>
      <c r="WFX5" s="300"/>
      <c r="WFY5" s="300"/>
      <c r="WFZ5" s="301"/>
      <c r="WGA5" s="300"/>
      <c r="WGB5" s="303"/>
      <c r="WGC5" s="303"/>
      <c r="WGD5" s="303"/>
      <c r="WGE5" s="303"/>
      <c r="WGF5" s="303"/>
      <c r="WGG5" s="303"/>
      <c r="WGH5" s="303"/>
      <c r="WGI5" s="303"/>
      <c r="WGJ5" s="85"/>
      <c r="WGK5" s="85"/>
      <c r="WGL5" s="302"/>
      <c r="WGM5" s="85"/>
      <c r="WGN5" s="98"/>
      <c r="WGO5" s="85"/>
      <c r="WGP5" s="85"/>
      <c r="WGQ5" s="85"/>
      <c r="WGR5" s="85"/>
      <c r="WGS5" s="85"/>
      <c r="WGT5" s="85"/>
      <c r="WGU5" s="112"/>
      <c r="WGV5" s="112"/>
      <c r="WGW5" s="112"/>
      <c r="WGX5" s="112"/>
      <c r="WGY5" s="112"/>
      <c r="WGZ5" s="112"/>
      <c r="WHA5" s="112"/>
      <c r="WHB5" s="112"/>
      <c r="WHZ5" s="410"/>
      <c r="WIA5" s="410"/>
      <c r="WIB5" s="410"/>
      <c r="WIC5" s="410"/>
      <c r="WID5" s="299"/>
      <c r="WIE5" s="85"/>
      <c r="WIF5" s="300"/>
      <c r="WIG5" s="300"/>
      <c r="WIH5" s="301"/>
      <c r="WII5" s="300"/>
      <c r="WIJ5" s="303"/>
      <c r="WIK5" s="303"/>
      <c r="WIL5" s="303"/>
      <c r="WIM5" s="303"/>
      <c r="WIN5" s="303"/>
      <c r="WIO5" s="303"/>
      <c r="WIP5" s="303"/>
      <c r="WIQ5" s="303"/>
      <c r="WIR5" s="85"/>
      <c r="WIS5" s="85"/>
      <c r="WIT5" s="302"/>
      <c r="WIU5" s="85"/>
      <c r="WIV5" s="98"/>
      <c r="WIW5" s="85"/>
      <c r="WIX5" s="85"/>
      <c r="WIY5" s="85"/>
      <c r="WIZ5" s="85"/>
      <c r="WJA5" s="85"/>
      <c r="WJB5" s="85"/>
      <c r="WJC5" s="112"/>
      <c r="WJD5" s="112"/>
      <c r="WJE5" s="112"/>
      <c r="WJF5" s="112"/>
      <c r="WJG5" s="112"/>
      <c r="WJH5" s="112"/>
      <c r="WJI5" s="112"/>
      <c r="WJJ5" s="112"/>
      <c r="WKH5" s="410"/>
      <c r="WKI5" s="410"/>
      <c r="WKJ5" s="410"/>
      <c r="WKK5" s="410"/>
      <c r="WKL5" s="299"/>
      <c r="WKM5" s="85"/>
      <c r="WKN5" s="300"/>
      <c r="WKO5" s="300"/>
      <c r="WKP5" s="301"/>
      <c r="WKQ5" s="300"/>
      <c r="WKR5" s="303"/>
      <c r="WKS5" s="303"/>
      <c r="WKT5" s="303"/>
      <c r="WKU5" s="303"/>
      <c r="WKV5" s="303"/>
      <c r="WKW5" s="303"/>
      <c r="WKX5" s="303"/>
      <c r="WKY5" s="303"/>
      <c r="WKZ5" s="85"/>
      <c r="WLA5" s="85"/>
      <c r="WLB5" s="302"/>
      <c r="WLC5" s="85"/>
      <c r="WLD5" s="98"/>
      <c r="WLE5" s="85"/>
      <c r="WLF5" s="85"/>
      <c r="WLG5" s="85"/>
      <c r="WLH5" s="85"/>
      <c r="WLI5" s="85"/>
      <c r="WLJ5" s="85"/>
      <c r="WLK5" s="112"/>
      <c r="WLL5" s="112"/>
      <c r="WLM5" s="112"/>
      <c r="WLN5" s="112"/>
      <c r="WLO5" s="112"/>
      <c r="WLP5" s="112"/>
      <c r="WLQ5" s="112"/>
      <c r="WLR5" s="112"/>
      <c r="WMP5" s="410"/>
      <c r="WMQ5" s="410"/>
      <c r="WMR5" s="410"/>
      <c r="WMS5" s="410"/>
      <c r="WMT5" s="299"/>
      <c r="WMU5" s="85"/>
      <c r="WMV5" s="300"/>
      <c r="WMW5" s="300"/>
      <c r="WMX5" s="301"/>
      <c r="WMY5" s="300"/>
      <c r="WMZ5" s="303"/>
      <c r="WNA5" s="303"/>
      <c r="WNB5" s="303"/>
      <c r="WNC5" s="303"/>
      <c r="WND5" s="303"/>
      <c r="WNE5" s="303"/>
      <c r="WNF5" s="303"/>
      <c r="WNG5" s="303"/>
      <c r="WNH5" s="85"/>
      <c r="WNI5" s="85"/>
      <c r="WNJ5" s="302"/>
      <c r="WNK5" s="85"/>
      <c r="WNL5" s="98"/>
      <c r="WNM5" s="85"/>
      <c r="WNN5" s="85"/>
      <c r="WNO5" s="85"/>
      <c r="WNP5" s="85"/>
      <c r="WNQ5" s="85"/>
      <c r="WNR5" s="85"/>
      <c r="WNS5" s="112"/>
      <c r="WNT5" s="112"/>
      <c r="WNU5" s="112"/>
      <c r="WNV5" s="112"/>
      <c r="WNW5" s="112"/>
      <c r="WNX5" s="112"/>
      <c r="WNY5" s="112"/>
      <c r="WNZ5" s="112"/>
      <c r="WOX5" s="410"/>
      <c r="WOY5" s="410"/>
      <c r="WOZ5" s="410"/>
      <c r="WPA5" s="410"/>
      <c r="WPB5" s="299"/>
      <c r="WPC5" s="85"/>
      <c r="WPD5" s="300"/>
      <c r="WPE5" s="300"/>
      <c r="WPF5" s="301"/>
      <c r="WPG5" s="300"/>
      <c r="WPH5" s="303"/>
      <c r="WPI5" s="303"/>
      <c r="WPJ5" s="303"/>
      <c r="WPK5" s="303"/>
      <c r="WPL5" s="303"/>
      <c r="WPM5" s="303"/>
      <c r="WPN5" s="303"/>
      <c r="WPO5" s="303"/>
      <c r="WPP5" s="85"/>
      <c r="WPQ5" s="85"/>
      <c r="WPR5" s="302"/>
      <c r="WPS5" s="85"/>
      <c r="WPT5" s="98"/>
      <c r="WPU5" s="85"/>
      <c r="WPV5" s="85"/>
      <c r="WPW5" s="85"/>
      <c r="WPX5" s="85"/>
      <c r="WPY5" s="85"/>
      <c r="WPZ5" s="85"/>
      <c r="WQA5" s="112"/>
      <c r="WQB5" s="112"/>
      <c r="WQC5" s="112"/>
      <c r="WQD5" s="112"/>
      <c r="WQE5" s="112"/>
      <c r="WQF5" s="112"/>
      <c r="WQG5" s="112"/>
      <c r="WQH5" s="112"/>
      <c r="WRF5" s="410"/>
      <c r="WRG5" s="410"/>
      <c r="WRH5" s="410"/>
      <c r="WRI5" s="410"/>
      <c r="WRJ5" s="299"/>
      <c r="WRK5" s="85"/>
      <c r="WRL5" s="300"/>
      <c r="WRM5" s="300"/>
      <c r="WRN5" s="301"/>
      <c r="WRO5" s="300"/>
      <c r="WRP5" s="303"/>
      <c r="WRQ5" s="303"/>
      <c r="WRR5" s="303"/>
      <c r="WRS5" s="303"/>
      <c r="WRT5" s="303"/>
      <c r="WRU5" s="303"/>
      <c r="WRV5" s="303"/>
      <c r="WRW5" s="303"/>
      <c r="WRX5" s="85"/>
      <c r="WRY5" s="85"/>
      <c r="WRZ5" s="302"/>
      <c r="WSA5" s="85"/>
      <c r="WSB5" s="98"/>
      <c r="WSC5" s="85"/>
      <c r="WSD5" s="85"/>
      <c r="WSE5" s="85"/>
      <c r="WSF5" s="85"/>
      <c r="WSG5" s="85"/>
      <c r="WSH5" s="85"/>
      <c r="WSI5" s="112"/>
      <c r="WSJ5" s="112"/>
      <c r="WSK5" s="112"/>
      <c r="WSL5" s="112"/>
      <c r="WSM5" s="112"/>
      <c r="WSN5" s="112"/>
      <c r="WSO5" s="112"/>
      <c r="WSP5" s="112"/>
      <c r="WTN5" s="410"/>
      <c r="WTO5" s="410"/>
      <c r="WTP5" s="410"/>
      <c r="WTQ5" s="410"/>
      <c r="WTR5" s="299"/>
      <c r="WTS5" s="85"/>
      <c r="WTT5" s="300"/>
      <c r="WTU5" s="300"/>
      <c r="WTV5" s="301"/>
      <c r="WTW5" s="300"/>
      <c r="WTX5" s="303"/>
      <c r="WTY5" s="303"/>
      <c r="WTZ5" s="303"/>
      <c r="WUA5" s="303"/>
      <c r="WUB5" s="303"/>
      <c r="WUC5" s="303"/>
      <c r="WUD5" s="303"/>
      <c r="WUE5" s="303"/>
      <c r="WUF5" s="85"/>
      <c r="WUG5" s="85"/>
      <c r="WUH5" s="302"/>
      <c r="WUI5" s="85"/>
      <c r="WUJ5" s="98"/>
      <c r="WUK5" s="85"/>
      <c r="WUL5" s="85"/>
      <c r="WUM5" s="85"/>
      <c r="WUN5" s="85"/>
      <c r="WUO5" s="85"/>
      <c r="WUP5" s="85"/>
      <c r="WUQ5" s="112"/>
      <c r="WUR5" s="112"/>
      <c r="WUS5" s="112"/>
      <c r="WUT5" s="112"/>
      <c r="WUU5" s="112"/>
      <c r="WUV5" s="112"/>
      <c r="WUW5" s="112"/>
      <c r="WUX5" s="112"/>
      <c r="WVV5" s="410"/>
      <c r="WVW5" s="410"/>
      <c r="WVX5" s="410"/>
      <c r="WVY5" s="410"/>
      <c r="WVZ5" s="299"/>
      <c r="WWA5" s="85"/>
      <c r="WWB5" s="300"/>
      <c r="WWC5" s="300"/>
      <c r="WWD5" s="301"/>
      <c r="WWE5" s="300"/>
      <c r="WWF5" s="303"/>
      <c r="WWG5" s="303"/>
      <c r="WWH5" s="303"/>
      <c r="WWI5" s="303"/>
      <c r="WWJ5" s="303"/>
      <c r="WWK5" s="303"/>
      <c r="WWL5" s="303"/>
      <c r="WWM5" s="303"/>
      <c r="WWN5" s="85"/>
      <c r="WWO5" s="85"/>
      <c r="WWP5" s="302"/>
      <c r="WWQ5" s="85"/>
      <c r="WWR5" s="98"/>
      <c r="WWS5" s="85"/>
      <c r="WWT5" s="85"/>
      <c r="WWU5" s="85"/>
      <c r="WWV5" s="85"/>
      <c r="WWW5" s="85"/>
      <c r="WWX5" s="85"/>
      <c r="WWY5" s="112"/>
      <c r="WWZ5" s="112"/>
      <c r="WXA5" s="112"/>
      <c r="WXB5" s="112"/>
      <c r="WXC5" s="112"/>
      <c r="WXD5" s="112"/>
      <c r="WXE5" s="112"/>
      <c r="WXF5" s="112"/>
      <c r="WYD5" s="410"/>
      <c r="WYE5" s="410"/>
      <c r="WYF5" s="410"/>
      <c r="WYG5" s="410"/>
      <c r="WYH5" s="299"/>
      <c r="WYI5" s="85"/>
      <c r="WYJ5" s="300"/>
      <c r="WYK5" s="300"/>
      <c r="WYL5" s="301"/>
      <c r="WYM5" s="300"/>
      <c r="WYN5" s="303"/>
      <c r="WYO5" s="303"/>
      <c r="WYP5" s="303"/>
      <c r="WYQ5" s="303"/>
      <c r="WYR5" s="303"/>
      <c r="WYS5" s="303"/>
      <c r="WYT5" s="303"/>
      <c r="WYU5" s="303"/>
      <c r="WYV5" s="85"/>
      <c r="WYW5" s="85"/>
      <c r="WYX5" s="302"/>
      <c r="WYY5" s="85"/>
      <c r="WYZ5" s="98"/>
      <c r="WZA5" s="85"/>
      <c r="WZB5" s="85"/>
      <c r="WZC5" s="85"/>
      <c r="WZD5" s="85"/>
      <c r="WZE5" s="85"/>
      <c r="WZF5" s="85"/>
      <c r="WZG5" s="112"/>
      <c r="WZH5" s="112"/>
      <c r="WZI5" s="112"/>
      <c r="WZJ5" s="112"/>
      <c r="WZK5" s="112"/>
      <c r="WZL5" s="112"/>
      <c r="WZM5" s="112"/>
      <c r="WZN5" s="112"/>
      <c r="XAL5" s="410"/>
      <c r="XAM5" s="410"/>
      <c r="XAN5" s="410"/>
      <c r="XAO5" s="410"/>
      <c r="XAP5" s="299"/>
      <c r="XAQ5" s="85"/>
      <c r="XAR5" s="300"/>
      <c r="XAS5" s="300"/>
      <c r="XAT5" s="301"/>
      <c r="XAU5" s="300"/>
      <c r="XAV5" s="303"/>
      <c r="XAW5" s="303"/>
      <c r="XAX5" s="303"/>
      <c r="XAY5" s="303"/>
      <c r="XAZ5" s="303"/>
      <c r="XBA5" s="303"/>
      <c r="XBB5" s="303"/>
      <c r="XBC5" s="303"/>
      <c r="XBD5" s="85"/>
      <c r="XBE5" s="85"/>
      <c r="XBF5" s="302"/>
      <c r="XBG5" s="85"/>
      <c r="XBH5" s="98"/>
      <c r="XBI5" s="85"/>
      <c r="XBJ5" s="85"/>
      <c r="XBK5" s="85"/>
      <c r="XBL5" s="85"/>
      <c r="XBM5" s="85"/>
      <c r="XBN5" s="85"/>
      <c r="XBO5" s="112"/>
      <c r="XBP5" s="112"/>
      <c r="XBQ5" s="112"/>
      <c r="XBR5" s="112"/>
      <c r="XBS5" s="112"/>
      <c r="XBT5" s="112"/>
      <c r="XBU5" s="112"/>
      <c r="XBV5" s="112"/>
      <c r="XCT5" s="410"/>
      <c r="XCU5" s="410"/>
      <c r="XCV5" s="410"/>
      <c r="XCW5" s="410"/>
      <c r="XCX5" s="299"/>
      <c r="XCY5" s="85"/>
      <c r="XCZ5" s="300"/>
      <c r="XDA5" s="300"/>
      <c r="XDB5" s="301"/>
      <c r="XDC5" s="300"/>
      <c r="XDD5" s="303"/>
      <c r="XDE5" s="303"/>
      <c r="XDF5" s="303"/>
      <c r="XDG5" s="303"/>
      <c r="XDH5" s="303"/>
      <c r="XDI5" s="303"/>
      <c r="XDJ5" s="303"/>
      <c r="XDK5" s="303"/>
      <c r="XDL5" s="85"/>
      <c r="XDM5" s="85"/>
      <c r="XDN5" s="302"/>
      <c r="XDO5" s="85"/>
      <c r="XDP5" s="98"/>
      <c r="XDQ5" s="85"/>
      <c r="XDR5" s="85"/>
      <c r="XDS5" s="85"/>
      <c r="XDT5" s="85"/>
      <c r="XDU5" s="85"/>
      <c r="XDV5" s="85"/>
      <c r="XDW5" s="112"/>
      <c r="XDX5" s="112"/>
      <c r="XDY5" s="112"/>
      <c r="XDZ5" s="112"/>
      <c r="XEA5" s="112"/>
      <c r="XEB5" s="112"/>
      <c r="XEC5" s="112"/>
      <c r="XED5" s="112"/>
      <c r="XFB5" s="412"/>
      <c r="XFC5" s="412"/>
      <c r="XFD5" s="412"/>
    </row>
    <row r="6" spans="1:16384" s="5" customFormat="1">
      <c r="AE6" s="68"/>
      <c r="AF6" s="68"/>
      <c r="AG6" s="68"/>
      <c r="AH6" s="68"/>
      <c r="AI6" s="68"/>
      <c r="AJ6" s="112"/>
      <c r="AK6" s="112"/>
      <c r="AL6" s="112"/>
      <c r="AM6" s="188"/>
      <c r="AN6" s="188"/>
      <c r="AO6" s="188"/>
      <c r="AP6" s="188"/>
      <c r="AQ6" s="188"/>
      <c r="AR6" s="188"/>
      <c r="AS6"/>
      <c r="AT6"/>
      <c r="AU6"/>
      <c r="AV6"/>
      <c r="AW6"/>
      <c r="AX6"/>
      <c r="AY6"/>
      <c r="AZ6"/>
      <c r="BA6"/>
      <c r="BB6"/>
      <c r="BC6"/>
      <c r="BD6"/>
      <c r="BE6"/>
      <c r="BF6"/>
      <c r="BG6"/>
      <c r="BH6"/>
      <c r="CM6" s="112"/>
      <c r="CN6" s="112"/>
      <c r="CO6" s="112"/>
      <c r="CP6" s="112"/>
      <c r="CQ6" s="112"/>
      <c r="CR6" s="112"/>
      <c r="CS6" s="112"/>
      <c r="CT6" s="112"/>
      <c r="CU6"/>
      <c r="CV6"/>
      <c r="CW6"/>
      <c r="CX6"/>
      <c r="CY6"/>
      <c r="CZ6"/>
      <c r="DA6"/>
      <c r="DB6"/>
      <c r="DC6"/>
      <c r="DD6"/>
      <c r="DE6"/>
      <c r="DF6"/>
      <c r="DG6"/>
      <c r="DH6"/>
      <c r="DI6"/>
      <c r="DJ6"/>
      <c r="DK6"/>
      <c r="DL6"/>
      <c r="DM6"/>
      <c r="DN6"/>
      <c r="DO6"/>
      <c r="DP6"/>
      <c r="EU6" s="112"/>
      <c r="EV6" s="112"/>
      <c r="EW6" s="112"/>
      <c r="EX6" s="112"/>
      <c r="EY6" s="112"/>
      <c r="EZ6" s="112"/>
      <c r="FA6" s="112"/>
      <c r="FB6" s="112"/>
      <c r="FC6"/>
      <c r="FD6"/>
      <c r="FE6"/>
      <c r="FF6"/>
      <c r="FG6"/>
      <c r="FH6"/>
      <c r="FI6"/>
      <c r="FJ6"/>
      <c r="FK6"/>
      <c r="FL6"/>
      <c r="FM6"/>
      <c r="FN6"/>
      <c r="FO6"/>
      <c r="FP6"/>
      <c r="FQ6"/>
      <c r="FR6"/>
      <c r="FS6"/>
      <c r="FT6"/>
      <c r="FU6"/>
      <c r="FV6"/>
      <c r="FW6"/>
      <c r="FX6"/>
      <c r="HC6" s="112"/>
      <c r="HD6" s="112"/>
      <c r="HE6" s="112"/>
      <c r="HF6" s="112"/>
      <c r="HG6" s="112"/>
      <c r="HH6" s="112"/>
      <c r="HI6" s="112"/>
      <c r="HJ6" s="112"/>
      <c r="HK6"/>
      <c r="HL6"/>
      <c r="HM6"/>
      <c r="HN6"/>
      <c r="HO6"/>
      <c r="HP6"/>
      <c r="HQ6"/>
      <c r="HR6"/>
      <c r="HS6"/>
      <c r="HT6"/>
      <c r="HU6"/>
      <c r="HV6"/>
      <c r="HW6"/>
      <c r="HX6"/>
      <c r="HY6"/>
      <c r="HZ6"/>
      <c r="IA6"/>
      <c r="IB6"/>
      <c r="IC6"/>
      <c r="ID6"/>
      <c r="IE6"/>
      <c r="IF6"/>
      <c r="JK6" s="112"/>
      <c r="JL6" s="112"/>
      <c r="JM6" s="112"/>
      <c r="JN6" s="112"/>
      <c r="JO6" s="112"/>
      <c r="JP6" s="112"/>
      <c r="JQ6" s="112"/>
      <c r="JR6" s="112"/>
      <c r="JS6"/>
      <c r="JT6"/>
      <c r="JU6"/>
      <c r="JV6"/>
      <c r="JW6"/>
      <c r="JX6"/>
      <c r="JY6"/>
      <c r="JZ6"/>
      <c r="KA6"/>
      <c r="KB6"/>
      <c r="KC6"/>
      <c r="KD6"/>
      <c r="KE6"/>
      <c r="KF6"/>
      <c r="KG6"/>
      <c r="KH6"/>
      <c r="KI6"/>
      <c r="KJ6"/>
      <c r="KK6"/>
      <c r="KL6"/>
      <c r="KM6"/>
      <c r="KN6"/>
      <c r="LS6" s="112"/>
      <c r="LT6" s="112"/>
      <c r="LU6" s="112"/>
      <c r="LV6" s="112"/>
      <c r="LW6" s="112"/>
      <c r="LX6" s="112"/>
      <c r="LY6" s="112"/>
      <c r="LZ6" s="112"/>
      <c r="MA6"/>
      <c r="MB6"/>
      <c r="MC6"/>
      <c r="MD6"/>
      <c r="ME6"/>
      <c r="MF6"/>
      <c r="MG6"/>
      <c r="MH6"/>
      <c r="MI6"/>
      <c r="MJ6"/>
      <c r="MK6"/>
      <c r="ML6"/>
      <c r="MM6"/>
      <c r="MN6"/>
      <c r="MO6"/>
      <c r="MP6"/>
      <c r="MQ6"/>
      <c r="MR6"/>
      <c r="MS6"/>
      <c r="MT6"/>
      <c r="MU6"/>
      <c r="MV6"/>
      <c r="OA6" s="112"/>
      <c r="OB6" s="112"/>
      <c r="OC6" s="112"/>
      <c r="OD6" s="112"/>
      <c r="OE6" s="112"/>
      <c r="OF6" s="112"/>
      <c r="OG6" s="112"/>
      <c r="OH6" s="112"/>
      <c r="OI6"/>
      <c r="OJ6"/>
      <c r="OK6"/>
      <c r="OL6"/>
      <c r="OM6"/>
      <c r="ON6"/>
      <c r="OO6"/>
      <c r="OP6"/>
      <c r="OQ6"/>
      <c r="OR6"/>
      <c r="OS6"/>
      <c r="OT6"/>
      <c r="OU6"/>
      <c r="OV6"/>
      <c r="OW6"/>
      <c r="OX6"/>
      <c r="OY6"/>
      <c r="OZ6"/>
      <c r="PA6"/>
      <c r="PB6"/>
      <c r="PC6"/>
      <c r="PD6"/>
      <c r="QI6" s="112"/>
      <c r="QJ6" s="112"/>
      <c r="QK6" s="112"/>
      <c r="QL6" s="112"/>
      <c r="QM6" s="112"/>
      <c r="QN6" s="112"/>
      <c r="QO6" s="112"/>
      <c r="QP6" s="112"/>
      <c r="QQ6"/>
      <c r="QR6"/>
      <c r="QS6"/>
      <c r="QT6"/>
      <c r="QU6"/>
      <c r="QV6"/>
      <c r="QW6"/>
      <c r="QX6"/>
      <c r="QY6"/>
      <c r="QZ6"/>
      <c r="RA6"/>
      <c r="RB6"/>
      <c r="RC6"/>
      <c r="RD6"/>
      <c r="RE6"/>
      <c r="RF6"/>
      <c r="RG6"/>
      <c r="RH6"/>
      <c r="RI6"/>
      <c r="RJ6"/>
      <c r="RK6"/>
      <c r="RL6"/>
      <c r="SQ6" s="112"/>
      <c r="SR6" s="112"/>
      <c r="SS6" s="112"/>
      <c r="ST6" s="112"/>
      <c r="SU6" s="112"/>
      <c r="SV6" s="112"/>
      <c r="SW6" s="112"/>
      <c r="SX6" s="112"/>
      <c r="SY6"/>
      <c r="SZ6"/>
      <c r="TA6"/>
      <c r="TB6"/>
      <c r="TC6"/>
      <c r="TD6"/>
      <c r="TE6"/>
      <c r="TF6"/>
      <c r="TG6"/>
      <c r="TH6"/>
      <c r="TI6"/>
      <c r="TJ6"/>
      <c r="TK6"/>
      <c r="TL6"/>
      <c r="TM6"/>
      <c r="TN6"/>
      <c r="TO6"/>
      <c r="TP6"/>
      <c r="TQ6"/>
      <c r="TR6"/>
      <c r="TS6"/>
      <c r="TT6"/>
      <c r="UY6" s="112"/>
      <c r="UZ6" s="112"/>
      <c r="VA6" s="112"/>
      <c r="VB6" s="112"/>
      <c r="VC6" s="112"/>
      <c r="VD6" s="112"/>
      <c r="VE6" s="112"/>
      <c r="VF6" s="112"/>
      <c r="VG6"/>
      <c r="VH6"/>
      <c r="VI6"/>
      <c r="VJ6"/>
      <c r="VK6"/>
      <c r="VL6"/>
      <c r="VM6"/>
      <c r="VN6"/>
      <c r="VO6"/>
      <c r="VP6"/>
      <c r="VQ6"/>
      <c r="VR6"/>
      <c r="VS6"/>
      <c r="VT6"/>
      <c r="VU6"/>
      <c r="VV6"/>
      <c r="VW6"/>
      <c r="VX6"/>
      <c r="VY6"/>
      <c r="VZ6"/>
      <c r="WA6"/>
      <c r="WB6"/>
      <c r="XG6" s="112"/>
      <c r="XH6" s="112"/>
      <c r="XI6" s="112"/>
      <c r="XJ6" s="112"/>
      <c r="XK6" s="112"/>
      <c r="XL6" s="112"/>
      <c r="XM6" s="112"/>
      <c r="XN6" s="112"/>
      <c r="XO6"/>
      <c r="XP6"/>
      <c r="XQ6"/>
      <c r="XR6"/>
      <c r="XS6"/>
      <c r="XT6"/>
      <c r="XU6"/>
      <c r="XV6"/>
      <c r="XW6"/>
      <c r="XX6"/>
      <c r="XY6"/>
      <c r="XZ6"/>
      <c r="YA6"/>
      <c r="YB6"/>
      <c r="YC6"/>
      <c r="YD6"/>
      <c r="YE6"/>
      <c r="YF6"/>
      <c r="YG6"/>
      <c r="YH6"/>
      <c r="YI6"/>
      <c r="YJ6"/>
      <c r="ZO6" s="112"/>
      <c r="ZP6" s="112"/>
      <c r="ZQ6" s="112"/>
      <c r="ZR6" s="112"/>
      <c r="ZS6" s="112"/>
      <c r="ZT6" s="112"/>
      <c r="ZU6" s="112"/>
      <c r="ZV6" s="112"/>
      <c r="ZW6"/>
      <c r="ZX6"/>
      <c r="ZY6"/>
      <c r="ZZ6"/>
      <c r="AAA6"/>
      <c r="AAB6"/>
      <c r="AAC6"/>
      <c r="AAD6"/>
      <c r="AAE6"/>
      <c r="AAF6"/>
      <c r="AAG6"/>
      <c r="AAH6"/>
      <c r="AAI6"/>
      <c r="AAJ6"/>
      <c r="AAK6"/>
      <c r="AAL6"/>
      <c r="AAM6"/>
      <c r="AAN6"/>
      <c r="AAO6"/>
      <c r="AAP6"/>
      <c r="AAQ6"/>
      <c r="AAR6"/>
      <c r="ABW6" s="112"/>
      <c r="ABX6" s="112"/>
      <c r="ABY6" s="112"/>
      <c r="ABZ6" s="112"/>
      <c r="ACA6" s="112"/>
      <c r="ACB6" s="112"/>
      <c r="ACC6" s="112"/>
      <c r="ACD6" s="112"/>
      <c r="ACE6"/>
      <c r="ACF6"/>
      <c r="ACG6"/>
      <c r="ACH6"/>
      <c r="ACI6"/>
      <c r="ACJ6"/>
      <c r="ACK6"/>
      <c r="ACL6"/>
      <c r="ACM6"/>
      <c r="ACN6"/>
      <c r="ACO6"/>
      <c r="ACP6"/>
      <c r="ACQ6"/>
      <c r="ACR6"/>
      <c r="ACS6"/>
      <c r="ACT6"/>
      <c r="ACU6"/>
      <c r="ACV6"/>
      <c r="ACW6"/>
      <c r="ACX6"/>
      <c r="ACY6"/>
      <c r="ACZ6"/>
      <c r="AEE6" s="112"/>
      <c r="AEF6" s="112"/>
      <c r="AEG6" s="112"/>
      <c r="AEH6" s="112"/>
      <c r="AEI6" s="112"/>
      <c r="AEJ6" s="112"/>
      <c r="AEK6" s="112"/>
      <c r="AEL6" s="112"/>
      <c r="AEM6"/>
      <c r="AEN6"/>
      <c r="AEO6"/>
      <c r="AEP6"/>
      <c r="AEQ6"/>
      <c r="AER6"/>
      <c r="AES6"/>
      <c r="AET6"/>
      <c r="AEU6"/>
      <c r="AEV6"/>
      <c r="AEW6"/>
      <c r="AEX6"/>
      <c r="AEY6"/>
      <c r="AEZ6"/>
      <c r="AFA6"/>
      <c r="AFB6"/>
      <c r="AFC6"/>
      <c r="AFD6"/>
      <c r="AFE6"/>
      <c r="AFF6"/>
      <c r="AFG6"/>
      <c r="AFH6"/>
      <c r="AGM6" s="112"/>
      <c r="AGN6" s="112"/>
      <c r="AGO6" s="112"/>
      <c r="AGP6" s="112"/>
      <c r="AGQ6" s="112"/>
      <c r="AGR6" s="112"/>
      <c r="AGS6" s="112"/>
      <c r="AGT6" s="112"/>
      <c r="AGU6"/>
      <c r="AGV6"/>
      <c r="AGW6"/>
      <c r="AGX6"/>
      <c r="AGY6"/>
      <c r="AGZ6"/>
      <c r="AHA6"/>
      <c r="AHB6"/>
      <c r="AHC6"/>
      <c r="AHD6"/>
      <c r="AHE6"/>
      <c r="AHF6"/>
      <c r="AHG6"/>
      <c r="AHH6"/>
      <c r="AHI6"/>
      <c r="AHJ6"/>
      <c r="AHK6"/>
      <c r="AHL6"/>
      <c r="AHM6"/>
      <c r="AHN6"/>
      <c r="AHO6"/>
      <c r="AHP6"/>
      <c r="AIU6" s="112"/>
      <c r="AIV6" s="112"/>
      <c r="AIW6" s="112"/>
      <c r="AIX6" s="112"/>
      <c r="AIY6" s="112"/>
      <c r="AIZ6" s="112"/>
      <c r="AJA6" s="112"/>
      <c r="AJB6" s="112"/>
      <c r="AJC6"/>
      <c r="AJD6"/>
      <c r="AJE6"/>
      <c r="AJF6"/>
      <c r="AJG6"/>
      <c r="AJH6"/>
      <c r="AJI6"/>
      <c r="AJJ6"/>
      <c r="AJK6"/>
      <c r="AJL6"/>
      <c r="AJM6"/>
      <c r="AJN6"/>
      <c r="AJO6"/>
      <c r="AJP6"/>
      <c r="AJQ6"/>
      <c r="AJR6"/>
      <c r="AJS6"/>
      <c r="AJT6"/>
      <c r="AJU6"/>
      <c r="AJV6"/>
      <c r="AJW6"/>
      <c r="AJX6"/>
      <c r="ALC6" s="112"/>
      <c r="ALD6" s="112"/>
      <c r="ALE6" s="112"/>
      <c r="ALF6" s="112"/>
      <c r="ALG6" s="112"/>
      <c r="ALH6" s="112"/>
      <c r="ALI6" s="112"/>
      <c r="ALJ6" s="112"/>
      <c r="ALK6"/>
      <c r="ALL6"/>
      <c r="ALM6"/>
      <c r="ALN6"/>
      <c r="ALO6"/>
      <c r="ALP6"/>
      <c r="ALQ6"/>
      <c r="ALR6"/>
      <c r="ALS6"/>
      <c r="ALT6"/>
      <c r="ALU6"/>
      <c r="ALV6"/>
      <c r="ALW6"/>
      <c r="ALX6"/>
      <c r="ALY6"/>
      <c r="ALZ6"/>
      <c r="AMA6"/>
      <c r="AMB6"/>
      <c r="AMC6"/>
      <c r="AMD6"/>
      <c r="AME6"/>
      <c r="AMF6"/>
      <c r="ANK6" s="112"/>
      <c r="ANL6" s="112"/>
      <c r="ANM6" s="112"/>
      <c r="ANN6" s="112"/>
      <c r="ANO6" s="112"/>
      <c r="ANP6" s="112"/>
      <c r="ANQ6" s="112"/>
      <c r="ANR6" s="112"/>
      <c r="ANS6"/>
      <c r="ANT6"/>
      <c r="ANU6"/>
      <c r="ANV6"/>
      <c r="ANW6"/>
      <c r="ANX6"/>
      <c r="ANY6"/>
      <c r="ANZ6"/>
      <c r="AOA6"/>
      <c r="AOB6"/>
      <c r="AOC6"/>
      <c r="AOD6"/>
      <c r="AOE6"/>
      <c r="AOF6"/>
      <c r="AOG6"/>
      <c r="AOH6"/>
      <c r="AOI6"/>
      <c r="AOJ6"/>
      <c r="AOK6"/>
      <c r="AOL6"/>
      <c r="AOM6"/>
      <c r="AON6"/>
      <c r="APS6" s="112"/>
      <c r="APT6" s="112"/>
      <c r="APU6" s="112"/>
      <c r="APV6" s="112"/>
      <c r="APW6" s="112"/>
      <c r="APX6" s="112"/>
      <c r="APY6" s="112"/>
      <c r="APZ6" s="112"/>
      <c r="AQA6"/>
      <c r="AQB6"/>
      <c r="AQC6"/>
      <c r="AQD6"/>
      <c r="AQE6"/>
      <c r="AQF6"/>
      <c r="AQG6"/>
      <c r="AQH6"/>
      <c r="AQI6"/>
      <c r="AQJ6"/>
      <c r="AQK6"/>
      <c r="AQL6"/>
      <c r="AQM6"/>
      <c r="AQN6"/>
      <c r="AQO6"/>
      <c r="AQP6"/>
      <c r="AQQ6"/>
      <c r="AQR6"/>
      <c r="AQS6"/>
      <c r="AQT6"/>
      <c r="AQU6"/>
      <c r="AQV6"/>
      <c r="ASA6" s="112"/>
      <c r="ASB6" s="112"/>
      <c r="ASC6" s="112"/>
      <c r="ASD6" s="112"/>
      <c r="ASE6" s="112"/>
      <c r="ASF6" s="112"/>
      <c r="ASG6" s="112"/>
      <c r="ASH6" s="112"/>
      <c r="ASI6"/>
      <c r="ASJ6"/>
      <c r="ASK6"/>
      <c r="ASL6"/>
      <c r="ASM6"/>
      <c r="ASN6"/>
      <c r="ASO6"/>
      <c r="ASP6"/>
      <c r="ASQ6"/>
      <c r="ASR6"/>
      <c r="ASS6"/>
      <c r="AST6"/>
      <c r="ASU6"/>
      <c r="ASV6"/>
      <c r="ASW6"/>
      <c r="ASX6"/>
      <c r="ASY6"/>
      <c r="ASZ6"/>
      <c r="ATA6"/>
      <c r="ATB6"/>
      <c r="ATC6"/>
      <c r="ATD6"/>
      <c r="AUI6" s="112"/>
      <c r="AUJ6" s="112"/>
      <c r="AUK6" s="112"/>
      <c r="AUL6" s="112"/>
      <c r="AUM6" s="112"/>
      <c r="AUN6" s="112"/>
      <c r="AUO6" s="112"/>
      <c r="AUP6" s="112"/>
      <c r="AUQ6"/>
      <c r="AUR6"/>
      <c r="AUS6"/>
      <c r="AUT6"/>
      <c r="AUU6"/>
      <c r="AUV6"/>
      <c r="AUW6"/>
      <c r="AUX6"/>
      <c r="AUY6"/>
      <c r="AUZ6"/>
      <c r="AVA6"/>
      <c r="AVB6"/>
      <c r="AVC6"/>
      <c r="AVD6"/>
      <c r="AVE6"/>
      <c r="AVF6"/>
      <c r="AVG6"/>
      <c r="AVH6"/>
      <c r="AVI6"/>
      <c r="AVJ6"/>
      <c r="AVK6"/>
      <c r="AVL6"/>
      <c r="AWQ6" s="112"/>
      <c r="AWR6" s="112"/>
      <c r="AWS6" s="112"/>
      <c r="AWT6" s="112"/>
      <c r="AWU6" s="112"/>
      <c r="AWV6" s="112"/>
      <c r="AWW6" s="112"/>
      <c r="AWX6" s="112"/>
      <c r="AWY6"/>
      <c r="AWZ6"/>
      <c r="AXA6"/>
      <c r="AXB6"/>
      <c r="AXC6"/>
      <c r="AXD6"/>
      <c r="AXE6"/>
      <c r="AXF6"/>
      <c r="AXG6"/>
      <c r="AXH6"/>
      <c r="AXI6"/>
      <c r="AXJ6"/>
      <c r="AXK6"/>
      <c r="AXL6"/>
      <c r="AXM6"/>
      <c r="AXN6"/>
      <c r="AXO6"/>
      <c r="AXP6"/>
      <c r="AXQ6"/>
      <c r="AXR6"/>
      <c r="AXS6"/>
      <c r="AXT6"/>
      <c r="AYY6" s="112"/>
      <c r="AYZ6" s="112"/>
      <c r="AZA6" s="112"/>
      <c r="AZB6" s="112"/>
      <c r="AZC6" s="112"/>
      <c r="AZD6" s="112"/>
      <c r="AZE6" s="112"/>
      <c r="AZF6" s="112"/>
      <c r="AZG6"/>
      <c r="AZH6"/>
      <c r="AZI6"/>
      <c r="AZJ6"/>
      <c r="AZK6"/>
      <c r="AZL6"/>
      <c r="AZM6"/>
      <c r="AZN6"/>
      <c r="AZO6"/>
      <c r="AZP6"/>
      <c r="AZQ6"/>
      <c r="AZR6"/>
      <c r="AZS6"/>
      <c r="AZT6"/>
      <c r="AZU6"/>
      <c r="AZV6"/>
      <c r="AZW6"/>
      <c r="AZX6"/>
      <c r="AZY6"/>
      <c r="AZZ6"/>
      <c r="BAA6"/>
      <c r="BAB6"/>
      <c r="BBG6" s="112"/>
      <c r="BBH6" s="112"/>
      <c r="BBI6" s="112"/>
      <c r="BBJ6" s="112"/>
      <c r="BBK6" s="112"/>
      <c r="BBL6" s="112"/>
      <c r="BBM6" s="112"/>
      <c r="BBN6" s="112"/>
      <c r="BBO6"/>
      <c r="BBP6"/>
      <c r="BBQ6"/>
      <c r="BBR6"/>
      <c r="BBS6"/>
      <c r="BBT6"/>
      <c r="BBU6"/>
      <c r="BBV6"/>
      <c r="BBW6"/>
      <c r="BBX6"/>
      <c r="BBY6"/>
      <c r="BBZ6"/>
      <c r="BCA6"/>
      <c r="BCB6"/>
      <c r="BCC6"/>
      <c r="BCD6"/>
      <c r="BCE6"/>
      <c r="BCF6"/>
      <c r="BCG6"/>
      <c r="BCH6"/>
      <c r="BCI6"/>
      <c r="BCJ6"/>
      <c r="BDO6" s="112"/>
      <c r="BDP6" s="112"/>
      <c r="BDQ6" s="112"/>
      <c r="BDR6" s="112"/>
      <c r="BDS6" s="112"/>
      <c r="BDT6" s="112"/>
      <c r="BDU6" s="112"/>
      <c r="BDV6" s="112"/>
      <c r="BDW6"/>
      <c r="BDX6"/>
      <c r="BDY6"/>
      <c r="BDZ6"/>
      <c r="BEA6"/>
      <c r="BEB6"/>
      <c r="BEC6"/>
      <c r="BED6"/>
      <c r="BEE6"/>
      <c r="BEF6"/>
      <c r="BEG6"/>
      <c r="BEH6"/>
      <c r="BEI6"/>
      <c r="BEJ6"/>
      <c r="BEK6"/>
      <c r="BEL6"/>
      <c r="BEM6"/>
      <c r="BEN6"/>
      <c r="BEO6"/>
      <c r="BEP6"/>
      <c r="BEQ6"/>
      <c r="BER6"/>
      <c r="BFW6" s="112"/>
      <c r="BFX6" s="112"/>
      <c r="BFY6" s="112"/>
      <c r="BFZ6" s="112"/>
      <c r="BGA6" s="112"/>
      <c r="BGB6" s="112"/>
      <c r="BGC6" s="112"/>
      <c r="BGD6" s="112"/>
      <c r="BGE6"/>
      <c r="BGF6"/>
      <c r="BGG6"/>
      <c r="BGH6"/>
      <c r="BGI6"/>
      <c r="BGJ6"/>
      <c r="BGK6"/>
      <c r="BGL6"/>
      <c r="BGM6"/>
      <c r="BGN6"/>
      <c r="BGO6"/>
      <c r="BGP6"/>
      <c r="BGQ6"/>
      <c r="BGR6"/>
      <c r="BGS6"/>
      <c r="BGT6"/>
      <c r="BGU6"/>
      <c r="BGV6"/>
      <c r="BGW6"/>
      <c r="BGX6"/>
      <c r="BGY6"/>
      <c r="BGZ6"/>
      <c r="BIE6" s="112"/>
      <c r="BIF6" s="112"/>
      <c r="BIG6" s="112"/>
      <c r="BIH6" s="112"/>
      <c r="BII6" s="112"/>
      <c r="BIJ6" s="112"/>
      <c r="BIK6" s="112"/>
      <c r="BIL6" s="112"/>
      <c r="BIM6"/>
      <c r="BIN6"/>
      <c r="BIO6"/>
      <c r="BIP6"/>
      <c r="BIQ6"/>
      <c r="BIR6"/>
      <c r="BIS6"/>
      <c r="BIT6"/>
      <c r="BIU6"/>
      <c r="BIV6"/>
      <c r="BIW6"/>
      <c r="BIX6"/>
      <c r="BIY6"/>
      <c r="BIZ6"/>
      <c r="BJA6"/>
      <c r="BJB6"/>
      <c r="BJC6"/>
      <c r="BJD6"/>
      <c r="BJE6"/>
      <c r="BJF6"/>
      <c r="BJG6"/>
      <c r="BJH6"/>
      <c r="BKM6" s="112"/>
      <c r="BKN6" s="112"/>
      <c r="BKO6" s="112"/>
      <c r="BKP6" s="112"/>
      <c r="BKQ6" s="112"/>
      <c r="BKR6" s="112"/>
      <c r="BKS6" s="112"/>
      <c r="BKT6" s="112"/>
      <c r="BKU6"/>
      <c r="BKV6"/>
      <c r="BKW6"/>
      <c r="BKX6"/>
      <c r="BKY6"/>
      <c r="BKZ6"/>
      <c r="BLA6"/>
      <c r="BLB6"/>
      <c r="BLC6"/>
      <c r="BLD6"/>
      <c r="BLE6"/>
      <c r="BLF6"/>
      <c r="BLG6"/>
      <c r="BLH6"/>
      <c r="BLI6"/>
      <c r="BLJ6"/>
      <c r="BLK6"/>
      <c r="BLL6"/>
      <c r="BLM6"/>
      <c r="BLN6"/>
      <c r="BLO6"/>
      <c r="BLP6"/>
      <c r="BMU6" s="112"/>
      <c r="BMV6" s="112"/>
      <c r="BMW6" s="112"/>
      <c r="BMX6" s="112"/>
      <c r="BMY6" s="112"/>
      <c r="BMZ6" s="112"/>
      <c r="BNA6" s="112"/>
      <c r="BNB6" s="112"/>
      <c r="BNC6"/>
      <c r="BND6"/>
      <c r="BNE6"/>
      <c r="BNF6"/>
      <c r="BNG6"/>
      <c r="BNH6"/>
      <c r="BNI6"/>
      <c r="BNJ6"/>
      <c r="BNK6"/>
      <c r="BNL6"/>
      <c r="BNM6"/>
      <c r="BNN6"/>
      <c r="BNO6"/>
      <c r="BNP6"/>
      <c r="BNQ6"/>
      <c r="BNR6"/>
      <c r="BNS6"/>
      <c r="BNT6"/>
      <c r="BNU6"/>
      <c r="BNV6"/>
      <c r="BNW6"/>
      <c r="BNX6"/>
      <c r="BPC6" s="112"/>
      <c r="BPD6" s="112"/>
      <c r="BPE6" s="112"/>
      <c r="BPF6" s="112"/>
      <c r="BPG6" s="112"/>
      <c r="BPH6" s="112"/>
      <c r="BPI6" s="112"/>
      <c r="BPJ6" s="112"/>
      <c r="BPK6"/>
      <c r="BPL6"/>
      <c r="BPM6"/>
      <c r="BPN6"/>
      <c r="BPO6"/>
      <c r="BPP6"/>
      <c r="BPQ6"/>
      <c r="BPR6"/>
      <c r="BPS6"/>
      <c r="BPT6"/>
      <c r="BPU6"/>
      <c r="BPV6"/>
      <c r="BPW6"/>
      <c r="BPX6"/>
      <c r="BPY6"/>
      <c r="BPZ6"/>
      <c r="BQA6"/>
      <c r="BQB6"/>
      <c r="BQC6"/>
      <c r="BQD6"/>
      <c r="BQE6"/>
      <c r="BQF6"/>
      <c r="BRK6" s="112"/>
      <c r="BRL6" s="112"/>
      <c r="BRM6" s="112"/>
      <c r="BRN6" s="112"/>
      <c r="BRO6" s="112"/>
      <c r="BRP6" s="112"/>
      <c r="BRQ6" s="112"/>
      <c r="BRR6" s="112"/>
      <c r="BRS6"/>
      <c r="BRT6"/>
      <c r="BRU6"/>
      <c r="BRV6"/>
      <c r="BRW6"/>
      <c r="BRX6"/>
      <c r="BRY6"/>
      <c r="BRZ6"/>
      <c r="BSA6"/>
      <c r="BSB6"/>
      <c r="BSC6"/>
      <c r="BSD6"/>
      <c r="BSE6"/>
      <c r="BSF6"/>
      <c r="BSG6"/>
      <c r="BSH6"/>
      <c r="BSI6"/>
      <c r="BSJ6"/>
      <c r="BSK6"/>
      <c r="BSL6"/>
      <c r="BSM6"/>
      <c r="BSN6"/>
      <c r="BTS6" s="112"/>
      <c r="BTT6" s="112"/>
      <c r="BTU6" s="112"/>
      <c r="BTV6" s="112"/>
      <c r="BTW6" s="112"/>
      <c r="BTX6" s="112"/>
      <c r="BTY6" s="112"/>
      <c r="BTZ6" s="112"/>
      <c r="BUA6"/>
      <c r="BUB6"/>
      <c r="BUC6"/>
      <c r="BUD6"/>
      <c r="BUE6"/>
      <c r="BUF6"/>
      <c r="BUG6"/>
      <c r="BUH6"/>
      <c r="BUI6"/>
      <c r="BUJ6"/>
      <c r="BUK6"/>
      <c r="BUL6"/>
      <c r="BUM6"/>
      <c r="BUN6"/>
      <c r="BUO6"/>
      <c r="BUP6"/>
      <c r="BUQ6"/>
      <c r="BUR6"/>
      <c r="BUS6"/>
      <c r="BUT6"/>
      <c r="BUU6"/>
      <c r="BUV6"/>
      <c r="BWA6" s="112"/>
      <c r="BWB6" s="112"/>
      <c r="BWC6" s="112"/>
      <c r="BWD6" s="112"/>
      <c r="BWE6" s="112"/>
      <c r="BWF6" s="112"/>
      <c r="BWG6" s="112"/>
      <c r="BWH6" s="112"/>
      <c r="BWI6"/>
      <c r="BWJ6"/>
      <c r="BWK6"/>
      <c r="BWL6"/>
      <c r="BWM6"/>
      <c r="BWN6"/>
      <c r="BWO6"/>
      <c r="BWP6"/>
      <c r="BWQ6"/>
      <c r="BWR6"/>
      <c r="BWS6"/>
      <c r="BWT6"/>
      <c r="BWU6"/>
      <c r="BWV6"/>
      <c r="BWW6"/>
      <c r="BWX6"/>
      <c r="BWY6"/>
      <c r="BWZ6"/>
      <c r="BXA6"/>
      <c r="BXB6"/>
      <c r="BXC6"/>
      <c r="BXD6"/>
      <c r="BYI6" s="112"/>
      <c r="BYJ6" s="112"/>
      <c r="BYK6" s="112"/>
      <c r="BYL6" s="112"/>
      <c r="BYM6" s="112"/>
      <c r="BYN6" s="112"/>
      <c r="BYO6" s="112"/>
      <c r="BYP6" s="112"/>
      <c r="BYQ6"/>
      <c r="BYR6"/>
      <c r="BYS6"/>
      <c r="BYT6"/>
      <c r="BYU6"/>
      <c r="BYV6"/>
      <c r="BYW6"/>
      <c r="BYX6"/>
      <c r="BYY6"/>
      <c r="BYZ6"/>
      <c r="BZA6"/>
      <c r="BZB6"/>
      <c r="BZC6"/>
      <c r="BZD6"/>
      <c r="BZE6"/>
      <c r="BZF6"/>
      <c r="BZG6"/>
      <c r="BZH6"/>
      <c r="BZI6"/>
      <c r="BZJ6"/>
      <c r="BZK6"/>
      <c r="BZL6"/>
      <c r="CAQ6" s="112"/>
      <c r="CAR6" s="112"/>
      <c r="CAS6" s="112"/>
      <c r="CAT6" s="112"/>
      <c r="CAU6" s="112"/>
      <c r="CAV6" s="112"/>
      <c r="CAW6" s="112"/>
      <c r="CAX6" s="112"/>
      <c r="CAY6"/>
      <c r="CAZ6"/>
      <c r="CBA6"/>
      <c r="CBB6"/>
      <c r="CBC6"/>
      <c r="CBD6"/>
      <c r="CBE6"/>
      <c r="CBF6"/>
      <c r="CBG6"/>
      <c r="CBH6"/>
      <c r="CBI6"/>
      <c r="CBJ6"/>
      <c r="CBK6"/>
      <c r="CBL6"/>
      <c r="CBM6"/>
      <c r="CBN6"/>
      <c r="CBO6"/>
      <c r="CBP6"/>
      <c r="CBQ6"/>
      <c r="CBR6"/>
      <c r="CBS6"/>
      <c r="CBT6"/>
      <c r="CCY6" s="112"/>
      <c r="CCZ6" s="112"/>
      <c r="CDA6" s="112"/>
      <c r="CDB6" s="112"/>
      <c r="CDC6" s="112"/>
      <c r="CDD6" s="112"/>
      <c r="CDE6" s="112"/>
      <c r="CDF6" s="112"/>
      <c r="CDG6"/>
      <c r="CDH6"/>
      <c r="CDI6"/>
      <c r="CDJ6"/>
      <c r="CDK6"/>
      <c r="CDL6"/>
      <c r="CDM6"/>
      <c r="CDN6"/>
      <c r="CDO6"/>
      <c r="CDP6"/>
      <c r="CDQ6"/>
      <c r="CDR6"/>
      <c r="CDS6"/>
      <c r="CDT6"/>
      <c r="CDU6"/>
      <c r="CDV6"/>
      <c r="CDW6"/>
      <c r="CDX6"/>
      <c r="CDY6"/>
      <c r="CDZ6"/>
      <c r="CEA6"/>
      <c r="CEB6"/>
      <c r="CFG6" s="112"/>
      <c r="CFH6" s="112"/>
      <c r="CFI6" s="112"/>
      <c r="CFJ6" s="112"/>
      <c r="CFK6" s="112"/>
      <c r="CFL6" s="112"/>
      <c r="CFM6" s="112"/>
      <c r="CFN6" s="112"/>
      <c r="CFO6"/>
      <c r="CFP6"/>
      <c r="CFQ6"/>
      <c r="CFR6"/>
      <c r="CFS6"/>
      <c r="CFT6"/>
      <c r="CFU6"/>
      <c r="CFV6"/>
      <c r="CFW6"/>
      <c r="CFX6"/>
      <c r="CFY6"/>
      <c r="CFZ6"/>
      <c r="CGA6"/>
      <c r="CGB6"/>
      <c r="CGC6"/>
      <c r="CGD6"/>
      <c r="CGE6"/>
      <c r="CGF6"/>
      <c r="CGG6"/>
      <c r="CGH6"/>
      <c r="CGI6"/>
      <c r="CGJ6"/>
      <c r="CHO6" s="112"/>
      <c r="CHP6" s="112"/>
      <c r="CHQ6" s="112"/>
      <c r="CHR6" s="112"/>
      <c r="CHS6" s="112"/>
      <c r="CHT6" s="112"/>
      <c r="CHU6" s="112"/>
      <c r="CHV6" s="112"/>
      <c r="CHW6"/>
      <c r="CHX6"/>
      <c r="CHY6"/>
      <c r="CHZ6"/>
      <c r="CIA6"/>
      <c r="CIB6"/>
      <c r="CIC6"/>
      <c r="CID6"/>
      <c r="CIE6"/>
      <c r="CIF6"/>
      <c r="CIG6"/>
      <c r="CIH6"/>
      <c r="CII6"/>
      <c r="CIJ6"/>
      <c r="CIK6"/>
      <c r="CIL6"/>
      <c r="CIM6"/>
      <c r="CIN6"/>
      <c r="CIO6"/>
      <c r="CIP6"/>
      <c r="CIQ6"/>
      <c r="CIR6"/>
      <c r="CJW6" s="112"/>
      <c r="CJX6" s="112"/>
      <c r="CJY6" s="112"/>
      <c r="CJZ6" s="112"/>
      <c r="CKA6" s="112"/>
      <c r="CKB6" s="112"/>
      <c r="CKC6" s="112"/>
      <c r="CKD6" s="112"/>
      <c r="CKE6"/>
      <c r="CKF6"/>
      <c r="CKG6"/>
      <c r="CKH6"/>
      <c r="CKI6"/>
      <c r="CKJ6"/>
      <c r="CKK6"/>
      <c r="CKL6"/>
      <c r="CKM6"/>
      <c r="CKN6"/>
      <c r="CKO6"/>
      <c r="CKP6"/>
      <c r="CKQ6"/>
      <c r="CKR6"/>
      <c r="CKS6"/>
      <c r="CKT6"/>
      <c r="CKU6"/>
      <c r="CKV6"/>
      <c r="CKW6"/>
      <c r="CKX6"/>
      <c r="CKY6"/>
      <c r="CKZ6"/>
      <c r="CME6" s="112"/>
      <c r="CMF6" s="112"/>
      <c r="CMG6" s="112"/>
      <c r="CMH6" s="112"/>
      <c r="CMI6" s="112"/>
      <c r="CMJ6" s="112"/>
      <c r="CMK6" s="112"/>
      <c r="CML6" s="112"/>
      <c r="CMM6"/>
      <c r="CMN6"/>
      <c r="CMO6"/>
      <c r="CMP6"/>
      <c r="CMQ6"/>
      <c r="CMR6"/>
      <c r="CMS6"/>
      <c r="CMT6"/>
      <c r="CMU6"/>
      <c r="CMV6"/>
      <c r="CMW6"/>
      <c r="CMX6"/>
      <c r="CMY6"/>
      <c r="CMZ6"/>
      <c r="CNA6"/>
      <c r="CNB6"/>
      <c r="CNC6"/>
      <c r="CND6"/>
      <c r="CNE6"/>
      <c r="CNF6"/>
      <c r="CNG6"/>
      <c r="CNH6"/>
      <c r="COM6" s="112"/>
      <c r="CON6" s="112"/>
      <c r="COO6" s="112"/>
      <c r="COP6" s="112"/>
      <c r="COQ6" s="112"/>
      <c r="COR6" s="112"/>
      <c r="COS6" s="112"/>
      <c r="COT6" s="112"/>
      <c r="COU6"/>
      <c r="COV6"/>
      <c r="COW6"/>
      <c r="COX6"/>
      <c r="COY6"/>
      <c r="COZ6"/>
      <c r="CPA6"/>
      <c r="CPB6"/>
      <c r="CPC6"/>
      <c r="CPD6"/>
      <c r="CPE6"/>
      <c r="CPF6"/>
      <c r="CPG6"/>
      <c r="CPH6"/>
      <c r="CPI6"/>
      <c r="CPJ6"/>
      <c r="CPK6"/>
      <c r="CPL6"/>
      <c r="CPM6"/>
      <c r="CPN6"/>
      <c r="CPO6"/>
      <c r="CPP6"/>
      <c r="CQU6" s="112"/>
      <c r="CQV6" s="112"/>
      <c r="CQW6" s="112"/>
      <c r="CQX6" s="112"/>
      <c r="CQY6" s="112"/>
      <c r="CQZ6" s="112"/>
      <c r="CRA6" s="112"/>
      <c r="CRB6" s="112"/>
      <c r="CRC6"/>
      <c r="CRD6"/>
      <c r="CRE6"/>
      <c r="CRF6"/>
      <c r="CRG6"/>
      <c r="CRH6"/>
      <c r="CRI6"/>
      <c r="CRJ6"/>
      <c r="CRK6"/>
      <c r="CRL6"/>
      <c r="CRM6"/>
      <c r="CRN6"/>
      <c r="CRO6"/>
      <c r="CRP6"/>
      <c r="CRQ6"/>
      <c r="CRR6"/>
      <c r="CRS6"/>
      <c r="CRT6"/>
      <c r="CRU6"/>
      <c r="CRV6"/>
      <c r="CRW6"/>
      <c r="CRX6"/>
      <c r="CTC6" s="112"/>
      <c r="CTD6" s="112"/>
      <c r="CTE6" s="112"/>
      <c r="CTF6" s="112"/>
      <c r="CTG6" s="112"/>
      <c r="CTH6" s="112"/>
      <c r="CTI6" s="112"/>
      <c r="CTJ6" s="112"/>
      <c r="CTK6"/>
      <c r="CTL6"/>
      <c r="CTM6"/>
      <c r="CTN6"/>
      <c r="CTO6"/>
      <c r="CTP6"/>
      <c r="CTQ6"/>
      <c r="CTR6"/>
      <c r="CTS6"/>
      <c r="CTT6"/>
      <c r="CTU6"/>
      <c r="CTV6"/>
      <c r="CTW6"/>
      <c r="CTX6"/>
      <c r="CTY6"/>
      <c r="CTZ6"/>
      <c r="CUA6"/>
      <c r="CUB6"/>
      <c r="CUC6"/>
      <c r="CUD6"/>
      <c r="CUE6"/>
      <c r="CUF6"/>
      <c r="CVK6" s="112"/>
      <c r="CVL6" s="112"/>
      <c r="CVM6" s="112"/>
      <c r="CVN6" s="112"/>
      <c r="CVO6" s="112"/>
      <c r="CVP6" s="112"/>
      <c r="CVQ6" s="112"/>
      <c r="CVR6" s="112"/>
      <c r="CVS6"/>
      <c r="CVT6"/>
      <c r="CVU6"/>
      <c r="CVV6"/>
      <c r="CVW6"/>
      <c r="CVX6"/>
      <c r="CVY6"/>
      <c r="CVZ6"/>
      <c r="CWA6"/>
      <c r="CWB6"/>
      <c r="CWC6"/>
      <c r="CWD6"/>
      <c r="CWE6"/>
      <c r="CWF6"/>
      <c r="CWG6"/>
      <c r="CWH6"/>
      <c r="CWI6"/>
      <c r="CWJ6"/>
      <c r="CWK6"/>
      <c r="CWL6"/>
      <c r="CWM6"/>
      <c r="CWN6"/>
      <c r="CXS6" s="112"/>
      <c r="CXT6" s="112"/>
      <c r="CXU6" s="112"/>
      <c r="CXV6" s="112"/>
      <c r="CXW6" s="112"/>
      <c r="CXX6" s="112"/>
      <c r="CXY6" s="112"/>
      <c r="CXZ6" s="112"/>
      <c r="CYA6"/>
      <c r="CYB6"/>
      <c r="CYC6"/>
      <c r="CYD6"/>
      <c r="CYE6"/>
      <c r="CYF6"/>
      <c r="CYG6"/>
      <c r="CYH6"/>
      <c r="CYI6"/>
      <c r="CYJ6"/>
      <c r="CYK6"/>
      <c r="CYL6"/>
      <c r="CYM6"/>
      <c r="CYN6"/>
      <c r="CYO6"/>
      <c r="CYP6"/>
      <c r="CYQ6"/>
      <c r="CYR6"/>
      <c r="CYS6"/>
      <c r="CYT6"/>
      <c r="CYU6"/>
      <c r="CYV6"/>
      <c r="DAA6" s="112"/>
      <c r="DAB6" s="112"/>
      <c r="DAC6" s="112"/>
      <c r="DAD6" s="112"/>
      <c r="DAE6" s="112"/>
      <c r="DAF6" s="112"/>
      <c r="DAG6" s="112"/>
      <c r="DAH6" s="112"/>
      <c r="DAI6"/>
      <c r="DAJ6"/>
      <c r="DAK6"/>
      <c r="DAL6"/>
      <c r="DAM6"/>
      <c r="DAN6"/>
      <c r="DAO6"/>
      <c r="DAP6"/>
      <c r="DAQ6"/>
      <c r="DAR6"/>
      <c r="DAS6"/>
      <c r="DAT6"/>
      <c r="DAU6"/>
      <c r="DAV6"/>
      <c r="DAW6"/>
      <c r="DAX6"/>
      <c r="DAY6"/>
      <c r="DAZ6"/>
      <c r="DBA6"/>
      <c r="DBB6"/>
      <c r="DBC6"/>
      <c r="DBD6"/>
      <c r="DCI6" s="112"/>
      <c r="DCJ6" s="112"/>
      <c r="DCK6" s="112"/>
      <c r="DCL6" s="112"/>
      <c r="DCM6" s="112"/>
      <c r="DCN6" s="112"/>
      <c r="DCO6" s="112"/>
      <c r="DCP6" s="112"/>
      <c r="DCQ6"/>
      <c r="DCR6"/>
      <c r="DCS6"/>
      <c r="DCT6"/>
      <c r="DCU6"/>
      <c r="DCV6"/>
      <c r="DCW6"/>
      <c r="DCX6"/>
      <c r="DCY6"/>
      <c r="DCZ6"/>
      <c r="DDA6"/>
      <c r="DDB6"/>
      <c r="DDC6"/>
      <c r="DDD6"/>
      <c r="DDE6"/>
      <c r="DDF6"/>
      <c r="DDG6"/>
      <c r="DDH6"/>
      <c r="DDI6"/>
      <c r="DDJ6"/>
      <c r="DDK6"/>
      <c r="DDL6"/>
      <c r="DEQ6" s="112"/>
      <c r="DER6" s="112"/>
      <c r="DES6" s="112"/>
      <c r="DET6" s="112"/>
      <c r="DEU6" s="112"/>
      <c r="DEV6" s="112"/>
      <c r="DEW6" s="112"/>
      <c r="DEX6" s="112"/>
      <c r="DEY6"/>
      <c r="DEZ6"/>
      <c r="DFA6"/>
      <c r="DFB6"/>
      <c r="DFC6"/>
      <c r="DFD6"/>
      <c r="DFE6"/>
      <c r="DFF6"/>
      <c r="DFG6"/>
      <c r="DFH6"/>
      <c r="DFI6"/>
      <c r="DFJ6"/>
      <c r="DFK6"/>
      <c r="DFL6"/>
      <c r="DFM6"/>
      <c r="DFN6"/>
      <c r="DFO6"/>
      <c r="DFP6"/>
      <c r="DFQ6"/>
      <c r="DFR6"/>
      <c r="DFS6"/>
      <c r="DFT6"/>
      <c r="DGY6" s="112"/>
      <c r="DGZ6" s="112"/>
      <c r="DHA6" s="112"/>
      <c r="DHB6" s="112"/>
      <c r="DHC6" s="112"/>
      <c r="DHD6" s="112"/>
      <c r="DHE6" s="112"/>
      <c r="DHF6" s="112"/>
      <c r="DHG6"/>
      <c r="DHH6"/>
      <c r="DHI6"/>
      <c r="DHJ6"/>
      <c r="DHK6"/>
      <c r="DHL6"/>
      <c r="DHM6"/>
      <c r="DHN6"/>
      <c r="DHO6"/>
      <c r="DHP6"/>
      <c r="DHQ6"/>
      <c r="DHR6"/>
      <c r="DHS6"/>
      <c r="DHT6"/>
      <c r="DHU6"/>
      <c r="DHV6"/>
      <c r="DHW6"/>
      <c r="DHX6"/>
      <c r="DHY6"/>
      <c r="DHZ6"/>
      <c r="DIA6"/>
      <c r="DIB6"/>
      <c r="DJG6" s="112"/>
      <c r="DJH6" s="112"/>
      <c r="DJI6" s="112"/>
      <c r="DJJ6" s="112"/>
      <c r="DJK6" s="112"/>
      <c r="DJL6" s="112"/>
      <c r="DJM6" s="112"/>
      <c r="DJN6" s="112"/>
      <c r="DJO6"/>
      <c r="DJP6"/>
      <c r="DJQ6"/>
      <c r="DJR6"/>
      <c r="DJS6"/>
      <c r="DJT6"/>
      <c r="DJU6"/>
      <c r="DJV6"/>
      <c r="DJW6"/>
      <c r="DJX6"/>
      <c r="DJY6"/>
      <c r="DJZ6"/>
      <c r="DKA6"/>
      <c r="DKB6"/>
      <c r="DKC6"/>
      <c r="DKD6"/>
      <c r="DKE6"/>
      <c r="DKF6"/>
      <c r="DKG6"/>
      <c r="DKH6"/>
      <c r="DKI6"/>
      <c r="DKJ6"/>
      <c r="DLO6" s="112"/>
      <c r="DLP6" s="112"/>
      <c r="DLQ6" s="112"/>
      <c r="DLR6" s="112"/>
      <c r="DLS6" s="112"/>
      <c r="DLT6" s="112"/>
      <c r="DLU6" s="112"/>
      <c r="DLV6" s="112"/>
      <c r="DLW6"/>
      <c r="DLX6"/>
      <c r="DLY6"/>
      <c r="DLZ6"/>
      <c r="DMA6"/>
      <c r="DMB6"/>
      <c r="DMC6"/>
      <c r="DMD6"/>
      <c r="DME6"/>
      <c r="DMF6"/>
      <c r="DMG6"/>
      <c r="DMH6"/>
      <c r="DMI6"/>
      <c r="DMJ6"/>
      <c r="DMK6"/>
      <c r="DML6"/>
      <c r="DMM6"/>
      <c r="DMN6"/>
      <c r="DMO6"/>
      <c r="DMP6"/>
      <c r="DMQ6"/>
      <c r="DMR6"/>
      <c r="DNW6" s="112"/>
      <c r="DNX6" s="112"/>
      <c r="DNY6" s="112"/>
      <c r="DNZ6" s="112"/>
      <c r="DOA6" s="112"/>
      <c r="DOB6" s="112"/>
      <c r="DOC6" s="112"/>
      <c r="DOD6" s="112"/>
      <c r="DOE6"/>
      <c r="DOF6"/>
      <c r="DOG6"/>
      <c r="DOH6"/>
      <c r="DOI6"/>
      <c r="DOJ6"/>
      <c r="DOK6"/>
      <c r="DOL6"/>
      <c r="DOM6"/>
      <c r="DON6"/>
      <c r="DOO6"/>
      <c r="DOP6"/>
      <c r="DOQ6"/>
      <c r="DOR6"/>
      <c r="DOS6"/>
      <c r="DOT6"/>
      <c r="DOU6"/>
      <c r="DOV6"/>
      <c r="DOW6"/>
      <c r="DOX6"/>
      <c r="DOY6"/>
      <c r="DOZ6"/>
      <c r="DQE6" s="112"/>
      <c r="DQF6" s="112"/>
      <c r="DQG6" s="112"/>
      <c r="DQH6" s="112"/>
      <c r="DQI6" s="112"/>
      <c r="DQJ6" s="112"/>
      <c r="DQK6" s="112"/>
      <c r="DQL6" s="112"/>
      <c r="DQM6"/>
      <c r="DQN6"/>
      <c r="DQO6"/>
      <c r="DQP6"/>
      <c r="DQQ6"/>
      <c r="DQR6"/>
      <c r="DQS6"/>
      <c r="DQT6"/>
      <c r="DQU6"/>
      <c r="DQV6"/>
      <c r="DQW6"/>
      <c r="DQX6"/>
      <c r="DQY6"/>
      <c r="DQZ6"/>
      <c r="DRA6"/>
      <c r="DRB6"/>
      <c r="DRC6"/>
      <c r="DRD6"/>
      <c r="DRE6"/>
      <c r="DRF6"/>
      <c r="DRG6"/>
      <c r="DRH6"/>
      <c r="DSM6" s="112"/>
      <c r="DSN6" s="112"/>
      <c r="DSO6" s="112"/>
      <c r="DSP6" s="112"/>
      <c r="DSQ6" s="112"/>
      <c r="DSR6" s="112"/>
      <c r="DSS6" s="112"/>
      <c r="DST6" s="112"/>
      <c r="DSU6"/>
      <c r="DSV6"/>
      <c r="DSW6"/>
      <c r="DSX6"/>
      <c r="DSY6"/>
      <c r="DSZ6"/>
      <c r="DTA6"/>
      <c r="DTB6"/>
      <c r="DTC6"/>
      <c r="DTD6"/>
      <c r="DTE6"/>
      <c r="DTF6"/>
      <c r="DTG6"/>
      <c r="DTH6"/>
      <c r="DTI6"/>
      <c r="DTJ6"/>
      <c r="DTK6"/>
      <c r="DTL6"/>
      <c r="DTM6"/>
      <c r="DTN6"/>
      <c r="DTO6"/>
      <c r="DTP6"/>
      <c r="DUU6" s="112"/>
      <c r="DUV6" s="112"/>
      <c r="DUW6" s="112"/>
      <c r="DUX6" s="112"/>
      <c r="DUY6" s="112"/>
      <c r="DUZ6" s="112"/>
      <c r="DVA6" s="112"/>
      <c r="DVB6" s="112"/>
      <c r="DVC6"/>
      <c r="DVD6"/>
      <c r="DVE6"/>
      <c r="DVF6"/>
      <c r="DVG6"/>
      <c r="DVH6"/>
      <c r="DVI6"/>
      <c r="DVJ6"/>
      <c r="DVK6"/>
      <c r="DVL6"/>
      <c r="DVM6"/>
      <c r="DVN6"/>
      <c r="DVO6"/>
      <c r="DVP6"/>
      <c r="DVQ6"/>
      <c r="DVR6"/>
      <c r="DVS6"/>
      <c r="DVT6"/>
      <c r="DVU6"/>
      <c r="DVV6"/>
      <c r="DVW6"/>
      <c r="DVX6"/>
      <c r="DXC6" s="112"/>
      <c r="DXD6" s="112"/>
      <c r="DXE6" s="112"/>
      <c r="DXF6" s="112"/>
      <c r="DXG6" s="112"/>
      <c r="DXH6" s="112"/>
      <c r="DXI6" s="112"/>
      <c r="DXJ6" s="112"/>
      <c r="DXK6"/>
      <c r="DXL6"/>
      <c r="DXM6"/>
      <c r="DXN6"/>
      <c r="DXO6"/>
      <c r="DXP6"/>
      <c r="DXQ6"/>
      <c r="DXR6"/>
      <c r="DXS6"/>
      <c r="DXT6"/>
      <c r="DXU6"/>
      <c r="DXV6"/>
      <c r="DXW6"/>
      <c r="DXX6"/>
      <c r="DXY6"/>
      <c r="DXZ6"/>
      <c r="DYA6"/>
      <c r="DYB6"/>
      <c r="DYC6"/>
      <c r="DYD6"/>
      <c r="DYE6"/>
      <c r="DYF6"/>
      <c r="DZK6" s="112"/>
      <c r="DZL6" s="112"/>
      <c r="DZM6" s="112"/>
      <c r="DZN6" s="112"/>
      <c r="DZO6" s="112"/>
      <c r="DZP6" s="112"/>
      <c r="DZQ6" s="112"/>
      <c r="DZR6" s="112"/>
      <c r="DZS6"/>
      <c r="DZT6"/>
      <c r="DZU6"/>
      <c r="DZV6"/>
      <c r="DZW6"/>
      <c r="DZX6"/>
      <c r="DZY6"/>
      <c r="DZZ6"/>
      <c r="EAA6"/>
      <c r="EAB6"/>
      <c r="EAC6"/>
      <c r="EAD6"/>
      <c r="EAE6"/>
      <c r="EAF6"/>
      <c r="EAG6"/>
      <c r="EAH6"/>
      <c r="EAI6"/>
      <c r="EAJ6"/>
      <c r="EAK6"/>
      <c r="EAL6"/>
      <c r="EAM6"/>
      <c r="EAN6"/>
      <c r="EBS6" s="112"/>
      <c r="EBT6" s="112"/>
      <c r="EBU6" s="112"/>
      <c r="EBV6" s="112"/>
      <c r="EBW6" s="112"/>
      <c r="EBX6" s="112"/>
      <c r="EBY6" s="112"/>
      <c r="EBZ6" s="112"/>
      <c r="ECA6"/>
      <c r="ECB6"/>
      <c r="ECC6"/>
      <c r="ECD6"/>
      <c r="ECE6"/>
      <c r="ECF6"/>
      <c r="ECG6"/>
      <c r="ECH6"/>
      <c r="ECI6"/>
      <c r="ECJ6"/>
      <c r="ECK6"/>
      <c r="ECL6"/>
      <c r="ECM6"/>
      <c r="ECN6"/>
      <c r="ECO6"/>
      <c r="ECP6"/>
      <c r="ECQ6"/>
      <c r="ECR6"/>
      <c r="ECS6"/>
      <c r="ECT6"/>
      <c r="ECU6"/>
      <c r="ECV6"/>
      <c r="EEA6" s="112"/>
      <c r="EEB6" s="112"/>
      <c r="EEC6" s="112"/>
      <c r="EED6" s="112"/>
      <c r="EEE6" s="112"/>
      <c r="EEF6" s="112"/>
      <c r="EEG6" s="112"/>
      <c r="EEH6" s="112"/>
      <c r="EEI6"/>
      <c r="EEJ6"/>
      <c r="EEK6"/>
      <c r="EEL6"/>
      <c r="EEM6"/>
      <c r="EEN6"/>
      <c r="EEO6"/>
      <c r="EEP6"/>
      <c r="EEQ6"/>
      <c r="EER6"/>
      <c r="EES6"/>
      <c r="EET6"/>
      <c r="EEU6"/>
      <c r="EEV6"/>
      <c r="EEW6"/>
      <c r="EEX6"/>
      <c r="EEY6"/>
      <c r="EEZ6"/>
      <c r="EFA6"/>
      <c r="EFB6"/>
      <c r="EFC6"/>
      <c r="EFD6"/>
      <c r="EGI6" s="112"/>
      <c r="EGJ6" s="112"/>
      <c r="EGK6" s="112"/>
      <c r="EGL6" s="112"/>
      <c r="EGM6" s="112"/>
      <c r="EGN6" s="112"/>
      <c r="EGO6" s="112"/>
      <c r="EGP6" s="112"/>
      <c r="EGQ6"/>
      <c r="EGR6"/>
      <c r="EGS6"/>
      <c r="EGT6"/>
      <c r="EGU6"/>
      <c r="EGV6"/>
      <c r="EGW6"/>
      <c r="EGX6"/>
      <c r="EGY6"/>
      <c r="EGZ6"/>
      <c r="EHA6"/>
      <c r="EHB6"/>
      <c r="EHC6"/>
      <c r="EHD6"/>
      <c r="EHE6"/>
      <c r="EHF6"/>
      <c r="EHG6"/>
      <c r="EHH6"/>
      <c r="EHI6"/>
      <c r="EHJ6"/>
      <c r="EHK6"/>
      <c r="EHL6"/>
      <c r="EIQ6" s="112"/>
      <c r="EIR6" s="112"/>
      <c r="EIS6" s="112"/>
      <c r="EIT6" s="112"/>
      <c r="EIU6" s="112"/>
      <c r="EIV6" s="112"/>
      <c r="EIW6" s="112"/>
      <c r="EIX6" s="112"/>
      <c r="EIY6"/>
      <c r="EIZ6"/>
      <c r="EJA6"/>
      <c r="EJB6"/>
      <c r="EJC6"/>
      <c r="EJD6"/>
      <c r="EJE6"/>
      <c r="EJF6"/>
      <c r="EJG6"/>
      <c r="EJH6"/>
      <c r="EJI6"/>
      <c r="EJJ6"/>
      <c r="EJK6"/>
      <c r="EJL6"/>
      <c r="EJM6"/>
      <c r="EJN6"/>
      <c r="EJO6"/>
      <c r="EJP6"/>
      <c r="EJQ6"/>
      <c r="EJR6"/>
      <c r="EJS6"/>
      <c r="EJT6"/>
      <c r="EKY6" s="112"/>
      <c r="EKZ6" s="112"/>
      <c r="ELA6" s="112"/>
      <c r="ELB6" s="112"/>
      <c r="ELC6" s="112"/>
      <c r="ELD6" s="112"/>
      <c r="ELE6" s="112"/>
      <c r="ELF6" s="112"/>
      <c r="ELG6"/>
      <c r="ELH6"/>
      <c r="ELI6"/>
      <c r="ELJ6"/>
      <c r="ELK6"/>
      <c r="ELL6"/>
      <c r="ELM6"/>
      <c r="ELN6"/>
      <c r="ELO6"/>
      <c r="ELP6"/>
      <c r="ELQ6"/>
      <c r="ELR6"/>
      <c r="ELS6"/>
      <c r="ELT6"/>
      <c r="ELU6"/>
      <c r="ELV6"/>
      <c r="ELW6"/>
      <c r="ELX6"/>
      <c r="ELY6"/>
      <c r="ELZ6"/>
      <c r="EMA6"/>
      <c r="EMB6"/>
      <c r="ENG6" s="112"/>
      <c r="ENH6" s="112"/>
      <c r="ENI6" s="112"/>
      <c r="ENJ6" s="112"/>
      <c r="ENK6" s="112"/>
      <c r="ENL6" s="112"/>
      <c r="ENM6" s="112"/>
      <c r="ENN6" s="112"/>
      <c r="ENO6"/>
      <c r="ENP6"/>
      <c r="ENQ6"/>
      <c r="ENR6"/>
      <c r="ENS6"/>
      <c r="ENT6"/>
      <c r="ENU6"/>
      <c r="ENV6"/>
      <c r="ENW6"/>
      <c r="ENX6"/>
      <c r="ENY6"/>
      <c r="ENZ6"/>
      <c r="EOA6"/>
      <c r="EOB6"/>
      <c r="EOC6"/>
      <c r="EOD6"/>
      <c r="EOE6"/>
      <c r="EOF6"/>
      <c r="EOG6"/>
      <c r="EOH6"/>
      <c r="EOI6"/>
      <c r="EOJ6"/>
      <c r="EPO6" s="112"/>
      <c r="EPP6" s="112"/>
      <c r="EPQ6" s="112"/>
      <c r="EPR6" s="112"/>
      <c r="EPS6" s="112"/>
      <c r="EPT6" s="112"/>
      <c r="EPU6" s="112"/>
      <c r="EPV6" s="112"/>
      <c r="EPW6"/>
      <c r="EPX6"/>
      <c r="EPY6"/>
      <c r="EPZ6"/>
      <c r="EQA6"/>
      <c r="EQB6"/>
      <c r="EQC6"/>
      <c r="EQD6"/>
      <c r="EQE6"/>
      <c r="EQF6"/>
      <c r="EQG6"/>
      <c r="EQH6"/>
      <c r="EQI6"/>
      <c r="EQJ6"/>
      <c r="EQK6"/>
      <c r="EQL6"/>
      <c r="EQM6"/>
      <c r="EQN6"/>
      <c r="EQO6"/>
      <c r="EQP6"/>
      <c r="EQQ6"/>
      <c r="EQR6"/>
      <c r="ERW6" s="112"/>
      <c r="ERX6" s="112"/>
      <c r="ERY6" s="112"/>
      <c r="ERZ6" s="112"/>
      <c r="ESA6" s="112"/>
      <c r="ESB6" s="112"/>
      <c r="ESC6" s="112"/>
      <c r="ESD6" s="112"/>
      <c r="ESE6"/>
      <c r="ESF6"/>
      <c r="ESG6"/>
      <c r="ESH6"/>
      <c r="ESI6"/>
      <c r="ESJ6"/>
      <c r="ESK6"/>
      <c r="ESL6"/>
      <c r="ESM6"/>
      <c r="ESN6"/>
      <c r="ESO6"/>
      <c r="ESP6"/>
      <c r="ESQ6"/>
      <c r="ESR6"/>
      <c r="ESS6"/>
      <c r="EST6"/>
      <c r="ESU6"/>
      <c r="ESV6"/>
      <c r="ESW6"/>
      <c r="ESX6"/>
      <c r="ESY6"/>
      <c r="ESZ6"/>
      <c r="EUE6" s="112"/>
      <c r="EUF6" s="112"/>
      <c r="EUG6" s="112"/>
      <c r="EUH6" s="112"/>
      <c r="EUI6" s="112"/>
      <c r="EUJ6" s="112"/>
      <c r="EUK6" s="112"/>
      <c r="EUL6" s="112"/>
      <c r="EUM6"/>
      <c r="EUN6"/>
      <c r="EUO6"/>
      <c r="EUP6"/>
      <c r="EUQ6"/>
      <c r="EUR6"/>
      <c r="EUS6"/>
      <c r="EUT6"/>
      <c r="EUU6"/>
      <c r="EUV6"/>
      <c r="EUW6"/>
      <c r="EUX6"/>
      <c r="EUY6"/>
      <c r="EUZ6"/>
      <c r="EVA6"/>
      <c r="EVB6"/>
      <c r="EVC6"/>
      <c r="EVD6"/>
      <c r="EVE6"/>
      <c r="EVF6"/>
      <c r="EVG6"/>
      <c r="EVH6"/>
      <c r="EWM6" s="112"/>
      <c r="EWN6" s="112"/>
      <c r="EWO6" s="112"/>
      <c r="EWP6" s="112"/>
      <c r="EWQ6" s="112"/>
      <c r="EWR6" s="112"/>
      <c r="EWS6" s="112"/>
      <c r="EWT6" s="112"/>
      <c r="EWU6"/>
      <c r="EWV6"/>
      <c r="EWW6"/>
      <c r="EWX6"/>
      <c r="EWY6"/>
      <c r="EWZ6"/>
      <c r="EXA6"/>
      <c r="EXB6"/>
      <c r="EXC6"/>
      <c r="EXD6"/>
      <c r="EXE6"/>
      <c r="EXF6"/>
      <c r="EXG6"/>
      <c r="EXH6"/>
      <c r="EXI6"/>
      <c r="EXJ6"/>
      <c r="EXK6"/>
      <c r="EXL6"/>
      <c r="EXM6"/>
      <c r="EXN6"/>
      <c r="EXO6"/>
      <c r="EXP6"/>
      <c r="EYU6" s="112"/>
      <c r="EYV6" s="112"/>
      <c r="EYW6" s="112"/>
      <c r="EYX6" s="112"/>
      <c r="EYY6" s="112"/>
      <c r="EYZ6" s="112"/>
      <c r="EZA6" s="112"/>
      <c r="EZB6" s="112"/>
      <c r="EZC6"/>
      <c r="EZD6"/>
      <c r="EZE6"/>
      <c r="EZF6"/>
      <c r="EZG6"/>
      <c r="EZH6"/>
      <c r="EZI6"/>
      <c r="EZJ6"/>
      <c r="EZK6"/>
      <c r="EZL6"/>
      <c r="EZM6"/>
      <c r="EZN6"/>
      <c r="EZO6"/>
      <c r="EZP6"/>
      <c r="EZQ6"/>
      <c r="EZR6"/>
      <c r="EZS6"/>
      <c r="EZT6"/>
      <c r="EZU6"/>
      <c r="EZV6"/>
      <c r="EZW6"/>
      <c r="EZX6"/>
      <c r="FBC6" s="112"/>
      <c r="FBD6" s="112"/>
      <c r="FBE6" s="112"/>
      <c r="FBF6" s="112"/>
      <c r="FBG6" s="112"/>
      <c r="FBH6" s="112"/>
      <c r="FBI6" s="112"/>
      <c r="FBJ6" s="112"/>
      <c r="FBK6"/>
      <c r="FBL6"/>
      <c r="FBM6"/>
      <c r="FBN6"/>
      <c r="FBO6"/>
      <c r="FBP6"/>
      <c r="FBQ6"/>
      <c r="FBR6"/>
      <c r="FBS6"/>
      <c r="FBT6"/>
      <c r="FBU6"/>
      <c r="FBV6"/>
      <c r="FBW6"/>
      <c r="FBX6"/>
      <c r="FBY6"/>
      <c r="FBZ6"/>
      <c r="FCA6"/>
      <c r="FCB6"/>
      <c r="FCC6"/>
      <c r="FCD6"/>
      <c r="FCE6"/>
      <c r="FCF6"/>
      <c r="FDK6" s="112"/>
      <c r="FDL6" s="112"/>
      <c r="FDM6" s="112"/>
      <c r="FDN6" s="112"/>
      <c r="FDO6" s="112"/>
      <c r="FDP6" s="112"/>
      <c r="FDQ6" s="112"/>
      <c r="FDR6" s="112"/>
      <c r="FDS6"/>
      <c r="FDT6"/>
      <c r="FDU6"/>
      <c r="FDV6"/>
      <c r="FDW6"/>
      <c r="FDX6"/>
      <c r="FDY6"/>
      <c r="FDZ6"/>
      <c r="FEA6"/>
      <c r="FEB6"/>
      <c r="FEC6"/>
      <c r="FED6"/>
      <c r="FEE6"/>
      <c r="FEF6"/>
      <c r="FEG6"/>
      <c r="FEH6"/>
      <c r="FEI6"/>
      <c r="FEJ6"/>
      <c r="FEK6"/>
      <c r="FEL6"/>
      <c r="FEM6"/>
      <c r="FEN6"/>
      <c r="FFS6" s="112"/>
      <c r="FFT6" s="112"/>
      <c r="FFU6" s="112"/>
      <c r="FFV6" s="112"/>
      <c r="FFW6" s="112"/>
      <c r="FFX6" s="112"/>
      <c r="FFY6" s="112"/>
      <c r="FFZ6" s="112"/>
      <c r="FGA6"/>
      <c r="FGB6"/>
      <c r="FGC6"/>
      <c r="FGD6"/>
      <c r="FGE6"/>
      <c r="FGF6"/>
      <c r="FGG6"/>
      <c r="FGH6"/>
      <c r="FGI6"/>
      <c r="FGJ6"/>
      <c r="FGK6"/>
      <c r="FGL6"/>
      <c r="FGM6"/>
      <c r="FGN6"/>
      <c r="FGO6"/>
      <c r="FGP6"/>
      <c r="FGQ6"/>
      <c r="FGR6"/>
      <c r="FGS6"/>
      <c r="FGT6"/>
      <c r="FGU6"/>
      <c r="FGV6"/>
      <c r="FIA6" s="112"/>
      <c r="FIB6" s="112"/>
      <c r="FIC6" s="112"/>
      <c r="FID6" s="112"/>
      <c r="FIE6" s="112"/>
      <c r="FIF6" s="112"/>
      <c r="FIG6" s="112"/>
      <c r="FIH6" s="112"/>
      <c r="FII6"/>
      <c r="FIJ6"/>
      <c r="FIK6"/>
      <c r="FIL6"/>
      <c r="FIM6"/>
      <c r="FIN6"/>
      <c r="FIO6"/>
      <c r="FIP6"/>
      <c r="FIQ6"/>
      <c r="FIR6"/>
      <c r="FIS6"/>
      <c r="FIT6"/>
      <c r="FIU6"/>
      <c r="FIV6"/>
      <c r="FIW6"/>
      <c r="FIX6"/>
      <c r="FIY6"/>
      <c r="FIZ6"/>
      <c r="FJA6"/>
      <c r="FJB6"/>
      <c r="FJC6"/>
      <c r="FJD6"/>
      <c r="FKI6" s="112"/>
      <c r="FKJ6" s="112"/>
      <c r="FKK6" s="112"/>
      <c r="FKL6" s="112"/>
      <c r="FKM6" s="112"/>
      <c r="FKN6" s="112"/>
      <c r="FKO6" s="112"/>
      <c r="FKP6" s="112"/>
      <c r="FKQ6"/>
      <c r="FKR6"/>
      <c r="FKS6"/>
      <c r="FKT6"/>
      <c r="FKU6"/>
      <c r="FKV6"/>
      <c r="FKW6"/>
      <c r="FKX6"/>
      <c r="FKY6"/>
      <c r="FKZ6"/>
      <c r="FLA6"/>
      <c r="FLB6"/>
      <c r="FLC6"/>
      <c r="FLD6"/>
      <c r="FLE6"/>
      <c r="FLF6"/>
      <c r="FLG6"/>
      <c r="FLH6"/>
      <c r="FLI6"/>
      <c r="FLJ6"/>
      <c r="FLK6"/>
      <c r="FLL6"/>
      <c r="FMQ6" s="112"/>
      <c r="FMR6" s="112"/>
      <c r="FMS6" s="112"/>
      <c r="FMT6" s="112"/>
      <c r="FMU6" s="112"/>
      <c r="FMV6" s="112"/>
      <c r="FMW6" s="112"/>
      <c r="FMX6" s="112"/>
      <c r="FMY6"/>
      <c r="FMZ6"/>
      <c r="FNA6"/>
      <c r="FNB6"/>
      <c r="FNC6"/>
      <c r="FND6"/>
      <c r="FNE6"/>
      <c r="FNF6"/>
      <c r="FNG6"/>
      <c r="FNH6"/>
      <c r="FNI6"/>
      <c r="FNJ6"/>
      <c r="FNK6"/>
      <c r="FNL6"/>
      <c r="FNM6"/>
      <c r="FNN6"/>
      <c r="FNO6"/>
      <c r="FNP6"/>
      <c r="FNQ6"/>
      <c r="FNR6"/>
      <c r="FNS6"/>
      <c r="FNT6"/>
      <c r="FOY6" s="112"/>
      <c r="FOZ6" s="112"/>
      <c r="FPA6" s="112"/>
      <c r="FPB6" s="112"/>
      <c r="FPC6" s="112"/>
      <c r="FPD6" s="112"/>
      <c r="FPE6" s="112"/>
      <c r="FPF6" s="112"/>
      <c r="FPG6"/>
      <c r="FPH6"/>
      <c r="FPI6"/>
      <c r="FPJ6"/>
      <c r="FPK6"/>
      <c r="FPL6"/>
      <c r="FPM6"/>
      <c r="FPN6"/>
      <c r="FPO6"/>
      <c r="FPP6"/>
      <c r="FPQ6"/>
      <c r="FPR6"/>
      <c r="FPS6"/>
      <c r="FPT6"/>
      <c r="FPU6"/>
      <c r="FPV6"/>
      <c r="FPW6"/>
      <c r="FPX6"/>
      <c r="FPY6"/>
      <c r="FPZ6"/>
      <c r="FQA6"/>
      <c r="FQB6"/>
      <c r="FRG6" s="112"/>
      <c r="FRH6" s="112"/>
      <c r="FRI6" s="112"/>
      <c r="FRJ6" s="112"/>
      <c r="FRK6" s="112"/>
      <c r="FRL6" s="112"/>
      <c r="FRM6" s="112"/>
      <c r="FRN6" s="112"/>
      <c r="FRO6"/>
      <c r="FRP6"/>
      <c r="FRQ6"/>
      <c r="FRR6"/>
      <c r="FRS6"/>
      <c r="FRT6"/>
      <c r="FRU6"/>
      <c r="FRV6"/>
      <c r="FRW6"/>
      <c r="FRX6"/>
      <c r="FRY6"/>
      <c r="FRZ6"/>
      <c r="FSA6"/>
      <c r="FSB6"/>
      <c r="FSC6"/>
      <c r="FSD6"/>
      <c r="FSE6"/>
      <c r="FSF6"/>
      <c r="FSG6"/>
      <c r="FSH6"/>
      <c r="FSI6"/>
      <c r="FSJ6"/>
      <c r="FTO6" s="112"/>
      <c r="FTP6" s="112"/>
      <c r="FTQ6" s="112"/>
      <c r="FTR6" s="112"/>
      <c r="FTS6" s="112"/>
      <c r="FTT6" s="112"/>
      <c r="FTU6" s="112"/>
      <c r="FTV6" s="112"/>
      <c r="FTW6"/>
      <c r="FTX6"/>
      <c r="FTY6"/>
      <c r="FTZ6"/>
      <c r="FUA6"/>
      <c r="FUB6"/>
      <c r="FUC6"/>
      <c r="FUD6"/>
      <c r="FUE6"/>
      <c r="FUF6"/>
      <c r="FUG6"/>
      <c r="FUH6"/>
      <c r="FUI6"/>
      <c r="FUJ6"/>
      <c r="FUK6"/>
      <c r="FUL6"/>
      <c r="FUM6"/>
      <c r="FUN6"/>
      <c r="FUO6"/>
      <c r="FUP6"/>
      <c r="FUQ6"/>
      <c r="FUR6"/>
      <c r="FVW6" s="112"/>
      <c r="FVX6" s="112"/>
      <c r="FVY6" s="112"/>
      <c r="FVZ6" s="112"/>
      <c r="FWA6" s="112"/>
      <c r="FWB6" s="112"/>
      <c r="FWC6" s="112"/>
      <c r="FWD6" s="112"/>
      <c r="FWE6"/>
      <c r="FWF6"/>
      <c r="FWG6"/>
      <c r="FWH6"/>
      <c r="FWI6"/>
      <c r="FWJ6"/>
      <c r="FWK6"/>
      <c r="FWL6"/>
      <c r="FWM6"/>
      <c r="FWN6"/>
      <c r="FWO6"/>
      <c r="FWP6"/>
      <c r="FWQ6"/>
      <c r="FWR6"/>
      <c r="FWS6"/>
      <c r="FWT6"/>
      <c r="FWU6"/>
      <c r="FWV6"/>
      <c r="FWW6"/>
      <c r="FWX6"/>
      <c r="FWY6"/>
      <c r="FWZ6"/>
      <c r="FYE6" s="112"/>
      <c r="FYF6" s="112"/>
      <c r="FYG6" s="112"/>
      <c r="FYH6" s="112"/>
      <c r="FYI6" s="112"/>
      <c r="FYJ6" s="112"/>
      <c r="FYK6" s="112"/>
      <c r="FYL6" s="112"/>
      <c r="FYM6"/>
      <c r="FYN6"/>
      <c r="FYO6"/>
      <c r="FYP6"/>
      <c r="FYQ6"/>
      <c r="FYR6"/>
      <c r="FYS6"/>
      <c r="FYT6"/>
      <c r="FYU6"/>
      <c r="FYV6"/>
      <c r="FYW6"/>
      <c r="FYX6"/>
      <c r="FYY6"/>
      <c r="FYZ6"/>
      <c r="FZA6"/>
      <c r="FZB6"/>
      <c r="FZC6"/>
      <c r="FZD6"/>
      <c r="FZE6"/>
      <c r="FZF6"/>
      <c r="FZG6"/>
      <c r="FZH6"/>
      <c r="GAM6" s="112"/>
      <c r="GAN6" s="112"/>
      <c r="GAO6" s="112"/>
      <c r="GAP6" s="112"/>
      <c r="GAQ6" s="112"/>
      <c r="GAR6" s="112"/>
      <c r="GAS6" s="112"/>
      <c r="GAT6" s="112"/>
      <c r="GAU6"/>
      <c r="GAV6"/>
      <c r="GAW6"/>
      <c r="GAX6"/>
      <c r="GAY6"/>
      <c r="GAZ6"/>
      <c r="GBA6"/>
      <c r="GBB6"/>
      <c r="GBC6"/>
      <c r="GBD6"/>
      <c r="GBE6"/>
      <c r="GBF6"/>
      <c r="GBG6"/>
      <c r="GBH6"/>
      <c r="GBI6"/>
      <c r="GBJ6"/>
      <c r="GBK6"/>
      <c r="GBL6"/>
      <c r="GBM6"/>
      <c r="GBN6"/>
      <c r="GBO6"/>
      <c r="GBP6"/>
      <c r="GCU6" s="112"/>
      <c r="GCV6" s="112"/>
      <c r="GCW6" s="112"/>
      <c r="GCX6" s="112"/>
      <c r="GCY6" s="112"/>
      <c r="GCZ6" s="112"/>
      <c r="GDA6" s="112"/>
      <c r="GDB6" s="112"/>
      <c r="GDC6"/>
      <c r="GDD6"/>
      <c r="GDE6"/>
      <c r="GDF6"/>
      <c r="GDG6"/>
      <c r="GDH6"/>
      <c r="GDI6"/>
      <c r="GDJ6"/>
      <c r="GDK6"/>
      <c r="GDL6"/>
      <c r="GDM6"/>
      <c r="GDN6"/>
      <c r="GDO6"/>
      <c r="GDP6"/>
      <c r="GDQ6"/>
      <c r="GDR6"/>
      <c r="GDS6"/>
      <c r="GDT6"/>
      <c r="GDU6"/>
      <c r="GDV6"/>
      <c r="GDW6"/>
      <c r="GDX6"/>
      <c r="GFC6" s="112"/>
      <c r="GFD6" s="112"/>
      <c r="GFE6" s="112"/>
      <c r="GFF6" s="112"/>
      <c r="GFG6" s="112"/>
      <c r="GFH6" s="112"/>
      <c r="GFI6" s="112"/>
      <c r="GFJ6" s="112"/>
      <c r="GFK6"/>
      <c r="GFL6"/>
      <c r="GFM6"/>
      <c r="GFN6"/>
      <c r="GFO6"/>
      <c r="GFP6"/>
      <c r="GFQ6"/>
      <c r="GFR6"/>
      <c r="GFS6"/>
      <c r="GFT6"/>
      <c r="GFU6"/>
      <c r="GFV6"/>
      <c r="GFW6"/>
      <c r="GFX6"/>
      <c r="GFY6"/>
      <c r="GFZ6"/>
      <c r="GGA6"/>
      <c r="GGB6"/>
      <c r="GGC6"/>
      <c r="GGD6"/>
      <c r="GGE6"/>
      <c r="GGF6"/>
      <c r="GHK6" s="112"/>
      <c r="GHL6" s="112"/>
      <c r="GHM6" s="112"/>
      <c r="GHN6" s="112"/>
      <c r="GHO6" s="112"/>
      <c r="GHP6" s="112"/>
      <c r="GHQ6" s="112"/>
      <c r="GHR6" s="112"/>
      <c r="GHS6"/>
      <c r="GHT6"/>
      <c r="GHU6"/>
      <c r="GHV6"/>
      <c r="GHW6"/>
      <c r="GHX6"/>
      <c r="GHY6"/>
      <c r="GHZ6"/>
      <c r="GIA6"/>
      <c r="GIB6"/>
      <c r="GIC6"/>
      <c r="GID6"/>
      <c r="GIE6"/>
      <c r="GIF6"/>
      <c r="GIG6"/>
      <c r="GIH6"/>
      <c r="GII6"/>
      <c r="GIJ6"/>
      <c r="GIK6"/>
      <c r="GIL6"/>
      <c r="GIM6"/>
      <c r="GIN6"/>
      <c r="GJS6" s="112"/>
      <c r="GJT6" s="112"/>
      <c r="GJU6" s="112"/>
      <c r="GJV6" s="112"/>
      <c r="GJW6" s="112"/>
      <c r="GJX6" s="112"/>
      <c r="GJY6" s="112"/>
      <c r="GJZ6" s="112"/>
      <c r="GKA6"/>
      <c r="GKB6"/>
      <c r="GKC6"/>
      <c r="GKD6"/>
      <c r="GKE6"/>
      <c r="GKF6"/>
      <c r="GKG6"/>
      <c r="GKH6"/>
      <c r="GKI6"/>
      <c r="GKJ6"/>
      <c r="GKK6"/>
      <c r="GKL6"/>
      <c r="GKM6"/>
      <c r="GKN6"/>
      <c r="GKO6"/>
      <c r="GKP6"/>
      <c r="GKQ6"/>
      <c r="GKR6"/>
      <c r="GKS6"/>
      <c r="GKT6"/>
      <c r="GKU6"/>
      <c r="GKV6"/>
      <c r="GMA6" s="112"/>
      <c r="GMB6" s="112"/>
      <c r="GMC6" s="112"/>
      <c r="GMD6" s="112"/>
      <c r="GME6" s="112"/>
      <c r="GMF6" s="112"/>
      <c r="GMG6" s="112"/>
      <c r="GMH6" s="112"/>
      <c r="GMI6"/>
      <c r="GMJ6"/>
      <c r="GMK6"/>
      <c r="GML6"/>
      <c r="GMM6"/>
      <c r="GMN6"/>
      <c r="GMO6"/>
      <c r="GMP6"/>
      <c r="GMQ6"/>
      <c r="GMR6"/>
      <c r="GMS6"/>
      <c r="GMT6"/>
      <c r="GMU6"/>
      <c r="GMV6"/>
      <c r="GMW6"/>
      <c r="GMX6"/>
      <c r="GMY6"/>
      <c r="GMZ6"/>
      <c r="GNA6"/>
      <c r="GNB6"/>
      <c r="GNC6"/>
      <c r="GND6"/>
      <c r="GOI6" s="112"/>
      <c r="GOJ6" s="112"/>
      <c r="GOK6" s="112"/>
      <c r="GOL6" s="112"/>
      <c r="GOM6" s="112"/>
      <c r="GON6" s="112"/>
      <c r="GOO6" s="112"/>
      <c r="GOP6" s="112"/>
      <c r="GOQ6"/>
      <c r="GOR6"/>
      <c r="GOS6"/>
      <c r="GOT6"/>
      <c r="GOU6"/>
      <c r="GOV6"/>
      <c r="GOW6"/>
      <c r="GOX6"/>
      <c r="GOY6"/>
      <c r="GOZ6"/>
      <c r="GPA6"/>
      <c r="GPB6"/>
      <c r="GPC6"/>
      <c r="GPD6"/>
      <c r="GPE6"/>
      <c r="GPF6"/>
      <c r="GPG6"/>
      <c r="GPH6"/>
      <c r="GPI6"/>
      <c r="GPJ6"/>
      <c r="GPK6"/>
      <c r="GPL6"/>
      <c r="GQQ6" s="112"/>
      <c r="GQR6" s="112"/>
      <c r="GQS6" s="112"/>
      <c r="GQT6" s="112"/>
      <c r="GQU6" s="112"/>
      <c r="GQV6" s="112"/>
      <c r="GQW6" s="112"/>
      <c r="GQX6" s="112"/>
      <c r="GQY6"/>
      <c r="GQZ6"/>
      <c r="GRA6"/>
      <c r="GRB6"/>
      <c r="GRC6"/>
      <c r="GRD6"/>
      <c r="GRE6"/>
      <c r="GRF6"/>
      <c r="GRG6"/>
      <c r="GRH6"/>
      <c r="GRI6"/>
      <c r="GRJ6"/>
      <c r="GRK6"/>
      <c r="GRL6"/>
      <c r="GRM6"/>
      <c r="GRN6"/>
      <c r="GRO6"/>
      <c r="GRP6"/>
      <c r="GRQ6"/>
      <c r="GRR6"/>
      <c r="GRS6"/>
      <c r="GRT6"/>
      <c r="GSY6" s="112"/>
      <c r="GSZ6" s="112"/>
      <c r="GTA6" s="112"/>
      <c r="GTB6" s="112"/>
      <c r="GTC6" s="112"/>
      <c r="GTD6" s="112"/>
      <c r="GTE6" s="112"/>
      <c r="GTF6" s="112"/>
      <c r="GTG6"/>
      <c r="GTH6"/>
      <c r="GTI6"/>
      <c r="GTJ6"/>
      <c r="GTK6"/>
      <c r="GTL6"/>
      <c r="GTM6"/>
      <c r="GTN6"/>
      <c r="GTO6"/>
      <c r="GTP6"/>
      <c r="GTQ6"/>
      <c r="GTR6"/>
      <c r="GTS6"/>
      <c r="GTT6"/>
      <c r="GTU6"/>
      <c r="GTV6"/>
      <c r="GTW6"/>
      <c r="GTX6"/>
      <c r="GTY6"/>
      <c r="GTZ6"/>
      <c r="GUA6"/>
      <c r="GUB6"/>
      <c r="GVG6" s="112"/>
      <c r="GVH6" s="112"/>
      <c r="GVI6" s="112"/>
      <c r="GVJ6" s="112"/>
      <c r="GVK6" s="112"/>
      <c r="GVL6" s="112"/>
      <c r="GVM6" s="112"/>
      <c r="GVN6" s="112"/>
      <c r="GVO6"/>
      <c r="GVP6"/>
      <c r="GVQ6"/>
      <c r="GVR6"/>
      <c r="GVS6"/>
      <c r="GVT6"/>
      <c r="GVU6"/>
      <c r="GVV6"/>
      <c r="GVW6"/>
      <c r="GVX6"/>
      <c r="GVY6"/>
      <c r="GVZ6"/>
      <c r="GWA6"/>
      <c r="GWB6"/>
      <c r="GWC6"/>
      <c r="GWD6"/>
      <c r="GWE6"/>
      <c r="GWF6"/>
      <c r="GWG6"/>
      <c r="GWH6"/>
      <c r="GWI6"/>
      <c r="GWJ6"/>
      <c r="GXO6" s="112"/>
      <c r="GXP6" s="112"/>
      <c r="GXQ6" s="112"/>
      <c r="GXR6" s="112"/>
      <c r="GXS6" s="112"/>
      <c r="GXT6" s="112"/>
      <c r="GXU6" s="112"/>
      <c r="GXV6" s="112"/>
      <c r="GXW6"/>
      <c r="GXX6"/>
      <c r="GXY6"/>
      <c r="GXZ6"/>
      <c r="GYA6"/>
      <c r="GYB6"/>
      <c r="GYC6"/>
      <c r="GYD6"/>
      <c r="GYE6"/>
      <c r="GYF6"/>
      <c r="GYG6"/>
      <c r="GYH6"/>
      <c r="GYI6"/>
      <c r="GYJ6"/>
      <c r="GYK6"/>
      <c r="GYL6"/>
      <c r="GYM6"/>
      <c r="GYN6"/>
      <c r="GYO6"/>
      <c r="GYP6"/>
      <c r="GYQ6"/>
      <c r="GYR6"/>
      <c r="GZW6" s="112"/>
      <c r="GZX6" s="112"/>
      <c r="GZY6" s="112"/>
      <c r="GZZ6" s="112"/>
      <c r="HAA6" s="112"/>
      <c r="HAB6" s="112"/>
      <c r="HAC6" s="112"/>
      <c r="HAD6" s="112"/>
      <c r="HAE6"/>
      <c r="HAF6"/>
      <c r="HAG6"/>
      <c r="HAH6"/>
      <c r="HAI6"/>
      <c r="HAJ6"/>
      <c r="HAK6"/>
      <c r="HAL6"/>
      <c r="HAM6"/>
      <c r="HAN6"/>
      <c r="HAO6"/>
      <c r="HAP6"/>
      <c r="HAQ6"/>
      <c r="HAR6"/>
      <c r="HAS6"/>
      <c r="HAT6"/>
      <c r="HAU6"/>
      <c r="HAV6"/>
      <c r="HAW6"/>
      <c r="HAX6"/>
      <c r="HAY6"/>
      <c r="HAZ6"/>
      <c r="HCE6" s="112"/>
      <c r="HCF6" s="112"/>
      <c r="HCG6" s="112"/>
      <c r="HCH6" s="112"/>
      <c r="HCI6" s="112"/>
      <c r="HCJ6" s="112"/>
      <c r="HCK6" s="112"/>
      <c r="HCL6" s="112"/>
      <c r="HCM6"/>
      <c r="HCN6"/>
      <c r="HCO6"/>
      <c r="HCP6"/>
      <c r="HCQ6"/>
      <c r="HCR6"/>
      <c r="HCS6"/>
      <c r="HCT6"/>
      <c r="HCU6"/>
      <c r="HCV6"/>
      <c r="HCW6"/>
      <c r="HCX6"/>
      <c r="HCY6"/>
      <c r="HCZ6"/>
      <c r="HDA6"/>
      <c r="HDB6"/>
      <c r="HDC6"/>
      <c r="HDD6"/>
      <c r="HDE6"/>
      <c r="HDF6"/>
      <c r="HDG6"/>
      <c r="HDH6"/>
      <c r="HEM6" s="112"/>
      <c r="HEN6" s="112"/>
      <c r="HEO6" s="112"/>
      <c r="HEP6" s="112"/>
      <c r="HEQ6" s="112"/>
      <c r="HER6" s="112"/>
      <c r="HES6" s="112"/>
      <c r="HET6" s="112"/>
      <c r="HEU6"/>
      <c r="HEV6"/>
      <c r="HEW6"/>
      <c r="HEX6"/>
      <c r="HEY6"/>
      <c r="HEZ6"/>
      <c r="HFA6"/>
      <c r="HFB6"/>
      <c r="HFC6"/>
      <c r="HFD6"/>
      <c r="HFE6"/>
      <c r="HFF6"/>
      <c r="HFG6"/>
      <c r="HFH6"/>
      <c r="HFI6"/>
      <c r="HFJ6"/>
      <c r="HFK6"/>
      <c r="HFL6"/>
      <c r="HFM6"/>
      <c r="HFN6"/>
      <c r="HFO6"/>
      <c r="HFP6"/>
      <c r="HGU6" s="112"/>
      <c r="HGV6" s="112"/>
      <c r="HGW6" s="112"/>
      <c r="HGX6" s="112"/>
      <c r="HGY6" s="112"/>
      <c r="HGZ6" s="112"/>
      <c r="HHA6" s="112"/>
      <c r="HHB6" s="112"/>
      <c r="HHC6"/>
      <c r="HHD6"/>
      <c r="HHE6"/>
      <c r="HHF6"/>
      <c r="HHG6"/>
      <c r="HHH6"/>
      <c r="HHI6"/>
      <c r="HHJ6"/>
      <c r="HHK6"/>
      <c r="HHL6"/>
      <c r="HHM6"/>
      <c r="HHN6"/>
      <c r="HHO6"/>
      <c r="HHP6"/>
      <c r="HHQ6"/>
      <c r="HHR6"/>
      <c r="HHS6"/>
      <c r="HHT6"/>
      <c r="HHU6"/>
      <c r="HHV6"/>
      <c r="HHW6"/>
      <c r="HHX6"/>
      <c r="HJC6" s="112"/>
      <c r="HJD6" s="112"/>
      <c r="HJE6" s="112"/>
      <c r="HJF6" s="112"/>
      <c r="HJG6" s="112"/>
      <c r="HJH6" s="112"/>
      <c r="HJI6" s="112"/>
      <c r="HJJ6" s="112"/>
      <c r="HJK6"/>
      <c r="HJL6"/>
      <c r="HJM6"/>
      <c r="HJN6"/>
      <c r="HJO6"/>
      <c r="HJP6"/>
      <c r="HJQ6"/>
      <c r="HJR6"/>
      <c r="HJS6"/>
      <c r="HJT6"/>
      <c r="HJU6"/>
      <c r="HJV6"/>
      <c r="HJW6"/>
      <c r="HJX6"/>
      <c r="HJY6"/>
      <c r="HJZ6"/>
      <c r="HKA6"/>
      <c r="HKB6"/>
      <c r="HKC6"/>
      <c r="HKD6"/>
      <c r="HKE6"/>
      <c r="HKF6"/>
      <c r="HLK6" s="112"/>
      <c r="HLL6" s="112"/>
      <c r="HLM6" s="112"/>
      <c r="HLN6" s="112"/>
      <c r="HLO6" s="112"/>
      <c r="HLP6" s="112"/>
      <c r="HLQ6" s="112"/>
      <c r="HLR6" s="112"/>
      <c r="HLS6"/>
      <c r="HLT6"/>
      <c r="HLU6"/>
      <c r="HLV6"/>
      <c r="HLW6"/>
      <c r="HLX6"/>
      <c r="HLY6"/>
      <c r="HLZ6"/>
      <c r="HMA6"/>
      <c r="HMB6"/>
      <c r="HMC6"/>
      <c r="HMD6"/>
      <c r="HME6"/>
      <c r="HMF6"/>
      <c r="HMG6"/>
      <c r="HMH6"/>
      <c r="HMI6"/>
      <c r="HMJ6"/>
      <c r="HMK6"/>
      <c r="HML6"/>
      <c r="HMM6"/>
      <c r="HMN6"/>
      <c r="HNS6" s="112"/>
      <c r="HNT6" s="112"/>
      <c r="HNU6" s="112"/>
      <c r="HNV6" s="112"/>
      <c r="HNW6" s="112"/>
      <c r="HNX6" s="112"/>
      <c r="HNY6" s="112"/>
      <c r="HNZ6" s="112"/>
      <c r="HOA6"/>
      <c r="HOB6"/>
      <c r="HOC6"/>
      <c r="HOD6"/>
      <c r="HOE6"/>
      <c r="HOF6"/>
      <c r="HOG6"/>
      <c r="HOH6"/>
      <c r="HOI6"/>
      <c r="HOJ6"/>
      <c r="HOK6"/>
      <c r="HOL6"/>
      <c r="HOM6"/>
      <c r="HON6"/>
      <c r="HOO6"/>
      <c r="HOP6"/>
      <c r="HOQ6"/>
      <c r="HOR6"/>
      <c r="HOS6"/>
      <c r="HOT6"/>
      <c r="HOU6"/>
      <c r="HOV6"/>
      <c r="HQA6" s="112"/>
      <c r="HQB6" s="112"/>
      <c r="HQC6" s="112"/>
      <c r="HQD6" s="112"/>
      <c r="HQE6" s="112"/>
      <c r="HQF6" s="112"/>
      <c r="HQG6" s="112"/>
      <c r="HQH6" s="112"/>
      <c r="HQI6"/>
      <c r="HQJ6"/>
      <c r="HQK6"/>
      <c r="HQL6"/>
      <c r="HQM6"/>
      <c r="HQN6"/>
      <c r="HQO6"/>
      <c r="HQP6"/>
      <c r="HQQ6"/>
      <c r="HQR6"/>
      <c r="HQS6"/>
      <c r="HQT6"/>
      <c r="HQU6"/>
      <c r="HQV6"/>
      <c r="HQW6"/>
      <c r="HQX6"/>
      <c r="HQY6"/>
      <c r="HQZ6"/>
      <c r="HRA6"/>
      <c r="HRB6"/>
      <c r="HRC6"/>
      <c r="HRD6"/>
      <c r="HSI6" s="112"/>
      <c r="HSJ6" s="112"/>
      <c r="HSK6" s="112"/>
      <c r="HSL6" s="112"/>
      <c r="HSM6" s="112"/>
      <c r="HSN6" s="112"/>
      <c r="HSO6" s="112"/>
      <c r="HSP6" s="112"/>
      <c r="HSQ6"/>
      <c r="HSR6"/>
      <c r="HSS6"/>
      <c r="HST6"/>
      <c r="HSU6"/>
      <c r="HSV6"/>
      <c r="HSW6"/>
      <c r="HSX6"/>
      <c r="HSY6"/>
      <c r="HSZ6"/>
      <c r="HTA6"/>
      <c r="HTB6"/>
      <c r="HTC6"/>
      <c r="HTD6"/>
      <c r="HTE6"/>
      <c r="HTF6"/>
      <c r="HTG6"/>
      <c r="HTH6"/>
      <c r="HTI6"/>
      <c r="HTJ6"/>
      <c r="HTK6"/>
      <c r="HTL6"/>
      <c r="HUQ6" s="112"/>
      <c r="HUR6" s="112"/>
      <c r="HUS6" s="112"/>
      <c r="HUT6" s="112"/>
      <c r="HUU6" s="112"/>
      <c r="HUV6" s="112"/>
      <c r="HUW6" s="112"/>
      <c r="HUX6" s="112"/>
      <c r="HUY6"/>
      <c r="HUZ6"/>
      <c r="HVA6"/>
      <c r="HVB6"/>
      <c r="HVC6"/>
      <c r="HVD6"/>
      <c r="HVE6"/>
      <c r="HVF6"/>
      <c r="HVG6"/>
      <c r="HVH6"/>
      <c r="HVI6"/>
      <c r="HVJ6"/>
      <c r="HVK6"/>
      <c r="HVL6"/>
      <c r="HVM6"/>
      <c r="HVN6"/>
      <c r="HVO6"/>
      <c r="HVP6"/>
      <c r="HVQ6"/>
      <c r="HVR6"/>
      <c r="HVS6"/>
      <c r="HVT6"/>
      <c r="HWY6" s="112"/>
      <c r="HWZ6" s="112"/>
      <c r="HXA6" s="112"/>
      <c r="HXB6" s="112"/>
      <c r="HXC6" s="112"/>
      <c r="HXD6" s="112"/>
      <c r="HXE6" s="112"/>
      <c r="HXF6" s="112"/>
      <c r="HXG6"/>
      <c r="HXH6"/>
      <c r="HXI6"/>
      <c r="HXJ6"/>
      <c r="HXK6"/>
      <c r="HXL6"/>
      <c r="HXM6"/>
      <c r="HXN6"/>
      <c r="HXO6"/>
      <c r="HXP6"/>
      <c r="HXQ6"/>
      <c r="HXR6"/>
      <c r="HXS6"/>
      <c r="HXT6"/>
      <c r="HXU6"/>
      <c r="HXV6"/>
      <c r="HXW6"/>
      <c r="HXX6"/>
      <c r="HXY6"/>
      <c r="HXZ6"/>
      <c r="HYA6"/>
      <c r="HYB6"/>
      <c r="HZG6" s="112"/>
      <c r="HZH6" s="112"/>
      <c r="HZI6" s="112"/>
      <c r="HZJ6" s="112"/>
      <c r="HZK6" s="112"/>
      <c r="HZL6" s="112"/>
      <c r="HZM6" s="112"/>
      <c r="HZN6" s="112"/>
      <c r="HZO6"/>
      <c r="HZP6"/>
      <c r="HZQ6"/>
      <c r="HZR6"/>
      <c r="HZS6"/>
      <c r="HZT6"/>
      <c r="HZU6"/>
      <c r="HZV6"/>
      <c r="HZW6"/>
      <c r="HZX6"/>
      <c r="HZY6"/>
      <c r="HZZ6"/>
      <c r="IAA6"/>
      <c r="IAB6"/>
      <c r="IAC6"/>
      <c r="IAD6"/>
      <c r="IAE6"/>
      <c r="IAF6"/>
      <c r="IAG6"/>
      <c r="IAH6"/>
      <c r="IAI6"/>
      <c r="IAJ6"/>
      <c r="IBO6" s="112"/>
      <c r="IBP6" s="112"/>
      <c r="IBQ6" s="112"/>
      <c r="IBR6" s="112"/>
      <c r="IBS6" s="112"/>
      <c r="IBT6" s="112"/>
      <c r="IBU6" s="112"/>
      <c r="IBV6" s="112"/>
      <c r="IBW6"/>
      <c r="IBX6"/>
      <c r="IBY6"/>
      <c r="IBZ6"/>
      <c r="ICA6"/>
      <c r="ICB6"/>
      <c r="ICC6"/>
      <c r="ICD6"/>
      <c r="ICE6"/>
      <c r="ICF6"/>
      <c r="ICG6"/>
      <c r="ICH6"/>
      <c r="ICI6"/>
      <c r="ICJ6"/>
      <c r="ICK6"/>
      <c r="ICL6"/>
      <c r="ICM6"/>
      <c r="ICN6"/>
      <c r="ICO6"/>
      <c r="ICP6"/>
      <c r="ICQ6"/>
      <c r="ICR6"/>
      <c r="IDW6" s="112"/>
      <c r="IDX6" s="112"/>
      <c r="IDY6" s="112"/>
      <c r="IDZ6" s="112"/>
      <c r="IEA6" s="112"/>
      <c r="IEB6" s="112"/>
      <c r="IEC6" s="112"/>
      <c r="IED6" s="112"/>
      <c r="IEE6"/>
      <c r="IEF6"/>
      <c r="IEG6"/>
      <c r="IEH6"/>
      <c r="IEI6"/>
      <c r="IEJ6"/>
      <c r="IEK6"/>
      <c r="IEL6"/>
      <c r="IEM6"/>
      <c r="IEN6"/>
      <c r="IEO6"/>
      <c r="IEP6"/>
      <c r="IEQ6"/>
      <c r="IER6"/>
      <c r="IES6"/>
      <c r="IET6"/>
      <c r="IEU6"/>
      <c r="IEV6"/>
      <c r="IEW6"/>
      <c r="IEX6"/>
      <c r="IEY6"/>
      <c r="IEZ6"/>
      <c r="IGE6" s="112"/>
      <c r="IGF6" s="112"/>
      <c r="IGG6" s="112"/>
      <c r="IGH6" s="112"/>
      <c r="IGI6" s="112"/>
      <c r="IGJ6" s="112"/>
      <c r="IGK6" s="112"/>
      <c r="IGL6" s="112"/>
      <c r="IGM6"/>
      <c r="IGN6"/>
      <c r="IGO6"/>
      <c r="IGP6"/>
      <c r="IGQ6"/>
      <c r="IGR6"/>
      <c r="IGS6"/>
      <c r="IGT6"/>
      <c r="IGU6"/>
      <c r="IGV6"/>
      <c r="IGW6"/>
      <c r="IGX6"/>
      <c r="IGY6"/>
      <c r="IGZ6"/>
      <c r="IHA6"/>
      <c r="IHB6"/>
      <c r="IHC6"/>
      <c r="IHD6"/>
      <c r="IHE6"/>
      <c r="IHF6"/>
      <c r="IHG6"/>
      <c r="IHH6"/>
      <c r="IIM6" s="112"/>
      <c r="IIN6" s="112"/>
      <c r="IIO6" s="112"/>
      <c r="IIP6" s="112"/>
      <c r="IIQ6" s="112"/>
      <c r="IIR6" s="112"/>
      <c r="IIS6" s="112"/>
      <c r="IIT6" s="112"/>
      <c r="IIU6"/>
      <c r="IIV6"/>
      <c r="IIW6"/>
      <c r="IIX6"/>
      <c r="IIY6"/>
      <c r="IIZ6"/>
      <c r="IJA6"/>
      <c r="IJB6"/>
      <c r="IJC6"/>
      <c r="IJD6"/>
      <c r="IJE6"/>
      <c r="IJF6"/>
      <c r="IJG6"/>
      <c r="IJH6"/>
      <c r="IJI6"/>
      <c r="IJJ6"/>
      <c r="IJK6"/>
      <c r="IJL6"/>
      <c r="IJM6"/>
      <c r="IJN6"/>
      <c r="IJO6"/>
      <c r="IJP6"/>
      <c r="IKU6" s="112"/>
      <c r="IKV6" s="112"/>
      <c r="IKW6" s="112"/>
      <c r="IKX6" s="112"/>
      <c r="IKY6" s="112"/>
      <c r="IKZ6" s="112"/>
      <c r="ILA6" s="112"/>
      <c r="ILB6" s="112"/>
      <c r="ILC6"/>
      <c r="ILD6"/>
      <c r="ILE6"/>
      <c r="ILF6"/>
      <c r="ILG6"/>
      <c r="ILH6"/>
      <c r="ILI6"/>
      <c r="ILJ6"/>
      <c r="ILK6"/>
      <c r="ILL6"/>
      <c r="ILM6"/>
      <c r="ILN6"/>
      <c r="ILO6"/>
      <c r="ILP6"/>
      <c r="ILQ6"/>
      <c r="ILR6"/>
      <c r="ILS6"/>
      <c r="ILT6"/>
      <c r="ILU6"/>
      <c r="ILV6"/>
      <c r="ILW6"/>
      <c r="ILX6"/>
      <c r="INC6" s="112"/>
      <c r="IND6" s="112"/>
      <c r="INE6" s="112"/>
      <c r="INF6" s="112"/>
      <c r="ING6" s="112"/>
      <c r="INH6" s="112"/>
      <c r="INI6" s="112"/>
      <c r="INJ6" s="112"/>
      <c r="INK6"/>
      <c r="INL6"/>
      <c r="INM6"/>
      <c r="INN6"/>
      <c r="INO6"/>
      <c r="INP6"/>
      <c r="INQ6"/>
      <c r="INR6"/>
      <c r="INS6"/>
      <c r="INT6"/>
      <c r="INU6"/>
      <c r="INV6"/>
      <c r="INW6"/>
      <c r="INX6"/>
      <c r="INY6"/>
      <c r="INZ6"/>
      <c r="IOA6"/>
      <c r="IOB6"/>
      <c r="IOC6"/>
      <c r="IOD6"/>
      <c r="IOE6"/>
      <c r="IOF6"/>
      <c r="IPK6" s="112"/>
      <c r="IPL6" s="112"/>
      <c r="IPM6" s="112"/>
      <c r="IPN6" s="112"/>
      <c r="IPO6" s="112"/>
      <c r="IPP6" s="112"/>
      <c r="IPQ6" s="112"/>
      <c r="IPR6" s="112"/>
      <c r="IPS6"/>
      <c r="IPT6"/>
      <c r="IPU6"/>
      <c r="IPV6"/>
      <c r="IPW6"/>
      <c r="IPX6"/>
      <c r="IPY6"/>
      <c r="IPZ6"/>
      <c r="IQA6"/>
      <c r="IQB6"/>
      <c r="IQC6"/>
      <c r="IQD6"/>
      <c r="IQE6"/>
      <c r="IQF6"/>
      <c r="IQG6"/>
      <c r="IQH6"/>
      <c r="IQI6"/>
      <c r="IQJ6"/>
      <c r="IQK6"/>
      <c r="IQL6"/>
      <c r="IQM6"/>
      <c r="IQN6"/>
      <c r="IRS6" s="112"/>
      <c r="IRT6" s="112"/>
      <c r="IRU6" s="112"/>
      <c r="IRV6" s="112"/>
      <c r="IRW6" s="112"/>
      <c r="IRX6" s="112"/>
      <c r="IRY6" s="112"/>
      <c r="IRZ6" s="112"/>
      <c r="ISA6"/>
      <c r="ISB6"/>
      <c r="ISC6"/>
      <c r="ISD6"/>
      <c r="ISE6"/>
      <c r="ISF6"/>
      <c r="ISG6"/>
      <c r="ISH6"/>
      <c r="ISI6"/>
      <c r="ISJ6"/>
      <c r="ISK6"/>
      <c r="ISL6"/>
      <c r="ISM6"/>
      <c r="ISN6"/>
      <c r="ISO6"/>
      <c r="ISP6"/>
      <c r="ISQ6"/>
      <c r="ISR6"/>
      <c r="ISS6"/>
      <c r="IST6"/>
      <c r="ISU6"/>
      <c r="ISV6"/>
      <c r="IUA6" s="112"/>
      <c r="IUB6" s="112"/>
      <c r="IUC6" s="112"/>
      <c r="IUD6" s="112"/>
      <c r="IUE6" s="112"/>
      <c r="IUF6" s="112"/>
      <c r="IUG6" s="112"/>
      <c r="IUH6" s="112"/>
      <c r="IUI6"/>
      <c r="IUJ6"/>
      <c r="IUK6"/>
      <c r="IUL6"/>
      <c r="IUM6"/>
      <c r="IUN6"/>
      <c r="IUO6"/>
      <c r="IUP6"/>
      <c r="IUQ6"/>
      <c r="IUR6"/>
      <c r="IUS6"/>
      <c r="IUT6"/>
      <c r="IUU6"/>
      <c r="IUV6"/>
      <c r="IUW6"/>
      <c r="IUX6"/>
      <c r="IUY6"/>
      <c r="IUZ6"/>
      <c r="IVA6"/>
      <c r="IVB6"/>
      <c r="IVC6"/>
      <c r="IVD6"/>
      <c r="IWI6" s="112"/>
      <c r="IWJ6" s="112"/>
      <c r="IWK6" s="112"/>
      <c r="IWL6" s="112"/>
      <c r="IWM6" s="112"/>
      <c r="IWN6" s="112"/>
      <c r="IWO6" s="112"/>
      <c r="IWP6" s="112"/>
      <c r="IWQ6"/>
      <c r="IWR6"/>
      <c r="IWS6"/>
      <c r="IWT6"/>
      <c r="IWU6"/>
      <c r="IWV6"/>
      <c r="IWW6"/>
      <c r="IWX6"/>
      <c r="IWY6"/>
      <c r="IWZ6"/>
      <c r="IXA6"/>
      <c r="IXB6"/>
      <c r="IXC6"/>
      <c r="IXD6"/>
      <c r="IXE6"/>
      <c r="IXF6"/>
      <c r="IXG6"/>
      <c r="IXH6"/>
      <c r="IXI6"/>
      <c r="IXJ6"/>
      <c r="IXK6"/>
      <c r="IXL6"/>
      <c r="IYQ6" s="112"/>
      <c r="IYR6" s="112"/>
      <c r="IYS6" s="112"/>
      <c r="IYT6" s="112"/>
      <c r="IYU6" s="112"/>
      <c r="IYV6" s="112"/>
      <c r="IYW6" s="112"/>
      <c r="IYX6" s="112"/>
      <c r="IYY6"/>
      <c r="IYZ6"/>
      <c r="IZA6"/>
      <c r="IZB6"/>
      <c r="IZC6"/>
      <c r="IZD6"/>
      <c r="IZE6"/>
      <c r="IZF6"/>
      <c r="IZG6"/>
      <c r="IZH6"/>
      <c r="IZI6"/>
      <c r="IZJ6"/>
      <c r="IZK6"/>
      <c r="IZL6"/>
      <c r="IZM6"/>
      <c r="IZN6"/>
      <c r="IZO6"/>
      <c r="IZP6"/>
      <c r="IZQ6"/>
      <c r="IZR6"/>
      <c r="IZS6"/>
      <c r="IZT6"/>
      <c r="JAY6" s="112"/>
      <c r="JAZ6" s="112"/>
      <c r="JBA6" s="112"/>
      <c r="JBB6" s="112"/>
      <c r="JBC6" s="112"/>
      <c r="JBD6" s="112"/>
      <c r="JBE6" s="112"/>
      <c r="JBF6" s="112"/>
      <c r="JBG6"/>
      <c r="JBH6"/>
      <c r="JBI6"/>
      <c r="JBJ6"/>
      <c r="JBK6"/>
      <c r="JBL6"/>
      <c r="JBM6"/>
      <c r="JBN6"/>
      <c r="JBO6"/>
      <c r="JBP6"/>
      <c r="JBQ6"/>
      <c r="JBR6"/>
      <c r="JBS6"/>
      <c r="JBT6"/>
      <c r="JBU6"/>
      <c r="JBV6"/>
      <c r="JBW6"/>
      <c r="JBX6"/>
      <c r="JBY6"/>
      <c r="JBZ6"/>
      <c r="JCA6"/>
      <c r="JCB6"/>
      <c r="JDG6" s="112"/>
      <c r="JDH6" s="112"/>
      <c r="JDI6" s="112"/>
      <c r="JDJ6" s="112"/>
      <c r="JDK6" s="112"/>
      <c r="JDL6" s="112"/>
      <c r="JDM6" s="112"/>
      <c r="JDN6" s="112"/>
      <c r="JDO6"/>
      <c r="JDP6"/>
      <c r="JDQ6"/>
      <c r="JDR6"/>
      <c r="JDS6"/>
      <c r="JDT6"/>
      <c r="JDU6"/>
      <c r="JDV6"/>
      <c r="JDW6"/>
      <c r="JDX6"/>
      <c r="JDY6"/>
      <c r="JDZ6"/>
      <c r="JEA6"/>
      <c r="JEB6"/>
      <c r="JEC6"/>
      <c r="JED6"/>
      <c r="JEE6"/>
      <c r="JEF6"/>
      <c r="JEG6"/>
      <c r="JEH6"/>
      <c r="JEI6"/>
      <c r="JEJ6"/>
      <c r="JFO6" s="112"/>
      <c r="JFP6" s="112"/>
      <c r="JFQ6" s="112"/>
      <c r="JFR6" s="112"/>
      <c r="JFS6" s="112"/>
      <c r="JFT6" s="112"/>
      <c r="JFU6" s="112"/>
      <c r="JFV6" s="112"/>
      <c r="JFW6"/>
      <c r="JFX6"/>
      <c r="JFY6"/>
      <c r="JFZ6"/>
      <c r="JGA6"/>
      <c r="JGB6"/>
      <c r="JGC6"/>
      <c r="JGD6"/>
      <c r="JGE6"/>
      <c r="JGF6"/>
      <c r="JGG6"/>
      <c r="JGH6"/>
      <c r="JGI6"/>
      <c r="JGJ6"/>
      <c r="JGK6"/>
      <c r="JGL6"/>
      <c r="JGM6"/>
      <c r="JGN6"/>
      <c r="JGO6"/>
      <c r="JGP6"/>
      <c r="JGQ6"/>
      <c r="JGR6"/>
      <c r="JHW6" s="112"/>
      <c r="JHX6" s="112"/>
      <c r="JHY6" s="112"/>
      <c r="JHZ6" s="112"/>
      <c r="JIA6" s="112"/>
      <c r="JIB6" s="112"/>
      <c r="JIC6" s="112"/>
      <c r="JID6" s="112"/>
      <c r="JIE6"/>
      <c r="JIF6"/>
      <c r="JIG6"/>
      <c r="JIH6"/>
      <c r="JII6"/>
      <c r="JIJ6"/>
      <c r="JIK6"/>
      <c r="JIL6"/>
      <c r="JIM6"/>
      <c r="JIN6"/>
      <c r="JIO6"/>
      <c r="JIP6"/>
      <c r="JIQ6"/>
      <c r="JIR6"/>
      <c r="JIS6"/>
      <c r="JIT6"/>
      <c r="JIU6"/>
      <c r="JIV6"/>
      <c r="JIW6"/>
      <c r="JIX6"/>
      <c r="JIY6"/>
      <c r="JIZ6"/>
      <c r="JKE6" s="112"/>
      <c r="JKF6" s="112"/>
      <c r="JKG6" s="112"/>
      <c r="JKH6" s="112"/>
      <c r="JKI6" s="112"/>
      <c r="JKJ6" s="112"/>
      <c r="JKK6" s="112"/>
      <c r="JKL6" s="112"/>
      <c r="JKM6"/>
      <c r="JKN6"/>
      <c r="JKO6"/>
      <c r="JKP6"/>
      <c r="JKQ6"/>
      <c r="JKR6"/>
      <c r="JKS6"/>
      <c r="JKT6"/>
      <c r="JKU6"/>
      <c r="JKV6"/>
      <c r="JKW6"/>
      <c r="JKX6"/>
      <c r="JKY6"/>
      <c r="JKZ6"/>
      <c r="JLA6"/>
      <c r="JLB6"/>
      <c r="JLC6"/>
      <c r="JLD6"/>
      <c r="JLE6"/>
      <c r="JLF6"/>
      <c r="JLG6"/>
      <c r="JLH6"/>
      <c r="JMM6" s="112"/>
      <c r="JMN6" s="112"/>
      <c r="JMO6" s="112"/>
      <c r="JMP6" s="112"/>
      <c r="JMQ6" s="112"/>
      <c r="JMR6" s="112"/>
      <c r="JMS6" s="112"/>
      <c r="JMT6" s="112"/>
      <c r="JMU6"/>
      <c r="JMV6"/>
      <c r="JMW6"/>
      <c r="JMX6"/>
      <c r="JMY6"/>
      <c r="JMZ6"/>
      <c r="JNA6"/>
      <c r="JNB6"/>
      <c r="JNC6"/>
      <c r="JND6"/>
      <c r="JNE6"/>
      <c r="JNF6"/>
      <c r="JNG6"/>
      <c r="JNH6"/>
      <c r="JNI6"/>
      <c r="JNJ6"/>
      <c r="JNK6"/>
      <c r="JNL6"/>
      <c r="JNM6"/>
      <c r="JNN6"/>
      <c r="JNO6"/>
      <c r="JNP6"/>
      <c r="JOU6" s="112"/>
      <c r="JOV6" s="112"/>
      <c r="JOW6" s="112"/>
      <c r="JOX6" s="112"/>
      <c r="JOY6" s="112"/>
      <c r="JOZ6" s="112"/>
      <c r="JPA6" s="112"/>
      <c r="JPB6" s="112"/>
      <c r="JPC6"/>
      <c r="JPD6"/>
      <c r="JPE6"/>
      <c r="JPF6"/>
      <c r="JPG6"/>
      <c r="JPH6"/>
      <c r="JPI6"/>
      <c r="JPJ6"/>
      <c r="JPK6"/>
      <c r="JPL6"/>
      <c r="JPM6"/>
      <c r="JPN6"/>
      <c r="JPO6"/>
      <c r="JPP6"/>
      <c r="JPQ6"/>
      <c r="JPR6"/>
      <c r="JPS6"/>
      <c r="JPT6"/>
      <c r="JPU6"/>
      <c r="JPV6"/>
      <c r="JPW6"/>
      <c r="JPX6"/>
      <c r="JRC6" s="112"/>
      <c r="JRD6" s="112"/>
      <c r="JRE6" s="112"/>
      <c r="JRF6" s="112"/>
      <c r="JRG6" s="112"/>
      <c r="JRH6" s="112"/>
      <c r="JRI6" s="112"/>
      <c r="JRJ6" s="112"/>
      <c r="JRK6"/>
      <c r="JRL6"/>
      <c r="JRM6"/>
      <c r="JRN6"/>
      <c r="JRO6"/>
      <c r="JRP6"/>
      <c r="JRQ6"/>
      <c r="JRR6"/>
      <c r="JRS6"/>
      <c r="JRT6"/>
      <c r="JRU6"/>
      <c r="JRV6"/>
      <c r="JRW6"/>
      <c r="JRX6"/>
      <c r="JRY6"/>
      <c r="JRZ6"/>
      <c r="JSA6"/>
      <c r="JSB6"/>
      <c r="JSC6"/>
      <c r="JSD6"/>
      <c r="JSE6"/>
      <c r="JSF6"/>
      <c r="JTK6" s="112"/>
      <c r="JTL6" s="112"/>
      <c r="JTM6" s="112"/>
      <c r="JTN6" s="112"/>
      <c r="JTO6" s="112"/>
      <c r="JTP6" s="112"/>
      <c r="JTQ6" s="112"/>
      <c r="JTR6" s="112"/>
      <c r="JTS6"/>
      <c r="JTT6"/>
      <c r="JTU6"/>
      <c r="JTV6"/>
      <c r="JTW6"/>
      <c r="JTX6"/>
      <c r="JTY6"/>
      <c r="JTZ6"/>
      <c r="JUA6"/>
      <c r="JUB6"/>
      <c r="JUC6"/>
      <c r="JUD6"/>
      <c r="JUE6"/>
      <c r="JUF6"/>
      <c r="JUG6"/>
      <c r="JUH6"/>
      <c r="JUI6"/>
      <c r="JUJ6"/>
      <c r="JUK6"/>
      <c r="JUL6"/>
      <c r="JUM6"/>
      <c r="JUN6"/>
      <c r="JVS6" s="112"/>
      <c r="JVT6" s="112"/>
      <c r="JVU6" s="112"/>
      <c r="JVV6" s="112"/>
      <c r="JVW6" s="112"/>
      <c r="JVX6" s="112"/>
      <c r="JVY6" s="112"/>
      <c r="JVZ6" s="112"/>
      <c r="JWA6"/>
      <c r="JWB6"/>
      <c r="JWC6"/>
      <c r="JWD6"/>
      <c r="JWE6"/>
      <c r="JWF6"/>
      <c r="JWG6"/>
      <c r="JWH6"/>
      <c r="JWI6"/>
      <c r="JWJ6"/>
      <c r="JWK6"/>
      <c r="JWL6"/>
      <c r="JWM6"/>
      <c r="JWN6"/>
      <c r="JWO6"/>
      <c r="JWP6"/>
      <c r="JWQ6"/>
      <c r="JWR6"/>
      <c r="JWS6"/>
      <c r="JWT6"/>
      <c r="JWU6"/>
      <c r="JWV6"/>
      <c r="JYA6" s="112"/>
      <c r="JYB6" s="112"/>
      <c r="JYC6" s="112"/>
      <c r="JYD6" s="112"/>
      <c r="JYE6" s="112"/>
      <c r="JYF6" s="112"/>
      <c r="JYG6" s="112"/>
      <c r="JYH6" s="112"/>
      <c r="JYI6"/>
      <c r="JYJ6"/>
      <c r="JYK6"/>
      <c r="JYL6"/>
      <c r="JYM6"/>
      <c r="JYN6"/>
      <c r="JYO6"/>
      <c r="JYP6"/>
      <c r="JYQ6"/>
      <c r="JYR6"/>
      <c r="JYS6"/>
      <c r="JYT6"/>
      <c r="JYU6"/>
      <c r="JYV6"/>
      <c r="JYW6"/>
      <c r="JYX6"/>
      <c r="JYY6"/>
      <c r="JYZ6"/>
      <c r="JZA6"/>
      <c r="JZB6"/>
      <c r="JZC6"/>
      <c r="JZD6"/>
      <c r="KAI6" s="112"/>
      <c r="KAJ6" s="112"/>
      <c r="KAK6" s="112"/>
      <c r="KAL6" s="112"/>
      <c r="KAM6" s="112"/>
      <c r="KAN6" s="112"/>
      <c r="KAO6" s="112"/>
      <c r="KAP6" s="112"/>
      <c r="KAQ6"/>
      <c r="KAR6"/>
      <c r="KAS6"/>
      <c r="KAT6"/>
      <c r="KAU6"/>
      <c r="KAV6"/>
      <c r="KAW6"/>
      <c r="KAX6"/>
      <c r="KAY6"/>
      <c r="KAZ6"/>
      <c r="KBA6"/>
      <c r="KBB6"/>
      <c r="KBC6"/>
      <c r="KBD6"/>
      <c r="KBE6"/>
      <c r="KBF6"/>
      <c r="KBG6"/>
      <c r="KBH6"/>
      <c r="KBI6"/>
      <c r="KBJ6"/>
      <c r="KBK6"/>
      <c r="KBL6"/>
      <c r="KCQ6" s="112"/>
      <c r="KCR6" s="112"/>
      <c r="KCS6" s="112"/>
      <c r="KCT6" s="112"/>
      <c r="KCU6" s="112"/>
      <c r="KCV6" s="112"/>
      <c r="KCW6" s="112"/>
      <c r="KCX6" s="112"/>
      <c r="KCY6"/>
      <c r="KCZ6"/>
      <c r="KDA6"/>
      <c r="KDB6"/>
      <c r="KDC6"/>
      <c r="KDD6"/>
      <c r="KDE6"/>
      <c r="KDF6"/>
      <c r="KDG6"/>
      <c r="KDH6"/>
      <c r="KDI6"/>
      <c r="KDJ6"/>
      <c r="KDK6"/>
      <c r="KDL6"/>
      <c r="KDM6"/>
      <c r="KDN6"/>
      <c r="KDO6"/>
      <c r="KDP6"/>
      <c r="KDQ6"/>
      <c r="KDR6"/>
      <c r="KDS6"/>
      <c r="KDT6"/>
      <c r="KEY6" s="112"/>
      <c r="KEZ6" s="112"/>
      <c r="KFA6" s="112"/>
      <c r="KFB6" s="112"/>
      <c r="KFC6" s="112"/>
      <c r="KFD6" s="112"/>
      <c r="KFE6" s="112"/>
      <c r="KFF6" s="112"/>
      <c r="KFG6"/>
      <c r="KFH6"/>
      <c r="KFI6"/>
      <c r="KFJ6"/>
      <c r="KFK6"/>
      <c r="KFL6"/>
      <c r="KFM6"/>
      <c r="KFN6"/>
      <c r="KFO6"/>
      <c r="KFP6"/>
      <c r="KFQ6"/>
      <c r="KFR6"/>
      <c r="KFS6"/>
      <c r="KFT6"/>
      <c r="KFU6"/>
      <c r="KFV6"/>
      <c r="KFW6"/>
      <c r="KFX6"/>
      <c r="KFY6"/>
      <c r="KFZ6"/>
      <c r="KGA6"/>
      <c r="KGB6"/>
      <c r="KHG6" s="112"/>
      <c r="KHH6" s="112"/>
      <c r="KHI6" s="112"/>
      <c r="KHJ6" s="112"/>
      <c r="KHK6" s="112"/>
      <c r="KHL6" s="112"/>
      <c r="KHM6" s="112"/>
      <c r="KHN6" s="112"/>
      <c r="KHO6"/>
      <c r="KHP6"/>
      <c r="KHQ6"/>
      <c r="KHR6"/>
      <c r="KHS6"/>
      <c r="KHT6"/>
      <c r="KHU6"/>
      <c r="KHV6"/>
      <c r="KHW6"/>
      <c r="KHX6"/>
      <c r="KHY6"/>
      <c r="KHZ6"/>
      <c r="KIA6"/>
      <c r="KIB6"/>
      <c r="KIC6"/>
      <c r="KID6"/>
      <c r="KIE6"/>
      <c r="KIF6"/>
      <c r="KIG6"/>
      <c r="KIH6"/>
      <c r="KII6"/>
      <c r="KIJ6"/>
      <c r="KJO6" s="112"/>
      <c r="KJP6" s="112"/>
      <c r="KJQ6" s="112"/>
      <c r="KJR6" s="112"/>
      <c r="KJS6" s="112"/>
      <c r="KJT6" s="112"/>
      <c r="KJU6" s="112"/>
      <c r="KJV6" s="112"/>
      <c r="KJW6"/>
      <c r="KJX6"/>
      <c r="KJY6"/>
      <c r="KJZ6"/>
      <c r="KKA6"/>
      <c r="KKB6"/>
      <c r="KKC6"/>
      <c r="KKD6"/>
      <c r="KKE6"/>
      <c r="KKF6"/>
      <c r="KKG6"/>
      <c r="KKH6"/>
      <c r="KKI6"/>
      <c r="KKJ6"/>
      <c r="KKK6"/>
      <c r="KKL6"/>
      <c r="KKM6"/>
      <c r="KKN6"/>
      <c r="KKO6"/>
      <c r="KKP6"/>
      <c r="KKQ6"/>
      <c r="KKR6"/>
      <c r="KLW6" s="112"/>
      <c r="KLX6" s="112"/>
      <c r="KLY6" s="112"/>
      <c r="KLZ6" s="112"/>
      <c r="KMA6" s="112"/>
      <c r="KMB6" s="112"/>
      <c r="KMC6" s="112"/>
      <c r="KMD6" s="112"/>
      <c r="KME6"/>
      <c r="KMF6"/>
      <c r="KMG6"/>
      <c r="KMH6"/>
      <c r="KMI6"/>
      <c r="KMJ6"/>
      <c r="KMK6"/>
      <c r="KML6"/>
      <c r="KMM6"/>
      <c r="KMN6"/>
      <c r="KMO6"/>
      <c r="KMP6"/>
      <c r="KMQ6"/>
      <c r="KMR6"/>
      <c r="KMS6"/>
      <c r="KMT6"/>
      <c r="KMU6"/>
      <c r="KMV6"/>
      <c r="KMW6"/>
      <c r="KMX6"/>
      <c r="KMY6"/>
      <c r="KMZ6"/>
      <c r="KOE6" s="112"/>
      <c r="KOF6" s="112"/>
      <c r="KOG6" s="112"/>
      <c r="KOH6" s="112"/>
      <c r="KOI6" s="112"/>
      <c r="KOJ6" s="112"/>
      <c r="KOK6" s="112"/>
      <c r="KOL6" s="112"/>
      <c r="KOM6"/>
      <c r="KON6"/>
      <c r="KOO6"/>
      <c r="KOP6"/>
      <c r="KOQ6"/>
      <c r="KOR6"/>
      <c r="KOS6"/>
      <c r="KOT6"/>
      <c r="KOU6"/>
      <c r="KOV6"/>
      <c r="KOW6"/>
      <c r="KOX6"/>
      <c r="KOY6"/>
      <c r="KOZ6"/>
      <c r="KPA6"/>
      <c r="KPB6"/>
      <c r="KPC6"/>
      <c r="KPD6"/>
      <c r="KPE6"/>
      <c r="KPF6"/>
      <c r="KPG6"/>
      <c r="KPH6"/>
      <c r="KQM6" s="112"/>
      <c r="KQN6" s="112"/>
      <c r="KQO6" s="112"/>
      <c r="KQP6" s="112"/>
      <c r="KQQ6" s="112"/>
      <c r="KQR6" s="112"/>
      <c r="KQS6" s="112"/>
      <c r="KQT6" s="112"/>
      <c r="KQU6"/>
      <c r="KQV6"/>
      <c r="KQW6"/>
      <c r="KQX6"/>
      <c r="KQY6"/>
      <c r="KQZ6"/>
      <c r="KRA6"/>
      <c r="KRB6"/>
      <c r="KRC6"/>
      <c r="KRD6"/>
      <c r="KRE6"/>
      <c r="KRF6"/>
      <c r="KRG6"/>
      <c r="KRH6"/>
      <c r="KRI6"/>
      <c r="KRJ6"/>
      <c r="KRK6"/>
      <c r="KRL6"/>
      <c r="KRM6"/>
      <c r="KRN6"/>
      <c r="KRO6"/>
      <c r="KRP6"/>
      <c r="KSU6" s="112"/>
      <c r="KSV6" s="112"/>
      <c r="KSW6" s="112"/>
      <c r="KSX6" s="112"/>
      <c r="KSY6" s="112"/>
      <c r="KSZ6" s="112"/>
      <c r="KTA6" s="112"/>
      <c r="KTB6" s="112"/>
      <c r="KTC6"/>
      <c r="KTD6"/>
      <c r="KTE6"/>
      <c r="KTF6"/>
      <c r="KTG6"/>
      <c r="KTH6"/>
      <c r="KTI6"/>
      <c r="KTJ6"/>
      <c r="KTK6"/>
      <c r="KTL6"/>
      <c r="KTM6"/>
      <c r="KTN6"/>
      <c r="KTO6"/>
      <c r="KTP6"/>
      <c r="KTQ6"/>
      <c r="KTR6"/>
      <c r="KTS6"/>
      <c r="KTT6"/>
      <c r="KTU6"/>
      <c r="KTV6"/>
      <c r="KTW6"/>
      <c r="KTX6"/>
      <c r="KVC6" s="112"/>
      <c r="KVD6" s="112"/>
      <c r="KVE6" s="112"/>
      <c r="KVF6" s="112"/>
      <c r="KVG6" s="112"/>
      <c r="KVH6" s="112"/>
      <c r="KVI6" s="112"/>
      <c r="KVJ6" s="112"/>
      <c r="KVK6"/>
      <c r="KVL6"/>
      <c r="KVM6"/>
      <c r="KVN6"/>
      <c r="KVO6"/>
      <c r="KVP6"/>
      <c r="KVQ6"/>
      <c r="KVR6"/>
      <c r="KVS6"/>
      <c r="KVT6"/>
      <c r="KVU6"/>
      <c r="KVV6"/>
      <c r="KVW6"/>
      <c r="KVX6"/>
      <c r="KVY6"/>
      <c r="KVZ6"/>
      <c r="KWA6"/>
      <c r="KWB6"/>
      <c r="KWC6"/>
      <c r="KWD6"/>
      <c r="KWE6"/>
      <c r="KWF6"/>
      <c r="KXK6" s="112"/>
      <c r="KXL6" s="112"/>
      <c r="KXM6" s="112"/>
      <c r="KXN6" s="112"/>
      <c r="KXO6" s="112"/>
      <c r="KXP6" s="112"/>
      <c r="KXQ6" s="112"/>
      <c r="KXR6" s="112"/>
      <c r="KXS6"/>
      <c r="KXT6"/>
      <c r="KXU6"/>
      <c r="KXV6"/>
      <c r="KXW6"/>
      <c r="KXX6"/>
      <c r="KXY6"/>
      <c r="KXZ6"/>
      <c r="KYA6"/>
      <c r="KYB6"/>
      <c r="KYC6"/>
      <c r="KYD6"/>
      <c r="KYE6"/>
      <c r="KYF6"/>
      <c r="KYG6"/>
      <c r="KYH6"/>
      <c r="KYI6"/>
      <c r="KYJ6"/>
      <c r="KYK6"/>
      <c r="KYL6"/>
      <c r="KYM6"/>
      <c r="KYN6"/>
      <c r="KZS6" s="112"/>
      <c r="KZT6" s="112"/>
      <c r="KZU6" s="112"/>
      <c r="KZV6" s="112"/>
      <c r="KZW6" s="112"/>
      <c r="KZX6" s="112"/>
      <c r="KZY6" s="112"/>
      <c r="KZZ6" s="112"/>
      <c r="LAA6"/>
      <c r="LAB6"/>
      <c r="LAC6"/>
      <c r="LAD6"/>
      <c r="LAE6"/>
      <c r="LAF6"/>
      <c r="LAG6"/>
      <c r="LAH6"/>
      <c r="LAI6"/>
      <c r="LAJ6"/>
      <c r="LAK6"/>
      <c r="LAL6"/>
      <c r="LAM6"/>
      <c r="LAN6"/>
      <c r="LAO6"/>
      <c r="LAP6"/>
      <c r="LAQ6"/>
      <c r="LAR6"/>
      <c r="LAS6"/>
      <c r="LAT6"/>
      <c r="LAU6"/>
      <c r="LAV6"/>
      <c r="LCA6" s="112"/>
      <c r="LCB6" s="112"/>
      <c r="LCC6" s="112"/>
      <c r="LCD6" s="112"/>
      <c r="LCE6" s="112"/>
      <c r="LCF6" s="112"/>
      <c r="LCG6" s="112"/>
      <c r="LCH6" s="112"/>
      <c r="LCI6"/>
      <c r="LCJ6"/>
      <c r="LCK6"/>
      <c r="LCL6"/>
      <c r="LCM6"/>
      <c r="LCN6"/>
      <c r="LCO6"/>
      <c r="LCP6"/>
      <c r="LCQ6"/>
      <c r="LCR6"/>
      <c r="LCS6"/>
      <c r="LCT6"/>
      <c r="LCU6"/>
      <c r="LCV6"/>
      <c r="LCW6"/>
      <c r="LCX6"/>
      <c r="LCY6"/>
      <c r="LCZ6"/>
      <c r="LDA6"/>
      <c r="LDB6"/>
      <c r="LDC6"/>
      <c r="LDD6"/>
      <c r="LEI6" s="112"/>
      <c r="LEJ6" s="112"/>
      <c r="LEK6" s="112"/>
      <c r="LEL6" s="112"/>
      <c r="LEM6" s="112"/>
      <c r="LEN6" s="112"/>
      <c r="LEO6" s="112"/>
      <c r="LEP6" s="112"/>
      <c r="LEQ6"/>
      <c r="LER6"/>
      <c r="LES6"/>
      <c r="LET6"/>
      <c r="LEU6"/>
      <c r="LEV6"/>
      <c r="LEW6"/>
      <c r="LEX6"/>
      <c r="LEY6"/>
      <c r="LEZ6"/>
      <c r="LFA6"/>
      <c r="LFB6"/>
      <c r="LFC6"/>
      <c r="LFD6"/>
      <c r="LFE6"/>
      <c r="LFF6"/>
      <c r="LFG6"/>
      <c r="LFH6"/>
      <c r="LFI6"/>
      <c r="LFJ6"/>
      <c r="LFK6"/>
      <c r="LFL6"/>
      <c r="LGQ6" s="112"/>
      <c r="LGR6" s="112"/>
      <c r="LGS6" s="112"/>
      <c r="LGT6" s="112"/>
      <c r="LGU6" s="112"/>
      <c r="LGV6" s="112"/>
      <c r="LGW6" s="112"/>
      <c r="LGX6" s="112"/>
      <c r="LGY6"/>
      <c r="LGZ6"/>
      <c r="LHA6"/>
      <c r="LHB6"/>
      <c r="LHC6"/>
      <c r="LHD6"/>
      <c r="LHE6"/>
      <c r="LHF6"/>
      <c r="LHG6"/>
      <c r="LHH6"/>
      <c r="LHI6"/>
      <c r="LHJ6"/>
      <c r="LHK6"/>
      <c r="LHL6"/>
      <c r="LHM6"/>
      <c r="LHN6"/>
      <c r="LHO6"/>
      <c r="LHP6"/>
      <c r="LHQ6"/>
      <c r="LHR6"/>
      <c r="LHS6"/>
      <c r="LHT6"/>
      <c r="LIY6" s="112"/>
      <c r="LIZ6" s="112"/>
      <c r="LJA6" s="112"/>
      <c r="LJB6" s="112"/>
      <c r="LJC6" s="112"/>
      <c r="LJD6" s="112"/>
      <c r="LJE6" s="112"/>
      <c r="LJF6" s="112"/>
      <c r="LJG6"/>
      <c r="LJH6"/>
      <c r="LJI6"/>
      <c r="LJJ6"/>
      <c r="LJK6"/>
      <c r="LJL6"/>
      <c r="LJM6"/>
      <c r="LJN6"/>
      <c r="LJO6"/>
      <c r="LJP6"/>
      <c r="LJQ6"/>
      <c r="LJR6"/>
      <c r="LJS6"/>
      <c r="LJT6"/>
      <c r="LJU6"/>
      <c r="LJV6"/>
      <c r="LJW6"/>
      <c r="LJX6"/>
      <c r="LJY6"/>
      <c r="LJZ6"/>
      <c r="LKA6"/>
      <c r="LKB6"/>
      <c r="LLG6" s="112"/>
      <c r="LLH6" s="112"/>
      <c r="LLI6" s="112"/>
      <c r="LLJ6" s="112"/>
      <c r="LLK6" s="112"/>
      <c r="LLL6" s="112"/>
      <c r="LLM6" s="112"/>
      <c r="LLN6" s="112"/>
      <c r="LLO6"/>
      <c r="LLP6"/>
      <c r="LLQ6"/>
      <c r="LLR6"/>
      <c r="LLS6"/>
      <c r="LLT6"/>
      <c r="LLU6"/>
      <c r="LLV6"/>
      <c r="LLW6"/>
      <c r="LLX6"/>
      <c r="LLY6"/>
      <c r="LLZ6"/>
      <c r="LMA6"/>
      <c r="LMB6"/>
      <c r="LMC6"/>
      <c r="LMD6"/>
      <c r="LME6"/>
      <c r="LMF6"/>
      <c r="LMG6"/>
      <c r="LMH6"/>
      <c r="LMI6"/>
      <c r="LMJ6"/>
      <c r="LNO6" s="112"/>
      <c r="LNP6" s="112"/>
      <c r="LNQ6" s="112"/>
      <c r="LNR6" s="112"/>
      <c r="LNS6" s="112"/>
      <c r="LNT6" s="112"/>
      <c r="LNU6" s="112"/>
      <c r="LNV6" s="112"/>
      <c r="LNW6"/>
      <c r="LNX6"/>
      <c r="LNY6"/>
      <c r="LNZ6"/>
      <c r="LOA6"/>
      <c r="LOB6"/>
      <c r="LOC6"/>
      <c r="LOD6"/>
      <c r="LOE6"/>
      <c r="LOF6"/>
      <c r="LOG6"/>
      <c r="LOH6"/>
      <c r="LOI6"/>
      <c r="LOJ6"/>
      <c r="LOK6"/>
      <c r="LOL6"/>
      <c r="LOM6"/>
      <c r="LON6"/>
      <c r="LOO6"/>
      <c r="LOP6"/>
      <c r="LOQ6"/>
      <c r="LOR6"/>
      <c r="LPW6" s="112"/>
      <c r="LPX6" s="112"/>
      <c r="LPY6" s="112"/>
      <c r="LPZ6" s="112"/>
      <c r="LQA6" s="112"/>
      <c r="LQB6" s="112"/>
      <c r="LQC6" s="112"/>
      <c r="LQD6" s="112"/>
      <c r="LQE6"/>
      <c r="LQF6"/>
      <c r="LQG6"/>
      <c r="LQH6"/>
      <c r="LQI6"/>
      <c r="LQJ6"/>
      <c r="LQK6"/>
      <c r="LQL6"/>
      <c r="LQM6"/>
      <c r="LQN6"/>
      <c r="LQO6"/>
      <c r="LQP6"/>
      <c r="LQQ6"/>
      <c r="LQR6"/>
      <c r="LQS6"/>
      <c r="LQT6"/>
      <c r="LQU6"/>
      <c r="LQV6"/>
      <c r="LQW6"/>
      <c r="LQX6"/>
      <c r="LQY6"/>
      <c r="LQZ6"/>
      <c r="LSE6" s="112"/>
      <c r="LSF6" s="112"/>
      <c r="LSG6" s="112"/>
      <c r="LSH6" s="112"/>
      <c r="LSI6" s="112"/>
      <c r="LSJ6" s="112"/>
      <c r="LSK6" s="112"/>
      <c r="LSL6" s="112"/>
      <c r="LSM6"/>
      <c r="LSN6"/>
      <c r="LSO6"/>
      <c r="LSP6"/>
      <c r="LSQ6"/>
      <c r="LSR6"/>
      <c r="LSS6"/>
      <c r="LST6"/>
      <c r="LSU6"/>
      <c r="LSV6"/>
      <c r="LSW6"/>
      <c r="LSX6"/>
      <c r="LSY6"/>
      <c r="LSZ6"/>
      <c r="LTA6"/>
      <c r="LTB6"/>
      <c r="LTC6"/>
      <c r="LTD6"/>
      <c r="LTE6"/>
      <c r="LTF6"/>
      <c r="LTG6"/>
      <c r="LTH6"/>
      <c r="LUM6" s="112"/>
      <c r="LUN6" s="112"/>
      <c r="LUO6" s="112"/>
      <c r="LUP6" s="112"/>
      <c r="LUQ6" s="112"/>
      <c r="LUR6" s="112"/>
      <c r="LUS6" s="112"/>
      <c r="LUT6" s="112"/>
      <c r="LUU6"/>
      <c r="LUV6"/>
      <c r="LUW6"/>
      <c r="LUX6"/>
      <c r="LUY6"/>
      <c r="LUZ6"/>
      <c r="LVA6"/>
      <c r="LVB6"/>
      <c r="LVC6"/>
      <c r="LVD6"/>
      <c r="LVE6"/>
      <c r="LVF6"/>
      <c r="LVG6"/>
      <c r="LVH6"/>
      <c r="LVI6"/>
      <c r="LVJ6"/>
      <c r="LVK6"/>
      <c r="LVL6"/>
      <c r="LVM6"/>
      <c r="LVN6"/>
      <c r="LVO6"/>
      <c r="LVP6"/>
      <c r="LWU6" s="112"/>
      <c r="LWV6" s="112"/>
      <c r="LWW6" s="112"/>
      <c r="LWX6" s="112"/>
      <c r="LWY6" s="112"/>
      <c r="LWZ6" s="112"/>
      <c r="LXA6" s="112"/>
      <c r="LXB6" s="112"/>
      <c r="LXC6"/>
      <c r="LXD6"/>
      <c r="LXE6"/>
      <c r="LXF6"/>
      <c r="LXG6"/>
      <c r="LXH6"/>
      <c r="LXI6"/>
      <c r="LXJ6"/>
      <c r="LXK6"/>
      <c r="LXL6"/>
      <c r="LXM6"/>
      <c r="LXN6"/>
      <c r="LXO6"/>
      <c r="LXP6"/>
      <c r="LXQ6"/>
      <c r="LXR6"/>
      <c r="LXS6"/>
      <c r="LXT6"/>
      <c r="LXU6"/>
      <c r="LXV6"/>
      <c r="LXW6"/>
      <c r="LXX6"/>
      <c r="LZC6" s="112"/>
      <c r="LZD6" s="112"/>
      <c r="LZE6" s="112"/>
      <c r="LZF6" s="112"/>
      <c r="LZG6" s="112"/>
      <c r="LZH6" s="112"/>
      <c r="LZI6" s="112"/>
      <c r="LZJ6" s="112"/>
      <c r="LZK6"/>
      <c r="LZL6"/>
      <c r="LZM6"/>
      <c r="LZN6"/>
      <c r="LZO6"/>
      <c r="LZP6"/>
      <c r="LZQ6"/>
      <c r="LZR6"/>
      <c r="LZS6"/>
      <c r="LZT6"/>
      <c r="LZU6"/>
      <c r="LZV6"/>
      <c r="LZW6"/>
      <c r="LZX6"/>
      <c r="LZY6"/>
      <c r="LZZ6"/>
      <c r="MAA6"/>
      <c r="MAB6"/>
      <c r="MAC6"/>
      <c r="MAD6"/>
      <c r="MAE6"/>
      <c r="MAF6"/>
      <c r="MBK6" s="112"/>
      <c r="MBL6" s="112"/>
      <c r="MBM6" s="112"/>
      <c r="MBN6" s="112"/>
      <c r="MBO6" s="112"/>
      <c r="MBP6" s="112"/>
      <c r="MBQ6" s="112"/>
      <c r="MBR6" s="112"/>
      <c r="MBS6"/>
      <c r="MBT6"/>
      <c r="MBU6"/>
      <c r="MBV6"/>
      <c r="MBW6"/>
      <c r="MBX6"/>
      <c r="MBY6"/>
      <c r="MBZ6"/>
      <c r="MCA6"/>
      <c r="MCB6"/>
      <c r="MCC6"/>
      <c r="MCD6"/>
      <c r="MCE6"/>
      <c r="MCF6"/>
      <c r="MCG6"/>
      <c r="MCH6"/>
      <c r="MCI6"/>
      <c r="MCJ6"/>
      <c r="MCK6"/>
      <c r="MCL6"/>
      <c r="MCM6"/>
      <c r="MCN6"/>
      <c r="MDS6" s="112"/>
      <c r="MDT6" s="112"/>
      <c r="MDU6" s="112"/>
      <c r="MDV6" s="112"/>
      <c r="MDW6" s="112"/>
      <c r="MDX6" s="112"/>
      <c r="MDY6" s="112"/>
      <c r="MDZ6" s="112"/>
      <c r="MEA6"/>
      <c r="MEB6"/>
      <c r="MEC6"/>
      <c r="MED6"/>
      <c r="MEE6"/>
      <c r="MEF6"/>
      <c r="MEG6"/>
      <c r="MEH6"/>
      <c r="MEI6"/>
      <c r="MEJ6"/>
      <c r="MEK6"/>
      <c r="MEL6"/>
      <c r="MEM6"/>
      <c r="MEN6"/>
      <c r="MEO6"/>
      <c r="MEP6"/>
      <c r="MEQ6"/>
      <c r="MER6"/>
      <c r="MES6"/>
      <c r="MET6"/>
      <c r="MEU6"/>
      <c r="MEV6"/>
      <c r="MGA6" s="112"/>
      <c r="MGB6" s="112"/>
      <c r="MGC6" s="112"/>
      <c r="MGD6" s="112"/>
      <c r="MGE6" s="112"/>
      <c r="MGF6" s="112"/>
      <c r="MGG6" s="112"/>
      <c r="MGH6" s="112"/>
      <c r="MGI6"/>
      <c r="MGJ6"/>
      <c r="MGK6"/>
      <c r="MGL6"/>
      <c r="MGM6"/>
      <c r="MGN6"/>
      <c r="MGO6"/>
      <c r="MGP6"/>
      <c r="MGQ6"/>
      <c r="MGR6"/>
      <c r="MGS6"/>
      <c r="MGT6"/>
      <c r="MGU6"/>
      <c r="MGV6"/>
      <c r="MGW6"/>
      <c r="MGX6"/>
      <c r="MGY6"/>
      <c r="MGZ6"/>
      <c r="MHA6"/>
      <c r="MHB6"/>
      <c r="MHC6"/>
      <c r="MHD6"/>
      <c r="MII6" s="112"/>
      <c r="MIJ6" s="112"/>
      <c r="MIK6" s="112"/>
      <c r="MIL6" s="112"/>
      <c r="MIM6" s="112"/>
      <c r="MIN6" s="112"/>
      <c r="MIO6" s="112"/>
      <c r="MIP6" s="112"/>
      <c r="MIQ6"/>
      <c r="MIR6"/>
      <c r="MIS6"/>
      <c r="MIT6"/>
      <c r="MIU6"/>
      <c r="MIV6"/>
      <c r="MIW6"/>
      <c r="MIX6"/>
      <c r="MIY6"/>
      <c r="MIZ6"/>
      <c r="MJA6"/>
      <c r="MJB6"/>
      <c r="MJC6"/>
      <c r="MJD6"/>
      <c r="MJE6"/>
      <c r="MJF6"/>
      <c r="MJG6"/>
      <c r="MJH6"/>
      <c r="MJI6"/>
      <c r="MJJ6"/>
      <c r="MJK6"/>
      <c r="MJL6"/>
      <c r="MKQ6" s="112"/>
      <c r="MKR6" s="112"/>
      <c r="MKS6" s="112"/>
      <c r="MKT6" s="112"/>
      <c r="MKU6" s="112"/>
      <c r="MKV6" s="112"/>
      <c r="MKW6" s="112"/>
      <c r="MKX6" s="112"/>
      <c r="MKY6"/>
      <c r="MKZ6"/>
      <c r="MLA6"/>
      <c r="MLB6"/>
      <c r="MLC6"/>
      <c r="MLD6"/>
      <c r="MLE6"/>
      <c r="MLF6"/>
      <c r="MLG6"/>
      <c r="MLH6"/>
      <c r="MLI6"/>
      <c r="MLJ6"/>
      <c r="MLK6"/>
      <c r="MLL6"/>
      <c r="MLM6"/>
      <c r="MLN6"/>
      <c r="MLO6"/>
      <c r="MLP6"/>
      <c r="MLQ6"/>
      <c r="MLR6"/>
      <c r="MLS6"/>
      <c r="MLT6"/>
      <c r="MMY6" s="112"/>
      <c r="MMZ6" s="112"/>
      <c r="MNA6" s="112"/>
      <c r="MNB6" s="112"/>
      <c r="MNC6" s="112"/>
      <c r="MND6" s="112"/>
      <c r="MNE6" s="112"/>
      <c r="MNF6" s="112"/>
      <c r="MNG6"/>
      <c r="MNH6"/>
      <c r="MNI6"/>
      <c r="MNJ6"/>
      <c r="MNK6"/>
      <c r="MNL6"/>
      <c r="MNM6"/>
      <c r="MNN6"/>
      <c r="MNO6"/>
      <c r="MNP6"/>
      <c r="MNQ6"/>
      <c r="MNR6"/>
      <c r="MNS6"/>
      <c r="MNT6"/>
      <c r="MNU6"/>
      <c r="MNV6"/>
      <c r="MNW6"/>
      <c r="MNX6"/>
      <c r="MNY6"/>
      <c r="MNZ6"/>
      <c r="MOA6"/>
      <c r="MOB6"/>
      <c r="MPG6" s="112"/>
      <c r="MPH6" s="112"/>
      <c r="MPI6" s="112"/>
      <c r="MPJ6" s="112"/>
      <c r="MPK6" s="112"/>
      <c r="MPL6" s="112"/>
      <c r="MPM6" s="112"/>
      <c r="MPN6" s="112"/>
      <c r="MPO6"/>
      <c r="MPP6"/>
      <c r="MPQ6"/>
      <c r="MPR6"/>
      <c r="MPS6"/>
      <c r="MPT6"/>
      <c r="MPU6"/>
      <c r="MPV6"/>
      <c r="MPW6"/>
      <c r="MPX6"/>
      <c r="MPY6"/>
      <c r="MPZ6"/>
      <c r="MQA6"/>
      <c r="MQB6"/>
      <c r="MQC6"/>
      <c r="MQD6"/>
      <c r="MQE6"/>
      <c r="MQF6"/>
      <c r="MQG6"/>
      <c r="MQH6"/>
      <c r="MQI6"/>
      <c r="MQJ6"/>
      <c r="MRO6" s="112"/>
      <c r="MRP6" s="112"/>
      <c r="MRQ6" s="112"/>
      <c r="MRR6" s="112"/>
      <c r="MRS6" s="112"/>
      <c r="MRT6" s="112"/>
      <c r="MRU6" s="112"/>
      <c r="MRV6" s="112"/>
      <c r="MRW6"/>
      <c r="MRX6"/>
      <c r="MRY6"/>
      <c r="MRZ6"/>
      <c r="MSA6"/>
      <c r="MSB6"/>
      <c r="MSC6"/>
      <c r="MSD6"/>
      <c r="MSE6"/>
      <c r="MSF6"/>
      <c r="MSG6"/>
      <c r="MSH6"/>
      <c r="MSI6"/>
      <c r="MSJ6"/>
      <c r="MSK6"/>
      <c r="MSL6"/>
      <c r="MSM6"/>
      <c r="MSN6"/>
      <c r="MSO6"/>
      <c r="MSP6"/>
      <c r="MSQ6"/>
      <c r="MSR6"/>
      <c r="MTW6" s="112"/>
      <c r="MTX6" s="112"/>
      <c r="MTY6" s="112"/>
      <c r="MTZ6" s="112"/>
      <c r="MUA6" s="112"/>
      <c r="MUB6" s="112"/>
      <c r="MUC6" s="112"/>
      <c r="MUD6" s="112"/>
      <c r="MUE6"/>
      <c r="MUF6"/>
      <c r="MUG6"/>
      <c r="MUH6"/>
      <c r="MUI6"/>
      <c r="MUJ6"/>
      <c r="MUK6"/>
      <c r="MUL6"/>
      <c r="MUM6"/>
      <c r="MUN6"/>
      <c r="MUO6"/>
      <c r="MUP6"/>
      <c r="MUQ6"/>
      <c r="MUR6"/>
      <c r="MUS6"/>
      <c r="MUT6"/>
      <c r="MUU6"/>
      <c r="MUV6"/>
      <c r="MUW6"/>
      <c r="MUX6"/>
      <c r="MUY6"/>
      <c r="MUZ6"/>
      <c r="MWE6" s="112"/>
      <c r="MWF6" s="112"/>
      <c r="MWG6" s="112"/>
      <c r="MWH6" s="112"/>
      <c r="MWI6" s="112"/>
      <c r="MWJ6" s="112"/>
      <c r="MWK6" s="112"/>
      <c r="MWL6" s="112"/>
      <c r="MWM6"/>
      <c r="MWN6"/>
      <c r="MWO6"/>
      <c r="MWP6"/>
      <c r="MWQ6"/>
      <c r="MWR6"/>
      <c r="MWS6"/>
      <c r="MWT6"/>
      <c r="MWU6"/>
      <c r="MWV6"/>
      <c r="MWW6"/>
      <c r="MWX6"/>
      <c r="MWY6"/>
      <c r="MWZ6"/>
      <c r="MXA6"/>
      <c r="MXB6"/>
      <c r="MXC6"/>
      <c r="MXD6"/>
      <c r="MXE6"/>
      <c r="MXF6"/>
      <c r="MXG6"/>
      <c r="MXH6"/>
      <c r="MYM6" s="112"/>
      <c r="MYN6" s="112"/>
      <c r="MYO6" s="112"/>
      <c r="MYP6" s="112"/>
      <c r="MYQ6" s="112"/>
      <c r="MYR6" s="112"/>
      <c r="MYS6" s="112"/>
      <c r="MYT6" s="112"/>
      <c r="MYU6"/>
      <c r="MYV6"/>
      <c r="MYW6"/>
      <c r="MYX6"/>
      <c r="MYY6"/>
      <c r="MYZ6"/>
      <c r="MZA6"/>
      <c r="MZB6"/>
      <c r="MZC6"/>
      <c r="MZD6"/>
      <c r="MZE6"/>
      <c r="MZF6"/>
      <c r="MZG6"/>
      <c r="MZH6"/>
      <c r="MZI6"/>
      <c r="MZJ6"/>
      <c r="MZK6"/>
      <c r="MZL6"/>
      <c r="MZM6"/>
      <c r="MZN6"/>
      <c r="MZO6"/>
      <c r="MZP6"/>
      <c r="NAU6" s="112"/>
      <c r="NAV6" s="112"/>
      <c r="NAW6" s="112"/>
      <c r="NAX6" s="112"/>
      <c r="NAY6" s="112"/>
      <c r="NAZ6" s="112"/>
      <c r="NBA6" s="112"/>
      <c r="NBB6" s="112"/>
      <c r="NBC6"/>
      <c r="NBD6"/>
      <c r="NBE6"/>
      <c r="NBF6"/>
      <c r="NBG6"/>
      <c r="NBH6"/>
      <c r="NBI6"/>
      <c r="NBJ6"/>
      <c r="NBK6"/>
      <c r="NBL6"/>
      <c r="NBM6"/>
      <c r="NBN6"/>
      <c r="NBO6"/>
      <c r="NBP6"/>
      <c r="NBQ6"/>
      <c r="NBR6"/>
      <c r="NBS6"/>
      <c r="NBT6"/>
      <c r="NBU6"/>
      <c r="NBV6"/>
      <c r="NBW6"/>
      <c r="NBX6"/>
      <c r="NDC6" s="112"/>
      <c r="NDD6" s="112"/>
      <c r="NDE6" s="112"/>
      <c r="NDF6" s="112"/>
      <c r="NDG6" s="112"/>
      <c r="NDH6" s="112"/>
      <c r="NDI6" s="112"/>
      <c r="NDJ6" s="112"/>
      <c r="NDK6"/>
      <c r="NDL6"/>
      <c r="NDM6"/>
      <c r="NDN6"/>
      <c r="NDO6"/>
      <c r="NDP6"/>
      <c r="NDQ6"/>
      <c r="NDR6"/>
      <c r="NDS6"/>
      <c r="NDT6"/>
      <c r="NDU6"/>
      <c r="NDV6"/>
      <c r="NDW6"/>
      <c r="NDX6"/>
      <c r="NDY6"/>
      <c r="NDZ6"/>
      <c r="NEA6"/>
      <c r="NEB6"/>
      <c r="NEC6"/>
      <c r="NED6"/>
      <c r="NEE6"/>
      <c r="NEF6"/>
      <c r="NFK6" s="112"/>
      <c r="NFL6" s="112"/>
      <c r="NFM6" s="112"/>
      <c r="NFN6" s="112"/>
      <c r="NFO6" s="112"/>
      <c r="NFP6" s="112"/>
      <c r="NFQ6" s="112"/>
      <c r="NFR6" s="112"/>
      <c r="NFS6"/>
      <c r="NFT6"/>
      <c r="NFU6"/>
      <c r="NFV6"/>
      <c r="NFW6"/>
      <c r="NFX6"/>
      <c r="NFY6"/>
      <c r="NFZ6"/>
      <c r="NGA6"/>
      <c r="NGB6"/>
      <c r="NGC6"/>
      <c r="NGD6"/>
      <c r="NGE6"/>
      <c r="NGF6"/>
      <c r="NGG6"/>
      <c r="NGH6"/>
      <c r="NGI6"/>
      <c r="NGJ6"/>
      <c r="NGK6"/>
      <c r="NGL6"/>
      <c r="NGM6"/>
      <c r="NGN6"/>
      <c r="NHS6" s="112"/>
      <c r="NHT6" s="112"/>
      <c r="NHU6" s="112"/>
      <c r="NHV6" s="112"/>
      <c r="NHW6" s="112"/>
      <c r="NHX6" s="112"/>
      <c r="NHY6" s="112"/>
      <c r="NHZ6" s="112"/>
      <c r="NIA6"/>
      <c r="NIB6"/>
      <c r="NIC6"/>
      <c r="NID6"/>
      <c r="NIE6"/>
      <c r="NIF6"/>
      <c r="NIG6"/>
      <c r="NIH6"/>
      <c r="NII6"/>
      <c r="NIJ6"/>
      <c r="NIK6"/>
      <c r="NIL6"/>
      <c r="NIM6"/>
      <c r="NIN6"/>
      <c r="NIO6"/>
      <c r="NIP6"/>
      <c r="NIQ6"/>
      <c r="NIR6"/>
      <c r="NIS6"/>
      <c r="NIT6"/>
      <c r="NIU6"/>
      <c r="NIV6"/>
      <c r="NKA6" s="112"/>
      <c r="NKB6" s="112"/>
      <c r="NKC6" s="112"/>
      <c r="NKD6" s="112"/>
      <c r="NKE6" s="112"/>
      <c r="NKF6" s="112"/>
      <c r="NKG6" s="112"/>
      <c r="NKH6" s="112"/>
      <c r="NKI6"/>
      <c r="NKJ6"/>
      <c r="NKK6"/>
      <c r="NKL6"/>
      <c r="NKM6"/>
      <c r="NKN6"/>
      <c r="NKO6"/>
      <c r="NKP6"/>
      <c r="NKQ6"/>
      <c r="NKR6"/>
      <c r="NKS6"/>
      <c r="NKT6"/>
      <c r="NKU6"/>
      <c r="NKV6"/>
      <c r="NKW6"/>
      <c r="NKX6"/>
      <c r="NKY6"/>
      <c r="NKZ6"/>
      <c r="NLA6"/>
      <c r="NLB6"/>
      <c r="NLC6"/>
      <c r="NLD6"/>
      <c r="NMI6" s="112"/>
      <c r="NMJ6" s="112"/>
      <c r="NMK6" s="112"/>
      <c r="NML6" s="112"/>
      <c r="NMM6" s="112"/>
      <c r="NMN6" s="112"/>
      <c r="NMO6" s="112"/>
      <c r="NMP6" s="112"/>
      <c r="NMQ6"/>
      <c r="NMR6"/>
      <c r="NMS6"/>
      <c r="NMT6"/>
      <c r="NMU6"/>
      <c r="NMV6"/>
      <c r="NMW6"/>
      <c r="NMX6"/>
      <c r="NMY6"/>
      <c r="NMZ6"/>
      <c r="NNA6"/>
      <c r="NNB6"/>
      <c r="NNC6"/>
      <c r="NND6"/>
      <c r="NNE6"/>
      <c r="NNF6"/>
      <c r="NNG6"/>
      <c r="NNH6"/>
      <c r="NNI6"/>
      <c r="NNJ6"/>
      <c r="NNK6"/>
      <c r="NNL6"/>
      <c r="NOQ6" s="112"/>
      <c r="NOR6" s="112"/>
      <c r="NOS6" s="112"/>
      <c r="NOT6" s="112"/>
      <c r="NOU6" s="112"/>
      <c r="NOV6" s="112"/>
      <c r="NOW6" s="112"/>
      <c r="NOX6" s="112"/>
      <c r="NOY6"/>
      <c r="NOZ6"/>
      <c r="NPA6"/>
      <c r="NPB6"/>
      <c r="NPC6"/>
      <c r="NPD6"/>
      <c r="NPE6"/>
      <c r="NPF6"/>
      <c r="NPG6"/>
      <c r="NPH6"/>
      <c r="NPI6"/>
      <c r="NPJ6"/>
      <c r="NPK6"/>
      <c r="NPL6"/>
      <c r="NPM6"/>
      <c r="NPN6"/>
      <c r="NPO6"/>
      <c r="NPP6"/>
      <c r="NPQ6"/>
      <c r="NPR6"/>
      <c r="NPS6"/>
      <c r="NPT6"/>
      <c r="NQY6" s="112"/>
      <c r="NQZ6" s="112"/>
      <c r="NRA6" s="112"/>
      <c r="NRB6" s="112"/>
      <c r="NRC6" s="112"/>
      <c r="NRD6" s="112"/>
      <c r="NRE6" s="112"/>
      <c r="NRF6" s="112"/>
      <c r="NRG6"/>
      <c r="NRH6"/>
      <c r="NRI6"/>
      <c r="NRJ6"/>
      <c r="NRK6"/>
      <c r="NRL6"/>
      <c r="NRM6"/>
      <c r="NRN6"/>
      <c r="NRO6"/>
      <c r="NRP6"/>
      <c r="NRQ6"/>
      <c r="NRR6"/>
      <c r="NRS6"/>
      <c r="NRT6"/>
      <c r="NRU6"/>
      <c r="NRV6"/>
      <c r="NRW6"/>
      <c r="NRX6"/>
      <c r="NRY6"/>
      <c r="NRZ6"/>
      <c r="NSA6"/>
      <c r="NSB6"/>
      <c r="NTG6" s="112"/>
      <c r="NTH6" s="112"/>
      <c r="NTI6" s="112"/>
      <c r="NTJ6" s="112"/>
      <c r="NTK6" s="112"/>
      <c r="NTL6" s="112"/>
      <c r="NTM6" s="112"/>
      <c r="NTN6" s="112"/>
      <c r="NTO6"/>
      <c r="NTP6"/>
      <c r="NTQ6"/>
      <c r="NTR6"/>
      <c r="NTS6"/>
      <c r="NTT6"/>
      <c r="NTU6"/>
      <c r="NTV6"/>
      <c r="NTW6"/>
      <c r="NTX6"/>
      <c r="NTY6"/>
      <c r="NTZ6"/>
      <c r="NUA6"/>
      <c r="NUB6"/>
      <c r="NUC6"/>
      <c r="NUD6"/>
      <c r="NUE6"/>
      <c r="NUF6"/>
      <c r="NUG6"/>
      <c r="NUH6"/>
      <c r="NUI6"/>
      <c r="NUJ6"/>
      <c r="NVO6" s="112"/>
      <c r="NVP6" s="112"/>
      <c r="NVQ6" s="112"/>
      <c r="NVR6" s="112"/>
      <c r="NVS6" s="112"/>
      <c r="NVT6" s="112"/>
      <c r="NVU6" s="112"/>
      <c r="NVV6" s="112"/>
      <c r="NVW6"/>
      <c r="NVX6"/>
      <c r="NVY6"/>
      <c r="NVZ6"/>
      <c r="NWA6"/>
      <c r="NWB6"/>
      <c r="NWC6"/>
      <c r="NWD6"/>
      <c r="NWE6"/>
      <c r="NWF6"/>
      <c r="NWG6"/>
      <c r="NWH6"/>
      <c r="NWI6"/>
      <c r="NWJ6"/>
      <c r="NWK6"/>
      <c r="NWL6"/>
      <c r="NWM6"/>
      <c r="NWN6"/>
      <c r="NWO6"/>
      <c r="NWP6"/>
      <c r="NWQ6"/>
      <c r="NWR6"/>
      <c r="NXW6" s="112"/>
      <c r="NXX6" s="112"/>
      <c r="NXY6" s="112"/>
      <c r="NXZ6" s="112"/>
      <c r="NYA6" s="112"/>
      <c r="NYB6" s="112"/>
      <c r="NYC6" s="112"/>
      <c r="NYD6" s="112"/>
      <c r="NYE6"/>
      <c r="NYF6"/>
      <c r="NYG6"/>
      <c r="NYH6"/>
      <c r="NYI6"/>
      <c r="NYJ6"/>
      <c r="NYK6"/>
      <c r="NYL6"/>
      <c r="NYM6"/>
      <c r="NYN6"/>
      <c r="NYO6"/>
      <c r="NYP6"/>
      <c r="NYQ6"/>
      <c r="NYR6"/>
      <c r="NYS6"/>
      <c r="NYT6"/>
      <c r="NYU6"/>
      <c r="NYV6"/>
      <c r="NYW6"/>
      <c r="NYX6"/>
      <c r="NYY6"/>
      <c r="NYZ6"/>
      <c r="OAE6" s="112"/>
      <c r="OAF6" s="112"/>
      <c r="OAG6" s="112"/>
      <c r="OAH6" s="112"/>
      <c r="OAI6" s="112"/>
      <c r="OAJ6" s="112"/>
      <c r="OAK6" s="112"/>
      <c r="OAL6" s="112"/>
      <c r="OAM6"/>
      <c r="OAN6"/>
      <c r="OAO6"/>
      <c r="OAP6"/>
      <c r="OAQ6"/>
      <c r="OAR6"/>
      <c r="OAS6"/>
      <c r="OAT6"/>
      <c r="OAU6"/>
      <c r="OAV6"/>
      <c r="OAW6"/>
      <c r="OAX6"/>
      <c r="OAY6"/>
      <c r="OAZ6"/>
      <c r="OBA6"/>
      <c r="OBB6"/>
      <c r="OBC6"/>
      <c r="OBD6"/>
      <c r="OBE6"/>
      <c r="OBF6"/>
      <c r="OBG6"/>
      <c r="OBH6"/>
      <c r="OCM6" s="112"/>
      <c r="OCN6" s="112"/>
      <c r="OCO6" s="112"/>
      <c r="OCP6" s="112"/>
      <c r="OCQ6" s="112"/>
      <c r="OCR6" s="112"/>
      <c r="OCS6" s="112"/>
      <c r="OCT6" s="112"/>
      <c r="OCU6"/>
      <c r="OCV6"/>
      <c r="OCW6"/>
      <c r="OCX6"/>
      <c r="OCY6"/>
      <c r="OCZ6"/>
      <c r="ODA6"/>
      <c r="ODB6"/>
      <c r="ODC6"/>
      <c r="ODD6"/>
      <c r="ODE6"/>
      <c r="ODF6"/>
      <c r="ODG6"/>
      <c r="ODH6"/>
      <c r="ODI6"/>
      <c r="ODJ6"/>
      <c r="ODK6"/>
      <c r="ODL6"/>
      <c r="ODM6"/>
      <c r="ODN6"/>
      <c r="ODO6"/>
      <c r="ODP6"/>
      <c r="OEU6" s="112"/>
      <c r="OEV6" s="112"/>
      <c r="OEW6" s="112"/>
      <c r="OEX6" s="112"/>
      <c r="OEY6" s="112"/>
      <c r="OEZ6" s="112"/>
      <c r="OFA6" s="112"/>
      <c r="OFB6" s="112"/>
      <c r="OFC6"/>
      <c r="OFD6"/>
      <c r="OFE6"/>
      <c r="OFF6"/>
      <c r="OFG6"/>
      <c r="OFH6"/>
      <c r="OFI6"/>
      <c r="OFJ6"/>
      <c r="OFK6"/>
      <c r="OFL6"/>
      <c r="OFM6"/>
      <c r="OFN6"/>
      <c r="OFO6"/>
      <c r="OFP6"/>
      <c r="OFQ6"/>
      <c r="OFR6"/>
      <c r="OFS6"/>
      <c r="OFT6"/>
      <c r="OFU6"/>
      <c r="OFV6"/>
      <c r="OFW6"/>
      <c r="OFX6"/>
      <c r="OHC6" s="112"/>
      <c r="OHD6" s="112"/>
      <c r="OHE6" s="112"/>
      <c r="OHF6" s="112"/>
      <c r="OHG6" s="112"/>
      <c r="OHH6" s="112"/>
      <c r="OHI6" s="112"/>
      <c r="OHJ6" s="112"/>
      <c r="OHK6"/>
      <c r="OHL6"/>
      <c r="OHM6"/>
      <c r="OHN6"/>
      <c r="OHO6"/>
      <c r="OHP6"/>
      <c r="OHQ6"/>
      <c r="OHR6"/>
      <c r="OHS6"/>
      <c r="OHT6"/>
      <c r="OHU6"/>
      <c r="OHV6"/>
      <c r="OHW6"/>
      <c r="OHX6"/>
      <c r="OHY6"/>
      <c r="OHZ6"/>
      <c r="OIA6"/>
      <c r="OIB6"/>
      <c r="OIC6"/>
      <c r="OID6"/>
      <c r="OIE6"/>
      <c r="OIF6"/>
      <c r="OJK6" s="112"/>
      <c r="OJL6" s="112"/>
      <c r="OJM6" s="112"/>
      <c r="OJN6" s="112"/>
      <c r="OJO6" s="112"/>
      <c r="OJP6" s="112"/>
      <c r="OJQ6" s="112"/>
      <c r="OJR6" s="112"/>
      <c r="OJS6"/>
      <c r="OJT6"/>
      <c r="OJU6"/>
      <c r="OJV6"/>
      <c r="OJW6"/>
      <c r="OJX6"/>
      <c r="OJY6"/>
      <c r="OJZ6"/>
      <c r="OKA6"/>
      <c r="OKB6"/>
      <c r="OKC6"/>
      <c r="OKD6"/>
      <c r="OKE6"/>
      <c r="OKF6"/>
      <c r="OKG6"/>
      <c r="OKH6"/>
      <c r="OKI6"/>
      <c r="OKJ6"/>
      <c r="OKK6"/>
      <c r="OKL6"/>
      <c r="OKM6"/>
      <c r="OKN6"/>
      <c r="OLS6" s="112"/>
      <c r="OLT6" s="112"/>
      <c r="OLU6" s="112"/>
      <c r="OLV6" s="112"/>
      <c r="OLW6" s="112"/>
      <c r="OLX6" s="112"/>
      <c r="OLY6" s="112"/>
      <c r="OLZ6" s="112"/>
      <c r="OMA6"/>
      <c r="OMB6"/>
      <c r="OMC6"/>
      <c r="OMD6"/>
      <c r="OME6"/>
      <c r="OMF6"/>
      <c r="OMG6"/>
      <c r="OMH6"/>
      <c r="OMI6"/>
      <c r="OMJ6"/>
      <c r="OMK6"/>
      <c r="OML6"/>
      <c r="OMM6"/>
      <c r="OMN6"/>
      <c r="OMO6"/>
      <c r="OMP6"/>
      <c r="OMQ6"/>
      <c r="OMR6"/>
      <c r="OMS6"/>
      <c r="OMT6"/>
      <c r="OMU6"/>
      <c r="OMV6"/>
      <c r="OOA6" s="112"/>
      <c r="OOB6" s="112"/>
      <c r="OOC6" s="112"/>
      <c r="OOD6" s="112"/>
      <c r="OOE6" s="112"/>
      <c r="OOF6" s="112"/>
      <c r="OOG6" s="112"/>
      <c r="OOH6" s="112"/>
      <c r="OOI6"/>
      <c r="OOJ6"/>
      <c r="OOK6"/>
      <c r="OOL6"/>
      <c r="OOM6"/>
      <c r="OON6"/>
      <c r="OOO6"/>
      <c r="OOP6"/>
      <c r="OOQ6"/>
      <c r="OOR6"/>
      <c r="OOS6"/>
      <c r="OOT6"/>
      <c r="OOU6"/>
      <c r="OOV6"/>
      <c r="OOW6"/>
      <c r="OOX6"/>
      <c r="OOY6"/>
      <c r="OOZ6"/>
      <c r="OPA6"/>
      <c r="OPB6"/>
      <c r="OPC6"/>
      <c r="OPD6"/>
      <c r="OQI6" s="112"/>
      <c r="OQJ6" s="112"/>
      <c r="OQK6" s="112"/>
      <c r="OQL6" s="112"/>
      <c r="OQM6" s="112"/>
      <c r="OQN6" s="112"/>
      <c r="OQO6" s="112"/>
      <c r="OQP6" s="112"/>
      <c r="OQQ6"/>
      <c r="OQR6"/>
      <c r="OQS6"/>
      <c r="OQT6"/>
      <c r="OQU6"/>
      <c r="OQV6"/>
      <c r="OQW6"/>
      <c r="OQX6"/>
      <c r="OQY6"/>
      <c r="OQZ6"/>
      <c r="ORA6"/>
      <c r="ORB6"/>
      <c r="ORC6"/>
      <c r="ORD6"/>
      <c r="ORE6"/>
      <c r="ORF6"/>
      <c r="ORG6"/>
      <c r="ORH6"/>
      <c r="ORI6"/>
      <c r="ORJ6"/>
      <c r="ORK6"/>
      <c r="ORL6"/>
      <c r="OSQ6" s="112"/>
      <c r="OSR6" s="112"/>
      <c r="OSS6" s="112"/>
      <c r="OST6" s="112"/>
      <c r="OSU6" s="112"/>
      <c r="OSV6" s="112"/>
      <c r="OSW6" s="112"/>
      <c r="OSX6" s="112"/>
      <c r="OSY6"/>
      <c r="OSZ6"/>
      <c r="OTA6"/>
      <c r="OTB6"/>
      <c r="OTC6"/>
      <c r="OTD6"/>
      <c r="OTE6"/>
      <c r="OTF6"/>
      <c r="OTG6"/>
      <c r="OTH6"/>
      <c r="OTI6"/>
      <c r="OTJ6"/>
      <c r="OTK6"/>
      <c r="OTL6"/>
      <c r="OTM6"/>
      <c r="OTN6"/>
      <c r="OTO6"/>
      <c r="OTP6"/>
      <c r="OTQ6"/>
      <c r="OTR6"/>
      <c r="OTS6"/>
      <c r="OTT6"/>
      <c r="OUY6" s="112"/>
      <c r="OUZ6" s="112"/>
      <c r="OVA6" s="112"/>
      <c r="OVB6" s="112"/>
      <c r="OVC6" s="112"/>
      <c r="OVD6" s="112"/>
      <c r="OVE6" s="112"/>
      <c r="OVF6" s="112"/>
      <c r="OVG6"/>
      <c r="OVH6"/>
      <c r="OVI6"/>
      <c r="OVJ6"/>
      <c r="OVK6"/>
      <c r="OVL6"/>
      <c r="OVM6"/>
      <c r="OVN6"/>
      <c r="OVO6"/>
      <c r="OVP6"/>
      <c r="OVQ6"/>
      <c r="OVR6"/>
      <c r="OVS6"/>
      <c r="OVT6"/>
      <c r="OVU6"/>
      <c r="OVV6"/>
      <c r="OVW6"/>
      <c r="OVX6"/>
      <c r="OVY6"/>
      <c r="OVZ6"/>
      <c r="OWA6"/>
      <c r="OWB6"/>
      <c r="OXG6" s="112"/>
      <c r="OXH6" s="112"/>
      <c r="OXI6" s="112"/>
      <c r="OXJ6" s="112"/>
      <c r="OXK6" s="112"/>
      <c r="OXL6" s="112"/>
      <c r="OXM6" s="112"/>
      <c r="OXN6" s="112"/>
      <c r="OXO6"/>
      <c r="OXP6"/>
      <c r="OXQ6"/>
      <c r="OXR6"/>
      <c r="OXS6"/>
      <c r="OXT6"/>
      <c r="OXU6"/>
      <c r="OXV6"/>
      <c r="OXW6"/>
      <c r="OXX6"/>
      <c r="OXY6"/>
      <c r="OXZ6"/>
      <c r="OYA6"/>
      <c r="OYB6"/>
      <c r="OYC6"/>
      <c r="OYD6"/>
      <c r="OYE6"/>
      <c r="OYF6"/>
      <c r="OYG6"/>
      <c r="OYH6"/>
      <c r="OYI6"/>
      <c r="OYJ6"/>
      <c r="OZO6" s="112"/>
      <c r="OZP6" s="112"/>
      <c r="OZQ6" s="112"/>
      <c r="OZR6" s="112"/>
      <c r="OZS6" s="112"/>
      <c r="OZT6" s="112"/>
      <c r="OZU6" s="112"/>
      <c r="OZV6" s="112"/>
      <c r="OZW6"/>
      <c r="OZX6"/>
      <c r="OZY6"/>
      <c r="OZZ6"/>
      <c r="PAA6"/>
      <c r="PAB6"/>
      <c r="PAC6"/>
      <c r="PAD6"/>
      <c r="PAE6"/>
      <c r="PAF6"/>
      <c r="PAG6"/>
      <c r="PAH6"/>
      <c r="PAI6"/>
      <c r="PAJ6"/>
      <c r="PAK6"/>
      <c r="PAL6"/>
      <c r="PAM6"/>
      <c r="PAN6"/>
      <c r="PAO6"/>
      <c r="PAP6"/>
      <c r="PAQ6"/>
      <c r="PAR6"/>
      <c r="PBW6" s="112"/>
      <c r="PBX6" s="112"/>
      <c r="PBY6" s="112"/>
      <c r="PBZ6" s="112"/>
      <c r="PCA6" s="112"/>
      <c r="PCB6" s="112"/>
      <c r="PCC6" s="112"/>
      <c r="PCD6" s="112"/>
      <c r="PCE6"/>
      <c r="PCF6"/>
      <c r="PCG6"/>
      <c r="PCH6"/>
      <c r="PCI6"/>
      <c r="PCJ6"/>
      <c r="PCK6"/>
      <c r="PCL6"/>
      <c r="PCM6"/>
      <c r="PCN6"/>
      <c r="PCO6"/>
      <c r="PCP6"/>
      <c r="PCQ6"/>
      <c r="PCR6"/>
      <c r="PCS6"/>
      <c r="PCT6"/>
      <c r="PCU6"/>
      <c r="PCV6"/>
      <c r="PCW6"/>
      <c r="PCX6"/>
      <c r="PCY6"/>
      <c r="PCZ6"/>
      <c r="PEE6" s="112"/>
      <c r="PEF6" s="112"/>
      <c r="PEG6" s="112"/>
      <c r="PEH6" s="112"/>
      <c r="PEI6" s="112"/>
      <c r="PEJ6" s="112"/>
      <c r="PEK6" s="112"/>
      <c r="PEL6" s="112"/>
      <c r="PEM6"/>
      <c r="PEN6"/>
      <c r="PEO6"/>
      <c r="PEP6"/>
      <c r="PEQ6"/>
      <c r="PER6"/>
      <c r="PES6"/>
      <c r="PET6"/>
      <c r="PEU6"/>
      <c r="PEV6"/>
      <c r="PEW6"/>
      <c r="PEX6"/>
      <c r="PEY6"/>
      <c r="PEZ6"/>
      <c r="PFA6"/>
      <c r="PFB6"/>
      <c r="PFC6"/>
      <c r="PFD6"/>
      <c r="PFE6"/>
      <c r="PFF6"/>
      <c r="PFG6"/>
      <c r="PFH6"/>
      <c r="PGM6" s="112"/>
      <c r="PGN6" s="112"/>
      <c r="PGO6" s="112"/>
      <c r="PGP6" s="112"/>
      <c r="PGQ6" s="112"/>
      <c r="PGR6" s="112"/>
      <c r="PGS6" s="112"/>
      <c r="PGT6" s="112"/>
      <c r="PGU6"/>
      <c r="PGV6"/>
      <c r="PGW6"/>
      <c r="PGX6"/>
      <c r="PGY6"/>
      <c r="PGZ6"/>
      <c r="PHA6"/>
      <c r="PHB6"/>
      <c r="PHC6"/>
      <c r="PHD6"/>
      <c r="PHE6"/>
      <c r="PHF6"/>
      <c r="PHG6"/>
      <c r="PHH6"/>
      <c r="PHI6"/>
      <c r="PHJ6"/>
      <c r="PHK6"/>
      <c r="PHL6"/>
      <c r="PHM6"/>
      <c r="PHN6"/>
      <c r="PHO6"/>
      <c r="PHP6"/>
      <c r="PIU6" s="112"/>
      <c r="PIV6" s="112"/>
      <c r="PIW6" s="112"/>
      <c r="PIX6" s="112"/>
      <c r="PIY6" s="112"/>
      <c r="PIZ6" s="112"/>
      <c r="PJA6" s="112"/>
      <c r="PJB6" s="112"/>
      <c r="PJC6"/>
      <c r="PJD6"/>
      <c r="PJE6"/>
      <c r="PJF6"/>
      <c r="PJG6"/>
      <c r="PJH6"/>
      <c r="PJI6"/>
      <c r="PJJ6"/>
      <c r="PJK6"/>
      <c r="PJL6"/>
      <c r="PJM6"/>
      <c r="PJN6"/>
      <c r="PJO6"/>
      <c r="PJP6"/>
      <c r="PJQ6"/>
      <c r="PJR6"/>
      <c r="PJS6"/>
      <c r="PJT6"/>
      <c r="PJU6"/>
      <c r="PJV6"/>
      <c r="PJW6"/>
      <c r="PJX6"/>
      <c r="PLC6" s="112"/>
      <c r="PLD6" s="112"/>
      <c r="PLE6" s="112"/>
      <c r="PLF6" s="112"/>
      <c r="PLG6" s="112"/>
      <c r="PLH6" s="112"/>
      <c r="PLI6" s="112"/>
      <c r="PLJ6" s="112"/>
      <c r="PLK6"/>
      <c r="PLL6"/>
      <c r="PLM6"/>
      <c r="PLN6"/>
      <c r="PLO6"/>
      <c r="PLP6"/>
      <c r="PLQ6"/>
      <c r="PLR6"/>
      <c r="PLS6"/>
      <c r="PLT6"/>
      <c r="PLU6"/>
      <c r="PLV6"/>
      <c r="PLW6"/>
      <c r="PLX6"/>
      <c r="PLY6"/>
      <c r="PLZ6"/>
      <c r="PMA6"/>
      <c r="PMB6"/>
      <c r="PMC6"/>
      <c r="PMD6"/>
      <c r="PME6"/>
      <c r="PMF6"/>
      <c r="PNK6" s="112"/>
      <c r="PNL6" s="112"/>
      <c r="PNM6" s="112"/>
      <c r="PNN6" s="112"/>
      <c r="PNO6" s="112"/>
      <c r="PNP6" s="112"/>
      <c r="PNQ6" s="112"/>
      <c r="PNR6" s="112"/>
      <c r="PNS6"/>
      <c r="PNT6"/>
      <c r="PNU6"/>
      <c r="PNV6"/>
      <c r="PNW6"/>
      <c r="PNX6"/>
      <c r="PNY6"/>
      <c r="PNZ6"/>
      <c r="POA6"/>
      <c r="POB6"/>
      <c r="POC6"/>
      <c r="POD6"/>
      <c r="POE6"/>
      <c r="POF6"/>
      <c r="POG6"/>
      <c r="POH6"/>
      <c r="POI6"/>
      <c r="POJ6"/>
      <c r="POK6"/>
      <c r="POL6"/>
      <c r="POM6"/>
      <c r="PON6"/>
      <c r="PPS6" s="112"/>
      <c r="PPT6" s="112"/>
      <c r="PPU6" s="112"/>
      <c r="PPV6" s="112"/>
      <c r="PPW6" s="112"/>
      <c r="PPX6" s="112"/>
      <c r="PPY6" s="112"/>
      <c r="PPZ6" s="112"/>
      <c r="PQA6"/>
      <c r="PQB6"/>
      <c r="PQC6"/>
      <c r="PQD6"/>
      <c r="PQE6"/>
      <c r="PQF6"/>
      <c r="PQG6"/>
      <c r="PQH6"/>
      <c r="PQI6"/>
      <c r="PQJ6"/>
      <c r="PQK6"/>
      <c r="PQL6"/>
      <c r="PQM6"/>
      <c r="PQN6"/>
      <c r="PQO6"/>
      <c r="PQP6"/>
      <c r="PQQ6"/>
      <c r="PQR6"/>
      <c r="PQS6"/>
      <c r="PQT6"/>
      <c r="PQU6"/>
      <c r="PQV6"/>
      <c r="PSA6" s="112"/>
      <c r="PSB6" s="112"/>
      <c r="PSC6" s="112"/>
      <c r="PSD6" s="112"/>
      <c r="PSE6" s="112"/>
      <c r="PSF6" s="112"/>
      <c r="PSG6" s="112"/>
      <c r="PSH6" s="112"/>
      <c r="PSI6"/>
      <c r="PSJ6"/>
      <c r="PSK6"/>
      <c r="PSL6"/>
      <c r="PSM6"/>
      <c r="PSN6"/>
      <c r="PSO6"/>
      <c r="PSP6"/>
      <c r="PSQ6"/>
      <c r="PSR6"/>
      <c r="PSS6"/>
      <c r="PST6"/>
      <c r="PSU6"/>
      <c r="PSV6"/>
      <c r="PSW6"/>
      <c r="PSX6"/>
      <c r="PSY6"/>
      <c r="PSZ6"/>
      <c r="PTA6"/>
      <c r="PTB6"/>
      <c r="PTC6"/>
      <c r="PTD6"/>
      <c r="PUI6" s="112"/>
      <c r="PUJ6" s="112"/>
      <c r="PUK6" s="112"/>
      <c r="PUL6" s="112"/>
      <c r="PUM6" s="112"/>
      <c r="PUN6" s="112"/>
      <c r="PUO6" s="112"/>
      <c r="PUP6" s="112"/>
      <c r="PUQ6"/>
      <c r="PUR6"/>
      <c r="PUS6"/>
      <c r="PUT6"/>
      <c r="PUU6"/>
      <c r="PUV6"/>
      <c r="PUW6"/>
      <c r="PUX6"/>
      <c r="PUY6"/>
      <c r="PUZ6"/>
      <c r="PVA6"/>
      <c r="PVB6"/>
      <c r="PVC6"/>
      <c r="PVD6"/>
      <c r="PVE6"/>
      <c r="PVF6"/>
      <c r="PVG6"/>
      <c r="PVH6"/>
      <c r="PVI6"/>
      <c r="PVJ6"/>
      <c r="PVK6"/>
      <c r="PVL6"/>
      <c r="PWQ6" s="112"/>
      <c r="PWR6" s="112"/>
      <c r="PWS6" s="112"/>
      <c r="PWT6" s="112"/>
      <c r="PWU6" s="112"/>
      <c r="PWV6" s="112"/>
      <c r="PWW6" s="112"/>
      <c r="PWX6" s="112"/>
      <c r="PWY6"/>
      <c r="PWZ6"/>
      <c r="PXA6"/>
      <c r="PXB6"/>
      <c r="PXC6"/>
      <c r="PXD6"/>
      <c r="PXE6"/>
      <c r="PXF6"/>
      <c r="PXG6"/>
      <c r="PXH6"/>
      <c r="PXI6"/>
      <c r="PXJ6"/>
      <c r="PXK6"/>
      <c r="PXL6"/>
      <c r="PXM6"/>
      <c r="PXN6"/>
      <c r="PXO6"/>
      <c r="PXP6"/>
      <c r="PXQ6"/>
      <c r="PXR6"/>
      <c r="PXS6"/>
      <c r="PXT6"/>
      <c r="PYY6" s="112"/>
      <c r="PYZ6" s="112"/>
      <c r="PZA6" s="112"/>
      <c r="PZB6" s="112"/>
      <c r="PZC6" s="112"/>
      <c r="PZD6" s="112"/>
      <c r="PZE6" s="112"/>
      <c r="PZF6" s="112"/>
      <c r="PZG6"/>
      <c r="PZH6"/>
      <c r="PZI6"/>
      <c r="PZJ6"/>
      <c r="PZK6"/>
      <c r="PZL6"/>
      <c r="PZM6"/>
      <c r="PZN6"/>
      <c r="PZO6"/>
      <c r="PZP6"/>
      <c r="PZQ6"/>
      <c r="PZR6"/>
      <c r="PZS6"/>
      <c r="PZT6"/>
      <c r="PZU6"/>
      <c r="PZV6"/>
      <c r="PZW6"/>
      <c r="PZX6"/>
      <c r="PZY6"/>
      <c r="PZZ6"/>
      <c r="QAA6"/>
      <c r="QAB6"/>
      <c r="QBG6" s="112"/>
      <c r="QBH6" s="112"/>
      <c r="QBI6" s="112"/>
      <c r="QBJ6" s="112"/>
      <c r="QBK6" s="112"/>
      <c r="QBL6" s="112"/>
      <c r="QBM6" s="112"/>
      <c r="QBN6" s="112"/>
      <c r="QBO6"/>
      <c r="QBP6"/>
      <c r="QBQ6"/>
      <c r="QBR6"/>
      <c r="QBS6"/>
      <c r="QBT6"/>
      <c r="QBU6"/>
      <c r="QBV6"/>
      <c r="QBW6"/>
      <c r="QBX6"/>
      <c r="QBY6"/>
      <c r="QBZ6"/>
      <c r="QCA6"/>
      <c r="QCB6"/>
      <c r="QCC6"/>
      <c r="QCD6"/>
      <c r="QCE6"/>
      <c r="QCF6"/>
      <c r="QCG6"/>
      <c r="QCH6"/>
      <c r="QCI6"/>
      <c r="QCJ6"/>
      <c r="QDO6" s="112"/>
      <c r="QDP6" s="112"/>
      <c r="QDQ6" s="112"/>
      <c r="QDR6" s="112"/>
      <c r="QDS6" s="112"/>
      <c r="QDT6" s="112"/>
      <c r="QDU6" s="112"/>
      <c r="QDV6" s="112"/>
      <c r="QDW6"/>
      <c r="QDX6"/>
      <c r="QDY6"/>
      <c r="QDZ6"/>
      <c r="QEA6"/>
      <c r="QEB6"/>
      <c r="QEC6"/>
      <c r="QED6"/>
      <c r="QEE6"/>
      <c r="QEF6"/>
      <c r="QEG6"/>
      <c r="QEH6"/>
      <c r="QEI6"/>
      <c r="QEJ6"/>
      <c r="QEK6"/>
      <c r="QEL6"/>
      <c r="QEM6"/>
      <c r="QEN6"/>
      <c r="QEO6"/>
      <c r="QEP6"/>
      <c r="QEQ6"/>
      <c r="QER6"/>
      <c r="QFW6" s="112"/>
      <c r="QFX6" s="112"/>
      <c r="QFY6" s="112"/>
      <c r="QFZ6" s="112"/>
      <c r="QGA6" s="112"/>
      <c r="QGB6" s="112"/>
      <c r="QGC6" s="112"/>
      <c r="QGD6" s="112"/>
      <c r="QGE6"/>
      <c r="QGF6"/>
      <c r="QGG6"/>
      <c r="QGH6"/>
      <c r="QGI6"/>
      <c r="QGJ6"/>
      <c r="QGK6"/>
      <c r="QGL6"/>
      <c r="QGM6"/>
      <c r="QGN6"/>
      <c r="QGO6"/>
      <c r="QGP6"/>
      <c r="QGQ6"/>
      <c r="QGR6"/>
      <c r="QGS6"/>
      <c r="QGT6"/>
      <c r="QGU6"/>
      <c r="QGV6"/>
      <c r="QGW6"/>
      <c r="QGX6"/>
      <c r="QGY6"/>
      <c r="QGZ6"/>
      <c r="QIE6" s="112"/>
      <c r="QIF6" s="112"/>
      <c r="QIG6" s="112"/>
      <c r="QIH6" s="112"/>
      <c r="QII6" s="112"/>
      <c r="QIJ6" s="112"/>
      <c r="QIK6" s="112"/>
      <c r="QIL6" s="112"/>
      <c r="QIM6"/>
      <c r="QIN6"/>
      <c r="QIO6"/>
      <c r="QIP6"/>
      <c r="QIQ6"/>
      <c r="QIR6"/>
      <c r="QIS6"/>
      <c r="QIT6"/>
      <c r="QIU6"/>
      <c r="QIV6"/>
      <c r="QIW6"/>
      <c r="QIX6"/>
      <c r="QIY6"/>
      <c r="QIZ6"/>
      <c r="QJA6"/>
      <c r="QJB6"/>
      <c r="QJC6"/>
      <c r="QJD6"/>
      <c r="QJE6"/>
      <c r="QJF6"/>
      <c r="QJG6"/>
      <c r="QJH6"/>
      <c r="QKM6" s="112"/>
      <c r="QKN6" s="112"/>
      <c r="QKO6" s="112"/>
      <c r="QKP6" s="112"/>
      <c r="QKQ6" s="112"/>
      <c r="QKR6" s="112"/>
      <c r="QKS6" s="112"/>
      <c r="QKT6" s="112"/>
      <c r="QKU6"/>
      <c r="QKV6"/>
      <c r="QKW6"/>
      <c r="QKX6"/>
      <c r="QKY6"/>
      <c r="QKZ6"/>
      <c r="QLA6"/>
      <c r="QLB6"/>
      <c r="QLC6"/>
      <c r="QLD6"/>
      <c r="QLE6"/>
      <c r="QLF6"/>
      <c r="QLG6"/>
      <c r="QLH6"/>
      <c r="QLI6"/>
      <c r="QLJ6"/>
      <c r="QLK6"/>
      <c r="QLL6"/>
      <c r="QLM6"/>
      <c r="QLN6"/>
      <c r="QLO6"/>
      <c r="QLP6"/>
      <c r="QMU6" s="112"/>
      <c r="QMV6" s="112"/>
      <c r="QMW6" s="112"/>
      <c r="QMX6" s="112"/>
      <c r="QMY6" s="112"/>
      <c r="QMZ6" s="112"/>
      <c r="QNA6" s="112"/>
      <c r="QNB6" s="112"/>
      <c r="QNC6"/>
      <c r="QND6"/>
      <c r="QNE6"/>
      <c r="QNF6"/>
      <c r="QNG6"/>
      <c r="QNH6"/>
      <c r="QNI6"/>
      <c r="QNJ6"/>
      <c r="QNK6"/>
      <c r="QNL6"/>
      <c r="QNM6"/>
      <c r="QNN6"/>
      <c r="QNO6"/>
      <c r="QNP6"/>
      <c r="QNQ6"/>
      <c r="QNR6"/>
      <c r="QNS6"/>
      <c r="QNT6"/>
      <c r="QNU6"/>
      <c r="QNV6"/>
      <c r="QNW6"/>
      <c r="QNX6"/>
      <c r="QPC6" s="112"/>
      <c r="QPD6" s="112"/>
      <c r="QPE6" s="112"/>
      <c r="QPF6" s="112"/>
      <c r="QPG6" s="112"/>
      <c r="QPH6" s="112"/>
      <c r="QPI6" s="112"/>
      <c r="QPJ6" s="112"/>
      <c r="QPK6"/>
      <c r="QPL6"/>
      <c r="QPM6"/>
      <c r="QPN6"/>
      <c r="QPO6"/>
      <c r="QPP6"/>
      <c r="QPQ6"/>
      <c r="QPR6"/>
      <c r="QPS6"/>
      <c r="QPT6"/>
      <c r="QPU6"/>
      <c r="QPV6"/>
      <c r="QPW6"/>
      <c r="QPX6"/>
      <c r="QPY6"/>
      <c r="QPZ6"/>
      <c r="QQA6"/>
      <c r="QQB6"/>
      <c r="QQC6"/>
      <c r="QQD6"/>
      <c r="QQE6"/>
      <c r="QQF6"/>
      <c r="QRK6" s="112"/>
      <c r="QRL6" s="112"/>
      <c r="QRM6" s="112"/>
      <c r="QRN6" s="112"/>
      <c r="QRO6" s="112"/>
      <c r="QRP6" s="112"/>
      <c r="QRQ6" s="112"/>
      <c r="QRR6" s="112"/>
      <c r="QRS6"/>
      <c r="QRT6"/>
      <c r="QRU6"/>
      <c r="QRV6"/>
      <c r="QRW6"/>
      <c r="QRX6"/>
      <c r="QRY6"/>
      <c r="QRZ6"/>
      <c r="QSA6"/>
      <c r="QSB6"/>
      <c r="QSC6"/>
      <c r="QSD6"/>
      <c r="QSE6"/>
      <c r="QSF6"/>
      <c r="QSG6"/>
      <c r="QSH6"/>
      <c r="QSI6"/>
      <c r="QSJ6"/>
      <c r="QSK6"/>
      <c r="QSL6"/>
      <c r="QSM6"/>
      <c r="QSN6"/>
      <c r="QTS6" s="112"/>
      <c r="QTT6" s="112"/>
      <c r="QTU6" s="112"/>
      <c r="QTV6" s="112"/>
      <c r="QTW6" s="112"/>
      <c r="QTX6" s="112"/>
      <c r="QTY6" s="112"/>
      <c r="QTZ6" s="112"/>
      <c r="QUA6"/>
      <c r="QUB6"/>
      <c r="QUC6"/>
      <c r="QUD6"/>
      <c r="QUE6"/>
      <c r="QUF6"/>
      <c r="QUG6"/>
      <c r="QUH6"/>
      <c r="QUI6"/>
      <c r="QUJ6"/>
      <c r="QUK6"/>
      <c r="QUL6"/>
      <c r="QUM6"/>
      <c r="QUN6"/>
      <c r="QUO6"/>
      <c r="QUP6"/>
      <c r="QUQ6"/>
      <c r="QUR6"/>
      <c r="QUS6"/>
      <c r="QUT6"/>
      <c r="QUU6"/>
      <c r="QUV6"/>
      <c r="QWA6" s="112"/>
      <c r="QWB6" s="112"/>
      <c r="QWC6" s="112"/>
      <c r="QWD6" s="112"/>
      <c r="QWE6" s="112"/>
      <c r="QWF6" s="112"/>
      <c r="QWG6" s="112"/>
      <c r="QWH6" s="112"/>
      <c r="QWI6"/>
      <c r="QWJ6"/>
      <c r="QWK6"/>
      <c r="QWL6"/>
      <c r="QWM6"/>
      <c r="QWN6"/>
      <c r="QWO6"/>
      <c r="QWP6"/>
      <c r="QWQ6"/>
      <c r="QWR6"/>
      <c r="QWS6"/>
      <c r="QWT6"/>
      <c r="QWU6"/>
      <c r="QWV6"/>
      <c r="QWW6"/>
      <c r="QWX6"/>
      <c r="QWY6"/>
      <c r="QWZ6"/>
      <c r="QXA6"/>
      <c r="QXB6"/>
      <c r="QXC6"/>
      <c r="QXD6"/>
      <c r="QYI6" s="112"/>
      <c r="QYJ6" s="112"/>
      <c r="QYK6" s="112"/>
      <c r="QYL6" s="112"/>
      <c r="QYM6" s="112"/>
      <c r="QYN6" s="112"/>
      <c r="QYO6" s="112"/>
      <c r="QYP6" s="112"/>
      <c r="QYQ6"/>
      <c r="QYR6"/>
      <c r="QYS6"/>
      <c r="QYT6"/>
      <c r="QYU6"/>
      <c r="QYV6"/>
      <c r="QYW6"/>
      <c r="QYX6"/>
      <c r="QYY6"/>
      <c r="QYZ6"/>
      <c r="QZA6"/>
      <c r="QZB6"/>
      <c r="QZC6"/>
      <c r="QZD6"/>
      <c r="QZE6"/>
      <c r="QZF6"/>
      <c r="QZG6"/>
      <c r="QZH6"/>
      <c r="QZI6"/>
      <c r="QZJ6"/>
      <c r="QZK6"/>
      <c r="QZL6"/>
      <c r="RAQ6" s="112"/>
      <c r="RAR6" s="112"/>
      <c r="RAS6" s="112"/>
      <c r="RAT6" s="112"/>
      <c r="RAU6" s="112"/>
      <c r="RAV6" s="112"/>
      <c r="RAW6" s="112"/>
      <c r="RAX6" s="112"/>
      <c r="RAY6"/>
      <c r="RAZ6"/>
      <c r="RBA6"/>
      <c r="RBB6"/>
      <c r="RBC6"/>
      <c r="RBD6"/>
      <c r="RBE6"/>
      <c r="RBF6"/>
      <c r="RBG6"/>
      <c r="RBH6"/>
      <c r="RBI6"/>
      <c r="RBJ6"/>
      <c r="RBK6"/>
      <c r="RBL6"/>
      <c r="RBM6"/>
      <c r="RBN6"/>
      <c r="RBO6"/>
      <c r="RBP6"/>
      <c r="RBQ6"/>
      <c r="RBR6"/>
      <c r="RBS6"/>
      <c r="RBT6"/>
      <c r="RCY6" s="112"/>
      <c r="RCZ6" s="112"/>
      <c r="RDA6" s="112"/>
      <c r="RDB6" s="112"/>
      <c r="RDC6" s="112"/>
      <c r="RDD6" s="112"/>
      <c r="RDE6" s="112"/>
      <c r="RDF6" s="112"/>
      <c r="RDG6"/>
      <c r="RDH6"/>
      <c r="RDI6"/>
      <c r="RDJ6"/>
      <c r="RDK6"/>
      <c r="RDL6"/>
      <c r="RDM6"/>
      <c r="RDN6"/>
      <c r="RDO6"/>
      <c r="RDP6"/>
      <c r="RDQ6"/>
      <c r="RDR6"/>
      <c r="RDS6"/>
      <c r="RDT6"/>
      <c r="RDU6"/>
      <c r="RDV6"/>
      <c r="RDW6"/>
      <c r="RDX6"/>
      <c r="RDY6"/>
      <c r="RDZ6"/>
      <c r="REA6"/>
      <c r="REB6"/>
      <c r="RFG6" s="112"/>
      <c r="RFH6" s="112"/>
      <c r="RFI6" s="112"/>
      <c r="RFJ6" s="112"/>
      <c r="RFK6" s="112"/>
      <c r="RFL6" s="112"/>
      <c r="RFM6" s="112"/>
      <c r="RFN6" s="112"/>
      <c r="RFO6"/>
      <c r="RFP6"/>
      <c r="RFQ6"/>
      <c r="RFR6"/>
      <c r="RFS6"/>
      <c r="RFT6"/>
      <c r="RFU6"/>
      <c r="RFV6"/>
      <c r="RFW6"/>
      <c r="RFX6"/>
      <c r="RFY6"/>
      <c r="RFZ6"/>
      <c r="RGA6"/>
      <c r="RGB6"/>
      <c r="RGC6"/>
      <c r="RGD6"/>
      <c r="RGE6"/>
      <c r="RGF6"/>
      <c r="RGG6"/>
      <c r="RGH6"/>
      <c r="RGI6"/>
      <c r="RGJ6"/>
      <c r="RHO6" s="112"/>
      <c r="RHP6" s="112"/>
      <c r="RHQ6" s="112"/>
      <c r="RHR6" s="112"/>
      <c r="RHS6" s="112"/>
      <c r="RHT6" s="112"/>
      <c r="RHU6" s="112"/>
      <c r="RHV6" s="112"/>
      <c r="RHW6"/>
      <c r="RHX6"/>
      <c r="RHY6"/>
      <c r="RHZ6"/>
      <c r="RIA6"/>
      <c r="RIB6"/>
      <c r="RIC6"/>
      <c r="RID6"/>
      <c r="RIE6"/>
      <c r="RIF6"/>
      <c r="RIG6"/>
      <c r="RIH6"/>
      <c r="RII6"/>
      <c r="RIJ6"/>
      <c r="RIK6"/>
      <c r="RIL6"/>
      <c r="RIM6"/>
      <c r="RIN6"/>
      <c r="RIO6"/>
      <c r="RIP6"/>
      <c r="RIQ6"/>
      <c r="RIR6"/>
      <c r="RJW6" s="112"/>
      <c r="RJX6" s="112"/>
      <c r="RJY6" s="112"/>
      <c r="RJZ6" s="112"/>
      <c r="RKA6" s="112"/>
      <c r="RKB6" s="112"/>
      <c r="RKC6" s="112"/>
      <c r="RKD6" s="112"/>
      <c r="RKE6"/>
      <c r="RKF6"/>
      <c r="RKG6"/>
      <c r="RKH6"/>
      <c r="RKI6"/>
      <c r="RKJ6"/>
      <c r="RKK6"/>
      <c r="RKL6"/>
      <c r="RKM6"/>
      <c r="RKN6"/>
      <c r="RKO6"/>
      <c r="RKP6"/>
      <c r="RKQ6"/>
      <c r="RKR6"/>
      <c r="RKS6"/>
      <c r="RKT6"/>
      <c r="RKU6"/>
      <c r="RKV6"/>
      <c r="RKW6"/>
      <c r="RKX6"/>
      <c r="RKY6"/>
      <c r="RKZ6"/>
      <c r="RME6" s="112"/>
      <c r="RMF6" s="112"/>
      <c r="RMG6" s="112"/>
      <c r="RMH6" s="112"/>
      <c r="RMI6" s="112"/>
      <c r="RMJ6" s="112"/>
      <c r="RMK6" s="112"/>
      <c r="RML6" s="112"/>
      <c r="RMM6"/>
      <c r="RMN6"/>
      <c r="RMO6"/>
      <c r="RMP6"/>
      <c r="RMQ6"/>
      <c r="RMR6"/>
      <c r="RMS6"/>
      <c r="RMT6"/>
      <c r="RMU6"/>
      <c r="RMV6"/>
      <c r="RMW6"/>
      <c r="RMX6"/>
      <c r="RMY6"/>
      <c r="RMZ6"/>
      <c r="RNA6"/>
      <c r="RNB6"/>
      <c r="RNC6"/>
      <c r="RND6"/>
      <c r="RNE6"/>
      <c r="RNF6"/>
      <c r="RNG6"/>
      <c r="RNH6"/>
      <c r="ROM6" s="112"/>
      <c r="RON6" s="112"/>
      <c r="ROO6" s="112"/>
      <c r="ROP6" s="112"/>
      <c r="ROQ6" s="112"/>
      <c r="ROR6" s="112"/>
      <c r="ROS6" s="112"/>
      <c r="ROT6" s="112"/>
      <c r="ROU6"/>
      <c r="ROV6"/>
      <c r="ROW6"/>
      <c r="ROX6"/>
      <c r="ROY6"/>
      <c r="ROZ6"/>
      <c r="RPA6"/>
      <c r="RPB6"/>
      <c r="RPC6"/>
      <c r="RPD6"/>
      <c r="RPE6"/>
      <c r="RPF6"/>
      <c r="RPG6"/>
      <c r="RPH6"/>
      <c r="RPI6"/>
      <c r="RPJ6"/>
      <c r="RPK6"/>
      <c r="RPL6"/>
      <c r="RPM6"/>
      <c r="RPN6"/>
      <c r="RPO6"/>
      <c r="RPP6"/>
      <c r="RQU6" s="112"/>
      <c r="RQV6" s="112"/>
      <c r="RQW6" s="112"/>
      <c r="RQX6" s="112"/>
      <c r="RQY6" s="112"/>
      <c r="RQZ6" s="112"/>
      <c r="RRA6" s="112"/>
      <c r="RRB6" s="112"/>
      <c r="RRC6"/>
      <c r="RRD6"/>
      <c r="RRE6"/>
      <c r="RRF6"/>
      <c r="RRG6"/>
      <c r="RRH6"/>
      <c r="RRI6"/>
      <c r="RRJ6"/>
      <c r="RRK6"/>
      <c r="RRL6"/>
      <c r="RRM6"/>
      <c r="RRN6"/>
      <c r="RRO6"/>
      <c r="RRP6"/>
      <c r="RRQ6"/>
      <c r="RRR6"/>
      <c r="RRS6"/>
      <c r="RRT6"/>
      <c r="RRU6"/>
      <c r="RRV6"/>
      <c r="RRW6"/>
      <c r="RRX6"/>
      <c r="RTC6" s="112"/>
      <c r="RTD6" s="112"/>
      <c r="RTE6" s="112"/>
      <c r="RTF6" s="112"/>
      <c r="RTG6" s="112"/>
      <c r="RTH6" s="112"/>
      <c r="RTI6" s="112"/>
      <c r="RTJ6" s="112"/>
      <c r="RTK6"/>
      <c r="RTL6"/>
      <c r="RTM6"/>
      <c r="RTN6"/>
      <c r="RTO6"/>
      <c r="RTP6"/>
      <c r="RTQ6"/>
      <c r="RTR6"/>
      <c r="RTS6"/>
      <c r="RTT6"/>
      <c r="RTU6"/>
      <c r="RTV6"/>
      <c r="RTW6"/>
      <c r="RTX6"/>
      <c r="RTY6"/>
      <c r="RTZ6"/>
      <c r="RUA6"/>
      <c r="RUB6"/>
      <c r="RUC6"/>
      <c r="RUD6"/>
      <c r="RUE6"/>
      <c r="RUF6"/>
      <c r="RVK6" s="112"/>
      <c r="RVL6" s="112"/>
      <c r="RVM6" s="112"/>
      <c r="RVN6" s="112"/>
      <c r="RVO6" s="112"/>
      <c r="RVP6" s="112"/>
      <c r="RVQ6" s="112"/>
      <c r="RVR6" s="112"/>
      <c r="RVS6"/>
      <c r="RVT6"/>
      <c r="RVU6"/>
      <c r="RVV6"/>
      <c r="RVW6"/>
      <c r="RVX6"/>
      <c r="RVY6"/>
      <c r="RVZ6"/>
      <c r="RWA6"/>
      <c r="RWB6"/>
      <c r="RWC6"/>
      <c r="RWD6"/>
      <c r="RWE6"/>
      <c r="RWF6"/>
      <c r="RWG6"/>
      <c r="RWH6"/>
      <c r="RWI6"/>
      <c r="RWJ6"/>
      <c r="RWK6"/>
      <c r="RWL6"/>
      <c r="RWM6"/>
      <c r="RWN6"/>
      <c r="RXS6" s="112"/>
      <c r="RXT6" s="112"/>
      <c r="RXU6" s="112"/>
      <c r="RXV6" s="112"/>
      <c r="RXW6" s="112"/>
      <c r="RXX6" s="112"/>
      <c r="RXY6" s="112"/>
      <c r="RXZ6" s="112"/>
      <c r="RYA6"/>
      <c r="RYB6"/>
      <c r="RYC6"/>
      <c r="RYD6"/>
      <c r="RYE6"/>
      <c r="RYF6"/>
      <c r="RYG6"/>
      <c r="RYH6"/>
      <c r="RYI6"/>
      <c r="RYJ6"/>
      <c r="RYK6"/>
      <c r="RYL6"/>
      <c r="RYM6"/>
      <c r="RYN6"/>
      <c r="RYO6"/>
      <c r="RYP6"/>
      <c r="RYQ6"/>
      <c r="RYR6"/>
      <c r="RYS6"/>
      <c r="RYT6"/>
      <c r="RYU6"/>
      <c r="RYV6"/>
      <c r="SAA6" s="112"/>
      <c r="SAB6" s="112"/>
      <c r="SAC6" s="112"/>
      <c r="SAD6" s="112"/>
      <c r="SAE6" s="112"/>
      <c r="SAF6" s="112"/>
      <c r="SAG6" s="112"/>
      <c r="SAH6" s="112"/>
      <c r="SAI6"/>
      <c r="SAJ6"/>
      <c r="SAK6"/>
      <c r="SAL6"/>
      <c r="SAM6"/>
      <c r="SAN6"/>
      <c r="SAO6"/>
      <c r="SAP6"/>
      <c r="SAQ6"/>
      <c r="SAR6"/>
      <c r="SAS6"/>
      <c r="SAT6"/>
      <c r="SAU6"/>
      <c r="SAV6"/>
      <c r="SAW6"/>
      <c r="SAX6"/>
      <c r="SAY6"/>
      <c r="SAZ6"/>
      <c r="SBA6"/>
      <c r="SBB6"/>
      <c r="SBC6"/>
      <c r="SBD6"/>
      <c r="SCI6" s="112"/>
      <c r="SCJ6" s="112"/>
      <c r="SCK6" s="112"/>
      <c r="SCL6" s="112"/>
      <c r="SCM6" s="112"/>
      <c r="SCN6" s="112"/>
      <c r="SCO6" s="112"/>
      <c r="SCP6" s="112"/>
      <c r="SCQ6"/>
      <c r="SCR6"/>
      <c r="SCS6"/>
      <c r="SCT6"/>
      <c r="SCU6"/>
      <c r="SCV6"/>
      <c r="SCW6"/>
      <c r="SCX6"/>
      <c r="SCY6"/>
      <c r="SCZ6"/>
      <c r="SDA6"/>
      <c r="SDB6"/>
      <c r="SDC6"/>
      <c r="SDD6"/>
      <c r="SDE6"/>
      <c r="SDF6"/>
      <c r="SDG6"/>
      <c r="SDH6"/>
      <c r="SDI6"/>
      <c r="SDJ6"/>
      <c r="SDK6"/>
      <c r="SDL6"/>
      <c r="SEQ6" s="112"/>
      <c r="SER6" s="112"/>
      <c r="SES6" s="112"/>
      <c r="SET6" s="112"/>
      <c r="SEU6" s="112"/>
      <c r="SEV6" s="112"/>
      <c r="SEW6" s="112"/>
      <c r="SEX6" s="112"/>
      <c r="SEY6"/>
      <c r="SEZ6"/>
      <c r="SFA6"/>
      <c r="SFB6"/>
      <c r="SFC6"/>
      <c r="SFD6"/>
      <c r="SFE6"/>
      <c r="SFF6"/>
      <c r="SFG6"/>
      <c r="SFH6"/>
      <c r="SFI6"/>
      <c r="SFJ6"/>
      <c r="SFK6"/>
      <c r="SFL6"/>
      <c r="SFM6"/>
      <c r="SFN6"/>
      <c r="SFO6"/>
      <c r="SFP6"/>
      <c r="SFQ6"/>
      <c r="SFR6"/>
      <c r="SFS6"/>
      <c r="SFT6"/>
      <c r="SGY6" s="112"/>
      <c r="SGZ6" s="112"/>
      <c r="SHA6" s="112"/>
      <c r="SHB6" s="112"/>
      <c r="SHC6" s="112"/>
      <c r="SHD6" s="112"/>
      <c r="SHE6" s="112"/>
      <c r="SHF6" s="112"/>
      <c r="SHG6"/>
      <c r="SHH6"/>
      <c r="SHI6"/>
      <c r="SHJ6"/>
      <c r="SHK6"/>
      <c r="SHL6"/>
      <c r="SHM6"/>
      <c r="SHN6"/>
      <c r="SHO6"/>
      <c r="SHP6"/>
      <c r="SHQ6"/>
      <c r="SHR6"/>
      <c r="SHS6"/>
      <c r="SHT6"/>
      <c r="SHU6"/>
      <c r="SHV6"/>
      <c r="SHW6"/>
      <c r="SHX6"/>
      <c r="SHY6"/>
      <c r="SHZ6"/>
      <c r="SIA6"/>
      <c r="SIB6"/>
      <c r="SJG6" s="112"/>
      <c r="SJH6" s="112"/>
      <c r="SJI6" s="112"/>
      <c r="SJJ6" s="112"/>
      <c r="SJK6" s="112"/>
      <c r="SJL6" s="112"/>
      <c r="SJM6" s="112"/>
      <c r="SJN6" s="112"/>
      <c r="SJO6"/>
      <c r="SJP6"/>
      <c r="SJQ6"/>
      <c r="SJR6"/>
      <c r="SJS6"/>
      <c r="SJT6"/>
      <c r="SJU6"/>
      <c r="SJV6"/>
      <c r="SJW6"/>
      <c r="SJX6"/>
      <c r="SJY6"/>
      <c r="SJZ6"/>
      <c r="SKA6"/>
      <c r="SKB6"/>
      <c r="SKC6"/>
      <c r="SKD6"/>
      <c r="SKE6"/>
      <c r="SKF6"/>
      <c r="SKG6"/>
      <c r="SKH6"/>
      <c r="SKI6"/>
      <c r="SKJ6"/>
      <c r="SLO6" s="112"/>
      <c r="SLP6" s="112"/>
      <c r="SLQ6" s="112"/>
      <c r="SLR6" s="112"/>
      <c r="SLS6" s="112"/>
      <c r="SLT6" s="112"/>
      <c r="SLU6" s="112"/>
      <c r="SLV6" s="112"/>
      <c r="SLW6"/>
      <c r="SLX6"/>
      <c r="SLY6"/>
      <c r="SLZ6"/>
      <c r="SMA6"/>
      <c r="SMB6"/>
      <c r="SMC6"/>
      <c r="SMD6"/>
      <c r="SME6"/>
      <c r="SMF6"/>
      <c r="SMG6"/>
      <c r="SMH6"/>
      <c r="SMI6"/>
      <c r="SMJ6"/>
      <c r="SMK6"/>
      <c r="SML6"/>
      <c r="SMM6"/>
      <c r="SMN6"/>
      <c r="SMO6"/>
      <c r="SMP6"/>
      <c r="SMQ6"/>
      <c r="SMR6"/>
      <c r="SNW6" s="112"/>
      <c r="SNX6" s="112"/>
      <c r="SNY6" s="112"/>
      <c r="SNZ6" s="112"/>
      <c r="SOA6" s="112"/>
      <c r="SOB6" s="112"/>
      <c r="SOC6" s="112"/>
      <c r="SOD6" s="112"/>
      <c r="SOE6"/>
      <c r="SOF6"/>
      <c r="SOG6"/>
      <c r="SOH6"/>
      <c r="SOI6"/>
      <c r="SOJ6"/>
      <c r="SOK6"/>
      <c r="SOL6"/>
      <c r="SOM6"/>
      <c r="SON6"/>
      <c r="SOO6"/>
      <c r="SOP6"/>
      <c r="SOQ6"/>
      <c r="SOR6"/>
      <c r="SOS6"/>
      <c r="SOT6"/>
      <c r="SOU6"/>
      <c r="SOV6"/>
      <c r="SOW6"/>
      <c r="SOX6"/>
      <c r="SOY6"/>
      <c r="SOZ6"/>
      <c r="SQE6" s="112"/>
      <c r="SQF6" s="112"/>
      <c r="SQG6" s="112"/>
      <c r="SQH6" s="112"/>
      <c r="SQI6" s="112"/>
      <c r="SQJ6" s="112"/>
      <c r="SQK6" s="112"/>
      <c r="SQL6" s="112"/>
      <c r="SQM6"/>
      <c r="SQN6"/>
      <c r="SQO6"/>
      <c r="SQP6"/>
      <c r="SQQ6"/>
      <c r="SQR6"/>
      <c r="SQS6"/>
      <c r="SQT6"/>
      <c r="SQU6"/>
      <c r="SQV6"/>
      <c r="SQW6"/>
      <c r="SQX6"/>
      <c r="SQY6"/>
      <c r="SQZ6"/>
      <c r="SRA6"/>
      <c r="SRB6"/>
      <c r="SRC6"/>
      <c r="SRD6"/>
      <c r="SRE6"/>
      <c r="SRF6"/>
      <c r="SRG6"/>
      <c r="SRH6"/>
      <c r="SSM6" s="112"/>
      <c r="SSN6" s="112"/>
      <c r="SSO6" s="112"/>
      <c r="SSP6" s="112"/>
      <c r="SSQ6" s="112"/>
      <c r="SSR6" s="112"/>
      <c r="SSS6" s="112"/>
      <c r="SST6" s="112"/>
      <c r="SSU6"/>
      <c r="SSV6"/>
      <c r="SSW6"/>
      <c r="SSX6"/>
      <c r="SSY6"/>
      <c r="SSZ6"/>
      <c r="STA6"/>
      <c r="STB6"/>
      <c r="STC6"/>
      <c r="STD6"/>
      <c r="STE6"/>
      <c r="STF6"/>
      <c r="STG6"/>
      <c r="STH6"/>
      <c r="STI6"/>
      <c r="STJ6"/>
      <c r="STK6"/>
      <c r="STL6"/>
      <c r="STM6"/>
      <c r="STN6"/>
      <c r="STO6"/>
      <c r="STP6"/>
      <c r="SUU6" s="112"/>
      <c r="SUV6" s="112"/>
      <c r="SUW6" s="112"/>
      <c r="SUX6" s="112"/>
      <c r="SUY6" s="112"/>
      <c r="SUZ6" s="112"/>
      <c r="SVA6" s="112"/>
      <c r="SVB6" s="112"/>
      <c r="SVC6"/>
      <c r="SVD6"/>
      <c r="SVE6"/>
      <c r="SVF6"/>
      <c r="SVG6"/>
      <c r="SVH6"/>
      <c r="SVI6"/>
      <c r="SVJ6"/>
      <c r="SVK6"/>
      <c r="SVL6"/>
      <c r="SVM6"/>
      <c r="SVN6"/>
      <c r="SVO6"/>
      <c r="SVP6"/>
      <c r="SVQ6"/>
      <c r="SVR6"/>
      <c r="SVS6"/>
      <c r="SVT6"/>
      <c r="SVU6"/>
      <c r="SVV6"/>
      <c r="SVW6"/>
      <c r="SVX6"/>
      <c r="SXC6" s="112"/>
      <c r="SXD6" s="112"/>
      <c r="SXE6" s="112"/>
      <c r="SXF6" s="112"/>
      <c r="SXG6" s="112"/>
      <c r="SXH6" s="112"/>
      <c r="SXI6" s="112"/>
      <c r="SXJ6" s="112"/>
      <c r="SXK6"/>
      <c r="SXL6"/>
      <c r="SXM6"/>
      <c r="SXN6"/>
      <c r="SXO6"/>
      <c r="SXP6"/>
      <c r="SXQ6"/>
      <c r="SXR6"/>
      <c r="SXS6"/>
      <c r="SXT6"/>
      <c r="SXU6"/>
      <c r="SXV6"/>
      <c r="SXW6"/>
      <c r="SXX6"/>
      <c r="SXY6"/>
      <c r="SXZ6"/>
      <c r="SYA6"/>
      <c r="SYB6"/>
      <c r="SYC6"/>
      <c r="SYD6"/>
      <c r="SYE6"/>
      <c r="SYF6"/>
      <c r="SZK6" s="112"/>
      <c r="SZL6" s="112"/>
      <c r="SZM6" s="112"/>
      <c r="SZN6" s="112"/>
      <c r="SZO6" s="112"/>
      <c r="SZP6" s="112"/>
      <c r="SZQ6" s="112"/>
      <c r="SZR6" s="112"/>
      <c r="SZS6"/>
      <c r="SZT6"/>
      <c r="SZU6"/>
      <c r="SZV6"/>
      <c r="SZW6"/>
      <c r="SZX6"/>
      <c r="SZY6"/>
      <c r="SZZ6"/>
      <c r="TAA6"/>
      <c r="TAB6"/>
      <c r="TAC6"/>
      <c r="TAD6"/>
      <c r="TAE6"/>
      <c r="TAF6"/>
      <c r="TAG6"/>
      <c r="TAH6"/>
      <c r="TAI6"/>
      <c r="TAJ6"/>
      <c r="TAK6"/>
      <c r="TAL6"/>
      <c r="TAM6"/>
      <c r="TAN6"/>
      <c r="TBS6" s="112"/>
      <c r="TBT6" s="112"/>
      <c r="TBU6" s="112"/>
      <c r="TBV6" s="112"/>
      <c r="TBW6" s="112"/>
      <c r="TBX6" s="112"/>
      <c r="TBY6" s="112"/>
      <c r="TBZ6" s="112"/>
      <c r="TCA6"/>
      <c r="TCB6"/>
      <c r="TCC6"/>
      <c r="TCD6"/>
      <c r="TCE6"/>
      <c r="TCF6"/>
      <c r="TCG6"/>
      <c r="TCH6"/>
      <c r="TCI6"/>
      <c r="TCJ6"/>
      <c r="TCK6"/>
      <c r="TCL6"/>
      <c r="TCM6"/>
      <c r="TCN6"/>
      <c r="TCO6"/>
      <c r="TCP6"/>
      <c r="TCQ6"/>
      <c r="TCR6"/>
      <c r="TCS6"/>
      <c r="TCT6"/>
      <c r="TCU6"/>
      <c r="TCV6"/>
      <c r="TEA6" s="112"/>
      <c r="TEB6" s="112"/>
      <c r="TEC6" s="112"/>
      <c r="TED6" s="112"/>
      <c r="TEE6" s="112"/>
      <c r="TEF6" s="112"/>
      <c r="TEG6" s="112"/>
      <c r="TEH6" s="112"/>
      <c r="TEI6"/>
      <c r="TEJ6"/>
      <c r="TEK6"/>
      <c r="TEL6"/>
      <c r="TEM6"/>
      <c r="TEN6"/>
      <c r="TEO6"/>
      <c r="TEP6"/>
      <c r="TEQ6"/>
      <c r="TER6"/>
      <c r="TES6"/>
      <c r="TET6"/>
      <c r="TEU6"/>
      <c r="TEV6"/>
      <c r="TEW6"/>
      <c r="TEX6"/>
      <c r="TEY6"/>
      <c r="TEZ6"/>
      <c r="TFA6"/>
      <c r="TFB6"/>
      <c r="TFC6"/>
      <c r="TFD6"/>
      <c r="TGI6" s="112"/>
      <c r="TGJ6" s="112"/>
      <c r="TGK6" s="112"/>
      <c r="TGL6" s="112"/>
      <c r="TGM6" s="112"/>
      <c r="TGN6" s="112"/>
      <c r="TGO6" s="112"/>
      <c r="TGP6" s="112"/>
      <c r="TGQ6"/>
      <c r="TGR6"/>
      <c r="TGS6"/>
      <c r="TGT6"/>
      <c r="TGU6"/>
      <c r="TGV6"/>
      <c r="TGW6"/>
      <c r="TGX6"/>
      <c r="TGY6"/>
      <c r="TGZ6"/>
      <c r="THA6"/>
      <c r="THB6"/>
      <c r="THC6"/>
      <c r="THD6"/>
      <c r="THE6"/>
      <c r="THF6"/>
      <c r="THG6"/>
      <c r="THH6"/>
      <c r="THI6"/>
      <c r="THJ6"/>
      <c r="THK6"/>
      <c r="THL6"/>
      <c r="TIQ6" s="112"/>
      <c r="TIR6" s="112"/>
      <c r="TIS6" s="112"/>
      <c r="TIT6" s="112"/>
      <c r="TIU6" s="112"/>
      <c r="TIV6" s="112"/>
      <c r="TIW6" s="112"/>
      <c r="TIX6" s="112"/>
      <c r="TIY6"/>
      <c r="TIZ6"/>
      <c r="TJA6"/>
      <c r="TJB6"/>
      <c r="TJC6"/>
      <c r="TJD6"/>
      <c r="TJE6"/>
      <c r="TJF6"/>
      <c r="TJG6"/>
      <c r="TJH6"/>
      <c r="TJI6"/>
      <c r="TJJ6"/>
      <c r="TJK6"/>
      <c r="TJL6"/>
      <c r="TJM6"/>
      <c r="TJN6"/>
      <c r="TJO6"/>
      <c r="TJP6"/>
      <c r="TJQ6"/>
      <c r="TJR6"/>
      <c r="TJS6"/>
      <c r="TJT6"/>
      <c r="TKY6" s="112"/>
      <c r="TKZ6" s="112"/>
      <c r="TLA6" s="112"/>
      <c r="TLB6" s="112"/>
      <c r="TLC6" s="112"/>
      <c r="TLD6" s="112"/>
      <c r="TLE6" s="112"/>
      <c r="TLF6" s="112"/>
      <c r="TLG6"/>
      <c r="TLH6"/>
      <c r="TLI6"/>
      <c r="TLJ6"/>
      <c r="TLK6"/>
      <c r="TLL6"/>
      <c r="TLM6"/>
      <c r="TLN6"/>
      <c r="TLO6"/>
      <c r="TLP6"/>
      <c r="TLQ6"/>
      <c r="TLR6"/>
      <c r="TLS6"/>
      <c r="TLT6"/>
      <c r="TLU6"/>
      <c r="TLV6"/>
      <c r="TLW6"/>
      <c r="TLX6"/>
      <c r="TLY6"/>
      <c r="TLZ6"/>
      <c r="TMA6"/>
      <c r="TMB6"/>
      <c r="TNG6" s="112"/>
      <c r="TNH6" s="112"/>
      <c r="TNI6" s="112"/>
      <c r="TNJ6" s="112"/>
      <c r="TNK6" s="112"/>
      <c r="TNL6" s="112"/>
      <c r="TNM6" s="112"/>
      <c r="TNN6" s="112"/>
      <c r="TNO6"/>
      <c r="TNP6"/>
      <c r="TNQ6"/>
      <c r="TNR6"/>
      <c r="TNS6"/>
      <c r="TNT6"/>
      <c r="TNU6"/>
      <c r="TNV6"/>
      <c r="TNW6"/>
      <c r="TNX6"/>
      <c r="TNY6"/>
      <c r="TNZ6"/>
      <c r="TOA6"/>
      <c r="TOB6"/>
      <c r="TOC6"/>
      <c r="TOD6"/>
      <c r="TOE6"/>
      <c r="TOF6"/>
      <c r="TOG6"/>
      <c r="TOH6"/>
      <c r="TOI6"/>
      <c r="TOJ6"/>
      <c r="TPO6" s="112"/>
      <c r="TPP6" s="112"/>
      <c r="TPQ6" s="112"/>
      <c r="TPR6" s="112"/>
      <c r="TPS6" s="112"/>
      <c r="TPT6" s="112"/>
      <c r="TPU6" s="112"/>
      <c r="TPV6" s="112"/>
      <c r="TPW6"/>
      <c r="TPX6"/>
      <c r="TPY6"/>
      <c r="TPZ6"/>
      <c r="TQA6"/>
      <c r="TQB6"/>
      <c r="TQC6"/>
      <c r="TQD6"/>
      <c r="TQE6"/>
      <c r="TQF6"/>
      <c r="TQG6"/>
      <c r="TQH6"/>
      <c r="TQI6"/>
      <c r="TQJ6"/>
      <c r="TQK6"/>
      <c r="TQL6"/>
      <c r="TQM6"/>
      <c r="TQN6"/>
      <c r="TQO6"/>
      <c r="TQP6"/>
      <c r="TQQ6"/>
      <c r="TQR6"/>
      <c r="TRW6" s="112"/>
      <c r="TRX6" s="112"/>
      <c r="TRY6" s="112"/>
      <c r="TRZ6" s="112"/>
      <c r="TSA6" s="112"/>
      <c r="TSB6" s="112"/>
      <c r="TSC6" s="112"/>
      <c r="TSD6" s="112"/>
      <c r="TSE6"/>
      <c r="TSF6"/>
      <c r="TSG6"/>
      <c r="TSH6"/>
      <c r="TSI6"/>
      <c r="TSJ6"/>
      <c r="TSK6"/>
      <c r="TSL6"/>
      <c r="TSM6"/>
      <c r="TSN6"/>
      <c r="TSO6"/>
      <c r="TSP6"/>
      <c r="TSQ6"/>
      <c r="TSR6"/>
      <c r="TSS6"/>
      <c r="TST6"/>
      <c r="TSU6"/>
      <c r="TSV6"/>
      <c r="TSW6"/>
      <c r="TSX6"/>
      <c r="TSY6"/>
      <c r="TSZ6"/>
      <c r="TUE6" s="112"/>
      <c r="TUF6" s="112"/>
      <c r="TUG6" s="112"/>
      <c r="TUH6" s="112"/>
      <c r="TUI6" s="112"/>
      <c r="TUJ6" s="112"/>
      <c r="TUK6" s="112"/>
      <c r="TUL6" s="112"/>
      <c r="TUM6"/>
      <c r="TUN6"/>
      <c r="TUO6"/>
      <c r="TUP6"/>
      <c r="TUQ6"/>
      <c r="TUR6"/>
      <c r="TUS6"/>
      <c r="TUT6"/>
      <c r="TUU6"/>
      <c r="TUV6"/>
      <c r="TUW6"/>
      <c r="TUX6"/>
      <c r="TUY6"/>
      <c r="TUZ6"/>
      <c r="TVA6"/>
      <c r="TVB6"/>
      <c r="TVC6"/>
      <c r="TVD6"/>
      <c r="TVE6"/>
      <c r="TVF6"/>
      <c r="TVG6"/>
      <c r="TVH6"/>
      <c r="TWM6" s="112"/>
      <c r="TWN6" s="112"/>
      <c r="TWO6" s="112"/>
      <c r="TWP6" s="112"/>
      <c r="TWQ6" s="112"/>
      <c r="TWR6" s="112"/>
      <c r="TWS6" s="112"/>
      <c r="TWT6" s="112"/>
      <c r="TWU6"/>
      <c r="TWV6"/>
      <c r="TWW6"/>
      <c r="TWX6"/>
      <c r="TWY6"/>
      <c r="TWZ6"/>
      <c r="TXA6"/>
      <c r="TXB6"/>
      <c r="TXC6"/>
      <c r="TXD6"/>
      <c r="TXE6"/>
      <c r="TXF6"/>
      <c r="TXG6"/>
      <c r="TXH6"/>
      <c r="TXI6"/>
      <c r="TXJ6"/>
      <c r="TXK6"/>
      <c r="TXL6"/>
      <c r="TXM6"/>
      <c r="TXN6"/>
      <c r="TXO6"/>
      <c r="TXP6"/>
      <c r="TYU6" s="112"/>
      <c r="TYV6" s="112"/>
      <c r="TYW6" s="112"/>
      <c r="TYX6" s="112"/>
      <c r="TYY6" s="112"/>
      <c r="TYZ6" s="112"/>
      <c r="TZA6" s="112"/>
      <c r="TZB6" s="112"/>
      <c r="TZC6"/>
      <c r="TZD6"/>
      <c r="TZE6"/>
      <c r="TZF6"/>
      <c r="TZG6"/>
      <c r="TZH6"/>
      <c r="TZI6"/>
      <c r="TZJ6"/>
      <c r="TZK6"/>
      <c r="TZL6"/>
      <c r="TZM6"/>
      <c r="TZN6"/>
      <c r="TZO6"/>
      <c r="TZP6"/>
      <c r="TZQ6"/>
      <c r="TZR6"/>
      <c r="TZS6"/>
      <c r="TZT6"/>
      <c r="TZU6"/>
      <c r="TZV6"/>
      <c r="TZW6"/>
      <c r="TZX6"/>
      <c r="UBC6" s="112"/>
      <c r="UBD6" s="112"/>
      <c r="UBE6" s="112"/>
      <c r="UBF6" s="112"/>
      <c r="UBG6" s="112"/>
      <c r="UBH6" s="112"/>
      <c r="UBI6" s="112"/>
      <c r="UBJ6" s="112"/>
      <c r="UBK6"/>
      <c r="UBL6"/>
      <c r="UBM6"/>
      <c r="UBN6"/>
      <c r="UBO6"/>
      <c r="UBP6"/>
      <c r="UBQ6"/>
      <c r="UBR6"/>
      <c r="UBS6"/>
      <c r="UBT6"/>
      <c r="UBU6"/>
      <c r="UBV6"/>
      <c r="UBW6"/>
      <c r="UBX6"/>
      <c r="UBY6"/>
      <c r="UBZ6"/>
      <c r="UCA6"/>
      <c r="UCB6"/>
      <c r="UCC6"/>
      <c r="UCD6"/>
      <c r="UCE6"/>
      <c r="UCF6"/>
      <c r="UDK6" s="112"/>
      <c r="UDL6" s="112"/>
      <c r="UDM6" s="112"/>
      <c r="UDN6" s="112"/>
      <c r="UDO6" s="112"/>
      <c r="UDP6" s="112"/>
      <c r="UDQ6" s="112"/>
      <c r="UDR6" s="112"/>
      <c r="UDS6"/>
      <c r="UDT6"/>
      <c r="UDU6"/>
      <c r="UDV6"/>
      <c r="UDW6"/>
      <c r="UDX6"/>
      <c r="UDY6"/>
      <c r="UDZ6"/>
      <c r="UEA6"/>
      <c r="UEB6"/>
      <c r="UEC6"/>
      <c r="UED6"/>
      <c r="UEE6"/>
      <c r="UEF6"/>
      <c r="UEG6"/>
      <c r="UEH6"/>
      <c r="UEI6"/>
      <c r="UEJ6"/>
      <c r="UEK6"/>
      <c r="UEL6"/>
      <c r="UEM6"/>
      <c r="UEN6"/>
      <c r="UFS6" s="112"/>
      <c r="UFT6" s="112"/>
      <c r="UFU6" s="112"/>
      <c r="UFV6" s="112"/>
      <c r="UFW6" s="112"/>
      <c r="UFX6" s="112"/>
      <c r="UFY6" s="112"/>
      <c r="UFZ6" s="112"/>
      <c r="UGA6"/>
      <c r="UGB6"/>
      <c r="UGC6"/>
      <c r="UGD6"/>
      <c r="UGE6"/>
      <c r="UGF6"/>
      <c r="UGG6"/>
      <c r="UGH6"/>
      <c r="UGI6"/>
      <c r="UGJ6"/>
      <c r="UGK6"/>
      <c r="UGL6"/>
      <c r="UGM6"/>
      <c r="UGN6"/>
      <c r="UGO6"/>
      <c r="UGP6"/>
      <c r="UGQ6"/>
      <c r="UGR6"/>
      <c r="UGS6"/>
      <c r="UGT6"/>
      <c r="UGU6"/>
      <c r="UGV6"/>
      <c r="UIA6" s="112"/>
      <c r="UIB6" s="112"/>
      <c r="UIC6" s="112"/>
      <c r="UID6" s="112"/>
      <c r="UIE6" s="112"/>
      <c r="UIF6" s="112"/>
      <c r="UIG6" s="112"/>
      <c r="UIH6" s="112"/>
      <c r="UII6"/>
      <c r="UIJ6"/>
      <c r="UIK6"/>
      <c r="UIL6"/>
      <c r="UIM6"/>
      <c r="UIN6"/>
      <c r="UIO6"/>
      <c r="UIP6"/>
      <c r="UIQ6"/>
      <c r="UIR6"/>
      <c r="UIS6"/>
      <c r="UIT6"/>
      <c r="UIU6"/>
      <c r="UIV6"/>
      <c r="UIW6"/>
      <c r="UIX6"/>
      <c r="UIY6"/>
      <c r="UIZ6"/>
      <c r="UJA6"/>
      <c r="UJB6"/>
      <c r="UJC6"/>
      <c r="UJD6"/>
      <c r="UKI6" s="112"/>
      <c r="UKJ6" s="112"/>
      <c r="UKK6" s="112"/>
      <c r="UKL6" s="112"/>
      <c r="UKM6" s="112"/>
      <c r="UKN6" s="112"/>
      <c r="UKO6" s="112"/>
      <c r="UKP6" s="112"/>
      <c r="UKQ6"/>
      <c r="UKR6"/>
      <c r="UKS6"/>
      <c r="UKT6"/>
      <c r="UKU6"/>
      <c r="UKV6"/>
      <c r="UKW6"/>
      <c r="UKX6"/>
      <c r="UKY6"/>
      <c r="UKZ6"/>
      <c r="ULA6"/>
      <c r="ULB6"/>
      <c r="ULC6"/>
      <c r="ULD6"/>
      <c r="ULE6"/>
      <c r="ULF6"/>
      <c r="ULG6"/>
      <c r="ULH6"/>
      <c r="ULI6"/>
      <c r="ULJ6"/>
      <c r="ULK6"/>
      <c r="ULL6"/>
      <c r="UMQ6" s="112"/>
      <c r="UMR6" s="112"/>
      <c r="UMS6" s="112"/>
      <c r="UMT6" s="112"/>
      <c r="UMU6" s="112"/>
      <c r="UMV6" s="112"/>
      <c r="UMW6" s="112"/>
      <c r="UMX6" s="112"/>
      <c r="UMY6"/>
      <c r="UMZ6"/>
      <c r="UNA6"/>
      <c r="UNB6"/>
      <c r="UNC6"/>
      <c r="UND6"/>
      <c r="UNE6"/>
      <c r="UNF6"/>
      <c r="UNG6"/>
      <c r="UNH6"/>
      <c r="UNI6"/>
      <c r="UNJ6"/>
      <c r="UNK6"/>
      <c r="UNL6"/>
      <c r="UNM6"/>
      <c r="UNN6"/>
      <c r="UNO6"/>
      <c r="UNP6"/>
      <c r="UNQ6"/>
      <c r="UNR6"/>
      <c r="UNS6"/>
      <c r="UNT6"/>
      <c r="UOY6" s="112"/>
      <c r="UOZ6" s="112"/>
      <c r="UPA6" s="112"/>
      <c r="UPB6" s="112"/>
      <c r="UPC6" s="112"/>
      <c r="UPD6" s="112"/>
      <c r="UPE6" s="112"/>
      <c r="UPF6" s="112"/>
      <c r="UPG6"/>
      <c r="UPH6"/>
      <c r="UPI6"/>
      <c r="UPJ6"/>
      <c r="UPK6"/>
      <c r="UPL6"/>
      <c r="UPM6"/>
      <c r="UPN6"/>
      <c r="UPO6"/>
      <c r="UPP6"/>
      <c r="UPQ6"/>
      <c r="UPR6"/>
      <c r="UPS6"/>
      <c r="UPT6"/>
      <c r="UPU6"/>
      <c r="UPV6"/>
      <c r="UPW6"/>
      <c r="UPX6"/>
      <c r="UPY6"/>
      <c r="UPZ6"/>
      <c r="UQA6"/>
      <c r="UQB6"/>
      <c r="URG6" s="112"/>
      <c r="URH6" s="112"/>
      <c r="URI6" s="112"/>
      <c r="URJ6" s="112"/>
      <c r="URK6" s="112"/>
      <c r="URL6" s="112"/>
      <c r="URM6" s="112"/>
      <c r="URN6" s="112"/>
      <c r="URO6"/>
      <c r="URP6"/>
      <c r="URQ6"/>
      <c r="URR6"/>
      <c r="URS6"/>
      <c r="URT6"/>
      <c r="URU6"/>
      <c r="URV6"/>
      <c r="URW6"/>
      <c r="URX6"/>
      <c r="URY6"/>
      <c r="URZ6"/>
      <c r="USA6"/>
      <c r="USB6"/>
      <c r="USC6"/>
      <c r="USD6"/>
      <c r="USE6"/>
      <c r="USF6"/>
      <c r="USG6"/>
      <c r="USH6"/>
      <c r="USI6"/>
      <c r="USJ6"/>
      <c r="UTO6" s="112"/>
      <c r="UTP6" s="112"/>
      <c r="UTQ6" s="112"/>
      <c r="UTR6" s="112"/>
      <c r="UTS6" s="112"/>
      <c r="UTT6" s="112"/>
      <c r="UTU6" s="112"/>
      <c r="UTV6" s="112"/>
      <c r="UTW6"/>
      <c r="UTX6"/>
      <c r="UTY6"/>
      <c r="UTZ6"/>
      <c r="UUA6"/>
      <c r="UUB6"/>
      <c r="UUC6"/>
      <c r="UUD6"/>
      <c r="UUE6"/>
      <c r="UUF6"/>
      <c r="UUG6"/>
      <c r="UUH6"/>
      <c r="UUI6"/>
      <c r="UUJ6"/>
      <c r="UUK6"/>
      <c r="UUL6"/>
      <c r="UUM6"/>
      <c r="UUN6"/>
      <c r="UUO6"/>
      <c r="UUP6"/>
      <c r="UUQ6"/>
      <c r="UUR6"/>
      <c r="UVW6" s="112"/>
      <c r="UVX6" s="112"/>
      <c r="UVY6" s="112"/>
      <c r="UVZ6" s="112"/>
      <c r="UWA6" s="112"/>
      <c r="UWB6" s="112"/>
      <c r="UWC6" s="112"/>
      <c r="UWD6" s="112"/>
      <c r="UWE6"/>
      <c r="UWF6"/>
      <c r="UWG6"/>
      <c r="UWH6"/>
      <c r="UWI6"/>
      <c r="UWJ6"/>
      <c r="UWK6"/>
      <c r="UWL6"/>
      <c r="UWM6"/>
      <c r="UWN6"/>
      <c r="UWO6"/>
      <c r="UWP6"/>
      <c r="UWQ6"/>
      <c r="UWR6"/>
      <c r="UWS6"/>
      <c r="UWT6"/>
      <c r="UWU6"/>
      <c r="UWV6"/>
      <c r="UWW6"/>
      <c r="UWX6"/>
      <c r="UWY6"/>
      <c r="UWZ6"/>
      <c r="UYE6" s="112"/>
      <c r="UYF6" s="112"/>
      <c r="UYG6" s="112"/>
      <c r="UYH6" s="112"/>
      <c r="UYI6" s="112"/>
      <c r="UYJ6" s="112"/>
      <c r="UYK6" s="112"/>
      <c r="UYL6" s="112"/>
      <c r="UYM6"/>
      <c r="UYN6"/>
      <c r="UYO6"/>
      <c r="UYP6"/>
      <c r="UYQ6"/>
      <c r="UYR6"/>
      <c r="UYS6"/>
      <c r="UYT6"/>
      <c r="UYU6"/>
      <c r="UYV6"/>
      <c r="UYW6"/>
      <c r="UYX6"/>
      <c r="UYY6"/>
      <c r="UYZ6"/>
      <c r="UZA6"/>
      <c r="UZB6"/>
      <c r="UZC6"/>
      <c r="UZD6"/>
      <c r="UZE6"/>
      <c r="UZF6"/>
      <c r="UZG6"/>
      <c r="UZH6"/>
      <c r="VAM6" s="112"/>
      <c r="VAN6" s="112"/>
      <c r="VAO6" s="112"/>
      <c r="VAP6" s="112"/>
      <c r="VAQ6" s="112"/>
      <c r="VAR6" s="112"/>
      <c r="VAS6" s="112"/>
      <c r="VAT6" s="112"/>
      <c r="VAU6"/>
      <c r="VAV6"/>
      <c r="VAW6"/>
      <c r="VAX6"/>
      <c r="VAY6"/>
      <c r="VAZ6"/>
      <c r="VBA6"/>
      <c r="VBB6"/>
      <c r="VBC6"/>
      <c r="VBD6"/>
      <c r="VBE6"/>
      <c r="VBF6"/>
      <c r="VBG6"/>
      <c r="VBH6"/>
      <c r="VBI6"/>
      <c r="VBJ6"/>
      <c r="VBK6"/>
      <c r="VBL6"/>
      <c r="VBM6"/>
      <c r="VBN6"/>
      <c r="VBO6"/>
      <c r="VBP6"/>
      <c r="VCU6" s="112"/>
      <c r="VCV6" s="112"/>
      <c r="VCW6" s="112"/>
      <c r="VCX6" s="112"/>
      <c r="VCY6" s="112"/>
      <c r="VCZ6" s="112"/>
      <c r="VDA6" s="112"/>
      <c r="VDB6" s="112"/>
      <c r="VDC6"/>
      <c r="VDD6"/>
      <c r="VDE6"/>
      <c r="VDF6"/>
      <c r="VDG6"/>
      <c r="VDH6"/>
      <c r="VDI6"/>
      <c r="VDJ6"/>
      <c r="VDK6"/>
      <c r="VDL6"/>
      <c r="VDM6"/>
      <c r="VDN6"/>
      <c r="VDO6"/>
      <c r="VDP6"/>
      <c r="VDQ6"/>
      <c r="VDR6"/>
      <c r="VDS6"/>
      <c r="VDT6"/>
      <c r="VDU6"/>
      <c r="VDV6"/>
      <c r="VDW6"/>
      <c r="VDX6"/>
      <c r="VFC6" s="112"/>
      <c r="VFD6" s="112"/>
      <c r="VFE6" s="112"/>
      <c r="VFF6" s="112"/>
      <c r="VFG6" s="112"/>
      <c r="VFH6" s="112"/>
      <c r="VFI6" s="112"/>
      <c r="VFJ6" s="112"/>
      <c r="VFK6"/>
      <c r="VFL6"/>
      <c r="VFM6"/>
      <c r="VFN6"/>
      <c r="VFO6"/>
      <c r="VFP6"/>
      <c r="VFQ6"/>
      <c r="VFR6"/>
      <c r="VFS6"/>
      <c r="VFT6"/>
      <c r="VFU6"/>
      <c r="VFV6"/>
      <c r="VFW6"/>
      <c r="VFX6"/>
      <c r="VFY6"/>
      <c r="VFZ6"/>
      <c r="VGA6"/>
      <c r="VGB6"/>
      <c r="VGC6"/>
      <c r="VGD6"/>
      <c r="VGE6"/>
      <c r="VGF6"/>
      <c r="VHK6" s="112"/>
      <c r="VHL6" s="112"/>
      <c r="VHM6" s="112"/>
      <c r="VHN6" s="112"/>
      <c r="VHO6" s="112"/>
      <c r="VHP6" s="112"/>
      <c r="VHQ6" s="112"/>
      <c r="VHR6" s="112"/>
      <c r="VHS6"/>
      <c r="VHT6"/>
      <c r="VHU6"/>
      <c r="VHV6"/>
      <c r="VHW6"/>
      <c r="VHX6"/>
      <c r="VHY6"/>
      <c r="VHZ6"/>
      <c r="VIA6"/>
      <c r="VIB6"/>
      <c r="VIC6"/>
      <c r="VID6"/>
      <c r="VIE6"/>
      <c r="VIF6"/>
      <c r="VIG6"/>
      <c r="VIH6"/>
      <c r="VII6"/>
      <c r="VIJ6"/>
      <c r="VIK6"/>
      <c r="VIL6"/>
      <c r="VIM6"/>
      <c r="VIN6"/>
      <c r="VJS6" s="112"/>
      <c r="VJT6" s="112"/>
      <c r="VJU6" s="112"/>
      <c r="VJV6" s="112"/>
      <c r="VJW6" s="112"/>
      <c r="VJX6" s="112"/>
      <c r="VJY6" s="112"/>
      <c r="VJZ6" s="112"/>
      <c r="VKA6"/>
      <c r="VKB6"/>
      <c r="VKC6"/>
      <c r="VKD6"/>
      <c r="VKE6"/>
      <c r="VKF6"/>
      <c r="VKG6"/>
      <c r="VKH6"/>
      <c r="VKI6"/>
      <c r="VKJ6"/>
      <c r="VKK6"/>
      <c r="VKL6"/>
      <c r="VKM6"/>
      <c r="VKN6"/>
      <c r="VKO6"/>
      <c r="VKP6"/>
      <c r="VKQ6"/>
      <c r="VKR6"/>
      <c r="VKS6"/>
      <c r="VKT6"/>
      <c r="VKU6"/>
      <c r="VKV6"/>
      <c r="VMA6" s="112"/>
      <c r="VMB6" s="112"/>
      <c r="VMC6" s="112"/>
      <c r="VMD6" s="112"/>
      <c r="VME6" s="112"/>
      <c r="VMF6" s="112"/>
      <c r="VMG6" s="112"/>
      <c r="VMH6" s="112"/>
      <c r="VMI6"/>
      <c r="VMJ6"/>
      <c r="VMK6"/>
      <c r="VML6"/>
      <c r="VMM6"/>
      <c r="VMN6"/>
      <c r="VMO6"/>
      <c r="VMP6"/>
      <c r="VMQ6"/>
      <c r="VMR6"/>
      <c r="VMS6"/>
      <c r="VMT6"/>
      <c r="VMU6"/>
      <c r="VMV6"/>
      <c r="VMW6"/>
      <c r="VMX6"/>
      <c r="VMY6"/>
      <c r="VMZ6"/>
      <c r="VNA6"/>
      <c r="VNB6"/>
      <c r="VNC6"/>
      <c r="VND6"/>
      <c r="VOI6" s="112"/>
      <c r="VOJ6" s="112"/>
      <c r="VOK6" s="112"/>
      <c r="VOL6" s="112"/>
      <c r="VOM6" s="112"/>
      <c r="VON6" s="112"/>
      <c r="VOO6" s="112"/>
      <c r="VOP6" s="112"/>
      <c r="VOQ6"/>
      <c r="VOR6"/>
      <c r="VOS6"/>
      <c r="VOT6"/>
      <c r="VOU6"/>
      <c r="VOV6"/>
      <c r="VOW6"/>
      <c r="VOX6"/>
      <c r="VOY6"/>
      <c r="VOZ6"/>
      <c r="VPA6"/>
      <c r="VPB6"/>
      <c r="VPC6"/>
      <c r="VPD6"/>
      <c r="VPE6"/>
      <c r="VPF6"/>
      <c r="VPG6"/>
      <c r="VPH6"/>
      <c r="VPI6"/>
      <c r="VPJ6"/>
      <c r="VPK6"/>
      <c r="VPL6"/>
      <c r="VQQ6" s="112"/>
      <c r="VQR6" s="112"/>
      <c r="VQS6" s="112"/>
      <c r="VQT6" s="112"/>
      <c r="VQU6" s="112"/>
      <c r="VQV6" s="112"/>
      <c r="VQW6" s="112"/>
      <c r="VQX6" s="112"/>
      <c r="VQY6"/>
      <c r="VQZ6"/>
      <c r="VRA6"/>
      <c r="VRB6"/>
      <c r="VRC6"/>
      <c r="VRD6"/>
      <c r="VRE6"/>
      <c r="VRF6"/>
      <c r="VRG6"/>
      <c r="VRH6"/>
      <c r="VRI6"/>
      <c r="VRJ6"/>
      <c r="VRK6"/>
      <c r="VRL6"/>
      <c r="VRM6"/>
      <c r="VRN6"/>
      <c r="VRO6"/>
      <c r="VRP6"/>
      <c r="VRQ6"/>
      <c r="VRR6"/>
      <c r="VRS6"/>
      <c r="VRT6"/>
      <c r="VSY6" s="112"/>
      <c r="VSZ6" s="112"/>
      <c r="VTA6" s="112"/>
      <c r="VTB6" s="112"/>
      <c r="VTC6" s="112"/>
      <c r="VTD6" s="112"/>
      <c r="VTE6" s="112"/>
      <c r="VTF6" s="112"/>
      <c r="VTG6"/>
      <c r="VTH6"/>
      <c r="VTI6"/>
      <c r="VTJ6"/>
      <c r="VTK6"/>
      <c r="VTL6"/>
      <c r="VTM6"/>
      <c r="VTN6"/>
      <c r="VTO6"/>
      <c r="VTP6"/>
      <c r="VTQ6"/>
      <c r="VTR6"/>
      <c r="VTS6"/>
      <c r="VTT6"/>
      <c r="VTU6"/>
      <c r="VTV6"/>
      <c r="VTW6"/>
      <c r="VTX6"/>
      <c r="VTY6"/>
      <c r="VTZ6"/>
      <c r="VUA6"/>
      <c r="VUB6"/>
      <c r="VVG6" s="112"/>
      <c r="VVH6" s="112"/>
      <c r="VVI6" s="112"/>
      <c r="VVJ6" s="112"/>
      <c r="VVK6" s="112"/>
      <c r="VVL6" s="112"/>
      <c r="VVM6" s="112"/>
      <c r="VVN6" s="112"/>
      <c r="VVO6"/>
      <c r="VVP6"/>
      <c r="VVQ6"/>
      <c r="VVR6"/>
      <c r="VVS6"/>
      <c r="VVT6"/>
      <c r="VVU6"/>
      <c r="VVV6"/>
      <c r="VVW6"/>
      <c r="VVX6"/>
      <c r="VVY6"/>
      <c r="VVZ6"/>
      <c r="VWA6"/>
      <c r="VWB6"/>
      <c r="VWC6"/>
      <c r="VWD6"/>
      <c r="VWE6"/>
      <c r="VWF6"/>
      <c r="VWG6"/>
      <c r="VWH6"/>
      <c r="VWI6"/>
      <c r="VWJ6"/>
      <c r="VXO6" s="112"/>
      <c r="VXP6" s="112"/>
      <c r="VXQ6" s="112"/>
      <c r="VXR6" s="112"/>
      <c r="VXS6" s="112"/>
      <c r="VXT6" s="112"/>
      <c r="VXU6" s="112"/>
      <c r="VXV6" s="112"/>
      <c r="VXW6"/>
      <c r="VXX6"/>
      <c r="VXY6"/>
      <c r="VXZ6"/>
      <c r="VYA6"/>
      <c r="VYB6"/>
      <c r="VYC6"/>
      <c r="VYD6"/>
      <c r="VYE6"/>
      <c r="VYF6"/>
      <c r="VYG6"/>
      <c r="VYH6"/>
      <c r="VYI6"/>
      <c r="VYJ6"/>
      <c r="VYK6"/>
      <c r="VYL6"/>
      <c r="VYM6"/>
      <c r="VYN6"/>
      <c r="VYO6"/>
      <c r="VYP6"/>
      <c r="VYQ6"/>
      <c r="VYR6"/>
      <c r="VZW6" s="112"/>
      <c r="VZX6" s="112"/>
      <c r="VZY6" s="112"/>
      <c r="VZZ6" s="112"/>
      <c r="WAA6" s="112"/>
      <c r="WAB6" s="112"/>
      <c r="WAC6" s="112"/>
      <c r="WAD6" s="112"/>
      <c r="WAE6"/>
      <c r="WAF6"/>
      <c r="WAG6"/>
      <c r="WAH6"/>
      <c r="WAI6"/>
      <c r="WAJ6"/>
      <c r="WAK6"/>
      <c r="WAL6"/>
      <c r="WAM6"/>
      <c r="WAN6"/>
      <c r="WAO6"/>
      <c r="WAP6"/>
      <c r="WAQ6"/>
      <c r="WAR6"/>
      <c r="WAS6"/>
      <c r="WAT6"/>
      <c r="WAU6"/>
      <c r="WAV6"/>
      <c r="WAW6"/>
      <c r="WAX6"/>
      <c r="WAY6"/>
      <c r="WAZ6"/>
      <c r="WCE6" s="112"/>
      <c r="WCF6" s="112"/>
      <c r="WCG6" s="112"/>
      <c r="WCH6" s="112"/>
      <c r="WCI6" s="112"/>
      <c r="WCJ6" s="112"/>
      <c r="WCK6" s="112"/>
      <c r="WCL6" s="112"/>
      <c r="WCM6"/>
      <c r="WCN6"/>
      <c r="WCO6"/>
      <c r="WCP6"/>
      <c r="WCQ6"/>
      <c r="WCR6"/>
      <c r="WCS6"/>
      <c r="WCT6"/>
      <c r="WCU6"/>
      <c r="WCV6"/>
      <c r="WCW6"/>
      <c r="WCX6"/>
      <c r="WCY6"/>
      <c r="WCZ6"/>
      <c r="WDA6"/>
      <c r="WDB6"/>
      <c r="WDC6"/>
      <c r="WDD6"/>
      <c r="WDE6"/>
      <c r="WDF6"/>
      <c r="WDG6"/>
      <c r="WDH6"/>
      <c r="WEM6" s="112"/>
      <c r="WEN6" s="112"/>
      <c r="WEO6" s="112"/>
      <c r="WEP6" s="112"/>
      <c r="WEQ6" s="112"/>
      <c r="WER6" s="112"/>
      <c r="WES6" s="112"/>
      <c r="WET6" s="112"/>
      <c r="WEU6"/>
      <c r="WEV6"/>
      <c r="WEW6"/>
      <c r="WEX6"/>
      <c r="WEY6"/>
      <c r="WEZ6"/>
      <c r="WFA6"/>
      <c r="WFB6"/>
      <c r="WFC6"/>
      <c r="WFD6"/>
      <c r="WFE6"/>
      <c r="WFF6"/>
      <c r="WFG6"/>
      <c r="WFH6"/>
      <c r="WFI6"/>
      <c r="WFJ6"/>
      <c r="WFK6"/>
      <c r="WFL6"/>
      <c r="WFM6"/>
      <c r="WFN6"/>
      <c r="WFO6"/>
      <c r="WFP6"/>
      <c r="WGU6" s="112"/>
      <c r="WGV6" s="112"/>
      <c r="WGW6" s="112"/>
      <c r="WGX6" s="112"/>
      <c r="WGY6" s="112"/>
      <c r="WGZ6" s="112"/>
      <c r="WHA6" s="112"/>
      <c r="WHB6" s="112"/>
      <c r="WHC6"/>
      <c r="WHD6"/>
      <c r="WHE6"/>
      <c r="WHF6"/>
      <c r="WHG6"/>
      <c r="WHH6"/>
      <c r="WHI6"/>
      <c r="WHJ6"/>
      <c r="WHK6"/>
      <c r="WHL6"/>
      <c r="WHM6"/>
      <c r="WHN6"/>
      <c r="WHO6"/>
      <c r="WHP6"/>
      <c r="WHQ6"/>
      <c r="WHR6"/>
      <c r="WHS6"/>
      <c r="WHT6"/>
      <c r="WHU6"/>
      <c r="WHV6"/>
      <c r="WHW6"/>
      <c r="WHX6"/>
      <c r="WJC6" s="112"/>
      <c r="WJD6" s="112"/>
      <c r="WJE6" s="112"/>
      <c r="WJF6" s="112"/>
      <c r="WJG6" s="112"/>
      <c r="WJH6" s="112"/>
      <c r="WJI6" s="112"/>
      <c r="WJJ6" s="112"/>
      <c r="WJK6"/>
      <c r="WJL6"/>
      <c r="WJM6"/>
      <c r="WJN6"/>
      <c r="WJO6"/>
      <c r="WJP6"/>
      <c r="WJQ6"/>
      <c r="WJR6"/>
      <c r="WJS6"/>
      <c r="WJT6"/>
      <c r="WJU6"/>
      <c r="WJV6"/>
      <c r="WJW6"/>
      <c r="WJX6"/>
      <c r="WJY6"/>
      <c r="WJZ6"/>
      <c r="WKA6"/>
      <c r="WKB6"/>
      <c r="WKC6"/>
      <c r="WKD6"/>
      <c r="WKE6"/>
      <c r="WKF6"/>
      <c r="WLK6" s="112"/>
      <c r="WLL6" s="112"/>
      <c r="WLM6" s="112"/>
      <c r="WLN6" s="112"/>
      <c r="WLO6" s="112"/>
      <c r="WLP6" s="112"/>
      <c r="WLQ6" s="112"/>
      <c r="WLR6" s="112"/>
      <c r="WLS6"/>
      <c r="WLT6"/>
      <c r="WLU6"/>
      <c r="WLV6"/>
      <c r="WLW6"/>
      <c r="WLX6"/>
      <c r="WLY6"/>
      <c r="WLZ6"/>
      <c r="WMA6"/>
      <c r="WMB6"/>
      <c r="WMC6"/>
      <c r="WMD6"/>
      <c r="WME6"/>
      <c r="WMF6"/>
      <c r="WMG6"/>
      <c r="WMH6"/>
      <c r="WMI6"/>
      <c r="WMJ6"/>
      <c r="WMK6"/>
      <c r="WML6"/>
      <c r="WMM6"/>
      <c r="WMN6"/>
      <c r="WNS6" s="112"/>
      <c r="WNT6" s="112"/>
      <c r="WNU6" s="112"/>
      <c r="WNV6" s="112"/>
      <c r="WNW6" s="112"/>
      <c r="WNX6" s="112"/>
      <c r="WNY6" s="112"/>
      <c r="WNZ6" s="112"/>
      <c r="WOA6"/>
      <c r="WOB6"/>
      <c r="WOC6"/>
      <c r="WOD6"/>
      <c r="WOE6"/>
      <c r="WOF6"/>
      <c r="WOG6"/>
      <c r="WOH6"/>
      <c r="WOI6"/>
      <c r="WOJ6"/>
      <c r="WOK6"/>
      <c r="WOL6"/>
      <c r="WOM6"/>
      <c r="WON6"/>
      <c r="WOO6"/>
      <c r="WOP6"/>
      <c r="WOQ6"/>
      <c r="WOR6"/>
      <c r="WOS6"/>
      <c r="WOT6"/>
      <c r="WOU6"/>
      <c r="WOV6"/>
      <c r="WQA6" s="112"/>
      <c r="WQB6" s="112"/>
      <c r="WQC6" s="112"/>
      <c r="WQD6" s="112"/>
      <c r="WQE6" s="112"/>
      <c r="WQF6" s="112"/>
      <c r="WQG6" s="112"/>
      <c r="WQH6" s="112"/>
      <c r="WQI6"/>
      <c r="WQJ6"/>
      <c r="WQK6"/>
      <c r="WQL6"/>
      <c r="WQM6"/>
      <c r="WQN6"/>
      <c r="WQO6"/>
      <c r="WQP6"/>
      <c r="WQQ6"/>
      <c r="WQR6"/>
      <c r="WQS6"/>
      <c r="WQT6"/>
      <c r="WQU6"/>
      <c r="WQV6"/>
      <c r="WQW6"/>
      <c r="WQX6"/>
      <c r="WQY6"/>
      <c r="WQZ6"/>
      <c r="WRA6"/>
      <c r="WRB6"/>
      <c r="WRC6"/>
      <c r="WRD6"/>
      <c r="WSI6" s="112"/>
      <c r="WSJ6" s="112"/>
      <c r="WSK6" s="112"/>
      <c r="WSL6" s="112"/>
      <c r="WSM6" s="112"/>
      <c r="WSN6" s="112"/>
      <c r="WSO6" s="112"/>
      <c r="WSP6" s="112"/>
      <c r="WSQ6"/>
      <c r="WSR6"/>
      <c r="WSS6"/>
      <c r="WST6"/>
      <c r="WSU6"/>
      <c r="WSV6"/>
      <c r="WSW6"/>
      <c r="WSX6"/>
      <c r="WSY6"/>
      <c r="WSZ6"/>
      <c r="WTA6"/>
      <c r="WTB6"/>
      <c r="WTC6"/>
      <c r="WTD6"/>
      <c r="WTE6"/>
      <c r="WTF6"/>
      <c r="WTG6"/>
      <c r="WTH6"/>
      <c r="WTI6"/>
      <c r="WTJ6"/>
      <c r="WTK6"/>
      <c r="WTL6"/>
      <c r="WUQ6" s="112"/>
      <c r="WUR6" s="112"/>
      <c r="WUS6" s="112"/>
      <c r="WUT6" s="112"/>
      <c r="WUU6" s="112"/>
      <c r="WUV6" s="112"/>
      <c r="WUW6" s="112"/>
      <c r="WUX6" s="112"/>
      <c r="WUY6"/>
      <c r="WUZ6"/>
      <c r="WVA6"/>
      <c r="WVB6"/>
      <c r="WVC6"/>
      <c r="WVD6"/>
      <c r="WVE6"/>
      <c r="WVF6"/>
      <c r="WVG6"/>
      <c r="WVH6"/>
      <c r="WVI6"/>
      <c r="WVJ6"/>
      <c r="WVK6"/>
      <c r="WVL6"/>
      <c r="WVM6"/>
      <c r="WVN6"/>
      <c r="WVO6"/>
      <c r="WVP6"/>
      <c r="WVQ6"/>
      <c r="WVR6"/>
      <c r="WVS6"/>
      <c r="WVT6"/>
      <c r="WWY6" s="112"/>
      <c r="WWZ6" s="112"/>
      <c r="WXA6" s="112"/>
      <c r="WXB6" s="112"/>
      <c r="WXC6" s="112"/>
      <c r="WXD6" s="112"/>
      <c r="WXE6" s="112"/>
      <c r="WXF6" s="112"/>
      <c r="WXG6"/>
      <c r="WXH6"/>
      <c r="WXI6"/>
      <c r="WXJ6"/>
      <c r="WXK6"/>
      <c r="WXL6"/>
      <c r="WXM6"/>
      <c r="WXN6"/>
      <c r="WXO6"/>
      <c r="WXP6"/>
      <c r="WXQ6"/>
      <c r="WXR6"/>
      <c r="WXS6"/>
      <c r="WXT6"/>
      <c r="WXU6"/>
      <c r="WXV6"/>
      <c r="WXW6"/>
      <c r="WXX6"/>
      <c r="WXY6"/>
      <c r="WXZ6"/>
      <c r="WYA6"/>
      <c r="WYB6"/>
      <c r="WZG6" s="112"/>
      <c r="WZH6" s="112"/>
      <c r="WZI6" s="112"/>
      <c r="WZJ6" s="112"/>
      <c r="WZK6" s="112"/>
      <c r="WZL6" s="112"/>
      <c r="WZM6" s="112"/>
      <c r="WZN6" s="112"/>
      <c r="WZO6"/>
      <c r="WZP6"/>
      <c r="WZQ6"/>
      <c r="WZR6"/>
      <c r="WZS6"/>
      <c r="WZT6"/>
      <c r="WZU6"/>
      <c r="WZV6"/>
      <c r="WZW6"/>
      <c r="WZX6"/>
      <c r="WZY6"/>
      <c r="WZZ6"/>
      <c r="XAA6"/>
      <c r="XAB6"/>
      <c r="XAC6"/>
      <c r="XAD6"/>
      <c r="XAE6"/>
      <c r="XAF6"/>
      <c r="XAG6"/>
      <c r="XAH6"/>
      <c r="XAI6"/>
      <c r="XAJ6"/>
      <c r="XBO6" s="112"/>
      <c r="XBP6" s="112"/>
      <c r="XBQ6" s="112"/>
      <c r="XBR6" s="112"/>
      <c r="XBS6" s="112"/>
      <c r="XBT6" s="112"/>
      <c r="XBU6" s="112"/>
      <c r="XBV6" s="112"/>
      <c r="XBW6"/>
      <c r="XBX6"/>
      <c r="XBY6"/>
      <c r="XBZ6"/>
      <c r="XCA6"/>
      <c r="XCB6"/>
      <c r="XCC6"/>
      <c r="XCD6"/>
      <c r="XCE6"/>
      <c r="XCF6"/>
      <c r="XCG6"/>
      <c r="XCH6"/>
      <c r="XCI6"/>
      <c r="XCJ6"/>
      <c r="XCK6"/>
      <c r="XCL6"/>
      <c r="XCM6"/>
      <c r="XCN6"/>
      <c r="XCO6"/>
      <c r="XCP6"/>
      <c r="XCQ6"/>
      <c r="XCR6"/>
      <c r="XDW6" s="112"/>
      <c r="XDX6" s="112"/>
      <c r="XDY6" s="112"/>
      <c r="XDZ6" s="112"/>
      <c r="XEA6" s="112"/>
      <c r="XEB6" s="112"/>
      <c r="XEC6" s="112"/>
      <c r="XED6" s="112"/>
      <c r="XEE6"/>
      <c r="XEF6"/>
      <c r="XEG6"/>
      <c r="XEH6"/>
      <c r="XEI6"/>
      <c r="XEJ6"/>
      <c r="XEK6"/>
      <c r="XEL6"/>
      <c r="XEM6"/>
      <c r="XEN6"/>
      <c r="XEO6"/>
      <c r="XEP6"/>
      <c r="XEQ6"/>
      <c r="XER6"/>
      <c r="XES6"/>
      <c r="XET6"/>
      <c r="XEU6"/>
      <c r="XEV6"/>
      <c r="XEW6"/>
      <c r="XEX6"/>
      <c r="XEY6"/>
      <c r="XEZ6"/>
    </row>
    <row r="7" spans="1:16384" s="5" customFormat="1">
      <c r="Y7" s="304"/>
      <c r="AE7" s="68"/>
      <c r="AF7" s="68"/>
      <c r="AG7" s="68"/>
      <c r="AH7" s="68"/>
      <c r="AI7" s="68"/>
      <c r="AJ7" s="112"/>
      <c r="AK7" s="112"/>
      <c r="AL7" s="112"/>
      <c r="AM7" s="188"/>
      <c r="AN7" s="188"/>
      <c r="AO7" s="188"/>
      <c r="AP7" s="188"/>
      <c r="AQ7" s="188"/>
      <c r="AR7" s="188"/>
      <c r="AS7"/>
      <c r="AT7"/>
      <c r="AU7"/>
      <c r="AV7"/>
      <c r="AW7"/>
      <c r="AX7"/>
      <c r="AY7"/>
      <c r="AZ7"/>
      <c r="BA7"/>
      <c r="BB7"/>
      <c r="BC7"/>
      <c r="BD7"/>
      <c r="BE7"/>
      <c r="BF7"/>
      <c r="BG7"/>
      <c r="BH7"/>
      <c r="CM7" s="112"/>
      <c r="CN7" s="112"/>
      <c r="CO7" s="112"/>
      <c r="CP7" s="112"/>
      <c r="CQ7" s="112"/>
      <c r="CR7" s="112"/>
      <c r="CS7" s="112"/>
      <c r="CT7" s="112"/>
      <c r="CU7"/>
      <c r="CV7"/>
      <c r="CW7"/>
      <c r="CX7"/>
      <c r="CY7"/>
      <c r="CZ7"/>
      <c r="DA7"/>
      <c r="DB7"/>
      <c r="DC7"/>
      <c r="DD7"/>
      <c r="DE7"/>
      <c r="DF7"/>
      <c r="DG7"/>
      <c r="DH7"/>
      <c r="DI7"/>
      <c r="DJ7"/>
      <c r="DK7"/>
      <c r="DL7"/>
      <c r="DM7"/>
      <c r="DN7"/>
      <c r="DO7"/>
      <c r="DP7"/>
      <c r="EU7" s="112"/>
      <c r="EV7" s="112"/>
      <c r="EW7" s="112"/>
      <c r="EX7" s="112"/>
      <c r="EY7" s="112"/>
      <c r="EZ7" s="112"/>
      <c r="FA7" s="112"/>
      <c r="FB7" s="112"/>
      <c r="FC7"/>
      <c r="FD7"/>
      <c r="FE7"/>
      <c r="FF7"/>
      <c r="FG7"/>
      <c r="FH7"/>
      <c r="FI7"/>
      <c r="FJ7"/>
      <c r="FK7"/>
      <c r="FL7"/>
      <c r="FM7"/>
      <c r="FN7"/>
      <c r="FO7"/>
      <c r="FP7"/>
      <c r="FQ7"/>
      <c r="FR7"/>
      <c r="FS7"/>
      <c r="FT7"/>
      <c r="FU7"/>
      <c r="FV7"/>
      <c r="FW7"/>
      <c r="FX7"/>
      <c r="HC7" s="112"/>
      <c r="HD7" s="112"/>
      <c r="HE7" s="112"/>
      <c r="HF7" s="112"/>
      <c r="HG7" s="112"/>
      <c r="HH7" s="112"/>
      <c r="HI7" s="112"/>
      <c r="HJ7" s="112"/>
      <c r="HK7"/>
      <c r="HL7"/>
      <c r="HM7"/>
      <c r="HN7"/>
      <c r="HO7"/>
      <c r="HP7"/>
      <c r="HQ7"/>
      <c r="HR7"/>
      <c r="HS7"/>
      <c r="HT7"/>
      <c r="HU7"/>
      <c r="HV7"/>
      <c r="HW7"/>
      <c r="HX7"/>
      <c r="HY7"/>
      <c r="HZ7"/>
      <c r="IA7"/>
      <c r="IB7"/>
      <c r="IC7"/>
      <c r="ID7"/>
      <c r="IE7"/>
      <c r="IF7"/>
      <c r="JK7" s="112"/>
      <c r="JL7" s="112"/>
      <c r="JM7" s="112"/>
      <c r="JN7" s="112"/>
      <c r="JO7" s="112"/>
      <c r="JP7" s="112"/>
      <c r="JQ7" s="112"/>
      <c r="JR7" s="112"/>
      <c r="JS7"/>
      <c r="JT7"/>
      <c r="JU7"/>
      <c r="JV7"/>
      <c r="JW7"/>
      <c r="JX7"/>
      <c r="JY7"/>
      <c r="JZ7"/>
      <c r="KA7"/>
      <c r="KB7"/>
      <c r="KC7"/>
      <c r="KD7"/>
      <c r="KE7"/>
      <c r="KF7"/>
      <c r="KG7"/>
      <c r="KH7"/>
      <c r="KI7"/>
      <c r="KJ7"/>
      <c r="KK7"/>
      <c r="KL7"/>
      <c r="KM7"/>
      <c r="KN7"/>
      <c r="LS7" s="112"/>
      <c r="LT7" s="112"/>
      <c r="LU7" s="112"/>
      <c r="LV7" s="112"/>
      <c r="LW7" s="112"/>
      <c r="LX7" s="112"/>
      <c r="LY7" s="112"/>
      <c r="LZ7" s="112"/>
      <c r="MA7"/>
      <c r="MB7"/>
      <c r="MC7"/>
      <c r="MD7"/>
      <c r="ME7"/>
      <c r="MF7"/>
      <c r="MG7"/>
      <c r="MH7"/>
      <c r="MI7"/>
      <c r="MJ7"/>
      <c r="MK7"/>
      <c r="ML7"/>
      <c r="MM7"/>
      <c r="MN7"/>
      <c r="MO7"/>
      <c r="MP7"/>
      <c r="MQ7"/>
      <c r="MR7"/>
      <c r="MS7"/>
      <c r="MT7"/>
      <c r="MU7"/>
      <c r="MV7"/>
      <c r="OA7" s="112"/>
      <c r="OB7" s="112"/>
      <c r="OC7" s="112"/>
      <c r="OD7" s="112"/>
      <c r="OE7" s="112"/>
      <c r="OF7" s="112"/>
      <c r="OG7" s="112"/>
      <c r="OH7" s="112"/>
      <c r="OI7"/>
      <c r="OJ7"/>
      <c r="OK7"/>
      <c r="OL7"/>
      <c r="OM7"/>
      <c r="ON7"/>
      <c r="OO7"/>
      <c r="OP7"/>
      <c r="OQ7"/>
      <c r="OR7"/>
      <c r="OS7"/>
      <c r="OT7"/>
      <c r="OU7"/>
      <c r="OV7"/>
      <c r="OW7"/>
      <c r="OX7"/>
      <c r="OY7"/>
      <c r="OZ7"/>
      <c r="PA7"/>
      <c r="PB7"/>
      <c r="PC7"/>
      <c r="PD7"/>
      <c r="QI7" s="112"/>
      <c r="QJ7" s="112"/>
      <c r="QK7" s="112"/>
      <c r="QL7" s="112"/>
      <c r="QM7" s="112"/>
      <c r="QN7" s="112"/>
      <c r="QO7" s="112"/>
      <c r="QP7" s="112"/>
      <c r="QQ7"/>
      <c r="QR7"/>
      <c r="QS7"/>
      <c r="QT7"/>
      <c r="QU7"/>
      <c r="QV7"/>
      <c r="QW7"/>
      <c r="QX7"/>
      <c r="QY7"/>
      <c r="QZ7"/>
      <c r="RA7"/>
      <c r="RB7"/>
      <c r="RC7"/>
      <c r="RD7"/>
      <c r="RE7"/>
      <c r="RF7"/>
      <c r="RG7"/>
      <c r="RH7"/>
      <c r="RI7"/>
      <c r="RJ7"/>
      <c r="RK7"/>
      <c r="RL7"/>
      <c r="SQ7" s="112"/>
      <c r="SR7" s="112"/>
      <c r="SS7" s="112"/>
      <c r="ST7" s="112"/>
      <c r="SU7" s="112"/>
      <c r="SV7" s="112"/>
      <c r="SW7" s="112"/>
      <c r="SX7" s="112"/>
      <c r="SY7"/>
      <c r="SZ7"/>
      <c r="TA7"/>
      <c r="TB7"/>
      <c r="TC7"/>
      <c r="TD7"/>
      <c r="TE7"/>
      <c r="TF7"/>
      <c r="TG7"/>
      <c r="TH7"/>
      <c r="TI7"/>
      <c r="TJ7"/>
      <c r="TK7"/>
      <c r="TL7"/>
      <c r="TM7"/>
      <c r="TN7"/>
      <c r="TO7"/>
      <c r="TP7"/>
      <c r="TQ7"/>
      <c r="TR7"/>
      <c r="TS7"/>
      <c r="TT7"/>
      <c r="UY7" s="112"/>
      <c r="UZ7" s="112"/>
      <c r="VA7" s="112"/>
      <c r="VB7" s="112"/>
      <c r="VC7" s="112"/>
      <c r="VD7" s="112"/>
      <c r="VE7" s="112"/>
      <c r="VF7" s="112"/>
      <c r="VG7"/>
      <c r="VH7"/>
      <c r="VI7"/>
      <c r="VJ7"/>
      <c r="VK7"/>
      <c r="VL7"/>
      <c r="VM7"/>
      <c r="VN7"/>
      <c r="VO7"/>
      <c r="VP7"/>
      <c r="VQ7"/>
      <c r="VR7"/>
      <c r="VS7"/>
      <c r="VT7"/>
      <c r="VU7"/>
      <c r="VV7"/>
      <c r="VW7"/>
      <c r="VX7"/>
      <c r="VY7"/>
      <c r="VZ7"/>
      <c r="WA7"/>
      <c r="WB7"/>
      <c r="XG7" s="112"/>
      <c r="XH7" s="112"/>
      <c r="XI7" s="112"/>
      <c r="XJ7" s="112"/>
      <c r="XK7" s="112"/>
      <c r="XL7" s="112"/>
      <c r="XM7" s="112"/>
      <c r="XN7" s="112"/>
      <c r="XO7"/>
      <c r="XP7"/>
      <c r="XQ7"/>
      <c r="XR7"/>
      <c r="XS7"/>
      <c r="XT7"/>
      <c r="XU7"/>
      <c r="XV7"/>
      <c r="XW7"/>
      <c r="XX7"/>
      <c r="XY7"/>
      <c r="XZ7"/>
      <c r="YA7"/>
      <c r="YB7"/>
      <c r="YC7"/>
      <c r="YD7"/>
      <c r="YE7"/>
      <c r="YF7"/>
      <c r="YG7"/>
      <c r="YH7"/>
      <c r="YI7"/>
      <c r="YJ7"/>
      <c r="ZO7" s="112"/>
      <c r="ZP7" s="112"/>
      <c r="ZQ7" s="112"/>
      <c r="ZR7" s="112"/>
      <c r="ZS7" s="112"/>
      <c r="ZT7" s="112"/>
      <c r="ZU7" s="112"/>
      <c r="ZV7" s="112"/>
      <c r="ZW7"/>
      <c r="ZX7"/>
      <c r="ZY7"/>
      <c r="ZZ7"/>
      <c r="AAA7"/>
      <c r="AAB7"/>
      <c r="AAC7"/>
      <c r="AAD7"/>
      <c r="AAE7"/>
      <c r="AAF7"/>
      <c r="AAG7"/>
      <c r="AAH7"/>
      <c r="AAI7"/>
      <c r="AAJ7"/>
      <c r="AAK7"/>
      <c r="AAL7"/>
      <c r="AAM7"/>
      <c r="AAN7"/>
      <c r="AAO7"/>
      <c r="AAP7"/>
      <c r="AAQ7"/>
      <c r="AAR7"/>
      <c r="ABW7" s="112"/>
      <c r="ABX7" s="112"/>
      <c r="ABY7" s="112"/>
      <c r="ABZ7" s="112"/>
      <c r="ACA7" s="112"/>
      <c r="ACB7" s="112"/>
      <c r="ACC7" s="112"/>
      <c r="ACD7" s="112"/>
      <c r="ACE7"/>
      <c r="ACF7"/>
      <c r="ACG7"/>
      <c r="ACH7"/>
      <c r="ACI7"/>
      <c r="ACJ7"/>
      <c r="ACK7"/>
      <c r="ACL7"/>
      <c r="ACM7"/>
      <c r="ACN7"/>
      <c r="ACO7"/>
      <c r="ACP7"/>
      <c r="ACQ7"/>
      <c r="ACR7"/>
      <c r="ACS7"/>
      <c r="ACT7"/>
      <c r="ACU7"/>
      <c r="ACV7"/>
      <c r="ACW7"/>
      <c r="ACX7"/>
      <c r="ACY7"/>
      <c r="ACZ7"/>
      <c r="AEE7" s="112"/>
      <c r="AEF7" s="112"/>
      <c r="AEG7" s="112"/>
      <c r="AEH7" s="112"/>
      <c r="AEI7" s="112"/>
      <c r="AEJ7" s="112"/>
      <c r="AEK7" s="112"/>
      <c r="AEL7" s="112"/>
      <c r="AEM7"/>
      <c r="AEN7"/>
      <c r="AEO7"/>
      <c r="AEP7"/>
      <c r="AEQ7"/>
      <c r="AER7"/>
      <c r="AES7"/>
      <c r="AET7"/>
      <c r="AEU7"/>
      <c r="AEV7"/>
      <c r="AEW7"/>
      <c r="AEX7"/>
      <c r="AEY7"/>
      <c r="AEZ7"/>
      <c r="AFA7"/>
      <c r="AFB7"/>
      <c r="AFC7"/>
      <c r="AFD7"/>
      <c r="AFE7"/>
      <c r="AFF7"/>
      <c r="AFG7"/>
      <c r="AFH7"/>
      <c r="AGM7" s="112"/>
      <c r="AGN7" s="112"/>
      <c r="AGO7" s="112"/>
      <c r="AGP7" s="112"/>
      <c r="AGQ7" s="112"/>
      <c r="AGR7" s="112"/>
      <c r="AGS7" s="112"/>
      <c r="AGT7" s="112"/>
      <c r="AGU7"/>
      <c r="AGV7"/>
      <c r="AGW7"/>
      <c r="AGX7"/>
      <c r="AGY7"/>
      <c r="AGZ7"/>
      <c r="AHA7"/>
      <c r="AHB7"/>
      <c r="AHC7"/>
      <c r="AHD7"/>
      <c r="AHE7"/>
      <c r="AHF7"/>
      <c r="AHG7"/>
      <c r="AHH7"/>
      <c r="AHI7"/>
      <c r="AHJ7"/>
      <c r="AHK7"/>
      <c r="AHL7"/>
      <c r="AHM7"/>
      <c r="AHN7"/>
      <c r="AHO7"/>
      <c r="AHP7"/>
      <c r="AIU7" s="112"/>
      <c r="AIV7" s="112"/>
      <c r="AIW7" s="112"/>
      <c r="AIX7" s="112"/>
      <c r="AIY7" s="112"/>
      <c r="AIZ7" s="112"/>
      <c r="AJA7" s="112"/>
      <c r="AJB7" s="112"/>
      <c r="AJC7"/>
      <c r="AJD7"/>
      <c r="AJE7"/>
      <c r="AJF7"/>
      <c r="AJG7"/>
      <c r="AJH7"/>
      <c r="AJI7"/>
      <c r="AJJ7"/>
      <c r="AJK7"/>
      <c r="AJL7"/>
      <c r="AJM7"/>
      <c r="AJN7"/>
      <c r="AJO7"/>
      <c r="AJP7"/>
      <c r="AJQ7"/>
      <c r="AJR7"/>
      <c r="AJS7"/>
      <c r="AJT7"/>
      <c r="AJU7"/>
      <c r="AJV7"/>
      <c r="AJW7"/>
      <c r="AJX7"/>
      <c r="ALC7" s="112"/>
      <c r="ALD7" s="112"/>
      <c r="ALE7" s="112"/>
      <c r="ALF7" s="112"/>
      <c r="ALG7" s="112"/>
      <c r="ALH7" s="112"/>
      <c r="ALI7" s="112"/>
      <c r="ALJ7" s="112"/>
      <c r="ALK7"/>
      <c r="ALL7"/>
      <c r="ALM7"/>
      <c r="ALN7"/>
      <c r="ALO7"/>
      <c r="ALP7"/>
      <c r="ALQ7"/>
      <c r="ALR7"/>
      <c r="ALS7"/>
      <c r="ALT7"/>
      <c r="ALU7"/>
      <c r="ALV7"/>
      <c r="ALW7"/>
      <c r="ALX7"/>
      <c r="ALY7"/>
      <c r="ALZ7"/>
      <c r="AMA7"/>
      <c r="AMB7"/>
      <c r="AMC7"/>
      <c r="AMD7"/>
      <c r="AME7"/>
      <c r="AMF7"/>
      <c r="ANK7" s="112"/>
      <c r="ANL7" s="112"/>
      <c r="ANM7" s="112"/>
      <c r="ANN7" s="112"/>
      <c r="ANO7" s="112"/>
      <c r="ANP7" s="112"/>
      <c r="ANQ7" s="112"/>
      <c r="ANR7" s="112"/>
      <c r="ANS7"/>
      <c r="ANT7"/>
      <c r="ANU7"/>
      <c r="ANV7"/>
      <c r="ANW7"/>
      <c r="ANX7"/>
      <c r="ANY7"/>
      <c r="ANZ7"/>
      <c r="AOA7"/>
      <c r="AOB7"/>
      <c r="AOC7"/>
      <c r="AOD7"/>
      <c r="AOE7"/>
      <c r="AOF7"/>
      <c r="AOG7"/>
      <c r="AOH7"/>
      <c r="AOI7"/>
      <c r="AOJ7"/>
      <c r="AOK7"/>
      <c r="AOL7"/>
      <c r="AOM7"/>
      <c r="AON7"/>
      <c r="APS7" s="112"/>
      <c r="APT7" s="112"/>
      <c r="APU7" s="112"/>
      <c r="APV7" s="112"/>
      <c r="APW7" s="112"/>
      <c r="APX7" s="112"/>
      <c r="APY7" s="112"/>
      <c r="APZ7" s="112"/>
      <c r="AQA7"/>
      <c r="AQB7"/>
      <c r="AQC7"/>
      <c r="AQD7"/>
      <c r="AQE7"/>
      <c r="AQF7"/>
      <c r="AQG7"/>
      <c r="AQH7"/>
      <c r="AQI7"/>
      <c r="AQJ7"/>
      <c r="AQK7"/>
      <c r="AQL7"/>
      <c r="AQM7"/>
      <c r="AQN7"/>
      <c r="AQO7"/>
      <c r="AQP7"/>
      <c r="AQQ7"/>
      <c r="AQR7"/>
      <c r="AQS7"/>
      <c r="AQT7"/>
      <c r="AQU7"/>
      <c r="AQV7"/>
      <c r="ASA7" s="112"/>
      <c r="ASB7" s="112"/>
      <c r="ASC7" s="112"/>
      <c r="ASD7" s="112"/>
      <c r="ASE7" s="112"/>
      <c r="ASF7" s="112"/>
      <c r="ASG7" s="112"/>
      <c r="ASH7" s="112"/>
      <c r="ASI7"/>
      <c r="ASJ7"/>
      <c r="ASK7"/>
      <c r="ASL7"/>
      <c r="ASM7"/>
      <c r="ASN7"/>
      <c r="ASO7"/>
      <c r="ASP7"/>
      <c r="ASQ7"/>
      <c r="ASR7"/>
      <c r="ASS7"/>
      <c r="AST7"/>
      <c r="ASU7"/>
      <c r="ASV7"/>
      <c r="ASW7"/>
      <c r="ASX7"/>
      <c r="ASY7"/>
      <c r="ASZ7"/>
      <c r="ATA7"/>
      <c r="ATB7"/>
      <c r="ATC7"/>
      <c r="ATD7"/>
      <c r="AUI7" s="112"/>
      <c r="AUJ7" s="112"/>
      <c r="AUK7" s="112"/>
      <c r="AUL7" s="112"/>
      <c r="AUM7" s="112"/>
      <c r="AUN7" s="112"/>
      <c r="AUO7" s="112"/>
      <c r="AUP7" s="112"/>
      <c r="AUQ7"/>
      <c r="AUR7"/>
      <c r="AUS7"/>
      <c r="AUT7"/>
      <c r="AUU7"/>
      <c r="AUV7"/>
      <c r="AUW7"/>
      <c r="AUX7"/>
      <c r="AUY7"/>
      <c r="AUZ7"/>
      <c r="AVA7"/>
      <c r="AVB7"/>
      <c r="AVC7"/>
      <c r="AVD7"/>
      <c r="AVE7"/>
      <c r="AVF7"/>
      <c r="AVG7"/>
      <c r="AVH7"/>
      <c r="AVI7"/>
      <c r="AVJ7"/>
      <c r="AVK7"/>
      <c r="AVL7"/>
      <c r="AWQ7" s="112"/>
      <c r="AWR7" s="112"/>
      <c r="AWS7" s="112"/>
      <c r="AWT7" s="112"/>
      <c r="AWU7" s="112"/>
      <c r="AWV7" s="112"/>
      <c r="AWW7" s="112"/>
      <c r="AWX7" s="112"/>
      <c r="AWY7"/>
      <c r="AWZ7"/>
      <c r="AXA7"/>
      <c r="AXB7"/>
      <c r="AXC7"/>
      <c r="AXD7"/>
      <c r="AXE7"/>
      <c r="AXF7"/>
      <c r="AXG7"/>
      <c r="AXH7"/>
      <c r="AXI7"/>
      <c r="AXJ7"/>
      <c r="AXK7"/>
      <c r="AXL7"/>
      <c r="AXM7"/>
      <c r="AXN7"/>
      <c r="AXO7"/>
      <c r="AXP7"/>
      <c r="AXQ7"/>
      <c r="AXR7"/>
      <c r="AXS7"/>
      <c r="AXT7"/>
      <c r="AYY7" s="112"/>
      <c r="AYZ7" s="112"/>
      <c r="AZA7" s="112"/>
      <c r="AZB7" s="112"/>
      <c r="AZC7" s="112"/>
      <c r="AZD7" s="112"/>
      <c r="AZE7" s="112"/>
      <c r="AZF7" s="112"/>
      <c r="AZG7"/>
      <c r="AZH7"/>
      <c r="AZI7"/>
      <c r="AZJ7"/>
      <c r="AZK7"/>
      <c r="AZL7"/>
      <c r="AZM7"/>
      <c r="AZN7"/>
      <c r="AZO7"/>
      <c r="AZP7"/>
      <c r="AZQ7"/>
      <c r="AZR7"/>
      <c r="AZS7"/>
      <c r="AZT7"/>
      <c r="AZU7"/>
      <c r="AZV7"/>
      <c r="AZW7"/>
      <c r="AZX7"/>
      <c r="AZY7"/>
      <c r="AZZ7"/>
      <c r="BAA7"/>
      <c r="BAB7"/>
      <c r="BBG7" s="112"/>
      <c r="BBH7" s="112"/>
      <c r="BBI7" s="112"/>
      <c r="BBJ7" s="112"/>
      <c r="BBK7" s="112"/>
      <c r="BBL7" s="112"/>
      <c r="BBM7" s="112"/>
      <c r="BBN7" s="112"/>
      <c r="BBO7"/>
      <c r="BBP7"/>
      <c r="BBQ7"/>
      <c r="BBR7"/>
      <c r="BBS7"/>
      <c r="BBT7"/>
      <c r="BBU7"/>
      <c r="BBV7"/>
      <c r="BBW7"/>
      <c r="BBX7"/>
      <c r="BBY7"/>
      <c r="BBZ7"/>
      <c r="BCA7"/>
      <c r="BCB7"/>
      <c r="BCC7"/>
      <c r="BCD7"/>
      <c r="BCE7"/>
      <c r="BCF7"/>
      <c r="BCG7"/>
      <c r="BCH7"/>
      <c r="BCI7"/>
      <c r="BCJ7"/>
      <c r="BDO7" s="112"/>
      <c r="BDP7" s="112"/>
      <c r="BDQ7" s="112"/>
      <c r="BDR7" s="112"/>
      <c r="BDS7" s="112"/>
      <c r="BDT7" s="112"/>
      <c r="BDU7" s="112"/>
      <c r="BDV7" s="112"/>
      <c r="BDW7"/>
      <c r="BDX7"/>
      <c r="BDY7"/>
      <c r="BDZ7"/>
      <c r="BEA7"/>
      <c r="BEB7"/>
      <c r="BEC7"/>
      <c r="BED7"/>
      <c r="BEE7"/>
      <c r="BEF7"/>
      <c r="BEG7"/>
      <c r="BEH7"/>
      <c r="BEI7"/>
      <c r="BEJ7"/>
      <c r="BEK7"/>
      <c r="BEL7"/>
      <c r="BEM7"/>
      <c r="BEN7"/>
      <c r="BEO7"/>
      <c r="BEP7"/>
      <c r="BEQ7"/>
      <c r="BER7"/>
      <c r="BFW7" s="112"/>
      <c r="BFX7" s="112"/>
      <c r="BFY7" s="112"/>
      <c r="BFZ7" s="112"/>
      <c r="BGA7" s="112"/>
      <c r="BGB7" s="112"/>
      <c r="BGC7" s="112"/>
      <c r="BGD7" s="112"/>
      <c r="BGE7"/>
      <c r="BGF7"/>
      <c r="BGG7"/>
      <c r="BGH7"/>
      <c r="BGI7"/>
      <c r="BGJ7"/>
      <c r="BGK7"/>
      <c r="BGL7"/>
      <c r="BGM7"/>
      <c r="BGN7"/>
      <c r="BGO7"/>
      <c r="BGP7"/>
      <c r="BGQ7"/>
      <c r="BGR7"/>
      <c r="BGS7"/>
      <c r="BGT7"/>
      <c r="BGU7"/>
      <c r="BGV7"/>
      <c r="BGW7"/>
      <c r="BGX7"/>
      <c r="BGY7"/>
      <c r="BGZ7"/>
      <c r="BIE7" s="112"/>
      <c r="BIF7" s="112"/>
      <c r="BIG7" s="112"/>
      <c r="BIH7" s="112"/>
      <c r="BII7" s="112"/>
      <c r="BIJ7" s="112"/>
      <c r="BIK7" s="112"/>
      <c r="BIL7" s="112"/>
      <c r="BIM7"/>
      <c r="BIN7"/>
      <c r="BIO7"/>
      <c r="BIP7"/>
      <c r="BIQ7"/>
      <c r="BIR7"/>
      <c r="BIS7"/>
      <c r="BIT7"/>
      <c r="BIU7"/>
      <c r="BIV7"/>
      <c r="BIW7"/>
      <c r="BIX7"/>
      <c r="BIY7"/>
      <c r="BIZ7"/>
      <c r="BJA7"/>
      <c r="BJB7"/>
      <c r="BJC7"/>
      <c r="BJD7"/>
      <c r="BJE7"/>
      <c r="BJF7"/>
      <c r="BJG7"/>
      <c r="BJH7"/>
      <c r="BKM7" s="112"/>
      <c r="BKN7" s="112"/>
      <c r="BKO7" s="112"/>
      <c r="BKP7" s="112"/>
      <c r="BKQ7" s="112"/>
      <c r="BKR7" s="112"/>
      <c r="BKS7" s="112"/>
      <c r="BKT7" s="112"/>
      <c r="BKU7"/>
      <c r="BKV7"/>
      <c r="BKW7"/>
      <c r="BKX7"/>
      <c r="BKY7"/>
      <c r="BKZ7"/>
      <c r="BLA7"/>
      <c r="BLB7"/>
      <c r="BLC7"/>
      <c r="BLD7"/>
      <c r="BLE7"/>
      <c r="BLF7"/>
      <c r="BLG7"/>
      <c r="BLH7"/>
      <c r="BLI7"/>
      <c r="BLJ7"/>
      <c r="BLK7"/>
      <c r="BLL7"/>
      <c r="BLM7"/>
      <c r="BLN7"/>
      <c r="BLO7"/>
      <c r="BLP7"/>
      <c r="BMU7" s="112"/>
      <c r="BMV7" s="112"/>
      <c r="BMW7" s="112"/>
      <c r="BMX7" s="112"/>
      <c r="BMY7" s="112"/>
      <c r="BMZ7" s="112"/>
      <c r="BNA7" s="112"/>
      <c r="BNB7" s="112"/>
      <c r="BNC7"/>
      <c r="BND7"/>
      <c r="BNE7"/>
      <c r="BNF7"/>
      <c r="BNG7"/>
      <c r="BNH7"/>
      <c r="BNI7"/>
      <c r="BNJ7"/>
      <c r="BNK7"/>
      <c r="BNL7"/>
      <c r="BNM7"/>
      <c r="BNN7"/>
      <c r="BNO7"/>
      <c r="BNP7"/>
      <c r="BNQ7"/>
      <c r="BNR7"/>
      <c r="BNS7"/>
      <c r="BNT7"/>
      <c r="BNU7"/>
      <c r="BNV7"/>
      <c r="BNW7"/>
      <c r="BNX7"/>
      <c r="BPC7" s="112"/>
      <c r="BPD7" s="112"/>
      <c r="BPE7" s="112"/>
      <c r="BPF7" s="112"/>
      <c r="BPG7" s="112"/>
      <c r="BPH7" s="112"/>
      <c r="BPI7" s="112"/>
      <c r="BPJ7" s="112"/>
      <c r="BPK7"/>
      <c r="BPL7"/>
      <c r="BPM7"/>
      <c r="BPN7"/>
      <c r="BPO7"/>
      <c r="BPP7"/>
      <c r="BPQ7"/>
      <c r="BPR7"/>
      <c r="BPS7"/>
      <c r="BPT7"/>
      <c r="BPU7"/>
      <c r="BPV7"/>
      <c r="BPW7"/>
      <c r="BPX7"/>
      <c r="BPY7"/>
      <c r="BPZ7"/>
      <c r="BQA7"/>
      <c r="BQB7"/>
      <c r="BQC7"/>
      <c r="BQD7"/>
      <c r="BQE7"/>
      <c r="BQF7"/>
      <c r="BRK7" s="112"/>
      <c r="BRL7" s="112"/>
      <c r="BRM7" s="112"/>
      <c r="BRN7" s="112"/>
      <c r="BRO7" s="112"/>
      <c r="BRP7" s="112"/>
      <c r="BRQ7" s="112"/>
      <c r="BRR7" s="112"/>
      <c r="BRS7"/>
      <c r="BRT7"/>
      <c r="BRU7"/>
      <c r="BRV7"/>
      <c r="BRW7"/>
      <c r="BRX7"/>
      <c r="BRY7"/>
      <c r="BRZ7"/>
      <c r="BSA7"/>
      <c r="BSB7"/>
      <c r="BSC7"/>
      <c r="BSD7"/>
      <c r="BSE7"/>
      <c r="BSF7"/>
      <c r="BSG7"/>
      <c r="BSH7"/>
      <c r="BSI7"/>
      <c r="BSJ7"/>
      <c r="BSK7"/>
      <c r="BSL7"/>
      <c r="BSM7"/>
      <c r="BSN7"/>
      <c r="BTS7" s="112"/>
      <c r="BTT7" s="112"/>
      <c r="BTU7" s="112"/>
      <c r="BTV7" s="112"/>
      <c r="BTW7" s="112"/>
      <c r="BTX7" s="112"/>
      <c r="BTY7" s="112"/>
      <c r="BTZ7" s="112"/>
      <c r="BUA7"/>
      <c r="BUB7"/>
      <c r="BUC7"/>
      <c r="BUD7"/>
      <c r="BUE7"/>
      <c r="BUF7"/>
      <c r="BUG7"/>
      <c r="BUH7"/>
      <c r="BUI7"/>
      <c r="BUJ7"/>
      <c r="BUK7"/>
      <c r="BUL7"/>
      <c r="BUM7"/>
      <c r="BUN7"/>
      <c r="BUO7"/>
      <c r="BUP7"/>
      <c r="BUQ7"/>
      <c r="BUR7"/>
      <c r="BUS7"/>
      <c r="BUT7"/>
      <c r="BUU7"/>
      <c r="BUV7"/>
      <c r="BWA7" s="112"/>
      <c r="BWB7" s="112"/>
      <c r="BWC7" s="112"/>
      <c r="BWD7" s="112"/>
      <c r="BWE7" s="112"/>
      <c r="BWF7" s="112"/>
      <c r="BWG7" s="112"/>
      <c r="BWH7" s="112"/>
      <c r="BWI7"/>
      <c r="BWJ7"/>
      <c r="BWK7"/>
      <c r="BWL7"/>
      <c r="BWM7"/>
      <c r="BWN7"/>
      <c r="BWO7"/>
      <c r="BWP7"/>
      <c r="BWQ7"/>
      <c r="BWR7"/>
      <c r="BWS7"/>
      <c r="BWT7"/>
      <c r="BWU7"/>
      <c r="BWV7"/>
      <c r="BWW7"/>
      <c r="BWX7"/>
      <c r="BWY7"/>
      <c r="BWZ7"/>
      <c r="BXA7"/>
      <c r="BXB7"/>
      <c r="BXC7"/>
      <c r="BXD7"/>
      <c r="BYI7" s="112"/>
      <c r="BYJ7" s="112"/>
      <c r="BYK7" s="112"/>
      <c r="BYL7" s="112"/>
      <c r="BYM7" s="112"/>
      <c r="BYN7" s="112"/>
      <c r="BYO7" s="112"/>
      <c r="BYP7" s="112"/>
      <c r="BYQ7"/>
      <c r="BYR7"/>
      <c r="BYS7"/>
      <c r="BYT7"/>
      <c r="BYU7"/>
      <c r="BYV7"/>
      <c r="BYW7"/>
      <c r="BYX7"/>
      <c r="BYY7"/>
      <c r="BYZ7"/>
      <c r="BZA7"/>
      <c r="BZB7"/>
      <c r="BZC7"/>
      <c r="BZD7"/>
      <c r="BZE7"/>
      <c r="BZF7"/>
      <c r="BZG7"/>
      <c r="BZH7"/>
      <c r="BZI7"/>
      <c r="BZJ7"/>
      <c r="BZK7"/>
      <c r="BZL7"/>
      <c r="CAQ7" s="112"/>
      <c r="CAR7" s="112"/>
      <c r="CAS7" s="112"/>
      <c r="CAT7" s="112"/>
      <c r="CAU7" s="112"/>
      <c r="CAV7" s="112"/>
      <c r="CAW7" s="112"/>
      <c r="CAX7" s="112"/>
      <c r="CAY7"/>
      <c r="CAZ7"/>
      <c r="CBA7"/>
      <c r="CBB7"/>
      <c r="CBC7"/>
      <c r="CBD7"/>
      <c r="CBE7"/>
      <c r="CBF7"/>
      <c r="CBG7"/>
      <c r="CBH7"/>
      <c r="CBI7"/>
      <c r="CBJ7"/>
      <c r="CBK7"/>
      <c r="CBL7"/>
      <c r="CBM7"/>
      <c r="CBN7"/>
      <c r="CBO7"/>
      <c r="CBP7"/>
      <c r="CBQ7"/>
      <c r="CBR7"/>
      <c r="CBS7"/>
      <c r="CBT7"/>
      <c r="CCY7" s="112"/>
      <c r="CCZ7" s="112"/>
      <c r="CDA7" s="112"/>
      <c r="CDB7" s="112"/>
      <c r="CDC7" s="112"/>
      <c r="CDD7" s="112"/>
      <c r="CDE7" s="112"/>
      <c r="CDF7" s="112"/>
      <c r="CDG7"/>
      <c r="CDH7"/>
      <c r="CDI7"/>
      <c r="CDJ7"/>
      <c r="CDK7"/>
      <c r="CDL7"/>
      <c r="CDM7"/>
      <c r="CDN7"/>
      <c r="CDO7"/>
      <c r="CDP7"/>
      <c r="CDQ7"/>
      <c r="CDR7"/>
      <c r="CDS7"/>
      <c r="CDT7"/>
      <c r="CDU7"/>
      <c r="CDV7"/>
      <c r="CDW7"/>
      <c r="CDX7"/>
      <c r="CDY7"/>
      <c r="CDZ7"/>
      <c r="CEA7"/>
      <c r="CEB7"/>
      <c r="CFG7" s="112"/>
      <c r="CFH7" s="112"/>
      <c r="CFI7" s="112"/>
      <c r="CFJ7" s="112"/>
      <c r="CFK7" s="112"/>
      <c r="CFL7" s="112"/>
      <c r="CFM7" s="112"/>
      <c r="CFN7" s="112"/>
      <c r="CFO7"/>
      <c r="CFP7"/>
      <c r="CFQ7"/>
      <c r="CFR7"/>
      <c r="CFS7"/>
      <c r="CFT7"/>
      <c r="CFU7"/>
      <c r="CFV7"/>
      <c r="CFW7"/>
      <c r="CFX7"/>
      <c r="CFY7"/>
      <c r="CFZ7"/>
      <c r="CGA7"/>
      <c r="CGB7"/>
      <c r="CGC7"/>
      <c r="CGD7"/>
      <c r="CGE7"/>
      <c r="CGF7"/>
      <c r="CGG7"/>
      <c r="CGH7"/>
      <c r="CGI7"/>
      <c r="CGJ7"/>
      <c r="CHO7" s="112"/>
      <c r="CHP7" s="112"/>
      <c r="CHQ7" s="112"/>
      <c r="CHR7" s="112"/>
      <c r="CHS7" s="112"/>
      <c r="CHT7" s="112"/>
      <c r="CHU7" s="112"/>
      <c r="CHV7" s="112"/>
      <c r="CHW7"/>
      <c r="CHX7"/>
      <c r="CHY7"/>
      <c r="CHZ7"/>
      <c r="CIA7"/>
      <c r="CIB7"/>
      <c r="CIC7"/>
      <c r="CID7"/>
      <c r="CIE7"/>
      <c r="CIF7"/>
      <c r="CIG7"/>
      <c r="CIH7"/>
      <c r="CII7"/>
      <c r="CIJ7"/>
      <c r="CIK7"/>
      <c r="CIL7"/>
      <c r="CIM7"/>
      <c r="CIN7"/>
      <c r="CIO7"/>
      <c r="CIP7"/>
      <c r="CIQ7"/>
      <c r="CIR7"/>
      <c r="CJW7" s="112"/>
      <c r="CJX7" s="112"/>
      <c r="CJY7" s="112"/>
      <c r="CJZ7" s="112"/>
      <c r="CKA7" s="112"/>
      <c r="CKB7" s="112"/>
      <c r="CKC7" s="112"/>
      <c r="CKD7" s="112"/>
      <c r="CKE7"/>
      <c r="CKF7"/>
      <c r="CKG7"/>
      <c r="CKH7"/>
      <c r="CKI7"/>
      <c r="CKJ7"/>
      <c r="CKK7"/>
      <c r="CKL7"/>
      <c r="CKM7"/>
      <c r="CKN7"/>
      <c r="CKO7"/>
      <c r="CKP7"/>
      <c r="CKQ7"/>
      <c r="CKR7"/>
      <c r="CKS7"/>
      <c r="CKT7"/>
      <c r="CKU7"/>
      <c r="CKV7"/>
      <c r="CKW7"/>
      <c r="CKX7"/>
      <c r="CKY7"/>
      <c r="CKZ7"/>
      <c r="CME7" s="112"/>
      <c r="CMF7" s="112"/>
      <c r="CMG7" s="112"/>
      <c r="CMH7" s="112"/>
      <c r="CMI7" s="112"/>
      <c r="CMJ7" s="112"/>
      <c r="CMK7" s="112"/>
      <c r="CML7" s="112"/>
      <c r="CMM7"/>
      <c r="CMN7"/>
      <c r="CMO7"/>
      <c r="CMP7"/>
      <c r="CMQ7"/>
      <c r="CMR7"/>
      <c r="CMS7"/>
      <c r="CMT7"/>
      <c r="CMU7"/>
      <c r="CMV7"/>
      <c r="CMW7"/>
      <c r="CMX7"/>
      <c r="CMY7"/>
      <c r="CMZ7"/>
      <c r="CNA7"/>
      <c r="CNB7"/>
      <c r="CNC7"/>
      <c r="CND7"/>
      <c r="CNE7"/>
      <c r="CNF7"/>
      <c r="CNG7"/>
      <c r="CNH7"/>
      <c r="COM7" s="112"/>
      <c r="CON7" s="112"/>
      <c r="COO7" s="112"/>
      <c r="COP7" s="112"/>
      <c r="COQ7" s="112"/>
      <c r="COR7" s="112"/>
      <c r="COS7" s="112"/>
      <c r="COT7" s="112"/>
      <c r="COU7"/>
      <c r="COV7"/>
      <c r="COW7"/>
      <c r="COX7"/>
      <c r="COY7"/>
      <c r="COZ7"/>
      <c r="CPA7"/>
      <c r="CPB7"/>
      <c r="CPC7"/>
      <c r="CPD7"/>
      <c r="CPE7"/>
      <c r="CPF7"/>
      <c r="CPG7"/>
      <c r="CPH7"/>
      <c r="CPI7"/>
      <c r="CPJ7"/>
      <c r="CPK7"/>
      <c r="CPL7"/>
      <c r="CPM7"/>
      <c r="CPN7"/>
      <c r="CPO7"/>
      <c r="CPP7"/>
      <c r="CQU7" s="112"/>
      <c r="CQV7" s="112"/>
      <c r="CQW7" s="112"/>
      <c r="CQX7" s="112"/>
      <c r="CQY7" s="112"/>
      <c r="CQZ7" s="112"/>
      <c r="CRA7" s="112"/>
      <c r="CRB7" s="112"/>
      <c r="CRC7"/>
      <c r="CRD7"/>
      <c r="CRE7"/>
      <c r="CRF7"/>
      <c r="CRG7"/>
      <c r="CRH7"/>
      <c r="CRI7"/>
      <c r="CRJ7"/>
      <c r="CRK7"/>
      <c r="CRL7"/>
      <c r="CRM7"/>
      <c r="CRN7"/>
      <c r="CRO7"/>
      <c r="CRP7"/>
      <c r="CRQ7"/>
      <c r="CRR7"/>
      <c r="CRS7"/>
      <c r="CRT7"/>
      <c r="CRU7"/>
      <c r="CRV7"/>
      <c r="CRW7"/>
      <c r="CRX7"/>
      <c r="CTC7" s="112"/>
      <c r="CTD7" s="112"/>
      <c r="CTE7" s="112"/>
      <c r="CTF7" s="112"/>
      <c r="CTG7" s="112"/>
      <c r="CTH7" s="112"/>
      <c r="CTI7" s="112"/>
      <c r="CTJ7" s="112"/>
      <c r="CTK7"/>
      <c r="CTL7"/>
      <c r="CTM7"/>
      <c r="CTN7"/>
      <c r="CTO7"/>
      <c r="CTP7"/>
      <c r="CTQ7"/>
      <c r="CTR7"/>
      <c r="CTS7"/>
      <c r="CTT7"/>
      <c r="CTU7"/>
      <c r="CTV7"/>
      <c r="CTW7"/>
      <c r="CTX7"/>
      <c r="CTY7"/>
      <c r="CTZ7"/>
      <c r="CUA7"/>
      <c r="CUB7"/>
      <c r="CUC7"/>
      <c r="CUD7"/>
      <c r="CUE7"/>
      <c r="CUF7"/>
      <c r="CVK7" s="112"/>
      <c r="CVL7" s="112"/>
      <c r="CVM7" s="112"/>
      <c r="CVN7" s="112"/>
      <c r="CVO7" s="112"/>
      <c r="CVP7" s="112"/>
      <c r="CVQ7" s="112"/>
      <c r="CVR7" s="112"/>
      <c r="CVS7"/>
      <c r="CVT7"/>
      <c r="CVU7"/>
      <c r="CVV7"/>
      <c r="CVW7"/>
      <c r="CVX7"/>
      <c r="CVY7"/>
      <c r="CVZ7"/>
      <c r="CWA7"/>
      <c r="CWB7"/>
      <c r="CWC7"/>
      <c r="CWD7"/>
      <c r="CWE7"/>
      <c r="CWF7"/>
      <c r="CWG7"/>
      <c r="CWH7"/>
      <c r="CWI7"/>
      <c r="CWJ7"/>
      <c r="CWK7"/>
      <c r="CWL7"/>
      <c r="CWM7"/>
      <c r="CWN7"/>
      <c r="CXS7" s="112"/>
      <c r="CXT7" s="112"/>
      <c r="CXU7" s="112"/>
      <c r="CXV7" s="112"/>
      <c r="CXW7" s="112"/>
      <c r="CXX7" s="112"/>
      <c r="CXY7" s="112"/>
      <c r="CXZ7" s="112"/>
      <c r="CYA7"/>
      <c r="CYB7"/>
      <c r="CYC7"/>
      <c r="CYD7"/>
      <c r="CYE7"/>
      <c r="CYF7"/>
      <c r="CYG7"/>
      <c r="CYH7"/>
      <c r="CYI7"/>
      <c r="CYJ7"/>
      <c r="CYK7"/>
      <c r="CYL7"/>
      <c r="CYM7"/>
      <c r="CYN7"/>
      <c r="CYO7"/>
      <c r="CYP7"/>
      <c r="CYQ7"/>
      <c r="CYR7"/>
      <c r="CYS7"/>
      <c r="CYT7"/>
      <c r="CYU7"/>
      <c r="CYV7"/>
      <c r="DAA7" s="112"/>
      <c r="DAB7" s="112"/>
      <c r="DAC7" s="112"/>
      <c r="DAD7" s="112"/>
      <c r="DAE7" s="112"/>
      <c r="DAF7" s="112"/>
      <c r="DAG7" s="112"/>
      <c r="DAH7" s="112"/>
      <c r="DAI7"/>
      <c r="DAJ7"/>
      <c r="DAK7"/>
      <c r="DAL7"/>
      <c r="DAM7"/>
      <c r="DAN7"/>
      <c r="DAO7"/>
      <c r="DAP7"/>
      <c r="DAQ7"/>
      <c r="DAR7"/>
      <c r="DAS7"/>
      <c r="DAT7"/>
      <c r="DAU7"/>
      <c r="DAV7"/>
      <c r="DAW7"/>
      <c r="DAX7"/>
      <c r="DAY7"/>
      <c r="DAZ7"/>
      <c r="DBA7"/>
      <c r="DBB7"/>
      <c r="DBC7"/>
      <c r="DBD7"/>
      <c r="DCI7" s="112"/>
      <c r="DCJ7" s="112"/>
      <c r="DCK7" s="112"/>
      <c r="DCL7" s="112"/>
      <c r="DCM7" s="112"/>
      <c r="DCN7" s="112"/>
      <c r="DCO7" s="112"/>
      <c r="DCP7" s="112"/>
      <c r="DCQ7"/>
      <c r="DCR7"/>
      <c r="DCS7"/>
      <c r="DCT7"/>
      <c r="DCU7"/>
      <c r="DCV7"/>
      <c r="DCW7"/>
      <c r="DCX7"/>
      <c r="DCY7"/>
      <c r="DCZ7"/>
      <c r="DDA7"/>
      <c r="DDB7"/>
      <c r="DDC7"/>
      <c r="DDD7"/>
      <c r="DDE7"/>
      <c r="DDF7"/>
      <c r="DDG7"/>
      <c r="DDH7"/>
      <c r="DDI7"/>
      <c r="DDJ7"/>
      <c r="DDK7"/>
      <c r="DDL7"/>
      <c r="DEQ7" s="112"/>
      <c r="DER7" s="112"/>
      <c r="DES7" s="112"/>
      <c r="DET7" s="112"/>
      <c r="DEU7" s="112"/>
      <c r="DEV7" s="112"/>
      <c r="DEW7" s="112"/>
      <c r="DEX7" s="112"/>
      <c r="DEY7"/>
      <c r="DEZ7"/>
      <c r="DFA7"/>
      <c r="DFB7"/>
      <c r="DFC7"/>
      <c r="DFD7"/>
      <c r="DFE7"/>
      <c r="DFF7"/>
      <c r="DFG7"/>
      <c r="DFH7"/>
      <c r="DFI7"/>
      <c r="DFJ7"/>
      <c r="DFK7"/>
      <c r="DFL7"/>
      <c r="DFM7"/>
      <c r="DFN7"/>
      <c r="DFO7"/>
      <c r="DFP7"/>
      <c r="DFQ7"/>
      <c r="DFR7"/>
      <c r="DFS7"/>
      <c r="DFT7"/>
      <c r="DGY7" s="112"/>
      <c r="DGZ7" s="112"/>
      <c r="DHA7" s="112"/>
      <c r="DHB7" s="112"/>
      <c r="DHC7" s="112"/>
      <c r="DHD7" s="112"/>
      <c r="DHE7" s="112"/>
      <c r="DHF7" s="112"/>
      <c r="DHG7"/>
      <c r="DHH7"/>
      <c r="DHI7"/>
      <c r="DHJ7"/>
      <c r="DHK7"/>
      <c r="DHL7"/>
      <c r="DHM7"/>
      <c r="DHN7"/>
      <c r="DHO7"/>
      <c r="DHP7"/>
      <c r="DHQ7"/>
      <c r="DHR7"/>
      <c r="DHS7"/>
      <c r="DHT7"/>
      <c r="DHU7"/>
      <c r="DHV7"/>
      <c r="DHW7"/>
      <c r="DHX7"/>
      <c r="DHY7"/>
      <c r="DHZ7"/>
      <c r="DIA7"/>
      <c r="DIB7"/>
      <c r="DJG7" s="112"/>
      <c r="DJH7" s="112"/>
      <c r="DJI7" s="112"/>
      <c r="DJJ7" s="112"/>
      <c r="DJK7" s="112"/>
      <c r="DJL7" s="112"/>
      <c r="DJM7" s="112"/>
      <c r="DJN7" s="112"/>
      <c r="DJO7"/>
      <c r="DJP7"/>
      <c r="DJQ7"/>
      <c r="DJR7"/>
      <c r="DJS7"/>
      <c r="DJT7"/>
      <c r="DJU7"/>
      <c r="DJV7"/>
      <c r="DJW7"/>
      <c r="DJX7"/>
      <c r="DJY7"/>
      <c r="DJZ7"/>
      <c r="DKA7"/>
      <c r="DKB7"/>
      <c r="DKC7"/>
      <c r="DKD7"/>
      <c r="DKE7"/>
      <c r="DKF7"/>
      <c r="DKG7"/>
      <c r="DKH7"/>
      <c r="DKI7"/>
      <c r="DKJ7"/>
      <c r="DLO7" s="112"/>
      <c r="DLP7" s="112"/>
      <c r="DLQ7" s="112"/>
      <c r="DLR7" s="112"/>
      <c r="DLS7" s="112"/>
      <c r="DLT7" s="112"/>
      <c r="DLU7" s="112"/>
      <c r="DLV7" s="112"/>
      <c r="DLW7"/>
      <c r="DLX7"/>
      <c r="DLY7"/>
      <c r="DLZ7"/>
      <c r="DMA7"/>
      <c r="DMB7"/>
      <c r="DMC7"/>
      <c r="DMD7"/>
      <c r="DME7"/>
      <c r="DMF7"/>
      <c r="DMG7"/>
      <c r="DMH7"/>
      <c r="DMI7"/>
      <c r="DMJ7"/>
      <c r="DMK7"/>
      <c r="DML7"/>
      <c r="DMM7"/>
      <c r="DMN7"/>
      <c r="DMO7"/>
      <c r="DMP7"/>
      <c r="DMQ7"/>
      <c r="DMR7"/>
      <c r="DNW7" s="112"/>
      <c r="DNX7" s="112"/>
      <c r="DNY7" s="112"/>
      <c r="DNZ7" s="112"/>
      <c r="DOA7" s="112"/>
      <c r="DOB7" s="112"/>
      <c r="DOC7" s="112"/>
      <c r="DOD7" s="112"/>
      <c r="DOE7"/>
      <c r="DOF7"/>
      <c r="DOG7"/>
      <c r="DOH7"/>
      <c r="DOI7"/>
      <c r="DOJ7"/>
      <c r="DOK7"/>
      <c r="DOL7"/>
      <c r="DOM7"/>
      <c r="DON7"/>
      <c r="DOO7"/>
      <c r="DOP7"/>
      <c r="DOQ7"/>
      <c r="DOR7"/>
      <c r="DOS7"/>
      <c r="DOT7"/>
      <c r="DOU7"/>
      <c r="DOV7"/>
      <c r="DOW7"/>
      <c r="DOX7"/>
      <c r="DOY7"/>
      <c r="DOZ7"/>
      <c r="DQE7" s="112"/>
      <c r="DQF7" s="112"/>
      <c r="DQG7" s="112"/>
      <c r="DQH7" s="112"/>
      <c r="DQI7" s="112"/>
      <c r="DQJ7" s="112"/>
      <c r="DQK7" s="112"/>
      <c r="DQL7" s="112"/>
      <c r="DQM7"/>
      <c r="DQN7"/>
      <c r="DQO7"/>
      <c r="DQP7"/>
      <c r="DQQ7"/>
      <c r="DQR7"/>
      <c r="DQS7"/>
      <c r="DQT7"/>
      <c r="DQU7"/>
      <c r="DQV7"/>
      <c r="DQW7"/>
      <c r="DQX7"/>
      <c r="DQY7"/>
      <c r="DQZ7"/>
      <c r="DRA7"/>
      <c r="DRB7"/>
      <c r="DRC7"/>
      <c r="DRD7"/>
      <c r="DRE7"/>
      <c r="DRF7"/>
      <c r="DRG7"/>
      <c r="DRH7"/>
      <c r="DSM7" s="112"/>
      <c r="DSN7" s="112"/>
      <c r="DSO7" s="112"/>
      <c r="DSP7" s="112"/>
      <c r="DSQ7" s="112"/>
      <c r="DSR7" s="112"/>
      <c r="DSS7" s="112"/>
      <c r="DST7" s="112"/>
      <c r="DSU7"/>
      <c r="DSV7"/>
      <c r="DSW7"/>
      <c r="DSX7"/>
      <c r="DSY7"/>
      <c r="DSZ7"/>
      <c r="DTA7"/>
      <c r="DTB7"/>
      <c r="DTC7"/>
      <c r="DTD7"/>
      <c r="DTE7"/>
      <c r="DTF7"/>
      <c r="DTG7"/>
      <c r="DTH7"/>
      <c r="DTI7"/>
      <c r="DTJ7"/>
      <c r="DTK7"/>
      <c r="DTL7"/>
      <c r="DTM7"/>
      <c r="DTN7"/>
      <c r="DTO7"/>
      <c r="DTP7"/>
      <c r="DUU7" s="112"/>
      <c r="DUV7" s="112"/>
      <c r="DUW7" s="112"/>
      <c r="DUX7" s="112"/>
      <c r="DUY7" s="112"/>
      <c r="DUZ7" s="112"/>
      <c r="DVA7" s="112"/>
      <c r="DVB7" s="112"/>
      <c r="DVC7"/>
      <c r="DVD7"/>
      <c r="DVE7"/>
      <c r="DVF7"/>
      <c r="DVG7"/>
      <c r="DVH7"/>
      <c r="DVI7"/>
      <c r="DVJ7"/>
      <c r="DVK7"/>
      <c r="DVL7"/>
      <c r="DVM7"/>
      <c r="DVN7"/>
      <c r="DVO7"/>
      <c r="DVP7"/>
      <c r="DVQ7"/>
      <c r="DVR7"/>
      <c r="DVS7"/>
      <c r="DVT7"/>
      <c r="DVU7"/>
      <c r="DVV7"/>
      <c r="DVW7"/>
      <c r="DVX7"/>
      <c r="DXC7" s="112"/>
      <c r="DXD7" s="112"/>
      <c r="DXE7" s="112"/>
      <c r="DXF7" s="112"/>
      <c r="DXG7" s="112"/>
      <c r="DXH7" s="112"/>
      <c r="DXI7" s="112"/>
      <c r="DXJ7" s="112"/>
      <c r="DXK7"/>
      <c r="DXL7"/>
      <c r="DXM7"/>
      <c r="DXN7"/>
      <c r="DXO7"/>
      <c r="DXP7"/>
      <c r="DXQ7"/>
      <c r="DXR7"/>
      <c r="DXS7"/>
      <c r="DXT7"/>
      <c r="DXU7"/>
      <c r="DXV7"/>
      <c r="DXW7"/>
      <c r="DXX7"/>
      <c r="DXY7"/>
      <c r="DXZ7"/>
      <c r="DYA7"/>
      <c r="DYB7"/>
      <c r="DYC7"/>
      <c r="DYD7"/>
      <c r="DYE7"/>
      <c r="DYF7"/>
      <c r="DZK7" s="112"/>
      <c r="DZL7" s="112"/>
      <c r="DZM7" s="112"/>
      <c r="DZN7" s="112"/>
      <c r="DZO7" s="112"/>
      <c r="DZP7" s="112"/>
      <c r="DZQ7" s="112"/>
      <c r="DZR7" s="112"/>
      <c r="DZS7"/>
      <c r="DZT7"/>
      <c r="DZU7"/>
      <c r="DZV7"/>
      <c r="DZW7"/>
      <c r="DZX7"/>
      <c r="DZY7"/>
      <c r="DZZ7"/>
      <c r="EAA7"/>
      <c r="EAB7"/>
      <c r="EAC7"/>
      <c r="EAD7"/>
      <c r="EAE7"/>
      <c r="EAF7"/>
      <c r="EAG7"/>
      <c r="EAH7"/>
      <c r="EAI7"/>
      <c r="EAJ7"/>
      <c r="EAK7"/>
      <c r="EAL7"/>
      <c r="EAM7"/>
      <c r="EAN7"/>
      <c r="EBS7" s="112"/>
      <c r="EBT7" s="112"/>
      <c r="EBU7" s="112"/>
      <c r="EBV7" s="112"/>
      <c r="EBW7" s="112"/>
      <c r="EBX7" s="112"/>
      <c r="EBY7" s="112"/>
      <c r="EBZ7" s="112"/>
      <c r="ECA7"/>
      <c r="ECB7"/>
      <c r="ECC7"/>
      <c r="ECD7"/>
      <c r="ECE7"/>
      <c r="ECF7"/>
      <c r="ECG7"/>
      <c r="ECH7"/>
      <c r="ECI7"/>
      <c r="ECJ7"/>
      <c r="ECK7"/>
      <c r="ECL7"/>
      <c r="ECM7"/>
      <c r="ECN7"/>
      <c r="ECO7"/>
      <c r="ECP7"/>
      <c r="ECQ7"/>
      <c r="ECR7"/>
      <c r="ECS7"/>
      <c r="ECT7"/>
      <c r="ECU7"/>
      <c r="ECV7"/>
      <c r="EEA7" s="112"/>
      <c r="EEB7" s="112"/>
      <c r="EEC7" s="112"/>
      <c r="EED7" s="112"/>
      <c r="EEE7" s="112"/>
      <c r="EEF7" s="112"/>
      <c r="EEG7" s="112"/>
      <c r="EEH7" s="112"/>
      <c r="EEI7"/>
      <c r="EEJ7"/>
      <c r="EEK7"/>
      <c r="EEL7"/>
      <c r="EEM7"/>
      <c r="EEN7"/>
      <c r="EEO7"/>
      <c r="EEP7"/>
      <c r="EEQ7"/>
      <c r="EER7"/>
      <c r="EES7"/>
      <c r="EET7"/>
      <c r="EEU7"/>
      <c r="EEV7"/>
      <c r="EEW7"/>
      <c r="EEX7"/>
      <c r="EEY7"/>
      <c r="EEZ7"/>
      <c r="EFA7"/>
      <c r="EFB7"/>
      <c r="EFC7"/>
      <c r="EFD7"/>
      <c r="EGI7" s="112"/>
      <c r="EGJ7" s="112"/>
      <c r="EGK7" s="112"/>
      <c r="EGL7" s="112"/>
      <c r="EGM7" s="112"/>
      <c r="EGN7" s="112"/>
      <c r="EGO7" s="112"/>
      <c r="EGP7" s="112"/>
      <c r="EGQ7"/>
      <c r="EGR7"/>
      <c r="EGS7"/>
      <c r="EGT7"/>
      <c r="EGU7"/>
      <c r="EGV7"/>
      <c r="EGW7"/>
      <c r="EGX7"/>
      <c r="EGY7"/>
      <c r="EGZ7"/>
      <c r="EHA7"/>
      <c r="EHB7"/>
      <c r="EHC7"/>
      <c r="EHD7"/>
      <c r="EHE7"/>
      <c r="EHF7"/>
      <c r="EHG7"/>
      <c r="EHH7"/>
      <c r="EHI7"/>
      <c r="EHJ7"/>
      <c r="EHK7"/>
      <c r="EHL7"/>
      <c r="EIQ7" s="112"/>
      <c r="EIR7" s="112"/>
      <c r="EIS7" s="112"/>
      <c r="EIT7" s="112"/>
      <c r="EIU7" s="112"/>
      <c r="EIV7" s="112"/>
      <c r="EIW7" s="112"/>
      <c r="EIX7" s="112"/>
      <c r="EIY7"/>
      <c r="EIZ7"/>
      <c r="EJA7"/>
      <c r="EJB7"/>
      <c r="EJC7"/>
      <c r="EJD7"/>
      <c r="EJE7"/>
      <c r="EJF7"/>
      <c r="EJG7"/>
      <c r="EJH7"/>
      <c r="EJI7"/>
      <c r="EJJ7"/>
      <c r="EJK7"/>
      <c r="EJL7"/>
      <c r="EJM7"/>
      <c r="EJN7"/>
      <c r="EJO7"/>
      <c r="EJP7"/>
      <c r="EJQ7"/>
      <c r="EJR7"/>
      <c r="EJS7"/>
      <c r="EJT7"/>
      <c r="EKY7" s="112"/>
      <c r="EKZ7" s="112"/>
      <c r="ELA7" s="112"/>
      <c r="ELB7" s="112"/>
      <c r="ELC7" s="112"/>
      <c r="ELD7" s="112"/>
      <c r="ELE7" s="112"/>
      <c r="ELF7" s="112"/>
      <c r="ELG7"/>
      <c r="ELH7"/>
      <c r="ELI7"/>
      <c r="ELJ7"/>
      <c r="ELK7"/>
      <c r="ELL7"/>
      <c r="ELM7"/>
      <c r="ELN7"/>
      <c r="ELO7"/>
      <c r="ELP7"/>
      <c r="ELQ7"/>
      <c r="ELR7"/>
      <c r="ELS7"/>
      <c r="ELT7"/>
      <c r="ELU7"/>
      <c r="ELV7"/>
      <c r="ELW7"/>
      <c r="ELX7"/>
      <c r="ELY7"/>
      <c r="ELZ7"/>
      <c r="EMA7"/>
      <c r="EMB7"/>
      <c r="ENG7" s="112"/>
      <c r="ENH7" s="112"/>
      <c r="ENI7" s="112"/>
      <c r="ENJ7" s="112"/>
      <c r="ENK7" s="112"/>
      <c r="ENL7" s="112"/>
      <c r="ENM7" s="112"/>
      <c r="ENN7" s="112"/>
      <c r="ENO7"/>
      <c r="ENP7"/>
      <c r="ENQ7"/>
      <c r="ENR7"/>
      <c r="ENS7"/>
      <c r="ENT7"/>
      <c r="ENU7"/>
      <c r="ENV7"/>
      <c r="ENW7"/>
      <c r="ENX7"/>
      <c r="ENY7"/>
      <c r="ENZ7"/>
      <c r="EOA7"/>
      <c r="EOB7"/>
      <c r="EOC7"/>
      <c r="EOD7"/>
      <c r="EOE7"/>
      <c r="EOF7"/>
      <c r="EOG7"/>
      <c r="EOH7"/>
      <c r="EOI7"/>
      <c r="EOJ7"/>
      <c r="EPO7" s="112"/>
      <c r="EPP7" s="112"/>
      <c r="EPQ7" s="112"/>
      <c r="EPR7" s="112"/>
      <c r="EPS7" s="112"/>
      <c r="EPT7" s="112"/>
      <c r="EPU7" s="112"/>
      <c r="EPV7" s="112"/>
      <c r="EPW7"/>
      <c r="EPX7"/>
      <c r="EPY7"/>
      <c r="EPZ7"/>
      <c r="EQA7"/>
      <c r="EQB7"/>
      <c r="EQC7"/>
      <c r="EQD7"/>
      <c r="EQE7"/>
      <c r="EQF7"/>
      <c r="EQG7"/>
      <c r="EQH7"/>
      <c r="EQI7"/>
      <c r="EQJ7"/>
      <c r="EQK7"/>
      <c r="EQL7"/>
      <c r="EQM7"/>
      <c r="EQN7"/>
      <c r="EQO7"/>
      <c r="EQP7"/>
      <c r="EQQ7"/>
      <c r="EQR7"/>
      <c r="ERW7" s="112"/>
      <c r="ERX7" s="112"/>
      <c r="ERY7" s="112"/>
      <c r="ERZ7" s="112"/>
      <c r="ESA7" s="112"/>
      <c r="ESB7" s="112"/>
      <c r="ESC7" s="112"/>
      <c r="ESD7" s="112"/>
      <c r="ESE7"/>
      <c r="ESF7"/>
      <c r="ESG7"/>
      <c r="ESH7"/>
      <c r="ESI7"/>
      <c r="ESJ7"/>
      <c r="ESK7"/>
      <c r="ESL7"/>
      <c r="ESM7"/>
      <c r="ESN7"/>
      <c r="ESO7"/>
      <c r="ESP7"/>
      <c r="ESQ7"/>
      <c r="ESR7"/>
      <c r="ESS7"/>
      <c r="EST7"/>
      <c r="ESU7"/>
      <c r="ESV7"/>
      <c r="ESW7"/>
      <c r="ESX7"/>
      <c r="ESY7"/>
      <c r="ESZ7"/>
      <c r="EUE7" s="112"/>
      <c r="EUF7" s="112"/>
      <c r="EUG7" s="112"/>
      <c r="EUH7" s="112"/>
      <c r="EUI7" s="112"/>
      <c r="EUJ7" s="112"/>
      <c r="EUK7" s="112"/>
      <c r="EUL7" s="112"/>
      <c r="EUM7"/>
      <c r="EUN7"/>
      <c r="EUO7"/>
      <c r="EUP7"/>
      <c r="EUQ7"/>
      <c r="EUR7"/>
      <c r="EUS7"/>
      <c r="EUT7"/>
      <c r="EUU7"/>
      <c r="EUV7"/>
      <c r="EUW7"/>
      <c r="EUX7"/>
      <c r="EUY7"/>
      <c r="EUZ7"/>
      <c r="EVA7"/>
      <c r="EVB7"/>
      <c r="EVC7"/>
      <c r="EVD7"/>
      <c r="EVE7"/>
      <c r="EVF7"/>
      <c r="EVG7"/>
      <c r="EVH7"/>
      <c r="EWM7" s="112"/>
      <c r="EWN7" s="112"/>
      <c r="EWO7" s="112"/>
      <c r="EWP7" s="112"/>
      <c r="EWQ7" s="112"/>
      <c r="EWR7" s="112"/>
      <c r="EWS7" s="112"/>
      <c r="EWT7" s="112"/>
      <c r="EWU7"/>
      <c r="EWV7"/>
      <c r="EWW7"/>
      <c r="EWX7"/>
      <c r="EWY7"/>
      <c r="EWZ7"/>
      <c r="EXA7"/>
      <c r="EXB7"/>
      <c r="EXC7"/>
      <c r="EXD7"/>
      <c r="EXE7"/>
      <c r="EXF7"/>
      <c r="EXG7"/>
      <c r="EXH7"/>
      <c r="EXI7"/>
      <c r="EXJ7"/>
      <c r="EXK7"/>
      <c r="EXL7"/>
      <c r="EXM7"/>
      <c r="EXN7"/>
      <c r="EXO7"/>
      <c r="EXP7"/>
      <c r="EYU7" s="112"/>
      <c r="EYV7" s="112"/>
      <c r="EYW7" s="112"/>
      <c r="EYX7" s="112"/>
      <c r="EYY7" s="112"/>
      <c r="EYZ7" s="112"/>
      <c r="EZA7" s="112"/>
      <c r="EZB7" s="112"/>
      <c r="EZC7"/>
      <c r="EZD7"/>
      <c r="EZE7"/>
      <c r="EZF7"/>
      <c r="EZG7"/>
      <c r="EZH7"/>
      <c r="EZI7"/>
      <c r="EZJ7"/>
      <c r="EZK7"/>
      <c r="EZL7"/>
      <c r="EZM7"/>
      <c r="EZN7"/>
      <c r="EZO7"/>
      <c r="EZP7"/>
      <c r="EZQ7"/>
      <c r="EZR7"/>
      <c r="EZS7"/>
      <c r="EZT7"/>
      <c r="EZU7"/>
      <c r="EZV7"/>
      <c r="EZW7"/>
      <c r="EZX7"/>
      <c r="FBC7" s="112"/>
      <c r="FBD7" s="112"/>
      <c r="FBE7" s="112"/>
      <c r="FBF7" s="112"/>
      <c r="FBG7" s="112"/>
      <c r="FBH7" s="112"/>
      <c r="FBI7" s="112"/>
      <c r="FBJ7" s="112"/>
      <c r="FBK7"/>
      <c r="FBL7"/>
      <c r="FBM7"/>
      <c r="FBN7"/>
      <c r="FBO7"/>
      <c r="FBP7"/>
      <c r="FBQ7"/>
      <c r="FBR7"/>
      <c r="FBS7"/>
      <c r="FBT7"/>
      <c r="FBU7"/>
      <c r="FBV7"/>
      <c r="FBW7"/>
      <c r="FBX7"/>
      <c r="FBY7"/>
      <c r="FBZ7"/>
      <c r="FCA7"/>
      <c r="FCB7"/>
      <c r="FCC7"/>
      <c r="FCD7"/>
      <c r="FCE7"/>
      <c r="FCF7"/>
      <c r="FDK7" s="112"/>
      <c r="FDL7" s="112"/>
      <c r="FDM7" s="112"/>
      <c r="FDN7" s="112"/>
      <c r="FDO7" s="112"/>
      <c r="FDP7" s="112"/>
      <c r="FDQ7" s="112"/>
      <c r="FDR7" s="112"/>
      <c r="FDS7"/>
      <c r="FDT7"/>
      <c r="FDU7"/>
      <c r="FDV7"/>
      <c r="FDW7"/>
      <c r="FDX7"/>
      <c r="FDY7"/>
      <c r="FDZ7"/>
      <c r="FEA7"/>
      <c r="FEB7"/>
      <c r="FEC7"/>
      <c r="FED7"/>
      <c r="FEE7"/>
      <c r="FEF7"/>
      <c r="FEG7"/>
      <c r="FEH7"/>
      <c r="FEI7"/>
      <c r="FEJ7"/>
      <c r="FEK7"/>
      <c r="FEL7"/>
      <c r="FEM7"/>
      <c r="FEN7"/>
      <c r="FFS7" s="112"/>
      <c r="FFT7" s="112"/>
      <c r="FFU7" s="112"/>
      <c r="FFV7" s="112"/>
      <c r="FFW7" s="112"/>
      <c r="FFX7" s="112"/>
      <c r="FFY7" s="112"/>
      <c r="FFZ7" s="112"/>
      <c r="FGA7"/>
      <c r="FGB7"/>
      <c r="FGC7"/>
      <c r="FGD7"/>
      <c r="FGE7"/>
      <c r="FGF7"/>
      <c r="FGG7"/>
      <c r="FGH7"/>
      <c r="FGI7"/>
      <c r="FGJ7"/>
      <c r="FGK7"/>
      <c r="FGL7"/>
      <c r="FGM7"/>
      <c r="FGN7"/>
      <c r="FGO7"/>
      <c r="FGP7"/>
      <c r="FGQ7"/>
      <c r="FGR7"/>
      <c r="FGS7"/>
      <c r="FGT7"/>
      <c r="FGU7"/>
      <c r="FGV7"/>
      <c r="FIA7" s="112"/>
      <c r="FIB7" s="112"/>
      <c r="FIC7" s="112"/>
      <c r="FID7" s="112"/>
      <c r="FIE7" s="112"/>
      <c r="FIF7" s="112"/>
      <c r="FIG7" s="112"/>
      <c r="FIH7" s="112"/>
      <c r="FII7"/>
      <c r="FIJ7"/>
      <c r="FIK7"/>
      <c r="FIL7"/>
      <c r="FIM7"/>
      <c r="FIN7"/>
      <c r="FIO7"/>
      <c r="FIP7"/>
      <c r="FIQ7"/>
      <c r="FIR7"/>
      <c r="FIS7"/>
      <c r="FIT7"/>
      <c r="FIU7"/>
      <c r="FIV7"/>
      <c r="FIW7"/>
      <c r="FIX7"/>
      <c r="FIY7"/>
      <c r="FIZ7"/>
      <c r="FJA7"/>
      <c r="FJB7"/>
      <c r="FJC7"/>
      <c r="FJD7"/>
      <c r="FKI7" s="112"/>
      <c r="FKJ7" s="112"/>
      <c r="FKK7" s="112"/>
      <c r="FKL7" s="112"/>
      <c r="FKM7" s="112"/>
      <c r="FKN7" s="112"/>
      <c r="FKO7" s="112"/>
      <c r="FKP7" s="112"/>
      <c r="FKQ7"/>
      <c r="FKR7"/>
      <c r="FKS7"/>
      <c r="FKT7"/>
      <c r="FKU7"/>
      <c r="FKV7"/>
      <c r="FKW7"/>
      <c r="FKX7"/>
      <c r="FKY7"/>
      <c r="FKZ7"/>
      <c r="FLA7"/>
      <c r="FLB7"/>
      <c r="FLC7"/>
      <c r="FLD7"/>
      <c r="FLE7"/>
      <c r="FLF7"/>
      <c r="FLG7"/>
      <c r="FLH7"/>
      <c r="FLI7"/>
      <c r="FLJ7"/>
      <c r="FLK7"/>
      <c r="FLL7"/>
      <c r="FMQ7" s="112"/>
      <c r="FMR7" s="112"/>
      <c r="FMS7" s="112"/>
      <c r="FMT7" s="112"/>
      <c r="FMU7" s="112"/>
      <c r="FMV7" s="112"/>
      <c r="FMW7" s="112"/>
      <c r="FMX7" s="112"/>
      <c r="FMY7"/>
      <c r="FMZ7"/>
      <c r="FNA7"/>
      <c r="FNB7"/>
      <c r="FNC7"/>
      <c r="FND7"/>
      <c r="FNE7"/>
      <c r="FNF7"/>
      <c r="FNG7"/>
      <c r="FNH7"/>
      <c r="FNI7"/>
      <c r="FNJ7"/>
      <c r="FNK7"/>
      <c r="FNL7"/>
      <c r="FNM7"/>
      <c r="FNN7"/>
      <c r="FNO7"/>
      <c r="FNP7"/>
      <c r="FNQ7"/>
      <c r="FNR7"/>
      <c r="FNS7"/>
      <c r="FNT7"/>
      <c r="FOY7" s="112"/>
      <c r="FOZ7" s="112"/>
      <c r="FPA7" s="112"/>
      <c r="FPB7" s="112"/>
      <c r="FPC7" s="112"/>
      <c r="FPD7" s="112"/>
      <c r="FPE7" s="112"/>
      <c r="FPF7" s="112"/>
      <c r="FPG7"/>
      <c r="FPH7"/>
      <c r="FPI7"/>
      <c r="FPJ7"/>
      <c r="FPK7"/>
      <c r="FPL7"/>
      <c r="FPM7"/>
      <c r="FPN7"/>
      <c r="FPO7"/>
      <c r="FPP7"/>
      <c r="FPQ7"/>
      <c r="FPR7"/>
      <c r="FPS7"/>
      <c r="FPT7"/>
      <c r="FPU7"/>
      <c r="FPV7"/>
      <c r="FPW7"/>
      <c r="FPX7"/>
      <c r="FPY7"/>
      <c r="FPZ7"/>
      <c r="FQA7"/>
      <c r="FQB7"/>
      <c r="FRG7" s="112"/>
      <c r="FRH7" s="112"/>
      <c r="FRI7" s="112"/>
      <c r="FRJ7" s="112"/>
      <c r="FRK7" s="112"/>
      <c r="FRL7" s="112"/>
      <c r="FRM7" s="112"/>
      <c r="FRN7" s="112"/>
      <c r="FRO7"/>
      <c r="FRP7"/>
      <c r="FRQ7"/>
      <c r="FRR7"/>
      <c r="FRS7"/>
      <c r="FRT7"/>
      <c r="FRU7"/>
      <c r="FRV7"/>
      <c r="FRW7"/>
      <c r="FRX7"/>
      <c r="FRY7"/>
      <c r="FRZ7"/>
      <c r="FSA7"/>
      <c r="FSB7"/>
      <c r="FSC7"/>
      <c r="FSD7"/>
      <c r="FSE7"/>
      <c r="FSF7"/>
      <c r="FSG7"/>
      <c r="FSH7"/>
      <c r="FSI7"/>
      <c r="FSJ7"/>
      <c r="FTO7" s="112"/>
      <c r="FTP7" s="112"/>
      <c r="FTQ7" s="112"/>
      <c r="FTR7" s="112"/>
      <c r="FTS7" s="112"/>
      <c r="FTT7" s="112"/>
      <c r="FTU7" s="112"/>
      <c r="FTV7" s="112"/>
      <c r="FTW7"/>
      <c r="FTX7"/>
      <c r="FTY7"/>
      <c r="FTZ7"/>
      <c r="FUA7"/>
      <c r="FUB7"/>
      <c r="FUC7"/>
      <c r="FUD7"/>
      <c r="FUE7"/>
      <c r="FUF7"/>
      <c r="FUG7"/>
      <c r="FUH7"/>
      <c r="FUI7"/>
      <c r="FUJ7"/>
      <c r="FUK7"/>
      <c r="FUL7"/>
      <c r="FUM7"/>
      <c r="FUN7"/>
      <c r="FUO7"/>
      <c r="FUP7"/>
      <c r="FUQ7"/>
      <c r="FUR7"/>
      <c r="FVW7" s="112"/>
      <c r="FVX7" s="112"/>
      <c r="FVY7" s="112"/>
      <c r="FVZ7" s="112"/>
      <c r="FWA7" s="112"/>
      <c r="FWB7" s="112"/>
      <c r="FWC7" s="112"/>
      <c r="FWD7" s="112"/>
      <c r="FWE7"/>
      <c r="FWF7"/>
      <c r="FWG7"/>
      <c r="FWH7"/>
      <c r="FWI7"/>
      <c r="FWJ7"/>
      <c r="FWK7"/>
      <c r="FWL7"/>
      <c r="FWM7"/>
      <c r="FWN7"/>
      <c r="FWO7"/>
      <c r="FWP7"/>
      <c r="FWQ7"/>
      <c r="FWR7"/>
      <c r="FWS7"/>
      <c r="FWT7"/>
      <c r="FWU7"/>
      <c r="FWV7"/>
      <c r="FWW7"/>
      <c r="FWX7"/>
      <c r="FWY7"/>
      <c r="FWZ7"/>
      <c r="FYE7" s="112"/>
      <c r="FYF7" s="112"/>
      <c r="FYG7" s="112"/>
      <c r="FYH7" s="112"/>
      <c r="FYI7" s="112"/>
      <c r="FYJ7" s="112"/>
      <c r="FYK7" s="112"/>
      <c r="FYL7" s="112"/>
      <c r="FYM7"/>
      <c r="FYN7"/>
      <c r="FYO7"/>
      <c r="FYP7"/>
      <c r="FYQ7"/>
      <c r="FYR7"/>
      <c r="FYS7"/>
      <c r="FYT7"/>
      <c r="FYU7"/>
      <c r="FYV7"/>
      <c r="FYW7"/>
      <c r="FYX7"/>
      <c r="FYY7"/>
      <c r="FYZ7"/>
      <c r="FZA7"/>
      <c r="FZB7"/>
      <c r="FZC7"/>
      <c r="FZD7"/>
      <c r="FZE7"/>
      <c r="FZF7"/>
      <c r="FZG7"/>
      <c r="FZH7"/>
      <c r="GAM7" s="112"/>
      <c r="GAN7" s="112"/>
      <c r="GAO7" s="112"/>
      <c r="GAP7" s="112"/>
      <c r="GAQ7" s="112"/>
      <c r="GAR7" s="112"/>
      <c r="GAS7" s="112"/>
      <c r="GAT7" s="112"/>
      <c r="GAU7"/>
      <c r="GAV7"/>
      <c r="GAW7"/>
      <c r="GAX7"/>
      <c r="GAY7"/>
      <c r="GAZ7"/>
      <c r="GBA7"/>
      <c r="GBB7"/>
      <c r="GBC7"/>
      <c r="GBD7"/>
      <c r="GBE7"/>
      <c r="GBF7"/>
      <c r="GBG7"/>
      <c r="GBH7"/>
      <c r="GBI7"/>
      <c r="GBJ7"/>
      <c r="GBK7"/>
      <c r="GBL7"/>
      <c r="GBM7"/>
      <c r="GBN7"/>
      <c r="GBO7"/>
      <c r="GBP7"/>
      <c r="GCU7" s="112"/>
      <c r="GCV7" s="112"/>
      <c r="GCW7" s="112"/>
      <c r="GCX7" s="112"/>
      <c r="GCY7" s="112"/>
      <c r="GCZ7" s="112"/>
      <c r="GDA7" s="112"/>
      <c r="GDB7" s="112"/>
      <c r="GDC7"/>
      <c r="GDD7"/>
      <c r="GDE7"/>
      <c r="GDF7"/>
      <c r="GDG7"/>
      <c r="GDH7"/>
      <c r="GDI7"/>
      <c r="GDJ7"/>
      <c r="GDK7"/>
      <c r="GDL7"/>
      <c r="GDM7"/>
      <c r="GDN7"/>
      <c r="GDO7"/>
      <c r="GDP7"/>
      <c r="GDQ7"/>
      <c r="GDR7"/>
      <c r="GDS7"/>
      <c r="GDT7"/>
      <c r="GDU7"/>
      <c r="GDV7"/>
      <c r="GDW7"/>
      <c r="GDX7"/>
      <c r="GFC7" s="112"/>
      <c r="GFD7" s="112"/>
      <c r="GFE7" s="112"/>
      <c r="GFF7" s="112"/>
      <c r="GFG7" s="112"/>
      <c r="GFH7" s="112"/>
      <c r="GFI7" s="112"/>
      <c r="GFJ7" s="112"/>
      <c r="GFK7"/>
      <c r="GFL7"/>
      <c r="GFM7"/>
      <c r="GFN7"/>
      <c r="GFO7"/>
      <c r="GFP7"/>
      <c r="GFQ7"/>
      <c r="GFR7"/>
      <c r="GFS7"/>
      <c r="GFT7"/>
      <c r="GFU7"/>
      <c r="GFV7"/>
      <c r="GFW7"/>
      <c r="GFX7"/>
      <c r="GFY7"/>
      <c r="GFZ7"/>
      <c r="GGA7"/>
      <c r="GGB7"/>
      <c r="GGC7"/>
      <c r="GGD7"/>
      <c r="GGE7"/>
      <c r="GGF7"/>
      <c r="GHK7" s="112"/>
      <c r="GHL7" s="112"/>
      <c r="GHM7" s="112"/>
      <c r="GHN7" s="112"/>
      <c r="GHO7" s="112"/>
      <c r="GHP7" s="112"/>
      <c r="GHQ7" s="112"/>
      <c r="GHR7" s="112"/>
      <c r="GHS7"/>
      <c r="GHT7"/>
      <c r="GHU7"/>
      <c r="GHV7"/>
      <c r="GHW7"/>
      <c r="GHX7"/>
      <c r="GHY7"/>
      <c r="GHZ7"/>
      <c r="GIA7"/>
      <c r="GIB7"/>
      <c r="GIC7"/>
      <c r="GID7"/>
      <c r="GIE7"/>
      <c r="GIF7"/>
      <c r="GIG7"/>
      <c r="GIH7"/>
      <c r="GII7"/>
      <c r="GIJ7"/>
      <c r="GIK7"/>
      <c r="GIL7"/>
      <c r="GIM7"/>
      <c r="GIN7"/>
      <c r="GJS7" s="112"/>
      <c r="GJT7" s="112"/>
      <c r="GJU7" s="112"/>
      <c r="GJV7" s="112"/>
      <c r="GJW7" s="112"/>
      <c r="GJX7" s="112"/>
      <c r="GJY7" s="112"/>
      <c r="GJZ7" s="112"/>
      <c r="GKA7"/>
      <c r="GKB7"/>
      <c r="GKC7"/>
      <c r="GKD7"/>
      <c r="GKE7"/>
      <c r="GKF7"/>
      <c r="GKG7"/>
      <c r="GKH7"/>
      <c r="GKI7"/>
      <c r="GKJ7"/>
      <c r="GKK7"/>
      <c r="GKL7"/>
      <c r="GKM7"/>
      <c r="GKN7"/>
      <c r="GKO7"/>
      <c r="GKP7"/>
      <c r="GKQ7"/>
      <c r="GKR7"/>
      <c r="GKS7"/>
      <c r="GKT7"/>
      <c r="GKU7"/>
      <c r="GKV7"/>
      <c r="GMA7" s="112"/>
      <c r="GMB7" s="112"/>
      <c r="GMC7" s="112"/>
      <c r="GMD7" s="112"/>
      <c r="GME7" s="112"/>
      <c r="GMF7" s="112"/>
      <c r="GMG7" s="112"/>
      <c r="GMH7" s="112"/>
      <c r="GMI7"/>
      <c r="GMJ7"/>
      <c r="GMK7"/>
      <c r="GML7"/>
      <c r="GMM7"/>
      <c r="GMN7"/>
      <c r="GMO7"/>
      <c r="GMP7"/>
      <c r="GMQ7"/>
      <c r="GMR7"/>
      <c r="GMS7"/>
      <c r="GMT7"/>
      <c r="GMU7"/>
      <c r="GMV7"/>
      <c r="GMW7"/>
      <c r="GMX7"/>
      <c r="GMY7"/>
      <c r="GMZ7"/>
      <c r="GNA7"/>
      <c r="GNB7"/>
      <c r="GNC7"/>
      <c r="GND7"/>
      <c r="GOI7" s="112"/>
      <c r="GOJ7" s="112"/>
      <c r="GOK7" s="112"/>
      <c r="GOL7" s="112"/>
      <c r="GOM7" s="112"/>
      <c r="GON7" s="112"/>
      <c r="GOO7" s="112"/>
      <c r="GOP7" s="112"/>
      <c r="GOQ7"/>
      <c r="GOR7"/>
      <c r="GOS7"/>
      <c r="GOT7"/>
      <c r="GOU7"/>
      <c r="GOV7"/>
      <c r="GOW7"/>
      <c r="GOX7"/>
      <c r="GOY7"/>
      <c r="GOZ7"/>
      <c r="GPA7"/>
      <c r="GPB7"/>
      <c r="GPC7"/>
      <c r="GPD7"/>
      <c r="GPE7"/>
      <c r="GPF7"/>
      <c r="GPG7"/>
      <c r="GPH7"/>
      <c r="GPI7"/>
      <c r="GPJ7"/>
      <c r="GPK7"/>
      <c r="GPL7"/>
      <c r="GQQ7" s="112"/>
      <c r="GQR7" s="112"/>
      <c r="GQS7" s="112"/>
      <c r="GQT7" s="112"/>
      <c r="GQU7" s="112"/>
      <c r="GQV7" s="112"/>
      <c r="GQW7" s="112"/>
      <c r="GQX7" s="112"/>
      <c r="GQY7"/>
      <c r="GQZ7"/>
      <c r="GRA7"/>
      <c r="GRB7"/>
      <c r="GRC7"/>
      <c r="GRD7"/>
      <c r="GRE7"/>
      <c r="GRF7"/>
      <c r="GRG7"/>
      <c r="GRH7"/>
      <c r="GRI7"/>
      <c r="GRJ7"/>
      <c r="GRK7"/>
      <c r="GRL7"/>
      <c r="GRM7"/>
      <c r="GRN7"/>
      <c r="GRO7"/>
      <c r="GRP7"/>
      <c r="GRQ7"/>
      <c r="GRR7"/>
      <c r="GRS7"/>
      <c r="GRT7"/>
      <c r="GSY7" s="112"/>
      <c r="GSZ7" s="112"/>
      <c r="GTA7" s="112"/>
      <c r="GTB7" s="112"/>
      <c r="GTC7" s="112"/>
      <c r="GTD7" s="112"/>
      <c r="GTE7" s="112"/>
      <c r="GTF7" s="112"/>
      <c r="GTG7"/>
      <c r="GTH7"/>
      <c r="GTI7"/>
      <c r="GTJ7"/>
      <c r="GTK7"/>
      <c r="GTL7"/>
      <c r="GTM7"/>
      <c r="GTN7"/>
      <c r="GTO7"/>
      <c r="GTP7"/>
      <c r="GTQ7"/>
      <c r="GTR7"/>
      <c r="GTS7"/>
      <c r="GTT7"/>
      <c r="GTU7"/>
      <c r="GTV7"/>
      <c r="GTW7"/>
      <c r="GTX7"/>
      <c r="GTY7"/>
      <c r="GTZ7"/>
      <c r="GUA7"/>
      <c r="GUB7"/>
      <c r="GVG7" s="112"/>
      <c r="GVH7" s="112"/>
      <c r="GVI7" s="112"/>
      <c r="GVJ7" s="112"/>
      <c r="GVK7" s="112"/>
      <c r="GVL7" s="112"/>
      <c r="GVM7" s="112"/>
      <c r="GVN7" s="112"/>
      <c r="GVO7"/>
      <c r="GVP7"/>
      <c r="GVQ7"/>
      <c r="GVR7"/>
      <c r="GVS7"/>
      <c r="GVT7"/>
      <c r="GVU7"/>
      <c r="GVV7"/>
      <c r="GVW7"/>
      <c r="GVX7"/>
      <c r="GVY7"/>
      <c r="GVZ7"/>
      <c r="GWA7"/>
      <c r="GWB7"/>
      <c r="GWC7"/>
      <c r="GWD7"/>
      <c r="GWE7"/>
      <c r="GWF7"/>
      <c r="GWG7"/>
      <c r="GWH7"/>
      <c r="GWI7"/>
      <c r="GWJ7"/>
      <c r="GXO7" s="112"/>
      <c r="GXP7" s="112"/>
      <c r="GXQ7" s="112"/>
      <c r="GXR7" s="112"/>
      <c r="GXS7" s="112"/>
      <c r="GXT7" s="112"/>
      <c r="GXU7" s="112"/>
      <c r="GXV7" s="112"/>
      <c r="GXW7"/>
      <c r="GXX7"/>
      <c r="GXY7"/>
      <c r="GXZ7"/>
      <c r="GYA7"/>
      <c r="GYB7"/>
      <c r="GYC7"/>
      <c r="GYD7"/>
      <c r="GYE7"/>
      <c r="GYF7"/>
      <c r="GYG7"/>
      <c r="GYH7"/>
      <c r="GYI7"/>
      <c r="GYJ7"/>
      <c r="GYK7"/>
      <c r="GYL7"/>
      <c r="GYM7"/>
      <c r="GYN7"/>
      <c r="GYO7"/>
      <c r="GYP7"/>
      <c r="GYQ7"/>
      <c r="GYR7"/>
      <c r="GZW7" s="112"/>
      <c r="GZX7" s="112"/>
      <c r="GZY7" s="112"/>
      <c r="GZZ7" s="112"/>
      <c r="HAA7" s="112"/>
      <c r="HAB7" s="112"/>
      <c r="HAC7" s="112"/>
      <c r="HAD7" s="112"/>
      <c r="HAE7"/>
      <c r="HAF7"/>
      <c r="HAG7"/>
      <c r="HAH7"/>
      <c r="HAI7"/>
      <c r="HAJ7"/>
      <c r="HAK7"/>
      <c r="HAL7"/>
      <c r="HAM7"/>
      <c r="HAN7"/>
      <c r="HAO7"/>
      <c r="HAP7"/>
      <c r="HAQ7"/>
      <c r="HAR7"/>
      <c r="HAS7"/>
      <c r="HAT7"/>
      <c r="HAU7"/>
      <c r="HAV7"/>
      <c r="HAW7"/>
      <c r="HAX7"/>
      <c r="HAY7"/>
      <c r="HAZ7"/>
      <c r="HCE7" s="112"/>
      <c r="HCF7" s="112"/>
      <c r="HCG7" s="112"/>
      <c r="HCH7" s="112"/>
      <c r="HCI7" s="112"/>
      <c r="HCJ7" s="112"/>
      <c r="HCK7" s="112"/>
      <c r="HCL7" s="112"/>
      <c r="HCM7"/>
      <c r="HCN7"/>
      <c r="HCO7"/>
      <c r="HCP7"/>
      <c r="HCQ7"/>
      <c r="HCR7"/>
      <c r="HCS7"/>
      <c r="HCT7"/>
      <c r="HCU7"/>
      <c r="HCV7"/>
      <c r="HCW7"/>
      <c r="HCX7"/>
      <c r="HCY7"/>
      <c r="HCZ7"/>
      <c r="HDA7"/>
      <c r="HDB7"/>
      <c r="HDC7"/>
      <c r="HDD7"/>
      <c r="HDE7"/>
      <c r="HDF7"/>
      <c r="HDG7"/>
      <c r="HDH7"/>
      <c r="HEM7" s="112"/>
      <c r="HEN7" s="112"/>
      <c r="HEO7" s="112"/>
      <c r="HEP7" s="112"/>
      <c r="HEQ7" s="112"/>
      <c r="HER7" s="112"/>
      <c r="HES7" s="112"/>
      <c r="HET7" s="112"/>
      <c r="HEU7"/>
      <c r="HEV7"/>
      <c r="HEW7"/>
      <c r="HEX7"/>
      <c r="HEY7"/>
      <c r="HEZ7"/>
      <c r="HFA7"/>
      <c r="HFB7"/>
      <c r="HFC7"/>
      <c r="HFD7"/>
      <c r="HFE7"/>
      <c r="HFF7"/>
      <c r="HFG7"/>
      <c r="HFH7"/>
      <c r="HFI7"/>
      <c r="HFJ7"/>
      <c r="HFK7"/>
      <c r="HFL7"/>
      <c r="HFM7"/>
      <c r="HFN7"/>
      <c r="HFO7"/>
      <c r="HFP7"/>
      <c r="HGU7" s="112"/>
      <c r="HGV7" s="112"/>
      <c r="HGW7" s="112"/>
      <c r="HGX7" s="112"/>
      <c r="HGY7" s="112"/>
      <c r="HGZ7" s="112"/>
      <c r="HHA7" s="112"/>
      <c r="HHB7" s="112"/>
      <c r="HHC7"/>
      <c r="HHD7"/>
      <c r="HHE7"/>
      <c r="HHF7"/>
      <c r="HHG7"/>
      <c r="HHH7"/>
      <c r="HHI7"/>
      <c r="HHJ7"/>
      <c r="HHK7"/>
      <c r="HHL7"/>
      <c r="HHM7"/>
      <c r="HHN7"/>
      <c r="HHO7"/>
      <c r="HHP7"/>
      <c r="HHQ7"/>
      <c r="HHR7"/>
      <c r="HHS7"/>
      <c r="HHT7"/>
      <c r="HHU7"/>
      <c r="HHV7"/>
      <c r="HHW7"/>
      <c r="HHX7"/>
      <c r="HJC7" s="112"/>
      <c r="HJD7" s="112"/>
      <c r="HJE7" s="112"/>
      <c r="HJF7" s="112"/>
      <c r="HJG7" s="112"/>
      <c r="HJH7" s="112"/>
      <c r="HJI7" s="112"/>
      <c r="HJJ7" s="112"/>
      <c r="HJK7"/>
      <c r="HJL7"/>
      <c r="HJM7"/>
      <c r="HJN7"/>
      <c r="HJO7"/>
      <c r="HJP7"/>
      <c r="HJQ7"/>
      <c r="HJR7"/>
      <c r="HJS7"/>
      <c r="HJT7"/>
      <c r="HJU7"/>
      <c r="HJV7"/>
      <c r="HJW7"/>
      <c r="HJX7"/>
      <c r="HJY7"/>
      <c r="HJZ7"/>
      <c r="HKA7"/>
      <c r="HKB7"/>
      <c r="HKC7"/>
      <c r="HKD7"/>
      <c r="HKE7"/>
      <c r="HKF7"/>
      <c r="HLK7" s="112"/>
      <c r="HLL7" s="112"/>
      <c r="HLM7" s="112"/>
      <c r="HLN7" s="112"/>
      <c r="HLO7" s="112"/>
      <c r="HLP7" s="112"/>
      <c r="HLQ7" s="112"/>
      <c r="HLR7" s="112"/>
      <c r="HLS7"/>
      <c r="HLT7"/>
      <c r="HLU7"/>
      <c r="HLV7"/>
      <c r="HLW7"/>
      <c r="HLX7"/>
      <c r="HLY7"/>
      <c r="HLZ7"/>
      <c r="HMA7"/>
      <c r="HMB7"/>
      <c r="HMC7"/>
      <c r="HMD7"/>
      <c r="HME7"/>
      <c r="HMF7"/>
      <c r="HMG7"/>
      <c r="HMH7"/>
      <c r="HMI7"/>
      <c r="HMJ7"/>
      <c r="HMK7"/>
      <c r="HML7"/>
      <c r="HMM7"/>
      <c r="HMN7"/>
      <c r="HNS7" s="112"/>
      <c r="HNT7" s="112"/>
      <c r="HNU7" s="112"/>
      <c r="HNV7" s="112"/>
      <c r="HNW7" s="112"/>
      <c r="HNX7" s="112"/>
      <c r="HNY7" s="112"/>
      <c r="HNZ7" s="112"/>
      <c r="HOA7"/>
      <c r="HOB7"/>
      <c r="HOC7"/>
      <c r="HOD7"/>
      <c r="HOE7"/>
      <c r="HOF7"/>
      <c r="HOG7"/>
      <c r="HOH7"/>
      <c r="HOI7"/>
      <c r="HOJ7"/>
      <c r="HOK7"/>
      <c r="HOL7"/>
      <c r="HOM7"/>
      <c r="HON7"/>
      <c r="HOO7"/>
      <c r="HOP7"/>
      <c r="HOQ7"/>
      <c r="HOR7"/>
      <c r="HOS7"/>
      <c r="HOT7"/>
      <c r="HOU7"/>
      <c r="HOV7"/>
      <c r="HQA7" s="112"/>
      <c r="HQB7" s="112"/>
      <c r="HQC7" s="112"/>
      <c r="HQD7" s="112"/>
      <c r="HQE7" s="112"/>
      <c r="HQF7" s="112"/>
      <c r="HQG7" s="112"/>
      <c r="HQH7" s="112"/>
      <c r="HQI7"/>
      <c r="HQJ7"/>
      <c r="HQK7"/>
      <c r="HQL7"/>
      <c r="HQM7"/>
      <c r="HQN7"/>
      <c r="HQO7"/>
      <c r="HQP7"/>
      <c r="HQQ7"/>
      <c r="HQR7"/>
      <c r="HQS7"/>
      <c r="HQT7"/>
      <c r="HQU7"/>
      <c r="HQV7"/>
      <c r="HQW7"/>
      <c r="HQX7"/>
      <c r="HQY7"/>
      <c r="HQZ7"/>
      <c r="HRA7"/>
      <c r="HRB7"/>
      <c r="HRC7"/>
      <c r="HRD7"/>
      <c r="HSI7" s="112"/>
      <c r="HSJ7" s="112"/>
      <c r="HSK7" s="112"/>
      <c r="HSL7" s="112"/>
      <c r="HSM7" s="112"/>
      <c r="HSN7" s="112"/>
      <c r="HSO7" s="112"/>
      <c r="HSP7" s="112"/>
      <c r="HSQ7"/>
      <c r="HSR7"/>
      <c r="HSS7"/>
      <c r="HST7"/>
      <c r="HSU7"/>
      <c r="HSV7"/>
      <c r="HSW7"/>
      <c r="HSX7"/>
      <c r="HSY7"/>
      <c r="HSZ7"/>
      <c r="HTA7"/>
      <c r="HTB7"/>
      <c r="HTC7"/>
      <c r="HTD7"/>
      <c r="HTE7"/>
      <c r="HTF7"/>
      <c r="HTG7"/>
      <c r="HTH7"/>
      <c r="HTI7"/>
      <c r="HTJ7"/>
      <c r="HTK7"/>
      <c r="HTL7"/>
      <c r="HUQ7" s="112"/>
      <c r="HUR7" s="112"/>
      <c r="HUS7" s="112"/>
      <c r="HUT7" s="112"/>
      <c r="HUU7" s="112"/>
      <c r="HUV7" s="112"/>
      <c r="HUW7" s="112"/>
      <c r="HUX7" s="112"/>
      <c r="HUY7"/>
      <c r="HUZ7"/>
      <c r="HVA7"/>
      <c r="HVB7"/>
      <c r="HVC7"/>
      <c r="HVD7"/>
      <c r="HVE7"/>
      <c r="HVF7"/>
      <c r="HVG7"/>
      <c r="HVH7"/>
      <c r="HVI7"/>
      <c r="HVJ7"/>
      <c r="HVK7"/>
      <c r="HVL7"/>
      <c r="HVM7"/>
      <c r="HVN7"/>
      <c r="HVO7"/>
      <c r="HVP7"/>
      <c r="HVQ7"/>
      <c r="HVR7"/>
      <c r="HVS7"/>
      <c r="HVT7"/>
      <c r="HWY7" s="112"/>
      <c r="HWZ7" s="112"/>
      <c r="HXA7" s="112"/>
      <c r="HXB7" s="112"/>
      <c r="HXC7" s="112"/>
      <c r="HXD7" s="112"/>
      <c r="HXE7" s="112"/>
      <c r="HXF7" s="112"/>
      <c r="HXG7"/>
      <c r="HXH7"/>
      <c r="HXI7"/>
      <c r="HXJ7"/>
      <c r="HXK7"/>
      <c r="HXL7"/>
      <c r="HXM7"/>
      <c r="HXN7"/>
      <c r="HXO7"/>
      <c r="HXP7"/>
      <c r="HXQ7"/>
      <c r="HXR7"/>
      <c r="HXS7"/>
      <c r="HXT7"/>
      <c r="HXU7"/>
      <c r="HXV7"/>
      <c r="HXW7"/>
      <c r="HXX7"/>
      <c r="HXY7"/>
      <c r="HXZ7"/>
      <c r="HYA7"/>
      <c r="HYB7"/>
      <c r="HZG7" s="112"/>
      <c r="HZH7" s="112"/>
      <c r="HZI7" s="112"/>
      <c r="HZJ7" s="112"/>
      <c r="HZK7" s="112"/>
      <c r="HZL7" s="112"/>
      <c r="HZM7" s="112"/>
      <c r="HZN7" s="112"/>
      <c r="HZO7"/>
      <c r="HZP7"/>
      <c r="HZQ7"/>
      <c r="HZR7"/>
      <c r="HZS7"/>
      <c r="HZT7"/>
      <c r="HZU7"/>
      <c r="HZV7"/>
      <c r="HZW7"/>
      <c r="HZX7"/>
      <c r="HZY7"/>
      <c r="HZZ7"/>
      <c r="IAA7"/>
      <c r="IAB7"/>
      <c r="IAC7"/>
      <c r="IAD7"/>
      <c r="IAE7"/>
      <c r="IAF7"/>
      <c r="IAG7"/>
      <c r="IAH7"/>
      <c r="IAI7"/>
      <c r="IAJ7"/>
      <c r="IBO7" s="112"/>
      <c r="IBP7" s="112"/>
      <c r="IBQ7" s="112"/>
      <c r="IBR7" s="112"/>
      <c r="IBS7" s="112"/>
      <c r="IBT7" s="112"/>
      <c r="IBU7" s="112"/>
      <c r="IBV7" s="112"/>
      <c r="IBW7"/>
      <c r="IBX7"/>
      <c r="IBY7"/>
      <c r="IBZ7"/>
      <c r="ICA7"/>
      <c r="ICB7"/>
      <c r="ICC7"/>
      <c r="ICD7"/>
      <c r="ICE7"/>
      <c r="ICF7"/>
      <c r="ICG7"/>
      <c r="ICH7"/>
      <c r="ICI7"/>
      <c r="ICJ7"/>
      <c r="ICK7"/>
      <c r="ICL7"/>
      <c r="ICM7"/>
      <c r="ICN7"/>
      <c r="ICO7"/>
      <c r="ICP7"/>
      <c r="ICQ7"/>
      <c r="ICR7"/>
      <c r="IDW7" s="112"/>
      <c r="IDX7" s="112"/>
      <c r="IDY7" s="112"/>
      <c r="IDZ7" s="112"/>
      <c r="IEA7" s="112"/>
      <c r="IEB7" s="112"/>
      <c r="IEC7" s="112"/>
      <c r="IED7" s="112"/>
      <c r="IEE7"/>
      <c r="IEF7"/>
      <c r="IEG7"/>
      <c r="IEH7"/>
      <c r="IEI7"/>
      <c r="IEJ7"/>
      <c r="IEK7"/>
      <c r="IEL7"/>
      <c r="IEM7"/>
      <c r="IEN7"/>
      <c r="IEO7"/>
      <c r="IEP7"/>
      <c r="IEQ7"/>
      <c r="IER7"/>
      <c r="IES7"/>
      <c r="IET7"/>
      <c r="IEU7"/>
      <c r="IEV7"/>
      <c r="IEW7"/>
      <c r="IEX7"/>
      <c r="IEY7"/>
      <c r="IEZ7"/>
      <c r="IGE7" s="112"/>
      <c r="IGF7" s="112"/>
      <c r="IGG7" s="112"/>
      <c r="IGH7" s="112"/>
      <c r="IGI7" s="112"/>
      <c r="IGJ7" s="112"/>
      <c r="IGK7" s="112"/>
      <c r="IGL7" s="112"/>
      <c r="IGM7"/>
      <c r="IGN7"/>
      <c r="IGO7"/>
      <c r="IGP7"/>
      <c r="IGQ7"/>
      <c r="IGR7"/>
      <c r="IGS7"/>
      <c r="IGT7"/>
      <c r="IGU7"/>
      <c r="IGV7"/>
      <c r="IGW7"/>
      <c r="IGX7"/>
      <c r="IGY7"/>
      <c r="IGZ7"/>
      <c r="IHA7"/>
      <c r="IHB7"/>
      <c r="IHC7"/>
      <c r="IHD7"/>
      <c r="IHE7"/>
      <c r="IHF7"/>
      <c r="IHG7"/>
      <c r="IHH7"/>
      <c r="IIM7" s="112"/>
      <c r="IIN7" s="112"/>
      <c r="IIO7" s="112"/>
      <c r="IIP7" s="112"/>
      <c r="IIQ7" s="112"/>
      <c r="IIR7" s="112"/>
      <c r="IIS7" s="112"/>
      <c r="IIT7" s="112"/>
      <c r="IIU7"/>
      <c r="IIV7"/>
      <c r="IIW7"/>
      <c r="IIX7"/>
      <c r="IIY7"/>
      <c r="IIZ7"/>
      <c r="IJA7"/>
      <c r="IJB7"/>
      <c r="IJC7"/>
      <c r="IJD7"/>
      <c r="IJE7"/>
      <c r="IJF7"/>
      <c r="IJG7"/>
      <c r="IJH7"/>
      <c r="IJI7"/>
      <c r="IJJ7"/>
      <c r="IJK7"/>
      <c r="IJL7"/>
      <c r="IJM7"/>
      <c r="IJN7"/>
      <c r="IJO7"/>
      <c r="IJP7"/>
      <c r="IKU7" s="112"/>
      <c r="IKV7" s="112"/>
      <c r="IKW7" s="112"/>
      <c r="IKX7" s="112"/>
      <c r="IKY7" s="112"/>
      <c r="IKZ7" s="112"/>
      <c r="ILA7" s="112"/>
      <c r="ILB7" s="112"/>
      <c r="ILC7"/>
      <c r="ILD7"/>
      <c r="ILE7"/>
      <c r="ILF7"/>
      <c r="ILG7"/>
      <c r="ILH7"/>
      <c r="ILI7"/>
      <c r="ILJ7"/>
      <c r="ILK7"/>
      <c r="ILL7"/>
      <c r="ILM7"/>
      <c r="ILN7"/>
      <c r="ILO7"/>
      <c r="ILP7"/>
      <c r="ILQ7"/>
      <c r="ILR7"/>
      <c r="ILS7"/>
      <c r="ILT7"/>
      <c r="ILU7"/>
      <c r="ILV7"/>
      <c r="ILW7"/>
      <c r="ILX7"/>
      <c r="INC7" s="112"/>
      <c r="IND7" s="112"/>
      <c r="INE7" s="112"/>
      <c r="INF7" s="112"/>
      <c r="ING7" s="112"/>
      <c r="INH7" s="112"/>
      <c r="INI7" s="112"/>
      <c r="INJ7" s="112"/>
      <c r="INK7"/>
      <c r="INL7"/>
      <c r="INM7"/>
      <c r="INN7"/>
      <c r="INO7"/>
      <c r="INP7"/>
      <c r="INQ7"/>
      <c r="INR7"/>
      <c r="INS7"/>
      <c r="INT7"/>
      <c r="INU7"/>
      <c r="INV7"/>
      <c r="INW7"/>
      <c r="INX7"/>
      <c r="INY7"/>
      <c r="INZ7"/>
      <c r="IOA7"/>
      <c r="IOB7"/>
      <c r="IOC7"/>
      <c r="IOD7"/>
      <c r="IOE7"/>
      <c r="IOF7"/>
      <c r="IPK7" s="112"/>
      <c r="IPL7" s="112"/>
      <c r="IPM7" s="112"/>
      <c r="IPN7" s="112"/>
      <c r="IPO7" s="112"/>
      <c r="IPP7" s="112"/>
      <c r="IPQ7" s="112"/>
      <c r="IPR7" s="112"/>
      <c r="IPS7"/>
      <c r="IPT7"/>
      <c r="IPU7"/>
      <c r="IPV7"/>
      <c r="IPW7"/>
      <c r="IPX7"/>
      <c r="IPY7"/>
      <c r="IPZ7"/>
      <c r="IQA7"/>
      <c r="IQB7"/>
      <c r="IQC7"/>
      <c r="IQD7"/>
      <c r="IQE7"/>
      <c r="IQF7"/>
      <c r="IQG7"/>
      <c r="IQH7"/>
      <c r="IQI7"/>
      <c r="IQJ7"/>
      <c r="IQK7"/>
      <c r="IQL7"/>
      <c r="IQM7"/>
      <c r="IQN7"/>
      <c r="IRS7" s="112"/>
      <c r="IRT7" s="112"/>
      <c r="IRU7" s="112"/>
      <c r="IRV7" s="112"/>
      <c r="IRW7" s="112"/>
      <c r="IRX7" s="112"/>
      <c r="IRY7" s="112"/>
      <c r="IRZ7" s="112"/>
      <c r="ISA7"/>
      <c r="ISB7"/>
      <c r="ISC7"/>
      <c r="ISD7"/>
      <c r="ISE7"/>
      <c r="ISF7"/>
      <c r="ISG7"/>
      <c r="ISH7"/>
      <c r="ISI7"/>
      <c r="ISJ7"/>
      <c r="ISK7"/>
      <c r="ISL7"/>
      <c r="ISM7"/>
      <c r="ISN7"/>
      <c r="ISO7"/>
      <c r="ISP7"/>
      <c r="ISQ7"/>
      <c r="ISR7"/>
      <c r="ISS7"/>
      <c r="IST7"/>
      <c r="ISU7"/>
      <c r="ISV7"/>
      <c r="IUA7" s="112"/>
      <c r="IUB7" s="112"/>
      <c r="IUC7" s="112"/>
      <c r="IUD7" s="112"/>
      <c r="IUE7" s="112"/>
      <c r="IUF7" s="112"/>
      <c r="IUG7" s="112"/>
      <c r="IUH7" s="112"/>
      <c r="IUI7"/>
      <c r="IUJ7"/>
      <c r="IUK7"/>
      <c r="IUL7"/>
      <c r="IUM7"/>
      <c r="IUN7"/>
      <c r="IUO7"/>
      <c r="IUP7"/>
      <c r="IUQ7"/>
      <c r="IUR7"/>
      <c r="IUS7"/>
      <c r="IUT7"/>
      <c r="IUU7"/>
      <c r="IUV7"/>
      <c r="IUW7"/>
      <c r="IUX7"/>
      <c r="IUY7"/>
      <c r="IUZ7"/>
      <c r="IVA7"/>
      <c r="IVB7"/>
      <c r="IVC7"/>
      <c r="IVD7"/>
      <c r="IWI7" s="112"/>
      <c r="IWJ7" s="112"/>
      <c r="IWK7" s="112"/>
      <c r="IWL7" s="112"/>
      <c r="IWM7" s="112"/>
      <c r="IWN7" s="112"/>
      <c r="IWO7" s="112"/>
      <c r="IWP7" s="112"/>
      <c r="IWQ7"/>
      <c r="IWR7"/>
      <c r="IWS7"/>
      <c r="IWT7"/>
      <c r="IWU7"/>
      <c r="IWV7"/>
      <c r="IWW7"/>
      <c r="IWX7"/>
      <c r="IWY7"/>
      <c r="IWZ7"/>
      <c r="IXA7"/>
      <c r="IXB7"/>
      <c r="IXC7"/>
      <c r="IXD7"/>
      <c r="IXE7"/>
      <c r="IXF7"/>
      <c r="IXG7"/>
      <c r="IXH7"/>
      <c r="IXI7"/>
      <c r="IXJ7"/>
      <c r="IXK7"/>
      <c r="IXL7"/>
      <c r="IYQ7" s="112"/>
      <c r="IYR7" s="112"/>
      <c r="IYS7" s="112"/>
      <c r="IYT7" s="112"/>
      <c r="IYU7" s="112"/>
      <c r="IYV7" s="112"/>
      <c r="IYW7" s="112"/>
      <c r="IYX7" s="112"/>
      <c r="IYY7"/>
      <c r="IYZ7"/>
      <c r="IZA7"/>
      <c r="IZB7"/>
      <c r="IZC7"/>
      <c r="IZD7"/>
      <c r="IZE7"/>
      <c r="IZF7"/>
      <c r="IZG7"/>
      <c r="IZH7"/>
      <c r="IZI7"/>
      <c r="IZJ7"/>
      <c r="IZK7"/>
      <c r="IZL7"/>
      <c r="IZM7"/>
      <c r="IZN7"/>
      <c r="IZO7"/>
      <c r="IZP7"/>
      <c r="IZQ7"/>
      <c r="IZR7"/>
      <c r="IZS7"/>
      <c r="IZT7"/>
      <c r="JAY7" s="112"/>
      <c r="JAZ7" s="112"/>
      <c r="JBA7" s="112"/>
      <c r="JBB7" s="112"/>
      <c r="JBC7" s="112"/>
      <c r="JBD7" s="112"/>
      <c r="JBE7" s="112"/>
      <c r="JBF7" s="112"/>
      <c r="JBG7"/>
      <c r="JBH7"/>
      <c r="JBI7"/>
      <c r="JBJ7"/>
      <c r="JBK7"/>
      <c r="JBL7"/>
      <c r="JBM7"/>
      <c r="JBN7"/>
      <c r="JBO7"/>
      <c r="JBP7"/>
      <c r="JBQ7"/>
      <c r="JBR7"/>
      <c r="JBS7"/>
      <c r="JBT7"/>
      <c r="JBU7"/>
      <c r="JBV7"/>
      <c r="JBW7"/>
      <c r="JBX7"/>
      <c r="JBY7"/>
      <c r="JBZ7"/>
      <c r="JCA7"/>
      <c r="JCB7"/>
      <c r="JDG7" s="112"/>
      <c r="JDH7" s="112"/>
      <c r="JDI7" s="112"/>
      <c r="JDJ7" s="112"/>
      <c r="JDK7" s="112"/>
      <c r="JDL7" s="112"/>
      <c r="JDM7" s="112"/>
      <c r="JDN7" s="112"/>
      <c r="JDO7"/>
      <c r="JDP7"/>
      <c r="JDQ7"/>
      <c r="JDR7"/>
      <c r="JDS7"/>
      <c r="JDT7"/>
      <c r="JDU7"/>
      <c r="JDV7"/>
      <c r="JDW7"/>
      <c r="JDX7"/>
      <c r="JDY7"/>
      <c r="JDZ7"/>
      <c r="JEA7"/>
      <c r="JEB7"/>
      <c r="JEC7"/>
      <c r="JED7"/>
      <c r="JEE7"/>
      <c r="JEF7"/>
      <c r="JEG7"/>
      <c r="JEH7"/>
      <c r="JEI7"/>
      <c r="JEJ7"/>
      <c r="JFO7" s="112"/>
      <c r="JFP7" s="112"/>
      <c r="JFQ7" s="112"/>
      <c r="JFR7" s="112"/>
      <c r="JFS7" s="112"/>
      <c r="JFT7" s="112"/>
      <c r="JFU7" s="112"/>
      <c r="JFV7" s="112"/>
      <c r="JFW7"/>
      <c r="JFX7"/>
      <c r="JFY7"/>
      <c r="JFZ7"/>
      <c r="JGA7"/>
      <c r="JGB7"/>
      <c r="JGC7"/>
      <c r="JGD7"/>
      <c r="JGE7"/>
      <c r="JGF7"/>
      <c r="JGG7"/>
      <c r="JGH7"/>
      <c r="JGI7"/>
      <c r="JGJ7"/>
      <c r="JGK7"/>
      <c r="JGL7"/>
      <c r="JGM7"/>
      <c r="JGN7"/>
      <c r="JGO7"/>
      <c r="JGP7"/>
      <c r="JGQ7"/>
      <c r="JGR7"/>
      <c r="JHW7" s="112"/>
      <c r="JHX7" s="112"/>
      <c r="JHY7" s="112"/>
      <c r="JHZ7" s="112"/>
      <c r="JIA7" s="112"/>
      <c r="JIB7" s="112"/>
      <c r="JIC7" s="112"/>
      <c r="JID7" s="112"/>
      <c r="JIE7"/>
      <c r="JIF7"/>
      <c r="JIG7"/>
      <c r="JIH7"/>
      <c r="JII7"/>
      <c r="JIJ7"/>
      <c r="JIK7"/>
      <c r="JIL7"/>
      <c r="JIM7"/>
      <c r="JIN7"/>
      <c r="JIO7"/>
      <c r="JIP7"/>
      <c r="JIQ7"/>
      <c r="JIR7"/>
      <c r="JIS7"/>
      <c r="JIT7"/>
      <c r="JIU7"/>
      <c r="JIV7"/>
      <c r="JIW7"/>
      <c r="JIX7"/>
      <c r="JIY7"/>
      <c r="JIZ7"/>
      <c r="JKE7" s="112"/>
      <c r="JKF7" s="112"/>
      <c r="JKG7" s="112"/>
      <c r="JKH7" s="112"/>
      <c r="JKI7" s="112"/>
      <c r="JKJ7" s="112"/>
      <c r="JKK7" s="112"/>
      <c r="JKL7" s="112"/>
      <c r="JKM7"/>
      <c r="JKN7"/>
      <c r="JKO7"/>
      <c r="JKP7"/>
      <c r="JKQ7"/>
      <c r="JKR7"/>
      <c r="JKS7"/>
      <c r="JKT7"/>
      <c r="JKU7"/>
      <c r="JKV7"/>
      <c r="JKW7"/>
      <c r="JKX7"/>
      <c r="JKY7"/>
      <c r="JKZ7"/>
      <c r="JLA7"/>
      <c r="JLB7"/>
      <c r="JLC7"/>
      <c r="JLD7"/>
      <c r="JLE7"/>
      <c r="JLF7"/>
      <c r="JLG7"/>
      <c r="JLH7"/>
      <c r="JMM7" s="112"/>
      <c r="JMN7" s="112"/>
      <c r="JMO7" s="112"/>
      <c r="JMP7" s="112"/>
      <c r="JMQ7" s="112"/>
      <c r="JMR7" s="112"/>
      <c r="JMS7" s="112"/>
      <c r="JMT7" s="112"/>
      <c r="JMU7"/>
      <c r="JMV7"/>
      <c r="JMW7"/>
      <c r="JMX7"/>
      <c r="JMY7"/>
      <c r="JMZ7"/>
      <c r="JNA7"/>
      <c r="JNB7"/>
      <c r="JNC7"/>
      <c r="JND7"/>
      <c r="JNE7"/>
      <c r="JNF7"/>
      <c r="JNG7"/>
      <c r="JNH7"/>
      <c r="JNI7"/>
      <c r="JNJ7"/>
      <c r="JNK7"/>
      <c r="JNL7"/>
      <c r="JNM7"/>
      <c r="JNN7"/>
      <c r="JNO7"/>
      <c r="JNP7"/>
      <c r="JOU7" s="112"/>
      <c r="JOV7" s="112"/>
      <c r="JOW7" s="112"/>
      <c r="JOX7" s="112"/>
      <c r="JOY7" s="112"/>
      <c r="JOZ7" s="112"/>
      <c r="JPA7" s="112"/>
      <c r="JPB7" s="112"/>
      <c r="JPC7"/>
      <c r="JPD7"/>
      <c r="JPE7"/>
      <c r="JPF7"/>
      <c r="JPG7"/>
      <c r="JPH7"/>
      <c r="JPI7"/>
      <c r="JPJ7"/>
      <c r="JPK7"/>
      <c r="JPL7"/>
      <c r="JPM7"/>
      <c r="JPN7"/>
      <c r="JPO7"/>
      <c r="JPP7"/>
      <c r="JPQ7"/>
      <c r="JPR7"/>
      <c r="JPS7"/>
      <c r="JPT7"/>
      <c r="JPU7"/>
      <c r="JPV7"/>
      <c r="JPW7"/>
      <c r="JPX7"/>
      <c r="JRC7" s="112"/>
      <c r="JRD7" s="112"/>
      <c r="JRE7" s="112"/>
      <c r="JRF7" s="112"/>
      <c r="JRG7" s="112"/>
      <c r="JRH7" s="112"/>
      <c r="JRI7" s="112"/>
      <c r="JRJ7" s="112"/>
      <c r="JRK7"/>
      <c r="JRL7"/>
      <c r="JRM7"/>
      <c r="JRN7"/>
      <c r="JRO7"/>
      <c r="JRP7"/>
      <c r="JRQ7"/>
      <c r="JRR7"/>
      <c r="JRS7"/>
      <c r="JRT7"/>
      <c r="JRU7"/>
      <c r="JRV7"/>
      <c r="JRW7"/>
      <c r="JRX7"/>
      <c r="JRY7"/>
      <c r="JRZ7"/>
      <c r="JSA7"/>
      <c r="JSB7"/>
      <c r="JSC7"/>
      <c r="JSD7"/>
      <c r="JSE7"/>
      <c r="JSF7"/>
      <c r="JTK7" s="112"/>
      <c r="JTL7" s="112"/>
      <c r="JTM7" s="112"/>
      <c r="JTN7" s="112"/>
      <c r="JTO7" s="112"/>
      <c r="JTP7" s="112"/>
      <c r="JTQ7" s="112"/>
      <c r="JTR7" s="112"/>
      <c r="JTS7"/>
      <c r="JTT7"/>
      <c r="JTU7"/>
      <c r="JTV7"/>
      <c r="JTW7"/>
      <c r="JTX7"/>
      <c r="JTY7"/>
      <c r="JTZ7"/>
      <c r="JUA7"/>
      <c r="JUB7"/>
      <c r="JUC7"/>
      <c r="JUD7"/>
      <c r="JUE7"/>
      <c r="JUF7"/>
      <c r="JUG7"/>
      <c r="JUH7"/>
      <c r="JUI7"/>
      <c r="JUJ7"/>
      <c r="JUK7"/>
      <c r="JUL7"/>
      <c r="JUM7"/>
      <c r="JUN7"/>
      <c r="JVS7" s="112"/>
      <c r="JVT7" s="112"/>
      <c r="JVU7" s="112"/>
      <c r="JVV7" s="112"/>
      <c r="JVW7" s="112"/>
      <c r="JVX7" s="112"/>
      <c r="JVY7" s="112"/>
      <c r="JVZ7" s="112"/>
      <c r="JWA7"/>
      <c r="JWB7"/>
      <c r="JWC7"/>
      <c r="JWD7"/>
      <c r="JWE7"/>
      <c r="JWF7"/>
      <c r="JWG7"/>
      <c r="JWH7"/>
      <c r="JWI7"/>
      <c r="JWJ7"/>
      <c r="JWK7"/>
      <c r="JWL7"/>
      <c r="JWM7"/>
      <c r="JWN7"/>
      <c r="JWO7"/>
      <c r="JWP7"/>
      <c r="JWQ7"/>
      <c r="JWR7"/>
      <c r="JWS7"/>
      <c r="JWT7"/>
      <c r="JWU7"/>
      <c r="JWV7"/>
      <c r="JYA7" s="112"/>
      <c r="JYB7" s="112"/>
      <c r="JYC7" s="112"/>
      <c r="JYD7" s="112"/>
      <c r="JYE7" s="112"/>
      <c r="JYF7" s="112"/>
      <c r="JYG7" s="112"/>
      <c r="JYH7" s="112"/>
      <c r="JYI7"/>
      <c r="JYJ7"/>
      <c r="JYK7"/>
      <c r="JYL7"/>
      <c r="JYM7"/>
      <c r="JYN7"/>
      <c r="JYO7"/>
      <c r="JYP7"/>
      <c r="JYQ7"/>
      <c r="JYR7"/>
      <c r="JYS7"/>
      <c r="JYT7"/>
      <c r="JYU7"/>
      <c r="JYV7"/>
      <c r="JYW7"/>
      <c r="JYX7"/>
      <c r="JYY7"/>
      <c r="JYZ7"/>
      <c r="JZA7"/>
      <c r="JZB7"/>
      <c r="JZC7"/>
      <c r="JZD7"/>
      <c r="KAI7" s="112"/>
      <c r="KAJ7" s="112"/>
      <c r="KAK7" s="112"/>
      <c r="KAL7" s="112"/>
      <c r="KAM7" s="112"/>
      <c r="KAN7" s="112"/>
      <c r="KAO7" s="112"/>
      <c r="KAP7" s="112"/>
      <c r="KAQ7"/>
      <c r="KAR7"/>
      <c r="KAS7"/>
      <c r="KAT7"/>
      <c r="KAU7"/>
      <c r="KAV7"/>
      <c r="KAW7"/>
      <c r="KAX7"/>
      <c r="KAY7"/>
      <c r="KAZ7"/>
      <c r="KBA7"/>
      <c r="KBB7"/>
      <c r="KBC7"/>
      <c r="KBD7"/>
      <c r="KBE7"/>
      <c r="KBF7"/>
      <c r="KBG7"/>
      <c r="KBH7"/>
      <c r="KBI7"/>
      <c r="KBJ7"/>
      <c r="KBK7"/>
      <c r="KBL7"/>
      <c r="KCQ7" s="112"/>
      <c r="KCR7" s="112"/>
      <c r="KCS7" s="112"/>
      <c r="KCT7" s="112"/>
      <c r="KCU7" s="112"/>
      <c r="KCV7" s="112"/>
      <c r="KCW7" s="112"/>
      <c r="KCX7" s="112"/>
      <c r="KCY7"/>
      <c r="KCZ7"/>
      <c r="KDA7"/>
      <c r="KDB7"/>
      <c r="KDC7"/>
      <c r="KDD7"/>
      <c r="KDE7"/>
      <c r="KDF7"/>
      <c r="KDG7"/>
      <c r="KDH7"/>
      <c r="KDI7"/>
      <c r="KDJ7"/>
      <c r="KDK7"/>
      <c r="KDL7"/>
      <c r="KDM7"/>
      <c r="KDN7"/>
      <c r="KDO7"/>
      <c r="KDP7"/>
      <c r="KDQ7"/>
      <c r="KDR7"/>
      <c r="KDS7"/>
      <c r="KDT7"/>
      <c r="KEY7" s="112"/>
      <c r="KEZ7" s="112"/>
      <c r="KFA7" s="112"/>
      <c r="KFB7" s="112"/>
      <c r="KFC7" s="112"/>
      <c r="KFD7" s="112"/>
      <c r="KFE7" s="112"/>
      <c r="KFF7" s="112"/>
      <c r="KFG7"/>
      <c r="KFH7"/>
      <c r="KFI7"/>
      <c r="KFJ7"/>
      <c r="KFK7"/>
      <c r="KFL7"/>
      <c r="KFM7"/>
      <c r="KFN7"/>
      <c r="KFO7"/>
      <c r="KFP7"/>
      <c r="KFQ7"/>
      <c r="KFR7"/>
      <c r="KFS7"/>
      <c r="KFT7"/>
      <c r="KFU7"/>
      <c r="KFV7"/>
      <c r="KFW7"/>
      <c r="KFX7"/>
      <c r="KFY7"/>
      <c r="KFZ7"/>
      <c r="KGA7"/>
      <c r="KGB7"/>
      <c r="KHG7" s="112"/>
      <c r="KHH7" s="112"/>
      <c r="KHI7" s="112"/>
      <c r="KHJ7" s="112"/>
      <c r="KHK7" s="112"/>
      <c r="KHL7" s="112"/>
      <c r="KHM7" s="112"/>
      <c r="KHN7" s="112"/>
      <c r="KHO7"/>
      <c r="KHP7"/>
      <c r="KHQ7"/>
      <c r="KHR7"/>
      <c r="KHS7"/>
      <c r="KHT7"/>
      <c r="KHU7"/>
      <c r="KHV7"/>
      <c r="KHW7"/>
      <c r="KHX7"/>
      <c r="KHY7"/>
      <c r="KHZ7"/>
      <c r="KIA7"/>
      <c r="KIB7"/>
      <c r="KIC7"/>
      <c r="KID7"/>
      <c r="KIE7"/>
      <c r="KIF7"/>
      <c r="KIG7"/>
      <c r="KIH7"/>
      <c r="KII7"/>
      <c r="KIJ7"/>
      <c r="KJO7" s="112"/>
      <c r="KJP7" s="112"/>
      <c r="KJQ7" s="112"/>
      <c r="KJR7" s="112"/>
      <c r="KJS7" s="112"/>
      <c r="KJT7" s="112"/>
      <c r="KJU7" s="112"/>
      <c r="KJV7" s="112"/>
      <c r="KJW7"/>
      <c r="KJX7"/>
      <c r="KJY7"/>
      <c r="KJZ7"/>
      <c r="KKA7"/>
      <c r="KKB7"/>
      <c r="KKC7"/>
      <c r="KKD7"/>
      <c r="KKE7"/>
      <c r="KKF7"/>
      <c r="KKG7"/>
      <c r="KKH7"/>
      <c r="KKI7"/>
      <c r="KKJ7"/>
      <c r="KKK7"/>
      <c r="KKL7"/>
      <c r="KKM7"/>
      <c r="KKN7"/>
      <c r="KKO7"/>
      <c r="KKP7"/>
      <c r="KKQ7"/>
      <c r="KKR7"/>
      <c r="KLW7" s="112"/>
      <c r="KLX7" s="112"/>
      <c r="KLY7" s="112"/>
      <c r="KLZ7" s="112"/>
      <c r="KMA7" s="112"/>
      <c r="KMB7" s="112"/>
      <c r="KMC7" s="112"/>
      <c r="KMD7" s="112"/>
      <c r="KME7"/>
      <c r="KMF7"/>
      <c r="KMG7"/>
      <c r="KMH7"/>
      <c r="KMI7"/>
      <c r="KMJ7"/>
      <c r="KMK7"/>
      <c r="KML7"/>
      <c r="KMM7"/>
      <c r="KMN7"/>
      <c r="KMO7"/>
      <c r="KMP7"/>
      <c r="KMQ7"/>
      <c r="KMR7"/>
      <c r="KMS7"/>
      <c r="KMT7"/>
      <c r="KMU7"/>
      <c r="KMV7"/>
      <c r="KMW7"/>
      <c r="KMX7"/>
      <c r="KMY7"/>
      <c r="KMZ7"/>
      <c r="KOE7" s="112"/>
      <c r="KOF7" s="112"/>
      <c r="KOG7" s="112"/>
      <c r="KOH7" s="112"/>
      <c r="KOI7" s="112"/>
      <c r="KOJ7" s="112"/>
      <c r="KOK7" s="112"/>
      <c r="KOL7" s="112"/>
      <c r="KOM7"/>
      <c r="KON7"/>
      <c r="KOO7"/>
      <c r="KOP7"/>
      <c r="KOQ7"/>
      <c r="KOR7"/>
      <c r="KOS7"/>
      <c r="KOT7"/>
      <c r="KOU7"/>
      <c r="KOV7"/>
      <c r="KOW7"/>
      <c r="KOX7"/>
      <c r="KOY7"/>
      <c r="KOZ7"/>
      <c r="KPA7"/>
      <c r="KPB7"/>
      <c r="KPC7"/>
      <c r="KPD7"/>
      <c r="KPE7"/>
      <c r="KPF7"/>
      <c r="KPG7"/>
      <c r="KPH7"/>
      <c r="KQM7" s="112"/>
      <c r="KQN7" s="112"/>
      <c r="KQO7" s="112"/>
      <c r="KQP7" s="112"/>
      <c r="KQQ7" s="112"/>
      <c r="KQR7" s="112"/>
      <c r="KQS7" s="112"/>
      <c r="KQT7" s="112"/>
      <c r="KQU7"/>
      <c r="KQV7"/>
      <c r="KQW7"/>
      <c r="KQX7"/>
      <c r="KQY7"/>
      <c r="KQZ7"/>
      <c r="KRA7"/>
      <c r="KRB7"/>
      <c r="KRC7"/>
      <c r="KRD7"/>
      <c r="KRE7"/>
      <c r="KRF7"/>
      <c r="KRG7"/>
      <c r="KRH7"/>
      <c r="KRI7"/>
      <c r="KRJ7"/>
      <c r="KRK7"/>
      <c r="KRL7"/>
      <c r="KRM7"/>
      <c r="KRN7"/>
      <c r="KRO7"/>
      <c r="KRP7"/>
      <c r="KSU7" s="112"/>
      <c r="KSV7" s="112"/>
      <c r="KSW7" s="112"/>
      <c r="KSX7" s="112"/>
      <c r="KSY7" s="112"/>
      <c r="KSZ7" s="112"/>
      <c r="KTA7" s="112"/>
      <c r="KTB7" s="112"/>
      <c r="KTC7"/>
      <c r="KTD7"/>
      <c r="KTE7"/>
      <c r="KTF7"/>
      <c r="KTG7"/>
      <c r="KTH7"/>
      <c r="KTI7"/>
      <c r="KTJ7"/>
      <c r="KTK7"/>
      <c r="KTL7"/>
      <c r="KTM7"/>
      <c r="KTN7"/>
      <c r="KTO7"/>
      <c r="KTP7"/>
      <c r="KTQ7"/>
      <c r="KTR7"/>
      <c r="KTS7"/>
      <c r="KTT7"/>
      <c r="KTU7"/>
      <c r="KTV7"/>
      <c r="KTW7"/>
      <c r="KTX7"/>
      <c r="KVC7" s="112"/>
      <c r="KVD7" s="112"/>
      <c r="KVE7" s="112"/>
      <c r="KVF7" s="112"/>
      <c r="KVG7" s="112"/>
      <c r="KVH7" s="112"/>
      <c r="KVI7" s="112"/>
      <c r="KVJ7" s="112"/>
      <c r="KVK7"/>
      <c r="KVL7"/>
      <c r="KVM7"/>
      <c r="KVN7"/>
      <c r="KVO7"/>
      <c r="KVP7"/>
      <c r="KVQ7"/>
      <c r="KVR7"/>
      <c r="KVS7"/>
      <c r="KVT7"/>
      <c r="KVU7"/>
      <c r="KVV7"/>
      <c r="KVW7"/>
      <c r="KVX7"/>
      <c r="KVY7"/>
      <c r="KVZ7"/>
      <c r="KWA7"/>
      <c r="KWB7"/>
      <c r="KWC7"/>
      <c r="KWD7"/>
      <c r="KWE7"/>
      <c r="KWF7"/>
      <c r="KXK7" s="112"/>
      <c r="KXL7" s="112"/>
      <c r="KXM7" s="112"/>
      <c r="KXN7" s="112"/>
      <c r="KXO7" s="112"/>
      <c r="KXP7" s="112"/>
      <c r="KXQ7" s="112"/>
      <c r="KXR7" s="112"/>
      <c r="KXS7"/>
      <c r="KXT7"/>
      <c r="KXU7"/>
      <c r="KXV7"/>
      <c r="KXW7"/>
      <c r="KXX7"/>
      <c r="KXY7"/>
      <c r="KXZ7"/>
      <c r="KYA7"/>
      <c r="KYB7"/>
      <c r="KYC7"/>
      <c r="KYD7"/>
      <c r="KYE7"/>
      <c r="KYF7"/>
      <c r="KYG7"/>
      <c r="KYH7"/>
      <c r="KYI7"/>
      <c r="KYJ7"/>
      <c r="KYK7"/>
      <c r="KYL7"/>
      <c r="KYM7"/>
      <c r="KYN7"/>
      <c r="KZS7" s="112"/>
      <c r="KZT7" s="112"/>
      <c r="KZU7" s="112"/>
      <c r="KZV7" s="112"/>
      <c r="KZW7" s="112"/>
      <c r="KZX7" s="112"/>
      <c r="KZY7" s="112"/>
      <c r="KZZ7" s="112"/>
      <c r="LAA7"/>
      <c r="LAB7"/>
      <c r="LAC7"/>
      <c r="LAD7"/>
      <c r="LAE7"/>
      <c r="LAF7"/>
      <c r="LAG7"/>
      <c r="LAH7"/>
      <c r="LAI7"/>
      <c r="LAJ7"/>
      <c r="LAK7"/>
      <c r="LAL7"/>
      <c r="LAM7"/>
      <c r="LAN7"/>
      <c r="LAO7"/>
      <c r="LAP7"/>
      <c r="LAQ7"/>
      <c r="LAR7"/>
      <c r="LAS7"/>
      <c r="LAT7"/>
      <c r="LAU7"/>
      <c r="LAV7"/>
      <c r="LCA7" s="112"/>
      <c r="LCB7" s="112"/>
      <c r="LCC7" s="112"/>
      <c r="LCD7" s="112"/>
      <c r="LCE7" s="112"/>
      <c r="LCF7" s="112"/>
      <c r="LCG7" s="112"/>
      <c r="LCH7" s="112"/>
      <c r="LCI7"/>
      <c r="LCJ7"/>
      <c r="LCK7"/>
      <c r="LCL7"/>
      <c r="LCM7"/>
      <c r="LCN7"/>
      <c r="LCO7"/>
      <c r="LCP7"/>
      <c r="LCQ7"/>
      <c r="LCR7"/>
      <c r="LCS7"/>
      <c r="LCT7"/>
      <c r="LCU7"/>
      <c r="LCV7"/>
      <c r="LCW7"/>
      <c r="LCX7"/>
      <c r="LCY7"/>
      <c r="LCZ7"/>
      <c r="LDA7"/>
      <c r="LDB7"/>
      <c r="LDC7"/>
      <c r="LDD7"/>
      <c r="LEI7" s="112"/>
      <c r="LEJ7" s="112"/>
      <c r="LEK7" s="112"/>
      <c r="LEL7" s="112"/>
      <c r="LEM7" s="112"/>
      <c r="LEN7" s="112"/>
      <c r="LEO7" s="112"/>
      <c r="LEP7" s="112"/>
      <c r="LEQ7"/>
      <c r="LER7"/>
      <c r="LES7"/>
      <c r="LET7"/>
      <c r="LEU7"/>
      <c r="LEV7"/>
      <c r="LEW7"/>
      <c r="LEX7"/>
      <c r="LEY7"/>
      <c r="LEZ7"/>
      <c r="LFA7"/>
      <c r="LFB7"/>
      <c r="LFC7"/>
      <c r="LFD7"/>
      <c r="LFE7"/>
      <c r="LFF7"/>
      <c r="LFG7"/>
      <c r="LFH7"/>
      <c r="LFI7"/>
      <c r="LFJ7"/>
      <c r="LFK7"/>
      <c r="LFL7"/>
      <c r="LGQ7" s="112"/>
      <c r="LGR7" s="112"/>
      <c r="LGS7" s="112"/>
      <c r="LGT7" s="112"/>
      <c r="LGU7" s="112"/>
      <c r="LGV7" s="112"/>
      <c r="LGW7" s="112"/>
      <c r="LGX7" s="112"/>
      <c r="LGY7"/>
      <c r="LGZ7"/>
      <c r="LHA7"/>
      <c r="LHB7"/>
      <c r="LHC7"/>
      <c r="LHD7"/>
      <c r="LHE7"/>
      <c r="LHF7"/>
      <c r="LHG7"/>
      <c r="LHH7"/>
      <c r="LHI7"/>
      <c r="LHJ7"/>
      <c r="LHK7"/>
      <c r="LHL7"/>
      <c r="LHM7"/>
      <c r="LHN7"/>
      <c r="LHO7"/>
      <c r="LHP7"/>
      <c r="LHQ7"/>
      <c r="LHR7"/>
      <c r="LHS7"/>
      <c r="LHT7"/>
      <c r="LIY7" s="112"/>
      <c r="LIZ7" s="112"/>
      <c r="LJA7" s="112"/>
      <c r="LJB7" s="112"/>
      <c r="LJC7" s="112"/>
      <c r="LJD7" s="112"/>
      <c r="LJE7" s="112"/>
      <c r="LJF7" s="112"/>
      <c r="LJG7"/>
      <c r="LJH7"/>
      <c r="LJI7"/>
      <c r="LJJ7"/>
      <c r="LJK7"/>
      <c r="LJL7"/>
      <c r="LJM7"/>
      <c r="LJN7"/>
      <c r="LJO7"/>
      <c r="LJP7"/>
      <c r="LJQ7"/>
      <c r="LJR7"/>
      <c r="LJS7"/>
      <c r="LJT7"/>
      <c r="LJU7"/>
      <c r="LJV7"/>
      <c r="LJW7"/>
      <c r="LJX7"/>
      <c r="LJY7"/>
      <c r="LJZ7"/>
      <c r="LKA7"/>
      <c r="LKB7"/>
      <c r="LLG7" s="112"/>
      <c r="LLH7" s="112"/>
      <c r="LLI7" s="112"/>
      <c r="LLJ7" s="112"/>
      <c r="LLK7" s="112"/>
      <c r="LLL7" s="112"/>
      <c r="LLM7" s="112"/>
      <c r="LLN7" s="112"/>
      <c r="LLO7"/>
      <c r="LLP7"/>
      <c r="LLQ7"/>
      <c r="LLR7"/>
      <c r="LLS7"/>
      <c r="LLT7"/>
      <c r="LLU7"/>
      <c r="LLV7"/>
      <c r="LLW7"/>
      <c r="LLX7"/>
      <c r="LLY7"/>
      <c r="LLZ7"/>
      <c r="LMA7"/>
      <c r="LMB7"/>
      <c r="LMC7"/>
      <c r="LMD7"/>
      <c r="LME7"/>
      <c r="LMF7"/>
      <c r="LMG7"/>
      <c r="LMH7"/>
      <c r="LMI7"/>
      <c r="LMJ7"/>
      <c r="LNO7" s="112"/>
      <c r="LNP7" s="112"/>
      <c r="LNQ7" s="112"/>
      <c r="LNR7" s="112"/>
      <c r="LNS7" s="112"/>
      <c r="LNT7" s="112"/>
      <c r="LNU7" s="112"/>
      <c r="LNV7" s="112"/>
      <c r="LNW7"/>
      <c r="LNX7"/>
      <c r="LNY7"/>
      <c r="LNZ7"/>
      <c r="LOA7"/>
      <c r="LOB7"/>
      <c r="LOC7"/>
      <c r="LOD7"/>
      <c r="LOE7"/>
      <c r="LOF7"/>
      <c r="LOG7"/>
      <c r="LOH7"/>
      <c r="LOI7"/>
      <c r="LOJ7"/>
      <c r="LOK7"/>
      <c r="LOL7"/>
      <c r="LOM7"/>
      <c r="LON7"/>
      <c r="LOO7"/>
      <c r="LOP7"/>
      <c r="LOQ7"/>
      <c r="LOR7"/>
      <c r="LPW7" s="112"/>
      <c r="LPX7" s="112"/>
      <c r="LPY7" s="112"/>
      <c r="LPZ7" s="112"/>
      <c r="LQA7" s="112"/>
      <c r="LQB7" s="112"/>
      <c r="LQC7" s="112"/>
      <c r="LQD7" s="112"/>
      <c r="LQE7"/>
      <c r="LQF7"/>
      <c r="LQG7"/>
      <c r="LQH7"/>
      <c r="LQI7"/>
      <c r="LQJ7"/>
      <c r="LQK7"/>
      <c r="LQL7"/>
      <c r="LQM7"/>
      <c r="LQN7"/>
      <c r="LQO7"/>
      <c r="LQP7"/>
      <c r="LQQ7"/>
      <c r="LQR7"/>
      <c r="LQS7"/>
      <c r="LQT7"/>
      <c r="LQU7"/>
      <c r="LQV7"/>
      <c r="LQW7"/>
      <c r="LQX7"/>
      <c r="LQY7"/>
      <c r="LQZ7"/>
      <c r="LSE7" s="112"/>
      <c r="LSF7" s="112"/>
      <c r="LSG7" s="112"/>
      <c r="LSH7" s="112"/>
      <c r="LSI7" s="112"/>
      <c r="LSJ7" s="112"/>
      <c r="LSK7" s="112"/>
      <c r="LSL7" s="112"/>
      <c r="LSM7"/>
      <c r="LSN7"/>
      <c r="LSO7"/>
      <c r="LSP7"/>
      <c r="LSQ7"/>
      <c r="LSR7"/>
      <c r="LSS7"/>
      <c r="LST7"/>
      <c r="LSU7"/>
      <c r="LSV7"/>
      <c r="LSW7"/>
      <c r="LSX7"/>
      <c r="LSY7"/>
      <c r="LSZ7"/>
      <c r="LTA7"/>
      <c r="LTB7"/>
      <c r="LTC7"/>
      <c r="LTD7"/>
      <c r="LTE7"/>
      <c r="LTF7"/>
      <c r="LTG7"/>
      <c r="LTH7"/>
      <c r="LUM7" s="112"/>
      <c r="LUN7" s="112"/>
      <c r="LUO7" s="112"/>
      <c r="LUP7" s="112"/>
      <c r="LUQ7" s="112"/>
      <c r="LUR7" s="112"/>
      <c r="LUS7" s="112"/>
      <c r="LUT7" s="112"/>
      <c r="LUU7"/>
      <c r="LUV7"/>
      <c r="LUW7"/>
      <c r="LUX7"/>
      <c r="LUY7"/>
      <c r="LUZ7"/>
      <c r="LVA7"/>
      <c r="LVB7"/>
      <c r="LVC7"/>
      <c r="LVD7"/>
      <c r="LVE7"/>
      <c r="LVF7"/>
      <c r="LVG7"/>
      <c r="LVH7"/>
      <c r="LVI7"/>
      <c r="LVJ7"/>
      <c r="LVK7"/>
      <c r="LVL7"/>
      <c r="LVM7"/>
      <c r="LVN7"/>
      <c r="LVO7"/>
      <c r="LVP7"/>
      <c r="LWU7" s="112"/>
      <c r="LWV7" s="112"/>
      <c r="LWW7" s="112"/>
      <c r="LWX7" s="112"/>
      <c r="LWY7" s="112"/>
      <c r="LWZ7" s="112"/>
      <c r="LXA7" s="112"/>
      <c r="LXB7" s="112"/>
      <c r="LXC7"/>
      <c r="LXD7"/>
      <c r="LXE7"/>
      <c r="LXF7"/>
      <c r="LXG7"/>
      <c r="LXH7"/>
      <c r="LXI7"/>
      <c r="LXJ7"/>
      <c r="LXK7"/>
      <c r="LXL7"/>
      <c r="LXM7"/>
      <c r="LXN7"/>
      <c r="LXO7"/>
      <c r="LXP7"/>
      <c r="LXQ7"/>
      <c r="LXR7"/>
      <c r="LXS7"/>
      <c r="LXT7"/>
      <c r="LXU7"/>
      <c r="LXV7"/>
      <c r="LXW7"/>
      <c r="LXX7"/>
      <c r="LZC7" s="112"/>
      <c r="LZD7" s="112"/>
      <c r="LZE7" s="112"/>
      <c r="LZF7" s="112"/>
      <c r="LZG7" s="112"/>
      <c r="LZH7" s="112"/>
      <c r="LZI7" s="112"/>
      <c r="LZJ7" s="112"/>
      <c r="LZK7"/>
      <c r="LZL7"/>
      <c r="LZM7"/>
      <c r="LZN7"/>
      <c r="LZO7"/>
      <c r="LZP7"/>
      <c r="LZQ7"/>
      <c r="LZR7"/>
      <c r="LZS7"/>
      <c r="LZT7"/>
      <c r="LZU7"/>
      <c r="LZV7"/>
      <c r="LZW7"/>
      <c r="LZX7"/>
      <c r="LZY7"/>
      <c r="LZZ7"/>
      <c r="MAA7"/>
      <c r="MAB7"/>
      <c r="MAC7"/>
      <c r="MAD7"/>
      <c r="MAE7"/>
      <c r="MAF7"/>
      <c r="MBK7" s="112"/>
      <c r="MBL7" s="112"/>
      <c r="MBM7" s="112"/>
      <c r="MBN7" s="112"/>
      <c r="MBO7" s="112"/>
      <c r="MBP7" s="112"/>
      <c r="MBQ7" s="112"/>
      <c r="MBR7" s="112"/>
      <c r="MBS7"/>
      <c r="MBT7"/>
      <c r="MBU7"/>
      <c r="MBV7"/>
      <c r="MBW7"/>
      <c r="MBX7"/>
      <c r="MBY7"/>
      <c r="MBZ7"/>
      <c r="MCA7"/>
      <c r="MCB7"/>
      <c r="MCC7"/>
      <c r="MCD7"/>
      <c r="MCE7"/>
      <c r="MCF7"/>
      <c r="MCG7"/>
      <c r="MCH7"/>
      <c r="MCI7"/>
      <c r="MCJ7"/>
      <c r="MCK7"/>
      <c r="MCL7"/>
      <c r="MCM7"/>
      <c r="MCN7"/>
      <c r="MDS7" s="112"/>
      <c r="MDT7" s="112"/>
      <c r="MDU7" s="112"/>
      <c r="MDV7" s="112"/>
      <c r="MDW7" s="112"/>
      <c r="MDX7" s="112"/>
      <c r="MDY7" s="112"/>
      <c r="MDZ7" s="112"/>
      <c r="MEA7"/>
      <c r="MEB7"/>
      <c r="MEC7"/>
      <c r="MED7"/>
      <c r="MEE7"/>
      <c r="MEF7"/>
      <c r="MEG7"/>
      <c r="MEH7"/>
      <c r="MEI7"/>
      <c r="MEJ7"/>
      <c r="MEK7"/>
      <c r="MEL7"/>
      <c r="MEM7"/>
      <c r="MEN7"/>
      <c r="MEO7"/>
      <c r="MEP7"/>
      <c r="MEQ7"/>
      <c r="MER7"/>
      <c r="MES7"/>
      <c r="MET7"/>
      <c r="MEU7"/>
      <c r="MEV7"/>
      <c r="MGA7" s="112"/>
      <c r="MGB7" s="112"/>
      <c r="MGC7" s="112"/>
      <c r="MGD7" s="112"/>
      <c r="MGE7" s="112"/>
      <c r="MGF7" s="112"/>
      <c r="MGG7" s="112"/>
      <c r="MGH7" s="112"/>
      <c r="MGI7"/>
      <c r="MGJ7"/>
      <c r="MGK7"/>
      <c r="MGL7"/>
      <c r="MGM7"/>
      <c r="MGN7"/>
      <c r="MGO7"/>
      <c r="MGP7"/>
      <c r="MGQ7"/>
      <c r="MGR7"/>
      <c r="MGS7"/>
      <c r="MGT7"/>
      <c r="MGU7"/>
      <c r="MGV7"/>
      <c r="MGW7"/>
      <c r="MGX7"/>
      <c r="MGY7"/>
      <c r="MGZ7"/>
      <c r="MHA7"/>
      <c r="MHB7"/>
      <c r="MHC7"/>
      <c r="MHD7"/>
      <c r="MII7" s="112"/>
      <c r="MIJ7" s="112"/>
      <c r="MIK7" s="112"/>
      <c r="MIL7" s="112"/>
      <c r="MIM7" s="112"/>
      <c r="MIN7" s="112"/>
      <c r="MIO7" s="112"/>
      <c r="MIP7" s="112"/>
      <c r="MIQ7"/>
      <c r="MIR7"/>
      <c r="MIS7"/>
      <c r="MIT7"/>
      <c r="MIU7"/>
      <c r="MIV7"/>
      <c r="MIW7"/>
      <c r="MIX7"/>
      <c r="MIY7"/>
      <c r="MIZ7"/>
      <c r="MJA7"/>
      <c r="MJB7"/>
      <c r="MJC7"/>
      <c r="MJD7"/>
      <c r="MJE7"/>
      <c r="MJF7"/>
      <c r="MJG7"/>
      <c r="MJH7"/>
      <c r="MJI7"/>
      <c r="MJJ7"/>
      <c r="MJK7"/>
      <c r="MJL7"/>
      <c r="MKQ7" s="112"/>
      <c r="MKR7" s="112"/>
      <c r="MKS7" s="112"/>
      <c r="MKT7" s="112"/>
      <c r="MKU7" s="112"/>
      <c r="MKV7" s="112"/>
      <c r="MKW7" s="112"/>
      <c r="MKX7" s="112"/>
      <c r="MKY7"/>
      <c r="MKZ7"/>
      <c r="MLA7"/>
      <c r="MLB7"/>
      <c r="MLC7"/>
      <c r="MLD7"/>
      <c r="MLE7"/>
      <c r="MLF7"/>
      <c r="MLG7"/>
      <c r="MLH7"/>
      <c r="MLI7"/>
      <c r="MLJ7"/>
      <c r="MLK7"/>
      <c r="MLL7"/>
      <c r="MLM7"/>
      <c r="MLN7"/>
      <c r="MLO7"/>
      <c r="MLP7"/>
      <c r="MLQ7"/>
      <c r="MLR7"/>
      <c r="MLS7"/>
      <c r="MLT7"/>
      <c r="MMY7" s="112"/>
      <c r="MMZ7" s="112"/>
      <c r="MNA7" s="112"/>
      <c r="MNB7" s="112"/>
      <c r="MNC7" s="112"/>
      <c r="MND7" s="112"/>
      <c r="MNE7" s="112"/>
      <c r="MNF7" s="112"/>
      <c r="MNG7"/>
      <c r="MNH7"/>
      <c r="MNI7"/>
      <c r="MNJ7"/>
      <c r="MNK7"/>
      <c r="MNL7"/>
      <c r="MNM7"/>
      <c r="MNN7"/>
      <c r="MNO7"/>
      <c r="MNP7"/>
      <c r="MNQ7"/>
      <c r="MNR7"/>
      <c r="MNS7"/>
      <c r="MNT7"/>
      <c r="MNU7"/>
      <c r="MNV7"/>
      <c r="MNW7"/>
      <c r="MNX7"/>
      <c r="MNY7"/>
      <c r="MNZ7"/>
      <c r="MOA7"/>
      <c r="MOB7"/>
      <c r="MPG7" s="112"/>
      <c r="MPH7" s="112"/>
      <c r="MPI7" s="112"/>
      <c r="MPJ7" s="112"/>
      <c r="MPK7" s="112"/>
      <c r="MPL7" s="112"/>
      <c r="MPM7" s="112"/>
      <c r="MPN7" s="112"/>
      <c r="MPO7"/>
      <c r="MPP7"/>
      <c r="MPQ7"/>
      <c r="MPR7"/>
      <c r="MPS7"/>
      <c r="MPT7"/>
      <c r="MPU7"/>
      <c r="MPV7"/>
      <c r="MPW7"/>
      <c r="MPX7"/>
      <c r="MPY7"/>
      <c r="MPZ7"/>
      <c r="MQA7"/>
      <c r="MQB7"/>
      <c r="MQC7"/>
      <c r="MQD7"/>
      <c r="MQE7"/>
      <c r="MQF7"/>
      <c r="MQG7"/>
      <c r="MQH7"/>
      <c r="MQI7"/>
      <c r="MQJ7"/>
      <c r="MRO7" s="112"/>
      <c r="MRP7" s="112"/>
      <c r="MRQ7" s="112"/>
      <c r="MRR7" s="112"/>
      <c r="MRS7" s="112"/>
      <c r="MRT7" s="112"/>
      <c r="MRU7" s="112"/>
      <c r="MRV7" s="112"/>
      <c r="MRW7"/>
      <c r="MRX7"/>
      <c r="MRY7"/>
      <c r="MRZ7"/>
      <c r="MSA7"/>
      <c r="MSB7"/>
      <c r="MSC7"/>
      <c r="MSD7"/>
      <c r="MSE7"/>
      <c r="MSF7"/>
      <c r="MSG7"/>
      <c r="MSH7"/>
      <c r="MSI7"/>
      <c r="MSJ7"/>
      <c r="MSK7"/>
      <c r="MSL7"/>
      <c r="MSM7"/>
      <c r="MSN7"/>
      <c r="MSO7"/>
      <c r="MSP7"/>
      <c r="MSQ7"/>
      <c r="MSR7"/>
      <c r="MTW7" s="112"/>
      <c r="MTX7" s="112"/>
      <c r="MTY7" s="112"/>
      <c r="MTZ7" s="112"/>
      <c r="MUA7" s="112"/>
      <c r="MUB7" s="112"/>
      <c r="MUC7" s="112"/>
      <c r="MUD7" s="112"/>
      <c r="MUE7"/>
      <c r="MUF7"/>
      <c r="MUG7"/>
      <c r="MUH7"/>
      <c r="MUI7"/>
      <c r="MUJ7"/>
      <c r="MUK7"/>
      <c r="MUL7"/>
      <c r="MUM7"/>
      <c r="MUN7"/>
      <c r="MUO7"/>
      <c r="MUP7"/>
      <c r="MUQ7"/>
      <c r="MUR7"/>
      <c r="MUS7"/>
      <c r="MUT7"/>
      <c r="MUU7"/>
      <c r="MUV7"/>
      <c r="MUW7"/>
      <c r="MUX7"/>
      <c r="MUY7"/>
      <c r="MUZ7"/>
      <c r="MWE7" s="112"/>
      <c r="MWF7" s="112"/>
      <c r="MWG7" s="112"/>
      <c r="MWH7" s="112"/>
      <c r="MWI7" s="112"/>
      <c r="MWJ7" s="112"/>
      <c r="MWK7" s="112"/>
      <c r="MWL7" s="112"/>
      <c r="MWM7"/>
      <c r="MWN7"/>
      <c r="MWO7"/>
      <c r="MWP7"/>
      <c r="MWQ7"/>
      <c r="MWR7"/>
      <c r="MWS7"/>
      <c r="MWT7"/>
      <c r="MWU7"/>
      <c r="MWV7"/>
      <c r="MWW7"/>
      <c r="MWX7"/>
      <c r="MWY7"/>
      <c r="MWZ7"/>
      <c r="MXA7"/>
      <c r="MXB7"/>
      <c r="MXC7"/>
      <c r="MXD7"/>
      <c r="MXE7"/>
      <c r="MXF7"/>
      <c r="MXG7"/>
      <c r="MXH7"/>
      <c r="MYM7" s="112"/>
      <c r="MYN7" s="112"/>
      <c r="MYO7" s="112"/>
      <c r="MYP7" s="112"/>
      <c r="MYQ7" s="112"/>
      <c r="MYR7" s="112"/>
      <c r="MYS7" s="112"/>
      <c r="MYT7" s="112"/>
      <c r="MYU7"/>
      <c r="MYV7"/>
      <c r="MYW7"/>
      <c r="MYX7"/>
      <c r="MYY7"/>
      <c r="MYZ7"/>
      <c r="MZA7"/>
      <c r="MZB7"/>
      <c r="MZC7"/>
      <c r="MZD7"/>
      <c r="MZE7"/>
      <c r="MZF7"/>
      <c r="MZG7"/>
      <c r="MZH7"/>
      <c r="MZI7"/>
      <c r="MZJ7"/>
      <c r="MZK7"/>
      <c r="MZL7"/>
      <c r="MZM7"/>
      <c r="MZN7"/>
      <c r="MZO7"/>
      <c r="MZP7"/>
      <c r="NAU7" s="112"/>
      <c r="NAV7" s="112"/>
      <c r="NAW7" s="112"/>
      <c r="NAX7" s="112"/>
      <c r="NAY7" s="112"/>
      <c r="NAZ7" s="112"/>
      <c r="NBA7" s="112"/>
      <c r="NBB7" s="112"/>
      <c r="NBC7"/>
      <c r="NBD7"/>
      <c r="NBE7"/>
      <c r="NBF7"/>
      <c r="NBG7"/>
      <c r="NBH7"/>
      <c r="NBI7"/>
      <c r="NBJ7"/>
      <c r="NBK7"/>
      <c r="NBL7"/>
      <c r="NBM7"/>
      <c r="NBN7"/>
      <c r="NBO7"/>
      <c r="NBP7"/>
      <c r="NBQ7"/>
      <c r="NBR7"/>
      <c r="NBS7"/>
      <c r="NBT7"/>
      <c r="NBU7"/>
      <c r="NBV7"/>
      <c r="NBW7"/>
      <c r="NBX7"/>
      <c r="NDC7" s="112"/>
      <c r="NDD7" s="112"/>
      <c r="NDE7" s="112"/>
      <c r="NDF7" s="112"/>
      <c r="NDG7" s="112"/>
      <c r="NDH7" s="112"/>
      <c r="NDI7" s="112"/>
      <c r="NDJ7" s="112"/>
      <c r="NDK7"/>
      <c r="NDL7"/>
      <c r="NDM7"/>
      <c r="NDN7"/>
      <c r="NDO7"/>
      <c r="NDP7"/>
      <c r="NDQ7"/>
      <c r="NDR7"/>
      <c r="NDS7"/>
      <c r="NDT7"/>
      <c r="NDU7"/>
      <c r="NDV7"/>
      <c r="NDW7"/>
      <c r="NDX7"/>
      <c r="NDY7"/>
      <c r="NDZ7"/>
      <c r="NEA7"/>
      <c r="NEB7"/>
      <c r="NEC7"/>
      <c r="NED7"/>
      <c r="NEE7"/>
      <c r="NEF7"/>
      <c r="NFK7" s="112"/>
      <c r="NFL7" s="112"/>
      <c r="NFM7" s="112"/>
      <c r="NFN7" s="112"/>
      <c r="NFO7" s="112"/>
      <c r="NFP7" s="112"/>
      <c r="NFQ7" s="112"/>
      <c r="NFR7" s="112"/>
      <c r="NFS7"/>
      <c r="NFT7"/>
      <c r="NFU7"/>
      <c r="NFV7"/>
      <c r="NFW7"/>
      <c r="NFX7"/>
      <c r="NFY7"/>
      <c r="NFZ7"/>
      <c r="NGA7"/>
      <c r="NGB7"/>
      <c r="NGC7"/>
      <c r="NGD7"/>
      <c r="NGE7"/>
      <c r="NGF7"/>
      <c r="NGG7"/>
      <c r="NGH7"/>
      <c r="NGI7"/>
      <c r="NGJ7"/>
      <c r="NGK7"/>
      <c r="NGL7"/>
      <c r="NGM7"/>
      <c r="NGN7"/>
      <c r="NHS7" s="112"/>
      <c r="NHT7" s="112"/>
      <c r="NHU7" s="112"/>
      <c r="NHV7" s="112"/>
      <c r="NHW7" s="112"/>
      <c r="NHX7" s="112"/>
      <c r="NHY7" s="112"/>
      <c r="NHZ7" s="112"/>
      <c r="NIA7"/>
      <c r="NIB7"/>
      <c r="NIC7"/>
      <c r="NID7"/>
      <c r="NIE7"/>
      <c r="NIF7"/>
      <c r="NIG7"/>
      <c r="NIH7"/>
      <c r="NII7"/>
      <c r="NIJ7"/>
      <c r="NIK7"/>
      <c r="NIL7"/>
      <c r="NIM7"/>
      <c r="NIN7"/>
      <c r="NIO7"/>
      <c r="NIP7"/>
      <c r="NIQ7"/>
      <c r="NIR7"/>
      <c r="NIS7"/>
      <c r="NIT7"/>
      <c r="NIU7"/>
      <c r="NIV7"/>
      <c r="NKA7" s="112"/>
      <c r="NKB7" s="112"/>
      <c r="NKC7" s="112"/>
      <c r="NKD7" s="112"/>
      <c r="NKE7" s="112"/>
      <c r="NKF7" s="112"/>
      <c r="NKG7" s="112"/>
      <c r="NKH7" s="112"/>
      <c r="NKI7"/>
      <c r="NKJ7"/>
      <c r="NKK7"/>
      <c r="NKL7"/>
      <c r="NKM7"/>
      <c r="NKN7"/>
      <c r="NKO7"/>
      <c r="NKP7"/>
      <c r="NKQ7"/>
      <c r="NKR7"/>
      <c r="NKS7"/>
      <c r="NKT7"/>
      <c r="NKU7"/>
      <c r="NKV7"/>
      <c r="NKW7"/>
      <c r="NKX7"/>
      <c r="NKY7"/>
      <c r="NKZ7"/>
      <c r="NLA7"/>
      <c r="NLB7"/>
      <c r="NLC7"/>
      <c r="NLD7"/>
      <c r="NMI7" s="112"/>
      <c r="NMJ7" s="112"/>
      <c r="NMK7" s="112"/>
      <c r="NML7" s="112"/>
      <c r="NMM7" s="112"/>
      <c r="NMN7" s="112"/>
      <c r="NMO7" s="112"/>
      <c r="NMP7" s="112"/>
      <c r="NMQ7"/>
      <c r="NMR7"/>
      <c r="NMS7"/>
      <c r="NMT7"/>
      <c r="NMU7"/>
      <c r="NMV7"/>
      <c r="NMW7"/>
      <c r="NMX7"/>
      <c r="NMY7"/>
      <c r="NMZ7"/>
      <c r="NNA7"/>
      <c r="NNB7"/>
      <c r="NNC7"/>
      <c r="NND7"/>
      <c r="NNE7"/>
      <c r="NNF7"/>
      <c r="NNG7"/>
      <c r="NNH7"/>
      <c r="NNI7"/>
      <c r="NNJ7"/>
      <c r="NNK7"/>
      <c r="NNL7"/>
      <c r="NOQ7" s="112"/>
      <c r="NOR7" s="112"/>
      <c r="NOS7" s="112"/>
      <c r="NOT7" s="112"/>
      <c r="NOU7" s="112"/>
      <c r="NOV7" s="112"/>
      <c r="NOW7" s="112"/>
      <c r="NOX7" s="112"/>
      <c r="NOY7"/>
      <c r="NOZ7"/>
      <c r="NPA7"/>
      <c r="NPB7"/>
      <c r="NPC7"/>
      <c r="NPD7"/>
      <c r="NPE7"/>
      <c r="NPF7"/>
      <c r="NPG7"/>
      <c r="NPH7"/>
      <c r="NPI7"/>
      <c r="NPJ7"/>
      <c r="NPK7"/>
      <c r="NPL7"/>
      <c r="NPM7"/>
      <c r="NPN7"/>
      <c r="NPO7"/>
      <c r="NPP7"/>
      <c r="NPQ7"/>
      <c r="NPR7"/>
      <c r="NPS7"/>
      <c r="NPT7"/>
      <c r="NQY7" s="112"/>
      <c r="NQZ7" s="112"/>
      <c r="NRA7" s="112"/>
      <c r="NRB7" s="112"/>
      <c r="NRC7" s="112"/>
      <c r="NRD7" s="112"/>
      <c r="NRE7" s="112"/>
      <c r="NRF7" s="112"/>
      <c r="NRG7"/>
      <c r="NRH7"/>
      <c r="NRI7"/>
      <c r="NRJ7"/>
      <c r="NRK7"/>
      <c r="NRL7"/>
      <c r="NRM7"/>
      <c r="NRN7"/>
      <c r="NRO7"/>
      <c r="NRP7"/>
      <c r="NRQ7"/>
      <c r="NRR7"/>
      <c r="NRS7"/>
      <c r="NRT7"/>
      <c r="NRU7"/>
      <c r="NRV7"/>
      <c r="NRW7"/>
      <c r="NRX7"/>
      <c r="NRY7"/>
      <c r="NRZ7"/>
      <c r="NSA7"/>
      <c r="NSB7"/>
      <c r="NTG7" s="112"/>
      <c r="NTH7" s="112"/>
      <c r="NTI7" s="112"/>
      <c r="NTJ7" s="112"/>
      <c r="NTK7" s="112"/>
      <c r="NTL7" s="112"/>
      <c r="NTM7" s="112"/>
      <c r="NTN7" s="112"/>
      <c r="NTO7"/>
      <c r="NTP7"/>
      <c r="NTQ7"/>
      <c r="NTR7"/>
      <c r="NTS7"/>
      <c r="NTT7"/>
      <c r="NTU7"/>
      <c r="NTV7"/>
      <c r="NTW7"/>
      <c r="NTX7"/>
      <c r="NTY7"/>
      <c r="NTZ7"/>
      <c r="NUA7"/>
      <c r="NUB7"/>
      <c r="NUC7"/>
      <c r="NUD7"/>
      <c r="NUE7"/>
      <c r="NUF7"/>
      <c r="NUG7"/>
      <c r="NUH7"/>
      <c r="NUI7"/>
      <c r="NUJ7"/>
      <c r="NVO7" s="112"/>
      <c r="NVP7" s="112"/>
      <c r="NVQ7" s="112"/>
      <c r="NVR7" s="112"/>
      <c r="NVS7" s="112"/>
      <c r="NVT7" s="112"/>
      <c r="NVU7" s="112"/>
      <c r="NVV7" s="112"/>
      <c r="NVW7"/>
      <c r="NVX7"/>
      <c r="NVY7"/>
      <c r="NVZ7"/>
      <c r="NWA7"/>
      <c r="NWB7"/>
      <c r="NWC7"/>
      <c r="NWD7"/>
      <c r="NWE7"/>
      <c r="NWF7"/>
      <c r="NWG7"/>
      <c r="NWH7"/>
      <c r="NWI7"/>
      <c r="NWJ7"/>
      <c r="NWK7"/>
      <c r="NWL7"/>
      <c r="NWM7"/>
      <c r="NWN7"/>
      <c r="NWO7"/>
      <c r="NWP7"/>
      <c r="NWQ7"/>
      <c r="NWR7"/>
      <c r="NXW7" s="112"/>
      <c r="NXX7" s="112"/>
      <c r="NXY7" s="112"/>
      <c r="NXZ7" s="112"/>
      <c r="NYA7" s="112"/>
      <c r="NYB7" s="112"/>
      <c r="NYC7" s="112"/>
      <c r="NYD7" s="112"/>
      <c r="NYE7"/>
      <c r="NYF7"/>
      <c r="NYG7"/>
      <c r="NYH7"/>
      <c r="NYI7"/>
      <c r="NYJ7"/>
      <c r="NYK7"/>
      <c r="NYL7"/>
      <c r="NYM7"/>
      <c r="NYN7"/>
      <c r="NYO7"/>
      <c r="NYP7"/>
      <c r="NYQ7"/>
      <c r="NYR7"/>
      <c r="NYS7"/>
      <c r="NYT7"/>
      <c r="NYU7"/>
      <c r="NYV7"/>
      <c r="NYW7"/>
      <c r="NYX7"/>
      <c r="NYY7"/>
      <c r="NYZ7"/>
      <c r="OAE7" s="112"/>
      <c r="OAF7" s="112"/>
      <c r="OAG7" s="112"/>
      <c r="OAH7" s="112"/>
      <c r="OAI7" s="112"/>
      <c r="OAJ7" s="112"/>
      <c r="OAK7" s="112"/>
      <c r="OAL7" s="112"/>
      <c r="OAM7"/>
      <c r="OAN7"/>
      <c r="OAO7"/>
      <c r="OAP7"/>
      <c r="OAQ7"/>
      <c r="OAR7"/>
      <c r="OAS7"/>
      <c r="OAT7"/>
      <c r="OAU7"/>
      <c r="OAV7"/>
      <c r="OAW7"/>
      <c r="OAX7"/>
      <c r="OAY7"/>
      <c r="OAZ7"/>
      <c r="OBA7"/>
      <c r="OBB7"/>
      <c r="OBC7"/>
      <c r="OBD7"/>
      <c r="OBE7"/>
      <c r="OBF7"/>
      <c r="OBG7"/>
      <c r="OBH7"/>
      <c r="OCM7" s="112"/>
      <c r="OCN7" s="112"/>
      <c r="OCO7" s="112"/>
      <c r="OCP7" s="112"/>
      <c r="OCQ7" s="112"/>
      <c r="OCR7" s="112"/>
      <c r="OCS7" s="112"/>
      <c r="OCT7" s="112"/>
      <c r="OCU7"/>
      <c r="OCV7"/>
      <c r="OCW7"/>
      <c r="OCX7"/>
      <c r="OCY7"/>
      <c r="OCZ7"/>
      <c r="ODA7"/>
      <c r="ODB7"/>
      <c r="ODC7"/>
      <c r="ODD7"/>
      <c r="ODE7"/>
      <c r="ODF7"/>
      <c r="ODG7"/>
      <c r="ODH7"/>
      <c r="ODI7"/>
      <c r="ODJ7"/>
      <c r="ODK7"/>
      <c r="ODL7"/>
      <c r="ODM7"/>
      <c r="ODN7"/>
      <c r="ODO7"/>
      <c r="ODP7"/>
      <c r="OEU7" s="112"/>
      <c r="OEV7" s="112"/>
      <c r="OEW7" s="112"/>
      <c r="OEX7" s="112"/>
      <c r="OEY7" s="112"/>
      <c r="OEZ7" s="112"/>
      <c r="OFA7" s="112"/>
      <c r="OFB7" s="112"/>
      <c r="OFC7"/>
      <c r="OFD7"/>
      <c r="OFE7"/>
      <c r="OFF7"/>
      <c r="OFG7"/>
      <c r="OFH7"/>
      <c r="OFI7"/>
      <c r="OFJ7"/>
      <c r="OFK7"/>
      <c r="OFL7"/>
      <c r="OFM7"/>
      <c r="OFN7"/>
      <c r="OFO7"/>
      <c r="OFP7"/>
      <c r="OFQ7"/>
      <c r="OFR7"/>
      <c r="OFS7"/>
      <c r="OFT7"/>
      <c r="OFU7"/>
      <c r="OFV7"/>
      <c r="OFW7"/>
      <c r="OFX7"/>
      <c r="OHC7" s="112"/>
      <c r="OHD7" s="112"/>
      <c r="OHE7" s="112"/>
      <c r="OHF7" s="112"/>
      <c r="OHG7" s="112"/>
      <c r="OHH7" s="112"/>
      <c r="OHI7" s="112"/>
      <c r="OHJ7" s="112"/>
      <c r="OHK7"/>
      <c r="OHL7"/>
      <c r="OHM7"/>
      <c r="OHN7"/>
      <c r="OHO7"/>
      <c r="OHP7"/>
      <c r="OHQ7"/>
      <c r="OHR7"/>
      <c r="OHS7"/>
      <c r="OHT7"/>
      <c r="OHU7"/>
      <c r="OHV7"/>
      <c r="OHW7"/>
      <c r="OHX7"/>
      <c r="OHY7"/>
      <c r="OHZ7"/>
      <c r="OIA7"/>
      <c r="OIB7"/>
      <c r="OIC7"/>
      <c r="OID7"/>
      <c r="OIE7"/>
      <c r="OIF7"/>
      <c r="OJK7" s="112"/>
      <c r="OJL7" s="112"/>
      <c r="OJM7" s="112"/>
      <c r="OJN7" s="112"/>
      <c r="OJO7" s="112"/>
      <c r="OJP7" s="112"/>
      <c r="OJQ7" s="112"/>
      <c r="OJR7" s="112"/>
      <c r="OJS7"/>
      <c r="OJT7"/>
      <c r="OJU7"/>
      <c r="OJV7"/>
      <c r="OJW7"/>
      <c r="OJX7"/>
      <c r="OJY7"/>
      <c r="OJZ7"/>
      <c r="OKA7"/>
      <c r="OKB7"/>
      <c r="OKC7"/>
      <c r="OKD7"/>
      <c r="OKE7"/>
      <c r="OKF7"/>
      <c r="OKG7"/>
      <c r="OKH7"/>
      <c r="OKI7"/>
      <c r="OKJ7"/>
      <c r="OKK7"/>
      <c r="OKL7"/>
      <c r="OKM7"/>
      <c r="OKN7"/>
      <c r="OLS7" s="112"/>
      <c r="OLT7" s="112"/>
      <c r="OLU7" s="112"/>
      <c r="OLV7" s="112"/>
      <c r="OLW7" s="112"/>
      <c r="OLX7" s="112"/>
      <c r="OLY7" s="112"/>
      <c r="OLZ7" s="112"/>
      <c r="OMA7"/>
      <c r="OMB7"/>
      <c r="OMC7"/>
      <c r="OMD7"/>
      <c r="OME7"/>
      <c r="OMF7"/>
      <c r="OMG7"/>
      <c r="OMH7"/>
      <c r="OMI7"/>
      <c r="OMJ7"/>
      <c r="OMK7"/>
      <c r="OML7"/>
      <c r="OMM7"/>
      <c r="OMN7"/>
      <c r="OMO7"/>
      <c r="OMP7"/>
      <c r="OMQ7"/>
      <c r="OMR7"/>
      <c r="OMS7"/>
      <c r="OMT7"/>
      <c r="OMU7"/>
      <c r="OMV7"/>
      <c r="OOA7" s="112"/>
      <c r="OOB7" s="112"/>
      <c r="OOC7" s="112"/>
      <c r="OOD7" s="112"/>
      <c r="OOE7" s="112"/>
      <c r="OOF7" s="112"/>
      <c r="OOG7" s="112"/>
      <c r="OOH7" s="112"/>
      <c r="OOI7"/>
      <c r="OOJ7"/>
      <c r="OOK7"/>
      <c r="OOL7"/>
      <c r="OOM7"/>
      <c r="OON7"/>
      <c r="OOO7"/>
      <c r="OOP7"/>
      <c r="OOQ7"/>
      <c r="OOR7"/>
      <c r="OOS7"/>
      <c r="OOT7"/>
      <c r="OOU7"/>
      <c r="OOV7"/>
      <c r="OOW7"/>
      <c r="OOX7"/>
      <c r="OOY7"/>
      <c r="OOZ7"/>
      <c r="OPA7"/>
      <c r="OPB7"/>
      <c r="OPC7"/>
      <c r="OPD7"/>
      <c r="OQI7" s="112"/>
      <c r="OQJ7" s="112"/>
      <c r="OQK7" s="112"/>
      <c r="OQL7" s="112"/>
      <c r="OQM7" s="112"/>
      <c r="OQN7" s="112"/>
      <c r="OQO7" s="112"/>
      <c r="OQP7" s="112"/>
      <c r="OQQ7"/>
      <c r="OQR7"/>
      <c r="OQS7"/>
      <c r="OQT7"/>
      <c r="OQU7"/>
      <c r="OQV7"/>
      <c r="OQW7"/>
      <c r="OQX7"/>
      <c r="OQY7"/>
      <c r="OQZ7"/>
      <c r="ORA7"/>
      <c r="ORB7"/>
      <c r="ORC7"/>
      <c r="ORD7"/>
      <c r="ORE7"/>
      <c r="ORF7"/>
      <c r="ORG7"/>
      <c r="ORH7"/>
      <c r="ORI7"/>
      <c r="ORJ7"/>
      <c r="ORK7"/>
      <c r="ORL7"/>
      <c r="OSQ7" s="112"/>
      <c r="OSR7" s="112"/>
      <c r="OSS7" s="112"/>
      <c r="OST7" s="112"/>
      <c r="OSU7" s="112"/>
      <c r="OSV7" s="112"/>
      <c r="OSW7" s="112"/>
      <c r="OSX7" s="112"/>
      <c r="OSY7"/>
      <c r="OSZ7"/>
      <c r="OTA7"/>
      <c r="OTB7"/>
      <c r="OTC7"/>
      <c r="OTD7"/>
      <c r="OTE7"/>
      <c r="OTF7"/>
      <c r="OTG7"/>
      <c r="OTH7"/>
      <c r="OTI7"/>
      <c r="OTJ7"/>
      <c r="OTK7"/>
      <c r="OTL7"/>
      <c r="OTM7"/>
      <c r="OTN7"/>
      <c r="OTO7"/>
      <c r="OTP7"/>
      <c r="OTQ7"/>
      <c r="OTR7"/>
      <c r="OTS7"/>
      <c r="OTT7"/>
      <c r="OUY7" s="112"/>
      <c r="OUZ7" s="112"/>
      <c r="OVA7" s="112"/>
      <c r="OVB7" s="112"/>
      <c r="OVC7" s="112"/>
      <c r="OVD7" s="112"/>
      <c r="OVE7" s="112"/>
      <c r="OVF7" s="112"/>
      <c r="OVG7"/>
      <c r="OVH7"/>
      <c r="OVI7"/>
      <c r="OVJ7"/>
      <c r="OVK7"/>
      <c r="OVL7"/>
      <c r="OVM7"/>
      <c r="OVN7"/>
      <c r="OVO7"/>
      <c r="OVP7"/>
      <c r="OVQ7"/>
      <c r="OVR7"/>
      <c r="OVS7"/>
      <c r="OVT7"/>
      <c r="OVU7"/>
      <c r="OVV7"/>
      <c r="OVW7"/>
      <c r="OVX7"/>
      <c r="OVY7"/>
      <c r="OVZ7"/>
      <c r="OWA7"/>
      <c r="OWB7"/>
      <c r="OXG7" s="112"/>
      <c r="OXH7" s="112"/>
      <c r="OXI7" s="112"/>
      <c r="OXJ7" s="112"/>
      <c r="OXK7" s="112"/>
      <c r="OXL7" s="112"/>
      <c r="OXM7" s="112"/>
      <c r="OXN7" s="112"/>
      <c r="OXO7"/>
      <c r="OXP7"/>
      <c r="OXQ7"/>
      <c r="OXR7"/>
      <c r="OXS7"/>
      <c r="OXT7"/>
      <c r="OXU7"/>
      <c r="OXV7"/>
      <c r="OXW7"/>
      <c r="OXX7"/>
      <c r="OXY7"/>
      <c r="OXZ7"/>
      <c r="OYA7"/>
      <c r="OYB7"/>
      <c r="OYC7"/>
      <c r="OYD7"/>
      <c r="OYE7"/>
      <c r="OYF7"/>
      <c r="OYG7"/>
      <c r="OYH7"/>
      <c r="OYI7"/>
      <c r="OYJ7"/>
      <c r="OZO7" s="112"/>
      <c r="OZP7" s="112"/>
      <c r="OZQ7" s="112"/>
      <c r="OZR7" s="112"/>
      <c r="OZS7" s="112"/>
      <c r="OZT7" s="112"/>
      <c r="OZU7" s="112"/>
      <c r="OZV7" s="112"/>
      <c r="OZW7"/>
      <c r="OZX7"/>
      <c r="OZY7"/>
      <c r="OZZ7"/>
      <c r="PAA7"/>
      <c r="PAB7"/>
      <c r="PAC7"/>
      <c r="PAD7"/>
      <c r="PAE7"/>
      <c r="PAF7"/>
      <c r="PAG7"/>
      <c r="PAH7"/>
      <c r="PAI7"/>
      <c r="PAJ7"/>
      <c r="PAK7"/>
      <c r="PAL7"/>
      <c r="PAM7"/>
      <c r="PAN7"/>
      <c r="PAO7"/>
      <c r="PAP7"/>
      <c r="PAQ7"/>
      <c r="PAR7"/>
      <c r="PBW7" s="112"/>
      <c r="PBX7" s="112"/>
      <c r="PBY7" s="112"/>
      <c r="PBZ7" s="112"/>
      <c r="PCA7" s="112"/>
      <c r="PCB7" s="112"/>
      <c r="PCC7" s="112"/>
      <c r="PCD7" s="112"/>
      <c r="PCE7"/>
      <c r="PCF7"/>
      <c r="PCG7"/>
      <c r="PCH7"/>
      <c r="PCI7"/>
      <c r="PCJ7"/>
      <c r="PCK7"/>
      <c r="PCL7"/>
      <c r="PCM7"/>
      <c r="PCN7"/>
      <c r="PCO7"/>
      <c r="PCP7"/>
      <c r="PCQ7"/>
      <c r="PCR7"/>
      <c r="PCS7"/>
      <c r="PCT7"/>
      <c r="PCU7"/>
      <c r="PCV7"/>
      <c r="PCW7"/>
      <c r="PCX7"/>
      <c r="PCY7"/>
      <c r="PCZ7"/>
      <c r="PEE7" s="112"/>
      <c r="PEF7" s="112"/>
      <c r="PEG7" s="112"/>
      <c r="PEH7" s="112"/>
      <c r="PEI7" s="112"/>
      <c r="PEJ7" s="112"/>
      <c r="PEK7" s="112"/>
      <c r="PEL7" s="112"/>
      <c r="PEM7"/>
      <c r="PEN7"/>
      <c r="PEO7"/>
      <c r="PEP7"/>
      <c r="PEQ7"/>
      <c r="PER7"/>
      <c r="PES7"/>
      <c r="PET7"/>
      <c r="PEU7"/>
      <c r="PEV7"/>
      <c r="PEW7"/>
      <c r="PEX7"/>
      <c r="PEY7"/>
      <c r="PEZ7"/>
      <c r="PFA7"/>
      <c r="PFB7"/>
      <c r="PFC7"/>
      <c r="PFD7"/>
      <c r="PFE7"/>
      <c r="PFF7"/>
      <c r="PFG7"/>
      <c r="PFH7"/>
      <c r="PGM7" s="112"/>
      <c r="PGN7" s="112"/>
      <c r="PGO7" s="112"/>
      <c r="PGP7" s="112"/>
      <c r="PGQ7" s="112"/>
      <c r="PGR7" s="112"/>
      <c r="PGS7" s="112"/>
      <c r="PGT7" s="112"/>
      <c r="PGU7"/>
      <c r="PGV7"/>
      <c r="PGW7"/>
      <c r="PGX7"/>
      <c r="PGY7"/>
      <c r="PGZ7"/>
      <c r="PHA7"/>
      <c r="PHB7"/>
      <c r="PHC7"/>
      <c r="PHD7"/>
      <c r="PHE7"/>
      <c r="PHF7"/>
      <c r="PHG7"/>
      <c r="PHH7"/>
      <c r="PHI7"/>
      <c r="PHJ7"/>
      <c r="PHK7"/>
      <c r="PHL7"/>
      <c r="PHM7"/>
      <c r="PHN7"/>
      <c r="PHO7"/>
      <c r="PHP7"/>
      <c r="PIU7" s="112"/>
      <c r="PIV7" s="112"/>
      <c r="PIW7" s="112"/>
      <c r="PIX7" s="112"/>
      <c r="PIY7" s="112"/>
      <c r="PIZ7" s="112"/>
      <c r="PJA7" s="112"/>
      <c r="PJB7" s="112"/>
      <c r="PJC7"/>
      <c r="PJD7"/>
      <c r="PJE7"/>
      <c r="PJF7"/>
      <c r="PJG7"/>
      <c r="PJH7"/>
      <c r="PJI7"/>
      <c r="PJJ7"/>
      <c r="PJK7"/>
      <c r="PJL7"/>
      <c r="PJM7"/>
      <c r="PJN7"/>
      <c r="PJO7"/>
      <c r="PJP7"/>
      <c r="PJQ7"/>
      <c r="PJR7"/>
      <c r="PJS7"/>
      <c r="PJT7"/>
      <c r="PJU7"/>
      <c r="PJV7"/>
      <c r="PJW7"/>
      <c r="PJX7"/>
      <c r="PLC7" s="112"/>
      <c r="PLD7" s="112"/>
      <c r="PLE7" s="112"/>
      <c r="PLF7" s="112"/>
      <c r="PLG7" s="112"/>
      <c r="PLH7" s="112"/>
      <c r="PLI7" s="112"/>
      <c r="PLJ7" s="112"/>
      <c r="PLK7"/>
      <c r="PLL7"/>
      <c r="PLM7"/>
      <c r="PLN7"/>
      <c r="PLO7"/>
      <c r="PLP7"/>
      <c r="PLQ7"/>
      <c r="PLR7"/>
      <c r="PLS7"/>
      <c r="PLT7"/>
      <c r="PLU7"/>
      <c r="PLV7"/>
      <c r="PLW7"/>
      <c r="PLX7"/>
      <c r="PLY7"/>
      <c r="PLZ7"/>
      <c r="PMA7"/>
      <c r="PMB7"/>
      <c r="PMC7"/>
      <c r="PMD7"/>
      <c r="PME7"/>
      <c r="PMF7"/>
      <c r="PNK7" s="112"/>
      <c r="PNL7" s="112"/>
      <c r="PNM7" s="112"/>
      <c r="PNN7" s="112"/>
      <c r="PNO7" s="112"/>
      <c r="PNP7" s="112"/>
      <c r="PNQ7" s="112"/>
      <c r="PNR7" s="112"/>
      <c r="PNS7"/>
      <c r="PNT7"/>
      <c r="PNU7"/>
      <c r="PNV7"/>
      <c r="PNW7"/>
      <c r="PNX7"/>
      <c r="PNY7"/>
      <c r="PNZ7"/>
      <c r="POA7"/>
      <c r="POB7"/>
      <c r="POC7"/>
      <c r="POD7"/>
      <c r="POE7"/>
      <c r="POF7"/>
      <c r="POG7"/>
      <c r="POH7"/>
      <c r="POI7"/>
      <c r="POJ7"/>
      <c r="POK7"/>
      <c r="POL7"/>
      <c r="POM7"/>
      <c r="PON7"/>
      <c r="PPS7" s="112"/>
      <c r="PPT7" s="112"/>
      <c r="PPU7" s="112"/>
      <c r="PPV7" s="112"/>
      <c r="PPW7" s="112"/>
      <c r="PPX7" s="112"/>
      <c r="PPY7" s="112"/>
      <c r="PPZ7" s="112"/>
      <c r="PQA7"/>
      <c r="PQB7"/>
      <c r="PQC7"/>
      <c r="PQD7"/>
      <c r="PQE7"/>
      <c r="PQF7"/>
      <c r="PQG7"/>
      <c r="PQH7"/>
      <c r="PQI7"/>
      <c r="PQJ7"/>
      <c r="PQK7"/>
      <c r="PQL7"/>
      <c r="PQM7"/>
      <c r="PQN7"/>
      <c r="PQO7"/>
      <c r="PQP7"/>
      <c r="PQQ7"/>
      <c r="PQR7"/>
      <c r="PQS7"/>
      <c r="PQT7"/>
      <c r="PQU7"/>
      <c r="PQV7"/>
      <c r="PSA7" s="112"/>
      <c r="PSB7" s="112"/>
      <c r="PSC7" s="112"/>
      <c r="PSD7" s="112"/>
      <c r="PSE7" s="112"/>
      <c r="PSF7" s="112"/>
      <c r="PSG7" s="112"/>
      <c r="PSH7" s="112"/>
      <c r="PSI7"/>
      <c r="PSJ7"/>
      <c r="PSK7"/>
      <c r="PSL7"/>
      <c r="PSM7"/>
      <c r="PSN7"/>
      <c r="PSO7"/>
      <c r="PSP7"/>
      <c r="PSQ7"/>
      <c r="PSR7"/>
      <c r="PSS7"/>
      <c r="PST7"/>
      <c r="PSU7"/>
      <c r="PSV7"/>
      <c r="PSW7"/>
      <c r="PSX7"/>
      <c r="PSY7"/>
      <c r="PSZ7"/>
      <c r="PTA7"/>
      <c r="PTB7"/>
      <c r="PTC7"/>
      <c r="PTD7"/>
      <c r="PUI7" s="112"/>
      <c r="PUJ7" s="112"/>
      <c r="PUK7" s="112"/>
      <c r="PUL7" s="112"/>
      <c r="PUM7" s="112"/>
      <c r="PUN7" s="112"/>
      <c r="PUO7" s="112"/>
      <c r="PUP7" s="112"/>
      <c r="PUQ7"/>
      <c r="PUR7"/>
      <c r="PUS7"/>
      <c r="PUT7"/>
      <c r="PUU7"/>
      <c r="PUV7"/>
      <c r="PUW7"/>
      <c r="PUX7"/>
      <c r="PUY7"/>
      <c r="PUZ7"/>
      <c r="PVA7"/>
      <c r="PVB7"/>
      <c r="PVC7"/>
      <c r="PVD7"/>
      <c r="PVE7"/>
      <c r="PVF7"/>
      <c r="PVG7"/>
      <c r="PVH7"/>
      <c r="PVI7"/>
      <c r="PVJ7"/>
      <c r="PVK7"/>
      <c r="PVL7"/>
      <c r="PWQ7" s="112"/>
      <c r="PWR7" s="112"/>
      <c r="PWS7" s="112"/>
      <c r="PWT7" s="112"/>
      <c r="PWU7" s="112"/>
      <c r="PWV7" s="112"/>
      <c r="PWW7" s="112"/>
      <c r="PWX7" s="112"/>
      <c r="PWY7"/>
      <c r="PWZ7"/>
      <c r="PXA7"/>
      <c r="PXB7"/>
      <c r="PXC7"/>
      <c r="PXD7"/>
      <c r="PXE7"/>
      <c r="PXF7"/>
      <c r="PXG7"/>
      <c r="PXH7"/>
      <c r="PXI7"/>
      <c r="PXJ7"/>
      <c r="PXK7"/>
      <c r="PXL7"/>
      <c r="PXM7"/>
      <c r="PXN7"/>
      <c r="PXO7"/>
      <c r="PXP7"/>
      <c r="PXQ7"/>
      <c r="PXR7"/>
      <c r="PXS7"/>
      <c r="PXT7"/>
      <c r="PYY7" s="112"/>
      <c r="PYZ7" s="112"/>
      <c r="PZA7" s="112"/>
      <c r="PZB7" s="112"/>
      <c r="PZC7" s="112"/>
      <c r="PZD7" s="112"/>
      <c r="PZE7" s="112"/>
      <c r="PZF7" s="112"/>
      <c r="PZG7"/>
      <c r="PZH7"/>
      <c r="PZI7"/>
      <c r="PZJ7"/>
      <c r="PZK7"/>
      <c r="PZL7"/>
      <c r="PZM7"/>
      <c r="PZN7"/>
      <c r="PZO7"/>
      <c r="PZP7"/>
      <c r="PZQ7"/>
      <c r="PZR7"/>
      <c r="PZS7"/>
      <c r="PZT7"/>
      <c r="PZU7"/>
      <c r="PZV7"/>
      <c r="PZW7"/>
      <c r="PZX7"/>
      <c r="PZY7"/>
      <c r="PZZ7"/>
      <c r="QAA7"/>
      <c r="QAB7"/>
      <c r="QBG7" s="112"/>
      <c r="QBH7" s="112"/>
      <c r="QBI7" s="112"/>
      <c r="QBJ7" s="112"/>
      <c r="QBK7" s="112"/>
      <c r="QBL7" s="112"/>
      <c r="QBM7" s="112"/>
      <c r="QBN7" s="112"/>
      <c r="QBO7"/>
      <c r="QBP7"/>
      <c r="QBQ7"/>
      <c r="QBR7"/>
      <c r="QBS7"/>
      <c r="QBT7"/>
      <c r="QBU7"/>
      <c r="QBV7"/>
      <c r="QBW7"/>
      <c r="QBX7"/>
      <c r="QBY7"/>
      <c r="QBZ7"/>
      <c r="QCA7"/>
      <c r="QCB7"/>
      <c r="QCC7"/>
      <c r="QCD7"/>
      <c r="QCE7"/>
      <c r="QCF7"/>
      <c r="QCG7"/>
      <c r="QCH7"/>
      <c r="QCI7"/>
      <c r="QCJ7"/>
      <c r="QDO7" s="112"/>
      <c r="QDP7" s="112"/>
      <c r="QDQ7" s="112"/>
      <c r="QDR7" s="112"/>
      <c r="QDS7" s="112"/>
      <c r="QDT7" s="112"/>
      <c r="QDU7" s="112"/>
      <c r="QDV7" s="112"/>
      <c r="QDW7"/>
      <c r="QDX7"/>
      <c r="QDY7"/>
      <c r="QDZ7"/>
      <c r="QEA7"/>
      <c r="QEB7"/>
      <c r="QEC7"/>
      <c r="QED7"/>
      <c r="QEE7"/>
      <c r="QEF7"/>
      <c r="QEG7"/>
      <c r="QEH7"/>
      <c r="QEI7"/>
      <c r="QEJ7"/>
      <c r="QEK7"/>
      <c r="QEL7"/>
      <c r="QEM7"/>
      <c r="QEN7"/>
      <c r="QEO7"/>
      <c r="QEP7"/>
      <c r="QEQ7"/>
      <c r="QER7"/>
      <c r="QFW7" s="112"/>
      <c r="QFX7" s="112"/>
      <c r="QFY7" s="112"/>
      <c r="QFZ7" s="112"/>
      <c r="QGA7" s="112"/>
      <c r="QGB7" s="112"/>
      <c r="QGC7" s="112"/>
      <c r="QGD7" s="112"/>
      <c r="QGE7"/>
      <c r="QGF7"/>
      <c r="QGG7"/>
      <c r="QGH7"/>
      <c r="QGI7"/>
      <c r="QGJ7"/>
      <c r="QGK7"/>
      <c r="QGL7"/>
      <c r="QGM7"/>
      <c r="QGN7"/>
      <c r="QGO7"/>
      <c r="QGP7"/>
      <c r="QGQ7"/>
      <c r="QGR7"/>
      <c r="QGS7"/>
      <c r="QGT7"/>
      <c r="QGU7"/>
      <c r="QGV7"/>
      <c r="QGW7"/>
      <c r="QGX7"/>
      <c r="QGY7"/>
      <c r="QGZ7"/>
      <c r="QIE7" s="112"/>
      <c r="QIF7" s="112"/>
      <c r="QIG7" s="112"/>
      <c r="QIH7" s="112"/>
      <c r="QII7" s="112"/>
      <c r="QIJ7" s="112"/>
      <c r="QIK7" s="112"/>
      <c r="QIL7" s="112"/>
      <c r="QIM7"/>
      <c r="QIN7"/>
      <c r="QIO7"/>
      <c r="QIP7"/>
      <c r="QIQ7"/>
      <c r="QIR7"/>
      <c r="QIS7"/>
      <c r="QIT7"/>
      <c r="QIU7"/>
      <c r="QIV7"/>
      <c r="QIW7"/>
      <c r="QIX7"/>
      <c r="QIY7"/>
      <c r="QIZ7"/>
      <c r="QJA7"/>
      <c r="QJB7"/>
      <c r="QJC7"/>
      <c r="QJD7"/>
      <c r="QJE7"/>
      <c r="QJF7"/>
      <c r="QJG7"/>
      <c r="QJH7"/>
      <c r="QKM7" s="112"/>
      <c r="QKN7" s="112"/>
      <c r="QKO7" s="112"/>
      <c r="QKP7" s="112"/>
      <c r="QKQ7" s="112"/>
      <c r="QKR7" s="112"/>
      <c r="QKS7" s="112"/>
      <c r="QKT7" s="112"/>
      <c r="QKU7"/>
      <c r="QKV7"/>
      <c r="QKW7"/>
      <c r="QKX7"/>
      <c r="QKY7"/>
      <c r="QKZ7"/>
      <c r="QLA7"/>
      <c r="QLB7"/>
      <c r="QLC7"/>
      <c r="QLD7"/>
      <c r="QLE7"/>
      <c r="QLF7"/>
      <c r="QLG7"/>
      <c r="QLH7"/>
      <c r="QLI7"/>
      <c r="QLJ7"/>
      <c r="QLK7"/>
      <c r="QLL7"/>
      <c r="QLM7"/>
      <c r="QLN7"/>
      <c r="QLO7"/>
      <c r="QLP7"/>
      <c r="QMU7" s="112"/>
      <c r="QMV7" s="112"/>
      <c r="QMW7" s="112"/>
      <c r="QMX7" s="112"/>
      <c r="QMY7" s="112"/>
      <c r="QMZ7" s="112"/>
      <c r="QNA7" s="112"/>
      <c r="QNB7" s="112"/>
      <c r="QNC7"/>
      <c r="QND7"/>
      <c r="QNE7"/>
      <c r="QNF7"/>
      <c r="QNG7"/>
      <c r="QNH7"/>
      <c r="QNI7"/>
      <c r="QNJ7"/>
      <c r="QNK7"/>
      <c r="QNL7"/>
      <c r="QNM7"/>
      <c r="QNN7"/>
      <c r="QNO7"/>
      <c r="QNP7"/>
      <c r="QNQ7"/>
      <c r="QNR7"/>
      <c r="QNS7"/>
      <c r="QNT7"/>
      <c r="QNU7"/>
      <c r="QNV7"/>
      <c r="QNW7"/>
      <c r="QNX7"/>
      <c r="QPC7" s="112"/>
      <c r="QPD7" s="112"/>
      <c r="QPE7" s="112"/>
      <c r="QPF7" s="112"/>
      <c r="QPG7" s="112"/>
      <c r="QPH7" s="112"/>
      <c r="QPI7" s="112"/>
      <c r="QPJ7" s="112"/>
      <c r="QPK7"/>
      <c r="QPL7"/>
      <c r="QPM7"/>
      <c r="QPN7"/>
      <c r="QPO7"/>
      <c r="QPP7"/>
      <c r="QPQ7"/>
      <c r="QPR7"/>
      <c r="QPS7"/>
      <c r="QPT7"/>
      <c r="QPU7"/>
      <c r="QPV7"/>
      <c r="QPW7"/>
      <c r="QPX7"/>
      <c r="QPY7"/>
      <c r="QPZ7"/>
      <c r="QQA7"/>
      <c r="QQB7"/>
      <c r="QQC7"/>
      <c r="QQD7"/>
      <c r="QQE7"/>
      <c r="QQF7"/>
      <c r="QRK7" s="112"/>
      <c r="QRL7" s="112"/>
      <c r="QRM7" s="112"/>
      <c r="QRN7" s="112"/>
      <c r="QRO7" s="112"/>
      <c r="QRP7" s="112"/>
      <c r="QRQ7" s="112"/>
      <c r="QRR7" s="112"/>
      <c r="QRS7"/>
      <c r="QRT7"/>
      <c r="QRU7"/>
      <c r="QRV7"/>
      <c r="QRW7"/>
      <c r="QRX7"/>
      <c r="QRY7"/>
      <c r="QRZ7"/>
      <c r="QSA7"/>
      <c r="QSB7"/>
      <c r="QSC7"/>
      <c r="QSD7"/>
      <c r="QSE7"/>
      <c r="QSF7"/>
      <c r="QSG7"/>
      <c r="QSH7"/>
      <c r="QSI7"/>
      <c r="QSJ7"/>
      <c r="QSK7"/>
      <c r="QSL7"/>
      <c r="QSM7"/>
      <c r="QSN7"/>
      <c r="QTS7" s="112"/>
      <c r="QTT7" s="112"/>
      <c r="QTU7" s="112"/>
      <c r="QTV7" s="112"/>
      <c r="QTW7" s="112"/>
      <c r="QTX7" s="112"/>
      <c r="QTY7" s="112"/>
      <c r="QTZ7" s="112"/>
      <c r="QUA7"/>
      <c r="QUB7"/>
      <c r="QUC7"/>
      <c r="QUD7"/>
      <c r="QUE7"/>
      <c r="QUF7"/>
      <c r="QUG7"/>
      <c r="QUH7"/>
      <c r="QUI7"/>
      <c r="QUJ7"/>
      <c r="QUK7"/>
      <c r="QUL7"/>
      <c r="QUM7"/>
      <c r="QUN7"/>
      <c r="QUO7"/>
      <c r="QUP7"/>
      <c r="QUQ7"/>
      <c r="QUR7"/>
      <c r="QUS7"/>
      <c r="QUT7"/>
      <c r="QUU7"/>
      <c r="QUV7"/>
      <c r="QWA7" s="112"/>
      <c r="QWB7" s="112"/>
      <c r="QWC7" s="112"/>
      <c r="QWD7" s="112"/>
      <c r="QWE7" s="112"/>
      <c r="QWF7" s="112"/>
      <c r="QWG7" s="112"/>
      <c r="QWH7" s="112"/>
      <c r="QWI7"/>
      <c r="QWJ7"/>
      <c r="QWK7"/>
      <c r="QWL7"/>
      <c r="QWM7"/>
      <c r="QWN7"/>
      <c r="QWO7"/>
      <c r="QWP7"/>
      <c r="QWQ7"/>
      <c r="QWR7"/>
      <c r="QWS7"/>
      <c r="QWT7"/>
      <c r="QWU7"/>
      <c r="QWV7"/>
      <c r="QWW7"/>
      <c r="QWX7"/>
      <c r="QWY7"/>
      <c r="QWZ7"/>
      <c r="QXA7"/>
      <c r="QXB7"/>
      <c r="QXC7"/>
      <c r="QXD7"/>
      <c r="QYI7" s="112"/>
      <c r="QYJ7" s="112"/>
      <c r="QYK7" s="112"/>
      <c r="QYL7" s="112"/>
      <c r="QYM7" s="112"/>
      <c r="QYN7" s="112"/>
      <c r="QYO7" s="112"/>
      <c r="QYP7" s="112"/>
      <c r="QYQ7"/>
      <c r="QYR7"/>
      <c r="QYS7"/>
      <c r="QYT7"/>
      <c r="QYU7"/>
      <c r="QYV7"/>
      <c r="QYW7"/>
      <c r="QYX7"/>
      <c r="QYY7"/>
      <c r="QYZ7"/>
      <c r="QZA7"/>
      <c r="QZB7"/>
      <c r="QZC7"/>
      <c r="QZD7"/>
      <c r="QZE7"/>
      <c r="QZF7"/>
      <c r="QZG7"/>
      <c r="QZH7"/>
      <c r="QZI7"/>
      <c r="QZJ7"/>
      <c r="QZK7"/>
      <c r="QZL7"/>
      <c r="RAQ7" s="112"/>
      <c r="RAR7" s="112"/>
      <c r="RAS7" s="112"/>
      <c r="RAT7" s="112"/>
      <c r="RAU7" s="112"/>
      <c r="RAV7" s="112"/>
      <c r="RAW7" s="112"/>
      <c r="RAX7" s="112"/>
      <c r="RAY7"/>
      <c r="RAZ7"/>
      <c r="RBA7"/>
      <c r="RBB7"/>
      <c r="RBC7"/>
      <c r="RBD7"/>
      <c r="RBE7"/>
      <c r="RBF7"/>
      <c r="RBG7"/>
      <c r="RBH7"/>
      <c r="RBI7"/>
      <c r="RBJ7"/>
      <c r="RBK7"/>
      <c r="RBL7"/>
      <c r="RBM7"/>
      <c r="RBN7"/>
      <c r="RBO7"/>
      <c r="RBP7"/>
      <c r="RBQ7"/>
      <c r="RBR7"/>
      <c r="RBS7"/>
      <c r="RBT7"/>
      <c r="RCY7" s="112"/>
      <c r="RCZ7" s="112"/>
      <c r="RDA7" s="112"/>
      <c r="RDB7" s="112"/>
      <c r="RDC7" s="112"/>
      <c r="RDD7" s="112"/>
      <c r="RDE7" s="112"/>
      <c r="RDF7" s="112"/>
      <c r="RDG7"/>
      <c r="RDH7"/>
      <c r="RDI7"/>
      <c r="RDJ7"/>
      <c r="RDK7"/>
      <c r="RDL7"/>
      <c r="RDM7"/>
      <c r="RDN7"/>
      <c r="RDO7"/>
      <c r="RDP7"/>
      <c r="RDQ7"/>
      <c r="RDR7"/>
      <c r="RDS7"/>
      <c r="RDT7"/>
      <c r="RDU7"/>
      <c r="RDV7"/>
      <c r="RDW7"/>
      <c r="RDX7"/>
      <c r="RDY7"/>
      <c r="RDZ7"/>
      <c r="REA7"/>
      <c r="REB7"/>
      <c r="RFG7" s="112"/>
      <c r="RFH7" s="112"/>
      <c r="RFI7" s="112"/>
      <c r="RFJ7" s="112"/>
      <c r="RFK7" s="112"/>
      <c r="RFL7" s="112"/>
      <c r="RFM7" s="112"/>
      <c r="RFN7" s="112"/>
      <c r="RFO7"/>
      <c r="RFP7"/>
      <c r="RFQ7"/>
      <c r="RFR7"/>
      <c r="RFS7"/>
      <c r="RFT7"/>
      <c r="RFU7"/>
      <c r="RFV7"/>
      <c r="RFW7"/>
      <c r="RFX7"/>
      <c r="RFY7"/>
      <c r="RFZ7"/>
      <c r="RGA7"/>
      <c r="RGB7"/>
      <c r="RGC7"/>
      <c r="RGD7"/>
      <c r="RGE7"/>
      <c r="RGF7"/>
      <c r="RGG7"/>
      <c r="RGH7"/>
      <c r="RGI7"/>
      <c r="RGJ7"/>
      <c r="RHO7" s="112"/>
      <c r="RHP7" s="112"/>
      <c r="RHQ7" s="112"/>
      <c r="RHR7" s="112"/>
      <c r="RHS7" s="112"/>
      <c r="RHT7" s="112"/>
      <c r="RHU7" s="112"/>
      <c r="RHV7" s="112"/>
      <c r="RHW7"/>
      <c r="RHX7"/>
      <c r="RHY7"/>
      <c r="RHZ7"/>
      <c r="RIA7"/>
      <c r="RIB7"/>
      <c r="RIC7"/>
      <c r="RID7"/>
      <c r="RIE7"/>
      <c r="RIF7"/>
      <c r="RIG7"/>
      <c r="RIH7"/>
      <c r="RII7"/>
      <c r="RIJ7"/>
      <c r="RIK7"/>
      <c r="RIL7"/>
      <c r="RIM7"/>
      <c r="RIN7"/>
      <c r="RIO7"/>
      <c r="RIP7"/>
      <c r="RIQ7"/>
      <c r="RIR7"/>
      <c r="RJW7" s="112"/>
      <c r="RJX7" s="112"/>
      <c r="RJY7" s="112"/>
      <c r="RJZ7" s="112"/>
      <c r="RKA7" s="112"/>
      <c r="RKB7" s="112"/>
      <c r="RKC7" s="112"/>
      <c r="RKD7" s="112"/>
      <c r="RKE7"/>
      <c r="RKF7"/>
      <c r="RKG7"/>
      <c r="RKH7"/>
      <c r="RKI7"/>
      <c r="RKJ7"/>
      <c r="RKK7"/>
      <c r="RKL7"/>
      <c r="RKM7"/>
      <c r="RKN7"/>
      <c r="RKO7"/>
      <c r="RKP7"/>
      <c r="RKQ7"/>
      <c r="RKR7"/>
      <c r="RKS7"/>
      <c r="RKT7"/>
      <c r="RKU7"/>
      <c r="RKV7"/>
      <c r="RKW7"/>
      <c r="RKX7"/>
      <c r="RKY7"/>
      <c r="RKZ7"/>
      <c r="RME7" s="112"/>
      <c r="RMF7" s="112"/>
      <c r="RMG7" s="112"/>
      <c r="RMH7" s="112"/>
      <c r="RMI7" s="112"/>
      <c r="RMJ7" s="112"/>
      <c r="RMK7" s="112"/>
      <c r="RML7" s="112"/>
      <c r="RMM7"/>
      <c r="RMN7"/>
      <c r="RMO7"/>
      <c r="RMP7"/>
      <c r="RMQ7"/>
      <c r="RMR7"/>
      <c r="RMS7"/>
      <c r="RMT7"/>
      <c r="RMU7"/>
      <c r="RMV7"/>
      <c r="RMW7"/>
      <c r="RMX7"/>
      <c r="RMY7"/>
      <c r="RMZ7"/>
      <c r="RNA7"/>
      <c r="RNB7"/>
      <c r="RNC7"/>
      <c r="RND7"/>
      <c r="RNE7"/>
      <c r="RNF7"/>
      <c r="RNG7"/>
      <c r="RNH7"/>
      <c r="ROM7" s="112"/>
      <c r="RON7" s="112"/>
      <c r="ROO7" s="112"/>
      <c r="ROP7" s="112"/>
      <c r="ROQ7" s="112"/>
      <c r="ROR7" s="112"/>
      <c r="ROS7" s="112"/>
      <c r="ROT7" s="112"/>
      <c r="ROU7"/>
      <c r="ROV7"/>
      <c r="ROW7"/>
      <c r="ROX7"/>
      <c r="ROY7"/>
      <c r="ROZ7"/>
      <c r="RPA7"/>
      <c r="RPB7"/>
      <c r="RPC7"/>
      <c r="RPD7"/>
      <c r="RPE7"/>
      <c r="RPF7"/>
      <c r="RPG7"/>
      <c r="RPH7"/>
      <c r="RPI7"/>
      <c r="RPJ7"/>
      <c r="RPK7"/>
      <c r="RPL7"/>
      <c r="RPM7"/>
      <c r="RPN7"/>
      <c r="RPO7"/>
      <c r="RPP7"/>
      <c r="RQU7" s="112"/>
      <c r="RQV7" s="112"/>
      <c r="RQW7" s="112"/>
      <c r="RQX7" s="112"/>
      <c r="RQY7" s="112"/>
      <c r="RQZ7" s="112"/>
      <c r="RRA7" s="112"/>
      <c r="RRB7" s="112"/>
      <c r="RRC7"/>
      <c r="RRD7"/>
      <c r="RRE7"/>
      <c r="RRF7"/>
      <c r="RRG7"/>
      <c r="RRH7"/>
      <c r="RRI7"/>
      <c r="RRJ7"/>
      <c r="RRK7"/>
      <c r="RRL7"/>
      <c r="RRM7"/>
      <c r="RRN7"/>
      <c r="RRO7"/>
      <c r="RRP7"/>
      <c r="RRQ7"/>
      <c r="RRR7"/>
      <c r="RRS7"/>
      <c r="RRT7"/>
      <c r="RRU7"/>
      <c r="RRV7"/>
      <c r="RRW7"/>
      <c r="RRX7"/>
      <c r="RTC7" s="112"/>
      <c r="RTD7" s="112"/>
      <c r="RTE7" s="112"/>
      <c r="RTF7" s="112"/>
      <c r="RTG7" s="112"/>
      <c r="RTH7" s="112"/>
      <c r="RTI7" s="112"/>
      <c r="RTJ7" s="112"/>
      <c r="RTK7"/>
      <c r="RTL7"/>
      <c r="RTM7"/>
      <c r="RTN7"/>
      <c r="RTO7"/>
      <c r="RTP7"/>
      <c r="RTQ7"/>
      <c r="RTR7"/>
      <c r="RTS7"/>
      <c r="RTT7"/>
      <c r="RTU7"/>
      <c r="RTV7"/>
      <c r="RTW7"/>
      <c r="RTX7"/>
      <c r="RTY7"/>
      <c r="RTZ7"/>
      <c r="RUA7"/>
      <c r="RUB7"/>
      <c r="RUC7"/>
      <c r="RUD7"/>
      <c r="RUE7"/>
      <c r="RUF7"/>
      <c r="RVK7" s="112"/>
      <c r="RVL7" s="112"/>
      <c r="RVM7" s="112"/>
      <c r="RVN7" s="112"/>
      <c r="RVO7" s="112"/>
      <c r="RVP7" s="112"/>
      <c r="RVQ7" s="112"/>
      <c r="RVR7" s="112"/>
      <c r="RVS7"/>
      <c r="RVT7"/>
      <c r="RVU7"/>
      <c r="RVV7"/>
      <c r="RVW7"/>
      <c r="RVX7"/>
      <c r="RVY7"/>
      <c r="RVZ7"/>
      <c r="RWA7"/>
      <c r="RWB7"/>
      <c r="RWC7"/>
      <c r="RWD7"/>
      <c r="RWE7"/>
      <c r="RWF7"/>
      <c r="RWG7"/>
      <c r="RWH7"/>
      <c r="RWI7"/>
      <c r="RWJ7"/>
      <c r="RWK7"/>
      <c r="RWL7"/>
      <c r="RWM7"/>
      <c r="RWN7"/>
      <c r="RXS7" s="112"/>
      <c r="RXT7" s="112"/>
      <c r="RXU7" s="112"/>
      <c r="RXV7" s="112"/>
      <c r="RXW7" s="112"/>
      <c r="RXX7" s="112"/>
      <c r="RXY7" s="112"/>
      <c r="RXZ7" s="112"/>
      <c r="RYA7"/>
      <c r="RYB7"/>
      <c r="RYC7"/>
      <c r="RYD7"/>
      <c r="RYE7"/>
      <c r="RYF7"/>
      <c r="RYG7"/>
      <c r="RYH7"/>
      <c r="RYI7"/>
      <c r="RYJ7"/>
      <c r="RYK7"/>
      <c r="RYL7"/>
      <c r="RYM7"/>
      <c r="RYN7"/>
      <c r="RYO7"/>
      <c r="RYP7"/>
      <c r="RYQ7"/>
      <c r="RYR7"/>
      <c r="RYS7"/>
      <c r="RYT7"/>
      <c r="RYU7"/>
      <c r="RYV7"/>
      <c r="SAA7" s="112"/>
      <c r="SAB7" s="112"/>
      <c r="SAC7" s="112"/>
      <c r="SAD7" s="112"/>
      <c r="SAE7" s="112"/>
      <c r="SAF7" s="112"/>
      <c r="SAG7" s="112"/>
      <c r="SAH7" s="112"/>
      <c r="SAI7"/>
      <c r="SAJ7"/>
      <c r="SAK7"/>
      <c r="SAL7"/>
      <c r="SAM7"/>
      <c r="SAN7"/>
      <c r="SAO7"/>
      <c r="SAP7"/>
      <c r="SAQ7"/>
      <c r="SAR7"/>
      <c r="SAS7"/>
      <c r="SAT7"/>
      <c r="SAU7"/>
      <c r="SAV7"/>
      <c r="SAW7"/>
      <c r="SAX7"/>
      <c r="SAY7"/>
      <c r="SAZ7"/>
      <c r="SBA7"/>
      <c r="SBB7"/>
      <c r="SBC7"/>
      <c r="SBD7"/>
      <c r="SCI7" s="112"/>
      <c r="SCJ7" s="112"/>
      <c r="SCK7" s="112"/>
      <c r="SCL7" s="112"/>
      <c r="SCM7" s="112"/>
      <c r="SCN7" s="112"/>
      <c r="SCO7" s="112"/>
      <c r="SCP7" s="112"/>
      <c r="SCQ7"/>
      <c r="SCR7"/>
      <c r="SCS7"/>
      <c r="SCT7"/>
      <c r="SCU7"/>
      <c r="SCV7"/>
      <c r="SCW7"/>
      <c r="SCX7"/>
      <c r="SCY7"/>
      <c r="SCZ7"/>
      <c r="SDA7"/>
      <c r="SDB7"/>
      <c r="SDC7"/>
      <c r="SDD7"/>
      <c r="SDE7"/>
      <c r="SDF7"/>
      <c r="SDG7"/>
      <c r="SDH7"/>
      <c r="SDI7"/>
      <c r="SDJ7"/>
      <c r="SDK7"/>
      <c r="SDL7"/>
      <c r="SEQ7" s="112"/>
      <c r="SER7" s="112"/>
      <c r="SES7" s="112"/>
      <c r="SET7" s="112"/>
      <c r="SEU7" s="112"/>
      <c r="SEV7" s="112"/>
      <c r="SEW7" s="112"/>
      <c r="SEX7" s="112"/>
      <c r="SEY7"/>
      <c r="SEZ7"/>
      <c r="SFA7"/>
      <c r="SFB7"/>
      <c r="SFC7"/>
      <c r="SFD7"/>
      <c r="SFE7"/>
      <c r="SFF7"/>
      <c r="SFG7"/>
      <c r="SFH7"/>
      <c r="SFI7"/>
      <c r="SFJ7"/>
      <c r="SFK7"/>
      <c r="SFL7"/>
      <c r="SFM7"/>
      <c r="SFN7"/>
      <c r="SFO7"/>
      <c r="SFP7"/>
      <c r="SFQ7"/>
      <c r="SFR7"/>
      <c r="SFS7"/>
      <c r="SFT7"/>
      <c r="SGY7" s="112"/>
      <c r="SGZ7" s="112"/>
      <c r="SHA7" s="112"/>
      <c r="SHB7" s="112"/>
      <c r="SHC7" s="112"/>
      <c r="SHD7" s="112"/>
      <c r="SHE7" s="112"/>
      <c r="SHF7" s="112"/>
      <c r="SHG7"/>
      <c r="SHH7"/>
      <c r="SHI7"/>
      <c r="SHJ7"/>
      <c r="SHK7"/>
      <c r="SHL7"/>
      <c r="SHM7"/>
      <c r="SHN7"/>
      <c r="SHO7"/>
      <c r="SHP7"/>
      <c r="SHQ7"/>
      <c r="SHR7"/>
      <c r="SHS7"/>
      <c r="SHT7"/>
      <c r="SHU7"/>
      <c r="SHV7"/>
      <c r="SHW7"/>
      <c r="SHX7"/>
      <c r="SHY7"/>
      <c r="SHZ7"/>
      <c r="SIA7"/>
      <c r="SIB7"/>
      <c r="SJG7" s="112"/>
      <c r="SJH7" s="112"/>
      <c r="SJI7" s="112"/>
      <c r="SJJ7" s="112"/>
      <c r="SJK7" s="112"/>
      <c r="SJL7" s="112"/>
      <c r="SJM7" s="112"/>
      <c r="SJN7" s="112"/>
      <c r="SJO7"/>
      <c r="SJP7"/>
      <c r="SJQ7"/>
      <c r="SJR7"/>
      <c r="SJS7"/>
      <c r="SJT7"/>
      <c r="SJU7"/>
      <c r="SJV7"/>
      <c r="SJW7"/>
      <c r="SJX7"/>
      <c r="SJY7"/>
      <c r="SJZ7"/>
      <c r="SKA7"/>
      <c r="SKB7"/>
      <c r="SKC7"/>
      <c r="SKD7"/>
      <c r="SKE7"/>
      <c r="SKF7"/>
      <c r="SKG7"/>
      <c r="SKH7"/>
      <c r="SKI7"/>
      <c r="SKJ7"/>
      <c r="SLO7" s="112"/>
      <c r="SLP7" s="112"/>
      <c r="SLQ7" s="112"/>
      <c r="SLR7" s="112"/>
      <c r="SLS7" s="112"/>
      <c r="SLT7" s="112"/>
      <c r="SLU7" s="112"/>
      <c r="SLV7" s="112"/>
      <c r="SLW7"/>
      <c r="SLX7"/>
      <c r="SLY7"/>
      <c r="SLZ7"/>
      <c r="SMA7"/>
      <c r="SMB7"/>
      <c r="SMC7"/>
      <c r="SMD7"/>
      <c r="SME7"/>
      <c r="SMF7"/>
      <c r="SMG7"/>
      <c r="SMH7"/>
      <c r="SMI7"/>
      <c r="SMJ7"/>
      <c r="SMK7"/>
      <c r="SML7"/>
      <c r="SMM7"/>
      <c r="SMN7"/>
      <c r="SMO7"/>
      <c r="SMP7"/>
      <c r="SMQ7"/>
      <c r="SMR7"/>
      <c r="SNW7" s="112"/>
      <c r="SNX7" s="112"/>
      <c r="SNY7" s="112"/>
      <c r="SNZ7" s="112"/>
      <c r="SOA7" s="112"/>
      <c r="SOB7" s="112"/>
      <c r="SOC7" s="112"/>
      <c r="SOD7" s="112"/>
      <c r="SOE7"/>
      <c r="SOF7"/>
      <c r="SOG7"/>
      <c r="SOH7"/>
      <c r="SOI7"/>
      <c r="SOJ7"/>
      <c r="SOK7"/>
      <c r="SOL7"/>
      <c r="SOM7"/>
      <c r="SON7"/>
      <c r="SOO7"/>
      <c r="SOP7"/>
      <c r="SOQ7"/>
      <c r="SOR7"/>
      <c r="SOS7"/>
      <c r="SOT7"/>
      <c r="SOU7"/>
      <c r="SOV7"/>
      <c r="SOW7"/>
      <c r="SOX7"/>
      <c r="SOY7"/>
      <c r="SOZ7"/>
      <c r="SQE7" s="112"/>
      <c r="SQF7" s="112"/>
      <c r="SQG7" s="112"/>
      <c r="SQH7" s="112"/>
      <c r="SQI7" s="112"/>
      <c r="SQJ7" s="112"/>
      <c r="SQK7" s="112"/>
      <c r="SQL7" s="112"/>
      <c r="SQM7"/>
      <c r="SQN7"/>
      <c r="SQO7"/>
      <c r="SQP7"/>
      <c r="SQQ7"/>
      <c r="SQR7"/>
      <c r="SQS7"/>
      <c r="SQT7"/>
      <c r="SQU7"/>
      <c r="SQV7"/>
      <c r="SQW7"/>
      <c r="SQX7"/>
      <c r="SQY7"/>
      <c r="SQZ7"/>
      <c r="SRA7"/>
      <c r="SRB7"/>
      <c r="SRC7"/>
      <c r="SRD7"/>
      <c r="SRE7"/>
      <c r="SRF7"/>
      <c r="SRG7"/>
      <c r="SRH7"/>
      <c r="SSM7" s="112"/>
      <c r="SSN7" s="112"/>
      <c r="SSO7" s="112"/>
      <c r="SSP7" s="112"/>
      <c r="SSQ7" s="112"/>
      <c r="SSR7" s="112"/>
      <c r="SSS7" s="112"/>
      <c r="SST7" s="112"/>
      <c r="SSU7"/>
      <c r="SSV7"/>
      <c r="SSW7"/>
      <c r="SSX7"/>
      <c r="SSY7"/>
      <c r="SSZ7"/>
      <c r="STA7"/>
      <c r="STB7"/>
      <c r="STC7"/>
      <c r="STD7"/>
      <c r="STE7"/>
      <c r="STF7"/>
      <c r="STG7"/>
      <c r="STH7"/>
      <c r="STI7"/>
      <c r="STJ7"/>
      <c r="STK7"/>
      <c r="STL7"/>
      <c r="STM7"/>
      <c r="STN7"/>
      <c r="STO7"/>
      <c r="STP7"/>
      <c r="SUU7" s="112"/>
      <c r="SUV7" s="112"/>
      <c r="SUW7" s="112"/>
      <c r="SUX7" s="112"/>
      <c r="SUY7" s="112"/>
      <c r="SUZ7" s="112"/>
      <c r="SVA7" s="112"/>
      <c r="SVB7" s="112"/>
      <c r="SVC7"/>
      <c r="SVD7"/>
      <c r="SVE7"/>
      <c r="SVF7"/>
      <c r="SVG7"/>
      <c r="SVH7"/>
      <c r="SVI7"/>
      <c r="SVJ7"/>
      <c r="SVK7"/>
      <c r="SVL7"/>
      <c r="SVM7"/>
      <c r="SVN7"/>
      <c r="SVO7"/>
      <c r="SVP7"/>
      <c r="SVQ7"/>
      <c r="SVR7"/>
      <c r="SVS7"/>
      <c r="SVT7"/>
      <c r="SVU7"/>
      <c r="SVV7"/>
      <c r="SVW7"/>
      <c r="SVX7"/>
      <c r="SXC7" s="112"/>
      <c r="SXD7" s="112"/>
      <c r="SXE7" s="112"/>
      <c r="SXF7" s="112"/>
      <c r="SXG7" s="112"/>
      <c r="SXH7" s="112"/>
      <c r="SXI7" s="112"/>
      <c r="SXJ7" s="112"/>
      <c r="SXK7"/>
      <c r="SXL7"/>
      <c r="SXM7"/>
      <c r="SXN7"/>
      <c r="SXO7"/>
      <c r="SXP7"/>
      <c r="SXQ7"/>
      <c r="SXR7"/>
      <c r="SXS7"/>
      <c r="SXT7"/>
      <c r="SXU7"/>
      <c r="SXV7"/>
      <c r="SXW7"/>
      <c r="SXX7"/>
      <c r="SXY7"/>
      <c r="SXZ7"/>
      <c r="SYA7"/>
      <c r="SYB7"/>
      <c r="SYC7"/>
      <c r="SYD7"/>
      <c r="SYE7"/>
      <c r="SYF7"/>
      <c r="SZK7" s="112"/>
      <c r="SZL7" s="112"/>
      <c r="SZM7" s="112"/>
      <c r="SZN7" s="112"/>
      <c r="SZO7" s="112"/>
      <c r="SZP7" s="112"/>
      <c r="SZQ7" s="112"/>
      <c r="SZR7" s="112"/>
      <c r="SZS7"/>
      <c r="SZT7"/>
      <c r="SZU7"/>
      <c r="SZV7"/>
      <c r="SZW7"/>
      <c r="SZX7"/>
      <c r="SZY7"/>
      <c r="SZZ7"/>
      <c r="TAA7"/>
      <c r="TAB7"/>
      <c r="TAC7"/>
      <c r="TAD7"/>
      <c r="TAE7"/>
      <c r="TAF7"/>
      <c r="TAG7"/>
      <c r="TAH7"/>
      <c r="TAI7"/>
      <c r="TAJ7"/>
      <c r="TAK7"/>
      <c r="TAL7"/>
      <c r="TAM7"/>
      <c r="TAN7"/>
      <c r="TBS7" s="112"/>
      <c r="TBT7" s="112"/>
      <c r="TBU7" s="112"/>
      <c r="TBV7" s="112"/>
      <c r="TBW7" s="112"/>
      <c r="TBX7" s="112"/>
      <c r="TBY7" s="112"/>
      <c r="TBZ7" s="112"/>
      <c r="TCA7"/>
      <c r="TCB7"/>
      <c r="TCC7"/>
      <c r="TCD7"/>
      <c r="TCE7"/>
      <c r="TCF7"/>
      <c r="TCG7"/>
      <c r="TCH7"/>
      <c r="TCI7"/>
      <c r="TCJ7"/>
      <c r="TCK7"/>
      <c r="TCL7"/>
      <c r="TCM7"/>
      <c r="TCN7"/>
      <c r="TCO7"/>
      <c r="TCP7"/>
      <c r="TCQ7"/>
      <c r="TCR7"/>
      <c r="TCS7"/>
      <c r="TCT7"/>
      <c r="TCU7"/>
      <c r="TCV7"/>
      <c r="TEA7" s="112"/>
      <c r="TEB7" s="112"/>
      <c r="TEC7" s="112"/>
      <c r="TED7" s="112"/>
      <c r="TEE7" s="112"/>
      <c r="TEF7" s="112"/>
      <c r="TEG7" s="112"/>
      <c r="TEH7" s="112"/>
      <c r="TEI7"/>
      <c r="TEJ7"/>
      <c r="TEK7"/>
      <c r="TEL7"/>
      <c r="TEM7"/>
      <c r="TEN7"/>
      <c r="TEO7"/>
      <c r="TEP7"/>
      <c r="TEQ7"/>
      <c r="TER7"/>
      <c r="TES7"/>
      <c r="TET7"/>
      <c r="TEU7"/>
      <c r="TEV7"/>
      <c r="TEW7"/>
      <c r="TEX7"/>
      <c r="TEY7"/>
      <c r="TEZ7"/>
      <c r="TFA7"/>
      <c r="TFB7"/>
      <c r="TFC7"/>
      <c r="TFD7"/>
      <c r="TGI7" s="112"/>
      <c r="TGJ7" s="112"/>
      <c r="TGK7" s="112"/>
      <c r="TGL7" s="112"/>
      <c r="TGM7" s="112"/>
      <c r="TGN7" s="112"/>
      <c r="TGO7" s="112"/>
      <c r="TGP7" s="112"/>
      <c r="TGQ7"/>
      <c r="TGR7"/>
      <c r="TGS7"/>
      <c r="TGT7"/>
      <c r="TGU7"/>
      <c r="TGV7"/>
      <c r="TGW7"/>
      <c r="TGX7"/>
      <c r="TGY7"/>
      <c r="TGZ7"/>
      <c r="THA7"/>
      <c r="THB7"/>
      <c r="THC7"/>
      <c r="THD7"/>
      <c r="THE7"/>
      <c r="THF7"/>
      <c r="THG7"/>
      <c r="THH7"/>
      <c r="THI7"/>
      <c r="THJ7"/>
      <c r="THK7"/>
      <c r="THL7"/>
      <c r="TIQ7" s="112"/>
      <c r="TIR7" s="112"/>
      <c r="TIS7" s="112"/>
      <c r="TIT7" s="112"/>
      <c r="TIU7" s="112"/>
      <c r="TIV7" s="112"/>
      <c r="TIW7" s="112"/>
      <c r="TIX7" s="112"/>
      <c r="TIY7"/>
      <c r="TIZ7"/>
      <c r="TJA7"/>
      <c r="TJB7"/>
      <c r="TJC7"/>
      <c r="TJD7"/>
      <c r="TJE7"/>
      <c r="TJF7"/>
      <c r="TJG7"/>
      <c r="TJH7"/>
      <c r="TJI7"/>
      <c r="TJJ7"/>
      <c r="TJK7"/>
      <c r="TJL7"/>
      <c r="TJM7"/>
      <c r="TJN7"/>
      <c r="TJO7"/>
      <c r="TJP7"/>
      <c r="TJQ7"/>
      <c r="TJR7"/>
      <c r="TJS7"/>
      <c r="TJT7"/>
      <c r="TKY7" s="112"/>
      <c r="TKZ7" s="112"/>
      <c r="TLA7" s="112"/>
      <c r="TLB7" s="112"/>
      <c r="TLC7" s="112"/>
      <c r="TLD7" s="112"/>
      <c r="TLE7" s="112"/>
      <c r="TLF7" s="112"/>
      <c r="TLG7"/>
      <c r="TLH7"/>
      <c r="TLI7"/>
      <c r="TLJ7"/>
      <c r="TLK7"/>
      <c r="TLL7"/>
      <c r="TLM7"/>
      <c r="TLN7"/>
      <c r="TLO7"/>
      <c r="TLP7"/>
      <c r="TLQ7"/>
      <c r="TLR7"/>
      <c r="TLS7"/>
      <c r="TLT7"/>
      <c r="TLU7"/>
      <c r="TLV7"/>
      <c r="TLW7"/>
      <c r="TLX7"/>
      <c r="TLY7"/>
      <c r="TLZ7"/>
      <c r="TMA7"/>
      <c r="TMB7"/>
      <c r="TNG7" s="112"/>
      <c r="TNH7" s="112"/>
      <c r="TNI7" s="112"/>
      <c r="TNJ7" s="112"/>
      <c r="TNK7" s="112"/>
      <c r="TNL7" s="112"/>
      <c r="TNM7" s="112"/>
      <c r="TNN7" s="112"/>
      <c r="TNO7"/>
      <c r="TNP7"/>
      <c r="TNQ7"/>
      <c r="TNR7"/>
      <c r="TNS7"/>
      <c r="TNT7"/>
      <c r="TNU7"/>
      <c r="TNV7"/>
      <c r="TNW7"/>
      <c r="TNX7"/>
      <c r="TNY7"/>
      <c r="TNZ7"/>
      <c r="TOA7"/>
      <c r="TOB7"/>
      <c r="TOC7"/>
      <c r="TOD7"/>
      <c r="TOE7"/>
      <c r="TOF7"/>
      <c r="TOG7"/>
      <c r="TOH7"/>
      <c r="TOI7"/>
      <c r="TOJ7"/>
      <c r="TPO7" s="112"/>
      <c r="TPP7" s="112"/>
      <c r="TPQ7" s="112"/>
      <c r="TPR7" s="112"/>
      <c r="TPS7" s="112"/>
      <c r="TPT7" s="112"/>
      <c r="TPU7" s="112"/>
      <c r="TPV7" s="112"/>
      <c r="TPW7"/>
      <c r="TPX7"/>
      <c r="TPY7"/>
      <c r="TPZ7"/>
      <c r="TQA7"/>
      <c r="TQB7"/>
      <c r="TQC7"/>
      <c r="TQD7"/>
      <c r="TQE7"/>
      <c r="TQF7"/>
      <c r="TQG7"/>
      <c r="TQH7"/>
      <c r="TQI7"/>
      <c r="TQJ7"/>
      <c r="TQK7"/>
      <c r="TQL7"/>
      <c r="TQM7"/>
      <c r="TQN7"/>
      <c r="TQO7"/>
      <c r="TQP7"/>
      <c r="TQQ7"/>
      <c r="TQR7"/>
      <c r="TRW7" s="112"/>
      <c r="TRX7" s="112"/>
      <c r="TRY7" s="112"/>
      <c r="TRZ7" s="112"/>
      <c r="TSA7" s="112"/>
      <c r="TSB7" s="112"/>
      <c r="TSC7" s="112"/>
      <c r="TSD7" s="112"/>
      <c r="TSE7"/>
      <c r="TSF7"/>
      <c r="TSG7"/>
      <c r="TSH7"/>
      <c r="TSI7"/>
      <c r="TSJ7"/>
      <c r="TSK7"/>
      <c r="TSL7"/>
      <c r="TSM7"/>
      <c r="TSN7"/>
      <c r="TSO7"/>
      <c r="TSP7"/>
      <c r="TSQ7"/>
      <c r="TSR7"/>
      <c r="TSS7"/>
      <c r="TST7"/>
      <c r="TSU7"/>
      <c r="TSV7"/>
      <c r="TSW7"/>
      <c r="TSX7"/>
      <c r="TSY7"/>
      <c r="TSZ7"/>
      <c r="TUE7" s="112"/>
      <c r="TUF7" s="112"/>
      <c r="TUG7" s="112"/>
      <c r="TUH7" s="112"/>
      <c r="TUI7" s="112"/>
      <c r="TUJ7" s="112"/>
      <c r="TUK7" s="112"/>
      <c r="TUL7" s="112"/>
      <c r="TUM7"/>
      <c r="TUN7"/>
      <c r="TUO7"/>
      <c r="TUP7"/>
      <c r="TUQ7"/>
      <c r="TUR7"/>
      <c r="TUS7"/>
      <c r="TUT7"/>
      <c r="TUU7"/>
      <c r="TUV7"/>
      <c r="TUW7"/>
      <c r="TUX7"/>
      <c r="TUY7"/>
      <c r="TUZ7"/>
      <c r="TVA7"/>
      <c r="TVB7"/>
      <c r="TVC7"/>
      <c r="TVD7"/>
      <c r="TVE7"/>
      <c r="TVF7"/>
      <c r="TVG7"/>
      <c r="TVH7"/>
      <c r="TWM7" s="112"/>
      <c r="TWN7" s="112"/>
      <c r="TWO7" s="112"/>
      <c r="TWP7" s="112"/>
      <c r="TWQ7" s="112"/>
      <c r="TWR7" s="112"/>
      <c r="TWS7" s="112"/>
      <c r="TWT7" s="112"/>
      <c r="TWU7"/>
      <c r="TWV7"/>
      <c r="TWW7"/>
      <c r="TWX7"/>
      <c r="TWY7"/>
      <c r="TWZ7"/>
      <c r="TXA7"/>
      <c r="TXB7"/>
      <c r="TXC7"/>
      <c r="TXD7"/>
      <c r="TXE7"/>
      <c r="TXF7"/>
      <c r="TXG7"/>
      <c r="TXH7"/>
      <c r="TXI7"/>
      <c r="TXJ7"/>
      <c r="TXK7"/>
      <c r="TXL7"/>
      <c r="TXM7"/>
      <c r="TXN7"/>
      <c r="TXO7"/>
      <c r="TXP7"/>
      <c r="TYU7" s="112"/>
      <c r="TYV7" s="112"/>
      <c r="TYW7" s="112"/>
      <c r="TYX7" s="112"/>
      <c r="TYY7" s="112"/>
      <c r="TYZ7" s="112"/>
      <c r="TZA7" s="112"/>
      <c r="TZB7" s="112"/>
      <c r="TZC7"/>
      <c r="TZD7"/>
      <c r="TZE7"/>
      <c r="TZF7"/>
      <c r="TZG7"/>
      <c r="TZH7"/>
      <c r="TZI7"/>
      <c r="TZJ7"/>
      <c r="TZK7"/>
      <c r="TZL7"/>
      <c r="TZM7"/>
      <c r="TZN7"/>
      <c r="TZO7"/>
      <c r="TZP7"/>
      <c r="TZQ7"/>
      <c r="TZR7"/>
      <c r="TZS7"/>
      <c r="TZT7"/>
      <c r="TZU7"/>
      <c r="TZV7"/>
      <c r="TZW7"/>
      <c r="TZX7"/>
      <c r="UBC7" s="112"/>
      <c r="UBD7" s="112"/>
      <c r="UBE7" s="112"/>
      <c r="UBF7" s="112"/>
      <c r="UBG7" s="112"/>
      <c r="UBH7" s="112"/>
      <c r="UBI7" s="112"/>
      <c r="UBJ7" s="112"/>
      <c r="UBK7"/>
      <c r="UBL7"/>
      <c r="UBM7"/>
      <c r="UBN7"/>
      <c r="UBO7"/>
      <c r="UBP7"/>
      <c r="UBQ7"/>
      <c r="UBR7"/>
      <c r="UBS7"/>
      <c r="UBT7"/>
      <c r="UBU7"/>
      <c r="UBV7"/>
      <c r="UBW7"/>
      <c r="UBX7"/>
      <c r="UBY7"/>
      <c r="UBZ7"/>
      <c r="UCA7"/>
      <c r="UCB7"/>
      <c r="UCC7"/>
      <c r="UCD7"/>
      <c r="UCE7"/>
      <c r="UCF7"/>
      <c r="UDK7" s="112"/>
      <c r="UDL7" s="112"/>
      <c r="UDM7" s="112"/>
      <c r="UDN7" s="112"/>
      <c r="UDO7" s="112"/>
      <c r="UDP7" s="112"/>
      <c r="UDQ7" s="112"/>
      <c r="UDR7" s="112"/>
      <c r="UDS7"/>
      <c r="UDT7"/>
      <c r="UDU7"/>
      <c r="UDV7"/>
      <c r="UDW7"/>
      <c r="UDX7"/>
      <c r="UDY7"/>
      <c r="UDZ7"/>
      <c r="UEA7"/>
      <c r="UEB7"/>
      <c r="UEC7"/>
      <c r="UED7"/>
      <c r="UEE7"/>
      <c r="UEF7"/>
      <c r="UEG7"/>
      <c r="UEH7"/>
      <c r="UEI7"/>
      <c r="UEJ7"/>
      <c r="UEK7"/>
      <c r="UEL7"/>
      <c r="UEM7"/>
      <c r="UEN7"/>
      <c r="UFS7" s="112"/>
      <c r="UFT7" s="112"/>
      <c r="UFU7" s="112"/>
      <c r="UFV7" s="112"/>
      <c r="UFW7" s="112"/>
      <c r="UFX7" s="112"/>
      <c r="UFY7" s="112"/>
      <c r="UFZ7" s="112"/>
      <c r="UGA7"/>
      <c r="UGB7"/>
      <c r="UGC7"/>
      <c r="UGD7"/>
      <c r="UGE7"/>
      <c r="UGF7"/>
      <c r="UGG7"/>
      <c r="UGH7"/>
      <c r="UGI7"/>
      <c r="UGJ7"/>
      <c r="UGK7"/>
      <c r="UGL7"/>
      <c r="UGM7"/>
      <c r="UGN7"/>
      <c r="UGO7"/>
      <c r="UGP7"/>
      <c r="UGQ7"/>
      <c r="UGR7"/>
      <c r="UGS7"/>
      <c r="UGT7"/>
      <c r="UGU7"/>
      <c r="UGV7"/>
      <c r="UIA7" s="112"/>
      <c r="UIB7" s="112"/>
      <c r="UIC7" s="112"/>
      <c r="UID7" s="112"/>
      <c r="UIE7" s="112"/>
      <c r="UIF7" s="112"/>
      <c r="UIG7" s="112"/>
      <c r="UIH7" s="112"/>
      <c r="UII7"/>
      <c r="UIJ7"/>
      <c r="UIK7"/>
      <c r="UIL7"/>
      <c r="UIM7"/>
      <c r="UIN7"/>
      <c r="UIO7"/>
      <c r="UIP7"/>
      <c r="UIQ7"/>
      <c r="UIR7"/>
      <c r="UIS7"/>
      <c r="UIT7"/>
      <c r="UIU7"/>
      <c r="UIV7"/>
      <c r="UIW7"/>
      <c r="UIX7"/>
      <c r="UIY7"/>
      <c r="UIZ7"/>
      <c r="UJA7"/>
      <c r="UJB7"/>
      <c r="UJC7"/>
      <c r="UJD7"/>
      <c r="UKI7" s="112"/>
      <c r="UKJ7" s="112"/>
      <c r="UKK7" s="112"/>
      <c r="UKL7" s="112"/>
      <c r="UKM7" s="112"/>
      <c r="UKN7" s="112"/>
      <c r="UKO7" s="112"/>
      <c r="UKP7" s="112"/>
      <c r="UKQ7"/>
      <c r="UKR7"/>
      <c r="UKS7"/>
      <c r="UKT7"/>
      <c r="UKU7"/>
      <c r="UKV7"/>
      <c r="UKW7"/>
      <c r="UKX7"/>
      <c r="UKY7"/>
      <c r="UKZ7"/>
      <c r="ULA7"/>
      <c r="ULB7"/>
      <c r="ULC7"/>
      <c r="ULD7"/>
      <c r="ULE7"/>
      <c r="ULF7"/>
      <c r="ULG7"/>
      <c r="ULH7"/>
      <c r="ULI7"/>
      <c r="ULJ7"/>
      <c r="ULK7"/>
      <c r="ULL7"/>
      <c r="UMQ7" s="112"/>
      <c r="UMR7" s="112"/>
      <c r="UMS7" s="112"/>
      <c r="UMT7" s="112"/>
      <c r="UMU7" s="112"/>
      <c r="UMV7" s="112"/>
      <c r="UMW7" s="112"/>
      <c r="UMX7" s="112"/>
      <c r="UMY7"/>
      <c r="UMZ7"/>
      <c r="UNA7"/>
      <c r="UNB7"/>
      <c r="UNC7"/>
      <c r="UND7"/>
      <c r="UNE7"/>
      <c r="UNF7"/>
      <c r="UNG7"/>
      <c r="UNH7"/>
      <c r="UNI7"/>
      <c r="UNJ7"/>
      <c r="UNK7"/>
      <c r="UNL7"/>
      <c r="UNM7"/>
      <c r="UNN7"/>
      <c r="UNO7"/>
      <c r="UNP7"/>
      <c r="UNQ7"/>
      <c r="UNR7"/>
      <c r="UNS7"/>
      <c r="UNT7"/>
      <c r="UOY7" s="112"/>
      <c r="UOZ7" s="112"/>
      <c r="UPA7" s="112"/>
      <c r="UPB7" s="112"/>
      <c r="UPC7" s="112"/>
      <c r="UPD7" s="112"/>
      <c r="UPE7" s="112"/>
      <c r="UPF7" s="112"/>
      <c r="UPG7"/>
      <c r="UPH7"/>
      <c r="UPI7"/>
      <c r="UPJ7"/>
      <c r="UPK7"/>
      <c r="UPL7"/>
      <c r="UPM7"/>
      <c r="UPN7"/>
      <c r="UPO7"/>
      <c r="UPP7"/>
      <c r="UPQ7"/>
      <c r="UPR7"/>
      <c r="UPS7"/>
      <c r="UPT7"/>
      <c r="UPU7"/>
      <c r="UPV7"/>
      <c r="UPW7"/>
      <c r="UPX7"/>
      <c r="UPY7"/>
      <c r="UPZ7"/>
      <c r="UQA7"/>
      <c r="UQB7"/>
      <c r="URG7" s="112"/>
      <c r="URH7" s="112"/>
      <c r="URI7" s="112"/>
      <c r="URJ7" s="112"/>
      <c r="URK7" s="112"/>
      <c r="URL7" s="112"/>
      <c r="URM7" s="112"/>
      <c r="URN7" s="112"/>
      <c r="URO7"/>
      <c r="URP7"/>
      <c r="URQ7"/>
      <c r="URR7"/>
      <c r="URS7"/>
      <c r="URT7"/>
      <c r="URU7"/>
      <c r="URV7"/>
      <c r="URW7"/>
      <c r="URX7"/>
      <c r="URY7"/>
      <c r="URZ7"/>
      <c r="USA7"/>
      <c r="USB7"/>
      <c r="USC7"/>
      <c r="USD7"/>
      <c r="USE7"/>
      <c r="USF7"/>
      <c r="USG7"/>
      <c r="USH7"/>
      <c r="USI7"/>
      <c r="USJ7"/>
      <c r="UTO7" s="112"/>
      <c r="UTP7" s="112"/>
      <c r="UTQ7" s="112"/>
      <c r="UTR7" s="112"/>
      <c r="UTS7" s="112"/>
      <c r="UTT7" s="112"/>
      <c r="UTU7" s="112"/>
      <c r="UTV7" s="112"/>
      <c r="UTW7"/>
      <c r="UTX7"/>
      <c r="UTY7"/>
      <c r="UTZ7"/>
      <c r="UUA7"/>
      <c r="UUB7"/>
      <c r="UUC7"/>
      <c r="UUD7"/>
      <c r="UUE7"/>
      <c r="UUF7"/>
      <c r="UUG7"/>
      <c r="UUH7"/>
      <c r="UUI7"/>
      <c r="UUJ7"/>
      <c r="UUK7"/>
      <c r="UUL7"/>
      <c r="UUM7"/>
      <c r="UUN7"/>
      <c r="UUO7"/>
      <c r="UUP7"/>
      <c r="UUQ7"/>
      <c r="UUR7"/>
      <c r="UVW7" s="112"/>
      <c r="UVX7" s="112"/>
      <c r="UVY7" s="112"/>
      <c r="UVZ7" s="112"/>
      <c r="UWA7" s="112"/>
      <c r="UWB7" s="112"/>
      <c r="UWC7" s="112"/>
      <c r="UWD7" s="112"/>
      <c r="UWE7"/>
      <c r="UWF7"/>
      <c r="UWG7"/>
      <c r="UWH7"/>
      <c r="UWI7"/>
      <c r="UWJ7"/>
      <c r="UWK7"/>
      <c r="UWL7"/>
      <c r="UWM7"/>
      <c r="UWN7"/>
      <c r="UWO7"/>
      <c r="UWP7"/>
      <c r="UWQ7"/>
      <c r="UWR7"/>
      <c r="UWS7"/>
      <c r="UWT7"/>
      <c r="UWU7"/>
      <c r="UWV7"/>
      <c r="UWW7"/>
      <c r="UWX7"/>
      <c r="UWY7"/>
      <c r="UWZ7"/>
      <c r="UYE7" s="112"/>
      <c r="UYF7" s="112"/>
      <c r="UYG7" s="112"/>
      <c r="UYH7" s="112"/>
      <c r="UYI7" s="112"/>
      <c r="UYJ7" s="112"/>
      <c r="UYK7" s="112"/>
      <c r="UYL7" s="112"/>
      <c r="UYM7"/>
      <c r="UYN7"/>
      <c r="UYO7"/>
      <c r="UYP7"/>
      <c r="UYQ7"/>
      <c r="UYR7"/>
      <c r="UYS7"/>
      <c r="UYT7"/>
      <c r="UYU7"/>
      <c r="UYV7"/>
      <c r="UYW7"/>
      <c r="UYX7"/>
      <c r="UYY7"/>
      <c r="UYZ7"/>
      <c r="UZA7"/>
      <c r="UZB7"/>
      <c r="UZC7"/>
      <c r="UZD7"/>
      <c r="UZE7"/>
      <c r="UZF7"/>
      <c r="UZG7"/>
      <c r="UZH7"/>
      <c r="VAM7" s="112"/>
      <c r="VAN7" s="112"/>
      <c r="VAO7" s="112"/>
      <c r="VAP7" s="112"/>
      <c r="VAQ7" s="112"/>
      <c r="VAR7" s="112"/>
      <c r="VAS7" s="112"/>
      <c r="VAT7" s="112"/>
      <c r="VAU7"/>
      <c r="VAV7"/>
      <c r="VAW7"/>
      <c r="VAX7"/>
      <c r="VAY7"/>
      <c r="VAZ7"/>
      <c r="VBA7"/>
      <c r="VBB7"/>
      <c r="VBC7"/>
      <c r="VBD7"/>
      <c r="VBE7"/>
      <c r="VBF7"/>
      <c r="VBG7"/>
      <c r="VBH7"/>
      <c r="VBI7"/>
      <c r="VBJ7"/>
      <c r="VBK7"/>
      <c r="VBL7"/>
      <c r="VBM7"/>
      <c r="VBN7"/>
      <c r="VBO7"/>
      <c r="VBP7"/>
      <c r="VCU7" s="112"/>
      <c r="VCV7" s="112"/>
      <c r="VCW7" s="112"/>
      <c r="VCX7" s="112"/>
      <c r="VCY7" s="112"/>
      <c r="VCZ7" s="112"/>
      <c r="VDA7" s="112"/>
      <c r="VDB7" s="112"/>
      <c r="VDC7"/>
      <c r="VDD7"/>
      <c r="VDE7"/>
      <c r="VDF7"/>
      <c r="VDG7"/>
      <c r="VDH7"/>
      <c r="VDI7"/>
      <c r="VDJ7"/>
      <c r="VDK7"/>
      <c r="VDL7"/>
      <c r="VDM7"/>
      <c r="VDN7"/>
      <c r="VDO7"/>
      <c r="VDP7"/>
      <c r="VDQ7"/>
      <c r="VDR7"/>
      <c r="VDS7"/>
      <c r="VDT7"/>
      <c r="VDU7"/>
      <c r="VDV7"/>
      <c r="VDW7"/>
      <c r="VDX7"/>
      <c r="VFC7" s="112"/>
      <c r="VFD7" s="112"/>
      <c r="VFE7" s="112"/>
      <c r="VFF7" s="112"/>
      <c r="VFG7" s="112"/>
      <c r="VFH7" s="112"/>
      <c r="VFI7" s="112"/>
      <c r="VFJ7" s="112"/>
      <c r="VFK7"/>
      <c r="VFL7"/>
      <c r="VFM7"/>
      <c r="VFN7"/>
      <c r="VFO7"/>
      <c r="VFP7"/>
      <c r="VFQ7"/>
      <c r="VFR7"/>
      <c r="VFS7"/>
      <c r="VFT7"/>
      <c r="VFU7"/>
      <c r="VFV7"/>
      <c r="VFW7"/>
      <c r="VFX7"/>
      <c r="VFY7"/>
      <c r="VFZ7"/>
      <c r="VGA7"/>
      <c r="VGB7"/>
      <c r="VGC7"/>
      <c r="VGD7"/>
      <c r="VGE7"/>
      <c r="VGF7"/>
      <c r="VHK7" s="112"/>
      <c r="VHL7" s="112"/>
      <c r="VHM7" s="112"/>
      <c r="VHN7" s="112"/>
      <c r="VHO7" s="112"/>
      <c r="VHP7" s="112"/>
      <c r="VHQ7" s="112"/>
      <c r="VHR7" s="112"/>
      <c r="VHS7"/>
      <c r="VHT7"/>
      <c r="VHU7"/>
      <c r="VHV7"/>
      <c r="VHW7"/>
      <c r="VHX7"/>
      <c r="VHY7"/>
      <c r="VHZ7"/>
      <c r="VIA7"/>
      <c r="VIB7"/>
      <c r="VIC7"/>
      <c r="VID7"/>
      <c r="VIE7"/>
      <c r="VIF7"/>
      <c r="VIG7"/>
      <c r="VIH7"/>
      <c r="VII7"/>
      <c r="VIJ7"/>
      <c r="VIK7"/>
      <c r="VIL7"/>
      <c r="VIM7"/>
      <c r="VIN7"/>
      <c r="VJS7" s="112"/>
      <c r="VJT7" s="112"/>
      <c r="VJU7" s="112"/>
      <c r="VJV7" s="112"/>
      <c r="VJW7" s="112"/>
      <c r="VJX7" s="112"/>
      <c r="VJY7" s="112"/>
      <c r="VJZ7" s="112"/>
      <c r="VKA7"/>
      <c r="VKB7"/>
      <c r="VKC7"/>
      <c r="VKD7"/>
      <c r="VKE7"/>
      <c r="VKF7"/>
      <c r="VKG7"/>
      <c r="VKH7"/>
      <c r="VKI7"/>
      <c r="VKJ7"/>
      <c r="VKK7"/>
      <c r="VKL7"/>
      <c r="VKM7"/>
      <c r="VKN7"/>
      <c r="VKO7"/>
      <c r="VKP7"/>
      <c r="VKQ7"/>
      <c r="VKR7"/>
      <c r="VKS7"/>
      <c r="VKT7"/>
      <c r="VKU7"/>
      <c r="VKV7"/>
      <c r="VMA7" s="112"/>
      <c r="VMB7" s="112"/>
      <c r="VMC7" s="112"/>
      <c r="VMD7" s="112"/>
      <c r="VME7" s="112"/>
      <c r="VMF7" s="112"/>
      <c r="VMG7" s="112"/>
      <c r="VMH7" s="112"/>
      <c r="VMI7"/>
      <c r="VMJ7"/>
      <c r="VMK7"/>
      <c r="VML7"/>
      <c r="VMM7"/>
      <c r="VMN7"/>
      <c r="VMO7"/>
      <c r="VMP7"/>
      <c r="VMQ7"/>
      <c r="VMR7"/>
      <c r="VMS7"/>
      <c r="VMT7"/>
      <c r="VMU7"/>
      <c r="VMV7"/>
      <c r="VMW7"/>
      <c r="VMX7"/>
      <c r="VMY7"/>
      <c r="VMZ7"/>
      <c r="VNA7"/>
      <c r="VNB7"/>
      <c r="VNC7"/>
      <c r="VND7"/>
      <c r="VOI7" s="112"/>
      <c r="VOJ7" s="112"/>
      <c r="VOK7" s="112"/>
      <c r="VOL7" s="112"/>
      <c r="VOM7" s="112"/>
      <c r="VON7" s="112"/>
      <c r="VOO7" s="112"/>
      <c r="VOP7" s="112"/>
      <c r="VOQ7"/>
      <c r="VOR7"/>
      <c r="VOS7"/>
      <c r="VOT7"/>
      <c r="VOU7"/>
      <c r="VOV7"/>
      <c r="VOW7"/>
      <c r="VOX7"/>
      <c r="VOY7"/>
      <c r="VOZ7"/>
      <c r="VPA7"/>
      <c r="VPB7"/>
      <c r="VPC7"/>
      <c r="VPD7"/>
      <c r="VPE7"/>
      <c r="VPF7"/>
      <c r="VPG7"/>
      <c r="VPH7"/>
      <c r="VPI7"/>
      <c r="VPJ7"/>
      <c r="VPK7"/>
      <c r="VPL7"/>
      <c r="VQQ7" s="112"/>
      <c r="VQR7" s="112"/>
      <c r="VQS7" s="112"/>
      <c r="VQT7" s="112"/>
      <c r="VQU7" s="112"/>
      <c r="VQV7" s="112"/>
      <c r="VQW7" s="112"/>
      <c r="VQX7" s="112"/>
      <c r="VQY7"/>
      <c r="VQZ7"/>
      <c r="VRA7"/>
      <c r="VRB7"/>
      <c r="VRC7"/>
      <c r="VRD7"/>
      <c r="VRE7"/>
      <c r="VRF7"/>
      <c r="VRG7"/>
      <c r="VRH7"/>
      <c r="VRI7"/>
      <c r="VRJ7"/>
      <c r="VRK7"/>
      <c r="VRL7"/>
      <c r="VRM7"/>
      <c r="VRN7"/>
      <c r="VRO7"/>
      <c r="VRP7"/>
      <c r="VRQ7"/>
      <c r="VRR7"/>
      <c r="VRS7"/>
      <c r="VRT7"/>
      <c r="VSY7" s="112"/>
      <c r="VSZ7" s="112"/>
      <c r="VTA7" s="112"/>
      <c r="VTB7" s="112"/>
      <c r="VTC7" s="112"/>
      <c r="VTD7" s="112"/>
      <c r="VTE7" s="112"/>
      <c r="VTF7" s="112"/>
      <c r="VTG7"/>
      <c r="VTH7"/>
      <c r="VTI7"/>
      <c r="VTJ7"/>
      <c r="VTK7"/>
      <c r="VTL7"/>
      <c r="VTM7"/>
      <c r="VTN7"/>
      <c r="VTO7"/>
      <c r="VTP7"/>
      <c r="VTQ7"/>
      <c r="VTR7"/>
      <c r="VTS7"/>
      <c r="VTT7"/>
      <c r="VTU7"/>
      <c r="VTV7"/>
      <c r="VTW7"/>
      <c r="VTX7"/>
      <c r="VTY7"/>
      <c r="VTZ7"/>
      <c r="VUA7"/>
      <c r="VUB7"/>
      <c r="VVG7" s="112"/>
      <c r="VVH7" s="112"/>
      <c r="VVI7" s="112"/>
      <c r="VVJ7" s="112"/>
      <c r="VVK7" s="112"/>
      <c r="VVL7" s="112"/>
      <c r="VVM7" s="112"/>
      <c r="VVN7" s="112"/>
      <c r="VVO7"/>
      <c r="VVP7"/>
      <c r="VVQ7"/>
      <c r="VVR7"/>
      <c r="VVS7"/>
      <c r="VVT7"/>
      <c r="VVU7"/>
      <c r="VVV7"/>
      <c r="VVW7"/>
      <c r="VVX7"/>
      <c r="VVY7"/>
      <c r="VVZ7"/>
      <c r="VWA7"/>
      <c r="VWB7"/>
      <c r="VWC7"/>
      <c r="VWD7"/>
      <c r="VWE7"/>
      <c r="VWF7"/>
      <c r="VWG7"/>
      <c r="VWH7"/>
      <c r="VWI7"/>
      <c r="VWJ7"/>
      <c r="VXO7" s="112"/>
      <c r="VXP7" s="112"/>
      <c r="VXQ7" s="112"/>
      <c r="VXR7" s="112"/>
      <c r="VXS7" s="112"/>
      <c r="VXT7" s="112"/>
      <c r="VXU7" s="112"/>
      <c r="VXV7" s="112"/>
      <c r="VXW7"/>
      <c r="VXX7"/>
      <c r="VXY7"/>
      <c r="VXZ7"/>
      <c r="VYA7"/>
      <c r="VYB7"/>
      <c r="VYC7"/>
      <c r="VYD7"/>
      <c r="VYE7"/>
      <c r="VYF7"/>
      <c r="VYG7"/>
      <c r="VYH7"/>
      <c r="VYI7"/>
      <c r="VYJ7"/>
      <c r="VYK7"/>
      <c r="VYL7"/>
      <c r="VYM7"/>
      <c r="VYN7"/>
      <c r="VYO7"/>
      <c r="VYP7"/>
      <c r="VYQ7"/>
      <c r="VYR7"/>
      <c r="VZW7" s="112"/>
      <c r="VZX7" s="112"/>
      <c r="VZY7" s="112"/>
      <c r="VZZ7" s="112"/>
      <c r="WAA7" s="112"/>
      <c r="WAB7" s="112"/>
      <c r="WAC7" s="112"/>
      <c r="WAD7" s="112"/>
      <c r="WAE7"/>
      <c r="WAF7"/>
      <c r="WAG7"/>
      <c r="WAH7"/>
      <c r="WAI7"/>
      <c r="WAJ7"/>
      <c r="WAK7"/>
      <c r="WAL7"/>
      <c r="WAM7"/>
      <c r="WAN7"/>
      <c r="WAO7"/>
      <c r="WAP7"/>
      <c r="WAQ7"/>
      <c r="WAR7"/>
      <c r="WAS7"/>
      <c r="WAT7"/>
      <c r="WAU7"/>
      <c r="WAV7"/>
      <c r="WAW7"/>
      <c r="WAX7"/>
      <c r="WAY7"/>
      <c r="WAZ7"/>
      <c r="WCE7" s="112"/>
      <c r="WCF7" s="112"/>
      <c r="WCG7" s="112"/>
      <c r="WCH7" s="112"/>
      <c r="WCI7" s="112"/>
      <c r="WCJ7" s="112"/>
      <c r="WCK7" s="112"/>
      <c r="WCL7" s="112"/>
      <c r="WCM7"/>
      <c r="WCN7"/>
      <c r="WCO7"/>
      <c r="WCP7"/>
      <c r="WCQ7"/>
      <c r="WCR7"/>
      <c r="WCS7"/>
      <c r="WCT7"/>
      <c r="WCU7"/>
      <c r="WCV7"/>
      <c r="WCW7"/>
      <c r="WCX7"/>
      <c r="WCY7"/>
      <c r="WCZ7"/>
      <c r="WDA7"/>
      <c r="WDB7"/>
      <c r="WDC7"/>
      <c r="WDD7"/>
      <c r="WDE7"/>
      <c r="WDF7"/>
      <c r="WDG7"/>
      <c r="WDH7"/>
      <c r="WEM7" s="112"/>
      <c r="WEN7" s="112"/>
      <c r="WEO7" s="112"/>
      <c r="WEP7" s="112"/>
      <c r="WEQ7" s="112"/>
      <c r="WER7" s="112"/>
      <c r="WES7" s="112"/>
      <c r="WET7" s="112"/>
      <c r="WEU7"/>
      <c r="WEV7"/>
      <c r="WEW7"/>
      <c r="WEX7"/>
      <c r="WEY7"/>
      <c r="WEZ7"/>
      <c r="WFA7"/>
      <c r="WFB7"/>
      <c r="WFC7"/>
      <c r="WFD7"/>
      <c r="WFE7"/>
      <c r="WFF7"/>
      <c r="WFG7"/>
      <c r="WFH7"/>
      <c r="WFI7"/>
      <c r="WFJ7"/>
      <c r="WFK7"/>
      <c r="WFL7"/>
      <c r="WFM7"/>
      <c r="WFN7"/>
      <c r="WFO7"/>
      <c r="WFP7"/>
      <c r="WGU7" s="112"/>
      <c r="WGV7" s="112"/>
      <c r="WGW7" s="112"/>
      <c r="WGX7" s="112"/>
      <c r="WGY7" s="112"/>
      <c r="WGZ7" s="112"/>
      <c r="WHA7" s="112"/>
      <c r="WHB7" s="112"/>
      <c r="WHC7"/>
      <c r="WHD7"/>
      <c r="WHE7"/>
      <c r="WHF7"/>
      <c r="WHG7"/>
      <c r="WHH7"/>
      <c r="WHI7"/>
      <c r="WHJ7"/>
      <c r="WHK7"/>
      <c r="WHL7"/>
      <c r="WHM7"/>
      <c r="WHN7"/>
      <c r="WHO7"/>
      <c r="WHP7"/>
      <c r="WHQ7"/>
      <c r="WHR7"/>
      <c r="WHS7"/>
      <c r="WHT7"/>
      <c r="WHU7"/>
      <c r="WHV7"/>
      <c r="WHW7"/>
      <c r="WHX7"/>
      <c r="WJC7" s="112"/>
      <c r="WJD7" s="112"/>
      <c r="WJE7" s="112"/>
      <c r="WJF7" s="112"/>
      <c r="WJG7" s="112"/>
      <c r="WJH7" s="112"/>
      <c r="WJI7" s="112"/>
      <c r="WJJ7" s="112"/>
      <c r="WJK7"/>
      <c r="WJL7"/>
      <c r="WJM7"/>
      <c r="WJN7"/>
      <c r="WJO7"/>
      <c r="WJP7"/>
      <c r="WJQ7"/>
      <c r="WJR7"/>
      <c r="WJS7"/>
      <c r="WJT7"/>
      <c r="WJU7"/>
      <c r="WJV7"/>
      <c r="WJW7"/>
      <c r="WJX7"/>
      <c r="WJY7"/>
      <c r="WJZ7"/>
      <c r="WKA7"/>
      <c r="WKB7"/>
      <c r="WKC7"/>
      <c r="WKD7"/>
      <c r="WKE7"/>
      <c r="WKF7"/>
      <c r="WLK7" s="112"/>
      <c r="WLL7" s="112"/>
      <c r="WLM7" s="112"/>
      <c r="WLN7" s="112"/>
      <c r="WLO7" s="112"/>
      <c r="WLP7" s="112"/>
      <c r="WLQ7" s="112"/>
      <c r="WLR7" s="112"/>
      <c r="WLS7"/>
      <c r="WLT7"/>
      <c r="WLU7"/>
      <c r="WLV7"/>
      <c r="WLW7"/>
      <c r="WLX7"/>
      <c r="WLY7"/>
      <c r="WLZ7"/>
      <c r="WMA7"/>
      <c r="WMB7"/>
      <c r="WMC7"/>
      <c r="WMD7"/>
      <c r="WME7"/>
      <c r="WMF7"/>
      <c r="WMG7"/>
      <c r="WMH7"/>
      <c r="WMI7"/>
      <c r="WMJ7"/>
      <c r="WMK7"/>
      <c r="WML7"/>
      <c r="WMM7"/>
      <c r="WMN7"/>
      <c r="WNS7" s="112"/>
      <c r="WNT7" s="112"/>
      <c r="WNU7" s="112"/>
      <c r="WNV7" s="112"/>
      <c r="WNW7" s="112"/>
      <c r="WNX7" s="112"/>
      <c r="WNY7" s="112"/>
      <c r="WNZ7" s="112"/>
      <c r="WOA7"/>
      <c r="WOB7"/>
      <c r="WOC7"/>
      <c r="WOD7"/>
      <c r="WOE7"/>
      <c r="WOF7"/>
      <c r="WOG7"/>
      <c r="WOH7"/>
      <c r="WOI7"/>
      <c r="WOJ7"/>
      <c r="WOK7"/>
      <c r="WOL7"/>
      <c r="WOM7"/>
      <c r="WON7"/>
      <c r="WOO7"/>
      <c r="WOP7"/>
      <c r="WOQ7"/>
      <c r="WOR7"/>
      <c r="WOS7"/>
      <c r="WOT7"/>
      <c r="WOU7"/>
      <c r="WOV7"/>
      <c r="WQA7" s="112"/>
      <c r="WQB7" s="112"/>
      <c r="WQC7" s="112"/>
      <c r="WQD7" s="112"/>
      <c r="WQE7" s="112"/>
      <c r="WQF7" s="112"/>
      <c r="WQG7" s="112"/>
      <c r="WQH7" s="112"/>
      <c r="WQI7"/>
      <c r="WQJ7"/>
      <c r="WQK7"/>
      <c r="WQL7"/>
      <c r="WQM7"/>
      <c r="WQN7"/>
      <c r="WQO7"/>
      <c r="WQP7"/>
      <c r="WQQ7"/>
      <c r="WQR7"/>
      <c r="WQS7"/>
      <c r="WQT7"/>
      <c r="WQU7"/>
      <c r="WQV7"/>
      <c r="WQW7"/>
      <c r="WQX7"/>
      <c r="WQY7"/>
      <c r="WQZ7"/>
      <c r="WRA7"/>
      <c r="WRB7"/>
      <c r="WRC7"/>
      <c r="WRD7"/>
      <c r="WSI7" s="112"/>
      <c r="WSJ7" s="112"/>
      <c r="WSK7" s="112"/>
      <c r="WSL7" s="112"/>
      <c r="WSM7" s="112"/>
      <c r="WSN7" s="112"/>
      <c r="WSO7" s="112"/>
      <c r="WSP7" s="112"/>
      <c r="WSQ7"/>
      <c r="WSR7"/>
      <c r="WSS7"/>
      <c r="WST7"/>
      <c r="WSU7"/>
      <c r="WSV7"/>
      <c r="WSW7"/>
      <c r="WSX7"/>
      <c r="WSY7"/>
      <c r="WSZ7"/>
      <c r="WTA7"/>
      <c r="WTB7"/>
      <c r="WTC7"/>
      <c r="WTD7"/>
      <c r="WTE7"/>
      <c r="WTF7"/>
      <c r="WTG7"/>
      <c r="WTH7"/>
      <c r="WTI7"/>
      <c r="WTJ7"/>
      <c r="WTK7"/>
      <c r="WTL7"/>
      <c r="WUQ7" s="112"/>
      <c r="WUR7" s="112"/>
      <c r="WUS7" s="112"/>
      <c r="WUT7" s="112"/>
      <c r="WUU7" s="112"/>
      <c r="WUV7" s="112"/>
      <c r="WUW7" s="112"/>
      <c r="WUX7" s="112"/>
      <c r="WUY7"/>
      <c r="WUZ7"/>
      <c r="WVA7"/>
      <c r="WVB7"/>
      <c r="WVC7"/>
      <c r="WVD7"/>
      <c r="WVE7"/>
      <c r="WVF7"/>
      <c r="WVG7"/>
      <c r="WVH7"/>
      <c r="WVI7"/>
      <c r="WVJ7"/>
      <c r="WVK7"/>
      <c r="WVL7"/>
      <c r="WVM7"/>
      <c r="WVN7"/>
      <c r="WVO7"/>
      <c r="WVP7"/>
      <c r="WVQ7"/>
      <c r="WVR7"/>
      <c r="WVS7"/>
      <c r="WVT7"/>
      <c r="WWY7" s="112"/>
      <c r="WWZ7" s="112"/>
      <c r="WXA7" s="112"/>
      <c r="WXB7" s="112"/>
      <c r="WXC7" s="112"/>
      <c r="WXD7" s="112"/>
      <c r="WXE7" s="112"/>
      <c r="WXF7" s="112"/>
      <c r="WXG7"/>
      <c r="WXH7"/>
      <c r="WXI7"/>
      <c r="WXJ7"/>
      <c r="WXK7"/>
      <c r="WXL7"/>
      <c r="WXM7"/>
      <c r="WXN7"/>
      <c r="WXO7"/>
      <c r="WXP7"/>
      <c r="WXQ7"/>
      <c r="WXR7"/>
      <c r="WXS7"/>
      <c r="WXT7"/>
      <c r="WXU7"/>
      <c r="WXV7"/>
      <c r="WXW7"/>
      <c r="WXX7"/>
      <c r="WXY7"/>
      <c r="WXZ7"/>
      <c r="WYA7"/>
      <c r="WYB7"/>
      <c r="WZG7" s="112"/>
      <c r="WZH7" s="112"/>
      <c r="WZI7" s="112"/>
      <c r="WZJ7" s="112"/>
      <c r="WZK7" s="112"/>
      <c r="WZL7" s="112"/>
      <c r="WZM7" s="112"/>
      <c r="WZN7" s="112"/>
      <c r="WZO7"/>
      <c r="WZP7"/>
      <c r="WZQ7"/>
      <c r="WZR7"/>
      <c r="WZS7"/>
      <c r="WZT7"/>
      <c r="WZU7"/>
      <c r="WZV7"/>
      <c r="WZW7"/>
      <c r="WZX7"/>
      <c r="WZY7"/>
      <c r="WZZ7"/>
      <c r="XAA7"/>
      <c r="XAB7"/>
      <c r="XAC7"/>
      <c r="XAD7"/>
      <c r="XAE7"/>
      <c r="XAF7"/>
      <c r="XAG7"/>
      <c r="XAH7"/>
      <c r="XAI7"/>
      <c r="XAJ7"/>
      <c r="XBO7" s="112"/>
      <c r="XBP7" s="112"/>
      <c r="XBQ7" s="112"/>
      <c r="XBR7" s="112"/>
      <c r="XBS7" s="112"/>
      <c r="XBT7" s="112"/>
      <c r="XBU7" s="112"/>
      <c r="XBV7" s="112"/>
      <c r="XBW7"/>
      <c r="XBX7"/>
      <c r="XBY7"/>
      <c r="XBZ7"/>
      <c r="XCA7"/>
      <c r="XCB7"/>
      <c r="XCC7"/>
      <c r="XCD7"/>
      <c r="XCE7"/>
      <c r="XCF7"/>
      <c r="XCG7"/>
      <c r="XCH7"/>
      <c r="XCI7"/>
      <c r="XCJ7"/>
      <c r="XCK7"/>
      <c r="XCL7"/>
      <c r="XCM7"/>
      <c r="XCN7"/>
      <c r="XCO7"/>
      <c r="XCP7"/>
      <c r="XCQ7"/>
      <c r="XCR7"/>
      <c r="XDW7" s="112"/>
      <c r="XDX7" s="112"/>
      <c r="XDY7" s="112"/>
      <c r="XDZ7" s="112"/>
      <c r="XEA7" s="112"/>
      <c r="XEB7" s="112"/>
      <c r="XEC7" s="112"/>
      <c r="XED7" s="112"/>
      <c r="XEE7"/>
      <c r="XEF7"/>
      <c r="XEG7"/>
      <c r="XEH7"/>
      <c r="XEI7"/>
      <c r="XEJ7"/>
      <c r="XEK7"/>
      <c r="XEL7"/>
      <c r="XEM7"/>
      <c r="XEN7"/>
      <c r="XEO7"/>
      <c r="XEP7"/>
      <c r="XEQ7"/>
      <c r="XER7"/>
      <c r="XES7"/>
      <c r="XET7"/>
      <c r="XEU7"/>
      <c r="XEV7"/>
      <c r="XEW7"/>
      <c r="XEX7"/>
      <c r="XEY7"/>
      <c r="XEZ7"/>
    </row>
    <row r="8" spans="1:16384" s="5" customFormat="1">
      <c r="AE8" s="68"/>
      <c r="AF8" s="68"/>
      <c r="AG8" s="68"/>
      <c r="AH8" s="68"/>
      <c r="AI8" s="68"/>
      <c r="AJ8" s="112"/>
      <c r="AK8" s="112"/>
      <c r="AL8" s="112"/>
      <c r="AM8" s="188"/>
      <c r="AN8" s="188"/>
      <c r="AO8" s="188"/>
      <c r="AP8" s="188"/>
      <c r="AQ8" s="188"/>
      <c r="AR8" s="188"/>
      <c r="AS8"/>
      <c r="AT8"/>
      <c r="AU8"/>
      <c r="AV8"/>
      <c r="AW8"/>
      <c r="AX8"/>
      <c r="AY8"/>
      <c r="AZ8"/>
      <c r="BA8"/>
      <c r="BB8"/>
      <c r="BC8"/>
      <c r="BD8"/>
      <c r="BE8"/>
      <c r="BF8"/>
      <c r="BG8"/>
      <c r="BH8"/>
      <c r="CM8" s="112"/>
      <c r="CN8" s="112"/>
      <c r="CO8" s="112"/>
      <c r="CP8" s="112"/>
      <c r="CQ8" s="112"/>
      <c r="CR8" s="112"/>
      <c r="CS8" s="112"/>
      <c r="CT8" s="112"/>
      <c r="CU8"/>
      <c r="CV8"/>
      <c r="CW8"/>
      <c r="CX8"/>
      <c r="CY8"/>
      <c r="CZ8"/>
      <c r="DA8"/>
      <c r="DB8"/>
      <c r="DC8"/>
      <c r="DD8"/>
      <c r="DE8"/>
      <c r="DF8"/>
      <c r="DG8"/>
      <c r="DH8"/>
      <c r="DI8"/>
      <c r="DJ8"/>
      <c r="DK8"/>
      <c r="DL8"/>
      <c r="DM8"/>
      <c r="DN8"/>
      <c r="DO8"/>
      <c r="DP8"/>
      <c r="EU8" s="112"/>
      <c r="EV8" s="112"/>
      <c r="EW8" s="112"/>
      <c r="EX8" s="112"/>
      <c r="EY8" s="112"/>
      <c r="EZ8" s="112"/>
      <c r="FA8" s="112"/>
      <c r="FB8" s="112"/>
      <c r="FC8"/>
      <c r="FD8"/>
      <c r="FE8"/>
      <c r="FF8"/>
      <c r="FG8"/>
      <c r="FH8"/>
      <c r="FI8"/>
      <c r="FJ8"/>
      <c r="FK8"/>
      <c r="FL8"/>
      <c r="FM8"/>
      <c r="FN8"/>
      <c r="FO8"/>
      <c r="FP8"/>
      <c r="FQ8"/>
      <c r="FR8"/>
      <c r="FS8"/>
      <c r="FT8"/>
      <c r="FU8"/>
      <c r="FV8"/>
      <c r="FW8"/>
      <c r="FX8"/>
      <c r="HC8" s="112"/>
      <c r="HD8" s="112"/>
      <c r="HE8" s="112"/>
      <c r="HF8" s="112"/>
      <c r="HG8" s="112"/>
      <c r="HH8" s="112"/>
      <c r="HI8" s="112"/>
      <c r="HJ8" s="112"/>
      <c r="HK8"/>
      <c r="HL8"/>
      <c r="HM8"/>
      <c r="HN8"/>
      <c r="HO8"/>
      <c r="HP8"/>
      <c r="HQ8"/>
      <c r="HR8"/>
      <c r="HS8"/>
      <c r="HT8"/>
      <c r="HU8"/>
      <c r="HV8"/>
      <c r="HW8"/>
      <c r="HX8"/>
      <c r="HY8"/>
      <c r="HZ8"/>
      <c r="IA8"/>
      <c r="IB8"/>
      <c r="IC8"/>
      <c r="ID8"/>
      <c r="IE8"/>
      <c r="IF8"/>
      <c r="JK8" s="112"/>
      <c r="JL8" s="112"/>
      <c r="JM8" s="112"/>
      <c r="JN8" s="112"/>
      <c r="JO8" s="112"/>
      <c r="JP8" s="112"/>
      <c r="JQ8" s="112"/>
      <c r="JR8" s="112"/>
      <c r="JS8"/>
      <c r="JT8"/>
      <c r="JU8"/>
      <c r="JV8"/>
      <c r="JW8"/>
      <c r="JX8"/>
      <c r="JY8"/>
      <c r="JZ8"/>
      <c r="KA8"/>
      <c r="KB8"/>
      <c r="KC8"/>
      <c r="KD8"/>
      <c r="KE8"/>
      <c r="KF8"/>
      <c r="KG8"/>
      <c r="KH8"/>
      <c r="KI8"/>
      <c r="KJ8"/>
      <c r="KK8"/>
      <c r="KL8"/>
      <c r="KM8"/>
      <c r="KN8"/>
      <c r="LS8" s="112"/>
      <c r="LT8" s="112"/>
      <c r="LU8" s="112"/>
      <c r="LV8" s="112"/>
      <c r="LW8" s="112"/>
      <c r="LX8" s="112"/>
      <c r="LY8" s="112"/>
      <c r="LZ8" s="112"/>
      <c r="MA8"/>
      <c r="MB8"/>
      <c r="MC8"/>
      <c r="MD8"/>
      <c r="ME8"/>
      <c r="MF8"/>
      <c r="MG8"/>
      <c r="MH8"/>
      <c r="MI8"/>
      <c r="MJ8"/>
      <c r="MK8"/>
      <c r="ML8"/>
      <c r="MM8"/>
      <c r="MN8"/>
      <c r="MO8"/>
      <c r="MP8"/>
      <c r="MQ8"/>
      <c r="MR8"/>
      <c r="MS8"/>
      <c r="MT8"/>
      <c r="MU8"/>
      <c r="MV8"/>
      <c r="OA8" s="112"/>
      <c r="OB8" s="112"/>
      <c r="OC8" s="112"/>
      <c r="OD8" s="112"/>
      <c r="OE8" s="112"/>
      <c r="OF8" s="112"/>
      <c r="OG8" s="112"/>
      <c r="OH8" s="112"/>
      <c r="OI8"/>
      <c r="OJ8"/>
      <c r="OK8"/>
      <c r="OL8"/>
      <c r="OM8"/>
      <c r="ON8"/>
      <c r="OO8"/>
      <c r="OP8"/>
      <c r="OQ8"/>
      <c r="OR8"/>
      <c r="OS8"/>
      <c r="OT8"/>
      <c r="OU8"/>
      <c r="OV8"/>
      <c r="OW8"/>
      <c r="OX8"/>
      <c r="OY8"/>
      <c r="OZ8"/>
      <c r="PA8"/>
      <c r="PB8"/>
      <c r="PC8"/>
      <c r="PD8"/>
      <c r="QI8" s="112"/>
      <c r="QJ8" s="112"/>
      <c r="QK8" s="112"/>
      <c r="QL8" s="112"/>
      <c r="QM8" s="112"/>
      <c r="QN8" s="112"/>
      <c r="QO8" s="112"/>
      <c r="QP8" s="112"/>
      <c r="QQ8"/>
      <c r="QR8"/>
      <c r="QS8"/>
      <c r="QT8"/>
      <c r="QU8"/>
      <c r="QV8"/>
      <c r="QW8"/>
      <c r="QX8"/>
      <c r="QY8"/>
      <c r="QZ8"/>
      <c r="RA8"/>
      <c r="RB8"/>
      <c r="RC8"/>
      <c r="RD8"/>
      <c r="RE8"/>
      <c r="RF8"/>
      <c r="RG8"/>
      <c r="RH8"/>
      <c r="RI8"/>
      <c r="RJ8"/>
      <c r="RK8"/>
      <c r="RL8"/>
      <c r="SQ8" s="112"/>
      <c r="SR8" s="112"/>
      <c r="SS8" s="112"/>
      <c r="ST8" s="112"/>
      <c r="SU8" s="112"/>
      <c r="SV8" s="112"/>
      <c r="SW8" s="112"/>
      <c r="SX8" s="112"/>
      <c r="SY8"/>
      <c r="SZ8"/>
      <c r="TA8"/>
      <c r="TB8"/>
      <c r="TC8"/>
      <c r="TD8"/>
      <c r="TE8"/>
      <c r="TF8"/>
      <c r="TG8"/>
      <c r="TH8"/>
      <c r="TI8"/>
      <c r="TJ8"/>
      <c r="TK8"/>
      <c r="TL8"/>
      <c r="TM8"/>
      <c r="TN8"/>
      <c r="TO8"/>
      <c r="TP8"/>
      <c r="TQ8"/>
      <c r="TR8"/>
      <c r="TS8"/>
      <c r="TT8"/>
      <c r="UY8" s="112"/>
      <c r="UZ8" s="112"/>
      <c r="VA8" s="112"/>
      <c r="VB8" s="112"/>
      <c r="VC8" s="112"/>
      <c r="VD8" s="112"/>
      <c r="VE8" s="112"/>
      <c r="VF8" s="112"/>
      <c r="VG8"/>
      <c r="VH8"/>
      <c r="VI8"/>
      <c r="VJ8"/>
      <c r="VK8"/>
      <c r="VL8"/>
      <c r="VM8"/>
      <c r="VN8"/>
      <c r="VO8"/>
      <c r="VP8"/>
      <c r="VQ8"/>
      <c r="VR8"/>
      <c r="VS8"/>
      <c r="VT8"/>
      <c r="VU8"/>
      <c r="VV8"/>
      <c r="VW8"/>
      <c r="VX8"/>
      <c r="VY8"/>
      <c r="VZ8"/>
      <c r="WA8"/>
      <c r="WB8"/>
      <c r="XG8" s="112"/>
      <c r="XH8" s="112"/>
      <c r="XI8" s="112"/>
      <c r="XJ8" s="112"/>
      <c r="XK8" s="112"/>
      <c r="XL8" s="112"/>
      <c r="XM8" s="112"/>
      <c r="XN8" s="112"/>
      <c r="XO8"/>
      <c r="XP8"/>
      <c r="XQ8"/>
      <c r="XR8"/>
      <c r="XS8"/>
      <c r="XT8"/>
      <c r="XU8"/>
      <c r="XV8"/>
      <c r="XW8"/>
      <c r="XX8"/>
      <c r="XY8"/>
      <c r="XZ8"/>
      <c r="YA8"/>
      <c r="YB8"/>
      <c r="YC8"/>
      <c r="YD8"/>
      <c r="YE8"/>
      <c r="YF8"/>
      <c r="YG8"/>
      <c r="YH8"/>
      <c r="YI8"/>
      <c r="YJ8"/>
      <c r="ZO8" s="112"/>
      <c r="ZP8" s="112"/>
      <c r="ZQ8" s="112"/>
      <c r="ZR8" s="112"/>
      <c r="ZS8" s="112"/>
      <c r="ZT8" s="112"/>
      <c r="ZU8" s="112"/>
      <c r="ZV8" s="112"/>
      <c r="ZW8"/>
      <c r="ZX8"/>
      <c r="ZY8"/>
      <c r="ZZ8"/>
      <c r="AAA8"/>
      <c r="AAB8"/>
      <c r="AAC8"/>
      <c r="AAD8"/>
      <c r="AAE8"/>
      <c r="AAF8"/>
      <c r="AAG8"/>
      <c r="AAH8"/>
      <c r="AAI8"/>
      <c r="AAJ8"/>
      <c r="AAK8"/>
      <c r="AAL8"/>
      <c r="AAM8"/>
      <c r="AAN8"/>
      <c r="AAO8"/>
      <c r="AAP8"/>
      <c r="AAQ8"/>
      <c r="AAR8"/>
      <c r="ABW8" s="112"/>
      <c r="ABX8" s="112"/>
      <c r="ABY8" s="112"/>
      <c r="ABZ8" s="112"/>
      <c r="ACA8" s="112"/>
      <c r="ACB8" s="112"/>
      <c r="ACC8" s="112"/>
      <c r="ACD8" s="112"/>
      <c r="ACE8"/>
      <c r="ACF8"/>
      <c r="ACG8"/>
      <c r="ACH8"/>
      <c r="ACI8"/>
      <c r="ACJ8"/>
      <c r="ACK8"/>
      <c r="ACL8"/>
      <c r="ACM8"/>
      <c r="ACN8"/>
      <c r="ACO8"/>
      <c r="ACP8"/>
      <c r="ACQ8"/>
      <c r="ACR8"/>
      <c r="ACS8"/>
      <c r="ACT8"/>
      <c r="ACU8"/>
      <c r="ACV8"/>
      <c r="ACW8"/>
      <c r="ACX8"/>
      <c r="ACY8"/>
      <c r="ACZ8"/>
      <c r="AEE8" s="112"/>
      <c r="AEF8" s="112"/>
      <c r="AEG8" s="112"/>
      <c r="AEH8" s="112"/>
      <c r="AEI8" s="112"/>
      <c r="AEJ8" s="112"/>
      <c r="AEK8" s="112"/>
      <c r="AEL8" s="112"/>
      <c r="AEM8"/>
      <c r="AEN8"/>
      <c r="AEO8"/>
      <c r="AEP8"/>
      <c r="AEQ8"/>
      <c r="AER8"/>
      <c r="AES8"/>
      <c r="AET8"/>
      <c r="AEU8"/>
      <c r="AEV8"/>
      <c r="AEW8"/>
      <c r="AEX8"/>
      <c r="AEY8"/>
      <c r="AEZ8"/>
      <c r="AFA8"/>
      <c r="AFB8"/>
      <c r="AFC8"/>
      <c r="AFD8"/>
      <c r="AFE8"/>
      <c r="AFF8"/>
      <c r="AFG8"/>
      <c r="AFH8"/>
      <c r="AGM8" s="112"/>
      <c r="AGN8" s="112"/>
      <c r="AGO8" s="112"/>
      <c r="AGP8" s="112"/>
      <c r="AGQ8" s="112"/>
      <c r="AGR8" s="112"/>
      <c r="AGS8" s="112"/>
      <c r="AGT8" s="112"/>
      <c r="AGU8"/>
      <c r="AGV8"/>
      <c r="AGW8"/>
      <c r="AGX8"/>
      <c r="AGY8"/>
      <c r="AGZ8"/>
      <c r="AHA8"/>
      <c r="AHB8"/>
      <c r="AHC8"/>
      <c r="AHD8"/>
      <c r="AHE8"/>
      <c r="AHF8"/>
      <c r="AHG8"/>
      <c r="AHH8"/>
      <c r="AHI8"/>
      <c r="AHJ8"/>
      <c r="AHK8"/>
      <c r="AHL8"/>
      <c r="AHM8"/>
      <c r="AHN8"/>
      <c r="AHO8"/>
      <c r="AHP8"/>
      <c r="AIU8" s="112"/>
      <c r="AIV8" s="112"/>
      <c r="AIW8" s="112"/>
      <c r="AIX8" s="112"/>
      <c r="AIY8" s="112"/>
      <c r="AIZ8" s="112"/>
      <c r="AJA8" s="112"/>
      <c r="AJB8" s="112"/>
      <c r="AJC8"/>
      <c r="AJD8"/>
      <c r="AJE8"/>
      <c r="AJF8"/>
      <c r="AJG8"/>
      <c r="AJH8"/>
      <c r="AJI8"/>
      <c r="AJJ8"/>
      <c r="AJK8"/>
      <c r="AJL8"/>
      <c r="AJM8"/>
      <c r="AJN8"/>
      <c r="AJO8"/>
      <c r="AJP8"/>
      <c r="AJQ8"/>
      <c r="AJR8"/>
      <c r="AJS8"/>
      <c r="AJT8"/>
      <c r="AJU8"/>
      <c r="AJV8"/>
      <c r="AJW8"/>
      <c r="AJX8"/>
      <c r="ALC8" s="112"/>
      <c r="ALD8" s="112"/>
      <c r="ALE8" s="112"/>
      <c r="ALF8" s="112"/>
      <c r="ALG8" s="112"/>
      <c r="ALH8" s="112"/>
      <c r="ALI8" s="112"/>
      <c r="ALJ8" s="112"/>
      <c r="ALK8"/>
      <c r="ALL8"/>
      <c r="ALM8"/>
      <c r="ALN8"/>
      <c r="ALO8"/>
      <c r="ALP8"/>
      <c r="ALQ8"/>
      <c r="ALR8"/>
      <c r="ALS8"/>
      <c r="ALT8"/>
      <c r="ALU8"/>
      <c r="ALV8"/>
      <c r="ALW8"/>
      <c r="ALX8"/>
      <c r="ALY8"/>
      <c r="ALZ8"/>
      <c r="AMA8"/>
      <c r="AMB8"/>
      <c r="AMC8"/>
      <c r="AMD8"/>
      <c r="AME8"/>
      <c r="AMF8"/>
      <c r="ANK8" s="112"/>
      <c r="ANL8" s="112"/>
      <c r="ANM8" s="112"/>
      <c r="ANN8" s="112"/>
      <c r="ANO8" s="112"/>
      <c r="ANP8" s="112"/>
      <c r="ANQ8" s="112"/>
      <c r="ANR8" s="112"/>
      <c r="ANS8"/>
      <c r="ANT8"/>
      <c r="ANU8"/>
      <c r="ANV8"/>
      <c r="ANW8"/>
      <c r="ANX8"/>
      <c r="ANY8"/>
      <c r="ANZ8"/>
      <c r="AOA8"/>
      <c r="AOB8"/>
      <c r="AOC8"/>
      <c r="AOD8"/>
      <c r="AOE8"/>
      <c r="AOF8"/>
      <c r="AOG8"/>
      <c r="AOH8"/>
      <c r="AOI8"/>
      <c r="AOJ8"/>
      <c r="AOK8"/>
      <c r="AOL8"/>
      <c r="AOM8"/>
      <c r="AON8"/>
      <c r="APS8" s="112"/>
      <c r="APT8" s="112"/>
      <c r="APU8" s="112"/>
      <c r="APV8" s="112"/>
      <c r="APW8" s="112"/>
      <c r="APX8" s="112"/>
      <c r="APY8" s="112"/>
      <c r="APZ8" s="112"/>
      <c r="AQA8"/>
      <c r="AQB8"/>
      <c r="AQC8"/>
      <c r="AQD8"/>
      <c r="AQE8"/>
      <c r="AQF8"/>
      <c r="AQG8"/>
      <c r="AQH8"/>
      <c r="AQI8"/>
      <c r="AQJ8"/>
      <c r="AQK8"/>
      <c r="AQL8"/>
      <c r="AQM8"/>
      <c r="AQN8"/>
      <c r="AQO8"/>
      <c r="AQP8"/>
      <c r="AQQ8"/>
      <c r="AQR8"/>
      <c r="AQS8"/>
      <c r="AQT8"/>
      <c r="AQU8"/>
      <c r="AQV8"/>
      <c r="ASA8" s="112"/>
      <c r="ASB8" s="112"/>
      <c r="ASC8" s="112"/>
      <c r="ASD8" s="112"/>
      <c r="ASE8" s="112"/>
      <c r="ASF8" s="112"/>
      <c r="ASG8" s="112"/>
      <c r="ASH8" s="112"/>
      <c r="ASI8"/>
      <c r="ASJ8"/>
      <c r="ASK8"/>
      <c r="ASL8"/>
      <c r="ASM8"/>
      <c r="ASN8"/>
      <c r="ASO8"/>
      <c r="ASP8"/>
      <c r="ASQ8"/>
      <c r="ASR8"/>
      <c r="ASS8"/>
      <c r="AST8"/>
      <c r="ASU8"/>
      <c r="ASV8"/>
      <c r="ASW8"/>
      <c r="ASX8"/>
      <c r="ASY8"/>
      <c r="ASZ8"/>
      <c r="ATA8"/>
      <c r="ATB8"/>
      <c r="ATC8"/>
      <c r="ATD8"/>
      <c r="AUI8" s="112"/>
      <c r="AUJ8" s="112"/>
      <c r="AUK8" s="112"/>
      <c r="AUL8" s="112"/>
      <c r="AUM8" s="112"/>
      <c r="AUN8" s="112"/>
      <c r="AUO8" s="112"/>
      <c r="AUP8" s="112"/>
      <c r="AUQ8"/>
      <c r="AUR8"/>
      <c r="AUS8"/>
      <c r="AUT8"/>
      <c r="AUU8"/>
      <c r="AUV8"/>
      <c r="AUW8"/>
      <c r="AUX8"/>
      <c r="AUY8"/>
      <c r="AUZ8"/>
      <c r="AVA8"/>
      <c r="AVB8"/>
      <c r="AVC8"/>
      <c r="AVD8"/>
      <c r="AVE8"/>
      <c r="AVF8"/>
      <c r="AVG8"/>
      <c r="AVH8"/>
      <c r="AVI8"/>
      <c r="AVJ8"/>
      <c r="AVK8"/>
      <c r="AVL8"/>
      <c r="AWQ8" s="112"/>
      <c r="AWR8" s="112"/>
      <c r="AWS8" s="112"/>
      <c r="AWT8" s="112"/>
      <c r="AWU8" s="112"/>
      <c r="AWV8" s="112"/>
      <c r="AWW8" s="112"/>
      <c r="AWX8" s="112"/>
      <c r="AWY8"/>
      <c r="AWZ8"/>
      <c r="AXA8"/>
      <c r="AXB8"/>
      <c r="AXC8"/>
      <c r="AXD8"/>
      <c r="AXE8"/>
      <c r="AXF8"/>
      <c r="AXG8"/>
      <c r="AXH8"/>
      <c r="AXI8"/>
      <c r="AXJ8"/>
      <c r="AXK8"/>
      <c r="AXL8"/>
      <c r="AXM8"/>
      <c r="AXN8"/>
      <c r="AXO8"/>
      <c r="AXP8"/>
      <c r="AXQ8"/>
      <c r="AXR8"/>
      <c r="AXS8"/>
      <c r="AXT8"/>
      <c r="AYY8" s="112"/>
      <c r="AYZ8" s="112"/>
      <c r="AZA8" s="112"/>
      <c r="AZB8" s="112"/>
      <c r="AZC8" s="112"/>
      <c r="AZD8" s="112"/>
      <c r="AZE8" s="112"/>
      <c r="AZF8" s="112"/>
      <c r="AZG8"/>
      <c r="AZH8"/>
      <c r="AZI8"/>
      <c r="AZJ8"/>
      <c r="AZK8"/>
      <c r="AZL8"/>
      <c r="AZM8"/>
      <c r="AZN8"/>
      <c r="AZO8"/>
      <c r="AZP8"/>
      <c r="AZQ8"/>
      <c r="AZR8"/>
      <c r="AZS8"/>
      <c r="AZT8"/>
      <c r="AZU8"/>
      <c r="AZV8"/>
      <c r="AZW8"/>
      <c r="AZX8"/>
      <c r="AZY8"/>
      <c r="AZZ8"/>
      <c r="BAA8"/>
      <c r="BAB8"/>
      <c r="BBG8" s="112"/>
      <c r="BBH8" s="112"/>
      <c r="BBI8" s="112"/>
      <c r="BBJ8" s="112"/>
      <c r="BBK8" s="112"/>
      <c r="BBL8" s="112"/>
      <c r="BBM8" s="112"/>
      <c r="BBN8" s="112"/>
      <c r="BBO8"/>
      <c r="BBP8"/>
      <c r="BBQ8"/>
      <c r="BBR8"/>
      <c r="BBS8"/>
      <c r="BBT8"/>
      <c r="BBU8"/>
      <c r="BBV8"/>
      <c r="BBW8"/>
      <c r="BBX8"/>
      <c r="BBY8"/>
      <c r="BBZ8"/>
      <c r="BCA8"/>
      <c r="BCB8"/>
      <c r="BCC8"/>
      <c r="BCD8"/>
      <c r="BCE8"/>
      <c r="BCF8"/>
      <c r="BCG8"/>
      <c r="BCH8"/>
      <c r="BCI8"/>
      <c r="BCJ8"/>
      <c r="BDO8" s="112"/>
      <c r="BDP8" s="112"/>
      <c r="BDQ8" s="112"/>
      <c r="BDR8" s="112"/>
      <c r="BDS8" s="112"/>
      <c r="BDT8" s="112"/>
      <c r="BDU8" s="112"/>
      <c r="BDV8" s="112"/>
      <c r="BDW8"/>
      <c r="BDX8"/>
      <c r="BDY8"/>
      <c r="BDZ8"/>
      <c r="BEA8"/>
      <c r="BEB8"/>
      <c r="BEC8"/>
      <c r="BED8"/>
      <c r="BEE8"/>
      <c r="BEF8"/>
      <c r="BEG8"/>
      <c r="BEH8"/>
      <c r="BEI8"/>
      <c r="BEJ8"/>
      <c r="BEK8"/>
      <c r="BEL8"/>
      <c r="BEM8"/>
      <c r="BEN8"/>
      <c r="BEO8"/>
      <c r="BEP8"/>
      <c r="BEQ8"/>
      <c r="BER8"/>
      <c r="BFW8" s="112"/>
      <c r="BFX8" s="112"/>
      <c r="BFY8" s="112"/>
      <c r="BFZ8" s="112"/>
      <c r="BGA8" s="112"/>
      <c r="BGB8" s="112"/>
      <c r="BGC8" s="112"/>
      <c r="BGD8" s="112"/>
      <c r="BGE8"/>
      <c r="BGF8"/>
      <c r="BGG8"/>
      <c r="BGH8"/>
      <c r="BGI8"/>
      <c r="BGJ8"/>
      <c r="BGK8"/>
      <c r="BGL8"/>
      <c r="BGM8"/>
      <c r="BGN8"/>
      <c r="BGO8"/>
      <c r="BGP8"/>
      <c r="BGQ8"/>
      <c r="BGR8"/>
      <c r="BGS8"/>
      <c r="BGT8"/>
      <c r="BGU8"/>
      <c r="BGV8"/>
      <c r="BGW8"/>
      <c r="BGX8"/>
      <c r="BGY8"/>
      <c r="BGZ8"/>
      <c r="BIE8" s="112"/>
      <c r="BIF8" s="112"/>
      <c r="BIG8" s="112"/>
      <c r="BIH8" s="112"/>
      <c r="BII8" s="112"/>
      <c r="BIJ8" s="112"/>
      <c r="BIK8" s="112"/>
      <c r="BIL8" s="112"/>
      <c r="BIM8"/>
      <c r="BIN8"/>
      <c r="BIO8"/>
      <c r="BIP8"/>
      <c r="BIQ8"/>
      <c r="BIR8"/>
      <c r="BIS8"/>
      <c r="BIT8"/>
      <c r="BIU8"/>
      <c r="BIV8"/>
      <c r="BIW8"/>
      <c r="BIX8"/>
      <c r="BIY8"/>
      <c r="BIZ8"/>
      <c r="BJA8"/>
      <c r="BJB8"/>
      <c r="BJC8"/>
      <c r="BJD8"/>
      <c r="BJE8"/>
      <c r="BJF8"/>
      <c r="BJG8"/>
      <c r="BJH8"/>
      <c r="BKM8" s="112"/>
      <c r="BKN8" s="112"/>
      <c r="BKO8" s="112"/>
      <c r="BKP8" s="112"/>
      <c r="BKQ8" s="112"/>
      <c r="BKR8" s="112"/>
      <c r="BKS8" s="112"/>
      <c r="BKT8" s="112"/>
      <c r="BKU8"/>
      <c r="BKV8"/>
      <c r="BKW8"/>
      <c r="BKX8"/>
      <c r="BKY8"/>
      <c r="BKZ8"/>
      <c r="BLA8"/>
      <c r="BLB8"/>
      <c r="BLC8"/>
      <c r="BLD8"/>
      <c r="BLE8"/>
      <c r="BLF8"/>
      <c r="BLG8"/>
      <c r="BLH8"/>
      <c r="BLI8"/>
      <c r="BLJ8"/>
      <c r="BLK8"/>
      <c r="BLL8"/>
      <c r="BLM8"/>
      <c r="BLN8"/>
      <c r="BLO8"/>
      <c r="BLP8"/>
      <c r="BMU8" s="112"/>
      <c r="BMV8" s="112"/>
      <c r="BMW8" s="112"/>
      <c r="BMX8" s="112"/>
      <c r="BMY8" s="112"/>
      <c r="BMZ8" s="112"/>
      <c r="BNA8" s="112"/>
      <c r="BNB8" s="112"/>
      <c r="BNC8"/>
      <c r="BND8"/>
      <c r="BNE8"/>
      <c r="BNF8"/>
      <c r="BNG8"/>
      <c r="BNH8"/>
      <c r="BNI8"/>
      <c r="BNJ8"/>
      <c r="BNK8"/>
      <c r="BNL8"/>
      <c r="BNM8"/>
      <c r="BNN8"/>
      <c r="BNO8"/>
      <c r="BNP8"/>
      <c r="BNQ8"/>
      <c r="BNR8"/>
      <c r="BNS8"/>
      <c r="BNT8"/>
      <c r="BNU8"/>
      <c r="BNV8"/>
      <c r="BNW8"/>
      <c r="BNX8"/>
      <c r="BPC8" s="112"/>
      <c r="BPD8" s="112"/>
      <c r="BPE8" s="112"/>
      <c r="BPF8" s="112"/>
      <c r="BPG8" s="112"/>
      <c r="BPH8" s="112"/>
      <c r="BPI8" s="112"/>
      <c r="BPJ8" s="112"/>
      <c r="BPK8"/>
      <c r="BPL8"/>
      <c r="BPM8"/>
      <c r="BPN8"/>
      <c r="BPO8"/>
      <c r="BPP8"/>
      <c r="BPQ8"/>
      <c r="BPR8"/>
      <c r="BPS8"/>
      <c r="BPT8"/>
      <c r="BPU8"/>
      <c r="BPV8"/>
      <c r="BPW8"/>
      <c r="BPX8"/>
      <c r="BPY8"/>
      <c r="BPZ8"/>
      <c r="BQA8"/>
      <c r="BQB8"/>
      <c r="BQC8"/>
      <c r="BQD8"/>
      <c r="BQE8"/>
      <c r="BQF8"/>
      <c r="BRK8" s="112"/>
      <c r="BRL8" s="112"/>
      <c r="BRM8" s="112"/>
      <c r="BRN8" s="112"/>
      <c r="BRO8" s="112"/>
      <c r="BRP8" s="112"/>
      <c r="BRQ8" s="112"/>
      <c r="BRR8" s="112"/>
      <c r="BRS8"/>
      <c r="BRT8"/>
      <c r="BRU8"/>
      <c r="BRV8"/>
      <c r="BRW8"/>
      <c r="BRX8"/>
      <c r="BRY8"/>
      <c r="BRZ8"/>
      <c r="BSA8"/>
      <c r="BSB8"/>
      <c r="BSC8"/>
      <c r="BSD8"/>
      <c r="BSE8"/>
      <c r="BSF8"/>
      <c r="BSG8"/>
      <c r="BSH8"/>
      <c r="BSI8"/>
      <c r="BSJ8"/>
      <c r="BSK8"/>
      <c r="BSL8"/>
      <c r="BSM8"/>
      <c r="BSN8"/>
      <c r="BTS8" s="112"/>
      <c r="BTT8" s="112"/>
      <c r="BTU8" s="112"/>
      <c r="BTV8" s="112"/>
      <c r="BTW8" s="112"/>
      <c r="BTX8" s="112"/>
      <c r="BTY8" s="112"/>
      <c r="BTZ8" s="112"/>
      <c r="BUA8"/>
      <c r="BUB8"/>
      <c r="BUC8"/>
      <c r="BUD8"/>
      <c r="BUE8"/>
      <c r="BUF8"/>
      <c r="BUG8"/>
      <c r="BUH8"/>
      <c r="BUI8"/>
      <c r="BUJ8"/>
      <c r="BUK8"/>
      <c r="BUL8"/>
      <c r="BUM8"/>
      <c r="BUN8"/>
      <c r="BUO8"/>
      <c r="BUP8"/>
      <c r="BUQ8"/>
      <c r="BUR8"/>
      <c r="BUS8"/>
      <c r="BUT8"/>
      <c r="BUU8"/>
      <c r="BUV8"/>
      <c r="BWA8" s="112"/>
      <c r="BWB8" s="112"/>
      <c r="BWC8" s="112"/>
      <c r="BWD8" s="112"/>
      <c r="BWE8" s="112"/>
      <c r="BWF8" s="112"/>
      <c r="BWG8" s="112"/>
      <c r="BWH8" s="112"/>
      <c r="BWI8"/>
      <c r="BWJ8"/>
      <c r="BWK8"/>
      <c r="BWL8"/>
      <c r="BWM8"/>
      <c r="BWN8"/>
      <c r="BWO8"/>
      <c r="BWP8"/>
      <c r="BWQ8"/>
      <c r="BWR8"/>
      <c r="BWS8"/>
      <c r="BWT8"/>
      <c r="BWU8"/>
      <c r="BWV8"/>
      <c r="BWW8"/>
      <c r="BWX8"/>
      <c r="BWY8"/>
      <c r="BWZ8"/>
      <c r="BXA8"/>
      <c r="BXB8"/>
      <c r="BXC8"/>
      <c r="BXD8"/>
      <c r="BYI8" s="112"/>
      <c r="BYJ8" s="112"/>
      <c r="BYK8" s="112"/>
      <c r="BYL8" s="112"/>
      <c r="BYM8" s="112"/>
      <c r="BYN8" s="112"/>
      <c r="BYO8" s="112"/>
      <c r="BYP8" s="112"/>
      <c r="BYQ8"/>
      <c r="BYR8"/>
      <c r="BYS8"/>
      <c r="BYT8"/>
      <c r="BYU8"/>
      <c r="BYV8"/>
      <c r="BYW8"/>
      <c r="BYX8"/>
      <c r="BYY8"/>
      <c r="BYZ8"/>
      <c r="BZA8"/>
      <c r="BZB8"/>
      <c r="BZC8"/>
      <c r="BZD8"/>
      <c r="BZE8"/>
      <c r="BZF8"/>
      <c r="BZG8"/>
      <c r="BZH8"/>
      <c r="BZI8"/>
      <c r="BZJ8"/>
      <c r="BZK8"/>
      <c r="BZL8"/>
      <c r="CAQ8" s="112"/>
      <c r="CAR8" s="112"/>
      <c r="CAS8" s="112"/>
      <c r="CAT8" s="112"/>
      <c r="CAU8" s="112"/>
      <c r="CAV8" s="112"/>
      <c r="CAW8" s="112"/>
      <c r="CAX8" s="112"/>
      <c r="CAY8"/>
      <c r="CAZ8"/>
      <c r="CBA8"/>
      <c r="CBB8"/>
      <c r="CBC8"/>
      <c r="CBD8"/>
      <c r="CBE8"/>
      <c r="CBF8"/>
      <c r="CBG8"/>
      <c r="CBH8"/>
      <c r="CBI8"/>
      <c r="CBJ8"/>
      <c r="CBK8"/>
      <c r="CBL8"/>
      <c r="CBM8"/>
      <c r="CBN8"/>
      <c r="CBO8"/>
      <c r="CBP8"/>
      <c r="CBQ8"/>
      <c r="CBR8"/>
      <c r="CBS8"/>
      <c r="CBT8"/>
      <c r="CCY8" s="112"/>
      <c r="CCZ8" s="112"/>
      <c r="CDA8" s="112"/>
      <c r="CDB8" s="112"/>
      <c r="CDC8" s="112"/>
      <c r="CDD8" s="112"/>
      <c r="CDE8" s="112"/>
      <c r="CDF8" s="112"/>
      <c r="CDG8"/>
      <c r="CDH8"/>
      <c r="CDI8"/>
      <c r="CDJ8"/>
      <c r="CDK8"/>
      <c r="CDL8"/>
      <c r="CDM8"/>
      <c r="CDN8"/>
      <c r="CDO8"/>
      <c r="CDP8"/>
      <c r="CDQ8"/>
      <c r="CDR8"/>
      <c r="CDS8"/>
      <c r="CDT8"/>
      <c r="CDU8"/>
      <c r="CDV8"/>
      <c r="CDW8"/>
      <c r="CDX8"/>
      <c r="CDY8"/>
      <c r="CDZ8"/>
      <c r="CEA8"/>
      <c r="CEB8"/>
      <c r="CFG8" s="112"/>
      <c r="CFH8" s="112"/>
      <c r="CFI8" s="112"/>
      <c r="CFJ8" s="112"/>
      <c r="CFK8" s="112"/>
      <c r="CFL8" s="112"/>
      <c r="CFM8" s="112"/>
      <c r="CFN8" s="112"/>
      <c r="CFO8"/>
      <c r="CFP8"/>
      <c r="CFQ8"/>
      <c r="CFR8"/>
      <c r="CFS8"/>
      <c r="CFT8"/>
      <c r="CFU8"/>
      <c r="CFV8"/>
      <c r="CFW8"/>
      <c r="CFX8"/>
      <c r="CFY8"/>
      <c r="CFZ8"/>
      <c r="CGA8"/>
      <c r="CGB8"/>
      <c r="CGC8"/>
      <c r="CGD8"/>
      <c r="CGE8"/>
      <c r="CGF8"/>
      <c r="CGG8"/>
      <c r="CGH8"/>
      <c r="CGI8"/>
      <c r="CGJ8"/>
      <c r="CHO8" s="112"/>
      <c r="CHP8" s="112"/>
      <c r="CHQ8" s="112"/>
      <c r="CHR8" s="112"/>
      <c r="CHS8" s="112"/>
      <c r="CHT8" s="112"/>
      <c r="CHU8" s="112"/>
      <c r="CHV8" s="112"/>
      <c r="CHW8"/>
      <c r="CHX8"/>
      <c r="CHY8"/>
      <c r="CHZ8"/>
      <c r="CIA8"/>
      <c r="CIB8"/>
      <c r="CIC8"/>
      <c r="CID8"/>
      <c r="CIE8"/>
      <c r="CIF8"/>
      <c r="CIG8"/>
      <c r="CIH8"/>
      <c r="CII8"/>
      <c r="CIJ8"/>
      <c r="CIK8"/>
      <c r="CIL8"/>
      <c r="CIM8"/>
      <c r="CIN8"/>
      <c r="CIO8"/>
      <c r="CIP8"/>
      <c r="CIQ8"/>
      <c r="CIR8"/>
      <c r="CJW8" s="112"/>
      <c r="CJX8" s="112"/>
      <c r="CJY8" s="112"/>
      <c r="CJZ8" s="112"/>
      <c r="CKA8" s="112"/>
      <c r="CKB8" s="112"/>
      <c r="CKC8" s="112"/>
      <c r="CKD8" s="112"/>
      <c r="CKE8"/>
      <c r="CKF8"/>
      <c r="CKG8"/>
      <c r="CKH8"/>
      <c r="CKI8"/>
      <c r="CKJ8"/>
      <c r="CKK8"/>
      <c r="CKL8"/>
      <c r="CKM8"/>
      <c r="CKN8"/>
      <c r="CKO8"/>
      <c r="CKP8"/>
      <c r="CKQ8"/>
      <c r="CKR8"/>
      <c r="CKS8"/>
      <c r="CKT8"/>
      <c r="CKU8"/>
      <c r="CKV8"/>
      <c r="CKW8"/>
      <c r="CKX8"/>
      <c r="CKY8"/>
      <c r="CKZ8"/>
      <c r="CME8" s="112"/>
      <c r="CMF8" s="112"/>
      <c r="CMG8" s="112"/>
      <c r="CMH8" s="112"/>
      <c r="CMI8" s="112"/>
      <c r="CMJ8" s="112"/>
      <c r="CMK8" s="112"/>
      <c r="CML8" s="112"/>
      <c r="CMM8"/>
      <c r="CMN8"/>
      <c r="CMO8"/>
      <c r="CMP8"/>
      <c r="CMQ8"/>
      <c r="CMR8"/>
      <c r="CMS8"/>
      <c r="CMT8"/>
      <c r="CMU8"/>
      <c r="CMV8"/>
      <c r="CMW8"/>
      <c r="CMX8"/>
      <c r="CMY8"/>
      <c r="CMZ8"/>
      <c r="CNA8"/>
      <c r="CNB8"/>
      <c r="CNC8"/>
      <c r="CND8"/>
      <c r="CNE8"/>
      <c r="CNF8"/>
      <c r="CNG8"/>
      <c r="CNH8"/>
      <c r="COM8" s="112"/>
      <c r="CON8" s="112"/>
      <c r="COO8" s="112"/>
      <c r="COP8" s="112"/>
      <c r="COQ8" s="112"/>
      <c r="COR8" s="112"/>
      <c r="COS8" s="112"/>
      <c r="COT8" s="112"/>
      <c r="COU8"/>
      <c r="COV8"/>
      <c r="COW8"/>
      <c r="COX8"/>
      <c r="COY8"/>
      <c r="COZ8"/>
      <c r="CPA8"/>
      <c r="CPB8"/>
      <c r="CPC8"/>
      <c r="CPD8"/>
      <c r="CPE8"/>
      <c r="CPF8"/>
      <c r="CPG8"/>
      <c r="CPH8"/>
      <c r="CPI8"/>
      <c r="CPJ8"/>
      <c r="CPK8"/>
      <c r="CPL8"/>
      <c r="CPM8"/>
      <c r="CPN8"/>
      <c r="CPO8"/>
      <c r="CPP8"/>
      <c r="CQU8" s="112"/>
      <c r="CQV8" s="112"/>
      <c r="CQW8" s="112"/>
      <c r="CQX8" s="112"/>
      <c r="CQY8" s="112"/>
      <c r="CQZ8" s="112"/>
      <c r="CRA8" s="112"/>
      <c r="CRB8" s="112"/>
      <c r="CRC8"/>
      <c r="CRD8"/>
      <c r="CRE8"/>
      <c r="CRF8"/>
      <c r="CRG8"/>
      <c r="CRH8"/>
      <c r="CRI8"/>
      <c r="CRJ8"/>
      <c r="CRK8"/>
      <c r="CRL8"/>
      <c r="CRM8"/>
      <c r="CRN8"/>
      <c r="CRO8"/>
      <c r="CRP8"/>
      <c r="CRQ8"/>
      <c r="CRR8"/>
      <c r="CRS8"/>
      <c r="CRT8"/>
      <c r="CRU8"/>
      <c r="CRV8"/>
      <c r="CRW8"/>
      <c r="CRX8"/>
      <c r="CTC8" s="112"/>
      <c r="CTD8" s="112"/>
      <c r="CTE8" s="112"/>
      <c r="CTF8" s="112"/>
      <c r="CTG8" s="112"/>
      <c r="CTH8" s="112"/>
      <c r="CTI8" s="112"/>
      <c r="CTJ8" s="112"/>
      <c r="CTK8"/>
      <c r="CTL8"/>
      <c r="CTM8"/>
      <c r="CTN8"/>
      <c r="CTO8"/>
      <c r="CTP8"/>
      <c r="CTQ8"/>
      <c r="CTR8"/>
      <c r="CTS8"/>
      <c r="CTT8"/>
      <c r="CTU8"/>
      <c r="CTV8"/>
      <c r="CTW8"/>
      <c r="CTX8"/>
      <c r="CTY8"/>
      <c r="CTZ8"/>
      <c r="CUA8"/>
      <c r="CUB8"/>
      <c r="CUC8"/>
      <c r="CUD8"/>
      <c r="CUE8"/>
      <c r="CUF8"/>
      <c r="CVK8" s="112"/>
      <c r="CVL8" s="112"/>
      <c r="CVM8" s="112"/>
      <c r="CVN8" s="112"/>
      <c r="CVO8" s="112"/>
      <c r="CVP8" s="112"/>
      <c r="CVQ8" s="112"/>
      <c r="CVR8" s="112"/>
      <c r="CVS8"/>
      <c r="CVT8"/>
      <c r="CVU8"/>
      <c r="CVV8"/>
      <c r="CVW8"/>
      <c r="CVX8"/>
      <c r="CVY8"/>
      <c r="CVZ8"/>
      <c r="CWA8"/>
      <c r="CWB8"/>
      <c r="CWC8"/>
      <c r="CWD8"/>
      <c r="CWE8"/>
      <c r="CWF8"/>
      <c r="CWG8"/>
      <c r="CWH8"/>
      <c r="CWI8"/>
      <c r="CWJ8"/>
      <c r="CWK8"/>
      <c r="CWL8"/>
      <c r="CWM8"/>
      <c r="CWN8"/>
      <c r="CXS8" s="112"/>
      <c r="CXT8" s="112"/>
      <c r="CXU8" s="112"/>
      <c r="CXV8" s="112"/>
      <c r="CXW8" s="112"/>
      <c r="CXX8" s="112"/>
      <c r="CXY8" s="112"/>
      <c r="CXZ8" s="112"/>
      <c r="CYA8"/>
      <c r="CYB8"/>
      <c r="CYC8"/>
      <c r="CYD8"/>
      <c r="CYE8"/>
      <c r="CYF8"/>
      <c r="CYG8"/>
      <c r="CYH8"/>
      <c r="CYI8"/>
      <c r="CYJ8"/>
      <c r="CYK8"/>
      <c r="CYL8"/>
      <c r="CYM8"/>
      <c r="CYN8"/>
      <c r="CYO8"/>
      <c r="CYP8"/>
      <c r="CYQ8"/>
      <c r="CYR8"/>
      <c r="CYS8"/>
      <c r="CYT8"/>
      <c r="CYU8"/>
      <c r="CYV8"/>
      <c r="DAA8" s="112"/>
      <c r="DAB8" s="112"/>
      <c r="DAC8" s="112"/>
      <c r="DAD8" s="112"/>
      <c r="DAE8" s="112"/>
      <c r="DAF8" s="112"/>
      <c r="DAG8" s="112"/>
      <c r="DAH8" s="112"/>
      <c r="DAI8"/>
      <c r="DAJ8"/>
      <c r="DAK8"/>
      <c r="DAL8"/>
      <c r="DAM8"/>
      <c r="DAN8"/>
      <c r="DAO8"/>
      <c r="DAP8"/>
      <c r="DAQ8"/>
      <c r="DAR8"/>
      <c r="DAS8"/>
      <c r="DAT8"/>
      <c r="DAU8"/>
      <c r="DAV8"/>
      <c r="DAW8"/>
      <c r="DAX8"/>
      <c r="DAY8"/>
      <c r="DAZ8"/>
      <c r="DBA8"/>
      <c r="DBB8"/>
      <c r="DBC8"/>
      <c r="DBD8"/>
      <c r="DCI8" s="112"/>
      <c r="DCJ8" s="112"/>
      <c r="DCK8" s="112"/>
      <c r="DCL8" s="112"/>
      <c r="DCM8" s="112"/>
      <c r="DCN8" s="112"/>
      <c r="DCO8" s="112"/>
      <c r="DCP8" s="112"/>
      <c r="DCQ8"/>
      <c r="DCR8"/>
      <c r="DCS8"/>
      <c r="DCT8"/>
      <c r="DCU8"/>
      <c r="DCV8"/>
      <c r="DCW8"/>
      <c r="DCX8"/>
      <c r="DCY8"/>
      <c r="DCZ8"/>
      <c r="DDA8"/>
      <c r="DDB8"/>
      <c r="DDC8"/>
      <c r="DDD8"/>
      <c r="DDE8"/>
      <c r="DDF8"/>
      <c r="DDG8"/>
      <c r="DDH8"/>
      <c r="DDI8"/>
      <c r="DDJ8"/>
      <c r="DDK8"/>
      <c r="DDL8"/>
      <c r="DEQ8" s="112"/>
      <c r="DER8" s="112"/>
      <c r="DES8" s="112"/>
      <c r="DET8" s="112"/>
      <c r="DEU8" s="112"/>
      <c r="DEV8" s="112"/>
      <c r="DEW8" s="112"/>
      <c r="DEX8" s="112"/>
      <c r="DEY8"/>
      <c r="DEZ8"/>
      <c r="DFA8"/>
      <c r="DFB8"/>
      <c r="DFC8"/>
      <c r="DFD8"/>
      <c r="DFE8"/>
      <c r="DFF8"/>
      <c r="DFG8"/>
      <c r="DFH8"/>
      <c r="DFI8"/>
      <c r="DFJ8"/>
      <c r="DFK8"/>
      <c r="DFL8"/>
      <c r="DFM8"/>
      <c r="DFN8"/>
      <c r="DFO8"/>
      <c r="DFP8"/>
      <c r="DFQ8"/>
      <c r="DFR8"/>
      <c r="DFS8"/>
      <c r="DFT8"/>
      <c r="DGY8" s="112"/>
      <c r="DGZ8" s="112"/>
      <c r="DHA8" s="112"/>
      <c r="DHB8" s="112"/>
      <c r="DHC8" s="112"/>
      <c r="DHD8" s="112"/>
      <c r="DHE8" s="112"/>
      <c r="DHF8" s="112"/>
      <c r="DHG8"/>
      <c r="DHH8"/>
      <c r="DHI8"/>
      <c r="DHJ8"/>
      <c r="DHK8"/>
      <c r="DHL8"/>
      <c r="DHM8"/>
      <c r="DHN8"/>
      <c r="DHO8"/>
      <c r="DHP8"/>
      <c r="DHQ8"/>
      <c r="DHR8"/>
      <c r="DHS8"/>
      <c r="DHT8"/>
      <c r="DHU8"/>
      <c r="DHV8"/>
      <c r="DHW8"/>
      <c r="DHX8"/>
      <c r="DHY8"/>
      <c r="DHZ8"/>
      <c r="DIA8"/>
      <c r="DIB8"/>
      <c r="DJG8" s="112"/>
      <c r="DJH8" s="112"/>
      <c r="DJI8" s="112"/>
      <c r="DJJ8" s="112"/>
      <c r="DJK8" s="112"/>
      <c r="DJL8" s="112"/>
      <c r="DJM8" s="112"/>
      <c r="DJN8" s="112"/>
      <c r="DJO8"/>
      <c r="DJP8"/>
      <c r="DJQ8"/>
      <c r="DJR8"/>
      <c r="DJS8"/>
      <c r="DJT8"/>
      <c r="DJU8"/>
      <c r="DJV8"/>
      <c r="DJW8"/>
      <c r="DJX8"/>
      <c r="DJY8"/>
      <c r="DJZ8"/>
      <c r="DKA8"/>
      <c r="DKB8"/>
      <c r="DKC8"/>
      <c r="DKD8"/>
      <c r="DKE8"/>
      <c r="DKF8"/>
      <c r="DKG8"/>
      <c r="DKH8"/>
      <c r="DKI8"/>
      <c r="DKJ8"/>
      <c r="DLO8" s="112"/>
      <c r="DLP8" s="112"/>
      <c r="DLQ8" s="112"/>
      <c r="DLR8" s="112"/>
      <c r="DLS8" s="112"/>
      <c r="DLT8" s="112"/>
      <c r="DLU8" s="112"/>
      <c r="DLV8" s="112"/>
      <c r="DLW8"/>
      <c r="DLX8"/>
      <c r="DLY8"/>
      <c r="DLZ8"/>
      <c r="DMA8"/>
      <c r="DMB8"/>
      <c r="DMC8"/>
      <c r="DMD8"/>
      <c r="DME8"/>
      <c r="DMF8"/>
      <c r="DMG8"/>
      <c r="DMH8"/>
      <c r="DMI8"/>
      <c r="DMJ8"/>
      <c r="DMK8"/>
      <c r="DML8"/>
      <c r="DMM8"/>
      <c r="DMN8"/>
      <c r="DMO8"/>
      <c r="DMP8"/>
      <c r="DMQ8"/>
      <c r="DMR8"/>
      <c r="DNW8" s="112"/>
      <c r="DNX8" s="112"/>
      <c r="DNY8" s="112"/>
      <c r="DNZ8" s="112"/>
      <c r="DOA8" s="112"/>
      <c r="DOB8" s="112"/>
      <c r="DOC8" s="112"/>
      <c r="DOD8" s="112"/>
      <c r="DOE8"/>
      <c r="DOF8"/>
      <c r="DOG8"/>
      <c r="DOH8"/>
      <c r="DOI8"/>
      <c r="DOJ8"/>
      <c r="DOK8"/>
      <c r="DOL8"/>
      <c r="DOM8"/>
      <c r="DON8"/>
      <c r="DOO8"/>
      <c r="DOP8"/>
      <c r="DOQ8"/>
      <c r="DOR8"/>
      <c r="DOS8"/>
      <c r="DOT8"/>
      <c r="DOU8"/>
      <c r="DOV8"/>
      <c r="DOW8"/>
      <c r="DOX8"/>
      <c r="DOY8"/>
      <c r="DOZ8"/>
      <c r="DQE8" s="112"/>
      <c r="DQF8" s="112"/>
      <c r="DQG8" s="112"/>
      <c r="DQH8" s="112"/>
      <c r="DQI8" s="112"/>
      <c r="DQJ8" s="112"/>
      <c r="DQK8" s="112"/>
      <c r="DQL8" s="112"/>
      <c r="DQM8"/>
      <c r="DQN8"/>
      <c r="DQO8"/>
      <c r="DQP8"/>
      <c r="DQQ8"/>
      <c r="DQR8"/>
      <c r="DQS8"/>
      <c r="DQT8"/>
      <c r="DQU8"/>
      <c r="DQV8"/>
      <c r="DQW8"/>
      <c r="DQX8"/>
      <c r="DQY8"/>
      <c r="DQZ8"/>
      <c r="DRA8"/>
      <c r="DRB8"/>
      <c r="DRC8"/>
      <c r="DRD8"/>
      <c r="DRE8"/>
      <c r="DRF8"/>
      <c r="DRG8"/>
      <c r="DRH8"/>
      <c r="DSM8" s="112"/>
      <c r="DSN8" s="112"/>
      <c r="DSO8" s="112"/>
      <c r="DSP8" s="112"/>
      <c r="DSQ8" s="112"/>
      <c r="DSR8" s="112"/>
      <c r="DSS8" s="112"/>
      <c r="DST8" s="112"/>
      <c r="DSU8"/>
      <c r="DSV8"/>
      <c r="DSW8"/>
      <c r="DSX8"/>
      <c r="DSY8"/>
      <c r="DSZ8"/>
      <c r="DTA8"/>
      <c r="DTB8"/>
      <c r="DTC8"/>
      <c r="DTD8"/>
      <c r="DTE8"/>
      <c r="DTF8"/>
      <c r="DTG8"/>
      <c r="DTH8"/>
      <c r="DTI8"/>
      <c r="DTJ8"/>
      <c r="DTK8"/>
      <c r="DTL8"/>
      <c r="DTM8"/>
      <c r="DTN8"/>
      <c r="DTO8"/>
      <c r="DTP8"/>
      <c r="DUU8" s="112"/>
      <c r="DUV8" s="112"/>
      <c r="DUW8" s="112"/>
      <c r="DUX8" s="112"/>
      <c r="DUY8" s="112"/>
      <c r="DUZ8" s="112"/>
      <c r="DVA8" s="112"/>
      <c r="DVB8" s="112"/>
      <c r="DVC8"/>
      <c r="DVD8"/>
      <c r="DVE8"/>
      <c r="DVF8"/>
      <c r="DVG8"/>
      <c r="DVH8"/>
      <c r="DVI8"/>
      <c r="DVJ8"/>
      <c r="DVK8"/>
      <c r="DVL8"/>
      <c r="DVM8"/>
      <c r="DVN8"/>
      <c r="DVO8"/>
      <c r="DVP8"/>
      <c r="DVQ8"/>
      <c r="DVR8"/>
      <c r="DVS8"/>
      <c r="DVT8"/>
      <c r="DVU8"/>
      <c r="DVV8"/>
      <c r="DVW8"/>
      <c r="DVX8"/>
      <c r="DXC8" s="112"/>
      <c r="DXD8" s="112"/>
      <c r="DXE8" s="112"/>
      <c r="DXF8" s="112"/>
      <c r="DXG8" s="112"/>
      <c r="DXH8" s="112"/>
      <c r="DXI8" s="112"/>
      <c r="DXJ8" s="112"/>
      <c r="DXK8"/>
      <c r="DXL8"/>
      <c r="DXM8"/>
      <c r="DXN8"/>
      <c r="DXO8"/>
      <c r="DXP8"/>
      <c r="DXQ8"/>
      <c r="DXR8"/>
      <c r="DXS8"/>
      <c r="DXT8"/>
      <c r="DXU8"/>
      <c r="DXV8"/>
      <c r="DXW8"/>
      <c r="DXX8"/>
      <c r="DXY8"/>
      <c r="DXZ8"/>
      <c r="DYA8"/>
      <c r="DYB8"/>
      <c r="DYC8"/>
      <c r="DYD8"/>
      <c r="DYE8"/>
      <c r="DYF8"/>
      <c r="DZK8" s="112"/>
      <c r="DZL8" s="112"/>
      <c r="DZM8" s="112"/>
      <c r="DZN8" s="112"/>
      <c r="DZO8" s="112"/>
      <c r="DZP8" s="112"/>
      <c r="DZQ8" s="112"/>
      <c r="DZR8" s="112"/>
      <c r="DZS8"/>
      <c r="DZT8"/>
      <c r="DZU8"/>
      <c r="DZV8"/>
      <c r="DZW8"/>
      <c r="DZX8"/>
      <c r="DZY8"/>
      <c r="DZZ8"/>
      <c r="EAA8"/>
      <c r="EAB8"/>
      <c r="EAC8"/>
      <c r="EAD8"/>
      <c r="EAE8"/>
      <c r="EAF8"/>
      <c r="EAG8"/>
      <c r="EAH8"/>
      <c r="EAI8"/>
      <c r="EAJ8"/>
      <c r="EAK8"/>
      <c r="EAL8"/>
      <c r="EAM8"/>
      <c r="EAN8"/>
      <c r="EBS8" s="112"/>
      <c r="EBT8" s="112"/>
      <c r="EBU8" s="112"/>
      <c r="EBV8" s="112"/>
      <c r="EBW8" s="112"/>
      <c r="EBX8" s="112"/>
      <c r="EBY8" s="112"/>
      <c r="EBZ8" s="112"/>
      <c r="ECA8"/>
      <c r="ECB8"/>
      <c r="ECC8"/>
      <c r="ECD8"/>
      <c r="ECE8"/>
      <c r="ECF8"/>
      <c r="ECG8"/>
      <c r="ECH8"/>
      <c r="ECI8"/>
      <c r="ECJ8"/>
      <c r="ECK8"/>
      <c r="ECL8"/>
      <c r="ECM8"/>
      <c r="ECN8"/>
      <c r="ECO8"/>
      <c r="ECP8"/>
      <c r="ECQ8"/>
      <c r="ECR8"/>
      <c r="ECS8"/>
      <c r="ECT8"/>
      <c r="ECU8"/>
      <c r="ECV8"/>
      <c r="EEA8" s="112"/>
      <c r="EEB8" s="112"/>
      <c r="EEC8" s="112"/>
      <c r="EED8" s="112"/>
      <c r="EEE8" s="112"/>
      <c r="EEF8" s="112"/>
      <c r="EEG8" s="112"/>
      <c r="EEH8" s="112"/>
      <c r="EEI8"/>
      <c r="EEJ8"/>
      <c r="EEK8"/>
      <c r="EEL8"/>
      <c r="EEM8"/>
      <c r="EEN8"/>
      <c r="EEO8"/>
      <c r="EEP8"/>
      <c r="EEQ8"/>
      <c r="EER8"/>
      <c r="EES8"/>
      <c r="EET8"/>
      <c r="EEU8"/>
      <c r="EEV8"/>
      <c r="EEW8"/>
      <c r="EEX8"/>
      <c r="EEY8"/>
      <c r="EEZ8"/>
      <c r="EFA8"/>
      <c r="EFB8"/>
      <c r="EFC8"/>
      <c r="EFD8"/>
      <c r="EGI8" s="112"/>
      <c r="EGJ8" s="112"/>
      <c r="EGK8" s="112"/>
      <c r="EGL8" s="112"/>
      <c r="EGM8" s="112"/>
      <c r="EGN8" s="112"/>
      <c r="EGO8" s="112"/>
      <c r="EGP8" s="112"/>
      <c r="EGQ8"/>
      <c r="EGR8"/>
      <c r="EGS8"/>
      <c r="EGT8"/>
      <c r="EGU8"/>
      <c r="EGV8"/>
      <c r="EGW8"/>
      <c r="EGX8"/>
      <c r="EGY8"/>
      <c r="EGZ8"/>
      <c r="EHA8"/>
      <c r="EHB8"/>
      <c r="EHC8"/>
      <c r="EHD8"/>
      <c r="EHE8"/>
      <c r="EHF8"/>
      <c r="EHG8"/>
      <c r="EHH8"/>
      <c r="EHI8"/>
      <c r="EHJ8"/>
      <c r="EHK8"/>
      <c r="EHL8"/>
      <c r="EIQ8" s="112"/>
      <c r="EIR8" s="112"/>
      <c r="EIS8" s="112"/>
      <c r="EIT8" s="112"/>
      <c r="EIU8" s="112"/>
      <c r="EIV8" s="112"/>
      <c r="EIW8" s="112"/>
      <c r="EIX8" s="112"/>
      <c r="EIY8"/>
      <c r="EIZ8"/>
      <c r="EJA8"/>
      <c r="EJB8"/>
      <c r="EJC8"/>
      <c r="EJD8"/>
      <c r="EJE8"/>
      <c r="EJF8"/>
      <c r="EJG8"/>
      <c r="EJH8"/>
      <c r="EJI8"/>
      <c r="EJJ8"/>
      <c r="EJK8"/>
      <c r="EJL8"/>
      <c r="EJM8"/>
      <c r="EJN8"/>
      <c r="EJO8"/>
      <c r="EJP8"/>
      <c r="EJQ8"/>
      <c r="EJR8"/>
      <c r="EJS8"/>
      <c r="EJT8"/>
      <c r="EKY8" s="112"/>
      <c r="EKZ8" s="112"/>
      <c r="ELA8" s="112"/>
      <c r="ELB8" s="112"/>
      <c r="ELC8" s="112"/>
      <c r="ELD8" s="112"/>
      <c r="ELE8" s="112"/>
      <c r="ELF8" s="112"/>
      <c r="ELG8"/>
      <c r="ELH8"/>
      <c r="ELI8"/>
      <c r="ELJ8"/>
      <c r="ELK8"/>
      <c r="ELL8"/>
      <c r="ELM8"/>
      <c r="ELN8"/>
      <c r="ELO8"/>
      <c r="ELP8"/>
      <c r="ELQ8"/>
      <c r="ELR8"/>
      <c r="ELS8"/>
      <c r="ELT8"/>
      <c r="ELU8"/>
      <c r="ELV8"/>
      <c r="ELW8"/>
      <c r="ELX8"/>
      <c r="ELY8"/>
      <c r="ELZ8"/>
      <c r="EMA8"/>
      <c r="EMB8"/>
      <c r="ENG8" s="112"/>
      <c r="ENH8" s="112"/>
      <c r="ENI8" s="112"/>
      <c r="ENJ8" s="112"/>
      <c r="ENK8" s="112"/>
      <c r="ENL8" s="112"/>
      <c r="ENM8" s="112"/>
      <c r="ENN8" s="112"/>
      <c r="ENO8"/>
      <c r="ENP8"/>
      <c r="ENQ8"/>
      <c r="ENR8"/>
      <c r="ENS8"/>
      <c r="ENT8"/>
      <c r="ENU8"/>
      <c r="ENV8"/>
      <c r="ENW8"/>
      <c r="ENX8"/>
      <c r="ENY8"/>
      <c r="ENZ8"/>
      <c r="EOA8"/>
      <c r="EOB8"/>
      <c r="EOC8"/>
      <c r="EOD8"/>
      <c r="EOE8"/>
      <c r="EOF8"/>
      <c r="EOG8"/>
      <c r="EOH8"/>
      <c r="EOI8"/>
      <c r="EOJ8"/>
      <c r="EPO8" s="112"/>
      <c r="EPP8" s="112"/>
      <c r="EPQ8" s="112"/>
      <c r="EPR8" s="112"/>
      <c r="EPS8" s="112"/>
      <c r="EPT8" s="112"/>
      <c r="EPU8" s="112"/>
      <c r="EPV8" s="112"/>
      <c r="EPW8"/>
      <c r="EPX8"/>
      <c r="EPY8"/>
      <c r="EPZ8"/>
      <c r="EQA8"/>
      <c r="EQB8"/>
      <c r="EQC8"/>
      <c r="EQD8"/>
      <c r="EQE8"/>
      <c r="EQF8"/>
      <c r="EQG8"/>
      <c r="EQH8"/>
      <c r="EQI8"/>
      <c r="EQJ8"/>
      <c r="EQK8"/>
      <c r="EQL8"/>
      <c r="EQM8"/>
      <c r="EQN8"/>
      <c r="EQO8"/>
      <c r="EQP8"/>
      <c r="EQQ8"/>
      <c r="EQR8"/>
      <c r="ERW8" s="112"/>
      <c r="ERX8" s="112"/>
      <c r="ERY8" s="112"/>
      <c r="ERZ8" s="112"/>
      <c r="ESA8" s="112"/>
      <c r="ESB8" s="112"/>
      <c r="ESC8" s="112"/>
      <c r="ESD8" s="112"/>
      <c r="ESE8"/>
      <c r="ESF8"/>
      <c r="ESG8"/>
      <c r="ESH8"/>
      <c r="ESI8"/>
      <c r="ESJ8"/>
      <c r="ESK8"/>
      <c r="ESL8"/>
      <c r="ESM8"/>
      <c r="ESN8"/>
      <c r="ESO8"/>
      <c r="ESP8"/>
      <c r="ESQ8"/>
      <c r="ESR8"/>
      <c r="ESS8"/>
      <c r="EST8"/>
      <c r="ESU8"/>
      <c r="ESV8"/>
      <c r="ESW8"/>
      <c r="ESX8"/>
      <c r="ESY8"/>
      <c r="ESZ8"/>
      <c r="EUE8" s="112"/>
      <c r="EUF8" s="112"/>
      <c r="EUG8" s="112"/>
      <c r="EUH8" s="112"/>
      <c r="EUI8" s="112"/>
      <c r="EUJ8" s="112"/>
      <c r="EUK8" s="112"/>
      <c r="EUL8" s="112"/>
      <c r="EUM8"/>
      <c r="EUN8"/>
      <c r="EUO8"/>
      <c r="EUP8"/>
      <c r="EUQ8"/>
      <c r="EUR8"/>
      <c r="EUS8"/>
      <c r="EUT8"/>
      <c r="EUU8"/>
      <c r="EUV8"/>
      <c r="EUW8"/>
      <c r="EUX8"/>
      <c r="EUY8"/>
      <c r="EUZ8"/>
      <c r="EVA8"/>
      <c r="EVB8"/>
      <c r="EVC8"/>
      <c r="EVD8"/>
      <c r="EVE8"/>
      <c r="EVF8"/>
      <c r="EVG8"/>
      <c r="EVH8"/>
      <c r="EWM8" s="112"/>
      <c r="EWN8" s="112"/>
      <c r="EWO8" s="112"/>
      <c r="EWP8" s="112"/>
      <c r="EWQ8" s="112"/>
      <c r="EWR8" s="112"/>
      <c r="EWS8" s="112"/>
      <c r="EWT8" s="112"/>
      <c r="EWU8"/>
      <c r="EWV8"/>
      <c r="EWW8"/>
      <c r="EWX8"/>
      <c r="EWY8"/>
      <c r="EWZ8"/>
      <c r="EXA8"/>
      <c r="EXB8"/>
      <c r="EXC8"/>
      <c r="EXD8"/>
      <c r="EXE8"/>
      <c r="EXF8"/>
      <c r="EXG8"/>
      <c r="EXH8"/>
      <c r="EXI8"/>
      <c r="EXJ8"/>
      <c r="EXK8"/>
      <c r="EXL8"/>
      <c r="EXM8"/>
      <c r="EXN8"/>
      <c r="EXO8"/>
      <c r="EXP8"/>
      <c r="EYU8" s="112"/>
      <c r="EYV8" s="112"/>
      <c r="EYW8" s="112"/>
      <c r="EYX8" s="112"/>
      <c r="EYY8" s="112"/>
      <c r="EYZ8" s="112"/>
      <c r="EZA8" s="112"/>
      <c r="EZB8" s="112"/>
      <c r="EZC8"/>
      <c r="EZD8"/>
      <c r="EZE8"/>
      <c r="EZF8"/>
      <c r="EZG8"/>
      <c r="EZH8"/>
      <c r="EZI8"/>
      <c r="EZJ8"/>
      <c r="EZK8"/>
      <c r="EZL8"/>
      <c r="EZM8"/>
      <c r="EZN8"/>
      <c r="EZO8"/>
      <c r="EZP8"/>
      <c r="EZQ8"/>
      <c r="EZR8"/>
      <c r="EZS8"/>
      <c r="EZT8"/>
      <c r="EZU8"/>
      <c r="EZV8"/>
      <c r="EZW8"/>
      <c r="EZX8"/>
      <c r="FBC8" s="112"/>
      <c r="FBD8" s="112"/>
      <c r="FBE8" s="112"/>
      <c r="FBF8" s="112"/>
      <c r="FBG8" s="112"/>
      <c r="FBH8" s="112"/>
      <c r="FBI8" s="112"/>
      <c r="FBJ8" s="112"/>
      <c r="FBK8"/>
      <c r="FBL8"/>
      <c r="FBM8"/>
      <c r="FBN8"/>
      <c r="FBO8"/>
      <c r="FBP8"/>
      <c r="FBQ8"/>
      <c r="FBR8"/>
      <c r="FBS8"/>
      <c r="FBT8"/>
      <c r="FBU8"/>
      <c r="FBV8"/>
      <c r="FBW8"/>
      <c r="FBX8"/>
      <c r="FBY8"/>
      <c r="FBZ8"/>
      <c r="FCA8"/>
      <c r="FCB8"/>
      <c r="FCC8"/>
      <c r="FCD8"/>
      <c r="FCE8"/>
      <c r="FCF8"/>
      <c r="FDK8" s="112"/>
      <c r="FDL8" s="112"/>
      <c r="FDM8" s="112"/>
      <c r="FDN8" s="112"/>
      <c r="FDO8" s="112"/>
      <c r="FDP8" s="112"/>
      <c r="FDQ8" s="112"/>
      <c r="FDR8" s="112"/>
      <c r="FDS8"/>
      <c r="FDT8"/>
      <c r="FDU8"/>
      <c r="FDV8"/>
      <c r="FDW8"/>
      <c r="FDX8"/>
      <c r="FDY8"/>
      <c r="FDZ8"/>
      <c r="FEA8"/>
      <c r="FEB8"/>
      <c r="FEC8"/>
      <c r="FED8"/>
      <c r="FEE8"/>
      <c r="FEF8"/>
      <c r="FEG8"/>
      <c r="FEH8"/>
      <c r="FEI8"/>
      <c r="FEJ8"/>
      <c r="FEK8"/>
      <c r="FEL8"/>
      <c r="FEM8"/>
      <c r="FEN8"/>
      <c r="FFS8" s="112"/>
      <c r="FFT8" s="112"/>
      <c r="FFU8" s="112"/>
      <c r="FFV8" s="112"/>
      <c r="FFW8" s="112"/>
      <c r="FFX8" s="112"/>
      <c r="FFY8" s="112"/>
      <c r="FFZ8" s="112"/>
      <c r="FGA8"/>
      <c r="FGB8"/>
      <c r="FGC8"/>
      <c r="FGD8"/>
      <c r="FGE8"/>
      <c r="FGF8"/>
      <c r="FGG8"/>
      <c r="FGH8"/>
      <c r="FGI8"/>
      <c r="FGJ8"/>
      <c r="FGK8"/>
      <c r="FGL8"/>
      <c r="FGM8"/>
      <c r="FGN8"/>
      <c r="FGO8"/>
      <c r="FGP8"/>
      <c r="FGQ8"/>
      <c r="FGR8"/>
      <c r="FGS8"/>
      <c r="FGT8"/>
      <c r="FGU8"/>
      <c r="FGV8"/>
      <c r="FIA8" s="112"/>
      <c r="FIB8" s="112"/>
      <c r="FIC8" s="112"/>
      <c r="FID8" s="112"/>
      <c r="FIE8" s="112"/>
      <c r="FIF8" s="112"/>
      <c r="FIG8" s="112"/>
      <c r="FIH8" s="112"/>
      <c r="FII8"/>
      <c r="FIJ8"/>
      <c r="FIK8"/>
      <c r="FIL8"/>
      <c r="FIM8"/>
      <c r="FIN8"/>
      <c r="FIO8"/>
      <c r="FIP8"/>
      <c r="FIQ8"/>
      <c r="FIR8"/>
      <c r="FIS8"/>
      <c r="FIT8"/>
      <c r="FIU8"/>
      <c r="FIV8"/>
      <c r="FIW8"/>
      <c r="FIX8"/>
      <c r="FIY8"/>
      <c r="FIZ8"/>
      <c r="FJA8"/>
      <c r="FJB8"/>
      <c r="FJC8"/>
      <c r="FJD8"/>
      <c r="FKI8" s="112"/>
      <c r="FKJ8" s="112"/>
      <c r="FKK8" s="112"/>
      <c r="FKL8" s="112"/>
      <c r="FKM8" s="112"/>
      <c r="FKN8" s="112"/>
      <c r="FKO8" s="112"/>
      <c r="FKP8" s="112"/>
      <c r="FKQ8"/>
      <c r="FKR8"/>
      <c r="FKS8"/>
      <c r="FKT8"/>
      <c r="FKU8"/>
      <c r="FKV8"/>
      <c r="FKW8"/>
      <c r="FKX8"/>
      <c r="FKY8"/>
      <c r="FKZ8"/>
      <c r="FLA8"/>
      <c r="FLB8"/>
      <c r="FLC8"/>
      <c r="FLD8"/>
      <c r="FLE8"/>
      <c r="FLF8"/>
      <c r="FLG8"/>
      <c r="FLH8"/>
      <c r="FLI8"/>
      <c r="FLJ8"/>
      <c r="FLK8"/>
      <c r="FLL8"/>
      <c r="FMQ8" s="112"/>
      <c r="FMR8" s="112"/>
      <c r="FMS8" s="112"/>
      <c r="FMT8" s="112"/>
      <c r="FMU8" s="112"/>
      <c r="FMV8" s="112"/>
      <c r="FMW8" s="112"/>
      <c r="FMX8" s="112"/>
      <c r="FMY8"/>
      <c r="FMZ8"/>
      <c r="FNA8"/>
      <c r="FNB8"/>
      <c r="FNC8"/>
      <c r="FND8"/>
      <c r="FNE8"/>
      <c r="FNF8"/>
      <c r="FNG8"/>
      <c r="FNH8"/>
      <c r="FNI8"/>
      <c r="FNJ8"/>
      <c r="FNK8"/>
      <c r="FNL8"/>
      <c r="FNM8"/>
      <c r="FNN8"/>
      <c r="FNO8"/>
      <c r="FNP8"/>
      <c r="FNQ8"/>
      <c r="FNR8"/>
      <c r="FNS8"/>
      <c r="FNT8"/>
      <c r="FOY8" s="112"/>
      <c r="FOZ8" s="112"/>
      <c r="FPA8" s="112"/>
      <c r="FPB8" s="112"/>
      <c r="FPC8" s="112"/>
      <c r="FPD8" s="112"/>
      <c r="FPE8" s="112"/>
      <c r="FPF8" s="112"/>
      <c r="FPG8"/>
      <c r="FPH8"/>
      <c r="FPI8"/>
      <c r="FPJ8"/>
      <c r="FPK8"/>
      <c r="FPL8"/>
      <c r="FPM8"/>
      <c r="FPN8"/>
      <c r="FPO8"/>
      <c r="FPP8"/>
      <c r="FPQ8"/>
      <c r="FPR8"/>
      <c r="FPS8"/>
      <c r="FPT8"/>
      <c r="FPU8"/>
      <c r="FPV8"/>
      <c r="FPW8"/>
      <c r="FPX8"/>
      <c r="FPY8"/>
      <c r="FPZ8"/>
      <c r="FQA8"/>
      <c r="FQB8"/>
      <c r="FRG8" s="112"/>
      <c r="FRH8" s="112"/>
      <c r="FRI8" s="112"/>
      <c r="FRJ8" s="112"/>
      <c r="FRK8" s="112"/>
      <c r="FRL8" s="112"/>
      <c r="FRM8" s="112"/>
      <c r="FRN8" s="112"/>
      <c r="FRO8"/>
      <c r="FRP8"/>
      <c r="FRQ8"/>
      <c r="FRR8"/>
      <c r="FRS8"/>
      <c r="FRT8"/>
      <c r="FRU8"/>
      <c r="FRV8"/>
      <c r="FRW8"/>
      <c r="FRX8"/>
      <c r="FRY8"/>
      <c r="FRZ8"/>
      <c r="FSA8"/>
      <c r="FSB8"/>
      <c r="FSC8"/>
      <c r="FSD8"/>
      <c r="FSE8"/>
      <c r="FSF8"/>
      <c r="FSG8"/>
      <c r="FSH8"/>
      <c r="FSI8"/>
      <c r="FSJ8"/>
      <c r="FTO8" s="112"/>
      <c r="FTP8" s="112"/>
      <c r="FTQ8" s="112"/>
      <c r="FTR8" s="112"/>
      <c r="FTS8" s="112"/>
      <c r="FTT8" s="112"/>
      <c r="FTU8" s="112"/>
      <c r="FTV8" s="112"/>
      <c r="FTW8"/>
      <c r="FTX8"/>
      <c r="FTY8"/>
      <c r="FTZ8"/>
      <c r="FUA8"/>
      <c r="FUB8"/>
      <c r="FUC8"/>
      <c r="FUD8"/>
      <c r="FUE8"/>
      <c r="FUF8"/>
      <c r="FUG8"/>
      <c r="FUH8"/>
      <c r="FUI8"/>
      <c r="FUJ8"/>
      <c r="FUK8"/>
      <c r="FUL8"/>
      <c r="FUM8"/>
      <c r="FUN8"/>
      <c r="FUO8"/>
      <c r="FUP8"/>
      <c r="FUQ8"/>
      <c r="FUR8"/>
      <c r="FVW8" s="112"/>
      <c r="FVX8" s="112"/>
      <c r="FVY8" s="112"/>
      <c r="FVZ8" s="112"/>
      <c r="FWA8" s="112"/>
      <c r="FWB8" s="112"/>
      <c r="FWC8" s="112"/>
      <c r="FWD8" s="112"/>
      <c r="FWE8"/>
      <c r="FWF8"/>
      <c r="FWG8"/>
      <c r="FWH8"/>
      <c r="FWI8"/>
      <c r="FWJ8"/>
      <c r="FWK8"/>
      <c r="FWL8"/>
      <c r="FWM8"/>
      <c r="FWN8"/>
      <c r="FWO8"/>
      <c r="FWP8"/>
      <c r="FWQ8"/>
      <c r="FWR8"/>
      <c r="FWS8"/>
      <c r="FWT8"/>
      <c r="FWU8"/>
      <c r="FWV8"/>
      <c r="FWW8"/>
      <c r="FWX8"/>
      <c r="FWY8"/>
      <c r="FWZ8"/>
      <c r="FYE8" s="112"/>
      <c r="FYF8" s="112"/>
      <c r="FYG8" s="112"/>
      <c r="FYH8" s="112"/>
      <c r="FYI8" s="112"/>
      <c r="FYJ8" s="112"/>
      <c r="FYK8" s="112"/>
      <c r="FYL8" s="112"/>
      <c r="FYM8"/>
      <c r="FYN8"/>
      <c r="FYO8"/>
      <c r="FYP8"/>
      <c r="FYQ8"/>
      <c r="FYR8"/>
      <c r="FYS8"/>
      <c r="FYT8"/>
      <c r="FYU8"/>
      <c r="FYV8"/>
      <c r="FYW8"/>
      <c r="FYX8"/>
      <c r="FYY8"/>
      <c r="FYZ8"/>
      <c r="FZA8"/>
      <c r="FZB8"/>
      <c r="FZC8"/>
      <c r="FZD8"/>
      <c r="FZE8"/>
      <c r="FZF8"/>
      <c r="FZG8"/>
      <c r="FZH8"/>
      <c r="GAM8" s="112"/>
      <c r="GAN8" s="112"/>
      <c r="GAO8" s="112"/>
      <c r="GAP8" s="112"/>
      <c r="GAQ8" s="112"/>
      <c r="GAR8" s="112"/>
      <c r="GAS8" s="112"/>
      <c r="GAT8" s="112"/>
      <c r="GAU8"/>
      <c r="GAV8"/>
      <c r="GAW8"/>
      <c r="GAX8"/>
      <c r="GAY8"/>
      <c r="GAZ8"/>
      <c r="GBA8"/>
      <c r="GBB8"/>
      <c r="GBC8"/>
      <c r="GBD8"/>
      <c r="GBE8"/>
      <c r="GBF8"/>
      <c r="GBG8"/>
      <c r="GBH8"/>
      <c r="GBI8"/>
      <c r="GBJ8"/>
      <c r="GBK8"/>
      <c r="GBL8"/>
      <c r="GBM8"/>
      <c r="GBN8"/>
      <c r="GBO8"/>
      <c r="GBP8"/>
      <c r="GCU8" s="112"/>
      <c r="GCV8" s="112"/>
      <c r="GCW8" s="112"/>
      <c r="GCX8" s="112"/>
      <c r="GCY8" s="112"/>
      <c r="GCZ8" s="112"/>
      <c r="GDA8" s="112"/>
      <c r="GDB8" s="112"/>
      <c r="GDC8"/>
      <c r="GDD8"/>
      <c r="GDE8"/>
      <c r="GDF8"/>
      <c r="GDG8"/>
      <c r="GDH8"/>
      <c r="GDI8"/>
      <c r="GDJ8"/>
      <c r="GDK8"/>
      <c r="GDL8"/>
      <c r="GDM8"/>
      <c r="GDN8"/>
      <c r="GDO8"/>
      <c r="GDP8"/>
      <c r="GDQ8"/>
      <c r="GDR8"/>
      <c r="GDS8"/>
      <c r="GDT8"/>
      <c r="GDU8"/>
      <c r="GDV8"/>
      <c r="GDW8"/>
      <c r="GDX8"/>
      <c r="GFC8" s="112"/>
      <c r="GFD8" s="112"/>
      <c r="GFE8" s="112"/>
      <c r="GFF8" s="112"/>
      <c r="GFG8" s="112"/>
      <c r="GFH8" s="112"/>
      <c r="GFI8" s="112"/>
      <c r="GFJ8" s="112"/>
      <c r="GFK8"/>
      <c r="GFL8"/>
      <c r="GFM8"/>
      <c r="GFN8"/>
      <c r="GFO8"/>
      <c r="GFP8"/>
      <c r="GFQ8"/>
      <c r="GFR8"/>
      <c r="GFS8"/>
      <c r="GFT8"/>
      <c r="GFU8"/>
      <c r="GFV8"/>
      <c r="GFW8"/>
      <c r="GFX8"/>
      <c r="GFY8"/>
      <c r="GFZ8"/>
      <c r="GGA8"/>
      <c r="GGB8"/>
      <c r="GGC8"/>
      <c r="GGD8"/>
      <c r="GGE8"/>
      <c r="GGF8"/>
      <c r="GHK8" s="112"/>
      <c r="GHL8" s="112"/>
      <c r="GHM8" s="112"/>
      <c r="GHN8" s="112"/>
      <c r="GHO8" s="112"/>
      <c r="GHP8" s="112"/>
      <c r="GHQ8" s="112"/>
      <c r="GHR8" s="112"/>
      <c r="GHS8"/>
      <c r="GHT8"/>
      <c r="GHU8"/>
      <c r="GHV8"/>
      <c r="GHW8"/>
      <c r="GHX8"/>
      <c r="GHY8"/>
      <c r="GHZ8"/>
      <c r="GIA8"/>
      <c r="GIB8"/>
      <c r="GIC8"/>
      <c r="GID8"/>
      <c r="GIE8"/>
      <c r="GIF8"/>
      <c r="GIG8"/>
      <c r="GIH8"/>
      <c r="GII8"/>
      <c r="GIJ8"/>
      <c r="GIK8"/>
      <c r="GIL8"/>
      <c r="GIM8"/>
      <c r="GIN8"/>
      <c r="GJS8" s="112"/>
      <c r="GJT8" s="112"/>
      <c r="GJU8" s="112"/>
      <c r="GJV8" s="112"/>
      <c r="GJW8" s="112"/>
      <c r="GJX8" s="112"/>
      <c r="GJY8" s="112"/>
      <c r="GJZ8" s="112"/>
      <c r="GKA8"/>
      <c r="GKB8"/>
      <c r="GKC8"/>
      <c r="GKD8"/>
      <c r="GKE8"/>
      <c r="GKF8"/>
      <c r="GKG8"/>
      <c r="GKH8"/>
      <c r="GKI8"/>
      <c r="GKJ8"/>
      <c r="GKK8"/>
      <c r="GKL8"/>
      <c r="GKM8"/>
      <c r="GKN8"/>
      <c r="GKO8"/>
      <c r="GKP8"/>
      <c r="GKQ8"/>
      <c r="GKR8"/>
      <c r="GKS8"/>
      <c r="GKT8"/>
      <c r="GKU8"/>
      <c r="GKV8"/>
      <c r="GMA8" s="112"/>
      <c r="GMB8" s="112"/>
      <c r="GMC8" s="112"/>
      <c r="GMD8" s="112"/>
      <c r="GME8" s="112"/>
      <c r="GMF8" s="112"/>
      <c r="GMG8" s="112"/>
      <c r="GMH8" s="112"/>
      <c r="GMI8"/>
      <c r="GMJ8"/>
      <c r="GMK8"/>
      <c r="GML8"/>
      <c r="GMM8"/>
      <c r="GMN8"/>
      <c r="GMO8"/>
      <c r="GMP8"/>
      <c r="GMQ8"/>
      <c r="GMR8"/>
      <c r="GMS8"/>
      <c r="GMT8"/>
      <c r="GMU8"/>
      <c r="GMV8"/>
      <c r="GMW8"/>
      <c r="GMX8"/>
      <c r="GMY8"/>
      <c r="GMZ8"/>
      <c r="GNA8"/>
      <c r="GNB8"/>
      <c r="GNC8"/>
      <c r="GND8"/>
      <c r="GOI8" s="112"/>
      <c r="GOJ8" s="112"/>
      <c r="GOK8" s="112"/>
      <c r="GOL8" s="112"/>
      <c r="GOM8" s="112"/>
      <c r="GON8" s="112"/>
      <c r="GOO8" s="112"/>
      <c r="GOP8" s="112"/>
      <c r="GOQ8"/>
      <c r="GOR8"/>
      <c r="GOS8"/>
      <c r="GOT8"/>
      <c r="GOU8"/>
      <c r="GOV8"/>
      <c r="GOW8"/>
      <c r="GOX8"/>
      <c r="GOY8"/>
      <c r="GOZ8"/>
      <c r="GPA8"/>
      <c r="GPB8"/>
      <c r="GPC8"/>
      <c r="GPD8"/>
      <c r="GPE8"/>
      <c r="GPF8"/>
      <c r="GPG8"/>
      <c r="GPH8"/>
      <c r="GPI8"/>
      <c r="GPJ8"/>
      <c r="GPK8"/>
      <c r="GPL8"/>
      <c r="GQQ8" s="112"/>
      <c r="GQR8" s="112"/>
      <c r="GQS8" s="112"/>
      <c r="GQT8" s="112"/>
      <c r="GQU8" s="112"/>
      <c r="GQV8" s="112"/>
      <c r="GQW8" s="112"/>
      <c r="GQX8" s="112"/>
      <c r="GQY8"/>
      <c r="GQZ8"/>
      <c r="GRA8"/>
      <c r="GRB8"/>
      <c r="GRC8"/>
      <c r="GRD8"/>
      <c r="GRE8"/>
      <c r="GRF8"/>
      <c r="GRG8"/>
      <c r="GRH8"/>
      <c r="GRI8"/>
      <c r="GRJ8"/>
      <c r="GRK8"/>
      <c r="GRL8"/>
      <c r="GRM8"/>
      <c r="GRN8"/>
      <c r="GRO8"/>
      <c r="GRP8"/>
      <c r="GRQ8"/>
      <c r="GRR8"/>
      <c r="GRS8"/>
      <c r="GRT8"/>
      <c r="GSY8" s="112"/>
      <c r="GSZ8" s="112"/>
      <c r="GTA8" s="112"/>
      <c r="GTB8" s="112"/>
      <c r="GTC8" s="112"/>
      <c r="GTD8" s="112"/>
      <c r="GTE8" s="112"/>
      <c r="GTF8" s="112"/>
      <c r="GTG8"/>
      <c r="GTH8"/>
      <c r="GTI8"/>
      <c r="GTJ8"/>
      <c r="GTK8"/>
      <c r="GTL8"/>
      <c r="GTM8"/>
      <c r="GTN8"/>
      <c r="GTO8"/>
      <c r="GTP8"/>
      <c r="GTQ8"/>
      <c r="GTR8"/>
      <c r="GTS8"/>
      <c r="GTT8"/>
      <c r="GTU8"/>
      <c r="GTV8"/>
      <c r="GTW8"/>
      <c r="GTX8"/>
      <c r="GTY8"/>
      <c r="GTZ8"/>
      <c r="GUA8"/>
      <c r="GUB8"/>
      <c r="GVG8" s="112"/>
      <c r="GVH8" s="112"/>
      <c r="GVI8" s="112"/>
      <c r="GVJ8" s="112"/>
      <c r="GVK8" s="112"/>
      <c r="GVL8" s="112"/>
      <c r="GVM8" s="112"/>
      <c r="GVN8" s="112"/>
      <c r="GVO8"/>
      <c r="GVP8"/>
      <c r="GVQ8"/>
      <c r="GVR8"/>
      <c r="GVS8"/>
      <c r="GVT8"/>
      <c r="GVU8"/>
      <c r="GVV8"/>
      <c r="GVW8"/>
      <c r="GVX8"/>
      <c r="GVY8"/>
      <c r="GVZ8"/>
      <c r="GWA8"/>
      <c r="GWB8"/>
      <c r="GWC8"/>
      <c r="GWD8"/>
      <c r="GWE8"/>
      <c r="GWF8"/>
      <c r="GWG8"/>
      <c r="GWH8"/>
      <c r="GWI8"/>
      <c r="GWJ8"/>
      <c r="GXO8" s="112"/>
      <c r="GXP8" s="112"/>
      <c r="GXQ8" s="112"/>
      <c r="GXR8" s="112"/>
      <c r="GXS8" s="112"/>
      <c r="GXT8" s="112"/>
      <c r="GXU8" s="112"/>
      <c r="GXV8" s="112"/>
      <c r="GXW8"/>
      <c r="GXX8"/>
      <c r="GXY8"/>
      <c r="GXZ8"/>
      <c r="GYA8"/>
      <c r="GYB8"/>
      <c r="GYC8"/>
      <c r="GYD8"/>
      <c r="GYE8"/>
      <c r="GYF8"/>
      <c r="GYG8"/>
      <c r="GYH8"/>
      <c r="GYI8"/>
      <c r="GYJ8"/>
      <c r="GYK8"/>
      <c r="GYL8"/>
      <c r="GYM8"/>
      <c r="GYN8"/>
      <c r="GYO8"/>
      <c r="GYP8"/>
      <c r="GYQ8"/>
      <c r="GYR8"/>
      <c r="GZW8" s="112"/>
      <c r="GZX8" s="112"/>
      <c r="GZY8" s="112"/>
      <c r="GZZ8" s="112"/>
      <c r="HAA8" s="112"/>
      <c r="HAB8" s="112"/>
      <c r="HAC8" s="112"/>
      <c r="HAD8" s="112"/>
      <c r="HAE8"/>
      <c r="HAF8"/>
      <c r="HAG8"/>
      <c r="HAH8"/>
      <c r="HAI8"/>
      <c r="HAJ8"/>
      <c r="HAK8"/>
      <c r="HAL8"/>
      <c r="HAM8"/>
      <c r="HAN8"/>
      <c r="HAO8"/>
      <c r="HAP8"/>
      <c r="HAQ8"/>
      <c r="HAR8"/>
      <c r="HAS8"/>
      <c r="HAT8"/>
      <c r="HAU8"/>
      <c r="HAV8"/>
      <c r="HAW8"/>
      <c r="HAX8"/>
      <c r="HAY8"/>
      <c r="HAZ8"/>
      <c r="HCE8" s="112"/>
      <c r="HCF8" s="112"/>
      <c r="HCG8" s="112"/>
      <c r="HCH8" s="112"/>
      <c r="HCI8" s="112"/>
      <c r="HCJ8" s="112"/>
      <c r="HCK8" s="112"/>
      <c r="HCL8" s="112"/>
      <c r="HCM8"/>
      <c r="HCN8"/>
      <c r="HCO8"/>
      <c r="HCP8"/>
      <c r="HCQ8"/>
      <c r="HCR8"/>
      <c r="HCS8"/>
      <c r="HCT8"/>
      <c r="HCU8"/>
      <c r="HCV8"/>
      <c r="HCW8"/>
      <c r="HCX8"/>
      <c r="HCY8"/>
      <c r="HCZ8"/>
      <c r="HDA8"/>
      <c r="HDB8"/>
      <c r="HDC8"/>
      <c r="HDD8"/>
      <c r="HDE8"/>
      <c r="HDF8"/>
      <c r="HDG8"/>
      <c r="HDH8"/>
      <c r="HEM8" s="112"/>
      <c r="HEN8" s="112"/>
      <c r="HEO8" s="112"/>
      <c r="HEP8" s="112"/>
      <c r="HEQ8" s="112"/>
      <c r="HER8" s="112"/>
      <c r="HES8" s="112"/>
      <c r="HET8" s="112"/>
      <c r="HEU8"/>
      <c r="HEV8"/>
      <c r="HEW8"/>
      <c r="HEX8"/>
      <c r="HEY8"/>
      <c r="HEZ8"/>
      <c r="HFA8"/>
      <c r="HFB8"/>
      <c r="HFC8"/>
      <c r="HFD8"/>
      <c r="HFE8"/>
      <c r="HFF8"/>
      <c r="HFG8"/>
      <c r="HFH8"/>
      <c r="HFI8"/>
      <c r="HFJ8"/>
      <c r="HFK8"/>
      <c r="HFL8"/>
      <c r="HFM8"/>
      <c r="HFN8"/>
      <c r="HFO8"/>
      <c r="HFP8"/>
      <c r="HGU8" s="112"/>
      <c r="HGV8" s="112"/>
      <c r="HGW8" s="112"/>
      <c r="HGX8" s="112"/>
      <c r="HGY8" s="112"/>
      <c r="HGZ8" s="112"/>
      <c r="HHA8" s="112"/>
      <c r="HHB8" s="112"/>
      <c r="HHC8"/>
      <c r="HHD8"/>
      <c r="HHE8"/>
      <c r="HHF8"/>
      <c r="HHG8"/>
      <c r="HHH8"/>
      <c r="HHI8"/>
      <c r="HHJ8"/>
      <c r="HHK8"/>
      <c r="HHL8"/>
      <c r="HHM8"/>
      <c r="HHN8"/>
      <c r="HHO8"/>
      <c r="HHP8"/>
      <c r="HHQ8"/>
      <c r="HHR8"/>
      <c r="HHS8"/>
      <c r="HHT8"/>
      <c r="HHU8"/>
      <c r="HHV8"/>
      <c r="HHW8"/>
      <c r="HHX8"/>
      <c r="HJC8" s="112"/>
      <c r="HJD8" s="112"/>
      <c r="HJE8" s="112"/>
      <c r="HJF8" s="112"/>
      <c r="HJG8" s="112"/>
      <c r="HJH8" s="112"/>
      <c r="HJI8" s="112"/>
      <c r="HJJ8" s="112"/>
      <c r="HJK8"/>
      <c r="HJL8"/>
      <c r="HJM8"/>
      <c r="HJN8"/>
      <c r="HJO8"/>
      <c r="HJP8"/>
      <c r="HJQ8"/>
      <c r="HJR8"/>
      <c r="HJS8"/>
      <c r="HJT8"/>
      <c r="HJU8"/>
      <c r="HJV8"/>
      <c r="HJW8"/>
      <c r="HJX8"/>
      <c r="HJY8"/>
      <c r="HJZ8"/>
      <c r="HKA8"/>
      <c r="HKB8"/>
      <c r="HKC8"/>
      <c r="HKD8"/>
      <c r="HKE8"/>
      <c r="HKF8"/>
      <c r="HLK8" s="112"/>
      <c r="HLL8" s="112"/>
      <c r="HLM8" s="112"/>
      <c r="HLN8" s="112"/>
      <c r="HLO8" s="112"/>
      <c r="HLP8" s="112"/>
      <c r="HLQ8" s="112"/>
      <c r="HLR8" s="112"/>
      <c r="HLS8"/>
      <c r="HLT8"/>
      <c r="HLU8"/>
      <c r="HLV8"/>
      <c r="HLW8"/>
      <c r="HLX8"/>
      <c r="HLY8"/>
      <c r="HLZ8"/>
      <c r="HMA8"/>
      <c r="HMB8"/>
      <c r="HMC8"/>
      <c r="HMD8"/>
      <c r="HME8"/>
      <c r="HMF8"/>
      <c r="HMG8"/>
      <c r="HMH8"/>
      <c r="HMI8"/>
      <c r="HMJ8"/>
      <c r="HMK8"/>
      <c r="HML8"/>
      <c r="HMM8"/>
      <c r="HMN8"/>
      <c r="HNS8" s="112"/>
      <c r="HNT8" s="112"/>
      <c r="HNU8" s="112"/>
      <c r="HNV8" s="112"/>
      <c r="HNW8" s="112"/>
      <c r="HNX8" s="112"/>
      <c r="HNY8" s="112"/>
      <c r="HNZ8" s="112"/>
      <c r="HOA8"/>
      <c r="HOB8"/>
      <c r="HOC8"/>
      <c r="HOD8"/>
      <c r="HOE8"/>
      <c r="HOF8"/>
      <c r="HOG8"/>
      <c r="HOH8"/>
      <c r="HOI8"/>
      <c r="HOJ8"/>
      <c r="HOK8"/>
      <c r="HOL8"/>
      <c r="HOM8"/>
      <c r="HON8"/>
      <c r="HOO8"/>
      <c r="HOP8"/>
      <c r="HOQ8"/>
      <c r="HOR8"/>
      <c r="HOS8"/>
      <c r="HOT8"/>
      <c r="HOU8"/>
      <c r="HOV8"/>
      <c r="HQA8" s="112"/>
      <c r="HQB8" s="112"/>
      <c r="HQC8" s="112"/>
      <c r="HQD8" s="112"/>
      <c r="HQE8" s="112"/>
      <c r="HQF8" s="112"/>
      <c r="HQG8" s="112"/>
      <c r="HQH8" s="112"/>
      <c r="HQI8"/>
      <c r="HQJ8"/>
      <c r="HQK8"/>
      <c r="HQL8"/>
      <c r="HQM8"/>
      <c r="HQN8"/>
      <c r="HQO8"/>
      <c r="HQP8"/>
      <c r="HQQ8"/>
      <c r="HQR8"/>
      <c r="HQS8"/>
      <c r="HQT8"/>
      <c r="HQU8"/>
      <c r="HQV8"/>
      <c r="HQW8"/>
      <c r="HQX8"/>
      <c r="HQY8"/>
      <c r="HQZ8"/>
      <c r="HRA8"/>
      <c r="HRB8"/>
      <c r="HRC8"/>
      <c r="HRD8"/>
      <c r="HSI8" s="112"/>
      <c r="HSJ8" s="112"/>
      <c r="HSK8" s="112"/>
      <c r="HSL8" s="112"/>
      <c r="HSM8" s="112"/>
      <c r="HSN8" s="112"/>
      <c r="HSO8" s="112"/>
      <c r="HSP8" s="112"/>
      <c r="HSQ8"/>
      <c r="HSR8"/>
      <c r="HSS8"/>
      <c r="HST8"/>
      <c r="HSU8"/>
      <c r="HSV8"/>
      <c r="HSW8"/>
      <c r="HSX8"/>
      <c r="HSY8"/>
      <c r="HSZ8"/>
      <c r="HTA8"/>
      <c r="HTB8"/>
      <c r="HTC8"/>
      <c r="HTD8"/>
      <c r="HTE8"/>
      <c r="HTF8"/>
      <c r="HTG8"/>
      <c r="HTH8"/>
      <c r="HTI8"/>
      <c r="HTJ8"/>
      <c r="HTK8"/>
      <c r="HTL8"/>
      <c r="HUQ8" s="112"/>
      <c r="HUR8" s="112"/>
      <c r="HUS8" s="112"/>
      <c r="HUT8" s="112"/>
      <c r="HUU8" s="112"/>
      <c r="HUV8" s="112"/>
      <c r="HUW8" s="112"/>
      <c r="HUX8" s="112"/>
      <c r="HUY8"/>
      <c r="HUZ8"/>
      <c r="HVA8"/>
      <c r="HVB8"/>
      <c r="HVC8"/>
      <c r="HVD8"/>
      <c r="HVE8"/>
      <c r="HVF8"/>
      <c r="HVG8"/>
      <c r="HVH8"/>
      <c r="HVI8"/>
      <c r="HVJ8"/>
      <c r="HVK8"/>
      <c r="HVL8"/>
      <c r="HVM8"/>
      <c r="HVN8"/>
      <c r="HVO8"/>
      <c r="HVP8"/>
      <c r="HVQ8"/>
      <c r="HVR8"/>
      <c r="HVS8"/>
      <c r="HVT8"/>
      <c r="HWY8" s="112"/>
      <c r="HWZ8" s="112"/>
      <c r="HXA8" s="112"/>
      <c r="HXB8" s="112"/>
      <c r="HXC8" s="112"/>
      <c r="HXD8" s="112"/>
      <c r="HXE8" s="112"/>
      <c r="HXF8" s="112"/>
      <c r="HXG8"/>
      <c r="HXH8"/>
      <c r="HXI8"/>
      <c r="HXJ8"/>
      <c r="HXK8"/>
      <c r="HXL8"/>
      <c r="HXM8"/>
      <c r="HXN8"/>
      <c r="HXO8"/>
      <c r="HXP8"/>
      <c r="HXQ8"/>
      <c r="HXR8"/>
      <c r="HXS8"/>
      <c r="HXT8"/>
      <c r="HXU8"/>
      <c r="HXV8"/>
      <c r="HXW8"/>
      <c r="HXX8"/>
      <c r="HXY8"/>
      <c r="HXZ8"/>
      <c r="HYA8"/>
      <c r="HYB8"/>
      <c r="HZG8" s="112"/>
      <c r="HZH8" s="112"/>
      <c r="HZI8" s="112"/>
      <c r="HZJ8" s="112"/>
      <c r="HZK8" s="112"/>
      <c r="HZL8" s="112"/>
      <c r="HZM8" s="112"/>
      <c r="HZN8" s="112"/>
      <c r="HZO8"/>
      <c r="HZP8"/>
      <c r="HZQ8"/>
      <c r="HZR8"/>
      <c r="HZS8"/>
      <c r="HZT8"/>
      <c r="HZU8"/>
      <c r="HZV8"/>
      <c r="HZW8"/>
      <c r="HZX8"/>
      <c r="HZY8"/>
      <c r="HZZ8"/>
      <c r="IAA8"/>
      <c r="IAB8"/>
      <c r="IAC8"/>
      <c r="IAD8"/>
      <c r="IAE8"/>
      <c r="IAF8"/>
      <c r="IAG8"/>
      <c r="IAH8"/>
      <c r="IAI8"/>
      <c r="IAJ8"/>
      <c r="IBO8" s="112"/>
      <c r="IBP8" s="112"/>
      <c r="IBQ8" s="112"/>
      <c r="IBR8" s="112"/>
      <c r="IBS8" s="112"/>
      <c r="IBT8" s="112"/>
      <c r="IBU8" s="112"/>
      <c r="IBV8" s="112"/>
      <c r="IBW8"/>
      <c r="IBX8"/>
      <c r="IBY8"/>
      <c r="IBZ8"/>
      <c r="ICA8"/>
      <c r="ICB8"/>
      <c r="ICC8"/>
      <c r="ICD8"/>
      <c r="ICE8"/>
      <c r="ICF8"/>
      <c r="ICG8"/>
      <c r="ICH8"/>
      <c r="ICI8"/>
      <c r="ICJ8"/>
      <c r="ICK8"/>
      <c r="ICL8"/>
      <c r="ICM8"/>
      <c r="ICN8"/>
      <c r="ICO8"/>
      <c r="ICP8"/>
      <c r="ICQ8"/>
      <c r="ICR8"/>
      <c r="IDW8" s="112"/>
      <c r="IDX8" s="112"/>
      <c r="IDY8" s="112"/>
      <c r="IDZ8" s="112"/>
      <c r="IEA8" s="112"/>
      <c r="IEB8" s="112"/>
      <c r="IEC8" s="112"/>
      <c r="IED8" s="112"/>
      <c r="IEE8"/>
      <c r="IEF8"/>
      <c r="IEG8"/>
      <c r="IEH8"/>
      <c r="IEI8"/>
      <c r="IEJ8"/>
      <c r="IEK8"/>
      <c r="IEL8"/>
      <c r="IEM8"/>
      <c r="IEN8"/>
      <c r="IEO8"/>
      <c r="IEP8"/>
      <c r="IEQ8"/>
      <c r="IER8"/>
      <c r="IES8"/>
      <c r="IET8"/>
      <c r="IEU8"/>
      <c r="IEV8"/>
      <c r="IEW8"/>
      <c r="IEX8"/>
      <c r="IEY8"/>
      <c r="IEZ8"/>
      <c r="IGE8" s="112"/>
      <c r="IGF8" s="112"/>
      <c r="IGG8" s="112"/>
      <c r="IGH8" s="112"/>
      <c r="IGI8" s="112"/>
      <c r="IGJ8" s="112"/>
      <c r="IGK8" s="112"/>
      <c r="IGL8" s="112"/>
      <c r="IGM8"/>
      <c r="IGN8"/>
      <c r="IGO8"/>
      <c r="IGP8"/>
      <c r="IGQ8"/>
      <c r="IGR8"/>
      <c r="IGS8"/>
      <c r="IGT8"/>
      <c r="IGU8"/>
      <c r="IGV8"/>
      <c r="IGW8"/>
      <c r="IGX8"/>
      <c r="IGY8"/>
      <c r="IGZ8"/>
      <c r="IHA8"/>
      <c r="IHB8"/>
      <c r="IHC8"/>
      <c r="IHD8"/>
      <c r="IHE8"/>
      <c r="IHF8"/>
      <c r="IHG8"/>
      <c r="IHH8"/>
      <c r="IIM8" s="112"/>
      <c r="IIN8" s="112"/>
      <c r="IIO8" s="112"/>
      <c r="IIP8" s="112"/>
      <c r="IIQ8" s="112"/>
      <c r="IIR8" s="112"/>
      <c r="IIS8" s="112"/>
      <c r="IIT8" s="112"/>
      <c r="IIU8"/>
      <c r="IIV8"/>
      <c r="IIW8"/>
      <c r="IIX8"/>
      <c r="IIY8"/>
      <c r="IIZ8"/>
      <c r="IJA8"/>
      <c r="IJB8"/>
      <c r="IJC8"/>
      <c r="IJD8"/>
      <c r="IJE8"/>
      <c r="IJF8"/>
      <c r="IJG8"/>
      <c r="IJH8"/>
      <c r="IJI8"/>
      <c r="IJJ8"/>
      <c r="IJK8"/>
      <c r="IJL8"/>
      <c r="IJM8"/>
      <c r="IJN8"/>
      <c r="IJO8"/>
      <c r="IJP8"/>
      <c r="IKU8" s="112"/>
      <c r="IKV8" s="112"/>
      <c r="IKW8" s="112"/>
      <c r="IKX8" s="112"/>
      <c r="IKY8" s="112"/>
      <c r="IKZ8" s="112"/>
      <c r="ILA8" s="112"/>
      <c r="ILB8" s="112"/>
      <c r="ILC8"/>
      <c r="ILD8"/>
      <c r="ILE8"/>
      <c r="ILF8"/>
      <c r="ILG8"/>
      <c r="ILH8"/>
      <c r="ILI8"/>
      <c r="ILJ8"/>
      <c r="ILK8"/>
      <c r="ILL8"/>
      <c r="ILM8"/>
      <c r="ILN8"/>
      <c r="ILO8"/>
      <c r="ILP8"/>
      <c r="ILQ8"/>
      <c r="ILR8"/>
      <c r="ILS8"/>
      <c r="ILT8"/>
      <c r="ILU8"/>
      <c r="ILV8"/>
      <c r="ILW8"/>
      <c r="ILX8"/>
      <c r="INC8" s="112"/>
      <c r="IND8" s="112"/>
      <c r="INE8" s="112"/>
      <c r="INF8" s="112"/>
      <c r="ING8" s="112"/>
      <c r="INH8" s="112"/>
      <c r="INI8" s="112"/>
      <c r="INJ8" s="112"/>
      <c r="INK8"/>
      <c r="INL8"/>
      <c r="INM8"/>
      <c r="INN8"/>
      <c r="INO8"/>
      <c r="INP8"/>
      <c r="INQ8"/>
      <c r="INR8"/>
      <c r="INS8"/>
      <c r="INT8"/>
      <c r="INU8"/>
      <c r="INV8"/>
      <c r="INW8"/>
      <c r="INX8"/>
      <c r="INY8"/>
      <c r="INZ8"/>
      <c r="IOA8"/>
      <c r="IOB8"/>
      <c r="IOC8"/>
      <c r="IOD8"/>
      <c r="IOE8"/>
      <c r="IOF8"/>
      <c r="IPK8" s="112"/>
      <c r="IPL8" s="112"/>
      <c r="IPM8" s="112"/>
      <c r="IPN8" s="112"/>
      <c r="IPO8" s="112"/>
      <c r="IPP8" s="112"/>
      <c r="IPQ8" s="112"/>
      <c r="IPR8" s="112"/>
      <c r="IPS8"/>
      <c r="IPT8"/>
      <c r="IPU8"/>
      <c r="IPV8"/>
      <c r="IPW8"/>
      <c r="IPX8"/>
      <c r="IPY8"/>
      <c r="IPZ8"/>
      <c r="IQA8"/>
      <c r="IQB8"/>
      <c r="IQC8"/>
      <c r="IQD8"/>
      <c r="IQE8"/>
      <c r="IQF8"/>
      <c r="IQG8"/>
      <c r="IQH8"/>
      <c r="IQI8"/>
      <c r="IQJ8"/>
      <c r="IQK8"/>
      <c r="IQL8"/>
      <c r="IQM8"/>
      <c r="IQN8"/>
      <c r="IRS8" s="112"/>
      <c r="IRT8" s="112"/>
      <c r="IRU8" s="112"/>
      <c r="IRV8" s="112"/>
      <c r="IRW8" s="112"/>
      <c r="IRX8" s="112"/>
      <c r="IRY8" s="112"/>
      <c r="IRZ8" s="112"/>
      <c r="ISA8"/>
      <c r="ISB8"/>
      <c r="ISC8"/>
      <c r="ISD8"/>
      <c r="ISE8"/>
      <c r="ISF8"/>
      <c r="ISG8"/>
      <c r="ISH8"/>
      <c r="ISI8"/>
      <c r="ISJ8"/>
      <c r="ISK8"/>
      <c r="ISL8"/>
      <c r="ISM8"/>
      <c r="ISN8"/>
      <c r="ISO8"/>
      <c r="ISP8"/>
      <c r="ISQ8"/>
      <c r="ISR8"/>
      <c r="ISS8"/>
      <c r="IST8"/>
      <c r="ISU8"/>
      <c r="ISV8"/>
      <c r="IUA8" s="112"/>
      <c r="IUB8" s="112"/>
      <c r="IUC8" s="112"/>
      <c r="IUD8" s="112"/>
      <c r="IUE8" s="112"/>
      <c r="IUF8" s="112"/>
      <c r="IUG8" s="112"/>
      <c r="IUH8" s="112"/>
      <c r="IUI8"/>
      <c r="IUJ8"/>
      <c r="IUK8"/>
      <c r="IUL8"/>
      <c r="IUM8"/>
      <c r="IUN8"/>
      <c r="IUO8"/>
      <c r="IUP8"/>
      <c r="IUQ8"/>
      <c r="IUR8"/>
      <c r="IUS8"/>
      <c r="IUT8"/>
      <c r="IUU8"/>
      <c r="IUV8"/>
      <c r="IUW8"/>
      <c r="IUX8"/>
      <c r="IUY8"/>
      <c r="IUZ8"/>
      <c r="IVA8"/>
      <c r="IVB8"/>
      <c r="IVC8"/>
      <c r="IVD8"/>
      <c r="IWI8" s="112"/>
      <c r="IWJ8" s="112"/>
      <c r="IWK8" s="112"/>
      <c r="IWL8" s="112"/>
      <c r="IWM8" s="112"/>
      <c r="IWN8" s="112"/>
      <c r="IWO8" s="112"/>
      <c r="IWP8" s="112"/>
      <c r="IWQ8"/>
      <c r="IWR8"/>
      <c r="IWS8"/>
      <c r="IWT8"/>
      <c r="IWU8"/>
      <c r="IWV8"/>
      <c r="IWW8"/>
      <c r="IWX8"/>
      <c r="IWY8"/>
      <c r="IWZ8"/>
      <c r="IXA8"/>
      <c r="IXB8"/>
      <c r="IXC8"/>
      <c r="IXD8"/>
      <c r="IXE8"/>
      <c r="IXF8"/>
      <c r="IXG8"/>
      <c r="IXH8"/>
      <c r="IXI8"/>
      <c r="IXJ8"/>
      <c r="IXK8"/>
      <c r="IXL8"/>
      <c r="IYQ8" s="112"/>
      <c r="IYR8" s="112"/>
      <c r="IYS8" s="112"/>
      <c r="IYT8" s="112"/>
      <c r="IYU8" s="112"/>
      <c r="IYV8" s="112"/>
      <c r="IYW8" s="112"/>
      <c r="IYX8" s="112"/>
      <c r="IYY8"/>
      <c r="IYZ8"/>
      <c r="IZA8"/>
      <c r="IZB8"/>
      <c r="IZC8"/>
      <c r="IZD8"/>
      <c r="IZE8"/>
      <c r="IZF8"/>
      <c r="IZG8"/>
      <c r="IZH8"/>
      <c r="IZI8"/>
      <c r="IZJ8"/>
      <c r="IZK8"/>
      <c r="IZL8"/>
      <c r="IZM8"/>
      <c r="IZN8"/>
      <c r="IZO8"/>
      <c r="IZP8"/>
      <c r="IZQ8"/>
      <c r="IZR8"/>
      <c r="IZS8"/>
      <c r="IZT8"/>
      <c r="JAY8" s="112"/>
      <c r="JAZ8" s="112"/>
      <c r="JBA8" s="112"/>
      <c r="JBB8" s="112"/>
      <c r="JBC8" s="112"/>
      <c r="JBD8" s="112"/>
      <c r="JBE8" s="112"/>
      <c r="JBF8" s="112"/>
      <c r="JBG8"/>
      <c r="JBH8"/>
      <c r="JBI8"/>
      <c r="JBJ8"/>
      <c r="JBK8"/>
      <c r="JBL8"/>
      <c r="JBM8"/>
      <c r="JBN8"/>
      <c r="JBO8"/>
      <c r="JBP8"/>
      <c r="JBQ8"/>
      <c r="JBR8"/>
      <c r="JBS8"/>
      <c r="JBT8"/>
      <c r="JBU8"/>
      <c r="JBV8"/>
      <c r="JBW8"/>
      <c r="JBX8"/>
      <c r="JBY8"/>
      <c r="JBZ8"/>
      <c r="JCA8"/>
      <c r="JCB8"/>
      <c r="JDG8" s="112"/>
      <c r="JDH8" s="112"/>
      <c r="JDI8" s="112"/>
      <c r="JDJ8" s="112"/>
      <c r="JDK8" s="112"/>
      <c r="JDL8" s="112"/>
      <c r="JDM8" s="112"/>
      <c r="JDN8" s="112"/>
      <c r="JDO8"/>
      <c r="JDP8"/>
      <c r="JDQ8"/>
      <c r="JDR8"/>
      <c r="JDS8"/>
      <c r="JDT8"/>
      <c r="JDU8"/>
      <c r="JDV8"/>
      <c r="JDW8"/>
      <c r="JDX8"/>
      <c r="JDY8"/>
      <c r="JDZ8"/>
      <c r="JEA8"/>
      <c r="JEB8"/>
      <c r="JEC8"/>
      <c r="JED8"/>
      <c r="JEE8"/>
      <c r="JEF8"/>
      <c r="JEG8"/>
      <c r="JEH8"/>
      <c r="JEI8"/>
      <c r="JEJ8"/>
      <c r="JFO8" s="112"/>
      <c r="JFP8" s="112"/>
      <c r="JFQ8" s="112"/>
      <c r="JFR8" s="112"/>
      <c r="JFS8" s="112"/>
      <c r="JFT8" s="112"/>
      <c r="JFU8" s="112"/>
      <c r="JFV8" s="112"/>
      <c r="JFW8"/>
      <c r="JFX8"/>
      <c r="JFY8"/>
      <c r="JFZ8"/>
      <c r="JGA8"/>
      <c r="JGB8"/>
      <c r="JGC8"/>
      <c r="JGD8"/>
      <c r="JGE8"/>
      <c r="JGF8"/>
      <c r="JGG8"/>
      <c r="JGH8"/>
      <c r="JGI8"/>
      <c r="JGJ8"/>
      <c r="JGK8"/>
      <c r="JGL8"/>
      <c r="JGM8"/>
      <c r="JGN8"/>
      <c r="JGO8"/>
      <c r="JGP8"/>
      <c r="JGQ8"/>
      <c r="JGR8"/>
      <c r="JHW8" s="112"/>
      <c r="JHX8" s="112"/>
      <c r="JHY8" s="112"/>
      <c r="JHZ8" s="112"/>
      <c r="JIA8" s="112"/>
      <c r="JIB8" s="112"/>
      <c r="JIC8" s="112"/>
      <c r="JID8" s="112"/>
      <c r="JIE8"/>
      <c r="JIF8"/>
      <c r="JIG8"/>
      <c r="JIH8"/>
      <c r="JII8"/>
      <c r="JIJ8"/>
      <c r="JIK8"/>
      <c r="JIL8"/>
      <c r="JIM8"/>
      <c r="JIN8"/>
      <c r="JIO8"/>
      <c r="JIP8"/>
      <c r="JIQ8"/>
      <c r="JIR8"/>
      <c r="JIS8"/>
      <c r="JIT8"/>
      <c r="JIU8"/>
      <c r="JIV8"/>
      <c r="JIW8"/>
      <c r="JIX8"/>
      <c r="JIY8"/>
      <c r="JIZ8"/>
      <c r="JKE8" s="112"/>
      <c r="JKF8" s="112"/>
      <c r="JKG8" s="112"/>
      <c r="JKH8" s="112"/>
      <c r="JKI8" s="112"/>
      <c r="JKJ8" s="112"/>
      <c r="JKK8" s="112"/>
      <c r="JKL8" s="112"/>
      <c r="JKM8"/>
      <c r="JKN8"/>
      <c r="JKO8"/>
      <c r="JKP8"/>
      <c r="JKQ8"/>
      <c r="JKR8"/>
      <c r="JKS8"/>
      <c r="JKT8"/>
      <c r="JKU8"/>
      <c r="JKV8"/>
      <c r="JKW8"/>
      <c r="JKX8"/>
      <c r="JKY8"/>
      <c r="JKZ8"/>
      <c r="JLA8"/>
      <c r="JLB8"/>
      <c r="JLC8"/>
      <c r="JLD8"/>
      <c r="JLE8"/>
      <c r="JLF8"/>
      <c r="JLG8"/>
      <c r="JLH8"/>
      <c r="JMM8" s="112"/>
      <c r="JMN8" s="112"/>
      <c r="JMO8" s="112"/>
      <c r="JMP8" s="112"/>
      <c r="JMQ8" s="112"/>
      <c r="JMR8" s="112"/>
      <c r="JMS8" s="112"/>
      <c r="JMT8" s="112"/>
      <c r="JMU8"/>
      <c r="JMV8"/>
      <c r="JMW8"/>
      <c r="JMX8"/>
      <c r="JMY8"/>
      <c r="JMZ8"/>
      <c r="JNA8"/>
      <c r="JNB8"/>
      <c r="JNC8"/>
      <c r="JND8"/>
      <c r="JNE8"/>
      <c r="JNF8"/>
      <c r="JNG8"/>
      <c r="JNH8"/>
      <c r="JNI8"/>
      <c r="JNJ8"/>
      <c r="JNK8"/>
      <c r="JNL8"/>
      <c r="JNM8"/>
      <c r="JNN8"/>
      <c r="JNO8"/>
      <c r="JNP8"/>
      <c r="JOU8" s="112"/>
      <c r="JOV8" s="112"/>
      <c r="JOW8" s="112"/>
      <c r="JOX8" s="112"/>
      <c r="JOY8" s="112"/>
      <c r="JOZ8" s="112"/>
      <c r="JPA8" s="112"/>
      <c r="JPB8" s="112"/>
      <c r="JPC8"/>
      <c r="JPD8"/>
      <c r="JPE8"/>
      <c r="JPF8"/>
      <c r="JPG8"/>
      <c r="JPH8"/>
      <c r="JPI8"/>
      <c r="JPJ8"/>
      <c r="JPK8"/>
      <c r="JPL8"/>
      <c r="JPM8"/>
      <c r="JPN8"/>
      <c r="JPO8"/>
      <c r="JPP8"/>
      <c r="JPQ8"/>
      <c r="JPR8"/>
      <c r="JPS8"/>
      <c r="JPT8"/>
      <c r="JPU8"/>
      <c r="JPV8"/>
      <c r="JPW8"/>
      <c r="JPX8"/>
      <c r="JRC8" s="112"/>
      <c r="JRD8" s="112"/>
      <c r="JRE8" s="112"/>
      <c r="JRF8" s="112"/>
      <c r="JRG8" s="112"/>
      <c r="JRH8" s="112"/>
      <c r="JRI8" s="112"/>
      <c r="JRJ8" s="112"/>
      <c r="JRK8"/>
      <c r="JRL8"/>
      <c r="JRM8"/>
      <c r="JRN8"/>
      <c r="JRO8"/>
      <c r="JRP8"/>
      <c r="JRQ8"/>
      <c r="JRR8"/>
      <c r="JRS8"/>
      <c r="JRT8"/>
      <c r="JRU8"/>
      <c r="JRV8"/>
      <c r="JRW8"/>
      <c r="JRX8"/>
      <c r="JRY8"/>
      <c r="JRZ8"/>
      <c r="JSA8"/>
      <c r="JSB8"/>
      <c r="JSC8"/>
      <c r="JSD8"/>
      <c r="JSE8"/>
      <c r="JSF8"/>
      <c r="JTK8" s="112"/>
      <c r="JTL8" s="112"/>
      <c r="JTM8" s="112"/>
      <c r="JTN8" s="112"/>
      <c r="JTO8" s="112"/>
      <c r="JTP8" s="112"/>
      <c r="JTQ8" s="112"/>
      <c r="JTR8" s="112"/>
      <c r="JTS8"/>
      <c r="JTT8"/>
      <c r="JTU8"/>
      <c r="JTV8"/>
      <c r="JTW8"/>
      <c r="JTX8"/>
      <c r="JTY8"/>
      <c r="JTZ8"/>
      <c r="JUA8"/>
      <c r="JUB8"/>
      <c r="JUC8"/>
      <c r="JUD8"/>
      <c r="JUE8"/>
      <c r="JUF8"/>
      <c r="JUG8"/>
      <c r="JUH8"/>
      <c r="JUI8"/>
      <c r="JUJ8"/>
      <c r="JUK8"/>
      <c r="JUL8"/>
      <c r="JUM8"/>
      <c r="JUN8"/>
      <c r="JVS8" s="112"/>
      <c r="JVT8" s="112"/>
      <c r="JVU8" s="112"/>
      <c r="JVV8" s="112"/>
      <c r="JVW8" s="112"/>
      <c r="JVX8" s="112"/>
      <c r="JVY8" s="112"/>
      <c r="JVZ8" s="112"/>
      <c r="JWA8"/>
      <c r="JWB8"/>
      <c r="JWC8"/>
      <c r="JWD8"/>
      <c r="JWE8"/>
      <c r="JWF8"/>
      <c r="JWG8"/>
      <c r="JWH8"/>
      <c r="JWI8"/>
      <c r="JWJ8"/>
      <c r="JWK8"/>
      <c r="JWL8"/>
      <c r="JWM8"/>
      <c r="JWN8"/>
      <c r="JWO8"/>
      <c r="JWP8"/>
      <c r="JWQ8"/>
      <c r="JWR8"/>
      <c r="JWS8"/>
      <c r="JWT8"/>
      <c r="JWU8"/>
      <c r="JWV8"/>
      <c r="JYA8" s="112"/>
      <c r="JYB8" s="112"/>
      <c r="JYC8" s="112"/>
      <c r="JYD8" s="112"/>
      <c r="JYE8" s="112"/>
      <c r="JYF8" s="112"/>
      <c r="JYG8" s="112"/>
      <c r="JYH8" s="112"/>
      <c r="JYI8"/>
      <c r="JYJ8"/>
      <c r="JYK8"/>
      <c r="JYL8"/>
      <c r="JYM8"/>
      <c r="JYN8"/>
      <c r="JYO8"/>
      <c r="JYP8"/>
      <c r="JYQ8"/>
      <c r="JYR8"/>
      <c r="JYS8"/>
      <c r="JYT8"/>
      <c r="JYU8"/>
      <c r="JYV8"/>
      <c r="JYW8"/>
      <c r="JYX8"/>
      <c r="JYY8"/>
      <c r="JYZ8"/>
      <c r="JZA8"/>
      <c r="JZB8"/>
      <c r="JZC8"/>
      <c r="JZD8"/>
      <c r="KAI8" s="112"/>
      <c r="KAJ8" s="112"/>
      <c r="KAK8" s="112"/>
      <c r="KAL8" s="112"/>
      <c r="KAM8" s="112"/>
      <c r="KAN8" s="112"/>
      <c r="KAO8" s="112"/>
      <c r="KAP8" s="112"/>
      <c r="KAQ8"/>
      <c r="KAR8"/>
      <c r="KAS8"/>
      <c r="KAT8"/>
      <c r="KAU8"/>
      <c r="KAV8"/>
      <c r="KAW8"/>
      <c r="KAX8"/>
      <c r="KAY8"/>
      <c r="KAZ8"/>
      <c r="KBA8"/>
      <c r="KBB8"/>
      <c r="KBC8"/>
      <c r="KBD8"/>
      <c r="KBE8"/>
      <c r="KBF8"/>
      <c r="KBG8"/>
      <c r="KBH8"/>
      <c r="KBI8"/>
      <c r="KBJ8"/>
      <c r="KBK8"/>
      <c r="KBL8"/>
      <c r="KCQ8" s="112"/>
      <c r="KCR8" s="112"/>
      <c r="KCS8" s="112"/>
      <c r="KCT8" s="112"/>
      <c r="KCU8" s="112"/>
      <c r="KCV8" s="112"/>
      <c r="KCW8" s="112"/>
      <c r="KCX8" s="112"/>
      <c r="KCY8"/>
      <c r="KCZ8"/>
      <c r="KDA8"/>
      <c r="KDB8"/>
      <c r="KDC8"/>
      <c r="KDD8"/>
      <c r="KDE8"/>
      <c r="KDF8"/>
      <c r="KDG8"/>
      <c r="KDH8"/>
      <c r="KDI8"/>
      <c r="KDJ8"/>
      <c r="KDK8"/>
      <c r="KDL8"/>
      <c r="KDM8"/>
      <c r="KDN8"/>
      <c r="KDO8"/>
      <c r="KDP8"/>
      <c r="KDQ8"/>
      <c r="KDR8"/>
      <c r="KDS8"/>
      <c r="KDT8"/>
      <c r="KEY8" s="112"/>
      <c r="KEZ8" s="112"/>
      <c r="KFA8" s="112"/>
      <c r="KFB8" s="112"/>
      <c r="KFC8" s="112"/>
      <c r="KFD8" s="112"/>
      <c r="KFE8" s="112"/>
      <c r="KFF8" s="112"/>
      <c r="KFG8"/>
      <c r="KFH8"/>
      <c r="KFI8"/>
      <c r="KFJ8"/>
      <c r="KFK8"/>
      <c r="KFL8"/>
      <c r="KFM8"/>
      <c r="KFN8"/>
      <c r="KFO8"/>
      <c r="KFP8"/>
      <c r="KFQ8"/>
      <c r="KFR8"/>
      <c r="KFS8"/>
      <c r="KFT8"/>
      <c r="KFU8"/>
      <c r="KFV8"/>
      <c r="KFW8"/>
      <c r="KFX8"/>
      <c r="KFY8"/>
      <c r="KFZ8"/>
      <c r="KGA8"/>
      <c r="KGB8"/>
      <c r="KHG8" s="112"/>
      <c r="KHH8" s="112"/>
      <c r="KHI8" s="112"/>
      <c r="KHJ8" s="112"/>
      <c r="KHK8" s="112"/>
      <c r="KHL8" s="112"/>
      <c r="KHM8" s="112"/>
      <c r="KHN8" s="112"/>
      <c r="KHO8"/>
      <c r="KHP8"/>
      <c r="KHQ8"/>
      <c r="KHR8"/>
      <c r="KHS8"/>
      <c r="KHT8"/>
      <c r="KHU8"/>
      <c r="KHV8"/>
      <c r="KHW8"/>
      <c r="KHX8"/>
      <c r="KHY8"/>
      <c r="KHZ8"/>
      <c r="KIA8"/>
      <c r="KIB8"/>
      <c r="KIC8"/>
      <c r="KID8"/>
      <c r="KIE8"/>
      <c r="KIF8"/>
      <c r="KIG8"/>
      <c r="KIH8"/>
      <c r="KII8"/>
      <c r="KIJ8"/>
      <c r="KJO8" s="112"/>
      <c r="KJP8" s="112"/>
      <c r="KJQ8" s="112"/>
      <c r="KJR8" s="112"/>
      <c r="KJS8" s="112"/>
      <c r="KJT8" s="112"/>
      <c r="KJU8" s="112"/>
      <c r="KJV8" s="112"/>
      <c r="KJW8"/>
      <c r="KJX8"/>
      <c r="KJY8"/>
      <c r="KJZ8"/>
      <c r="KKA8"/>
      <c r="KKB8"/>
      <c r="KKC8"/>
      <c r="KKD8"/>
      <c r="KKE8"/>
      <c r="KKF8"/>
      <c r="KKG8"/>
      <c r="KKH8"/>
      <c r="KKI8"/>
      <c r="KKJ8"/>
      <c r="KKK8"/>
      <c r="KKL8"/>
      <c r="KKM8"/>
      <c r="KKN8"/>
      <c r="KKO8"/>
      <c r="KKP8"/>
      <c r="KKQ8"/>
      <c r="KKR8"/>
      <c r="KLW8" s="112"/>
      <c r="KLX8" s="112"/>
      <c r="KLY8" s="112"/>
      <c r="KLZ8" s="112"/>
      <c r="KMA8" s="112"/>
      <c r="KMB8" s="112"/>
      <c r="KMC8" s="112"/>
      <c r="KMD8" s="112"/>
      <c r="KME8"/>
      <c r="KMF8"/>
      <c r="KMG8"/>
      <c r="KMH8"/>
      <c r="KMI8"/>
      <c r="KMJ8"/>
      <c r="KMK8"/>
      <c r="KML8"/>
      <c r="KMM8"/>
      <c r="KMN8"/>
      <c r="KMO8"/>
      <c r="KMP8"/>
      <c r="KMQ8"/>
      <c r="KMR8"/>
      <c r="KMS8"/>
      <c r="KMT8"/>
      <c r="KMU8"/>
      <c r="KMV8"/>
      <c r="KMW8"/>
      <c r="KMX8"/>
      <c r="KMY8"/>
      <c r="KMZ8"/>
      <c r="KOE8" s="112"/>
      <c r="KOF8" s="112"/>
      <c r="KOG8" s="112"/>
      <c r="KOH8" s="112"/>
      <c r="KOI8" s="112"/>
      <c r="KOJ8" s="112"/>
      <c r="KOK8" s="112"/>
      <c r="KOL8" s="112"/>
      <c r="KOM8"/>
      <c r="KON8"/>
      <c r="KOO8"/>
      <c r="KOP8"/>
      <c r="KOQ8"/>
      <c r="KOR8"/>
      <c r="KOS8"/>
      <c r="KOT8"/>
      <c r="KOU8"/>
      <c r="KOV8"/>
      <c r="KOW8"/>
      <c r="KOX8"/>
      <c r="KOY8"/>
      <c r="KOZ8"/>
      <c r="KPA8"/>
      <c r="KPB8"/>
      <c r="KPC8"/>
      <c r="KPD8"/>
      <c r="KPE8"/>
      <c r="KPF8"/>
      <c r="KPG8"/>
      <c r="KPH8"/>
      <c r="KQM8" s="112"/>
      <c r="KQN8" s="112"/>
      <c r="KQO8" s="112"/>
      <c r="KQP8" s="112"/>
      <c r="KQQ8" s="112"/>
      <c r="KQR8" s="112"/>
      <c r="KQS8" s="112"/>
      <c r="KQT8" s="112"/>
      <c r="KQU8"/>
      <c r="KQV8"/>
      <c r="KQW8"/>
      <c r="KQX8"/>
      <c r="KQY8"/>
      <c r="KQZ8"/>
      <c r="KRA8"/>
      <c r="KRB8"/>
      <c r="KRC8"/>
      <c r="KRD8"/>
      <c r="KRE8"/>
      <c r="KRF8"/>
      <c r="KRG8"/>
      <c r="KRH8"/>
      <c r="KRI8"/>
      <c r="KRJ8"/>
      <c r="KRK8"/>
      <c r="KRL8"/>
      <c r="KRM8"/>
      <c r="KRN8"/>
      <c r="KRO8"/>
      <c r="KRP8"/>
      <c r="KSU8" s="112"/>
      <c r="KSV8" s="112"/>
      <c r="KSW8" s="112"/>
      <c r="KSX8" s="112"/>
      <c r="KSY8" s="112"/>
      <c r="KSZ8" s="112"/>
      <c r="KTA8" s="112"/>
      <c r="KTB8" s="112"/>
      <c r="KTC8"/>
      <c r="KTD8"/>
      <c r="KTE8"/>
      <c r="KTF8"/>
      <c r="KTG8"/>
      <c r="KTH8"/>
      <c r="KTI8"/>
      <c r="KTJ8"/>
      <c r="KTK8"/>
      <c r="KTL8"/>
      <c r="KTM8"/>
      <c r="KTN8"/>
      <c r="KTO8"/>
      <c r="KTP8"/>
      <c r="KTQ8"/>
      <c r="KTR8"/>
      <c r="KTS8"/>
      <c r="KTT8"/>
      <c r="KTU8"/>
      <c r="KTV8"/>
      <c r="KTW8"/>
      <c r="KTX8"/>
      <c r="KVC8" s="112"/>
      <c r="KVD8" s="112"/>
      <c r="KVE8" s="112"/>
      <c r="KVF8" s="112"/>
      <c r="KVG8" s="112"/>
      <c r="KVH8" s="112"/>
      <c r="KVI8" s="112"/>
      <c r="KVJ8" s="112"/>
      <c r="KVK8"/>
      <c r="KVL8"/>
      <c r="KVM8"/>
      <c r="KVN8"/>
      <c r="KVO8"/>
      <c r="KVP8"/>
      <c r="KVQ8"/>
      <c r="KVR8"/>
      <c r="KVS8"/>
      <c r="KVT8"/>
      <c r="KVU8"/>
      <c r="KVV8"/>
      <c r="KVW8"/>
      <c r="KVX8"/>
      <c r="KVY8"/>
      <c r="KVZ8"/>
      <c r="KWA8"/>
      <c r="KWB8"/>
      <c r="KWC8"/>
      <c r="KWD8"/>
      <c r="KWE8"/>
      <c r="KWF8"/>
      <c r="KXK8" s="112"/>
      <c r="KXL8" s="112"/>
      <c r="KXM8" s="112"/>
      <c r="KXN8" s="112"/>
      <c r="KXO8" s="112"/>
      <c r="KXP8" s="112"/>
      <c r="KXQ8" s="112"/>
      <c r="KXR8" s="112"/>
      <c r="KXS8"/>
      <c r="KXT8"/>
      <c r="KXU8"/>
      <c r="KXV8"/>
      <c r="KXW8"/>
      <c r="KXX8"/>
      <c r="KXY8"/>
      <c r="KXZ8"/>
      <c r="KYA8"/>
      <c r="KYB8"/>
      <c r="KYC8"/>
      <c r="KYD8"/>
      <c r="KYE8"/>
      <c r="KYF8"/>
      <c r="KYG8"/>
      <c r="KYH8"/>
      <c r="KYI8"/>
      <c r="KYJ8"/>
      <c r="KYK8"/>
      <c r="KYL8"/>
      <c r="KYM8"/>
      <c r="KYN8"/>
      <c r="KZS8" s="112"/>
      <c r="KZT8" s="112"/>
      <c r="KZU8" s="112"/>
      <c r="KZV8" s="112"/>
      <c r="KZW8" s="112"/>
      <c r="KZX8" s="112"/>
      <c r="KZY8" s="112"/>
      <c r="KZZ8" s="112"/>
      <c r="LAA8"/>
      <c r="LAB8"/>
      <c r="LAC8"/>
      <c r="LAD8"/>
      <c r="LAE8"/>
      <c r="LAF8"/>
      <c r="LAG8"/>
      <c r="LAH8"/>
      <c r="LAI8"/>
      <c r="LAJ8"/>
      <c r="LAK8"/>
      <c r="LAL8"/>
      <c r="LAM8"/>
      <c r="LAN8"/>
      <c r="LAO8"/>
      <c r="LAP8"/>
      <c r="LAQ8"/>
      <c r="LAR8"/>
      <c r="LAS8"/>
      <c r="LAT8"/>
      <c r="LAU8"/>
      <c r="LAV8"/>
      <c r="LCA8" s="112"/>
      <c r="LCB8" s="112"/>
      <c r="LCC8" s="112"/>
      <c r="LCD8" s="112"/>
      <c r="LCE8" s="112"/>
      <c r="LCF8" s="112"/>
      <c r="LCG8" s="112"/>
      <c r="LCH8" s="112"/>
      <c r="LCI8"/>
      <c r="LCJ8"/>
      <c r="LCK8"/>
      <c r="LCL8"/>
      <c r="LCM8"/>
      <c r="LCN8"/>
      <c r="LCO8"/>
      <c r="LCP8"/>
      <c r="LCQ8"/>
      <c r="LCR8"/>
      <c r="LCS8"/>
      <c r="LCT8"/>
      <c r="LCU8"/>
      <c r="LCV8"/>
      <c r="LCW8"/>
      <c r="LCX8"/>
      <c r="LCY8"/>
      <c r="LCZ8"/>
      <c r="LDA8"/>
      <c r="LDB8"/>
      <c r="LDC8"/>
      <c r="LDD8"/>
      <c r="LEI8" s="112"/>
      <c r="LEJ8" s="112"/>
      <c r="LEK8" s="112"/>
      <c r="LEL8" s="112"/>
      <c r="LEM8" s="112"/>
      <c r="LEN8" s="112"/>
      <c r="LEO8" s="112"/>
      <c r="LEP8" s="112"/>
      <c r="LEQ8"/>
      <c r="LER8"/>
      <c r="LES8"/>
      <c r="LET8"/>
      <c r="LEU8"/>
      <c r="LEV8"/>
      <c r="LEW8"/>
      <c r="LEX8"/>
      <c r="LEY8"/>
      <c r="LEZ8"/>
      <c r="LFA8"/>
      <c r="LFB8"/>
      <c r="LFC8"/>
      <c r="LFD8"/>
      <c r="LFE8"/>
      <c r="LFF8"/>
      <c r="LFG8"/>
      <c r="LFH8"/>
      <c r="LFI8"/>
      <c r="LFJ8"/>
      <c r="LFK8"/>
      <c r="LFL8"/>
      <c r="LGQ8" s="112"/>
      <c r="LGR8" s="112"/>
      <c r="LGS8" s="112"/>
      <c r="LGT8" s="112"/>
      <c r="LGU8" s="112"/>
      <c r="LGV8" s="112"/>
      <c r="LGW8" s="112"/>
      <c r="LGX8" s="112"/>
      <c r="LGY8"/>
      <c r="LGZ8"/>
      <c r="LHA8"/>
      <c r="LHB8"/>
      <c r="LHC8"/>
      <c r="LHD8"/>
      <c r="LHE8"/>
      <c r="LHF8"/>
      <c r="LHG8"/>
      <c r="LHH8"/>
      <c r="LHI8"/>
      <c r="LHJ8"/>
      <c r="LHK8"/>
      <c r="LHL8"/>
      <c r="LHM8"/>
      <c r="LHN8"/>
      <c r="LHO8"/>
      <c r="LHP8"/>
      <c r="LHQ8"/>
      <c r="LHR8"/>
      <c r="LHS8"/>
      <c r="LHT8"/>
      <c r="LIY8" s="112"/>
      <c r="LIZ8" s="112"/>
      <c r="LJA8" s="112"/>
      <c r="LJB8" s="112"/>
      <c r="LJC8" s="112"/>
      <c r="LJD8" s="112"/>
      <c r="LJE8" s="112"/>
      <c r="LJF8" s="112"/>
      <c r="LJG8"/>
      <c r="LJH8"/>
      <c r="LJI8"/>
      <c r="LJJ8"/>
      <c r="LJK8"/>
      <c r="LJL8"/>
      <c r="LJM8"/>
      <c r="LJN8"/>
      <c r="LJO8"/>
      <c r="LJP8"/>
      <c r="LJQ8"/>
      <c r="LJR8"/>
      <c r="LJS8"/>
      <c r="LJT8"/>
      <c r="LJU8"/>
      <c r="LJV8"/>
      <c r="LJW8"/>
      <c r="LJX8"/>
      <c r="LJY8"/>
      <c r="LJZ8"/>
      <c r="LKA8"/>
      <c r="LKB8"/>
      <c r="LLG8" s="112"/>
      <c r="LLH8" s="112"/>
      <c r="LLI8" s="112"/>
      <c r="LLJ8" s="112"/>
      <c r="LLK8" s="112"/>
      <c r="LLL8" s="112"/>
      <c r="LLM8" s="112"/>
      <c r="LLN8" s="112"/>
      <c r="LLO8"/>
      <c r="LLP8"/>
      <c r="LLQ8"/>
      <c r="LLR8"/>
      <c r="LLS8"/>
      <c r="LLT8"/>
      <c r="LLU8"/>
      <c r="LLV8"/>
      <c r="LLW8"/>
      <c r="LLX8"/>
      <c r="LLY8"/>
      <c r="LLZ8"/>
      <c r="LMA8"/>
      <c r="LMB8"/>
      <c r="LMC8"/>
      <c r="LMD8"/>
      <c r="LME8"/>
      <c r="LMF8"/>
      <c r="LMG8"/>
      <c r="LMH8"/>
      <c r="LMI8"/>
      <c r="LMJ8"/>
      <c r="LNO8" s="112"/>
      <c r="LNP8" s="112"/>
      <c r="LNQ8" s="112"/>
      <c r="LNR8" s="112"/>
      <c r="LNS8" s="112"/>
      <c r="LNT8" s="112"/>
      <c r="LNU8" s="112"/>
      <c r="LNV8" s="112"/>
      <c r="LNW8"/>
      <c r="LNX8"/>
      <c r="LNY8"/>
      <c r="LNZ8"/>
      <c r="LOA8"/>
      <c r="LOB8"/>
      <c r="LOC8"/>
      <c r="LOD8"/>
      <c r="LOE8"/>
      <c r="LOF8"/>
      <c r="LOG8"/>
      <c r="LOH8"/>
      <c r="LOI8"/>
      <c r="LOJ8"/>
      <c r="LOK8"/>
      <c r="LOL8"/>
      <c r="LOM8"/>
      <c r="LON8"/>
      <c r="LOO8"/>
      <c r="LOP8"/>
      <c r="LOQ8"/>
      <c r="LOR8"/>
      <c r="LPW8" s="112"/>
      <c r="LPX8" s="112"/>
      <c r="LPY8" s="112"/>
      <c r="LPZ8" s="112"/>
      <c r="LQA8" s="112"/>
      <c r="LQB8" s="112"/>
      <c r="LQC8" s="112"/>
      <c r="LQD8" s="112"/>
      <c r="LQE8"/>
      <c r="LQF8"/>
      <c r="LQG8"/>
      <c r="LQH8"/>
      <c r="LQI8"/>
      <c r="LQJ8"/>
      <c r="LQK8"/>
      <c r="LQL8"/>
      <c r="LQM8"/>
      <c r="LQN8"/>
      <c r="LQO8"/>
      <c r="LQP8"/>
      <c r="LQQ8"/>
      <c r="LQR8"/>
      <c r="LQS8"/>
      <c r="LQT8"/>
      <c r="LQU8"/>
      <c r="LQV8"/>
      <c r="LQW8"/>
      <c r="LQX8"/>
      <c r="LQY8"/>
      <c r="LQZ8"/>
      <c r="LSE8" s="112"/>
      <c r="LSF8" s="112"/>
      <c r="LSG8" s="112"/>
      <c r="LSH8" s="112"/>
      <c r="LSI8" s="112"/>
      <c r="LSJ8" s="112"/>
      <c r="LSK8" s="112"/>
      <c r="LSL8" s="112"/>
      <c r="LSM8"/>
      <c r="LSN8"/>
      <c r="LSO8"/>
      <c r="LSP8"/>
      <c r="LSQ8"/>
      <c r="LSR8"/>
      <c r="LSS8"/>
      <c r="LST8"/>
      <c r="LSU8"/>
      <c r="LSV8"/>
      <c r="LSW8"/>
      <c r="LSX8"/>
      <c r="LSY8"/>
      <c r="LSZ8"/>
      <c r="LTA8"/>
      <c r="LTB8"/>
      <c r="LTC8"/>
      <c r="LTD8"/>
      <c r="LTE8"/>
      <c r="LTF8"/>
      <c r="LTG8"/>
      <c r="LTH8"/>
      <c r="LUM8" s="112"/>
      <c r="LUN8" s="112"/>
      <c r="LUO8" s="112"/>
      <c r="LUP8" s="112"/>
      <c r="LUQ8" s="112"/>
      <c r="LUR8" s="112"/>
      <c r="LUS8" s="112"/>
      <c r="LUT8" s="112"/>
      <c r="LUU8"/>
      <c r="LUV8"/>
      <c r="LUW8"/>
      <c r="LUX8"/>
      <c r="LUY8"/>
      <c r="LUZ8"/>
      <c r="LVA8"/>
      <c r="LVB8"/>
      <c r="LVC8"/>
      <c r="LVD8"/>
      <c r="LVE8"/>
      <c r="LVF8"/>
      <c r="LVG8"/>
      <c r="LVH8"/>
      <c r="LVI8"/>
      <c r="LVJ8"/>
      <c r="LVK8"/>
      <c r="LVL8"/>
      <c r="LVM8"/>
      <c r="LVN8"/>
      <c r="LVO8"/>
      <c r="LVP8"/>
      <c r="LWU8" s="112"/>
      <c r="LWV8" s="112"/>
      <c r="LWW8" s="112"/>
      <c r="LWX8" s="112"/>
      <c r="LWY8" s="112"/>
      <c r="LWZ8" s="112"/>
      <c r="LXA8" s="112"/>
      <c r="LXB8" s="112"/>
      <c r="LXC8"/>
      <c r="LXD8"/>
      <c r="LXE8"/>
      <c r="LXF8"/>
      <c r="LXG8"/>
      <c r="LXH8"/>
      <c r="LXI8"/>
      <c r="LXJ8"/>
      <c r="LXK8"/>
      <c r="LXL8"/>
      <c r="LXM8"/>
      <c r="LXN8"/>
      <c r="LXO8"/>
      <c r="LXP8"/>
      <c r="LXQ8"/>
      <c r="LXR8"/>
      <c r="LXS8"/>
      <c r="LXT8"/>
      <c r="LXU8"/>
      <c r="LXV8"/>
      <c r="LXW8"/>
      <c r="LXX8"/>
      <c r="LZC8" s="112"/>
      <c r="LZD8" s="112"/>
      <c r="LZE8" s="112"/>
      <c r="LZF8" s="112"/>
      <c r="LZG8" s="112"/>
      <c r="LZH8" s="112"/>
      <c r="LZI8" s="112"/>
      <c r="LZJ8" s="112"/>
      <c r="LZK8"/>
      <c r="LZL8"/>
      <c r="LZM8"/>
      <c r="LZN8"/>
      <c r="LZO8"/>
      <c r="LZP8"/>
      <c r="LZQ8"/>
      <c r="LZR8"/>
      <c r="LZS8"/>
      <c r="LZT8"/>
      <c r="LZU8"/>
      <c r="LZV8"/>
      <c r="LZW8"/>
      <c r="LZX8"/>
      <c r="LZY8"/>
      <c r="LZZ8"/>
      <c r="MAA8"/>
      <c r="MAB8"/>
      <c r="MAC8"/>
      <c r="MAD8"/>
      <c r="MAE8"/>
      <c r="MAF8"/>
      <c r="MBK8" s="112"/>
      <c r="MBL8" s="112"/>
      <c r="MBM8" s="112"/>
      <c r="MBN8" s="112"/>
      <c r="MBO8" s="112"/>
      <c r="MBP8" s="112"/>
      <c r="MBQ8" s="112"/>
      <c r="MBR8" s="112"/>
      <c r="MBS8"/>
      <c r="MBT8"/>
      <c r="MBU8"/>
      <c r="MBV8"/>
      <c r="MBW8"/>
      <c r="MBX8"/>
      <c r="MBY8"/>
      <c r="MBZ8"/>
      <c r="MCA8"/>
      <c r="MCB8"/>
      <c r="MCC8"/>
      <c r="MCD8"/>
      <c r="MCE8"/>
      <c r="MCF8"/>
      <c r="MCG8"/>
      <c r="MCH8"/>
      <c r="MCI8"/>
      <c r="MCJ8"/>
      <c r="MCK8"/>
      <c r="MCL8"/>
      <c r="MCM8"/>
      <c r="MCN8"/>
      <c r="MDS8" s="112"/>
      <c r="MDT8" s="112"/>
      <c r="MDU8" s="112"/>
      <c r="MDV8" s="112"/>
      <c r="MDW8" s="112"/>
      <c r="MDX8" s="112"/>
      <c r="MDY8" s="112"/>
      <c r="MDZ8" s="112"/>
      <c r="MEA8"/>
      <c r="MEB8"/>
      <c r="MEC8"/>
      <c r="MED8"/>
      <c r="MEE8"/>
      <c r="MEF8"/>
      <c r="MEG8"/>
      <c r="MEH8"/>
      <c r="MEI8"/>
      <c r="MEJ8"/>
      <c r="MEK8"/>
      <c r="MEL8"/>
      <c r="MEM8"/>
      <c r="MEN8"/>
      <c r="MEO8"/>
      <c r="MEP8"/>
      <c r="MEQ8"/>
      <c r="MER8"/>
      <c r="MES8"/>
      <c r="MET8"/>
      <c r="MEU8"/>
      <c r="MEV8"/>
      <c r="MGA8" s="112"/>
      <c r="MGB8" s="112"/>
      <c r="MGC8" s="112"/>
      <c r="MGD8" s="112"/>
      <c r="MGE8" s="112"/>
      <c r="MGF8" s="112"/>
      <c r="MGG8" s="112"/>
      <c r="MGH8" s="112"/>
      <c r="MGI8"/>
      <c r="MGJ8"/>
      <c r="MGK8"/>
      <c r="MGL8"/>
      <c r="MGM8"/>
      <c r="MGN8"/>
      <c r="MGO8"/>
      <c r="MGP8"/>
      <c r="MGQ8"/>
      <c r="MGR8"/>
      <c r="MGS8"/>
      <c r="MGT8"/>
      <c r="MGU8"/>
      <c r="MGV8"/>
      <c r="MGW8"/>
      <c r="MGX8"/>
      <c r="MGY8"/>
      <c r="MGZ8"/>
      <c r="MHA8"/>
      <c r="MHB8"/>
      <c r="MHC8"/>
      <c r="MHD8"/>
      <c r="MII8" s="112"/>
      <c r="MIJ8" s="112"/>
      <c r="MIK8" s="112"/>
      <c r="MIL8" s="112"/>
      <c r="MIM8" s="112"/>
      <c r="MIN8" s="112"/>
      <c r="MIO8" s="112"/>
      <c r="MIP8" s="112"/>
      <c r="MIQ8"/>
      <c r="MIR8"/>
      <c r="MIS8"/>
      <c r="MIT8"/>
      <c r="MIU8"/>
      <c r="MIV8"/>
      <c r="MIW8"/>
      <c r="MIX8"/>
      <c r="MIY8"/>
      <c r="MIZ8"/>
      <c r="MJA8"/>
      <c r="MJB8"/>
      <c r="MJC8"/>
      <c r="MJD8"/>
      <c r="MJE8"/>
      <c r="MJF8"/>
      <c r="MJG8"/>
      <c r="MJH8"/>
      <c r="MJI8"/>
      <c r="MJJ8"/>
      <c r="MJK8"/>
      <c r="MJL8"/>
      <c r="MKQ8" s="112"/>
      <c r="MKR8" s="112"/>
      <c r="MKS8" s="112"/>
      <c r="MKT8" s="112"/>
      <c r="MKU8" s="112"/>
      <c r="MKV8" s="112"/>
      <c r="MKW8" s="112"/>
      <c r="MKX8" s="112"/>
      <c r="MKY8"/>
      <c r="MKZ8"/>
      <c r="MLA8"/>
      <c r="MLB8"/>
      <c r="MLC8"/>
      <c r="MLD8"/>
      <c r="MLE8"/>
      <c r="MLF8"/>
      <c r="MLG8"/>
      <c r="MLH8"/>
      <c r="MLI8"/>
      <c r="MLJ8"/>
      <c r="MLK8"/>
      <c r="MLL8"/>
      <c r="MLM8"/>
      <c r="MLN8"/>
      <c r="MLO8"/>
      <c r="MLP8"/>
      <c r="MLQ8"/>
      <c r="MLR8"/>
      <c r="MLS8"/>
      <c r="MLT8"/>
      <c r="MMY8" s="112"/>
      <c r="MMZ8" s="112"/>
      <c r="MNA8" s="112"/>
      <c r="MNB8" s="112"/>
      <c r="MNC8" s="112"/>
      <c r="MND8" s="112"/>
      <c r="MNE8" s="112"/>
      <c r="MNF8" s="112"/>
      <c r="MNG8"/>
      <c r="MNH8"/>
      <c r="MNI8"/>
      <c r="MNJ8"/>
      <c r="MNK8"/>
      <c r="MNL8"/>
      <c r="MNM8"/>
      <c r="MNN8"/>
      <c r="MNO8"/>
      <c r="MNP8"/>
      <c r="MNQ8"/>
      <c r="MNR8"/>
      <c r="MNS8"/>
      <c r="MNT8"/>
      <c r="MNU8"/>
      <c r="MNV8"/>
      <c r="MNW8"/>
      <c r="MNX8"/>
      <c r="MNY8"/>
      <c r="MNZ8"/>
      <c r="MOA8"/>
      <c r="MOB8"/>
      <c r="MPG8" s="112"/>
      <c r="MPH8" s="112"/>
      <c r="MPI8" s="112"/>
      <c r="MPJ8" s="112"/>
      <c r="MPK8" s="112"/>
      <c r="MPL8" s="112"/>
      <c r="MPM8" s="112"/>
      <c r="MPN8" s="112"/>
      <c r="MPO8"/>
      <c r="MPP8"/>
      <c r="MPQ8"/>
      <c r="MPR8"/>
      <c r="MPS8"/>
      <c r="MPT8"/>
      <c r="MPU8"/>
      <c r="MPV8"/>
      <c r="MPW8"/>
      <c r="MPX8"/>
      <c r="MPY8"/>
      <c r="MPZ8"/>
      <c r="MQA8"/>
      <c r="MQB8"/>
      <c r="MQC8"/>
      <c r="MQD8"/>
      <c r="MQE8"/>
      <c r="MQF8"/>
      <c r="MQG8"/>
      <c r="MQH8"/>
      <c r="MQI8"/>
      <c r="MQJ8"/>
      <c r="MRO8" s="112"/>
      <c r="MRP8" s="112"/>
      <c r="MRQ8" s="112"/>
      <c r="MRR8" s="112"/>
      <c r="MRS8" s="112"/>
      <c r="MRT8" s="112"/>
      <c r="MRU8" s="112"/>
      <c r="MRV8" s="112"/>
      <c r="MRW8"/>
      <c r="MRX8"/>
      <c r="MRY8"/>
      <c r="MRZ8"/>
      <c r="MSA8"/>
      <c r="MSB8"/>
      <c r="MSC8"/>
      <c r="MSD8"/>
      <c r="MSE8"/>
      <c r="MSF8"/>
      <c r="MSG8"/>
      <c r="MSH8"/>
      <c r="MSI8"/>
      <c r="MSJ8"/>
      <c r="MSK8"/>
      <c r="MSL8"/>
      <c r="MSM8"/>
      <c r="MSN8"/>
      <c r="MSO8"/>
      <c r="MSP8"/>
      <c r="MSQ8"/>
      <c r="MSR8"/>
      <c r="MTW8" s="112"/>
      <c r="MTX8" s="112"/>
      <c r="MTY8" s="112"/>
      <c r="MTZ8" s="112"/>
      <c r="MUA8" s="112"/>
      <c r="MUB8" s="112"/>
      <c r="MUC8" s="112"/>
      <c r="MUD8" s="112"/>
      <c r="MUE8"/>
      <c r="MUF8"/>
      <c r="MUG8"/>
      <c r="MUH8"/>
      <c r="MUI8"/>
      <c r="MUJ8"/>
      <c r="MUK8"/>
      <c r="MUL8"/>
      <c r="MUM8"/>
      <c r="MUN8"/>
      <c r="MUO8"/>
      <c r="MUP8"/>
      <c r="MUQ8"/>
      <c r="MUR8"/>
      <c r="MUS8"/>
      <c r="MUT8"/>
      <c r="MUU8"/>
      <c r="MUV8"/>
      <c r="MUW8"/>
      <c r="MUX8"/>
      <c r="MUY8"/>
      <c r="MUZ8"/>
      <c r="MWE8" s="112"/>
      <c r="MWF8" s="112"/>
      <c r="MWG8" s="112"/>
      <c r="MWH8" s="112"/>
      <c r="MWI8" s="112"/>
      <c r="MWJ8" s="112"/>
      <c r="MWK8" s="112"/>
      <c r="MWL8" s="112"/>
      <c r="MWM8"/>
      <c r="MWN8"/>
      <c r="MWO8"/>
      <c r="MWP8"/>
      <c r="MWQ8"/>
      <c r="MWR8"/>
      <c r="MWS8"/>
      <c r="MWT8"/>
      <c r="MWU8"/>
      <c r="MWV8"/>
      <c r="MWW8"/>
      <c r="MWX8"/>
      <c r="MWY8"/>
      <c r="MWZ8"/>
      <c r="MXA8"/>
      <c r="MXB8"/>
      <c r="MXC8"/>
      <c r="MXD8"/>
      <c r="MXE8"/>
      <c r="MXF8"/>
      <c r="MXG8"/>
      <c r="MXH8"/>
      <c r="MYM8" s="112"/>
      <c r="MYN8" s="112"/>
      <c r="MYO8" s="112"/>
      <c r="MYP8" s="112"/>
      <c r="MYQ8" s="112"/>
      <c r="MYR8" s="112"/>
      <c r="MYS8" s="112"/>
      <c r="MYT8" s="112"/>
      <c r="MYU8"/>
      <c r="MYV8"/>
      <c r="MYW8"/>
      <c r="MYX8"/>
      <c r="MYY8"/>
      <c r="MYZ8"/>
      <c r="MZA8"/>
      <c r="MZB8"/>
      <c r="MZC8"/>
      <c r="MZD8"/>
      <c r="MZE8"/>
      <c r="MZF8"/>
      <c r="MZG8"/>
      <c r="MZH8"/>
      <c r="MZI8"/>
      <c r="MZJ8"/>
      <c r="MZK8"/>
      <c r="MZL8"/>
      <c r="MZM8"/>
      <c r="MZN8"/>
      <c r="MZO8"/>
      <c r="MZP8"/>
      <c r="NAU8" s="112"/>
      <c r="NAV8" s="112"/>
      <c r="NAW8" s="112"/>
      <c r="NAX8" s="112"/>
      <c r="NAY8" s="112"/>
      <c r="NAZ8" s="112"/>
      <c r="NBA8" s="112"/>
      <c r="NBB8" s="112"/>
      <c r="NBC8"/>
      <c r="NBD8"/>
      <c r="NBE8"/>
      <c r="NBF8"/>
      <c r="NBG8"/>
      <c r="NBH8"/>
      <c r="NBI8"/>
      <c r="NBJ8"/>
      <c r="NBK8"/>
      <c r="NBL8"/>
      <c r="NBM8"/>
      <c r="NBN8"/>
      <c r="NBO8"/>
      <c r="NBP8"/>
      <c r="NBQ8"/>
      <c r="NBR8"/>
      <c r="NBS8"/>
      <c r="NBT8"/>
      <c r="NBU8"/>
      <c r="NBV8"/>
      <c r="NBW8"/>
      <c r="NBX8"/>
      <c r="NDC8" s="112"/>
      <c r="NDD8" s="112"/>
      <c r="NDE8" s="112"/>
      <c r="NDF8" s="112"/>
      <c r="NDG8" s="112"/>
      <c r="NDH8" s="112"/>
      <c r="NDI8" s="112"/>
      <c r="NDJ8" s="112"/>
      <c r="NDK8"/>
      <c r="NDL8"/>
      <c r="NDM8"/>
      <c r="NDN8"/>
      <c r="NDO8"/>
      <c r="NDP8"/>
      <c r="NDQ8"/>
      <c r="NDR8"/>
      <c r="NDS8"/>
      <c r="NDT8"/>
      <c r="NDU8"/>
      <c r="NDV8"/>
      <c r="NDW8"/>
      <c r="NDX8"/>
      <c r="NDY8"/>
      <c r="NDZ8"/>
      <c r="NEA8"/>
      <c r="NEB8"/>
      <c r="NEC8"/>
      <c r="NED8"/>
      <c r="NEE8"/>
      <c r="NEF8"/>
      <c r="NFK8" s="112"/>
      <c r="NFL8" s="112"/>
      <c r="NFM8" s="112"/>
      <c r="NFN8" s="112"/>
      <c r="NFO8" s="112"/>
      <c r="NFP8" s="112"/>
      <c r="NFQ8" s="112"/>
      <c r="NFR8" s="112"/>
      <c r="NFS8"/>
      <c r="NFT8"/>
      <c r="NFU8"/>
      <c r="NFV8"/>
      <c r="NFW8"/>
      <c r="NFX8"/>
      <c r="NFY8"/>
      <c r="NFZ8"/>
      <c r="NGA8"/>
      <c r="NGB8"/>
      <c r="NGC8"/>
      <c r="NGD8"/>
      <c r="NGE8"/>
      <c r="NGF8"/>
      <c r="NGG8"/>
      <c r="NGH8"/>
      <c r="NGI8"/>
      <c r="NGJ8"/>
      <c r="NGK8"/>
      <c r="NGL8"/>
      <c r="NGM8"/>
      <c r="NGN8"/>
      <c r="NHS8" s="112"/>
      <c r="NHT8" s="112"/>
      <c r="NHU8" s="112"/>
      <c r="NHV8" s="112"/>
      <c r="NHW8" s="112"/>
      <c r="NHX8" s="112"/>
      <c r="NHY8" s="112"/>
      <c r="NHZ8" s="112"/>
      <c r="NIA8"/>
      <c r="NIB8"/>
      <c r="NIC8"/>
      <c r="NID8"/>
      <c r="NIE8"/>
      <c r="NIF8"/>
      <c r="NIG8"/>
      <c r="NIH8"/>
      <c r="NII8"/>
      <c r="NIJ8"/>
      <c r="NIK8"/>
      <c r="NIL8"/>
      <c r="NIM8"/>
      <c r="NIN8"/>
      <c r="NIO8"/>
      <c r="NIP8"/>
      <c r="NIQ8"/>
      <c r="NIR8"/>
      <c r="NIS8"/>
      <c r="NIT8"/>
      <c r="NIU8"/>
      <c r="NIV8"/>
      <c r="NKA8" s="112"/>
      <c r="NKB8" s="112"/>
      <c r="NKC8" s="112"/>
      <c r="NKD8" s="112"/>
      <c r="NKE8" s="112"/>
      <c r="NKF8" s="112"/>
      <c r="NKG8" s="112"/>
      <c r="NKH8" s="112"/>
      <c r="NKI8"/>
      <c r="NKJ8"/>
      <c r="NKK8"/>
      <c r="NKL8"/>
      <c r="NKM8"/>
      <c r="NKN8"/>
      <c r="NKO8"/>
      <c r="NKP8"/>
      <c r="NKQ8"/>
      <c r="NKR8"/>
      <c r="NKS8"/>
      <c r="NKT8"/>
      <c r="NKU8"/>
      <c r="NKV8"/>
      <c r="NKW8"/>
      <c r="NKX8"/>
      <c r="NKY8"/>
      <c r="NKZ8"/>
      <c r="NLA8"/>
      <c r="NLB8"/>
      <c r="NLC8"/>
      <c r="NLD8"/>
      <c r="NMI8" s="112"/>
      <c r="NMJ8" s="112"/>
      <c r="NMK8" s="112"/>
      <c r="NML8" s="112"/>
      <c r="NMM8" s="112"/>
      <c r="NMN8" s="112"/>
      <c r="NMO8" s="112"/>
      <c r="NMP8" s="112"/>
      <c r="NMQ8"/>
      <c r="NMR8"/>
      <c r="NMS8"/>
      <c r="NMT8"/>
      <c r="NMU8"/>
      <c r="NMV8"/>
      <c r="NMW8"/>
      <c r="NMX8"/>
      <c r="NMY8"/>
      <c r="NMZ8"/>
      <c r="NNA8"/>
      <c r="NNB8"/>
      <c r="NNC8"/>
      <c r="NND8"/>
      <c r="NNE8"/>
      <c r="NNF8"/>
      <c r="NNG8"/>
      <c r="NNH8"/>
      <c r="NNI8"/>
      <c r="NNJ8"/>
      <c r="NNK8"/>
      <c r="NNL8"/>
      <c r="NOQ8" s="112"/>
      <c r="NOR8" s="112"/>
      <c r="NOS8" s="112"/>
      <c r="NOT8" s="112"/>
      <c r="NOU8" s="112"/>
      <c r="NOV8" s="112"/>
      <c r="NOW8" s="112"/>
      <c r="NOX8" s="112"/>
      <c r="NOY8"/>
      <c r="NOZ8"/>
      <c r="NPA8"/>
      <c r="NPB8"/>
      <c r="NPC8"/>
      <c r="NPD8"/>
      <c r="NPE8"/>
      <c r="NPF8"/>
      <c r="NPG8"/>
      <c r="NPH8"/>
      <c r="NPI8"/>
      <c r="NPJ8"/>
      <c r="NPK8"/>
      <c r="NPL8"/>
      <c r="NPM8"/>
      <c r="NPN8"/>
      <c r="NPO8"/>
      <c r="NPP8"/>
      <c r="NPQ8"/>
      <c r="NPR8"/>
      <c r="NPS8"/>
      <c r="NPT8"/>
      <c r="NQY8" s="112"/>
      <c r="NQZ8" s="112"/>
      <c r="NRA8" s="112"/>
      <c r="NRB8" s="112"/>
      <c r="NRC8" s="112"/>
      <c r="NRD8" s="112"/>
      <c r="NRE8" s="112"/>
      <c r="NRF8" s="112"/>
      <c r="NRG8"/>
      <c r="NRH8"/>
      <c r="NRI8"/>
      <c r="NRJ8"/>
      <c r="NRK8"/>
      <c r="NRL8"/>
      <c r="NRM8"/>
      <c r="NRN8"/>
      <c r="NRO8"/>
      <c r="NRP8"/>
      <c r="NRQ8"/>
      <c r="NRR8"/>
      <c r="NRS8"/>
      <c r="NRT8"/>
      <c r="NRU8"/>
      <c r="NRV8"/>
      <c r="NRW8"/>
      <c r="NRX8"/>
      <c r="NRY8"/>
      <c r="NRZ8"/>
      <c r="NSA8"/>
      <c r="NSB8"/>
      <c r="NTG8" s="112"/>
      <c r="NTH8" s="112"/>
      <c r="NTI8" s="112"/>
      <c r="NTJ8" s="112"/>
      <c r="NTK8" s="112"/>
      <c r="NTL8" s="112"/>
      <c r="NTM8" s="112"/>
      <c r="NTN8" s="112"/>
      <c r="NTO8"/>
      <c r="NTP8"/>
      <c r="NTQ8"/>
      <c r="NTR8"/>
      <c r="NTS8"/>
      <c r="NTT8"/>
      <c r="NTU8"/>
      <c r="NTV8"/>
      <c r="NTW8"/>
      <c r="NTX8"/>
      <c r="NTY8"/>
      <c r="NTZ8"/>
      <c r="NUA8"/>
      <c r="NUB8"/>
      <c r="NUC8"/>
      <c r="NUD8"/>
      <c r="NUE8"/>
      <c r="NUF8"/>
      <c r="NUG8"/>
      <c r="NUH8"/>
      <c r="NUI8"/>
      <c r="NUJ8"/>
      <c r="NVO8" s="112"/>
      <c r="NVP8" s="112"/>
      <c r="NVQ8" s="112"/>
      <c r="NVR8" s="112"/>
      <c r="NVS8" s="112"/>
      <c r="NVT8" s="112"/>
      <c r="NVU8" s="112"/>
      <c r="NVV8" s="112"/>
      <c r="NVW8"/>
      <c r="NVX8"/>
      <c r="NVY8"/>
      <c r="NVZ8"/>
      <c r="NWA8"/>
      <c r="NWB8"/>
      <c r="NWC8"/>
      <c r="NWD8"/>
      <c r="NWE8"/>
      <c r="NWF8"/>
      <c r="NWG8"/>
      <c r="NWH8"/>
      <c r="NWI8"/>
      <c r="NWJ8"/>
      <c r="NWK8"/>
      <c r="NWL8"/>
      <c r="NWM8"/>
      <c r="NWN8"/>
      <c r="NWO8"/>
      <c r="NWP8"/>
      <c r="NWQ8"/>
      <c r="NWR8"/>
      <c r="NXW8" s="112"/>
      <c r="NXX8" s="112"/>
      <c r="NXY8" s="112"/>
      <c r="NXZ8" s="112"/>
      <c r="NYA8" s="112"/>
      <c r="NYB8" s="112"/>
      <c r="NYC8" s="112"/>
      <c r="NYD8" s="112"/>
      <c r="NYE8"/>
      <c r="NYF8"/>
      <c r="NYG8"/>
      <c r="NYH8"/>
      <c r="NYI8"/>
      <c r="NYJ8"/>
      <c r="NYK8"/>
      <c r="NYL8"/>
      <c r="NYM8"/>
      <c r="NYN8"/>
      <c r="NYO8"/>
      <c r="NYP8"/>
      <c r="NYQ8"/>
      <c r="NYR8"/>
      <c r="NYS8"/>
      <c r="NYT8"/>
      <c r="NYU8"/>
      <c r="NYV8"/>
      <c r="NYW8"/>
      <c r="NYX8"/>
      <c r="NYY8"/>
      <c r="NYZ8"/>
      <c r="OAE8" s="112"/>
      <c r="OAF8" s="112"/>
      <c r="OAG8" s="112"/>
      <c r="OAH8" s="112"/>
      <c r="OAI8" s="112"/>
      <c r="OAJ8" s="112"/>
      <c r="OAK8" s="112"/>
      <c r="OAL8" s="112"/>
      <c r="OAM8"/>
      <c r="OAN8"/>
      <c r="OAO8"/>
      <c r="OAP8"/>
      <c r="OAQ8"/>
      <c r="OAR8"/>
      <c r="OAS8"/>
      <c r="OAT8"/>
      <c r="OAU8"/>
      <c r="OAV8"/>
      <c r="OAW8"/>
      <c r="OAX8"/>
      <c r="OAY8"/>
      <c r="OAZ8"/>
      <c r="OBA8"/>
      <c r="OBB8"/>
      <c r="OBC8"/>
      <c r="OBD8"/>
      <c r="OBE8"/>
      <c r="OBF8"/>
      <c r="OBG8"/>
      <c r="OBH8"/>
      <c r="OCM8" s="112"/>
      <c r="OCN8" s="112"/>
      <c r="OCO8" s="112"/>
      <c r="OCP8" s="112"/>
      <c r="OCQ8" s="112"/>
      <c r="OCR8" s="112"/>
      <c r="OCS8" s="112"/>
      <c r="OCT8" s="112"/>
      <c r="OCU8"/>
      <c r="OCV8"/>
      <c r="OCW8"/>
      <c r="OCX8"/>
      <c r="OCY8"/>
      <c r="OCZ8"/>
      <c r="ODA8"/>
      <c r="ODB8"/>
      <c r="ODC8"/>
      <c r="ODD8"/>
      <c r="ODE8"/>
      <c r="ODF8"/>
      <c r="ODG8"/>
      <c r="ODH8"/>
      <c r="ODI8"/>
      <c r="ODJ8"/>
      <c r="ODK8"/>
      <c r="ODL8"/>
      <c r="ODM8"/>
      <c r="ODN8"/>
      <c r="ODO8"/>
      <c r="ODP8"/>
      <c r="OEU8" s="112"/>
      <c r="OEV8" s="112"/>
      <c r="OEW8" s="112"/>
      <c r="OEX8" s="112"/>
      <c r="OEY8" s="112"/>
      <c r="OEZ8" s="112"/>
      <c r="OFA8" s="112"/>
      <c r="OFB8" s="112"/>
      <c r="OFC8"/>
      <c r="OFD8"/>
      <c r="OFE8"/>
      <c r="OFF8"/>
      <c r="OFG8"/>
      <c r="OFH8"/>
      <c r="OFI8"/>
      <c r="OFJ8"/>
      <c r="OFK8"/>
      <c r="OFL8"/>
      <c r="OFM8"/>
      <c r="OFN8"/>
      <c r="OFO8"/>
      <c r="OFP8"/>
      <c r="OFQ8"/>
      <c r="OFR8"/>
      <c r="OFS8"/>
      <c r="OFT8"/>
      <c r="OFU8"/>
      <c r="OFV8"/>
      <c r="OFW8"/>
      <c r="OFX8"/>
      <c r="OHC8" s="112"/>
      <c r="OHD8" s="112"/>
      <c r="OHE8" s="112"/>
      <c r="OHF8" s="112"/>
      <c r="OHG8" s="112"/>
      <c r="OHH8" s="112"/>
      <c r="OHI8" s="112"/>
      <c r="OHJ8" s="112"/>
      <c r="OHK8"/>
      <c r="OHL8"/>
      <c r="OHM8"/>
      <c r="OHN8"/>
      <c r="OHO8"/>
      <c r="OHP8"/>
      <c r="OHQ8"/>
      <c r="OHR8"/>
      <c r="OHS8"/>
      <c r="OHT8"/>
      <c r="OHU8"/>
      <c r="OHV8"/>
      <c r="OHW8"/>
      <c r="OHX8"/>
      <c r="OHY8"/>
      <c r="OHZ8"/>
      <c r="OIA8"/>
      <c r="OIB8"/>
      <c r="OIC8"/>
      <c r="OID8"/>
      <c r="OIE8"/>
      <c r="OIF8"/>
      <c r="OJK8" s="112"/>
      <c r="OJL8" s="112"/>
      <c r="OJM8" s="112"/>
      <c r="OJN8" s="112"/>
      <c r="OJO8" s="112"/>
      <c r="OJP8" s="112"/>
      <c r="OJQ8" s="112"/>
      <c r="OJR8" s="112"/>
      <c r="OJS8"/>
      <c r="OJT8"/>
      <c r="OJU8"/>
      <c r="OJV8"/>
      <c r="OJW8"/>
      <c r="OJX8"/>
      <c r="OJY8"/>
      <c r="OJZ8"/>
      <c r="OKA8"/>
      <c r="OKB8"/>
      <c r="OKC8"/>
      <c r="OKD8"/>
      <c r="OKE8"/>
      <c r="OKF8"/>
      <c r="OKG8"/>
      <c r="OKH8"/>
      <c r="OKI8"/>
      <c r="OKJ8"/>
      <c r="OKK8"/>
      <c r="OKL8"/>
      <c r="OKM8"/>
      <c r="OKN8"/>
      <c r="OLS8" s="112"/>
      <c r="OLT8" s="112"/>
      <c r="OLU8" s="112"/>
      <c r="OLV8" s="112"/>
      <c r="OLW8" s="112"/>
      <c r="OLX8" s="112"/>
      <c r="OLY8" s="112"/>
      <c r="OLZ8" s="112"/>
      <c r="OMA8"/>
      <c r="OMB8"/>
      <c r="OMC8"/>
      <c r="OMD8"/>
      <c r="OME8"/>
      <c r="OMF8"/>
      <c r="OMG8"/>
      <c r="OMH8"/>
      <c r="OMI8"/>
      <c r="OMJ8"/>
      <c r="OMK8"/>
      <c r="OML8"/>
      <c r="OMM8"/>
      <c r="OMN8"/>
      <c r="OMO8"/>
      <c r="OMP8"/>
      <c r="OMQ8"/>
      <c r="OMR8"/>
      <c r="OMS8"/>
      <c r="OMT8"/>
      <c r="OMU8"/>
      <c r="OMV8"/>
      <c r="OOA8" s="112"/>
      <c r="OOB8" s="112"/>
      <c r="OOC8" s="112"/>
      <c r="OOD8" s="112"/>
      <c r="OOE8" s="112"/>
      <c r="OOF8" s="112"/>
      <c r="OOG8" s="112"/>
      <c r="OOH8" s="112"/>
      <c r="OOI8"/>
      <c r="OOJ8"/>
      <c r="OOK8"/>
      <c r="OOL8"/>
      <c r="OOM8"/>
      <c r="OON8"/>
      <c r="OOO8"/>
      <c r="OOP8"/>
      <c r="OOQ8"/>
      <c r="OOR8"/>
      <c r="OOS8"/>
      <c r="OOT8"/>
      <c r="OOU8"/>
      <c r="OOV8"/>
      <c r="OOW8"/>
      <c r="OOX8"/>
      <c r="OOY8"/>
      <c r="OOZ8"/>
      <c r="OPA8"/>
      <c r="OPB8"/>
      <c r="OPC8"/>
      <c r="OPD8"/>
      <c r="OQI8" s="112"/>
      <c r="OQJ8" s="112"/>
      <c r="OQK8" s="112"/>
      <c r="OQL8" s="112"/>
      <c r="OQM8" s="112"/>
      <c r="OQN8" s="112"/>
      <c r="OQO8" s="112"/>
      <c r="OQP8" s="112"/>
      <c r="OQQ8"/>
      <c r="OQR8"/>
      <c r="OQS8"/>
      <c r="OQT8"/>
      <c r="OQU8"/>
      <c r="OQV8"/>
      <c r="OQW8"/>
      <c r="OQX8"/>
      <c r="OQY8"/>
      <c r="OQZ8"/>
      <c r="ORA8"/>
      <c r="ORB8"/>
      <c r="ORC8"/>
      <c r="ORD8"/>
      <c r="ORE8"/>
      <c r="ORF8"/>
      <c r="ORG8"/>
      <c r="ORH8"/>
      <c r="ORI8"/>
      <c r="ORJ8"/>
      <c r="ORK8"/>
      <c r="ORL8"/>
      <c r="OSQ8" s="112"/>
      <c r="OSR8" s="112"/>
      <c r="OSS8" s="112"/>
      <c r="OST8" s="112"/>
      <c r="OSU8" s="112"/>
      <c r="OSV8" s="112"/>
      <c r="OSW8" s="112"/>
      <c r="OSX8" s="112"/>
      <c r="OSY8"/>
      <c r="OSZ8"/>
      <c r="OTA8"/>
      <c r="OTB8"/>
      <c r="OTC8"/>
      <c r="OTD8"/>
      <c r="OTE8"/>
      <c r="OTF8"/>
      <c r="OTG8"/>
      <c r="OTH8"/>
      <c r="OTI8"/>
      <c r="OTJ8"/>
      <c r="OTK8"/>
      <c r="OTL8"/>
      <c r="OTM8"/>
      <c r="OTN8"/>
      <c r="OTO8"/>
      <c r="OTP8"/>
      <c r="OTQ8"/>
      <c r="OTR8"/>
      <c r="OTS8"/>
      <c r="OTT8"/>
      <c r="OUY8" s="112"/>
      <c r="OUZ8" s="112"/>
      <c r="OVA8" s="112"/>
      <c r="OVB8" s="112"/>
      <c r="OVC8" s="112"/>
      <c r="OVD8" s="112"/>
      <c r="OVE8" s="112"/>
      <c r="OVF8" s="112"/>
      <c r="OVG8"/>
      <c r="OVH8"/>
      <c r="OVI8"/>
      <c r="OVJ8"/>
      <c r="OVK8"/>
      <c r="OVL8"/>
      <c r="OVM8"/>
      <c r="OVN8"/>
      <c r="OVO8"/>
      <c r="OVP8"/>
      <c r="OVQ8"/>
      <c r="OVR8"/>
      <c r="OVS8"/>
      <c r="OVT8"/>
      <c r="OVU8"/>
      <c r="OVV8"/>
      <c r="OVW8"/>
      <c r="OVX8"/>
      <c r="OVY8"/>
      <c r="OVZ8"/>
      <c r="OWA8"/>
      <c r="OWB8"/>
      <c r="OXG8" s="112"/>
      <c r="OXH8" s="112"/>
      <c r="OXI8" s="112"/>
      <c r="OXJ8" s="112"/>
      <c r="OXK8" s="112"/>
      <c r="OXL8" s="112"/>
      <c r="OXM8" s="112"/>
      <c r="OXN8" s="112"/>
      <c r="OXO8"/>
      <c r="OXP8"/>
      <c r="OXQ8"/>
      <c r="OXR8"/>
      <c r="OXS8"/>
      <c r="OXT8"/>
      <c r="OXU8"/>
      <c r="OXV8"/>
      <c r="OXW8"/>
      <c r="OXX8"/>
      <c r="OXY8"/>
      <c r="OXZ8"/>
      <c r="OYA8"/>
      <c r="OYB8"/>
      <c r="OYC8"/>
      <c r="OYD8"/>
      <c r="OYE8"/>
      <c r="OYF8"/>
      <c r="OYG8"/>
      <c r="OYH8"/>
      <c r="OYI8"/>
      <c r="OYJ8"/>
      <c r="OZO8" s="112"/>
      <c r="OZP8" s="112"/>
      <c r="OZQ8" s="112"/>
      <c r="OZR8" s="112"/>
      <c r="OZS8" s="112"/>
      <c r="OZT8" s="112"/>
      <c r="OZU8" s="112"/>
      <c r="OZV8" s="112"/>
      <c r="OZW8"/>
      <c r="OZX8"/>
      <c r="OZY8"/>
      <c r="OZZ8"/>
      <c r="PAA8"/>
      <c r="PAB8"/>
      <c r="PAC8"/>
      <c r="PAD8"/>
      <c r="PAE8"/>
      <c r="PAF8"/>
      <c r="PAG8"/>
      <c r="PAH8"/>
      <c r="PAI8"/>
      <c r="PAJ8"/>
      <c r="PAK8"/>
      <c r="PAL8"/>
      <c r="PAM8"/>
      <c r="PAN8"/>
      <c r="PAO8"/>
      <c r="PAP8"/>
      <c r="PAQ8"/>
      <c r="PAR8"/>
      <c r="PBW8" s="112"/>
      <c r="PBX8" s="112"/>
      <c r="PBY8" s="112"/>
      <c r="PBZ8" s="112"/>
      <c r="PCA8" s="112"/>
      <c r="PCB8" s="112"/>
      <c r="PCC8" s="112"/>
      <c r="PCD8" s="112"/>
      <c r="PCE8"/>
      <c r="PCF8"/>
      <c r="PCG8"/>
      <c r="PCH8"/>
      <c r="PCI8"/>
      <c r="PCJ8"/>
      <c r="PCK8"/>
      <c r="PCL8"/>
      <c r="PCM8"/>
      <c r="PCN8"/>
      <c r="PCO8"/>
      <c r="PCP8"/>
      <c r="PCQ8"/>
      <c r="PCR8"/>
      <c r="PCS8"/>
      <c r="PCT8"/>
      <c r="PCU8"/>
      <c r="PCV8"/>
      <c r="PCW8"/>
      <c r="PCX8"/>
      <c r="PCY8"/>
      <c r="PCZ8"/>
      <c r="PEE8" s="112"/>
      <c r="PEF8" s="112"/>
      <c r="PEG8" s="112"/>
      <c r="PEH8" s="112"/>
      <c r="PEI8" s="112"/>
      <c r="PEJ8" s="112"/>
      <c r="PEK8" s="112"/>
      <c r="PEL8" s="112"/>
      <c r="PEM8"/>
      <c r="PEN8"/>
      <c r="PEO8"/>
      <c r="PEP8"/>
      <c r="PEQ8"/>
      <c r="PER8"/>
      <c r="PES8"/>
      <c r="PET8"/>
      <c r="PEU8"/>
      <c r="PEV8"/>
      <c r="PEW8"/>
      <c r="PEX8"/>
      <c r="PEY8"/>
      <c r="PEZ8"/>
      <c r="PFA8"/>
      <c r="PFB8"/>
      <c r="PFC8"/>
      <c r="PFD8"/>
      <c r="PFE8"/>
      <c r="PFF8"/>
      <c r="PFG8"/>
      <c r="PFH8"/>
      <c r="PGM8" s="112"/>
      <c r="PGN8" s="112"/>
      <c r="PGO8" s="112"/>
      <c r="PGP8" s="112"/>
      <c r="PGQ8" s="112"/>
      <c r="PGR8" s="112"/>
      <c r="PGS8" s="112"/>
      <c r="PGT8" s="112"/>
      <c r="PGU8"/>
      <c r="PGV8"/>
      <c r="PGW8"/>
      <c r="PGX8"/>
      <c r="PGY8"/>
      <c r="PGZ8"/>
      <c r="PHA8"/>
      <c r="PHB8"/>
      <c r="PHC8"/>
      <c r="PHD8"/>
      <c r="PHE8"/>
      <c r="PHF8"/>
      <c r="PHG8"/>
      <c r="PHH8"/>
      <c r="PHI8"/>
      <c r="PHJ8"/>
      <c r="PHK8"/>
      <c r="PHL8"/>
      <c r="PHM8"/>
      <c r="PHN8"/>
      <c r="PHO8"/>
      <c r="PHP8"/>
      <c r="PIU8" s="112"/>
      <c r="PIV8" s="112"/>
      <c r="PIW8" s="112"/>
      <c r="PIX8" s="112"/>
      <c r="PIY8" s="112"/>
      <c r="PIZ8" s="112"/>
      <c r="PJA8" s="112"/>
      <c r="PJB8" s="112"/>
      <c r="PJC8"/>
      <c r="PJD8"/>
      <c r="PJE8"/>
      <c r="PJF8"/>
      <c r="PJG8"/>
      <c r="PJH8"/>
      <c r="PJI8"/>
      <c r="PJJ8"/>
      <c r="PJK8"/>
      <c r="PJL8"/>
      <c r="PJM8"/>
      <c r="PJN8"/>
      <c r="PJO8"/>
      <c r="PJP8"/>
      <c r="PJQ8"/>
      <c r="PJR8"/>
      <c r="PJS8"/>
      <c r="PJT8"/>
      <c r="PJU8"/>
      <c r="PJV8"/>
      <c r="PJW8"/>
      <c r="PJX8"/>
      <c r="PLC8" s="112"/>
      <c r="PLD8" s="112"/>
      <c r="PLE8" s="112"/>
      <c r="PLF8" s="112"/>
      <c r="PLG8" s="112"/>
      <c r="PLH8" s="112"/>
      <c r="PLI8" s="112"/>
      <c r="PLJ8" s="112"/>
      <c r="PLK8"/>
      <c r="PLL8"/>
      <c r="PLM8"/>
      <c r="PLN8"/>
      <c r="PLO8"/>
      <c r="PLP8"/>
      <c r="PLQ8"/>
      <c r="PLR8"/>
      <c r="PLS8"/>
      <c r="PLT8"/>
      <c r="PLU8"/>
      <c r="PLV8"/>
      <c r="PLW8"/>
      <c r="PLX8"/>
      <c r="PLY8"/>
      <c r="PLZ8"/>
      <c r="PMA8"/>
      <c r="PMB8"/>
      <c r="PMC8"/>
      <c r="PMD8"/>
      <c r="PME8"/>
      <c r="PMF8"/>
      <c r="PNK8" s="112"/>
      <c r="PNL8" s="112"/>
      <c r="PNM8" s="112"/>
      <c r="PNN8" s="112"/>
      <c r="PNO8" s="112"/>
      <c r="PNP8" s="112"/>
      <c r="PNQ8" s="112"/>
      <c r="PNR8" s="112"/>
      <c r="PNS8"/>
      <c r="PNT8"/>
      <c r="PNU8"/>
      <c r="PNV8"/>
      <c r="PNW8"/>
      <c r="PNX8"/>
      <c r="PNY8"/>
      <c r="PNZ8"/>
      <c r="POA8"/>
      <c r="POB8"/>
      <c r="POC8"/>
      <c r="POD8"/>
      <c r="POE8"/>
      <c r="POF8"/>
      <c r="POG8"/>
      <c r="POH8"/>
      <c r="POI8"/>
      <c r="POJ8"/>
      <c r="POK8"/>
      <c r="POL8"/>
      <c r="POM8"/>
      <c r="PON8"/>
      <c r="PPS8" s="112"/>
      <c r="PPT8" s="112"/>
      <c r="PPU8" s="112"/>
      <c r="PPV8" s="112"/>
      <c r="PPW8" s="112"/>
      <c r="PPX8" s="112"/>
      <c r="PPY8" s="112"/>
      <c r="PPZ8" s="112"/>
      <c r="PQA8"/>
      <c r="PQB8"/>
      <c r="PQC8"/>
      <c r="PQD8"/>
      <c r="PQE8"/>
      <c r="PQF8"/>
      <c r="PQG8"/>
      <c r="PQH8"/>
      <c r="PQI8"/>
      <c r="PQJ8"/>
      <c r="PQK8"/>
      <c r="PQL8"/>
      <c r="PQM8"/>
      <c r="PQN8"/>
      <c r="PQO8"/>
      <c r="PQP8"/>
      <c r="PQQ8"/>
      <c r="PQR8"/>
      <c r="PQS8"/>
      <c r="PQT8"/>
      <c r="PQU8"/>
      <c r="PQV8"/>
      <c r="PSA8" s="112"/>
      <c r="PSB8" s="112"/>
      <c r="PSC8" s="112"/>
      <c r="PSD8" s="112"/>
      <c r="PSE8" s="112"/>
      <c r="PSF8" s="112"/>
      <c r="PSG8" s="112"/>
      <c r="PSH8" s="112"/>
      <c r="PSI8"/>
      <c r="PSJ8"/>
      <c r="PSK8"/>
      <c r="PSL8"/>
      <c r="PSM8"/>
      <c r="PSN8"/>
      <c r="PSO8"/>
      <c r="PSP8"/>
      <c r="PSQ8"/>
      <c r="PSR8"/>
      <c r="PSS8"/>
      <c r="PST8"/>
      <c r="PSU8"/>
      <c r="PSV8"/>
      <c r="PSW8"/>
      <c r="PSX8"/>
      <c r="PSY8"/>
      <c r="PSZ8"/>
      <c r="PTA8"/>
      <c r="PTB8"/>
      <c r="PTC8"/>
      <c r="PTD8"/>
      <c r="PUI8" s="112"/>
      <c r="PUJ8" s="112"/>
      <c r="PUK8" s="112"/>
      <c r="PUL8" s="112"/>
      <c r="PUM8" s="112"/>
      <c r="PUN8" s="112"/>
      <c r="PUO8" s="112"/>
      <c r="PUP8" s="112"/>
      <c r="PUQ8"/>
      <c r="PUR8"/>
      <c r="PUS8"/>
      <c r="PUT8"/>
      <c r="PUU8"/>
      <c r="PUV8"/>
      <c r="PUW8"/>
      <c r="PUX8"/>
      <c r="PUY8"/>
      <c r="PUZ8"/>
      <c r="PVA8"/>
      <c r="PVB8"/>
      <c r="PVC8"/>
      <c r="PVD8"/>
      <c r="PVE8"/>
      <c r="PVF8"/>
      <c r="PVG8"/>
      <c r="PVH8"/>
      <c r="PVI8"/>
      <c r="PVJ8"/>
      <c r="PVK8"/>
      <c r="PVL8"/>
      <c r="PWQ8" s="112"/>
      <c r="PWR8" s="112"/>
      <c r="PWS8" s="112"/>
      <c r="PWT8" s="112"/>
      <c r="PWU8" s="112"/>
      <c r="PWV8" s="112"/>
      <c r="PWW8" s="112"/>
      <c r="PWX8" s="112"/>
      <c r="PWY8"/>
      <c r="PWZ8"/>
      <c r="PXA8"/>
      <c r="PXB8"/>
      <c r="PXC8"/>
      <c r="PXD8"/>
      <c r="PXE8"/>
      <c r="PXF8"/>
      <c r="PXG8"/>
      <c r="PXH8"/>
      <c r="PXI8"/>
      <c r="PXJ8"/>
      <c r="PXK8"/>
      <c r="PXL8"/>
      <c r="PXM8"/>
      <c r="PXN8"/>
      <c r="PXO8"/>
      <c r="PXP8"/>
      <c r="PXQ8"/>
      <c r="PXR8"/>
      <c r="PXS8"/>
      <c r="PXT8"/>
      <c r="PYY8" s="112"/>
      <c r="PYZ8" s="112"/>
      <c r="PZA8" s="112"/>
      <c r="PZB8" s="112"/>
      <c r="PZC8" s="112"/>
      <c r="PZD8" s="112"/>
      <c r="PZE8" s="112"/>
      <c r="PZF8" s="112"/>
      <c r="PZG8"/>
      <c r="PZH8"/>
      <c r="PZI8"/>
      <c r="PZJ8"/>
      <c r="PZK8"/>
      <c r="PZL8"/>
      <c r="PZM8"/>
      <c r="PZN8"/>
      <c r="PZO8"/>
      <c r="PZP8"/>
      <c r="PZQ8"/>
      <c r="PZR8"/>
      <c r="PZS8"/>
      <c r="PZT8"/>
      <c r="PZU8"/>
      <c r="PZV8"/>
      <c r="PZW8"/>
      <c r="PZX8"/>
      <c r="PZY8"/>
      <c r="PZZ8"/>
      <c r="QAA8"/>
      <c r="QAB8"/>
      <c r="QBG8" s="112"/>
      <c r="QBH8" s="112"/>
      <c r="QBI8" s="112"/>
      <c r="QBJ8" s="112"/>
      <c r="QBK8" s="112"/>
      <c r="QBL8" s="112"/>
      <c r="QBM8" s="112"/>
      <c r="QBN8" s="112"/>
      <c r="QBO8"/>
      <c r="QBP8"/>
      <c r="QBQ8"/>
      <c r="QBR8"/>
      <c r="QBS8"/>
      <c r="QBT8"/>
      <c r="QBU8"/>
      <c r="QBV8"/>
      <c r="QBW8"/>
      <c r="QBX8"/>
      <c r="QBY8"/>
      <c r="QBZ8"/>
      <c r="QCA8"/>
      <c r="QCB8"/>
      <c r="QCC8"/>
      <c r="QCD8"/>
      <c r="QCE8"/>
      <c r="QCF8"/>
      <c r="QCG8"/>
      <c r="QCH8"/>
      <c r="QCI8"/>
      <c r="QCJ8"/>
      <c r="QDO8" s="112"/>
      <c r="QDP8" s="112"/>
      <c r="QDQ8" s="112"/>
      <c r="QDR8" s="112"/>
      <c r="QDS8" s="112"/>
      <c r="QDT8" s="112"/>
      <c r="QDU8" s="112"/>
      <c r="QDV8" s="112"/>
      <c r="QDW8"/>
      <c r="QDX8"/>
      <c r="QDY8"/>
      <c r="QDZ8"/>
      <c r="QEA8"/>
      <c r="QEB8"/>
      <c r="QEC8"/>
      <c r="QED8"/>
      <c r="QEE8"/>
      <c r="QEF8"/>
      <c r="QEG8"/>
      <c r="QEH8"/>
      <c r="QEI8"/>
      <c r="QEJ8"/>
      <c r="QEK8"/>
      <c r="QEL8"/>
      <c r="QEM8"/>
      <c r="QEN8"/>
      <c r="QEO8"/>
      <c r="QEP8"/>
      <c r="QEQ8"/>
      <c r="QER8"/>
      <c r="QFW8" s="112"/>
      <c r="QFX8" s="112"/>
      <c r="QFY8" s="112"/>
      <c r="QFZ8" s="112"/>
      <c r="QGA8" s="112"/>
      <c r="QGB8" s="112"/>
      <c r="QGC8" s="112"/>
      <c r="QGD8" s="112"/>
      <c r="QGE8"/>
      <c r="QGF8"/>
      <c r="QGG8"/>
      <c r="QGH8"/>
      <c r="QGI8"/>
      <c r="QGJ8"/>
      <c r="QGK8"/>
      <c r="QGL8"/>
      <c r="QGM8"/>
      <c r="QGN8"/>
      <c r="QGO8"/>
      <c r="QGP8"/>
      <c r="QGQ8"/>
      <c r="QGR8"/>
      <c r="QGS8"/>
      <c r="QGT8"/>
      <c r="QGU8"/>
      <c r="QGV8"/>
      <c r="QGW8"/>
      <c r="QGX8"/>
      <c r="QGY8"/>
      <c r="QGZ8"/>
      <c r="QIE8" s="112"/>
      <c r="QIF8" s="112"/>
      <c r="QIG8" s="112"/>
      <c r="QIH8" s="112"/>
      <c r="QII8" s="112"/>
      <c r="QIJ8" s="112"/>
      <c r="QIK8" s="112"/>
      <c r="QIL8" s="112"/>
      <c r="QIM8"/>
      <c r="QIN8"/>
      <c r="QIO8"/>
      <c r="QIP8"/>
      <c r="QIQ8"/>
      <c r="QIR8"/>
      <c r="QIS8"/>
      <c r="QIT8"/>
      <c r="QIU8"/>
      <c r="QIV8"/>
      <c r="QIW8"/>
      <c r="QIX8"/>
      <c r="QIY8"/>
      <c r="QIZ8"/>
      <c r="QJA8"/>
      <c r="QJB8"/>
      <c r="QJC8"/>
      <c r="QJD8"/>
      <c r="QJE8"/>
      <c r="QJF8"/>
      <c r="QJG8"/>
      <c r="QJH8"/>
      <c r="QKM8" s="112"/>
      <c r="QKN8" s="112"/>
      <c r="QKO8" s="112"/>
      <c r="QKP8" s="112"/>
      <c r="QKQ8" s="112"/>
      <c r="QKR8" s="112"/>
      <c r="QKS8" s="112"/>
      <c r="QKT8" s="112"/>
      <c r="QKU8"/>
      <c r="QKV8"/>
      <c r="QKW8"/>
      <c r="QKX8"/>
      <c r="QKY8"/>
      <c r="QKZ8"/>
      <c r="QLA8"/>
      <c r="QLB8"/>
      <c r="QLC8"/>
      <c r="QLD8"/>
      <c r="QLE8"/>
      <c r="QLF8"/>
      <c r="QLG8"/>
      <c r="QLH8"/>
      <c r="QLI8"/>
      <c r="QLJ8"/>
      <c r="QLK8"/>
      <c r="QLL8"/>
      <c r="QLM8"/>
      <c r="QLN8"/>
      <c r="QLO8"/>
      <c r="QLP8"/>
      <c r="QMU8" s="112"/>
      <c r="QMV8" s="112"/>
      <c r="QMW8" s="112"/>
      <c r="QMX8" s="112"/>
      <c r="QMY8" s="112"/>
      <c r="QMZ8" s="112"/>
      <c r="QNA8" s="112"/>
      <c r="QNB8" s="112"/>
      <c r="QNC8"/>
      <c r="QND8"/>
      <c r="QNE8"/>
      <c r="QNF8"/>
      <c r="QNG8"/>
      <c r="QNH8"/>
      <c r="QNI8"/>
      <c r="QNJ8"/>
      <c r="QNK8"/>
      <c r="QNL8"/>
      <c r="QNM8"/>
      <c r="QNN8"/>
      <c r="QNO8"/>
      <c r="QNP8"/>
      <c r="QNQ8"/>
      <c r="QNR8"/>
      <c r="QNS8"/>
      <c r="QNT8"/>
      <c r="QNU8"/>
      <c r="QNV8"/>
      <c r="QNW8"/>
      <c r="QNX8"/>
      <c r="QPC8" s="112"/>
      <c r="QPD8" s="112"/>
      <c r="QPE8" s="112"/>
      <c r="QPF8" s="112"/>
      <c r="QPG8" s="112"/>
      <c r="QPH8" s="112"/>
      <c r="QPI8" s="112"/>
      <c r="QPJ8" s="112"/>
      <c r="QPK8"/>
      <c r="QPL8"/>
      <c r="QPM8"/>
      <c r="QPN8"/>
      <c r="QPO8"/>
      <c r="QPP8"/>
      <c r="QPQ8"/>
      <c r="QPR8"/>
      <c r="QPS8"/>
      <c r="QPT8"/>
      <c r="QPU8"/>
      <c r="QPV8"/>
      <c r="QPW8"/>
      <c r="QPX8"/>
      <c r="QPY8"/>
      <c r="QPZ8"/>
      <c r="QQA8"/>
      <c r="QQB8"/>
      <c r="QQC8"/>
      <c r="QQD8"/>
      <c r="QQE8"/>
      <c r="QQF8"/>
      <c r="QRK8" s="112"/>
      <c r="QRL8" s="112"/>
      <c r="QRM8" s="112"/>
      <c r="QRN8" s="112"/>
      <c r="QRO8" s="112"/>
      <c r="QRP8" s="112"/>
      <c r="QRQ8" s="112"/>
      <c r="QRR8" s="112"/>
      <c r="QRS8"/>
      <c r="QRT8"/>
      <c r="QRU8"/>
      <c r="QRV8"/>
      <c r="QRW8"/>
      <c r="QRX8"/>
      <c r="QRY8"/>
      <c r="QRZ8"/>
      <c r="QSA8"/>
      <c r="QSB8"/>
      <c r="QSC8"/>
      <c r="QSD8"/>
      <c r="QSE8"/>
      <c r="QSF8"/>
      <c r="QSG8"/>
      <c r="QSH8"/>
      <c r="QSI8"/>
      <c r="QSJ8"/>
      <c r="QSK8"/>
      <c r="QSL8"/>
      <c r="QSM8"/>
      <c r="QSN8"/>
      <c r="QTS8" s="112"/>
      <c r="QTT8" s="112"/>
      <c r="QTU8" s="112"/>
      <c r="QTV8" s="112"/>
      <c r="QTW8" s="112"/>
      <c r="QTX8" s="112"/>
      <c r="QTY8" s="112"/>
      <c r="QTZ8" s="112"/>
      <c r="QUA8"/>
      <c r="QUB8"/>
      <c r="QUC8"/>
      <c r="QUD8"/>
      <c r="QUE8"/>
      <c r="QUF8"/>
      <c r="QUG8"/>
      <c r="QUH8"/>
      <c r="QUI8"/>
      <c r="QUJ8"/>
      <c r="QUK8"/>
      <c r="QUL8"/>
      <c r="QUM8"/>
      <c r="QUN8"/>
      <c r="QUO8"/>
      <c r="QUP8"/>
      <c r="QUQ8"/>
      <c r="QUR8"/>
      <c r="QUS8"/>
      <c r="QUT8"/>
      <c r="QUU8"/>
      <c r="QUV8"/>
      <c r="QWA8" s="112"/>
      <c r="QWB8" s="112"/>
      <c r="QWC8" s="112"/>
      <c r="QWD8" s="112"/>
      <c r="QWE8" s="112"/>
      <c r="QWF8" s="112"/>
      <c r="QWG8" s="112"/>
      <c r="QWH8" s="112"/>
      <c r="QWI8"/>
      <c r="QWJ8"/>
      <c r="QWK8"/>
      <c r="QWL8"/>
      <c r="QWM8"/>
      <c r="QWN8"/>
      <c r="QWO8"/>
      <c r="QWP8"/>
      <c r="QWQ8"/>
      <c r="QWR8"/>
      <c r="QWS8"/>
      <c r="QWT8"/>
      <c r="QWU8"/>
      <c r="QWV8"/>
      <c r="QWW8"/>
      <c r="QWX8"/>
      <c r="QWY8"/>
      <c r="QWZ8"/>
      <c r="QXA8"/>
      <c r="QXB8"/>
      <c r="QXC8"/>
      <c r="QXD8"/>
      <c r="QYI8" s="112"/>
      <c r="QYJ8" s="112"/>
      <c r="QYK8" s="112"/>
      <c r="QYL8" s="112"/>
      <c r="QYM8" s="112"/>
      <c r="QYN8" s="112"/>
      <c r="QYO8" s="112"/>
      <c r="QYP8" s="112"/>
      <c r="QYQ8"/>
      <c r="QYR8"/>
      <c r="QYS8"/>
      <c r="QYT8"/>
      <c r="QYU8"/>
      <c r="QYV8"/>
      <c r="QYW8"/>
      <c r="QYX8"/>
      <c r="QYY8"/>
      <c r="QYZ8"/>
      <c r="QZA8"/>
      <c r="QZB8"/>
      <c r="QZC8"/>
      <c r="QZD8"/>
      <c r="QZE8"/>
      <c r="QZF8"/>
      <c r="QZG8"/>
      <c r="QZH8"/>
      <c r="QZI8"/>
      <c r="QZJ8"/>
      <c r="QZK8"/>
      <c r="QZL8"/>
      <c r="RAQ8" s="112"/>
      <c r="RAR8" s="112"/>
      <c r="RAS8" s="112"/>
      <c r="RAT8" s="112"/>
      <c r="RAU8" s="112"/>
      <c r="RAV8" s="112"/>
      <c r="RAW8" s="112"/>
      <c r="RAX8" s="112"/>
      <c r="RAY8"/>
      <c r="RAZ8"/>
      <c r="RBA8"/>
      <c r="RBB8"/>
      <c r="RBC8"/>
      <c r="RBD8"/>
      <c r="RBE8"/>
      <c r="RBF8"/>
      <c r="RBG8"/>
      <c r="RBH8"/>
      <c r="RBI8"/>
      <c r="RBJ8"/>
      <c r="RBK8"/>
      <c r="RBL8"/>
      <c r="RBM8"/>
      <c r="RBN8"/>
      <c r="RBO8"/>
      <c r="RBP8"/>
      <c r="RBQ8"/>
      <c r="RBR8"/>
      <c r="RBS8"/>
      <c r="RBT8"/>
      <c r="RCY8" s="112"/>
      <c r="RCZ8" s="112"/>
      <c r="RDA8" s="112"/>
      <c r="RDB8" s="112"/>
      <c r="RDC8" s="112"/>
      <c r="RDD8" s="112"/>
      <c r="RDE8" s="112"/>
      <c r="RDF8" s="112"/>
      <c r="RDG8"/>
      <c r="RDH8"/>
      <c r="RDI8"/>
      <c r="RDJ8"/>
      <c r="RDK8"/>
      <c r="RDL8"/>
      <c r="RDM8"/>
      <c r="RDN8"/>
      <c r="RDO8"/>
      <c r="RDP8"/>
      <c r="RDQ8"/>
      <c r="RDR8"/>
      <c r="RDS8"/>
      <c r="RDT8"/>
      <c r="RDU8"/>
      <c r="RDV8"/>
      <c r="RDW8"/>
      <c r="RDX8"/>
      <c r="RDY8"/>
      <c r="RDZ8"/>
      <c r="REA8"/>
      <c r="REB8"/>
      <c r="RFG8" s="112"/>
      <c r="RFH8" s="112"/>
      <c r="RFI8" s="112"/>
      <c r="RFJ8" s="112"/>
      <c r="RFK8" s="112"/>
      <c r="RFL8" s="112"/>
      <c r="RFM8" s="112"/>
      <c r="RFN8" s="112"/>
      <c r="RFO8"/>
      <c r="RFP8"/>
      <c r="RFQ8"/>
      <c r="RFR8"/>
      <c r="RFS8"/>
      <c r="RFT8"/>
      <c r="RFU8"/>
      <c r="RFV8"/>
      <c r="RFW8"/>
      <c r="RFX8"/>
      <c r="RFY8"/>
      <c r="RFZ8"/>
      <c r="RGA8"/>
      <c r="RGB8"/>
      <c r="RGC8"/>
      <c r="RGD8"/>
      <c r="RGE8"/>
      <c r="RGF8"/>
      <c r="RGG8"/>
      <c r="RGH8"/>
      <c r="RGI8"/>
      <c r="RGJ8"/>
      <c r="RHO8" s="112"/>
      <c r="RHP8" s="112"/>
      <c r="RHQ8" s="112"/>
      <c r="RHR8" s="112"/>
      <c r="RHS8" s="112"/>
      <c r="RHT8" s="112"/>
      <c r="RHU8" s="112"/>
      <c r="RHV8" s="112"/>
      <c r="RHW8"/>
      <c r="RHX8"/>
      <c r="RHY8"/>
      <c r="RHZ8"/>
      <c r="RIA8"/>
      <c r="RIB8"/>
      <c r="RIC8"/>
      <c r="RID8"/>
      <c r="RIE8"/>
      <c r="RIF8"/>
      <c r="RIG8"/>
      <c r="RIH8"/>
      <c r="RII8"/>
      <c r="RIJ8"/>
      <c r="RIK8"/>
      <c r="RIL8"/>
      <c r="RIM8"/>
      <c r="RIN8"/>
      <c r="RIO8"/>
      <c r="RIP8"/>
      <c r="RIQ8"/>
      <c r="RIR8"/>
      <c r="RJW8" s="112"/>
      <c r="RJX8" s="112"/>
      <c r="RJY8" s="112"/>
      <c r="RJZ8" s="112"/>
      <c r="RKA8" s="112"/>
      <c r="RKB8" s="112"/>
      <c r="RKC8" s="112"/>
      <c r="RKD8" s="112"/>
      <c r="RKE8"/>
      <c r="RKF8"/>
      <c r="RKG8"/>
      <c r="RKH8"/>
      <c r="RKI8"/>
      <c r="RKJ8"/>
      <c r="RKK8"/>
      <c r="RKL8"/>
      <c r="RKM8"/>
      <c r="RKN8"/>
      <c r="RKO8"/>
      <c r="RKP8"/>
      <c r="RKQ8"/>
      <c r="RKR8"/>
      <c r="RKS8"/>
      <c r="RKT8"/>
      <c r="RKU8"/>
      <c r="RKV8"/>
      <c r="RKW8"/>
      <c r="RKX8"/>
      <c r="RKY8"/>
      <c r="RKZ8"/>
      <c r="RME8" s="112"/>
      <c r="RMF8" s="112"/>
      <c r="RMG8" s="112"/>
      <c r="RMH8" s="112"/>
      <c r="RMI8" s="112"/>
      <c r="RMJ8" s="112"/>
      <c r="RMK8" s="112"/>
      <c r="RML8" s="112"/>
      <c r="RMM8"/>
      <c r="RMN8"/>
      <c r="RMO8"/>
      <c r="RMP8"/>
      <c r="RMQ8"/>
      <c r="RMR8"/>
      <c r="RMS8"/>
      <c r="RMT8"/>
      <c r="RMU8"/>
      <c r="RMV8"/>
      <c r="RMW8"/>
      <c r="RMX8"/>
      <c r="RMY8"/>
      <c r="RMZ8"/>
      <c r="RNA8"/>
      <c r="RNB8"/>
      <c r="RNC8"/>
      <c r="RND8"/>
      <c r="RNE8"/>
      <c r="RNF8"/>
      <c r="RNG8"/>
      <c r="RNH8"/>
      <c r="ROM8" s="112"/>
      <c r="RON8" s="112"/>
      <c r="ROO8" s="112"/>
      <c r="ROP8" s="112"/>
      <c r="ROQ8" s="112"/>
      <c r="ROR8" s="112"/>
      <c r="ROS8" s="112"/>
      <c r="ROT8" s="112"/>
      <c r="ROU8"/>
      <c r="ROV8"/>
      <c r="ROW8"/>
      <c r="ROX8"/>
      <c r="ROY8"/>
      <c r="ROZ8"/>
      <c r="RPA8"/>
      <c r="RPB8"/>
      <c r="RPC8"/>
      <c r="RPD8"/>
      <c r="RPE8"/>
      <c r="RPF8"/>
      <c r="RPG8"/>
      <c r="RPH8"/>
      <c r="RPI8"/>
      <c r="RPJ8"/>
      <c r="RPK8"/>
      <c r="RPL8"/>
      <c r="RPM8"/>
      <c r="RPN8"/>
      <c r="RPO8"/>
      <c r="RPP8"/>
      <c r="RQU8" s="112"/>
      <c r="RQV8" s="112"/>
      <c r="RQW8" s="112"/>
      <c r="RQX8" s="112"/>
      <c r="RQY8" s="112"/>
      <c r="RQZ8" s="112"/>
      <c r="RRA8" s="112"/>
      <c r="RRB8" s="112"/>
      <c r="RRC8"/>
      <c r="RRD8"/>
      <c r="RRE8"/>
      <c r="RRF8"/>
      <c r="RRG8"/>
      <c r="RRH8"/>
      <c r="RRI8"/>
      <c r="RRJ8"/>
      <c r="RRK8"/>
      <c r="RRL8"/>
      <c r="RRM8"/>
      <c r="RRN8"/>
      <c r="RRO8"/>
      <c r="RRP8"/>
      <c r="RRQ8"/>
      <c r="RRR8"/>
      <c r="RRS8"/>
      <c r="RRT8"/>
      <c r="RRU8"/>
      <c r="RRV8"/>
      <c r="RRW8"/>
      <c r="RRX8"/>
      <c r="RTC8" s="112"/>
      <c r="RTD8" s="112"/>
      <c r="RTE8" s="112"/>
      <c r="RTF8" s="112"/>
      <c r="RTG8" s="112"/>
      <c r="RTH8" s="112"/>
      <c r="RTI8" s="112"/>
      <c r="RTJ8" s="112"/>
      <c r="RTK8"/>
      <c r="RTL8"/>
      <c r="RTM8"/>
      <c r="RTN8"/>
      <c r="RTO8"/>
      <c r="RTP8"/>
      <c r="RTQ8"/>
      <c r="RTR8"/>
      <c r="RTS8"/>
      <c r="RTT8"/>
      <c r="RTU8"/>
      <c r="RTV8"/>
      <c r="RTW8"/>
      <c r="RTX8"/>
      <c r="RTY8"/>
      <c r="RTZ8"/>
      <c r="RUA8"/>
      <c r="RUB8"/>
      <c r="RUC8"/>
      <c r="RUD8"/>
      <c r="RUE8"/>
      <c r="RUF8"/>
      <c r="RVK8" s="112"/>
      <c r="RVL8" s="112"/>
      <c r="RVM8" s="112"/>
      <c r="RVN8" s="112"/>
      <c r="RVO8" s="112"/>
      <c r="RVP8" s="112"/>
      <c r="RVQ8" s="112"/>
      <c r="RVR8" s="112"/>
      <c r="RVS8"/>
      <c r="RVT8"/>
      <c r="RVU8"/>
      <c r="RVV8"/>
      <c r="RVW8"/>
      <c r="RVX8"/>
      <c r="RVY8"/>
      <c r="RVZ8"/>
      <c r="RWA8"/>
      <c r="RWB8"/>
      <c r="RWC8"/>
      <c r="RWD8"/>
      <c r="RWE8"/>
      <c r="RWF8"/>
      <c r="RWG8"/>
      <c r="RWH8"/>
      <c r="RWI8"/>
      <c r="RWJ8"/>
      <c r="RWK8"/>
      <c r="RWL8"/>
      <c r="RWM8"/>
      <c r="RWN8"/>
      <c r="RXS8" s="112"/>
      <c r="RXT8" s="112"/>
      <c r="RXU8" s="112"/>
      <c r="RXV8" s="112"/>
      <c r="RXW8" s="112"/>
      <c r="RXX8" s="112"/>
      <c r="RXY8" s="112"/>
      <c r="RXZ8" s="112"/>
      <c r="RYA8"/>
      <c r="RYB8"/>
      <c r="RYC8"/>
      <c r="RYD8"/>
      <c r="RYE8"/>
      <c r="RYF8"/>
      <c r="RYG8"/>
      <c r="RYH8"/>
      <c r="RYI8"/>
      <c r="RYJ8"/>
      <c r="RYK8"/>
      <c r="RYL8"/>
      <c r="RYM8"/>
      <c r="RYN8"/>
      <c r="RYO8"/>
      <c r="RYP8"/>
      <c r="RYQ8"/>
      <c r="RYR8"/>
      <c r="RYS8"/>
      <c r="RYT8"/>
      <c r="RYU8"/>
      <c r="RYV8"/>
      <c r="SAA8" s="112"/>
      <c r="SAB8" s="112"/>
      <c r="SAC8" s="112"/>
      <c r="SAD8" s="112"/>
      <c r="SAE8" s="112"/>
      <c r="SAF8" s="112"/>
      <c r="SAG8" s="112"/>
      <c r="SAH8" s="112"/>
      <c r="SAI8"/>
      <c r="SAJ8"/>
      <c r="SAK8"/>
      <c r="SAL8"/>
      <c r="SAM8"/>
      <c r="SAN8"/>
      <c r="SAO8"/>
      <c r="SAP8"/>
      <c r="SAQ8"/>
      <c r="SAR8"/>
      <c r="SAS8"/>
      <c r="SAT8"/>
      <c r="SAU8"/>
      <c r="SAV8"/>
      <c r="SAW8"/>
      <c r="SAX8"/>
      <c r="SAY8"/>
      <c r="SAZ8"/>
      <c r="SBA8"/>
      <c r="SBB8"/>
      <c r="SBC8"/>
      <c r="SBD8"/>
      <c r="SCI8" s="112"/>
      <c r="SCJ8" s="112"/>
      <c r="SCK8" s="112"/>
      <c r="SCL8" s="112"/>
      <c r="SCM8" s="112"/>
      <c r="SCN8" s="112"/>
      <c r="SCO8" s="112"/>
      <c r="SCP8" s="112"/>
      <c r="SCQ8"/>
      <c r="SCR8"/>
      <c r="SCS8"/>
      <c r="SCT8"/>
      <c r="SCU8"/>
      <c r="SCV8"/>
      <c r="SCW8"/>
      <c r="SCX8"/>
      <c r="SCY8"/>
      <c r="SCZ8"/>
      <c r="SDA8"/>
      <c r="SDB8"/>
      <c r="SDC8"/>
      <c r="SDD8"/>
      <c r="SDE8"/>
      <c r="SDF8"/>
      <c r="SDG8"/>
      <c r="SDH8"/>
      <c r="SDI8"/>
      <c r="SDJ8"/>
      <c r="SDK8"/>
      <c r="SDL8"/>
      <c r="SEQ8" s="112"/>
      <c r="SER8" s="112"/>
      <c r="SES8" s="112"/>
      <c r="SET8" s="112"/>
      <c r="SEU8" s="112"/>
      <c r="SEV8" s="112"/>
      <c r="SEW8" s="112"/>
      <c r="SEX8" s="112"/>
      <c r="SEY8"/>
      <c r="SEZ8"/>
      <c r="SFA8"/>
      <c r="SFB8"/>
      <c r="SFC8"/>
      <c r="SFD8"/>
      <c r="SFE8"/>
      <c r="SFF8"/>
      <c r="SFG8"/>
      <c r="SFH8"/>
      <c r="SFI8"/>
      <c r="SFJ8"/>
      <c r="SFK8"/>
      <c r="SFL8"/>
      <c r="SFM8"/>
      <c r="SFN8"/>
      <c r="SFO8"/>
      <c r="SFP8"/>
      <c r="SFQ8"/>
      <c r="SFR8"/>
      <c r="SFS8"/>
      <c r="SFT8"/>
      <c r="SGY8" s="112"/>
      <c r="SGZ8" s="112"/>
      <c r="SHA8" s="112"/>
      <c r="SHB8" s="112"/>
      <c r="SHC8" s="112"/>
      <c r="SHD8" s="112"/>
      <c r="SHE8" s="112"/>
      <c r="SHF8" s="112"/>
      <c r="SHG8"/>
      <c r="SHH8"/>
      <c r="SHI8"/>
      <c r="SHJ8"/>
      <c r="SHK8"/>
      <c r="SHL8"/>
      <c r="SHM8"/>
      <c r="SHN8"/>
      <c r="SHO8"/>
      <c r="SHP8"/>
      <c r="SHQ8"/>
      <c r="SHR8"/>
      <c r="SHS8"/>
      <c r="SHT8"/>
      <c r="SHU8"/>
      <c r="SHV8"/>
      <c r="SHW8"/>
      <c r="SHX8"/>
      <c r="SHY8"/>
      <c r="SHZ8"/>
      <c r="SIA8"/>
      <c r="SIB8"/>
      <c r="SJG8" s="112"/>
      <c r="SJH8" s="112"/>
      <c r="SJI8" s="112"/>
      <c r="SJJ8" s="112"/>
      <c r="SJK8" s="112"/>
      <c r="SJL8" s="112"/>
      <c r="SJM8" s="112"/>
      <c r="SJN8" s="112"/>
      <c r="SJO8"/>
      <c r="SJP8"/>
      <c r="SJQ8"/>
      <c r="SJR8"/>
      <c r="SJS8"/>
      <c r="SJT8"/>
      <c r="SJU8"/>
      <c r="SJV8"/>
      <c r="SJW8"/>
      <c r="SJX8"/>
      <c r="SJY8"/>
      <c r="SJZ8"/>
      <c r="SKA8"/>
      <c r="SKB8"/>
      <c r="SKC8"/>
      <c r="SKD8"/>
      <c r="SKE8"/>
      <c r="SKF8"/>
      <c r="SKG8"/>
      <c r="SKH8"/>
      <c r="SKI8"/>
      <c r="SKJ8"/>
      <c r="SLO8" s="112"/>
      <c r="SLP8" s="112"/>
      <c r="SLQ8" s="112"/>
      <c r="SLR8" s="112"/>
      <c r="SLS8" s="112"/>
      <c r="SLT8" s="112"/>
      <c r="SLU8" s="112"/>
      <c r="SLV8" s="112"/>
      <c r="SLW8"/>
      <c r="SLX8"/>
      <c r="SLY8"/>
      <c r="SLZ8"/>
      <c r="SMA8"/>
      <c r="SMB8"/>
      <c r="SMC8"/>
      <c r="SMD8"/>
      <c r="SME8"/>
      <c r="SMF8"/>
      <c r="SMG8"/>
      <c r="SMH8"/>
      <c r="SMI8"/>
      <c r="SMJ8"/>
      <c r="SMK8"/>
      <c r="SML8"/>
      <c r="SMM8"/>
      <c r="SMN8"/>
      <c r="SMO8"/>
      <c r="SMP8"/>
      <c r="SMQ8"/>
      <c r="SMR8"/>
      <c r="SNW8" s="112"/>
      <c r="SNX8" s="112"/>
      <c r="SNY8" s="112"/>
      <c r="SNZ8" s="112"/>
      <c r="SOA8" s="112"/>
      <c r="SOB8" s="112"/>
      <c r="SOC8" s="112"/>
      <c r="SOD8" s="112"/>
      <c r="SOE8"/>
      <c r="SOF8"/>
      <c r="SOG8"/>
      <c r="SOH8"/>
      <c r="SOI8"/>
      <c r="SOJ8"/>
      <c r="SOK8"/>
      <c r="SOL8"/>
      <c r="SOM8"/>
      <c r="SON8"/>
      <c r="SOO8"/>
      <c r="SOP8"/>
      <c r="SOQ8"/>
      <c r="SOR8"/>
      <c r="SOS8"/>
      <c r="SOT8"/>
      <c r="SOU8"/>
      <c r="SOV8"/>
      <c r="SOW8"/>
      <c r="SOX8"/>
      <c r="SOY8"/>
      <c r="SOZ8"/>
      <c r="SQE8" s="112"/>
      <c r="SQF8" s="112"/>
      <c r="SQG8" s="112"/>
      <c r="SQH8" s="112"/>
      <c r="SQI8" s="112"/>
      <c r="SQJ8" s="112"/>
      <c r="SQK8" s="112"/>
      <c r="SQL8" s="112"/>
      <c r="SQM8"/>
      <c r="SQN8"/>
      <c r="SQO8"/>
      <c r="SQP8"/>
      <c r="SQQ8"/>
      <c r="SQR8"/>
      <c r="SQS8"/>
      <c r="SQT8"/>
      <c r="SQU8"/>
      <c r="SQV8"/>
      <c r="SQW8"/>
      <c r="SQX8"/>
      <c r="SQY8"/>
      <c r="SQZ8"/>
      <c r="SRA8"/>
      <c r="SRB8"/>
      <c r="SRC8"/>
      <c r="SRD8"/>
      <c r="SRE8"/>
      <c r="SRF8"/>
      <c r="SRG8"/>
      <c r="SRH8"/>
      <c r="SSM8" s="112"/>
      <c r="SSN8" s="112"/>
      <c r="SSO8" s="112"/>
      <c r="SSP8" s="112"/>
      <c r="SSQ8" s="112"/>
      <c r="SSR8" s="112"/>
      <c r="SSS8" s="112"/>
      <c r="SST8" s="112"/>
      <c r="SSU8"/>
      <c r="SSV8"/>
      <c r="SSW8"/>
      <c r="SSX8"/>
      <c r="SSY8"/>
      <c r="SSZ8"/>
      <c r="STA8"/>
      <c r="STB8"/>
      <c r="STC8"/>
      <c r="STD8"/>
      <c r="STE8"/>
      <c r="STF8"/>
      <c r="STG8"/>
      <c r="STH8"/>
      <c r="STI8"/>
      <c r="STJ8"/>
      <c r="STK8"/>
      <c r="STL8"/>
      <c r="STM8"/>
      <c r="STN8"/>
      <c r="STO8"/>
      <c r="STP8"/>
      <c r="SUU8" s="112"/>
      <c r="SUV8" s="112"/>
      <c r="SUW8" s="112"/>
      <c r="SUX8" s="112"/>
      <c r="SUY8" s="112"/>
      <c r="SUZ8" s="112"/>
      <c r="SVA8" s="112"/>
      <c r="SVB8" s="112"/>
      <c r="SVC8"/>
      <c r="SVD8"/>
      <c r="SVE8"/>
      <c r="SVF8"/>
      <c r="SVG8"/>
      <c r="SVH8"/>
      <c r="SVI8"/>
      <c r="SVJ8"/>
      <c r="SVK8"/>
      <c r="SVL8"/>
      <c r="SVM8"/>
      <c r="SVN8"/>
      <c r="SVO8"/>
      <c r="SVP8"/>
      <c r="SVQ8"/>
      <c r="SVR8"/>
      <c r="SVS8"/>
      <c r="SVT8"/>
      <c r="SVU8"/>
      <c r="SVV8"/>
      <c r="SVW8"/>
      <c r="SVX8"/>
      <c r="SXC8" s="112"/>
      <c r="SXD8" s="112"/>
      <c r="SXE8" s="112"/>
      <c r="SXF8" s="112"/>
      <c r="SXG8" s="112"/>
      <c r="SXH8" s="112"/>
      <c r="SXI8" s="112"/>
      <c r="SXJ8" s="112"/>
      <c r="SXK8"/>
      <c r="SXL8"/>
      <c r="SXM8"/>
      <c r="SXN8"/>
      <c r="SXO8"/>
      <c r="SXP8"/>
      <c r="SXQ8"/>
      <c r="SXR8"/>
      <c r="SXS8"/>
      <c r="SXT8"/>
      <c r="SXU8"/>
      <c r="SXV8"/>
      <c r="SXW8"/>
      <c r="SXX8"/>
      <c r="SXY8"/>
      <c r="SXZ8"/>
      <c r="SYA8"/>
      <c r="SYB8"/>
      <c r="SYC8"/>
      <c r="SYD8"/>
      <c r="SYE8"/>
      <c r="SYF8"/>
      <c r="SZK8" s="112"/>
      <c r="SZL8" s="112"/>
      <c r="SZM8" s="112"/>
      <c r="SZN8" s="112"/>
      <c r="SZO8" s="112"/>
      <c r="SZP8" s="112"/>
      <c r="SZQ8" s="112"/>
      <c r="SZR8" s="112"/>
      <c r="SZS8"/>
      <c r="SZT8"/>
      <c r="SZU8"/>
      <c r="SZV8"/>
      <c r="SZW8"/>
      <c r="SZX8"/>
      <c r="SZY8"/>
      <c r="SZZ8"/>
      <c r="TAA8"/>
      <c r="TAB8"/>
      <c r="TAC8"/>
      <c r="TAD8"/>
      <c r="TAE8"/>
      <c r="TAF8"/>
      <c r="TAG8"/>
      <c r="TAH8"/>
      <c r="TAI8"/>
      <c r="TAJ8"/>
      <c r="TAK8"/>
      <c r="TAL8"/>
      <c r="TAM8"/>
      <c r="TAN8"/>
      <c r="TBS8" s="112"/>
      <c r="TBT8" s="112"/>
      <c r="TBU8" s="112"/>
      <c r="TBV8" s="112"/>
      <c r="TBW8" s="112"/>
      <c r="TBX8" s="112"/>
      <c r="TBY8" s="112"/>
      <c r="TBZ8" s="112"/>
      <c r="TCA8"/>
      <c r="TCB8"/>
      <c r="TCC8"/>
      <c r="TCD8"/>
      <c r="TCE8"/>
      <c r="TCF8"/>
      <c r="TCG8"/>
      <c r="TCH8"/>
      <c r="TCI8"/>
      <c r="TCJ8"/>
      <c r="TCK8"/>
      <c r="TCL8"/>
      <c r="TCM8"/>
      <c r="TCN8"/>
      <c r="TCO8"/>
      <c r="TCP8"/>
      <c r="TCQ8"/>
      <c r="TCR8"/>
      <c r="TCS8"/>
      <c r="TCT8"/>
      <c r="TCU8"/>
      <c r="TCV8"/>
      <c r="TEA8" s="112"/>
      <c r="TEB8" s="112"/>
      <c r="TEC8" s="112"/>
      <c r="TED8" s="112"/>
      <c r="TEE8" s="112"/>
      <c r="TEF8" s="112"/>
      <c r="TEG8" s="112"/>
      <c r="TEH8" s="112"/>
      <c r="TEI8"/>
      <c r="TEJ8"/>
      <c r="TEK8"/>
      <c r="TEL8"/>
      <c r="TEM8"/>
      <c r="TEN8"/>
      <c r="TEO8"/>
      <c r="TEP8"/>
      <c r="TEQ8"/>
      <c r="TER8"/>
      <c r="TES8"/>
      <c r="TET8"/>
      <c r="TEU8"/>
      <c r="TEV8"/>
      <c r="TEW8"/>
      <c r="TEX8"/>
      <c r="TEY8"/>
      <c r="TEZ8"/>
      <c r="TFA8"/>
      <c r="TFB8"/>
      <c r="TFC8"/>
      <c r="TFD8"/>
      <c r="TGI8" s="112"/>
      <c r="TGJ8" s="112"/>
      <c r="TGK8" s="112"/>
      <c r="TGL8" s="112"/>
      <c r="TGM8" s="112"/>
      <c r="TGN8" s="112"/>
      <c r="TGO8" s="112"/>
      <c r="TGP8" s="112"/>
      <c r="TGQ8"/>
      <c r="TGR8"/>
      <c r="TGS8"/>
      <c r="TGT8"/>
      <c r="TGU8"/>
      <c r="TGV8"/>
      <c r="TGW8"/>
      <c r="TGX8"/>
      <c r="TGY8"/>
      <c r="TGZ8"/>
      <c r="THA8"/>
      <c r="THB8"/>
      <c r="THC8"/>
      <c r="THD8"/>
      <c r="THE8"/>
      <c r="THF8"/>
      <c r="THG8"/>
      <c r="THH8"/>
      <c r="THI8"/>
      <c r="THJ8"/>
      <c r="THK8"/>
      <c r="THL8"/>
      <c r="TIQ8" s="112"/>
      <c r="TIR8" s="112"/>
      <c r="TIS8" s="112"/>
      <c r="TIT8" s="112"/>
      <c r="TIU8" s="112"/>
      <c r="TIV8" s="112"/>
      <c r="TIW8" s="112"/>
      <c r="TIX8" s="112"/>
      <c r="TIY8"/>
      <c r="TIZ8"/>
      <c r="TJA8"/>
      <c r="TJB8"/>
      <c r="TJC8"/>
      <c r="TJD8"/>
      <c r="TJE8"/>
      <c r="TJF8"/>
      <c r="TJG8"/>
      <c r="TJH8"/>
      <c r="TJI8"/>
      <c r="TJJ8"/>
      <c r="TJK8"/>
      <c r="TJL8"/>
      <c r="TJM8"/>
      <c r="TJN8"/>
      <c r="TJO8"/>
      <c r="TJP8"/>
      <c r="TJQ8"/>
      <c r="TJR8"/>
      <c r="TJS8"/>
      <c r="TJT8"/>
      <c r="TKY8" s="112"/>
      <c r="TKZ8" s="112"/>
      <c r="TLA8" s="112"/>
      <c r="TLB8" s="112"/>
      <c r="TLC8" s="112"/>
      <c r="TLD8" s="112"/>
      <c r="TLE8" s="112"/>
      <c r="TLF8" s="112"/>
      <c r="TLG8"/>
      <c r="TLH8"/>
      <c r="TLI8"/>
      <c r="TLJ8"/>
      <c r="TLK8"/>
      <c r="TLL8"/>
      <c r="TLM8"/>
      <c r="TLN8"/>
      <c r="TLO8"/>
      <c r="TLP8"/>
      <c r="TLQ8"/>
      <c r="TLR8"/>
      <c r="TLS8"/>
      <c r="TLT8"/>
      <c r="TLU8"/>
      <c r="TLV8"/>
      <c r="TLW8"/>
      <c r="TLX8"/>
      <c r="TLY8"/>
      <c r="TLZ8"/>
      <c r="TMA8"/>
      <c r="TMB8"/>
      <c r="TNG8" s="112"/>
      <c r="TNH8" s="112"/>
      <c r="TNI8" s="112"/>
      <c r="TNJ8" s="112"/>
      <c r="TNK8" s="112"/>
      <c r="TNL8" s="112"/>
      <c r="TNM8" s="112"/>
      <c r="TNN8" s="112"/>
      <c r="TNO8"/>
      <c r="TNP8"/>
      <c r="TNQ8"/>
      <c r="TNR8"/>
      <c r="TNS8"/>
      <c r="TNT8"/>
      <c r="TNU8"/>
      <c r="TNV8"/>
      <c r="TNW8"/>
      <c r="TNX8"/>
      <c r="TNY8"/>
      <c r="TNZ8"/>
      <c r="TOA8"/>
      <c r="TOB8"/>
      <c r="TOC8"/>
      <c r="TOD8"/>
      <c r="TOE8"/>
      <c r="TOF8"/>
      <c r="TOG8"/>
      <c r="TOH8"/>
      <c r="TOI8"/>
      <c r="TOJ8"/>
      <c r="TPO8" s="112"/>
      <c r="TPP8" s="112"/>
      <c r="TPQ8" s="112"/>
      <c r="TPR8" s="112"/>
      <c r="TPS8" s="112"/>
      <c r="TPT8" s="112"/>
      <c r="TPU8" s="112"/>
      <c r="TPV8" s="112"/>
      <c r="TPW8"/>
      <c r="TPX8"/>
      <c r="TPY8"/>
      <c r="TPZ8"/>
      <c r="TQA8"/>
      <c r="TQB8"/>
      <c r="TQC8"/>
      <c r="TQD8"/>
      <c r="TQE8"/>
      <c r="TQF8"/>
      <c r="TQG8"/>
      <c r="TQH8"/>
      <c r="TQI8"/>
      <c r="TQJ8"/>
      <c r="TQK8"/>
      <c r="TQL8"/>
      <c r="TQM8"/>
      <c r="TQN8"/>
      <c r="TQO8"/>
      <c r="TQP8"/>
      <c r="TQQ8"/>
      <c r="TQR8"/>
      <c r="TRW8" s="112"/>
      <c r="TRX8" s="112"/>
      <c r="TRY8" s="112"/>
      <c r="TRZ8" s="112"/>
      <c r="TSA8" s="112"/>
      <c r="TSB8" s="112"/>
      <c r="TSC8" s="112"/>
      <c r="TSD8" s="112"/>
      <c r="TSE8"/>
      <c r="TSF8"/>
      <c r="TSG8"/>
      <c r="TSH8"/>
      <c r="TSI8"/>
      <c r="TSJ8"/>
      <c r="TSK8"/>
      <c r="TSL8"/>
      <c r="TSM8"/>
      <c r="TSN8"/>
      <c r="TSO8"/>
      <c r="TSP8"/>
      <c r="TSQ8"/>
      <c r="TSR8"/>
      <c r="TSS8"/>
      <c r="TST8"/>
      <c r="TSU8"/>
      <c r="TSV8"/>
      <c r="TSW8"/>
      <c r="TSX8"/>
      <c r="TSY8"/>
      <c r="TSZ8"/>
      <c r="TUE8" s="112"/>
      <c r="TUF8" s="112"/>
      <c r="TUG8" s="112"/>
      <c r="TUH8" s="112"/>
      <c r="TUI8" s="112"/>
      <c r="TUJ8" s="112"/>
      <c r="TUK8" s="112"/>
      <c r="TUL8" s="112"/>
      <c r="TUM8"/>
      <c r="TUN8"/>
      <c r="TUO8"/>
      <c r="TUP8"/>
      <c r="TUQ8"/>
      <c r="TUR8"/>
      <c r="TUS8"/>
      <c r="TUT8"/>
      <c r="TUU8"/>
      <c r="TUV8"/>
      <c r="TUW8"/>
      <c r="TUX8"/>
      <c r="TUY8"/>
      <c r="TUZ8"/>
      <c r="TVA8"/>
      <c r="TVB8"/>
      <c r="TVC8"/>
      <c r="TVD8"/>
      <c r="TVE8"/>
      <c r="TVF8"/>
      <c r="TVG8"/>
      <c r="TVH8"/>
      <c r="TWM8" s="112"/>
      <c r="TWN8" s="112"/>
      <c r="TWO8" s="112"/>
      <c r="TWP8" s="112"/>
      <c r="TWQ8" s="112"/>
      <c r="TWR8" s="112"/>
      <c r="TWS8" s="112"/>
      <c r="TWT8" s="112"/>
      <c r="TWU8"/>
      <c r="TWV8"/>
      <c r="TWW8"/>
      <c r="TWX8"/>
      <c r="TWY8"/>
      <c r="TWZ8"/>
      <c r="TXA8"/>
      <c r="TXB8"/>
      <c r="TXC8"/>
      <c r="TXD8"/>
      <c r="TXE8"/>
      <c r="TXF8"/>
      <c r="TXG8"/>
      <c r="TXH8"/>
      <c r="TXI8"/>
      <c r="TXJ8"/>
      <c r="TXK8"/>
      <c r="TXL8"/>
      <c r="TXM8"/>
      <c r="TXN8"/>
      <c r="TXO8"/>
      <c r="TXP8"/>
      <c r="TYU8" s="112"/>
      <c r="TYV8" s="112"/>
      <c r="TYW8" s="112"/>
      <c r="TYX8" s="112"/>
      <c r="TYY8" s="112"/>
      <c r="TYZ8" s="112"/>
      <c r="TZA8" s="112"/>
      <c r="TZB8" s="112"/>
      <c r="TZC8"/>
      <c r="TZD8"/>
      <c r="TZE8"/>
      <c r="TZF8"/>
      <c r="TZG8"/>
      <c r="TZH8"/>
      <c r="TZI8"/>
      <c r="TZJ8"/>
      <c r="TZK8"/>
      <c r="TZL8"/>
      <c r="TZM8"/>
      <c r="TZN8"/>
      <c r="TZO8"/>
      <c r="TZP8"/>
      <c r="TZQ8"/>
      <c r="TZR8"/>
      <c r="TZS8"/>
      <c r="TZT8"/>
      <c r="TZU8"/>
      <c r="TZV8"/>
      <c r="TZW8"/>
      <c r="TZX8"/>
      <c r="UBC8" s="112"/>
      <c r="UBD8" s="112"/>
      <c r="UBE8" s="112"/>
      <c r="UBF8" s="112"/>
      <c r="UBG8" s="112"/>
      <c r="UBH8" s="112"/>
      <c r="UBI8" s="112"/>
      <c r="UBJ8" s="112"/>
      <c r="UBK8"/>
      <c r="UBL8"/>
      <c r="UBM8"/>
      <c r="UBN8"/>
      <c r="UBO8"/>
      <c r="UBP8"/>
      <c r="UBQ8"/>
      <c r="UBR8"/>
      <c r="UBS8"/>
      <c r="UBT8"/>
      <c r="UBU8"/>
      <c r="UBV8"/>
      <c r="UBW8"/>
      <c r="UBX8"/>
      <c r="UBY8"/>
      <c r="UBZ8"/>
      <c r="UCA8"/>
      <c r="UCB8"/>
      <c r="UCC8"/>
      <c r="UCD8"/>
      <c r="UCE8"/>
      <c r="UCF8"/>
      <c r="UDK8" s="112"/>
      <c r="UDL8" s="112"/>
      <c r="UDM8" s="112"/>
      <c r="UDN8" s="112"/>
      <c r="UDO8" s="112"/>
      <c r="UDP8" s="112"/>
      <c r="UDQ8" s="112"/>
      <c r="UDR8" s="112"/>
      <c r="UDS8"/>
      <c r="UDT8"/>
      <c r="UDU8"/>
      <c r="UDV8"/>
      <c r="UDW8"/>
      <c r="UDX8"/>
      <c r="UDY8"/>
      <c r="UDZ8"/>
      <c r="UEA8"/>
      <c r="UEB8"/>
      <c r="UEC8"/>
      <c r="UED8"/>
      <c r="UEE8"/>
      <c r="UEF8"/>
      <c r="UEG8"/>
      <c r="UEH8"/>
      <c r="UEI8"/>
      <c r="UEJ8"/>
      <c r="UEK8"/>
      <c r="UEL8"/>
      <c r="UEM8"/>
      <c r="UEN8"/>
      <c r="UFS8" s="112"/>
      <c r="UFT8" s="112"/>
      <c r="UFU8" s="112"/>
      <c r="UFV8" s="112"/>
      <c r="UFW8" s="112"/>
      <c r="UFX8" s="112"/>
      <c r="UFY8" s="112"/>
      <c r="UFZ8" s="112"/>
      <c r="UGA8"/>
      <c r="UGB8"/>
      <c r="UGC8"/>
      <c r="UGD8"/>
      <c r="UGE8"/>
      <c r="UGF8"/>
      <c r="UGG8"/>
      <c r="UGH8"/>
      <c r="UGI8"/>
      <c r="UGJ8"/>
      <c r="UGK8"/>
      <c r="UGL8"/>
      <c r="UGM8"/>
      <c r="UGN8"/>
      <c r="UGO8"/>
      <c r="UGP8"/>
      <c r="UGQ8"/>
      <c r="UGR8"/>
      <c r="UGS8"/>
      <c r="UGT8"/>
      <c r="UGU8"/>
      <c r="UGV8"/>
      <c r="UIA8" s="112"/>
      <c r="UIB8" s="112"/>
      <c r="UIC8" s="112"/>
      <c r="UID8" s="112"/>
      <c r="UIE8" s="112"/>
      <c r="UIF8" s="112"/>
      <c r="UIG8" s="112"/>
      <c r="UIH8" s="112"/>
      <c r="UII8"/>
      <c r="UIJ8"/>
      <c r="UIK8"/>
      <c r="UIL8"/>
      <c r="UIM8"/>
      <c r="UIN8"/>
      <c r="UIO8"/>
      <c r="UIP8"/>
      <c r="UIQ8"/>
      <c r="UIR8"/>
      <c r="UIS8"/>
      <c r="UIT8"/>
      <c r="UIU8"/>
      <c r="UIV8"/>
      <c r="UIW8"/>
      <c r="UIX8"/>
      <c r="UIY8"/>
      <c r="UIZ8"/>
      <c r="UJA8"/>
      <c r="UJB8"/>
      <c r="UJC8"/>
      <c r="UJD8"/>
      <c r="UKI8" s="112"/>
      <c r="UKJ8" s="112"/>
      <c r="UKK8" s="112"/>
      <c r="UKL8" s="112"/>
      <c r="UKM8" s="112"/>
      <c r="UKN8" s="112"/>
      <c r="UKO8" s="112"/>
      <c r="UKP8" s="112"/>
      <c r="UKQ8"/>
      <c r="UKR8"/>
      <c r="UKS8"/>
      <c r="UKT8"/>
      <c r="UKU8"/>
      <c r="UKV8"/>
      <c r="UKW8"/>
      <c r="UKX8"/>
      <c r="UKY8"/>
      <c r="UKZ8"/>
      <c r="ULA8"/>
      <c r="ULB8"/>
      <c r="ULC8"/>
      <c r="ULD8"/>
      <c r="ULE8"/>
      <c r="ULF8"/>
      <c r="ULG8"/>
      <c r="ULH8"/>
      <c r="ULI8"/>
      <c r="ULJ8"/>
      <c r="ULK8"/>
      <c r="ULL8"/>
      <c r="UMQ8" s="112"/>
      <c r="UMR8" s="112"/>
      <c r="UMS8" s="112"/>
      <c r="UMT8" s="112"/>
      <c r="UMU8" s="112"/>
      <c r="UMV8" s="112"/>
      <c r="UMW8" s="112"/>
      <c r="UMX8" s="112"/>
      <c r="UMY8"/>
      <c r="UMZ8"/>
      <c r="UNA8"/>
      <c r="UNB8"/>
      <c r="UNC8"/>
      <c r="UND8"/>
      <c r="UNE8"/>
      <c r="UNF8"/>
      <c r="UNG8"/>
      <c r="UNH8"/>
      <c r="UNI8"/>
      <c r="UNJ8"/>
      <c r="UNK8"/>
      <c r="UNL8"/>
      <c r="UNM8"/>
      <c r="UNN8"/>
      <c r="UNO8"/>
      <c r="UNP8"/>
      <c r="UNQ8"/>
      <c r="UNR8"/>
      <c r="UNS8"/>
      <c r="UNT8"/>
      <c r="UOY8" s="112"/>
      <c r="UOZ8" s="112"/>
      <c r="UPA8" s="112"/>
      <c r="UPB8" s="112"/>
      <c r="UPC8" s="112"/>
      <c r="UPD8" s="112"/>
      <c r="UPE8" s="112"/>
      <c r="UPF8" s="112"/>
      <c r="UPG8"/>
      <c r="UPH8"/>
      <c r="UPI8"/>
      <c r="UPJ8"/>
      <c r="UPK8"/>
      <c r="UPL8"/>
      <c r="UPM8"/>
      <c r="UPN8"/>
      <c r="UPO8"/>
      <c r="UPP8"/>
      <c r="UPQ8"/>
      <c r="UPR8"/>
      <c r="UPS8"/>
      <c r="UPT8"/>
      <c r="UPU8"/>
      <c r="UPV8"/>
      <c r="UPW8"/>
      <c r="UPX8"/>
      <c r="UPY8"/>
      <c r="UPZ8"/>
      <c r="UQA8"/>
      <c r="UQB8"/>
      <c r="URG8" s="112"/>
      <c r="URH8" s="112"/>
      <c r="URI8" s="112"/>
      <c r="URJ8" s="112"/>
      <c r="URK8" s="112"/>
      <c r="URL8" s="112"/>
      <c r="URM8" s="112"/>
      <c r="URN8" s="112"/>
      <c r="URO8"/>
      <c r="URP8"/>
      <c r="URQ8"/>
      <c r="URR8"/>
      <c r="URS8"/>
      <c r="URT8"/>
      <c r="URU8"/>
      <c r="URV8"/>
      <c r="URW8"/>
      <c r="URX8"/>
      <c r="URY8"/>
      <c r="URZ8"/>
      <c r="USA8"/>
      <c r="USB8"/>
      <c r="USC8"/>
      <c r="USD8"/>
      <c r="USE8"/>
      <c r="USF8"/>
      <c r="USG8"/>
      <c r="USH8"/>
      <c r="USI8"/>
      <c r="USJ8"/>
      <c r="UTO8" s="112"/>
      <c r="UTP8" s="112"/>
      <c r="UTQ8" s="112"/>
      <c r="UTR8" s="112"/>
      <c r="UTS8" s="112"/>
      <c r="UTT8" s="112"/>
      <c r="UTU8" s="112"/>
      <c r="UTV8" s="112"/>
      <c r="UTW8"/>
      <c r="UTX8"/>
      <c r="UTY8"/>
      <c r="UTZ8"/>
      <c r="UUA8"/>
      <c r="UUB8"/>
      <c r="UUC8"/>
      <c r="UUD8"/>
      <c r="UUE8"/>
      <c r="UUF8"/>
      <c r="UUG8"/>
      <c r="UUH8"/>
      <c r="UUI8"/>
      <c r="UUJ8"/>
      <c r="UUK8"/>
      <c r="UUL8"/>
      <c r="UUM8"/>
      <c r="UUN8"/>
      <c r="UUO8"/>
      <c r="UUP8"/>
      <c r="UUQ8"/>
      <c r="UUR8"/>
      <c r="UVW8" s="112"/>
      <c r="UVX8" s="112"/>
      <c r="UVY8" s="112"/>
      <c r="UVZ8" s="112"/>
      <c r="UWA8" s="112"/>
      <c r="UWB8" s="112"/>
      <c r="UWC8" s="112"/>
      <c r="UWD8" s="112"/>
      <c r="UWE8"/>
      <c r="UWF8"/>
      <c r="UWG8"/>
      <c r="UWH8"/>
      <c r="UWI8"/>
      <c r="UWJ8"/>
      <c r="UWK8"/>
      <c r="UWL8"/>
      <c r="UWM8"/>
      <c r="UWN8"/>
      <c r="UWO8"/>
      <c r="UWP8"/>
      <c r="UWQ8"/>
      <c r="UWR8"/>
      <c r="UWS8"/>
      <c r="UWT8"/>
      <c r="UWU8"/>
      <c r="UWV8"/>
      <c r="UWW8"/>
      <c r="UWX8"/>
      <c r="UWY8"/>
      <c r="UWZ8"/>
      <c r="UYE8" s="112"/>
      <c r="UYF8" s="112"/>
      <c r="UYG8" s="112"/>
      <c r="UYH8" s="112"/>
      <c r="UYI8" s="112"/>
      <c r="UYJ8" s="112"/>
      <c r="UYK8" s="112"/>
      <c r="UYL8" s="112"/>
      <c r="UYM8"/>
      <c r="UYN8"/>
      <c r="UYO8"/>
      <c r="UYP8"/>
      <c r="UYQ8"/>
      <c r="UYR8"/>
      <c r="UYS8"/>
      <c r="UYT8"/>
      <c r="UYU8"/>
      <c r="UYV8"/>
      <c r="UYW8"/>
      <c r="UYX8"/>
      <c r="UYY8"/>
      <c r="UYZ8"/>
      <c r="UZA8"/>
      <c r="UZB8"/>
      <c r="UZC8"/>
      <c r="UZD8"/>
      <c r="UZE8"/>
      <c r="UZF8"/>
      <c r="UZG8"/>
      <c r="UZH8"/>
      <c r="VAM8" s="112"/>
      <c r="VAN8" s="112"/>
      <c r="VAO8" s="112"/>
      <c r="VAP8" s="112"/>
      <c r="VAQ8" s="112"/>
      <c r="VAR8" s="112"/>
      <c r="VAS8" s="112"/>
      <c r="VAT8" s="112"/>
      <c r="VAU8"/>
      <c r="VAV8"/>
      <c r="VAW8"/>
      <c r="VAX8"/>
      <c r="VAY8"/>
      <c r="VAZ8"/>
      <c r="VBA8"/>
      <c r="VBB8"/>
      <c r="VBC8"/>
      <c r="VBD8"/>
      <c r="VBE8"/>
      <c r="VBF8"/>
      <c r="VBG8"/>
      <c r="VBH8"/>
      <c r="VBI8"/>
      <c r="VBJ8"/>
      <c r="VBK8"/>
      <c r="VBL8"/>
      <c r="VBM8"/>
      <c r="VBN8"/>
      <c r="VBO8"/>
      <c r="VBP8"/>
      <c r="VCU8" s="112"/>
      <c r="VCV8" s="112"/>
      <c r="VCW8" s="112"/>
      <c r="VCX8" s="112"/>
      <c r="VCY8" s="112"/>
      <c r="VCZ8" s="112"/>
      <c r="VDA8" s="112"/>
      <c r="VDB8" s="112"/>
      <c r="VDC8"/>
      <c r="VDD8"/>
      <c r="VDE8"/>
      <c r="VDF8"/>
      <c r="VDG8"/>
      <c r="VDH8"/>
      <c r="VDI8"/>
      <c r="VDJ8"/>
      <c r="VDK8"/>
      <c r="VDL8"/>
      <c r="VDM8"/>
      <c r="VDN8"/>
      <c r="VDO8"/>
      <c r="VDP8"/>
      <c r="VDQ8"/>
      <c r="VDR8"/>
      <c r="VDS8"/>
      <c r="VDT8"/>
      <c r="VDU8"/>
      <c r="VDV8"/>
      <c r="VDW8"/>
      <c r="VDX8"/>
      <c r="VFC8" s="112"/>
      <c r="VFD8" s="112"/>
      <c r="VFE8" s="112"/>
      <c r="VFF8" s="112"/>
      <c r="VFG8" s="112"/>
      <c r="VFH8" s="112"/>
      <c r="VFI8" s="112"/>
      <c r="VFJ8" s="112"/>
      <c r="VFK8"/>
      <c r="VFL8"/>
      <c r="VFM8"/>
      <c r="VFN8"/>
      <c r="VFO8"/>
      <c r="VFP8"/>
      <c r="VFQ8"/>
      <c r="VFR8"/>
      <c r="VFS8"/>
      <c r="VFT8"/>
      <c r="VFU8"/>
      <c r="VFV8"/>
      <c r="VFW8"/>
      <c r="VFX8"/>
      <c r="VFY8"/>
      <c r="VFZ8"/>
      <c r="VGA8"/>
      <c r="VGB8"/>
      <c r="VGC8"/>
      <c r="VGD8"/>
      <c r="VGE8"/>
      <c r="VGF8"/>
      <c r="VHK8" s="112"/>
      <c r="VHL8" s="112"/>
      <c r="VHM8" s="112"/>
      <c r="VHN8" s="112"/>
      <c r="VHO8" s="112"/>
      <c r="VHP8" s="112"/>
      <c r="VHQ8" s="112"/>
      <c r="VHR8" s="112"/>
      <c r="VHS8"/>
      <c r="VHT8"/>
      <c r="VHU8"/>
      <c r="VHV8"/>
      <c r="VHW8"/>
      <c r="VHX8"/>
      <c r="VHY8"/>
      <c r="VHZ8"/>
      <c r="VIA8"/>
      <c r="VIB8"/>
      <c r="VIC8"/>
      <c r="VID8"/>
      <c r="VIE8"/>
      <c r="VIF8"/>
      <c r="VIG8"/>
      <c r="VIH8"/>
      <c r="VII8"/>
      <c r="VIJ8"/>
      <c r="VIK8"/>
      <c r="VIL8"/>
      <c r="VIM8"/>
      <c r="VIN8"/>
      <c r="VJS8" s="112"/>
      <c r="VJT8" s="112"/>
      <c r="VJU8" s="112"/>
      <c r="VJV8" s="112"/>
      <c r="VJW8" s="112"/>
      <c r="VJX8" s="112"/>
      <c r="VJY8" s="112"/>
      <c r="VJZ8" s="112"/>
      <c r="VKA8"/>
      <c r="VKB8"/>
      <c r="VKC8"/>
      <c r="VKD8"/>
      <c r="VKE8"/>
      <c r="VKF8"/>
      <c r="VKG8"/>
      <c r="VKH8"/>
      <c r="VKI8"/>
      <c r="VKJ8"/>
      <c r="VKK8"/>
      <c r="VKL8"/>
      <c r="VKM8"/>
      <c r="VKN8"/>
      <c r="VKO8"/>
      <c r="VKP8"/>
      <c r="VKQ8"/>
      <c r="VKR8"/>
      <c r="VKS8"/>
      <c r="VKT8"/>
      <c r="VKU8"/>
      <c r="VKV8"/>
      <c r="VMA8" s="112"/>
      <c r="VMB8" s="112"/>
      <c r="VMC8" s="112"/>
      <c r="VMD8" s="112"/>
      <c r="VME8" s="112"/>
      <c r="VMF8" s="112"/>
      <c r="VMG8" s="112"/>
      <c r="VMH8" s="112"/>
      <c r="VMI8"/>
      <c r="VMJ8"/>
      <c r="VMK8"/>
      <c r="VML8"/>
      <c r="VMM8"/>
      <c r="VMN8"/>
      <c r="VMO8"/>
      <c r="VMP8"/>
      <c r="VMQ8"/>
      <c r="VMR8"/>
      <c r="VMS8"/>
      <c r="VMT8"/>
      <c r="VMU8"/>
      <c r="VMV8"/>
      <c r="VMW8"/>
      <c r="VMX8"/>
      <c r="VMY8"/>
      <c r="VMZ8"/>
      <c r="VNA8"/>
      <c r="VNB8"/>
      <c r="VNC8"/>
      <c r="VND8"/>
      <c r="VOI8" s="112"/>
      <c r="VOJ8" s="112"/>
      <c r="VOK8" s="112"/>
      <c r="VOL8" s="112"/>
      <c r="VOM8" s="112"/>
      <c r="VON8" s="112"/>
      <c r="VOO8" s="112"/>
      <c r="VOP8" s="112"/>
      <c r="VOQ8"/>
      <c r="VOR8"/>
      <c r="VOS8"/>
      <c r="VOT8"/>
      <c r="VOU8"/>
      <c r="VOV8"/>
      <c r="VOW8"/>
      <c r="VOX8"/>
      <c r="VOY8"/>
      <c r="VOZ8"/>
      <c r="VPA8"/>
      <c r="VPB8"/>
      <c r="VPC8"/>
      <c r="VPD8"/>
      <c r="VPE8"/>
      <c r="VPF8"/>
      <c r="VPG8"/>
      <c r="VPH8"/>
      <c r="VPI8"/>
      <c r="VPJ8"/>
      <c r="VPK8"/>
      <c r="VPL8"/>
      <c r="VQQ8" s="112"/>
      <c r="VQR8" s="112"/>
      <c r="VQS8" s="112"/>
      <c r="VQT8" s="112"/>
      <c r="VQU8" s="112"/>
      <c r="VQV8" s="112"/>
      <c r="VQW8" s="112"/>
      <c r="VQX8" s="112"/>
      <c r="VQY8"/>
      <c r="VQZ8"/>
      <c r="VRA8"/>
      <c r="VRB8"/>
      <c r="VRC8"/>
      <c r="VRD8"/>
      <c r="VRE8"/>
      <c r="VRF8"/>
      <c r="VRG8"/>
      <c r="VRH8"/>
      <c r="VRI8"/>
      <c r="VRJ8"/>
      <c r="VRK8"/>
      <c r="VRL8"/>
      <c r="VRM8"/>
      <c r="VRN8"/>
      <c r="VRO8"/>
      <c r="VRP8"/>
      <c r="VRQ8"/>
      <c r="VRR8"/>
      <c r="VRS8"/>
      <c r="VRT8"/>
      <c r="VSY8" s="112"/>
      <c r="VSZ8" s="112"/>
      <c r="VTA8" s="112"/>
      <c r="VTB8" s="112"/>
      <c r="VTC8" s="112"/>
      <c r="VTD8" s="112"/>
      <c r="VTE8" s="112"/>
      <c r="VTF8" s="112"/>
      <c r="VTG8"/>
      <c r="VTH8"/>
      <c r="VTI8"/>
      <c r="VTJ8"/>
      <c r="VTK8"/>
      <c r="VTL8"/>
      <c r="VTM8"/>
      <c r="VTN8"/>
      <c r="VTO8"/>
      <c r="VTP8"/>
      <c r="VTQ8"/>
      <c r="VTR8"/>
      <c r="VTS8"/>
      <c r="VTT8"/>
      <c r="VTU8"/>
      <c r="VTV8"/>
      <c r="VTW8"/>
      <c r="VTX8"/>
      <c r="VTY8"/>
      <c r="VTZ8"/>
      <c r="VUA8"/>
      <c r="VUB8"/>
      <c r="VVG8" s="112"/>
      <c r="VVH8" s="112"/>
      <c r="VVI8" s="112"/>
      <c r="VVJ8" s="112"/>
      <c r="VVK8" s="112"/>
      <c r="VVL8" s="112"/>
      <c r="VVM8" s="112"/>
      <c r="VVN8" s="112"/>
      <c r="VVO8"/>
      <c r="VVP8"/>
      <c r="VVQ8"/>
      <c r="VVR8"/>
      <c r="VVS8"/>
      <c r="VVT8"/>
      <c r="VVU8"/>
      <c r="VVV8"/>
      <c r="VVW8"/>
      <c r="VVX8"/>
      <c r="VVY8"/>
      <c r="VVZ8"/>
      <c r="VWA8"/>
      <c r="VWB8"/>
      <c r="VWC8"/>
      <c r="VWD8"/>
      <c r="VWE8"/>
      <c r="VWF8"/>
      <c r="VWG8"/>
      <c r="VWH8"/>
      <c r="VWI8"/>
      <c r="VWJ8"/>
      <c r="VXO8" s="112"/>
      <c r="VXP8" s="112"/>
      <c r="VXQ8" s="112"/>
      <c r="VXR8" s="112"/>
      <c r="VXS8" s="112"/>
      <c r="VXT8" s="112"/>
      <c r="VXU8" s="112"/>
      <c r="VXV8" s="112"/>
      <c r="VXW8"/>
      <c r="VXX8"/>
      <c r="VXY8"/>
      <c r="VXZ8"/>
      <c r="VYA8"/>
      <c r="VYB8"/>
      <c r="VYC8"/>
      <c r="VYD8"/>
      <c r="VYE8"/>
      <c r="VYF8"/>
      <c r="VYG8"/>
      <c r="VYH8"/>
      <c r="VYI8"/>
      <c r="VYJ8"/>
      <c r="VYK8"/>
      <c r="VYL8"/>
      <c r="VYM8"/>
      <c r="VYN8"/>
      <c r="VYO8"/>
      <c r="VYP8"/>
      <c r="VYQ8"/>
      <c r="VYR8"/>
      <c r="VZW8" s="112"/>
      <c r="VZX8" s="112"/>
      <c r="VZY8" s="112"/>
      <c r="VZZ8" s="112"/>
      <c r="WAA8" s="112"/>
      <c r="WAB8" s="112"/>
      <c r="WAC8" s="112"/>
      <c r="WAD8" s="112"/>
      <c r="WAE8"/>
      <c r="WAF8"/>
      <c r="WAG8"/>
      <c r="WAH8"/>
      <c r="WAI8"/>
      <c r="WAJ8"/>
      <c r="WAK8"/>
      <c r="WAL8"/>
      <c r="WAM8"/>
      <c r="WAN8"/>
      <c r="WAO8"/>
      <c r="WAP8"/>
      <c r="WAQ8"/>
      <c r="WAR8"/>
      <c r="WAS8"/>
      <c r="WAT8"/>
      <c r="WAU8"/>
      <c r="WAV8"/>
      <c r="WAW8"/>
      <c r="WAX8"/>
      <c r="WAY8"/>
      <c r="WAZ8"/>
      <c r="WCE8" s="112"/>
      <c r="WCF8" s="112"/>
      <c r="WCG8" s="112"/>
      <c r="WCH8" s="112"/>
      <c r="WCI8" s="112"/>
      <c r="WCJ8" s="112"/>
      <c r="WCK8" s="112"/>
      <c r="WCL8" s="112"/>
      <c r="WCM8"/>
      <c r="WCN8"/>
      <c r="WCO8"/>
      <c r="WCP8"/>
      <c r="WCQ8"/>
      <c r="WCR8"/>
      <c r="WCS8"/>
      <c r="WCT8"/>
      <c r="WCU8"/>
      <c r="WCV8"/>
      <c r="WCW8"/>
      <c r="WCX8"/>
      <c r="WCY8"/>
      <c r="WCZ8"/>
      <c r="WDA8"/>
      <c r="WDB8"/>
      <c r="WDC8"/>
      <c r="WDD8"/>
      <c r="WDE8"/>
      <c r="WDF8"/>
      <c r="WDG8"/>
      <c r="WDH8"/>
      <c r="WEM8" s="112"/>
      <c r="WEN8" s="112"/>
      <c r="WEO8" s="112"/>
      <c r="WEP8" s="112"/>
      <c r="WEQ8" s="112"/>
      <c r="WER8" s="112"/>
      <c r="WES8" s="112"/>
      <c r="WET8" s="112"/>
      <c r="WEU8"/>
      <c r="WEV8"/>
      <c r="WEW8"/>
      <c r="WEX8"/>
      <c r="WEY8"/>
      <c r="WEZ8"/>
      <c r="WFA8"/>
      <c r="WFB8"/>
      <c r="WFC8"/>
      <c r="WFD8"/>
      <c r="WFE8"/>
      <c r="WFF8"/>
      <c r="WFG8"/>
      <c r="WFH8"/>
      <c r="WFI8"/>
      <c r="WFJ8"/>
      <c r="WFK8"/>
      <c r="WFL8"/>
      <c r="WFM8"/>
      <c r="WFN8"/>
      <c r="WFO8"/>
      <c r="WFP8"/>
      <c r="WGU8" s="112"/>
      <c r="WGV8" s="112"/>
      <c r="WGW8" s="112"/>
      <c r="WGX8" s="112"/>
      <c r="WGY8" s="112"/>
      <c r="WGZ8" s="112"/>
      <c r="WHA8" s="112"/>
      <c r="WHB8" s="112"/>
      <c r="WHC8"/>
      <c r="WHD8"/>
      <c r="WHE8"/>
      <c r="WHF8"/>
      <c r="WHG8"/>
      <c r="WHH8"/>
      <c r="WHI8"/>
      <c r="WHJ8"/>
      <c r="WHK8"/>
      <c r="WHL8"/>
      <c r="WHM8"/>
      <c r="WHN8"/>
      <c r="WHO8"/>
      <c r="WHP8"/>
      <c r="WHQ8"/>
      <c r="WHR8"/>
      <c r="WHS8"/>
      <c r="WHT8"/>
      <c r="WHU8"/>
      <c r="WHV8"/>
      <c r="WHW8"/>
      <c r="WHX8"/>
      <c r="WJC8" s="112"/>
      <c r="WJD8" s="112"/>
      <c r="WJE8" s="112"/>
      <c r="WJF8" s="112"/>
      <c r="WJG8" s="112"/>
      <c r="WJH8" s="112"/>
      <c r="WJI8" s="112"/>
      <c r="WJJ8" s="112"/>
      <c r="WJK8"/>
      <c r="WJL8"/>
      <c r="WJM8"/>
      <c r="WJN8"/>
      <c r="WJO8"/>
      <c r="WJP8"/>
      <c r="WJQ8"/>
      <c r="WJR8"/>
      <c r="WJS8"/>
      <c r="WJT8"/>
      <c r="WJU8"/>
      <c r="WJV8"/>
      <c r="WJW8"/>
      <c r="WJX8"/>
      <c r="WJY8"/>
      <c r="WJZ8"/>
      <c r="WKA8"/>
      <c r="WKB8"/>
      <c r="WKC8"/>
      <c r="WKD8"/>
      <c r="WKE8"/>
      <c r="WKF8"/>
      <c r="WLK8" s="112"/>
      <c r="WLL8" s="112"/>
      <c r="WLM8" s="112"/>
      <c r="WLN8" s="112"/>
      <c r="WLO8" s="112"/>
      <c r="WLP8" s="112"/>
      <c r="WLQ8" s="112"/>
      <c r="WLR8" s="112"/>
      <c r="WLS8"/>
      <c r="WLT8"/>
      <c r="WLU8"/>
      <c r="WLV8"/>
      <c r="WLW8"/>
      <c r="WLX8"/>
      <c r="WLY8"/>
      <c r="WLZ8"/>
      <c r="WMA8"/>
      <c r="WMB8"/>
      <c r="WMC8"/>
      <c r="WMD8"/>
      <c r="WME8"/>
      <c r="WMF8"/>
      <c r="WMG8"/>
      <c r="WMH8"/>
      <c r="WMI8"/>
      <c r="WMJ8"/>
      <c r="WMK8"/>
      <c r="WML8"/>
      <c r="WMM8"/>
      <c r="WMN8"/>
      <c r="WNS8" s="112"/>
      <c r="WNT8" s="112"/>
      <c r="WNU8" s="112"/>
      <c r="WNV8" s="112"/>
      <c r="WNW8" s="112"/>
      <c r="WNX8" s="112"/>
      <c r="WNY8" s="112"/>
      <c r="WNZ8" s="112"/>
      <c r="WOA8"/>
      <c r="WOB8"/>
      <c r="WOC8"/>
      <c r="WOD8"/>
      <c r="WOE8"/>
      <c r="WOF8"/>
      <c r="WOG8"/>
      <c r="WOH8"/>
      <c r="WOI8"/>
      <c r="WOJ8"/>
      <c r="WOK8"/>
      <c r="WOL8"/>
      <c r="WOM8"/>
      <c r="WON8"/>
      <c r="WOO8"/>
      <c r="WOP8"/>
      <c r="WOQ8"/>
      <c r="WOR8"/>
      <c r="WOS8"/>
      <c r="WOT8"/>
      <c r="WOU8"/>
      <c r="WOV8"/>
      <c r="WQA8" s="112"/>
      <c r="WQB8" s="112"/>
      <c r="WQC8" s="112"/>
      <c r="WQD8" s="112"/>
      <c r="WQE8" s="112"/>
      <c r="WQF8" s="112"/>
      <c r="WQG8" s="112"/>
      <c r="WQH8" s="112"/>
      <c r="WQI8"/>
      <c r="WQJ8"/>
      <c r="WQK8"/>
      <c r="WQL8"/>
      <c r="WQM8"/>
      <c r="WQN8"/>
      <c r="WQO8"/>
      <c r="WQP8"/>
      <c r="WQQ8"/>
      <c r="WQR8"/>
      <c r="WQS8"/>
      <c r="WQT8"/>
      <c r="WQU8"/>
      <c r="WQV8"/>
      <c r="WQW8"/>
      <c r="WQX8"/>
      <c r="WQY8"/>
      <c r="WQZ8"/>
      <c r="WRA8"/>
      <c r="WRB8"/>
      <c r="WRC8"/>
      <c r="WRD8"/>
      <c r="WSI8" s="112"/>
      <c r="WSJ8" s="112"/>
      <c r="WSK8" s="112"/>
      <c r="WSL8" s="112"/>
      <c r="WSM8" s="112"/>
      <c r="WSN8" s="112"/>
      <c r="WSO8" s="112"/>
      <c r="WSP8" s="112"/>
      <c r="WSQ8"/>
      <c r="WSR8"/>
      <c r="WSS8"/>
      <c r="WST8"/>
      <c r="WSU8"/>
      <c r="WSV8"/>
      <c r="WSW8"/>
      <c r="WSX8"/>
      <c r="WSY8"/>
      <c r="WSZ8"/>
      <c r="WTA8"/>
      <c r="WTB8"/>
      <c r="WTC8"/>
      <c r="WTD8"/>
      <c r="WTE8"/>
      <c r="WTF8"/>
      <c r="WTG8"/>
      <c r="WTH8"/>
      <c r="WTI8"/>
      <c r="WTJ8"/>
      <c r="WTK8"/>
      <c r="WTL8"/>
      <c r="WUQ8" s="112"/>
      <c r="WUR8" s="112"/>
      <c r="WUS8" s="112"/>
      <c r="WUT8" s="112"/>
      <c r="WUU8" s="112"/>
      <c r="WUV8" s="112"/>
      <c r="WUW8" s="112"/>
      <c r="WUX8" s="112"/>
      <c r="WUY8"/>
      <c r="WUZ8"/>
      <c r="WVA8"/>
      <c r="WVB8"/>
      <c r="WVC8"/>
      <c r="WVD8"/>
      <c r="WVE8"/>
      <c r="WVF8"/>
      <c r="WVG8"/>
      <c r="WVH8"/>
      <c r="WVI8"/>
      <c r="WVJ8"/>
      <c r="WVK8"/>
      <c r="WVL8"/>
      <c r="WVM8"/>
      <c r="WVN8"/>
      <c r="WVO8"/>
      <c r="WVP8"/>
      <c r="WVQ8"/>
      <c r="WVR8"/>
      <c r="WVS8"/>
      <c r="WVT8"/>
      <c r="WWY8" s="112"/>
      <c r="WWZ8" s="112"/>
      <c r="WXA8" s="112"/>
      <c r="WXB8" s="112"/>
      <c r="WXC8" s="112"/>
      <c r="WXD8" s="112"/>
      <c r="WXE8" s="112"/>
      <c r="WXF8" s="112"/>
      <c r="WXG8"/>
      <c r="WXH8"/>
      <c r="WXI8"/>
      <c r="WXJ8"/>
      <c r="WXK8"/>
      <c r="WXL8"/>
      <c r="WXM8"/>
      <c r="WXN8"/>
      <c r="WXO8"/>
      <c r="WXP8"/>
      <c r="WXQ8"/>
      <c r="WXR8"/>
      <c r="WXS8"/>
      <c r="WXT8"/>
      <c r="WXU8"/>
      <c r="WXV8"/>
      <c r="WXW8"/>
      <c r="WXX8"/>
      <c r="WXY8"/>
      <c r="WXZ8"/>
      <c r="WYA8"/>
      <c r="WYB8"/>
      <c r="WZG8" s="112"/>
      <c r="WZH8" s="112"/>
      <c r="WZI8" s="112"/>
      <c r="WZJ8" s="112"/>
      <c r="WZK8" s="112"/>
      <c r="WZL8" s="112"/>
      <c r="WZM8" s="112"/>
      <c r="WZN8" s="112"/>
      <c r="WZO8"/>
      <c r="WZP8"/>
      <c r="WZQ8"/>
      <c r="WZR8"/>
      <c r="WZS8"/>
      <c r="WZT8"/>
      <c r="WZU8"/>
      <c r="WZV8"/>
      <c r="WZW8"/>
      <c r="WZX8"/>
      <c r="WZY8"/>
      <c r="WZZ8"/>
      <c r="XAA8"/>
      <c r="XAB8"/>
      <c r="XAC8"/>
      <c r="XAD8"/>
      <c r="XAE8"/>
      <c r="XAF8"/>
      <c r="XAG8"/>
      <c r="XAH8"/>
      <c r="XAI8"/>
      <c r="XAJ8"/>
      <c r="XBO8" s="112"/>
      <c r="XBP8" s="112"/>
      <c r="XBQ8" s="112"/>
      <c r="XBR8" s="112"/>
      <c r="XBS8" s="112"/>
      <c r="XBT8" s="112"/>
      <c r="XBU8" s="112"/>
      <c r="XBV8" s="112"/>
      <c r="XBW8"/>
      <c r="XBX8"/>
      <c r="XBY8"/>
      <c r="XBZ8"/>
      <c r="XCA8"/>
      <c r="XCB8"/>
      <c r="XCC8"/>
      <c r="XCD8"/>
      <c r="XCE8"/>
      <c r="XCF8"/>
      <c r="XCG8"/>
      <c r="XCH8"/>
      <c r="XCI8"/>
      <c r="XCJ8"/>
      <c r="XCK8"/>
      <c r="XCL8"/>
      <c r="XCM8"/>
      <c r="XCN8"/>
      <c r="XCO8"/>
      <c r="XCP8"/>
      <c r="XCQ8"/>
      <c r="XCR8"/>
      <c r="XDW8" s="112"/>
      <c r="XDX8" s="112"/>
      <c r="XDY8" s="112"/>
      <c r="XDZ8" s="112"/>
      <c r="XEA8" s="112"/>
      <c r="XEB8" s="112"/>
      <c r="XEC8" s="112"/>
      <c r="XED8" s="112"/>
      <c r="XEE8"/>
      <c r="XEF8"/>
      <c r="XEG8"/>
      <c r="XEH8"/>
      <c r="XEI8"/>
      <c r="XEJ8"/>
      <c r="XEK8"/>
      <c r="XEL8"/>
      <c r="XEM8"/>
      <c r="XEN8"/>
      <c r="XEO8"/>
      <c r="XEP8"/>
      <c r="XEQ8"/>
      <c r="XER8"/>
      <c r="XES8"/>
      <c r="XET8"/>
      <c r="XEU8"/>
      <c r="XEV8"/>
      <c r="XEW8"/>
      <c r="XEX8"/>
      <c r="XEY8"/>
      <c r="XEZ8"/>
    </row>
    <row r="9" spans="1:16384" s="5" customFormat="1" ht="15" customHeight="1">
      <c r="AE9" s="68"/>
      <c r="AF9" s="68"/>
      <c r="AG9" s="68"/>
      <c r="AH9" s="68"/>
      <c r="AI9" s="68"/>
      <c r="AJ9" s="112"/>
      <c r="AK9" s="112"/>
      <c r="AL9" s="112"/>
      <c r="AM9" s="188"/>
      <c r="AN9" s="188"/>
      <c r="AO9" s="188"/>
      <c r="AP9" s="188"/>
      <c r="AQ9" s="188"/>
      <c r="AR9" s="188"/>
      <c r="AS9"/>
      <c r="AT9"/>
      <c r="AU9"/>
      <c r="AV9"/>
      <c r="AW9"/>
      <c r="AX9"/>
      <c r="AY9"/>
      <c r="AZ9"/>
      <c r="BA9"/>
      <c r="BB9"/>
      <c r="BC9"/>
      <c r="BD9"/>
      <c r="BE9"/>
      <c r="BF9"/>
      <c r="BG9"/>
      <c r="BH9"/>
      <c r="CM9" s="112"/>
      <c r="CN9" s="112"/>
      <c r="CO9" s="112"/>
      <c r="CP9" s="112"/>
      <c r="CQ9" s="112"/>
      <c r="CR9" s="112"/>
      <c r="CS9" s="112"/>
      <c r="CT9" s="112"/>
      <c r="CU9"/>
      <c r="CV9"/>
      <c r="CW9"/>
      <c r="CX9"/>
      <c r="CY9"/>
      <c r="CZ9"/>
      <c r="DA9"/>
      <c r="DB9"/>
      <c r="DC9"/>
      <c r="DD9"/>
      <c r="DE9"/>
      <c r="DF9"/>
      <c r="DG9"/>
      <c r="DH9"/>
      <c r="DI9"/>
      <c r="DJ9"/>
      <c r="DK9"/>
      <c r="DL9"/>
      <c r="DM9"/>
      <c r="DN9"/>
      <c r="DO9"/>
      <c r="DP9"/>
      <c r="EU9" s="112"/>
      <c r="EV9" s="112"/>
      <c r="EW9" s="112"/>
      <c r="EX9" s="112"/>
      <c r="EY9" s="112"/>
      <c r="EZ9" s="112"/>
      <c r="FA9" s="112"/>
      <c r="FB9" s="112"/>
      <c r="FC9"/>
      <c r="FD9"/>
      <c r="FE9"/>
      <c r="FF9"/>
      <c r="FG9"/>
      <c r="FH9"/>
      <c r="FI9"/>
      <c r="FJ9"/>
      <c r="FK9"/>
      <c r="FL9"/>
      <c r="FM9"/>
      <c r="FN9"/>
      <c r="FO9"/>
      <c r="FP9"/>
      <c r="FQ9"/>
      <c r="FR9"/>
      <c r="FS9"/>
      <c r="FT9"/>
      <c r="FU9"/>
      <c r="FV9"/>
      <c r="FW9"/>
      <c r="FX9"/>
      <c r="HC9" s="112"/>
      <c r="HD9" s="112"/>
      <c r="HE9" s="112"/>
      <c r="HF9" s="112"/>
      <c r="HG9" s="112"/>
      <c r="HH9" s="112"/>
      <c r="HI9" s="112"/>
      <c r="HJ9" s="112"/>
      <c r="HK9"/>
      <c r="HL9"/>
      <c r="HM9"/>
      <c r="HN9"/>
      <c r="HO9"/>
      <c r="HP9"/>
      <c r="HQ9"/>
      <c r="HR9"/>
      <c r="HS9"/>
      <c r="HT9"/>
      <c r="HU9"/>
      <c r="HV9"/>
      <c r="HW9"/>
      <c r="HX9"/>
      <c r="HY9"/>
      <c r="HZ9"/>
      <c r="IA9"/>
      <c r="IB9"/>
      <c r="IC9"/>
      <c r="ID9"/>
      <c r="IE9"/>
      <c r="IF9"/>
      <c r="JK9" s="112"/>
      <c r="JL9" s="112"/>
      <c r="JM9" s="112"/>
      <c r="JN9" s="112"/>
      <c r="JO9" s="112"/>
      <c r="JP9" s="112"/>
      <c r="JQ9" s="112"/>
      <c r="JR9" s="112"/>
      <c r="JS9"/>
      <c r="JT9"/>
      <c r="JU9"/>
      <c r="JV9"/>
      <c r="JW9"/>
      <c r="JX9"/>
      <c r="JY9"/>
      <c r="JZ9"/>
      <c r="KA9"/>
      <c r="KB9"/>
      <c r="KC9"/>
      <c r="KD9"/>
      <c r="KE9"/>
      <c r="KF9"/>
      <c r="KG9"/>
      <c r="KH9"/>
      <c r="KI9"/>
      <c r="KJ9"/>
      <c r="KK9"/>
      <c r="KL9"/>
      <c r="KM9"/>
      <c r="KN9"/>
      <c r="LS9" s="112"/>
      <c r="LT9" s="112"/>
      <c r="LU9" s="112"/>
      <c r="LV9" s="112"/>
      <c r="LW9" s="112"/>
      <c r="LX9" s="112"/>
      <c r="LY9" s="112"/>
      <c r="LZ9" s="112"/>
      <c r="MA9"/>
      <c r="MB9"/>
      <c r="MC9"/>
      <c r="MD9"/>
      <c r="ME9"/>
      <c r="MF9"/>
      <c r="MG9"/>
      <c r="MH9"/>
      <c r="MI9"/>
      <c r="MJ9"/>
      <c r="MK9"/>
      <c r="ML9"/>
      <c r="MM9"/>
      <c r="MN9"/>
      <c r="MO9"/>
      <c r="MP9"/>
      <c r="MQ9"/>
      <c r="MR9"/>
      <c r="MS9"/>
      <c r="MT9"/>
      <c r="MU9"/>
      <c r="MV9"/>
      <c r="OA9" s="112"/>
      <c r="OB9" s="112"/>
      <c r="OC9" s="112"/>
      <c r="OD9" s="112"/>
      <c r="OE9" s="112"/>
      <c r="OF9" s="112"/>
      <c r="OG9" s="112"/>
      <c r="OH9" s="112"/>
      <c r="OI9"/>
      <c r="OJ9"/>
      <c r="OK9"/>
      <c r="OL9"/>
      <c r="OM9"/>
      <c r="ON9"/>
      <c r="OO9"/>
      <c r="OP9"/>
      <c r="OQ9"/>
      <c r="OR9"/>
      <c r="OS9"/>
      <c r="OT9"/>
      <c r="OU9"/>
      <c r="OV9"/>
      <c r="OW9"/>
      <c r="OX9"/>
      <c r="OY9"/>
      <c r="OZ9"/>
      <c r="PA9"/>
      <c r="PB9"/>
      <c r="PC9"/>
      <c r="PD9"/>
      <c r="QI9" s="112"/>
      <c r="QJ9" s="112"/>
      <c r="QK9" s="112"/>
      <c r="QL9" s="112"/>
      <c r="QM9" s="112"/>
      <c r="QN9" s="112"/>
      <c r="QO9" s="112"/>
      <c r="QP9" s="112"/>
      <c r="QQ9"/>
      <c r="QR9"/>
      <c r="QS9"/>
      <c r="QT9"/>
      <c r="QU9"/>
      <c r="QV9"/>
      <c r="QW9"/>
      <c r="QX9"/>
      <c r="QY9"/>
      <c r="QZ9"/>
      <c r="RA9"/>
      <c r="RB9"/>
      <c r="RC9"/>
      <c r="RD9"/>
      <c r="RE9"/>
      <c r="RF9"/>
      <c r="RG9"/>
      <c r="RH9"/>
      <c r="RI9"/>
      <c r="RJ9"/>
      <c r="RK9"/>
      <c r="RL9"/>
      <c r="SQ9" s="112"/>
      <c r="SR9" s="112"/>
      <c r="SS9" s="112"/>
      <c r="ST9" s="112"/>
      <c r="SU9" s="112"/>
      <c r="SV9" s="112"/>
      <c r="SW9" s="112"/>
      <c r="SX9" s="112"/>
      <c r="SY9"/>
      <c r="SZ9"/>
      <c r="TA9"/>
      <c r="TB9"/>
      <c r="TC9"/>
      <c r="TD9"/>
      <c r="TE9"/>
      <c r="TF9"/>
      <c r="TG9"/>
      <c r="TH9"/>
      <c r="TI9"/>
      <c r="TJ9"/>
      <c r="TK9"/>
      <c r="TL9"/>
      <c r="TM9"/>
      <c r="TN9"/>
      <c r="TO9"/>
      <c r="TP9"/>
      <c r="TQ9"/>
      <c r="TR9"/>
      <c r="TS9"/>
      <c r="TT9"/>
      <c r="UY9" s="112"/>
      <c r="UZ9" s="112"/>
      <c r="VA9" s="112"/>
      <c r="VB9" s="112"/>
      <c r="VC9" s="112"/>
      <c r="VD9" s="112"/>
      <c r="VE9" s="112"/>
      <c r="VF9" s="112"/>
      <c r="VG9"/>
      <c r="VH9"/>
      <c r="VI9"/>
      <c r="VJ9"/>
      <c r="VK9"/>
      <c r="VL9"/>
      <c r="VM9"/>
      <c r="VN9"/>
      <c r="VO9"/>
      <c r="VP9"/>
      <c r="VQ9"/>
      <c r="VR9"/>
      <c r="VS9"/>
      <c r="VT9"/>
      <c r="VU9"/>
      <c r="VV9"/>
      <c r="VW9"/>
      <c r="VX9"/>
      <c r="VY9"/>
      <c r="VZ9"/>
      <c r="WA9"/>
      <c r="WB9"/>
      <c r="XG9" s="112"/>
      <c r="XH9" s="112"/>
      <c r="XI9" s="112"/>
      <c r="XJ9" s="112"/>
      <c r="XK9" s="112"/>
      <c r="XL9" s="112"/>
      <c r="XM9" s="112"/>
      <c r="XN9" s="112"/>
      <c r="XO9"/>
      <c r="XP9"/>
      <c r="XQ9"/>
      <c r="XR9"/>
      <c r="XS9"/>
      <c r="XT9"/>
      <c r="XU9"/>
      <c r="XV9"/>
      <c r="XW9"/>
      <c r="XX9"/>
      <c r="XY9"/>
      <c r="XZ9"/>
      <c r="YA9"/>
      <c r="YB9"/>
      <c r="YC9"/>
      <c r="YD9"/>
      <c r="YE9"/>
      <c r="YF9"/>
      <c r="YG9"/>
      <c r="YH9"/>
      <c r="YI9"/>
      <c r="YJ9"/>
      <c r="ZO9" s="112"/>
      <c r="ZP9" s="112"/>
      <c r="ZQ9" s="112"/>
      <c r="ZR9" s="112"/>
      <c r="ZS9" s="112"/>
      <c r="ZT9" s="112"/>
      <c r="ZU9" s="112"/>
      <c r="ZV9" s="112"/>
      <c r="ZW9"/>
      <c r="ZX9"/>
      <c r="ZY9"/>
      <c r="ZZ9"/>
      <c r="AAA9"/>
      <c r="AAB9"/>
      <c r="AAC9"/>
      <c r="AAD9"/>
      <c r="AAE9"/>
      <c r="AAF9"/>
      <c r="AAG9"/>
      <c r="AAH9"/>
      <c r="AAI9"/>
      <c r="AAJ9"/>
      <c r="AAK9"/>
      <c r="AAL9"/>
      <c r="AAM9"/>
      <c r="AAN9"/>
      <c r="AAO9"/>
      <c r="AAP9"/>
      <c r="AAQ9"/>
      <c r="AAR9"/>
      <c r="ABW9" s="112"/>
      <c r="ABX9" s="112"/>
      <c r="ABY9" s="112"/>
      <c r="ABZ9" s="112"/>
      <c r="ACA9" s="112"/>
      <c r="ACB9" s="112"/>
      <c r="ACC9" s="112"/>
      <c r="ACD9" s="112"/>
      <c r="ACE9"/>
      <c r="ACF9"/>
      <c r="ACG9"/>
      <c r="ACH9"/>
      <c r="ACI9"/>
      <c r="ACJ9"/>
      <c r="ACK9"/>
      <c r="ACL9"/>
      <c r="ACM9"/>
      <c r="ACN9"/>
      <c r="ACO9"/>
      <c r="ACP9"/>
      <c r="ACQ9"/>
      <c r="ACR9"/>
      <c r="ACS9"/>
      <c r="ACT9"/>
      <c r="ACU9"/>
      <c r="ACV9"/>
      <c r="ACW9"/>
      <c r="ACX9"/>
      <c r="ACY9"/>
      <c r="ACZ9"/>
      <c r="AEE9" s="112"/>
      <c r="AEF9" s="112"/>
      <c r="AEG9" s="112"/>
      <c r="AEH9" s="112"/>
      <c r="AEI9" s="112"/>
      <c r="AEJ9" s="112"/>
      <c r="AEK9" s="112"/>
      <c r="AEL9" s="112"/>
      <c r="AEM9"/>
      <c r="AEN9"/>
      <c r="AEO9"/>
      <c r="AEP9"/>
      <c r="AEQ9"/>
      <c r="AER9"/>
      <c r="AES9"/>
      <c r="AET9"/>
      <c r="AEU9"/>
      <c r="AEV9"/>
      <c r="AEW9"/>
      <c r="AEX9"/>
      <c r="AEY9"/>
      <c r="AEZ9"/>
      <c r="AFA9"/>
      <c r="AFB9"/>
      <c r="AFC9"/>
      <c r="AFD9"/>
      <c r="AFE9"/>
      <c r="AFF9"/>
      <c r="AFG9"/>
      <c r="AFH9"/>
      <c r="AGM9" s="112"/>
      <c r="AGN9" s="112"/>
      <c r="AGO9" s="112"/>
      <c r="AGP9" s="112"/>
      <c r="AGQ9" s="112"/>
      <c r="AGR9" s="112"/>
      <c r="AGS9" s="112"/>
      <c r="AGT9" s="112"/>
      <c r="AGU9"/>
      <c r="AGV9"/>
      <c r="AGW9"/>
      <c r="AGX9"/>
      <c r="AGY9"/>
      <c r="AGZ9"/>
      <c r="AHA9"/>
      <c r="AHB9"/>
      <c r="AHC9"/>
      <c r="AHD9"/>
      <c r="AHE9"/>
      <c r="AHF9"/>
      <c r="AHG9"/>
      <c r="AHH9"/>
      <c r="AHI9"/>
      <c r="AHJ9"/>
      <c r="AHK9"/>
      <c r="AHL9"/>
      <c r="AHM9"/>
      <c r="AHN9"/>
      <c r="AHO9"/>
      <c r="AHP9"/>
      <c r="AIU9" s="112"/>
      <c r="AIV9" s="112"/>
      <c r="AIW9" s="112"/>
      <c r="AIX9" s="112"/>
      <c r="AIY9" s="112"/>
      <c r="AIZ9" s="112"/>
      <c r="AJA9" s="112"/>
      <c r="AJB9" s="112"/>
      <c r="AJC9"/>
      <c r="AJD9"/>
      <c r="AJE9"/>
      <c r="AJF9"/>
      <c r="AJG9"/>
      <c r="AJH9"/>
      <c r="AJI9"/>
      <c r="AJJ9"/>
      <c r="AJK9"/>
      <c r="AJL9"/>
      <c r="AJM9"/>
      <c r="AJN9"/>
      <c r="AJO9"/>
      <c r="AJP9"/>
      <c r="AJQ9"/>
      <c r="AJR9"/>
      <c r="AJS9"/>
      <c r="AJT9"/>
      <c r="AJU9"/>
      <c r="AJV9"/>
      <c r="AJW9"/>
      <c r="AJX9"/>
      <c r="ALC9" s="112"/>
      <c r="ALD9" s="112"/>
      <c r="ALE9" s="112"/>
      <c r="ALF9" s="112"/>
      <c r="ALG9" s="112"/>
      <c r="ALH9" s="112"/>
      <c r="ALI9" s="112"/>
      <c r="ALJ9" s="112"/>
      <c r="ALK9"/>
      <c r="ALL9"/>
      <c r="ALM9"/>
      <c r="ALN9"/>
      <c r="ALO9"/>
      <c r="ALP9"/>
      <c r="ALQ9"/>
      <c r="ALR9"/>
      <c r="ALS9"/>
      <c r="ALT9"/>
      <c r="ALU9"/>
      <c r="ALV9"/>
      <c r="ALW9"/>
      <c r="ALX9"/>
      <c r="ALY9"/>
      <c r="ALZ9"/>
      <c r="AMA9"/>
      <c r="AMB9"/>
      <c r="AMC9"/>
      <c r="AMD9"/>
      <c r="AME9"/>
      <c r="AMF9"/>
      <c r="ANK9" s="112"/>
      <c r="ANL9" s="112"/>
      <c r="ANM9" s="112"/>
      <c r="ANN9" s="112"/>
      <c r="ANO9" s="112"/>
      <c r="ANP9" s="112"/>
      <c r="ANQ9" s="112"/>
      <c r="ANR9" s="112"/>
      <c r="ANS9"/>
      <c r="ANT9"/>
      <c r="ANU9"/>
      <c r="ANV9"/>
      <c r="ANW9"/>
      <c r="ANX9"/>
      <c r="ANY9"/>
      <c r="ANZ9"/>
      <c r="AOA9"/>
      <c r="AOB9"/>
      <c r="AOC9"/>
      <c r="AOD9"/>
      <c r="AOE9"/>
      <c r="AOF9"/>
      <c r="AOG9"/>
      <c r="AOH9"/>
      <c r="AOI9"/>
      <c r="AOJ9"/>
      <c r="AOK9"/>
      <c r="AOL9"/>
      <c r="AOM9"/>
      <c r="AON9"/>
      <c r="APS9" s="112"/>
      <c r="APT9" s="112"/>
      <c r="APU9" s="112"/>
      <c r="APV9" s="112"/>
      <c r="APW9" s="112"/>
      <c r="APX9" s="112"/>
      <c r="APY9" s="112"/>
      <c r="APZ9" s="112"/>
      <c r="AQA9"/>
      <c r="AQB9"/>
      <c r="AQC9"/>
      <c r="AQD9"/>
      <c r="AQE9"/>
      <c r="AQF9"/>
      <c r="AQG9"/>
      <c r="AQH9"/>
      <c r="AQI9"/>
      <c r="AQJ9"/>
      <c r="AQK9"/>
      <c r="AQL9"/>
      <c r="AQM9"/>
      <c r="AQN9"/>
      <c r="AQO9"/>
      <c r="AQP9"/>
      <c r="AQQ9"/>
      <c r="AQR9"/>
      <c r="AQS9"/>
      <c r="AQT9"/>
      <c r="AQU9"/>
      <c r="AQV9"/>
      <c r="ASA9" s="112"/>
      <c r="ASB9" s="112"/>
      <c r="ASC9" s="112"/>
      <c r="ASD9" s="112"/>
      <c r="ASE9" s="112"/>
      <c r="ASF9" s="112"/>
      <c r="ASG9" s="112"/>
      <c r="ASH9" s="112"/>
      <c r="ASI9"/>
      <c r="ASJ9"/>
      <c r="ASK9"/>
      <c r="ASL9"/>
      <c r="ASM9"/>
      <c r="ASN9"/>
      <c r="ASO9"/>
      <c r="ASP9"/>
      <c r="ASQ9"/>
      <c r="ASR9"/>
      <c r="ASS9"/>
      <c r="AST9"/>
      <c r="ASU9"/>
      <c r="ASV9"/>
      <c r="ASW9"/>
      <c r="ASX9"/>
      <c r="ASY9"/>
      <c r="ASZ9"/>
      <c r="ATA9"/>
      <c r="ATB9"/>
      <c r="ATC9"/>
      <c r="ATD9"/>
      <c r="AUI9" s="112"/>
      <c r="AUJ9" s="112"/>
      <c r="AUK9" s="112"/>
      <c r="AUL9" s="112"/>
      <c r="AUM9" s="112"/>
      <c r="AUN9" s="112"/>
      <c r="AUO9" s="112"/>
      <c r="AUP9" s="112"/>
      <c r="AUQ9"/>
      <c r="AUR9"/>
      <c r="AUS9"/>
      <c r="AUT9"/>
      <c r="AUU9"/>
      <c r="AUV9"/>
      <c r="AUW9"/>
      <c r="AUX9"/>
      <c r="AUY9"/>
      <c r="AUZ9"/>
      <c r="AVA9"/>
      <c r="AVB9"/>
      <c r="AVC9"/>
      <c r="AVD9"/>
      <c r="AVE9"/>
      <c r="AVF9"/>
      <c r="AVG9"/>
      <c r="AVH9"/>
      <c r="AVI9"/>
      <c r="AVJ9"/>
      <c r="AVK9"/>
      <c r="AVL9"/>
      <c r="AWQ9" s="112"/>
      <c r="AWR9" s="112"/>
      <c r="AWS9" s="112"/>
      <c r="AWT9" s="112"/>
      <c r="AWU9" s="112"/>
      <c r="AWV9" s="112"/>
      <c r="AWW9" s="112"/>
      <c r="AWX9" s="112"/>
      <c r="AWY9"/>
      <c r="AWZ9"/>
      <c r="AXA9"/>
      <c r="AXB9"/>
      <c r="AXC9"/>
      <c r="AXD9"/>
      <c r="AXE9"/>
      <c r="AXF9"/>
      <c r="AXG9"/>
      <c r="AXH9"/>
      <c r="AXI9"/>
      <c r="AXJ9"/>
      <c r="AXK9"/>
      <c r="AXL9"/>
      <c r="AXM9"/>
      <c r="AXN9"/>
      <c r="AXO9"/>
      <c r="AXP9"/>
      <c r="AXQ9"/>
      <c r="AXR9"/>
      <c r="AXS9"/>
      <c r="AXT9"/>
      <c r="AYY9" s="112"/>
      <c r="AYZ9" s="112"/>
      <c r="AZA9" s="112"/>
      <c r="AZB9" s="112"/>
      <c r="AZC9" s="112"/>
      <c r="AZD9" s="112"/>
      <c r="AZE9" s="112"/>
      <c r="AZF9" s="112"/>
      <c r="AZG9"/>
      <c r="AZH9"/>
      <c r="AZI9"/>
      <c r="AZJ9"/>
      <c r="AZK9"/>
      <c r="AZL9"/>
      <c r="AZM9"/>
      <c r="AZN9"/>
      <c r="AZO9"/>
      <c r="AZP9"/>
      <c r="AZQ9"/>
      <c r="AZR9"/>
      <c r="AZS9"/>
      <c r="AZT9"/>
      <c r="AZU9"/>
      <c r="AZV9"/>
      <c r="AZW9"/>
      <c r="AZX9"/>
      <c r="AZY9"/>
      <c r="AZZ9"/>
      <c r="BAA9"/>
      <c r="BAB9"/>
      <c r="BBG9" s="112"/>
      <c r="BBH9" s="112"/>
      <c r="BBI9" s="112"/>
      <c r="BBJ9" s="112"/>
      <c r="BBK9" s="112"/>
      <c r="BBL9" s="112"/>
      <c r="BBM9" s="112"/>
      <c r="BBN9" s="112"/>
      <c r="BBO9"/>
      <c r="BBP9"/>
      <c r="BBQ9"/>
      <c r="BBR9"/>
      <c r="BBS9"/>
      <c r="BBT9"/>
      <c r="BBU9"/>
      <c r="BBV9"/>
      <c r="BBW9"/>
      <c r="BBX9"/>
      <c r="BBY9"/>
      <c r="BBZ9"/>
      <c r="BCA9"/>
      <c r="BCB9"/>
      <c r="BCC9"/>
      <c r="BCD9"/>
      <c r="BCE9"/>
      <c r="BCF9"/>
      <c r="BCG9"/>
      <c r="BCH9"/>
      <c r="BCI9"/>
      <c r="BCJ9"/>
      <c r="BDO9" s="112"/>
      <c r="BDP9" s="112"/>
      <c r="BDQ9" s="112"/>
      <c r="BDR9" s="112"/>
      <c r="BDS9" s="112"/>
      <c r="BDT9" s="112"/>
      <c r="BDU9" s="112"/>
      <c r="BDV9" s="112"/>
      <c r="BDW9"/>
      <c r="BDX9"/>
      <c r="BDY9"/>
      <c r="BDZ9"/>
      <c r="BEA9"/>
      <c r="BEB9"/>
      <c r="BEC9"/>
      <c r="BED9"/>
      <c r="BEE9"/>
      <c r="BEF9"/>
      <c r="BEG9"/>
      <c r="BEH9"/>
      <c r="BEI9"/>
      <c r="BEJ9"/>
      <c r="BEK9"/>
      <c r="BEL9"/>
      <c r="BEM9"/>
      <c r="BEN9"/>
      <c r="BEO9"/>
      <c r="BEP9"/>
      <c r="BEQ9"/>
      <c r="BER9"/>
      <c r="BFW9" s="112"/>
      <c r="BFX9" s="112"/>
      <c r="BFY9" s="112"/>
      <c r="BFZ9" s="112"/>
      <c r="BGA9" s="112"/>
      <c r="BGB9" s="112"/>
      <c r="BGC9" s="112"/>
      <c r="BGD9" s="112"/>
      <c r="BGE9"/>
      <c r="BGF9"/>
      <c r="BGG9"/>
      <c r="BGH9"/>
      <c r="BGI9"/>
      <c r="BGJ9"/>
      <c r="BGK9"/>
      <c r="BGL9"/>
      <c r="BGM9"/>
      <c r="BGN9"/>
      <c r="BGO9"/>
      <c r="BGP9"/>
      <c r="BGQ9"/>
      <c r="BGR9"/>
      <c r="BGS9"/>
      <c r="BGT9"/>
      <c r="BGU9"/>
      <c r="BGV9"/>
      <c r="BGW9"/>
      <c r="BGX9"/>
      <c r="BGY9"/>
      <c r="BGZ9"/>
      <c r="BIE9" s="112"/>
      <c r="BIF9" s="112"/>
      <c r="BIG9" s="112"/>
      <c r="BIH9" s="112"/>
      <c r="BII9" s="112"/>
      <c r="BIJ9" s="112"/>
      <c r="BIK9" s="112"/>
      <c r="BIL9" s="112"/>
      <c r="BIM9"/>
      <c r="BIN9"/>
      <c r="BIO9"/>
      <c r="BIP9"/>
      <c r="BIQ9"/>
      <c r="BIR9"/>
      <c r="BIS9"/>
      <c r="BIT9"/>
      <c r="BIU9"/>
      <c r="BIV9"/>
      <c r="BIW9"/>
      <c r="BIX9"/>
      <c r="BIY9"/>
      <c r="BIZ9"/>
      <c r="BJA9"/>
      <c r="BJB9"/>
      <c r="BJC9"/>
      <c r="BJD9"/>
      <c r="BJE9"/>
      <c r="BJF9"/>
      <c r="BJG9"/>
      <c r="BJH9"/>
      <c r="BKM9" s="112"/>
      <c r="BKN9" s="112"/>
      <c r="BKO9" s="112"/>
      <c r="BKP9" s="112"/>
      <c r="BKQ9" s="112"/>
      <c r="BKR9" s="112"/>
      <c r="BKS9" s="112"/>
      <c r="BKT9" s="112"/>
      <c r="BKU9"/>
      <c r="BKV9"/>
      <c r="BKW9"/>
      <c r="BKX9"/>
      <c r="BKY9"/>
      <c r="BKZ9"/>
      <c r="BLA9"/>
      <c r="BLB9"/>
      <c r="BLC9"/>
      <c r="BLD9"/>
      <c r="BLE9"/>
      <c r="BLF9"/>
      <c r="BLG9"/>
      <c r="BLH9"/>
      <c r="BLI9"/>
      <c r="BLJ9"/>
      <c r="BLK9"/>
      <c r="BLL9"/>
      <c r="BLM9"/>
      <c r="BLN9"/>
      <c r="BLO9"/>
      <c r="BLP9"/>
      <c r="BMU9" s="112"/>
      <c r="BMV9" s="112"/>
      <c r="BMW9" s="112"/>
      <c r="BMX9" s="112"/>
      <c r="BMY9" s="112"/>
      <c r="BMZ9" s="112"/>
      <c r="BNA9" s="112"/>
      <c r="BNB9" s="112"/>
      <c r="BNC9"/>
      <c r="BND9"/>
      <c r="BNE9"/>
      <c r="BNF9"/>
      <c r="BNG9"/>
      <c r="BNH9"/>
      <c r="BNI9"/>
      <c r="BNJ9"/>
      <c r="BNK9"/>
      <c r="BNL9"/>
      <c r="BNM9"/>
      <c r="BNN9"/>
      <c r="BNO9"/>
      <c r="BNP9"/>
      <c r="BNQ9"/>
      <c r="BNR9"/>
      <c r="BNS9"/>
      <c r="BNT9"/>
      <c r="BNU9"/>
      <c r="BNV9"/>
      <c r="BNW9"/>
      <c r="BNX9"/>
      <c r="BPC9" s="112"/>
      <c r="BPD9" s="112"/>
      <c r="BPE9" s="112"/>
      <c r="BPF9" s="112"/>
      <c r="BPG9" s="112"/>
      <c r="BPH9" s="112"/>
      <c r="BPI9" s="112"/>
      <c r="BPJ9" s="112"/>
      <c r="BPK9"/>
      <c r="BPL9"/>
      <c r="BPM9"/>
      <c r="BPN9"/>
      <c r="BPO9"/>
      <c r="BPP9"/>
      <c r="BPQ9"/>
      <c r="BPR9"/>
      <c r="BPS9"/>
      <c r="BPT9"/>
      <c r="BPU9"/>
      <c r="BPV9"/>
      <c r="BPW9"/>
      <c r="BPX9"/>
      <c r="BPY9"/>
      <c r="BPZ9"/>
      <c r="BQA9"/>
      <c r="BQB9"/>
      <c r="BQC9"/>
      <c r="BQD9"/>
      <c r="BQE9"/>
      <c r="BQF9"/>
      <c r="BRK9" s="112"/>
      <c r="BRL9" s="112"/>
      <c r="BRM9" s="112"/>
      <c r="BRN9" s="112"/>
      <c r="BRO9" s="112"/>
      <c r="BRP9" s="112"/>
      <c r="BRQ9" s="112"/>
      <c r="BRR9" s="112"/>
      <c r="BRS9"/>
      <c r="BRT9"/>
      <c r="BRU9"/>
      <c r="BRV9"/>
      <c r="BRW9"/>
      <c r="BRX9"/>
      <c r="BRY9"/>
      <c r="BRZ9"/>
      <c r="BSA9"/>
      <c r="BSB9"/>
      <c r="BSC9"/>
      <c r="BSD9"/>
      <c r="BSE9"/>
      <c r="BSF9"/>
      <c r="BSG9"/>
      <c r="BSH9"/>
      <c r="BSI9"/>
      <c r="BSJ9"/>
      <c r="BSK9"/>
      <c r="BSL9"/>
      <c r="BSM9"/>
      <c r="BSN9"/>
      <c r="BTS9" s="112"/>
      <c r="BTT9" s="112"/>
      <c r="BTU9" s="112"/>
      <c r="BTV9" s="112"/>
      <c r="BTW9" s="112"/>
      <c r="BTX9" s="112"/>
      <c r="BTY9" s="112"/>
      <c r="BTZ9" s="112"/>
      <c r="BUA9"/>
      <c r="BUB9"/>
      <c r="BUC9"/>
      <c r="BUD9"/>
      <c r="BUE9"/>
      <c r="BUF9"/>
      <c r="BUG9"/>
      <c r="BUH9"/>
      <c r="BUI9"/>
      <c r="BUJ9"/>
      <c r="BUK9"/>
      <c r="BUL9"/>
      <c r="BUM9"/>
      <c r="BUN9"/>
      <c r="BUO9"/>
      <c r="BUP9"/>
      <c r="BUQ9"/>
      <c r="BUR9"/>
      <c r="BUS9"/>
      <c r="BUT9"/>
      <c r="BUU9"/>
      <c r="BUV9"/>
      <c r="BWA9" s="112"/>
      <c r="BWB9" s="112"/>
      <c r="BWC9" s="112"/>
      <c r="BWD9" s="112"/>
      <c r="BWE9" s="112"/>
      <c r="BWF9" s="112"/>
      <c r="BWG9" s="112"/>
      <c r="BWH9" s="112"/>
      <c r="BWI9"/>
      <c r="BWJ9"/>
      <c r="BWK9"/>
      <c r="BWL9"/>
      <c r="BWM9"/>
      <c r="BWN9"/>
      <c r="BWO9"/>
      <c r="BWP9"/>
      <c r="BWQ9"/>
      <c r="BWR9"/>
      <c r="BWS9"/>
      <c r="BWT9"/>
      <c r="BWU9"/>
      <c r="BWV9"/>
      <c r="BWW9"/>
      <c r="BWX9"/>
      <c r="BWY9"/>
      <c r="BWZ9"/>
      <c r="BXA9"/>
      <c r="BXB9"/>
      <c r="BXC9"/>
      <c r="BXD9"/>
      <c r="BYI9" s="112"/>
      <c r="BYJ9" s="112"/>
      <c r="BYK9" s="112"/>
      <c r="BYL9" s="112"/>
      <c r="BYM9" s="112"/>
      <c r="BYN9" s="112"/>
      <c r="BYO9" s="112"/>
      <c r="BYP9" s="112"/>
      <c r="BYQ9"/>
      <c r="BYR9"/>
      <c r="BYS9"/>
      <c r="BYT9"/>
      <c r="BYU9"/>
      <c r="BYV9"/>
      <c r="BYW9"/>
      <c r="BYX9"/>
      <c r="BYY9"/>
      <c r="BYZ9"/>
      <c r="BZA9"/>
      <c r="BZB9"/>
      <c r="BZC9"/>
      <c r="BZD9"/>
      <c r="BZE9"/>
      <c r="BZF9"/>
      <c r="BZG9"/>
      <c r="BZH9"/>
      <c r="BZI9"/>
      <c r="BZJ9"/>
      <c r="BZK9"/>
      <c r="BZL9"/>
      <c r="CAQ9" s="112"/>
      <c r="CAR9" s="112"/>
      <c r="CAS9" s="112"/>
      <c r="CAT9" s="112"/>
      <c r="CAU9" s="112"/>
      <c r="CAV9" s="112"/>
      <c r="CAW9" s="112"/>
      <c r="CAX9" s="112"/>
      <c r="CAY9"/>
      <c r="CAZ9"/>
      <c r="CBA9"/>
      <c r="CBB9"/>
      <c r="CBC9"/>
      <c r="CBD9"/>
      <c r="CBE9"/>
      <c r="CBF9"/>
      <c r="CBG9"/>
      <c r="CBH9"/>
      <c r="CBI9"/>
      <c r="CBJ9"/>
      <c r="CBK9"/>
      <c r="CBL9"/>
      <c r="CBM9"/>
      <c r="CBN9"/>
      <c r="CBO9"/>
      <c r="CBP9"/>
      <c r="CBQ9"/>
      <c r="CBR9"/>
      <c r="CBS9"/>
      <c r="CBT9"/>
      <c r="CCY9" s="112"/>
      <c r="CCZ9" s="112"/>
      <c r="CDA9" s="112"/>
      <c r="CDB9" s="112"/>
      <c r="CDC9" s="112"/>
      <c r="CDD9" s="112"/>
      <c r="CDE9" s="112"/>
      <c r="CDF9" s="112"/>
      <c r="CDG9"/>
      <c r="CDH9"/>
      <c r="CDI9"/>
      <c r="CDJ9"/>
      <c r="CDK9"/>
      <c r="CDL9"/>
      <c r="CDM9"/>
      <c r="CDN9"/>
      <c r="CDO9"/>
      <c r="CDP9"/>
      <c r="CDQ9"/>
      <c r="CDR9"/>
      <c r="CDS9"/>
      <c r="CDT9"/>
      <c r="CDU9"/>
      <c r="CDV9"/>
      <c r="CDW9"/>
      <c r="CDX9"/>
      <c r="CDY9"/>
      <c r="CDZ9"/>
      <c r="CEA9"/>
      <c r="CEB9"/>
      <c r="CFG9" s="112"/>
      <c r="CFH9" s="112"/>
      <c r="CFI9" s="112"/>
      <c r="CFJ9" s="112"/>
      <c r="CFK9" s="112"/>
      <c r="CFL9" s="112"/>
      <c r="CFM9" s="112"/>
      <c r="CFN9" s="112"/>
      <c r="CFO9"/>
      <c r="CFP9"/>
      <c r="CFQ9"/>
      <c r="CFR9"/>
      <c r="CFS9"/>
      <c r="CFT9"/>
      <c r="CFU9"/>
      <c r="CFV9"/>
      <c r="CFW9"/>
      <c r="CFX9"/>
      <c r="CFY9"/>
      <c r="CFZ9"/>
      <c r="CGA9"/>
      <c r="CGB9"/>
      <c r="CGC9"/>
      <c r="CGD9"/>
      <c r="CGE9"/>
      <c r="CGF9"/>
      <c r="CGG9"/>
      <c r="CGH9"/>
      <c r="CGI9"/>
      <c r="CGJ9"/>
      <c r="CHO9" s="112"/>
      <c r="CHP9" s="112"/>
      <c r="CHQ9" s="112"/>
      <c r="CHR9" s="112"/>
      <c r="CHS9" s="112"/>
      <c r="CHT9" s="112"/>
      <c r="CHU9" s="112"/>
      <c r="CHV9" s="112"/>
      <c r="CHW9"/>
      <c r="CHX9"/>
      <c r="CHY9"/>
      <c r="CHZ9"/>
      <c r="CIA9"/>
      <c r="CIB9"/>
      <c r="CIC9"/>
      <c r="CID9"/>
      <c r="CIE9"/>
      <c r="CIF9"/>
      <c r="CIG9"/>
      <c r="CIH9"/>
      <c r="CII9"/>
      <c r="CIJ9"/>
      <c r="CIK9"/>
      <c r="CIL9"/>
      <c r="CIM9"/>
      <c r="CIN9"/>
      <c r="CIO9"/>
      <c r="CIP9"/>
      <c r="CIQ9"/>
      <c r="CIR9"/>
      <c r="CJW9" s="112"/>
      <c r="CJX9" s="112"/>
      <c r="CJY9" s="112"/>
      <c r="CJZ9" s="112"/>
      <c r="CKA9" s="112"/>
      <c r="CKB9" s="112"/>
      <c r="CKC9" s="112"/>
      <c r="CKD9" s="112"/>
      <c r="CKE9"/>
      <c r="CKF9"/>
      <c r="CKG9"/>
      <c r="CKH9"/>
      <c r="CKI9"/>
      <c r="CKJ9"/>
      <c r="CKK9"/>
      <c r="CKL9"/>
      <c r="CKM9"/>
      <c r="CKN9"/>
      <c r="CKO9"/>
      <c r="CKP9"/>
      <c r="CKQ9"/>
      <c r="CKR9"/>
      <c r="CKS9"/>
      <c r="CKT9"/>
      <c r="CKU9"/>
      <c r="CKV9"/>
      <c r="CKW9"/>
      <c r="CKX9"/>
      <c r="CKY9"/>
      <c r="CKZ9"/>
      <c r="CME9" s="112"/>
      <c r="CMF9" s="112"/>
      <c r="CMG9" s="112"/>
      <c r="CMH9" s="112"/>
      <c r="CMI9" s="112"/>
      <c r="CMJ9" s="112"/>
      <c r="CMK9" s="112"/>
      <c r="CML9" s="112"/>
      <c r="CMM9"/>
      <c r="CMN9"/>
      <c r="CMO9"/>
      <c r="CMP9"/>
      <c r="CMQ9"/>
      <c r="CMR9"/>
      <c r="CMS9"/>
      <c r="CMT9"/>
      <c r="CMU9"/>
      <c r="CMV9"/>
      <c r="CMW9"/>
      <c r="CMX9"/>
      <c r="CMY9"/>
      <c r="CMZ9"/>
      <c r="CNA9"/>
      <c r="CNB9"/>
      <c r="CNC9"/>
      <c r="CND9"/>
      <c r="CNE9"/>
      <c r="CNF9"/>
      <c r="CNG9"/>
      <c r="CNH9"/>
      <c r="COM9" s="112"/>
      <c r="CON9" s="112"/>
      <c r="COO9" s="112"/>
      <c r="COP9" s="112"/>
      <c r="COQ9" s="112"/>
      <c r="COR9" s="112"/>
      <c r="COS9" s="112"/>
      <c r="COT9" s="112"/>
      <c r="COU9"/>
      <c r="COV9"/>
      <c r="COW9"/>
      <c r="COX9"/>
      <c r="COY9"/>
      <c r="COZ9"/>
      <c r="CPA9"/>
      <c r="CPB9"/>
      <c r="CPC9"/>
      <c r="CPD9"/>
      <c r="CPE9"/>
      <c r="CPF9"/>
      <c r="CPG9"/>
      <c r="CPH9"/>
      <c r="CPI9"/>
      <c r="CPJ9"/>
      <c r="CPK9"/>
      <c r="CPL9"/>
      <c r="CPM9"/>
      <c r="CPN9"/>
      <c r="CPO9"/>
      <c r="CPP9"/>
      <c r="CQU9" s="112"/>
      <c r="CQV9" s="112"/>
      <c r="CQW9" s="112"/>
      <c r="CQX9" s="112"/>
      <c r="CQY9" s="112"/>
      <c r="CQZ9" s="112"/>
      <c r="CRA9" s="112"/>
      <c r="CRB9" s="112"/>
      <c r="CRC9"/>
      <c r="CRD9"/>
      <c r="CRE9"/>
      <c r="CRF9"/>
      <c r="CRG9"/>
      <c r="CRH9"/>
      <c r="CRI9"/>
      <c r="CRJ9"/>
      <c r="CRK9"/>
      <c r="CRL9"/>
      <c r="CRM9"/>
      <c r="CRN9"/>
      <c r="CRO9"/>
      <c r="CRP9"/>
      <c r="CRQ9"/>
      <c r="CRR9"/>
      <c r="CRS9"/>
      <c r="CRT9"/>
      <c r="CRU9"/>
      <c r="CRV9"/>
      <c r="CRW9"/>
      <c r="CRX9"/>
      <c r="CTC9" s="112"/>
      <c r="CTD9" s="112"/>
      <c r="CTE9" s="112"/>
      <c r="CTF9" s="112"/>
      <c r="CTG9" s="112"/>
      <c r="CTH9" s="112"/>
      <c r="CTI9" s="112"/>
      <c r="CTJ9" s="112"/>
      <c r="CTK9"/>
      <c r="CTL9"/>
      <c r="CTM9"/>
      <c r="CTN9"/>
      <c r="CTO9"/>
      <c r="CTP9"/>
      <c r="CTQ9"/>
      <c r="CTR9"/>
      <c r="CTS9"/>
      <c r="CTT9"/>
      <c r="CTU9"/>
      <c r="CTV9"/>
      <c r="CTW9"/>
      <c r="CTX9"/>
      <c r="CTY9"/>
      <c r="CTZ9"/>
      <c r="CUA9"/>
      <c r="CUB9"/>
      <c r="CUC9"/>
      <c r="CUD9"/>
      <c r="CUE9"/>
      <c r="CUF9"/>
      <c r="CVK9" s="112"/>
      <c r="CVL9" s="112"/>
      <c r="CVM9" s="112"/>
      <c r="CVN9" s="112"/>
      <c r="CVO9" s="112"/>
      <c r="CVP9" s="112"/>
      <c r="CVQ9" s="112"/>
      <c r="CVR9" s="112"/>
      <c r="CVS9"/>
      <c r="CVT9"/>
      <c r="CVU9"/>
      <c r="CVV9"/>
      <c r="CVW9"/>
      <c r="CVX9"/>
      <c r="CVY9"/>
      <c r="CVZ9"/>
      <c r="CWA9"/>
      <c r="CWB9"/>
      <c r="CWC9"/>
      <c r="CWD9"/>
      <c r="CWE9"/>
      <c r="CWF9"/>
      <c r="CWG9"/>
      <c r="CWH9"/>
      <c r="CWI9"/>
      <c r="CWJ9"/>
      <c r="CWK9"/>
      <c r="CWL9"/>
      <c r="CWM9"/>
      <c r="CWN9"/>
      <c r="CXS9" s="112"/>
      <c r="CXT9" s="112"/>
      <c r="CXU9" s="112"/>
      <c r="CXV9" s="112"/>
      <c r="CXW9" s="112"/>
      <c r="CXX9" s="112"/>
      <c r="CXY9" s="112"/>
      <c r="CXZ9" s="112"/>
      <c r="CYA9"/>
      <c r="CYB9"/>
      <c r="CYC9"/>
      <c r="CYD9"/>
      <c r="CYE9"/>
      <c r="CYF9"/>
      <c r="CYG9"/>
      <c r="CYH9"/>
      <c r="CYI9"/>
      <c r="CYJ9"/>
      <c r="CYK9"/>
      <c r="CYL9"/>
      <c r="CYM9"/>
      <c r="CYN9"/>
      <c r="CYO9"/>
      <c r="CYP9"/>
      <c r="CYQ9"/>
      <c r="CYR9"/>
      <c r="CYS9"/>
      <c r="CYT9"/>
      <c r="CYU9"/>
      <c r="CYV9"/>
      <c r="DAA9" s="112"/>
      <c r="DAB9" s="112"/>
      <c r="DAC9" s="112"/>
      <c r="DAD9" s="112"/>
      <c r="DAE9" s="112"/>
      <c r="DAF9" s="112"/>
      <c r="DAG9" s="112"/>
      <c r="DAH9" s="112"/>
      <c r="DAI9"/>
      <c r="DAJ9"/>
      <c r="DAK9"/>
      <c r="DAL9"/>
      <c r="DAM9"/>
      <c r="DAN9"/>
      <c r="DAO9"/>
      <c r="DAP9"/>
      <c r="DAQ9"/>
      <c r="DAR9"/>
      <c r="DAS9"/>
      <c r="DAT9"/>
      <c r="DAU9"/>
      <c r="DAV9"/>
      <c r="DAW9"/>
      <c r="DAX9"/>
      <c r="DAY9"/>
      <c r="DAZ9"/>
      <c r="DBA9"/>
      <c r="DBB9"/>
      <c r="DBC9"/>
      <c r="DBD9"/>
      <c r="DCI9" s="112"/>
      <c r="DCJ9" s="112"/>
      <c r="DCK9" s="112"/>
      <c r="DCL9" s="112"/>
      <c r="DCM9" s="112"/>
      <c r="DCN9" s="112"/>
      <c r="DCO9" s="112"/>
      <c r="DCP9" s="112"/>
      <c r="DCQ9"/>
      <c r="DCR9"/>
      <c r="DCS9"/>
      <c r="DCT9"/>
      <c r="DCU9"/>
      <c r="DCV9"/>
      <c r="DCW9"/>
      <c r="DCX9"/>
      <c r="DCY9"/>
      <c r="DCZ9"/>
      <c r="DDA9"/>
      <c r="DDB9"/>
      <c r="DDC9"/>
      <c r="DDD9"/>
      <c r="DDE9"/>
      <c r="DDF9"/>
      <c r="DDG9"/>
      <c r="DDH9"/>
      <c r="DDI9"/>
      <c r="DDJ9"/>
      <c r="DDK9"/>
      <c r="DDL9"/>
      <c r="DEQ9" s="112"/>
      <c r="DER9" s="112"/>
      <c r="DES9" s="112"/>
      <c r="DET9" s="112"/>
      <c r="DEU9" s="112"/>
      <c r="DEV9" s="112"/>
      <c r="DEW9" s="112"/>
      <c r="DEX9" s="112"/>
      <c r="DEY9"/>
      <c r="DEZ9"/>
      <c r="DFA9"/>
      <c r="DFB9"/>
      <c r="DFC9"/>
      <c r="DFD9"/>
      <c r="DFE9"/>
      <c r="DFF9"/>
      <c r="DFG9"/>
      <c r="DFH9"/>
      <c r="DFI9"/>
      <c r="DFJ9"/>
      <c r="DFK9"/>
      <c r="DFL9"/>
      <c r="DFM9"/>
      <c r="DFN9"/>
      <c r="DFO9"/>
      <c r="DFP9"/>
      <c r="DFQ9"/>
      <c r="DFR9"/>
      <c r="DFS9"/>
      <c r="DFT9"/>
      <c r="DGY9" s="112"/>
      <c r="DGZ9" s="112"/>
      <c r="DHA9" s="112"/>
      <c r="DHB9" s="112"/>
      <c r="DHC9" s="112"/>
      <c r="DHD9" s="112"/>
      <c r="DHE9" s="112"/>
      <c r="DHF9" s="112"/>
      <c r="DHG9"/>
      <c r="DHH9"/>
      <c r="DHI9"/>
      <c r="DHJ9"/>
      <c r="DHK9"/>
      <c r="DHL9"/>
      <c r="DHM9"/>
      <c r="DHN9"/>
      <c r="DHO9"/>
      <c r="DHP9"/>
      <c r="DHQ9"/>
      <c r="DHR9"/>
      <c r="DHS9"/>
      <c r="DHT9"/>
      <c r="DHU9"/>
      <c r="DHV9"/>
      <c r="DHW9"/>
      <c r="DHX9"/>
      <c r="DHY9"/>
      <c r="DHZ9"/>
      <c r="DIA9"/>
      <c r="DIB9"/>
      <c r="DJG9" s="112"/>
      <c r="DJH9" s="112"/>
      <c r="DJI9" s="112"/>
      <c r="DJJ9" s="112"/>
      <c r="DJK9" s="112"/>
      <c r="DJL9" s="112"/>
      <c r="DJM9" s="112"/>
      <c r="DJN9" s="112"/>
      <c r="DJO9"/>
      <c r="DJP9"/>
      <c r="DJQ9"/>
      <c r="DJR9"/>
      <c r="DJS9"/>
      <c r="DJT9"/>
      <c r="DJU9"/>
      <c r="DJV9"/>
      <c r="DJW9"/>
      <c r="DJX9"/>
      <c r="DJY9"/>
      <c r="DJZ9"/>
      <c r="DKA9"/>
      <c r="DKB9"/>
      <c r="DKC9"/>
      <c r="DKD9"/>
      <c r="DKE9"/>
      <c r="DKF9"/>
      <c r="DKG9"/>
      <c r="DKH9"/>
      <c r="DKI9"/>
      <c r="DKJ9"/>
      <c r="DLO9" s="112"/>
      <c r="DLP9" s="112"/>
      <c r="DLQ9" s="112"/>
      <c r="DLR9" s="112"/>
      <c r="DLS9" s="112"/>
      <c r="DLT9" s="112"/>
      <c r="DLU9" s="112"/>
      <c r="DLV9" s="112"/>
      <c r="DLW9"/>
      <c r="DLX9"/>
      <c r="DLY9"/>
      <c r="DLZ9"/>
      <c r="DMA9"/>
      <c r="DMB9"/>
      <c r="DMC9"/>
      <c r="DMD9"/>
      <c r="DME9"/>
      <c r="DMF9"/>
      <c r="DMG9"/>
      <c r="DMH9"/>
      <c r="DMI9"/>
      <c r="DMJ9"/>
      <c r="DMK9"/>
      <c r="DML9"/>
      <c r="DMM9"/>
      <c r="DMN9"/>
      <c r="DMO9"/>
      <c r="DMP9"/>
      <c r="DMQ9"/>
      <c r="DMR9"/>
      <c r="DNW9" s="112"/>
      <c r="DNX9" s="112"/>
      <c r="DNY9" s="112"/>
      <c r="DNZ9" s="112"/>
      <c r="DOA9" s="112"/>
      <c r="DOB9" s="112"/>
      <c r="DOC9" s="112"/>
      <c r="DOD9" s="112"/>
      <c r="DOE9"/>
      <c r="DOF9"/>
      <c r="DOG9"/>
      <c r="DOH9"/>
      <c r="DOI9"/>
      <c r="DOJ9"/>
      <c r="DOK9"/>
      <c r="DOL9"/>
      <c r="DOM9"/>
      <c r="DON9"/>
      <c r="DOO9"/>
      <c r="DOP9"/>
      <c r="DOQ9"/>
      <c r="DOR9"/>
      <c r="DOS9"/>
      <c r="DOT9"/>
      <c r="DOU9"/>
      <c r="DOV9"/>
      <c r="DOW9"/>
      <c r="DOX9"/>
      <c r="DOY9"/>
      <c r="DOZ9"/>
      <c r="DQE9" s="112"/>
      <c r="DQF9" s="112"/>
      <c r="DQG9" s="112"/>
      <c r="DQH9" s="112"/>
      <c r="DQI9" s="112"/>
      <c r="DQJ9" s="112"/>
      <c r="DQK9" s="112"/>
      <c r="DQL9" s="112"/>
      <c r="DQM9"/>
      <c r="DQN9"/>
      <c r="DQO9"/>
      <c r="DQP9"/>
      <c r="DQQ9"/>
      <c r="DQR9"/>
      <c r="DQS9"/>
      <c r="DQT9"/>
      <c r="DQU9"/>
      <c r="DQV9"/>
      <c r="DQW9"/>
      <c r="DQX9"/>
      <c r="DQY9"/>
      <c r="DQZ9"/>
      <c r="DRA9"/>
      <c r="DRB9"/>
      <c r="DRC9"/>
      <c r="DRD9"/>
      <c r="DRE9"/>
      <c r="DRF9"/>
      <c r="DRG9"/>
      <c r="DRH9"/>
      <c r="DSM9" s="112"/>
      <c r="DSN9" s="112"/>
      <c r="DSO9" s="112"/>
      <c r="DSP9" s="112"/>
      <c r="DSQ9" s="112"/>
      <c r="DSR9" s="112"/>
      <c r="DSS9" s="112"/>
      <c r="DST9" s="112"/>
      <c r="DSU9"/>
      <c r="DSV9"/>
      <c r="DSW9"/>
      <c r="DSX9"/>
      <c r="DSY9"/>
      <c r="DSZ9"/>
      <c r="DTA9"/>
      <c r="DTB9"/>
      <c r="DTC9"/>
      <c r="DTD9"/>
      <c r="DTE9"/>
      <c r="DTF9"/>
      <c r="DTG9"/>
      <c r="DTH9"/>
      <c r="DTI9"/>
      <c r="DTJ9"/>
      <c r="DTK9"/>
      <c r="DTL9"/>
      <c r="DTM9"/>
      <c r="DTN9"/>
      <c r="DTO9"/>
      <c r="DTP9"/>
      <c r="DUU9" s="112"/>
      <c r="DUV9" s="112"/>
      <c r="DUW9" s="112"/>
      <c r="DUX9" s="112"/>
      <c r="DUY9" s="112"/>
      <c r="DUZ9" s="112"/>
      <c r="DVA9" s="112"/>
      <c r="DVB9" s="112"/>
      <c r="DVC9"/>
      <c r="DVD9"/>
      <c r="DVE9"/>
      <c r="DVF9"/>
      <c r="DVG9"/>
      <c r="DVH9"/>
      <c r="DVI9"/>
      <c r="DVJ9"/>
      <c r="DVK9"/>
      <c r="DVL9"/>
      <c r="DVM9"/>
      <c r="DVN9"/>
      <c r="DVO9"/>
      <c r="DVP9"/>
      <c r="DVQ9"/>
      <c r="DVR9"/>
      <c r="DVS9"/>
      <c r="DVT9"/>
      <c r="DVU9"/>
      <c r="DVV9"/>
      <c r="DVW9"/>
      <c r="DVX9"/>
      <c r="DXC9" s="112"/>
      <c r="DXD9" s="112"/>
      <c r="DXE9" s="112"/>
      <c r="DXF9" s="112"/>
      <c r="DXG9" s="112"/>
      <c r="DXH9" s="112"/>
      <c r="DXI9" s="112"/>
      <c r="DXJ9" s="112"/>
      <c r="DXK9"/>
      <c r="DXL9"/>
      <c r="DXM9"/>
      <c r="DXN9"/>
      <c r="DXO9"/>
      <c r="DXP9"/>
      <c r="DXQ9"/>
      <c r="DXR9"/>
      <c r="DXS9"/>
      <c r="DXT9"/>
      <c r="DXU9"/>
      <c r="DXV9"/>
      <c r="DXW9"/>
      <c r="DXX9"/>
      <c r="DXY9"/>
      <c r="DXZ9"/>
      <c r="DYA9"/>
      <c r="DYB9"/>
      <c r="DYC9"/>
      <c r="DYD9"/>
      <c r="DYE9"/>
      <c r="DYF9"/>
      <c r="DZK9" s="112"/>
      <c r="DZL9" s="112"/>
      <c r="DZM9" s="112"/>
      <c r="DZN9" s="112"/>
      <c r="DZO9" s="112"/>
      <c r="DZP9" s="112"/>
      <c r="DZQ9" s="112"/>
      <c r="DZR9" s="112"/>
      <c r="DZS9"/>
      <c r="DZT9"/>
      <c r="DZU9"/>
      <c r="DZV9"/>
      <c r="DZW9"/>
      <c r="DZX9"/>
      <c r="DZY9"/>
      <c r="DZZ9"/>
      <c r="EAA9"/>
      <c r="EAB9"/>
      <c r="EAC9"/>
      <c r="EAD9"/>
      <c r="EAE9"/>
      <c r="EAF9"/>
      <c r="EAG9"/>
      <c r="EAH9"/>
      <c r="EAI9"/>
      <c r="EAJ9"/>
      <c r="EAK9"/>
      <c r="EAL9"/>
      <c r="EAM9"/>
      <c r="EAN9"/>
      <c r="EBS9" s="112"/>
      <c r="EBT9" s="112"/>
      <c r="EBU9" s="112"/>
      <c r="EBV9" s="112"/>
      <c r="EBW9" s="112"/>
      <c r="EBX9" s="112"/>
      <c r="EBY9" s="112"/>
      <c r="EBZ9" s="112"/>
      <c r="ECA9"/>
      <c r="ECB9"/>
      <c r="ECC9"/>
      <c r="ECD9"/>
      <c r="ECE9"/>
      <c r="ECF9"/>
      <c r="ECG9"/>
      <c r="ECH9"/>
      <c r="ECI9"/>
      <c r="ECJ9"/>
      <c r="ECK9"/>
      <c r="ECL9"/>
      <c r="ECM9"/>
      <c r="ECN9"/>
      <c r="ECO9"/>
      <c r="ECP9"/>
      <c r="ECQ9"/>
      <c r="ECR9"/>
      <c r="ECS9"/>
      <c r="ECT9"/>
      <c r="ECU9"/>
      <c r="ECV9"/>
      <c r="EEA9" s="112"/>
      <c r="EEB9" s="112"/>
      <c r="EEC9" s="112"/>
      <c r="EED9" s="112"/>
      <c r="EEE9" s="112"/>
      <c r="EEF9" s="112"/>
      <c r="EEG9" s="112"/>
      <c r="EEH9" s="112"/>
      <c r="EEI9"/>
      <c r="EEJ9"/>
      <c r="EEK9"/>
      <c r="EEL9"/>
      <c r="EEM9"/>
      <c r="EEN9"/>
      <c r="EEO9"/>
      <c r="EEP9"/>
      <c r="EEQ9"/>
      <c r="EER9"/>
      <c r="EES9"/>
      <c r="EET9"/>
      <c r="EEU9"/>
      <c r="EEV9"/>
      <c r="EEW9"/>
      <c r="EEX9"/>
      <c r="EEY9"/>
      <c r="EEZ9"/>
      <c r="EFA9"/>
      <c r="EFB9"/>
      <c r="EFC9"/>
      <c r="EFD9"/>
      <c r="EGI9" s="112"/>
      <c r="EGJ9" s="112"/>
      <c r="EGK9" s="112"/>
      <c r="EGL9" s="112"/>
      <c r="EGM9" s="112"/>
      <c r="EGN9" s="112"/>
      <c r="EGO9" s="112"/>
      <c r="EGP9" s="112"/>
      <c r="EGQ9"/>
      <c r="EGR9"/>
      <c r="EGS9"/>
      <c r="EGT9"/>
      <c r="EGU9"/>
      <c r="EGV9"/>
      <c r="EGW9"/>
      <c r="EGX9"/>
      <c r="EGY9"/>
      <c r="EGZ9"/>
      <c r="EHA9"/>
      <c r="EHB9"/>
      <c r="EHC9"/>
      <c r="EHD9"/>
      <c r="EHE9"/>
      <c r="EHF9"/>
      <c r="EHG9"/>
      <c r="EHH9"/>
      <c r="EHI9"/>
      <c r="EHJ9"/>
      <c r="EHK9"/>
      <c r="EHL9"/>
      <c r="EIQ9" s="112"/>
      <c r="EIR9" s="112"/>
      <c r="EIS9" s="112"/>
      <c r="EIT9" s="112"/>
      <c r="EIU9" s="112"/>
      <c r="EIV9" s="112"/>
      <c r="EIW9" s="112"/>
      <c r="EIX9" s="112"/>
      <c r="EIY9"/>
      <c r="EIZ9"/>
      <c r="EJA9"/>
      <c r="EJB9"/>
      <c r="EJC9"/>
      <c r="EJD9"/>
      <c r="EJE9"/>
      <c r="EJF9"/>
      <c r="EJG9"/>
      <c r="EJH9"/>
      <c r="EJI9"/>
      <c r="EJJ9"/>
      <c r="EJK9"/>
      <c r="EJL9"/>
      <c r="EJM9"/>
      <c r="EJN9"/>
      <c r="EJO9"/>
      <c r="EJP9"/>
      <c r="EJQ9"/>
      <c r="EJR9"/>
      <c r="EJS9"/>
      <c r="EJT9"/>
      <c r="EKY9" s="112"/>
      <c r="EKZ9" s="112"/>
      <c r="ELA9" s="112"/>
      <c r="ELB9" s="112"/>
      <c r="ELC9" s="112"/>
      <c r="ELD9" s="112"/>
      <c r="ELE9" s="112"/>
      <c r="ELF9" s="112"/>
      <c r="ELG9"/>
      <c r="ELH9"/>
      <c r="ELI9"/>
      <c r="ELJ9"/>
      <c r="ELK9"/>
      <c r="ELL9"/>
      <c r="ELM9"/>
      <c r="ELN9"/>
      <c r="ELO9"/>
      <c r="ELP9"/>
      <c r="ELQ9"/>
      <c r="ELR9"/>
      <c r="ELS9"/>
      <c r="ELT9"/>
      <c r="ELU9"/>
      <c r="ELV9"/>
      <c r="ELW9"/>
      <c r="ELX9"/>
      <c r="ELY9"/>
      <c r="ELZ9"/>
      <c r="EMA9"/>
      <c r="EMB9"/>
      <c r="ENG9" s="112"/>
      <c r="ENH9" s="112"/>
      <c r="ENI9" s="112"/>
      <c r="ENJ9" s="112"/>
      <c r="ENK9" s="112"/>
      <c r="ENL9" s="112"/>
      <c r="ENM9" s="112"/>
      <c r="ENN9" s="112"/>
      <c r="ENO9"/>
      <c r="ENP9"/>
      <c r="ENQ9"/>
      <c r="ENR9"/>
      <c r="ENS9"/>
      <c r="ENT9"/>
      <c r="ENU9"/>
      <c r="ENV9"/>
      <c r="ENW9"/>
      <c r="ENX9"/>
      <c r="ENY9"/>
      <c r="ENZ9"/>
      <c r="EOA9"/>
      <c r="EOB9"/>
      <c r="EOC9"/>
      <c r="EOD9"/>
      <c r="EOE9"/>
      <c r="EOF9"/>
      <c r="EOG9"/>
      <c r="EOH9"/>
      <c r="EOI9"/>
      <c r="EOJ9"/>
      <c r="EPO9" s="112"/>
      <c r="EPP9" s="112"/>
      <c r="EPQ9" s="112"/>
      <c r="EPR9" s="112"/>
      <c r="EPS9" s="112"/>
      <c r="EPT9" s="112"/>
      <c r="EPU9" s="112"/>
      <c r="EPV9" s="112"/>
      <c r="EPW9"/>
      <c r="EPX9"/>
      <c r="EPY9"/>
      <c r="EPZ9"/>
      <c r="EQA9"/>
      <c r="EQB9"/>
      <c r="EQC9"/>
      <c r="EQD9"/>
      <c r="EQE9"/>
      <c r="EQF9"/>
      <c r="EQG9"/>
      <c r="EQH9"/>
      <c r="EQI9"/>
      <c r="EQJ9"/>
      <c r="EQK9"/>
      <c r="EQL9"/>
      <c r="EQM9"/>
      <c r="EQN9"/>
      <c r="EQO9"/>
      <c r="EQP9"/>
      <c r="EQQ9"/>
      <c r="EQR9"/>
      <c r="ERW9" s="112"/>
      <c r="ERX9" s="112"/>
      <c r="ERY9" s="112"/>
      <c r="ERZ9" s="112"/>
      <c r="ESA9" s="112"/>
      <c r="ESB9" s="112"/>
      <c r="ESC9" s="112"/>
      <c r="ESD9" s="112"/>
      <c r="ESE9"/>
      <c r="ESF9"/>
      <c r="ESG9"/>
      <c r="ESH9"/>
      <c r="ESI9"/>
      <c r="ESJ9"/>
      <c r="ESK9"/>
      <c r="ESL9"/>
      <c r="ESM9"/>
      <c r="ESN9"/>
      <c r="ESO9"/>
      <c r="ESP9"/>
      <c r="ESQ9"/>
      <c r="ESR9"/>
      <c r="ESS9"/>
      <c r="EST9"/>
      <c r="ESU9"/>
      <c r="ESV9"/>
      <c r="ESW9"/>
      <c r="ESX9"/>
      <c r="ESY9"/>
      <c r="ESZ9"/>
      <c r="EUE9" s="112"/>
      <c r="EUF9" s="112"/>
      <c r="EUG9" s="112"/>
      <c r="EUH9" s="112"/>
      <c r="EUI9" s="112"/>
      <c r="EUJ9" s="112"/>
      <c r="EUK9" s="112"/>
      <c r="EUL9" s="112"/>
      <c r="EUM9"/>
      <c r="EUN9"/>
      <c r="EUO9"/>
      <c r="EUP9"/>
      <c r="EUQ9"/>
      <c r="EUR9"/>
      <c r="EUS9"/>
      <c r="EUT9"/>
      <c r="EUU9"/>
      <c r="EUV9"/>
      <c r="EUW9"/>
      <c r="EUX9"/>
      <c r="EUY9"/>
      <c r="EUZ9"/>
      <c r="EVA9"/>
      <c r="EVB9"/>
      <c r="EVC9"/>
      <c r="EVD9"/>
      <c r="EVE9"/>
      <c r="EVF9"/>
      <c r="EVG9"/>
      <c r="EVH9"/>
      <c r="EWM9" s="112"/>
      <c r="EWN9" s="112"/>
      <c r="EWO9" s="112"/>
      <c r="EWP9" s="112"/>
      <c r="EWQ9" s="112"/>
      <c r="EWR9" s="112"/>
      <c r="EWS9" s="112"/>
      <c r="EWT9" s="112"/>
      <c r="EWU9"/>
      <c r="EWV9"/>
      <c r="EWW9"/>
      <c r="EWX9"/>
      <c r="EWY9"/>
      <c r="EWZ9"/>
      <c r="EXA9"/>
      <c r="EXB9"/>
      <c r="EXC9"/>
      <c r="EXD9"/>
      <c r="EXE9"/>
      <c r="EXF9"/>
      <c r="EXG9"/>
      <c r="EXH9"/>
      <c r="EXI9"/>
      <c r="EXJ9"/>
      <c r="EXK9"/>
      <c r="EXL9"/>
      <c r="EXM9"/>
      <c r="EXN9"/>
      <c r="EXO9"/>
      <c r="EXP9"/>
      <c r="EYU9" s="112"/>
      <c r="EYV9" s="112"/>
      <c r="EYW9" s="112"/>
      <c r="EYX9" s="112"/>
      <c r="EYY9" s="112"/>
      <c r="EYZ9" s="112"/>
      <c r="EZA9" s="112"/>
      <c r="EZB9" s="112"/>
      <c r="EZC9"/>
      <c r="EZD9"/>
      <c r="EZE9"/>
      <c r="EZF9"/>
      <c r="EZG9"/>
      <c r="EZH9"/>
      <c r="EZI9"/>
      <c r="EZJ9"/>
      <c r="EZK9"/>
      <c r="EZL9"/>
      <c r="EZM9"/>
      <c r="EZN9"/>
      <c r="EZO9"/>
      <c r="EZP9"/>
      <c r="EZQ9"/>
      <c r="EZR9"/>
      <c r="EZS9"/>
      <c r="EZT9"/>
      <c r="EZU9"/>
      <c r="EZV9"/>
      <c r="EZW9"/>
      <c r="EZX9"/>
      <c r="FBC9" s="112"/>
      <c r="FBD9" s="112"/>
      <c r="FBE9" s="112"/>
      <c r="FBF9" s="112"/>
      <c r="FBG9" s="112"/>
      <c r="FBH9" s="112"/>
      <c r="FBI9" s="112"/>
      <c r="FBJ9" s="112"/>
      <c r="FBK9"/>
      <c r="FBL9"/>
      <c r="FBM9"/>
      <c r="FBN9"/>
      <c r="FBO9"/>
      <c r="FBP9"/>
      <c r="FBQ9"/>
      <c r="FBR9"/>
      <c r="FBS9"/>
      <c r="FBT9"/>
      <c r="FBU9"/>
      <c r="FBV9"/>
      <c r="FBW9"/>
      <c r="FBX9"/>
      <c r="FBY9"/>
      <c r="FBZ9"/>
      <c r="FCA9"/>
      <c r="FCB9"/>
      <c r="FCC9"/>
      <c r="FCD9"/>
      <c r="FCE9"/>
      <c r="FCF9"/>
      <c r="FDK9" s="112"/>
      <c r="FDL9" s="112"/>
      <c r="FDM9" s="112"/>
      <c r="FDN9" s="112"/>
      <c r="FDO9" s="112"/>
      <c r="FDP9" s="112"/>
      <c r="FDQ9" s="112"/>
      <c r="FDR9" s="112"/>
      <c r="FDS9"/>
      <c r="FDT9"/>
      <c r="FDU9"/>
      <c r="FDV9"/>
      <c r="FDW9"/>
      <c r="FDX9"/>
      <c r="FDY9"/>
      <c r="FDZ9"/>
      <c r="FEA9"/>
      <c r="FEB9"/>
      <c r="FEC9"/>
      <c r="FED9"/>
      <c r="FEE9"/>
      <c r="FEF9"/>
      <c r="FEG9"/>
      <c r="FEH9"/>
      <c r="FEI9"/>
      <c r="FEJ9"/>
      <c r="FEK9"/>
      <c r="FEL9"/>
      <c r="FEM9"/>
      <c r="FEN9"/>
      <c r="FFS9" s="112"/>
      <c r="FFT9" s="112"/>
      <c r="FFU9" s="112"/>
      <c r="FFV9" s="112"/>
      <c r="FFW9" s="112"/>
      <c r="FFX9" s="112"/>
      <c r="FFY9" s="112"/>
      <c r="FFZ9" s="112"/>
      <c r="FGA9"/>
      <c r="FGB9"/>
      <c r="FGC9"/>
      <c r="FGD9"/>
      <c r="FGE9"/>
      <c r="FGF9"/>
      <c r="FGG9"/>
      <c r="FGH9"/>
      <c r="FGI9"/>
      <c r="FGJ9"/>
      <c r="FGK9"/>
      <c r="FGL9"/>
      <c r="FGM9"/>
      <c r="FGN9"/>
      <c r="FGO9"/>
      <c r="FGP9"/>
      <c r="FGQ9"/>
      <c r="FGR9"/>
      <c r="FGS9"/>
      <c r="FGT9"/>
      <c r="FGU9"/>
      <c r="FGV9"/>
      <c r="FIA9" s="112"/>
      <c r="FIB9" s="112"/>
      <c r="FIC9" s="112"/>
      <c r="FID9" s="112"/>
      <c r="FIE9" s="112"/>
      <c r="FIF9" s="112"/>
      <c r="FIG9" s="112"/>
      <c r="FIH9" s="112"/>
      <c r="FII9"/>
      <c r="FIJ9"/>
      <c r="FIK9"/>
      <c r="FIL9"/>
      <c r="FIM9"/>
      <c r="FIN9"/>
      <c r="FIO9"/>
      <c r="FIP9"/>
      <c r="FIQ9"/>
      <c r="FIR9"/>
      <c r="FIS9"/>
      <c r="FIT9"/>
      <c r="FIU9"/>
      <c r="FIV9"/>
      <c r="FIW9"/>
      <c r="FIX9"/>
      <c r="FIY9"/>
      <c r="FIZ9"/>
      <c r="FJA9"/>
      <c r="FJB9"/>
      <c r="FJC9"/>
      <c r="FJD9"/>
      <c r="FKI9" s="112"/>
      <c r="FKJ9" s="112"/>
      <c r="FKK9" s="112"/>
      <c r="FKL9" s="112"/>
      <c r="FKM9" s="112"/>
      <c r="FKN9" s="112"/>
      <c r="FKO9" s="112"/>
      <c r="FKP9" s="112"/>
      <c r="FKQ9"/>
      <c r="FKR9"/>
      <c r="FKS9"/>
      <c r="FKT9"/>
      <c r="FKU9"/>
      <c r="FKV9"/>
      <c r="FKW9"/>
      <c r="FKX9"/>
      <c r="FKY9"/>
      <c r="FKZ9"/>
      <c r="FLA9"/>
      <c r="FLB9"/>
      <c r="FLC9"/>
      <c r="FLD9"/>
      <c r="FLE9"/>
      <c r="FLF9"/>
      <c r="FLG9"/>
      <c r="FLH9"/>
      <c r="FLI9"/>
      <c r="FLJ9"/>
      <c r="FLK9"/>
      <c r="FLL9"/>
      <c r="FMQ9" s="112"/>
      <c r="FMR9" s="112"/>
      <c r="FMS9" s="112"/>
      <c r="FMT9" s="112"/>
      <c r="FMU9" s="112"/>
      <c r="FMV9" s="112"/>
      <c r="FMW9" s="112"/>
      <c r="FMX9" s="112"/>
      <c r="FMY9"/>
      <c r="FMZ9"/>
      <c r="FNA9"/>
      <c r="FNB9"/>
      <c r="FNC9"/>
      <c r="FND9"/>
      <c r="FNE9"/>
      <c r="FNF9"/>
      <c r="FNG9"/>
      <c r="FNH9"/>
      <c r="FNI9"/>
      <c r="FNJ9"/>
      <c r="FNK9"/>
      <c r="FNL9"/>
      <c r="FNM9"/>
      <c r="FNN9"/>
      <c r="FNO9"/>
      <c r="FNP9"/>
      <c r="FNQ9"/>
      <c r="FNR9"/>
      <c r="FNS9"/>
      <c r="FNT9"/>
      <c r="FOY9" s="112"/>
      <c r="FOZ9" s="112"/>
      <c r="FPA9" s="112"/>
      <c r="FPB9" s="112"/>
      <c r="FPC9" s="112"/>
      <c r="FPD9" s="112"/>
      <c r="FPE9" s="112"/>
      <c r="FPF9" s="112"/>
      <c r="FPG9"/>
      <c r="FPH9"/>
      <c r="FPI9"/>
      <c r="FPJ9"/>
      <c r="FPK9"/>
      <c r="FPL9"/>
      <c r="FPM9"/>
      <c r="FPN9"/>
      <c r="FPO9"/>
      <c r="FPP9"/>
      <c r="FPQ9"/>
      <c r="FPR9"/>
      <c r="FPS9"/>
      <c r="FPT9"/>
      <c r="FPU9"/>
      <c r="FPV9"/>
      <c r="FPW9"/>
      <c r="FPX9"/>
      <c r="FPY9"/>
      <c r="FPZ9"/>
      <c r="FQA9"/>
      <c r="FQB9"/>
      <c r="FRG9" s="112"/>
      <c r="FRH9" s="112"/>
      <c r="FRI9" s="112"/>
      <c r="FRJ9" s="112"/>
      <c r="FRK9" s="112"/>
      <c r="FRL9" s="112"/>
      <c r="FRM9" s="112"/>
      <c r="FRN9" s="112"/>
      <c r="FRO9"/>
      <c r="FRP9"/>
      <c r="FRQ9"/>
      <c r="FRR9"/>
      <c r="FRS9"/>
      <c r="FRT9"/>
      <c r="FRU9"/>
      <c r="FRV9"/>
      <c r="FRW9"/>
      <c r="FRX9"/>
      <c r="FRY9"/>
      <c r="FRZ9"/>
      <c r="FSA9"/>
      <c r="FSB9"/>
      <c r="FSC9"/>
      <c r="FSD9"/>
      <c r="FSE9"/>
      <c r="FSF9"/>
      <c r="FSG9"/>
      <c r="FSH9"/>
      <c r="FSI9"/>
      <c r="FSJ9"/>
      <c r="FTO9" s="112"/>
      <c r="FTP9" s="112"/>
      <c r="FTQ9" s="112"/>
      <c r="FTR9" s="112"/>
      <c r="FTS9" s="112"/>
      <c r="FTT9" s="112"/>
      <c r="FTU9" s="112"/>
      <c r="FTV9" s="112"/>
      <c r="FTW9"/>
      <c r="FTX9"/>
      <c r="FTY9"/>
      <c r="FTZ9"/>
      <c r="FUA9"/>
      <c r="FUB9"/>
      <c r="FUC9"/>
      <c r="FUD9"/>
      <c r="FUE9"/>
      <c r="FUF9"/>
      <c r="FUG9"/>
      <c r="FUH9"/>
      <c r="FUI9"/>
      <c r="FUJ9"/>
      <c r="FUK9"/>
      <c r="FUL9"/>
      <c r="FUM9"/>
      <c r="FUN9"/>
      <c r="FUO9"/>
      <c r="FUP9"/>
      <c r="FUQ9"/>
      <c r="FUR9"/>
      <c r="FVW9" s="112"/>
      <c r="FVX9" s="112"/>
      <c r="FVY9" s="112"/>
      <c r="FVZ9" s="112"/>
      <c r="FWA9" s="112"/>
      <c r="FWB9" s="112"/>
      <c r="FWC9" s="112"/>
      <c r="FWD9" s="112"/>
      <c r="FWE9"/>
      <c r="FWF9"/>
      <c r="FWG9"/>
      <c r="FWH9"/>
      <c r="FWI9"/>
      <c r="FWJ9"/>
      <c r="FWK9"/>
      <c r="FWL9"/>
      <c r="FWM9"/>
      <c r="FWN9"/>
      <c r="FWO9"/>
      <c r="FWP9"/>
      <c r="FWQ9"/>
      <c r="FWR9"/>
      <c r="FWS9"/>
      <c r="FWT9"/>
      <c r="FWU9"/>
      <c r="FWV9"/>
      <c r="FWW9"/>
      <c r="FWX9"/>
      <c r="FWY9"/>
      <c r="FWZ9"/>
      <c r="FYE9" s="112"/>
      <c r="FYF9" s="112"/>
      <c r="FYG9" s="112"/>
      <c r="FYH9" s="112"/>
      <c r="FYI9" s="112"/>
      <c r="FYJ9" s="112"/>
      <c r="FYK9" s="112"/>
      <c r="FYL9" s="112"/>
      <c r="FYM9"/>
      <c r="FYN9"/>
      <c r="FYO9"/>
      <c r="FYP9"/>
      <c r="FYQ9"/>
      <c r="FYR9"/>
      <c r="FYS9"/>
      <c r="FYT9"/>
      <c r="FYU9"/>
      <c r="FYV9"/>
      <c r="FYW9"/>
      <c r="FYX9"/>
      <c r="FYY9"/>
      <c r="FYZ9"/>
      <c r="FZA9"/>
      <c r="FZB9"/>
      <c r="FZC9"/>
      <c r="FZD9"/>
      <c r="FZE9"/>
      <c r="FZF9"/>
      <c r="FZG9"/>
      <c r="FZH9"/>
      <c r="GAM9" s="112"/>
      <c r="GAN9" s="112"/>
      <c r="GAO9" s="112"/>
      <c r="GAP9" s="112"/>
      <c r="GAQ9" s="112"/>
      <c r="GAR9" s="112"/>
      <c r="GAS9" s="112"/>
      <c r="GAT9" s="112"/>
      <c r="GAU9"/>
      <c r="GAV9"/>
      <c r="GAW9"/>
      <c r="GAX9"/>
      <c r="GAY9"/>
      <c r="GAZ9"/>
      <c r="GBA9"/>
      <c r="GBB9"/>
      <c r="GBC9"/>
      <c r="GBD9"/>
      <c r="GBE9"/>
      <c r="GBF9"/>
      <c r="GBG9"/>
      <c r="GBH9"/>
      <c r="GBI9"/>
      <c r="GBJ9"/>
      <c r="GBK9"/>
      <c r="GBL9"/>
      <c r="GBM9"/>
      <c r="GBN9"/>
      <c r="GBO9"/>
      <c r="GBP9"/>
      <c r="GCU9" s="112"/>
      <c r="GCV9" s="112"/>
      <c r="GCW9" s="112"/>
      <c r="GCX9" s="112"/>
      <c r="GCY9" s="112"/>
      <c r="GCZ9" s="112"/>
      <c r="GDA9" s="112"/>
      <c r="GDB9" s="112"/>
      <c r="GDC9"/>
      <c r="GDD9"/>
      <c r="GDE9"/>
      <c r="GDF9"/>
      <c r="GDG9"/>
      <c r="GDH9"/>
      <c r="GDI9"/>
      <c r="GDJ9"/>
      <c r="GDK9"/>
      <c r="GDL9"/>
      <c r="GDM9"/>
      <c r="GDN9"/>
      <c r="GDO9"/>
      <c r="GDP9"/>
      <c r="GDQ9"/>
      <c r="GDR9"/>
      <c r="GDS9"/>
      <c r="GDT9"/>
      <c r="GDU9"/>
      <c r="GDV9"/>
      <c r="GDW9"/>
      <c r="GDX9"/>
      <c r="GFC9" s="112"/>
      <c r="GFD9" s="112"/>
      <c r="GFE9" s="112"/>
      <c r="GFF9" s="112"/>
      <c r="GFG9" s="112"/>
      <c r="GFH9" s="112"/>
      <c r="GFI9" s="112"/>
      <c r="GFJ9" s="112"/>
      <c r="GFK9"/>
      <c r="GFL9"/>
      <c r="GFM9"/>
      <c r="GFN9"/>
      <c r="GFO9"/>
      <c r="GFP9"/>
      <c r="GFQ9"/>
      <c r="GFR9"/>
      <c r="GFS9"/>
      <c r="GFT9"/>
      <c r="GFU9"/>
      <c r="GFV9"/>
      <c r="GFW9"/>
      <c r="GFX9"/>
      <c r="GFY9"/>
      <c r="GFZ9"/>
      <c r="GGA9"/>
      <c r="GGB9"/>
      <c r="GGC9"/>
      <c r="GGD9"/>
      <c r="GGE9"/>
      <c r="GGF9"/>
      <c r="GHK9" s="112"/>
      <c r="GHL9" s="112"/>
      <c r="GHM9" s="112"/>
      <c r="GHN9" s="112"/>
      <c r="GHO9" s="112"/>
      <c r="GHP9" s="112"/>
      <c r="GHQ9" s="112"/>
      <c r="GHR9" s="112"/>
      <c r="GHS9"/>
      <c r="GHT9"/>
      <c r="GHU9"/>
      <c r="GHV9"/>
      <c r="GHW9"/>
      <c r="GHX9"/>
      <c r="GHY9"/>
      <c r="GHZ9"/>
      <c r="GIA9"/>
      <c r="GIB9"/>
      <c r="GIC9"/>
      <c r="GID9"/>
      <c r="GIE9"/>
      <c r="GIF9"/>
      <c r="GIG9"/>
      <c r="GIH9"/>
      <c r="GII9"/>
      <c r="GIJ9"/>
      <c r="GIK9"/>
      <c r="GIL9"/>
      <c r="GIM9"/>
      <c r="GIN9"/>
      <c r="GJS9" s="112"/>
      <c r="GJT9" s="112"/>
      <c r="GJU9" s="112"/>
      <c r="GJV9" s="112"/>
      <c r="GJW9" s="112"/>
      <c r="GJX9" s="112"/>
      <c r="GJY9" s="112"/>
      <c r="GJZ9" s="112"/>
      <c r="GKA9"/>
      <c r="GKB9"/>
      <c r="GKC9"/>
      <c r="GKD9"/>
      <c r="GKE9"/>
      <c r="GKF9"/>
      <c r="GKG9"/>
      <c r="GKH9"/>
      <c r="GKI9"/>
      <c r="GKJ9"/>
      <c r="GKK9"/>
      <c r="GKL9"/>
      <c r="GKM9"/>
      <c r="GKN9"/>
      <c r="GKO9"/>
      <c r="GKP9"/>
      <c r="GKQ9"/>
      <c r="GKR9"/>
      <c r="GKS9"/>
      <c r="GKT9"/>
      <c r="GKU9"/>
      <c r="GKV9"/>
      <c r="GMA9" s="112"/>
      <c r="GMB9" s="112"/>
      <c r="GMC9" s="112"/>
      <c r="GMD9" s="112"/>
      <c r="GME9" s="112"/>
      <c r="GMF9" s="112"/>
      <c r="GMG9" s="112"/>
      <c r="GMH9" s="112"/>
      <c r="GMI9"/>
      <c r="GMJ9"/>
      <c r="GMK9"/>
      <c r="GML9"/>
      <c r="GMM9"/>
      <c r="GMN9"/>
      <c r="GMO9"/>
      <c r="GMP9"/>
      <c r="GMQ9"/>
      <c r="GMR9"/>
      <c r="GMS9"/>
      <c r="GMT9"/>
      <c r="GMU9"/>
      <c r="GMV9"/>
      <c r="GMW9"/>
      <c r="GMX9"/>
      <c r="GMY9"/>
      <c r="GMZ9"/>
      <c r="GNA9"/>
      <c r="GNB9"/>
      <c r="GNC9"/>
      <c r="GND9"/>
      <c r="GOI9" s="112"/>
      <c r="GOJ9" s="112"/>
      <c r="GOK9" s="112"/>
      <c r="GOL9" s="112"/>
      <c r="GOM9" s="112"/>
      <c r="GON9" s="112"/>
      <c r="GOO9" s="112"/>
      <c r="GOP9" s="112"/>
      <c r="GOQ9"/>
      <c r="GOR9"/>
      <c r="GOS9"/>
      <c r="GOT9"/>
      <c r="GOU9"/>
      <c r="GOV9"/>
      <c r="GOW9"/>
      <c r="GOX9"/>
      <c r="GOY9"/>
      <c r="GOZ9"/>
      <c r="GPA9"/>
      <c r="GPB9"/>
      <c r="GPC9"/>
      <c r="GPD9"/>
      <c r="GPE9"/>
      <c r="GPF9"/>
      <c r="GPG9"/>
      <c r="GPH9"/>
      <c r="GPI9"/>
      <c r="GPJ9"/>
      <c r="GPK9"/>
      <c r="GPL9"/>
      <c r="GQQ9" s="112"/>
      <c r="GQR9" s="112"/>
      <c r="GQS9" s="112"/>
      <c r="GQT9" s="112"/>
      <c r="GQU9" s="112"/>
      <c r="GQV9" s="112"/>
      <c r="GQW9" s="112"/>
      <c r="GQX9" s="112"/>
      <c r="GQY9"/>
      <c r="GQZ9"/>
      <c r="GRA9"/>
      <c r="GRB9"/>
      <c r="GRC9"/>
      <c r="GRD9"/>
      <c r="GRE9"/>
      <c r="GRF9"/>
      <c r="GRG9"/>
      <c r="GRH9"/>
      <c r="GRI9"/>
      <c r="GRJ9"/>
      <c r="GRK9"/>
      <c r="GRL9"/>
      <c r="GRM9"/>
      <c r="GRN9"/>
      <c r="GRO9"/>
      <c r="GRP9"/>
      <c r="GRQ9"/>
      <c r="GRR9"/>
      <c r="GRS9"/>
      <c r="GRT9"/>
      <c r="GSY9" s="112"/>
      <c r="GSZ9" s="112"/>
      <c r="GTA9" s="112"/>
      <c r="GTB9" s="112"/>
      <c r="GTC9" s="112"/>
      <c r="GTD9" s="112"/>
      <c r="GTE9" s="112"/>
      <c r="GTF9" s="112"/>
      <c r="GTG9"/>
      <c r="GTH9"/>
      <c r="GTI9"/>
      <c r="GTJ9"/>
      <c r="GTK9"/>
      <c r="GTL9"/>
      <c r="GTM9"/>
      <c r="GTN9"/>
      <c r="GTO9"/>
      <c r="GTP9"/>
      <c r="GTQ9"/>
      <c r="GTR9"/>
      <c r="GTS9"/>
      <c r="GTT9"/>
      <c r="GTU9"/>
      <c r="GTV9"/>
      <c r="GTW9"/>
      <c r="GTX9"/>
      <c r="GTY9"/>
      <c r="GTZ9"/>
      <c r="GUA9"/>
      <c r="GUB9"/>
      <c r="GVG9" s="112"/>
      <c r="GVH9" s="112"/>
      <c r="GVI9" s="112"/>
      <c r="GVJ9" s="112"/>
      <c r="GVK9" s="112"/>
      <c r="GVL9" s="112"/>
      <c r="GVM9" s="112"/>
      <c r="GVN9" s="112"/>
      <c r="GVO9"/>
      <c r="GVP9"/>
      <c r="GVQ9"/>
      <c r="GVR9"/>
      <c r="GVS9"/>
      <c r="GVT9"/>
      <c r="GVU9"/>
      <c r="GVV9"/>
      <c r="GVW9"/>
      <c r="GVX9"/>
      <c r="GVY9"/>
      <c r="GVZ9"/>
      <c r="GWA9"/>
      <c r="GWB9"/>
      <c r="GWC9"/>
      <c r="GWD9"/>
      <c r="GWE9"/>
      <c r="GWF9"/>
      <c r="GWG9"/>
      <c r="GWH9"/>
      <c r="GWI9"/>
      <c r="GWJ9"/>
      <c r="GXO9" s="112"/>
      <c r="GXP9" s="112"/>
      <c r="GXQ9" s="112"/>
      <c r="GXR9" s="112"/>
      <c r="GXS9" s="112"/>
      <c r="GXT9" s="112"/>
      <c r="GXU9" s="112"/>
      <c r="GXV9" s="112"/>
      <c r="GXW9"/>
      <c r="GXX9"/>
      <c r="GXY9"/>
      <c r="GXZ9"/>
      <c r="GYA9"/>
      <c r="GYB9"/>
      <c r="GYC9"/>
      <c r="GYD9"/>
      <c r="GYE9"/>
      <c r="GYF9"/>
      <c r="GYG9"/>
      <c r="GYH9"/>
      <c r="GYI9"/>
      <c r="GYJ9"/>
      <c r="GYK9"/>
      <c r="GYL9"/>
      <c r="GYM9"/>
      <c r="GYN9"/>
      <c r="GYO9"/>
      <c r="GYP9"/>
      <c r="GYQ9"/>
      <c r="GYR9"/>
      <c r="GZW9" s="112"/>
      <c r="GZX9" s="112"/>
      <c r="GZY9" s="112"/>
      <c r="GZZ9" s="112"/>
      <c r="HAA9" s="112"/>
      <c r="HAB9" s="112"/>
      <c r="HAC9" s="112"/>
      <c r="HAD9" s="112"/>
      <c r="HAE9"/>
      <c r="HAF9"/>
      <c r="HAG9"/>
      <c r="HAH9"/>
      <c r="HAI9"/>
      <c r="HAJ9"/>
      <c r="HAK9"/>
      <c r="HAL9"/>
      <c r="HAM9"/>
      <c r="HAN9"/>
      <c r="HAO9"/>
      <c r="HAP9"/>
      <c r="HAQ9"/>
      <c r="HAR9"/>
      <c r="HAS9"/>
      <c r="HAT9"/>
      <c r="HAU9"/>
      <c r="HAV9"/>
      <c r="HAW9"/>
      <c r="HAX9"/>
      <c r="HAY9"/>
      <c r="HAZ9"/>
      <c r="HCE9" s="112"/>
      <c r="HCF9" s="112"/>
      <c r="HCG9" s="112"/>
      <c r="HCH9" s="112"/>
      <c r="HCI9" s="112"/>
      <c r="HCJ9" s="112"/>
      <c r="HCK9" s="112"/>
      <c r="HCL9" s="112"/>
      <c r="HCM9"/>
      <c r="HCN9"/>
      <c r="HCO9"/>
      <c r="HCP9"/>
      <c r="HCQ9"/>
      <c r="HCR9"/>
      <c r="HCS9"/>
      <c r="HCT9"/>
      <c r="HCU9"/>
      <c r="HCV9"/>
      <c r="HCW9"/>
      <c r="HCX9"/>
      <c r="HCY9"/>
      <c r="HCZ9"/>
      <c r="HDA9"/>
      <c r="HDB9"/>
      <c r="HDC9"/>
      <c r="HDD9"/>
      <c r="HDE9"/>
      <c r="HDF9"/>
      <c r="HDG9"/>
      <c r="HDH9"/>
      <c r="HEM9" s="112"/>
      <c r="HEN9" s="112"/>
      <c r="HEO9" s="112"/>
      <c r="HEP9" s="112"/>
      <c r="HEQ9" s="112"/>
      <c r="HER9" s="112"/>
      <c r="HES9" s="112"/>
      <c r="HET9" s="112"/>
      <c r="HEU9"/>
      <c r="HEV9"/>
      <c r="HEW9"/>
      <c r="HEX9"/>
      <c r="HEY9"/>
      <c r="HEZ9"/>
      <c r="HFA9"/>
      <c r="HFB9"/>
      <c r="HFC9"/>
      <c r="HFD9"/>
      <c r="HFE9"/>
      <c r="HFF9"/>
      <c r="HFG9"/>
      <c r="HFH9"/>
      <c r="HFI9"/>
      <c r="HFJ9"/>
      <c r="HFK9"/>
      <c r="HFL9"/>
      <c r="HFM9"/>
      <c r="HFN9"/>
      <c r="HFO9"/>
      <c r="HFP9"/>
      <c r="HGU9" s="112"/>
      <c r="HGV9" s="112"/>
      <c r="HGW9" s="112"/>
      <c r="HGX9" s="112"/>
      <c r="HGY9" s="112"/>
      <c r="HGZ9" s="112"/>
      <c r="HHA9" s="112"/>
      <c r="HHB9" s="112"/>
      <c r="HHC9"/>
      <c r="HHD9"/>
      <c r="HHE9"/>
      <c r="HHF9"/>
      <c r="HHG9"/>
      <c r="HHH9"/>
      <c r="HHI9"/>
      <c r="HHJ9"/>
      <c r="HHK9"/>
      <c r="HHL9"/>
      <c r="HHM9"/>
      <c r="HHN9"/>
      <c r="HHO9"/>
      <c r="HHP9"/>
      <c r="HHQ9"/>
      <c r="HHR9"/>
      <c r="HHS9"/>
      <c r="HHT9"/>
      <c r="HHU9"/>
      <c r="HHV9"/>
      <c r="HHW9"/>
      <c r="HHX9"/>
      <c r="HJC9" s="112"/>
      <c r="HJD9" s="112"/>
      <c r="HJE9" s="112"/>
      <c r="HJF9" s="112"/>
      <c r="HJG9" s="112"/>
      <c r="HJH9" s="112"/>
      <c r="HJI9" s="112"/>
      <c r="HJJ9" s="112"/>
      <c r="HJK9"/>
      <c r="HJL9"/>
      <c r="HJM9"/>
      <c r="HJN9"/>
      <c r="HJO9"/>
      <c r="HJP9"/>
      <c r="HJQ9"/>
      <c r="HJR9"/>
      <c r="HJS9"/>
      <c r="HJT9"/>
      <c r="HJU9"/>
      <c r="HJV9"/>
      <c r="HJW9"/>
      <c r="HJX9"/>
      <c r="HJY9"/>
      <c r="HJZ9"/>
      <c r="HKA9"/>
      <c r="HKB9"/>
      <c r="HKC9"/>
      <c r="HKD9"/>
      <c r="HKE9"/>
      <c r="HKF9"/>
      <c r="HLK9" s="112"/>
      <c r="HLL9" s="112"/>
      <c r="HLM9" s="112"/>
      <c r="HLN9" s="112"/>
      <c r="HLO9" s="112"/>
      <c r="HLP9" s="112"/>
      <c r="HLQ9" s="112"/>
      <c r="HLR9" s="112"/>
      <c r="HLS9"/>
      <c r="HLT9"/>
      <c r="HLU9"/>
      <c r="HLV9"/>
      <c r="HLW9"/>
      <c r="HLX9"/>
      <c r="HLY9"/>
      <c r="HLZ9"/>
      <c r="HMA9"/>
      <c r="HMB9"/>
      <c r="HMC9"/>
      <c r="HMD9"/>
      <c r="HME9"/>
      <c r="HMF9"/>
      <c r="HMG9"/>
      <c r="HMH9"/>
      <c r="HMI9"/>
      <c r="HMJ9"/>
      <c r="HMK9"/>
      <c r="HML9"/>
      <c r="HMM9"/>
      <c r="HMN9"/>
      <c r="HNS9" s="112"/>
      <c r="HNT9" s="112"/>
      <c r="HNU9" s="112"/>
      <c r="HNV9" s="112"/>
      <c r="HNW9" s="112"/>
      <c r="HNX9" s="112"/>
      <c r="HNY9" s="112"/>
      <c r="HNZ9" s="112"/>
      <c r="HOA9"/>
      <c r="HOB9"/>
      <c r="HOC9"/>
      <c r="HOD9"/>
      <c r="HOE9"/>
      <c r="HOF9"/>
      <c r="HOG9"/>
      <c r="HOH9"/>
      <c r="HOI9"/>
      <c r="HOJ9"/>
      <c r="HOK9"/>
      <c r="HOL9"/>
      <c r="HOM9"/>
      <c r="HON9"/>
      <c r="HOO9"/>
      <c r="HOP9"/>
      <c r="HOQ9"/>
      <c r="HOR9"/>
      <c r="HOS9"/>
      <c r="HOT9"/>
      <c r="HOU9"/>
      <c r="HOV9"/>
      <c r="HQA9" s="112"/>
      <c r="HQB9" s="112"/>
      <c r="HQC9" s="112"/>
      <c r="HQD9" s="112"/>
      <c r="HQE9" s="112"/>
      <c r="HQF9" s="112"/>
      <c r="HQG9" s="112"/>
      <c r="HQH9" s="112"/>
      <c r="HQI9"/>
      <c r="HQJ9"/>
      <c r="HQK9"/>
      <c r="HQL9"/>
      <c r="HQM9"/>
      <c r="HQN9"/>
      <c r="HQO9"/>
      <c r="HQP9"/>
      <c r="HQQ9"/>
      <c r="HQR9"/>
      <c r="HQS9"/>
      <c r="HQT9"/>
      <c r="HQU9"/>
      <c r="HQV9"/>
      <c r="HQW9"/>
      <c r="HQX9"/>
      <c r="HQY9"/>
      <c r="HQZ9"/>
      <c r="HRA9"/>
      <c r="HRB9"/>
      <c r="HRC9"/>
      <c r="HRD9"/>
      <c r="HSI9" s="112"/>
      <c r="HSJ9" s="112"/>
      <c r="HSK9" s="112"/>
      <c r="HSL9" s="112"/>
      <c r="HSM9" s="112"/>
      <c r="HSN9" s="112"/>
      <c r="HSO9" s="112"/>
      <c r="HSP9" s="112"/>
      <c r="HSQ9"/>
      <c r="HSR9"/>
      <c r="HSS9"/>
      <c r="HST9"/>
      <c r="HSU9"/>
      <c r="HSV9"/>
      <c r="HSW9"/>
      <c r="HSX9"/>
      <c r="HSY9"/>
      <c r="HSZ9"/>
      <c r="HTA9"/>
      <c r="HTB9"/>
      <c r="HTC9"/>
      <c r="HTD9"/>
      <c r="HTE9"/>
      <c r="HTF9"/>
      <c r="HTG9"/>
      <c r="HTH9"/>
      <c r="HTI9"/>
      <c r="HTJ9"/>
      <c r="HTK9"/>
      <c r="HTL9"/>
      <c r="HUQ9" s="112"/>
      <c r="HUR9" s="112"/>
      <c r="HUS9" s="112"/>
      <c r="HUT9" s="112"/>
      <c r="HUU9" s="112"/>
      <c r="HUV9" s="112"/>
      <c r="HUW9" s="112"/>
      <c r="HUX9" s="112"/>
      <c r="HUY9"/>
      <c r="HUZ9"/>
      <c r="HVA9"/>
      <c r="HVB9"/>
      <c r="HVC9"/>
      <c r="HVD9"/>
      <c r="HVE9"/>
      <c r="HVF9"/>
      <c r="HVG9"/>
      <c r="HVH9"/>
      <c r="HVI9"/>
      <c r="HVJ9"/>
      <c r="HVK9"/>
      <c r="HVL9"/>
      <c r="HVM9"/>
      <c r="HVN9"/>
      <c r="HVO9"/>
      <c r="HVP9"/>
      <c r="HVQ9"/>
      <c r="HVR9"/>
      <c r="HVS9"/>
      <c r="HVT9"/>
      <c r="HWY9" s="112"/>
      <c r="HWZ9" s="112"/>
      <c r="HXA9" s="112"/>
      <c r="HXB9" s="112"/>
      <c r="HXC9" s="112"/>
      <c r="HXD9" s="112"/>
      <c r="HXE9" s="112"/>
      <c r="HXF9" s="112"/>
      <c r="HXG9"/>
      <c r="HXH9"/>
      <c r="HXI9"/>
      <c r="HXJ9"/>
      <c r="HXK9"/>
      <c r="HXL9"/>
      <c r="HXM9"/>
      <c r="HXN9"/>
      <c r="HXO9"/>
      <c r="HXP9"/>
      <c r="HXQ9"/>
      <c r="HXR9"/>
      <c r="HXS9"/>
      <c r="HXT9"/>
      <c r="HXU9"/>
      <c r="HXV9"/>
      <c r="HXW9"/>
      <c r="HXX9"/>
      <c r="HXY9"/>
      <c r="HXZ9"/>
      <c r="HYA9"/>
      <c r="HYB9"/>
      <c r="HZG9" s="112"/>
      <c r="HZH9" s="112"/>
      <c r="HZI9" s="112"/>
      <c r="HZJ9" s="112"/>
      <c r="HZK9" s="112"/>
      <c r="HZL9" s="112"/>
      <c r="HZM9" s="112"/>
      <c r="HZN9" s="112"/>
      <c r="HZO9"/>
      <c r="HZP9"/>
      <c r="HZQ9"/>
      <c r="HZR9"/>
      <c r="HZS9"/>
      <c r="HZT9"/>
      <c r="HZU9"/>
      <c r="HZV9"/>
      <c r="HZW9"/>
      <c r="HZX9"/>
      <c r="HZY9"/>
      <c r="HZZ9"/>
      <c r="IAA9"/>
      <c r="IAB9"/>
      <c r="IAC9"/>
      <c r="IAD9"/>
      <c r="IAE9"/>
      <c r="IAF9"/>
      <c r="IAG9"/>
      <c r="IAH9"/>
      <c r="IAI9"/>
      <c r="IAJ9"/>
      <c r="IBO9" s="112"/>
      <c r="IBP9" s="112"/>
      <c r="IBQ9" s="112"/>
      <c r="IBR9" s="112"/>
      <c r="IBS9" s="112"/>
      <c r="IBT9" s="112"/>
      <c r="IBU9" s="112"/>
      <c r="IBV9" s="112"/>
      <c r="IBW9"/>
      <c r="IBX9"/>
      <c r="IBY9"/>
      <c r="IBZ9"/>
      <c r="ICA9"/>
      <c r="ICB9"/>
      <c r="ICC9"/>
      <c r="ICD9"/>
      <c r="ICE9"/>
      <c r="ICF9"/>
      <c r="ICG9"/>
      <c r="ICH9"/>
      <c r="ICI9"/>
      <c r="ICJ9"/>
      <c r="ICK9"/>
      <c r="ICL9"/>
      <c r="ICM9"/>
      <c r="ICN9"/>
      <c r="ICO9"/>
      <c r="ICP9"/>
      <c r="ICQ9"/>
      <c r="ICR9"/>
      <c r="IDW9" s="112"/>
      <c r="IDX9" s="112"/>
      <c r="IDY9" s="112"/>
      <c r="IDZ9" s="112"/>
      <c r="IEA9" s="112"/>
      <c r="IEB9" s="112"/>
      <c r="IEC9" s="112"/>
      <c r="IED9" s="112"/>
      <c r="IEE9"/>
      <c r="IEF9"/>
      <c r="IEG9"/>
      <c r="IEH9"/>
      <c r="IEI9"/>
      <c r="IEJ9"/>
      <c r="IEK9"/>
      <c r="IEL9"/>
      <c r="IEM9"/>
      <c r="IEN9"/>
      <c r="IEO9"/>
      <c r="IEP9"/>
      <c r="IEQ9"/>
      <c r="IER9"/>
      <c r="IES9"/>
      <c r="IET9"/>
      <c r="IEU9"/>
      <c r="IEV9"/>
      <c r="IEW9"/>
      <c r="IEX9"/>
      <c r="IEY9"/>
      <c r="IEZ9"/>
      <c r="IGE9" s="112"/>
      <c r="IGF9" s="112"/>
      <c r="IGG9" s="112"/>
      <c r="IGH9" s="112"/>
      <c r="IGI9" s="112"/>
      <c r="IGJ9" s="112"/>
      <c r="IGK9" s="112"/>
      <c r="IGL9" s="112"/>
      <c r="IGM9"/>
      <c r="IGN9"/>
      <c r="IGO9"/>
      <c r="IGP9"/>
      <c r="IGQ9"/>
      <c r="IGR9"/>
      <c r="IGS9"/>
      <c r="IGT9"/>
      <c r="IGU9"/>
      <c r="IGV9"/>
      <c r="IGW9"/>
      <c r="IGX9"/>
      <c r="IGY9"/>
      <c r="IGZ9"/>
      <c r="IHA9"/>
      <c r="IHB9"/>
      <c r="IHC9"/>
      <c r="IHD9"/>
      <c r="IHE9"/>
      <c r="IHF9"/>
      <c r="IHG9"/>
      <c r="IHH9"/>
      <c r="IIM9" s="112"/>
      <c r="IIN9" s="112"/>
      <c r="IIO9" s="112"/>
      <c r="IIP9" s="112"/>
      <c r="IIQ9" s="112"/>
      <c r="IIR9" s="112"/>
      <c r="IIS9" s="112"/>
      <c r="IIT9" s="112"/>
      <c r="IIU9"/>
      <c r="IIV9"/>
      <c r="IIW9"/>
      <c r="IIX9"/>
      <c r="IIY9"/>
      <c r="IIZ9"/>
      <c r="IJA9"/>
      <c r="IJB9"/>
      <c r="IJC9"/>
      <c r="IJD9"/>
      <c r="IJE9"/>
      <c r="IJF9"/>
      <c r="IJG9"/>
      <c r="IJH9"/>
      <c r="IJI9"/>
      <c r="IJJ9"/>
      <c r="IJK9"/>
      <c r="IJL9"/>
      <c r="IJM9"/>
      <c r="IJN9"/>
      <c r="IJO9"/>
      <c r="IJP9"/>
      <c r="IKU9" s="112"/>
      <c r="IKV9" s="112"/>
      <c r="IKW9" s="112"/>
      <c r="IKX9" s="112"/>
      <c r="IKY9" s="112"/>
      <c r="IKZ9" s="112"/>
      <c r="ILA9" s="112"/>
      <c r="ILB9" s="112"/>
      <c r="ILC9"/>
      <c r="ILD9"/>
      <c r="ILE9"/>
      <c r="ILF9"/>
      <c r="ILG9"/>
      <c r="ILH9"/>
      <c r="ILI9"/>
      <c r="ILJ9"/>
      <c r="ILK9"/>
      <c r="ILL9"/>
      <c r="ILM9"/>
      <c r="ILN9"/>
      <c r="ILO9"/>
      <c r="ILP9"/>
      <c r="ILQ9"/>
      <c r="ILR9"/>
      <c r="ILS9"/>
      <c r="ILT9"/>
      <c r="ILU9"/>
      <c r="ILV9"/>
      <c r="ILW9"/>
      <c r="ILX9"/>
      <c r="INC9" s="112"/>
      <c r="IND9" s="112"/>
      <c r="INE9" s="112"/>
      <c r="INF9" s="112"/>
      <c r="ING9" s="112"/>
      <c r="INH9" s="112"/>
      <c r="INI9" s="112"/>
      <c r="INJ9" s="112"/>
      <c r="INK9"/>
      <c r="INL9"/>
      <c r="INM9"/>
      <c r="INN9"/>
      <c r="INO9"/>
      <c r="INP9"/>
      <c r="INQ9"/>
      <c r="INR9"/>
      <c r="INS9"/>
      <c r="INT9"/>
      <c r="INU9"/>
      <c r="INV9"/>
      <c r="INW9"/>
      <c r="INX9"/>
      <c r="INY9"/>
      <c r="INZ9"/>
      <c r="IOA9"/>
      <c r="IOB9"/>
      <c r="IOC9"/>
      <c r="IOD9"/>
      <c r="IOE9"/>
      <c r="IOF9"/>
      <c r="IPK9" s="112"/>
      <c r="IPL9" s="112"/>
      <c r="IPM9" s="112"/>
      <c r="IPN9" s="112"/>
      <c r="IPO9" s="112"/>
      <c r="IPP9" s="112"/>
      <c r="IPQ9" s="112"/>
      <c r="IPR9" s="112"/>
      <c r="IPS9"/>
      <c r="IPT9"/>
      <c r="IPU9"/>
      <c r="IPV9"/>
      <c r="IPW9"/>
      <c r="IPX9"/>
      <c r="IPY9"/>
      <c r="IPZ9"/>
      <c r="IQA9"/>
      <c r="IQB9"/>
      <c r="IQC9"/>
      <c r="IQD9"/>
      <c r="IQE9"/>
      <c r="IQF9"/>
      <c r="IQG9"/>
      <c r="IQH9"/>
      <c r="IQI9"/>
      <c r="IQJ9"/>
      <c r="IQK9"/>
      <c r="IQL9"/>
      <c r="IQM9"/>
      <c r="IQN9"/>
      <c r="IRS9" s="112"/>
      <c r="IRT9" s="112"/>
      <c r="IRU9" s="112"/>
      <c r="IRV9" s="112"/>
      <c r="IRW9" s="112"/>
      <c r="IRX9" s="112"/>
      <c r="IRY9" s="112"/>
      <c r="IRZ9" s="112"/>
      <c r="ISA9"/>
      <c r="ISB9"/>
      <c r="ISC9"/>
      <c r="ISD9"/>
      <c r="ISE9"/>
      <c r="ISF9"/>
      <c r="ISG9"/>
      <c r="ISH9"/>
      <c r="ISI9"/>
      <c r="ISJ9"/>
      <c r="ISK9"/>
      <c r="ISL9"/>
      <c r="ISM9"/>
      <c r="ISN9"/>
      <c r="ISO9"/>
      <c r="ISP9"/>
      <c r="ISQ9"/>
      <c r="ISR9"/>
      <c r="ISS9"/>
      <c r="IST9"/>
      <c r="ISU9"/>
      <c r="ISV9"/>
      <c r="IUA9" s="112"/>
      <c r="IUB9" s="112"/>
      <c r="IUC9" s="112"/>
      <c r="IUD9" s="112"/>
      <c r="IUE9" s="112"/>
      <c r="IUF9" s="112"/>
      <c r="IUG9" s="112"/>
      <c r="IUH9" s="112"/>
      <c r="IUI9"/>
      <c r="IUJ9"/>
      <c r="IUK9"/>
      <c r="IUL9"/>
      <c r="IUM9"/>
      <c r="IUN9"/>
      <c r="IUO9"/>
      <c r="IUP9"/>
      <c r="IUQ9"/>
      <c r="IUR9"/>
      <c r="IUS9"/>
      <c r="IUT9"/>
      <c r="IUU9"/>
      <c r="IUV9"/>
      <c r="IUW9"/>
      <c r="IUX9"/>
      <c r="IUY9"/>
      <c r="IUZ9"/>
      <c r="IVA9"/>
      <c r="IVB9"/>
      <c r="IVC9"/>
      <c r="IVD9"/>
      <c r="IWI9" s="112"/>
      <c r="IWJ9" s="112"/>
      <c r="IWK9" s="112"/>
      <c r="IWL9" s="112"/>
      <c r="IWM9" s="112"/>
      <c r="IWN9" s="112"/>
      <c r="IWO9" s="112"/>
      <c r="IWP9" s="112"/>
      <c r="IWQ9"/>
      <c r="IWR9"/>
      <c r="IWS9"/>
      <c r="IWT9"/>
      <c r="IWU9"/>
      <c r="IWV9"/>
      <c r="IWW9"/>
      <c r="IWX9"/>
      <c r="IWY9"/>
      <c r="IWZ9"/>
      <c r="IXA9"/>
      <c r="IXB9"/>
      <c r="IXC9"/>
      <c r="IXD9"/>
      <c r="IXE9"/>
      <c r="IXF9"/>
      <c r="IXG9"/>
      <c r="IXH9"/>
      <c r="IXI9"/>
      <c r="IXJ9"/>
      <c r="IXK9"/>
      <c r="IXL9"/>
      <c r="IYQ9" s="112"/>
      <c r="IYR9" s="112"/>
      <c r="IYS9" s="112"/>
      <c r="IYT9" s="112"/>
      <c r="IYU9" s="112"/>
      <c r="IYV9" s="112"/>
      <c r="IYW9" s="112"/>
      <c r="IYX9" s="112"/>
      <c r="IYY9"/>
      <c r="IYZ9"/>
      <c r="IZA9"/>
      <c r="IZB9"/>
      <c r="IZC9"/>
      <c r="IZD9"/>
      <c r="IZE9"/>
      <c r="IZF9"/>
      <c r="IZG9"/>
      <c r="IZH9"/>
      <c r="IZI9"/>
      <c r="IZJ9"/>
      <c r="IZK9"/>
      <c r="IZL9"/>
      <c r="IZM9"/>
      <c r="IZN9"/>
      <c r="IZO9"/>
      <c r="IZP9"/>
      <c r="IZQ9"/>
      <c r="IZR9"/>
      <c r="IZS9"/>
      <c r="IZT9"/>
      <c r="JAY9" s="112"/>
      <c r="JAZ9" s="112"/>
      <c r="JBA9" s="112"/>
      <c r="JBB9" s="112"/>
      <c r="JBC9" s="112"/>
      <c r="JBD9" s="112"/>
      <c r="JBE9" s="112"/>
      <c r="JBF9" s="112"/>
      <c r="JBG9"/>
      <c r="JBH9"/>
      <c r="JBI9"/>
      <c r="JBJ9"/>
      <c r="JBK9"/>
      <c r="JBL9"/>
      <c r="JBM9"/>
      <c r="JBN9"/>
      <c r="JBO9"/>
      <c r="JBP9"/>
      <c r="JBQ9"/>
      <c r="JBR9"/>
      <c r="JBS9"/>
      <c r="JBT9"/>
      <c r="JBU9"/>
      <c r="JBV9"/>
      <c r="JBW9"/>
      <c r="JBX9"/>
      <c r="JBY9"/>
      <c r="JBZ9"/>
      <c r="JCA9"/>
      <c r="JCB9"/>
      <c r="JDG9" s="112"/>
      <c r="JDH9" s="112"/>
      <c r="JDI9" s="112"/>
      <c r="JDJ9" s="112"/>
      <c r="JDK9" s="112"/>
      <c r="JDL9" s="112"/>
      <c r="JDM9" s="112"/>
      <c r="JDN9" s="112"/>
      <c r="JDO9"/>
      <c r="JDP9"/>
      <c r="JDQ9"/>
      <c r="JDR9"/>
      <c r="JDS9"/>
      <c r="JDT9"/>
      <c r="JDU9"/>
      <c r="JDV9"/>
      <c r="JDW9"/>
      <c r="JDX9"/>
      <c r="JDY9"/>
      <c r="JDZ9"/>
      <c r="JEA9"/>
      <c r="JEB9"/>
      <c r="JEC9"/>
      <c r="JED9"/>
      <c r="JEE9"/>
      <c r="JEF9"/>
      <c r="JEG9"/>
      <c r="JEH9"/>
      <c r="JEI9"/>
      <c r="JEJ9"/>
      <c r="JFO9" s="112"/>
      <c r="JFP9" s="112"/>
      <c r="JFQ9" s="112"/>
      <c r="JFR9" s="112"/>
      <c r="JFS9" s="112"/>
      <c r="JFT9" s="112"/>
      <c r="JFU9" s="112"/>
      <c r="JFV9" s="112"/>
      <c r="JFW9"/>
      <c r="JFX9"/>
      <c r="JFY9"/>
      <c r="JFZ9"/>
      <c r="JGA9"/>
      <c r="JGB9"/>
      <c r="JGC9"/>
      <c r="JGD9"/>
      <c r="JGE9"/>
      <c r="JGF9"/>
      <c r="JGG9"/>
      <c r="JGH9"/>
      <c r="JGI9"/>
      <c r="JGJ9"/>
      <c r="JGK9"/>
      <c r="JGL9"/>
      <c r="JGM9"/>
      <c r="JGN9"/>
      <c r="JGO9"/>
      <c r="JGP9"/>
      <c r="JGQ9"/>
      <c r="JGR9"/>
      <c r="JHW9" s="112"/>
      <c r="JHX9" s="112"/>
      <c r="JHY9" s="112"/>
      <c r="JHZ9" s="112"/>
      <c r="JIA9" s="112"/>
      <c r="JIB9" s="112"/>
      <c r="JIC9" s="112"/>
      <c r="JID9" s="112"/>
      <c r="JIE9"/>
      <c r="JIF9"/>
      <c r="JIG9"/>
      <c r="JIH9"/>
      <c r="JII9"/>
      <c r="JIJ9"/>
      <c r="JIK9"/>
      <c r="JIL9"/>
      <c r="JIM9"/>
      <c r="JIN9"/>
      <c r="JIO9"/>
      <c r="JIP9"/>
      <c r="JIQ9"/>
      <c r="JIR9"/>
      <c r="JIS9"/>
      <c r="JIT9"/>
      <c r="JIU9"/>
      <c r="JIV9"/>
      <c r="JIW9"/>
      <c r="JIX9"/>
      <c r="JIY9"/>
      <c r="JIZ9"/>
      <c r="JKE9" s="112"/>
      <c r="JKF9" s="112"/>
      <c r="JKG9" s="112"/>
      <c r="JKH9" s="112"/>
      <c r="JKI9" s="112"/>
      <c r="JKJ9" s="112"/>
      <c r="JKK9" s="112"/>
      <c r="JKL9" s="112"/>
      <c r="JKM9"/>
      <c r="JKN9"/>
      <c r="JKO9"/>
      <c r="JKP9"/>
      <c r="JKQ9"/>
      <c r="JKR9"/>
      <c r="JKS9"/>
      <c r="JKT9"/>
      <c r="JKU9"/>
      <c r="JKV9"/>
      <c r="JKW9"/>
      <c r="JKX9"/>
      <c r="JKY9"/>
      <c r="JKZ9"/>
      <c r="JLA9"/>
      <c r="JLB9"/>
      <c r="JLC9"/>
      <c r="JLD9"/>
      <c r="JLE9"/>
      <c r="JLF9"/>
      <c r="JLG9"/>
      <c r="JLH9"/>
      <c r="JMM9" s="112"/>
      <c r="JMN9" s="112"/>
      <c r="JMO9" s="112"/>
      <c r="JMP9" s="112"/>
      <c r="JMQ9" s="112"/>
      <c r="JMR9" s="112"/>
      <c r="JMS9" s="112"/>
      <c r="JMT9" s="112"/>
      <c r="JMU9"/>
      <c r="JMV9"/>
      <c r="JMW9"/>
      <c r="JMX9"/>
      <c r="JMY9"/>
      <c r="JMZ9"/>
      <c r="JNA9"/>
      <c r="JNB9"/>
      <c r="JNC9"/>
      <c r="JND9"/>
      <c r="JNE9"/>
      <c r="JNF9"/>
      <c r="JNG9"/>
      <c r="JNH9"/>
      <c r="JNI9"/>
      <c r="JNJ9"/>
      <c r="JNK9"/>
      <c r="JNL9"/>
      <c r="JNM9"/>
      <c r="JNN9"/>
      <c r="JNO9"/>
      <c r="JNP9"/>
      <c r="JOU9" s="112"/>
      <c r="JOV9" s="112"/>
      <c r="JOW9" s="112"/>
      <c r="JOX9" s="112"/>
      <c r="JOY9" s="112"/>
      <c r="JOZ9" s="112"/>
      <c r="JPA9" s="112"/>
      <c r="JPB9" s="112"/>
      <c r="JPC9"/>
      <c r="JPD9"/>
      <c r="JPE9"/>
      <c r="JPF9"/>
      <c r="JPG9"/>
      <c r="JPH9"/>
      <c r="JPI9"/>
      <c r="JPJ9"/>
      <c r="JPK9"/>
      <c r="JPL9"/>
      <c r="JPM9"/>
      <c r="JPN9"/>
      <c r="JPO9"/>
      <c r="JPP9"/>
      <c r="JPQ9"/>
      <c r="JPR9"/>
      <c r="JPS9"/>
      <c r="JPT9"/>
      <c r="JPU9"/>
      <c r="JPV9"/>
      <c r="JPW9"/>
      <c r="JPX9"/>
      <c r="JRC9" s="112"/>
      <c r="JRD9" s="112"/>
      <c r="JRE9" s="112"/>
      <c r="JRF9" s="112"/>
      <c r="JRG9" s="112"/>
      <c r="JRH9" s="112"/>
      <c r="JRI9" s="112"/>
      <c r="JRJ9" s="112"/>
      <c r="JRK9"/>
      <c r="JRL9"/>
      <c r="JRM9"/>
      <c r="JRN9"/>
      <c r="JRO9"/>
      <c r="JRP9"/>
      <c r="JRQ9"/>
      <c r="JRR9"/>
      <c r="JRS9"/>
      <c r="JRT9"/>
      <c r="JRU9"/>
      <c r="JRV9"/>
      <c r="JRW9"/>
      <c r="JRX9"/>
      <c r="JRY9"/>
      <c r="JRZ9"/>
      <c r="JSA9"/>
      <c r="JSB9"/>
      <c r="JSC9"/>
      <c r="JSD9"/>
      <c r="JSE9"/>
      <c r="JSF9"/>
      <c r="JTK9" s="112"/>
      <c r="JTL9" s="112"/>
      <c r="JTM9" s="112"/>
      <c r="JTN9" s="112"/>
      <c r="JTO9" s="112"/>
      <c r="JTP9" s="112"/>
      <c r="JTQ9" s="112"/>
      <c r="JTR9" s="112"/>
      <c r="JTS9"/>
      <c r="JTT9"/>
      <c r="JTU9"/>
      <c r="JTV9"/>
      <c r="JTW9"/>
      <c r="JTX9"/>
      <c r="JTY9"/>
      <c r="JTZ9"/>
      <c r="JUA9"/>
      <c r="JUB9"/>
      <c r="JUC9"/>
      <c r="JUD9"/>
      <c r="JUE9"/>
      <c r="JUF9"/>
      <c r="JUG9"/>
      <c r="JUH9"/>
      <c r="JUI9"/>
      <c r="JUJ9"/>
      <c r="JUK9"/>
      <c r="JUL9"/>
      <c r="JUM9"/>
      <c r="JUN9"/>
      <c r="JVS9" s="112"/>
      <c r="JVT9" s="112"/>
      <c r="JVU9" s="112"/>
      <c r="JVV9" s="112"/>
      <c r="JVW9" s="112"/>
      <c r="JVX9" s="112"/>
      <c r="JVY9" s="112"/>
      <c r="JVZ9" s="112"/>
      <c r="JWA9"/>
      <c r="JWB9"/>
      <c r="JWC9"/>
      <c r="JWD9"/>
      <c r="JWE9"/>
      <c r="JWF9"/>
      <c r="JWG9"/>
      <c r="JWH9"/>
      <c r="JWI9"/>
      <c r="JWJ9"/>
      <c r="JWK9"/>
      <c r="JWL9"/>
      <c r="JWM9"/>
      <c r="JWN9"/>
      <c r="JWO9"/>
      <c r="JWP9"/>
      <c r="JWQ9"/>
      <c r="JWR9"/>
      <c r="JWS9"/>
      <c r="JWT9"/>
      <c r="JWU9"/>
      <c r="JWV9"/>
      <c r="JYA9" s="112"/>
      <c r="JYB9" s="112"/>
      <c r="JYC9" s="112"/>
      <c r="JYD9" s="112"/>
      <c r="JYE9" s="112"/>
      <c r="JYF9" s="112"/>
      <c r="JYG9" s="112"/>
      <c r="JYH9" s="112"/>
      <c r="JYI9"/>
      <c r="JYJ9"/>
      <c r="JYK9"/>
      <c r="JYL9"/>
      <c r="JYM9"/>
      <c r="JYN9"/>
      <c r="JYO9"/>
      <c r="JYP9"/>
      <c r="JYQ9"/>
      <c r="JYR9"/>
      <c r="JYS9"/>
      <c r="JYT9"/>
      <c r="JYU9"/>
      <c r="JYV9"/>
      <c r="JYW9"/>
      <c r="JYX9"/>
      <c r="JYY9"/>
      <c r="JYZ9"/>
      <c r="JZA9"/>
      <c r="JZB9"/>
      <c r="JZC9"/>
      <c r="JZD9"/>
      <c r="KAI9" s="112"/>
      <c r="KAJ9" s="112"/>
      <c r="KAK9" s="112"/>
      <c r="KAL9" s="112"/>
      <c r="KAM9" s="112"/>
      <c r="KAN9" s="112"/>
      <c r="KAO9" s="112"/>
      <c r="KAP9" s="112"/>
      <c r="KAQ9"/>
      <c r="KAR9"/>
      <c r="KAS9"/>
      <c r="KAT9"/>
      <c r="KAU9"/>
      <c r="KAV9"/>
      <c r="KAW9"/>
      <c r="KAX9"/>
      <c r="KAY9"/>
      <c r="KAZ9"/>
      <c r="KBA9"/>
      <c r="KBB9"/>
      <c r="KBC9"/>
      <c r="KBD9"/>
      <c r="KBE9"/>
      <c r="KBF9"/>
      <c r="KBG9"/>
      <c r="KBH9"/>
      <c r="KBI9"/>
      <c r="KBJ9"/>
      <c r="KBK9"/>
      <c r="KBL9"/>
      <c r="KCQ9" s="112"/>
      <c r="KCR9" s="112"/>
      <c r="KCS9" s="112"/>
      <c r="KCT9" s="112"/>
      <c r="KCU9" s="112"/>
      <c r="KCV9" s="112"/>
      <c r="KCW9" s="112"/>
      <c r="KCX9" s="112"/>
      <c r="KCY9"/>
      <c r="KCZ9"/>
      <c r="KDA9"/>
      <c r="KDB9"/>
      <c r="KDC9"/>
      <c r="KDD9"/>
      <c r="KDE9"/>
      <c r="KDF9"/>
      <c r="KDG9"/>
      <c r="KDH9"/>
      <c r="KDI9"/>
      <c r="KDJ9"/>
      <c r="KDK9"/>
      <c r="KDL9"/>
      <c r="KDM9"/>
      <c r="KDN9"/>
      <c r="KDO9"/>
      <c r="KDP9"/>
      <c r="KDQ9"/>
      <c r="KDR9"/>
      <c r="KDS9"/>
      <c r="KDT9"/>
      <c r="KEY9" s="112"/>
      <c r="KEZ9" s="112"/>
      <c r="KFA9" s="112"/>
      <c r="KFB9" s="112"/>
      <c r="KFC9" s="112"/>
      <c r="KFD9" s="112"/>
      <c r="KFE9" s="112"/>
      <c r="KFF9" s="112"/>
      <c r="KFG9"/>
      <c r="KFH9"/>
      <c r="KFI9"/>
      <c r="KFJ9"/>
      <c r="KFK9"/>
      <c r="KFL9"/>
      <c r="KFM9"/>
      <c r="KFN9"/>
      <c r="KFO9"/>
      <c r="KFP9"/>
      <c r="KFQ9"/>
      <c r="KFR9"/>
      <c r="KFS9"/>
      <c r="KFT9"/>
      <c r="KFU9"/>
      <c r="KFV9"/>
      <c r="KFW9"/>
      <c r="KFX9"/>
      <c r="KFY9"/>
      <c r="KFZ9"/>
      <c r="KGA9"/>
      <c r="KGB9"/>
      <c r="KHG9" s="112"/>
      <c r="KHH9" s="112"/>
      <c r="KHI9" s="112"/>
      <c r="KHJ9" s="112"/>
      <c r="KHK9" s="112"/>
      <c r="KHL9" s="112"/>
      <c r="KHM9" s="112"/>
      <c r="KHN9" s="112"/>
      <c r="KHO9"/>
      <c r="KHP9"/>
      <c r="KHQ9"/>
      <c r="KHR9"/>
      <c r="KHS9"/>
      <c r="KHT9"/>
      <c r="KHU9"/>
      <c r="KHV9"/>
      <c r="KHW9"/>
      <c r="KHX9"/>
      <c r="KHY9"/>
      <c r="KHZ9"/>
      <c r="KIA9"/>
      <c r="KIB9"/>
      <c r="KIC9"/>
      <c r="KID9"/>
      <c r="KIE9"/>
      <c r="KIF9"/>
      <c r="KIG9"/>
      <c r="KIH9"/>
      <c r="KII9"/>
      <c r="KIJ9"/>
      <c r="KJO9" s="112"/>
      <c r="KJP9" s="112"/>
      <c r="KJQ9" s="112"/>
      <c r="KJR9" s="112"/>
      <c r="KJS9" s="112"/>
      <c r="KJT9" s="112"/>
      <c r="KJU9" s="112"/>
      <c r="KJV9" s="112"/>
      <c r="KJW9"/>
      <c r="KJX9"/>
      <c r="KJY9"/>
      <c r="KJZ9"/>
      <c r="KKA9"/>
      <c r="KKB9"/>
      <c r="KKC9"/>
      <c r="KKD9"/>
      <c r="KKE9"/>
      <c r="KKF9"/>
      <c r="KKG9"/>
      <c r="KKH9"/>
      <c r="KKI9"/>
      <c r="KKJ9"/>
      <c r="KKK9"/>
      <c r="KKL9"/>
      <c r="KKM9"/>
      <c r="KKN9"/>
      <c r="KKO9"/>
      <c r="KKP9"/>
      <c r="KKQ9"/>
      <c r="KKR9"/>
      <c r="KLW9" s="112"/>
      <c r="KLX9" s="112"/>
      <c r="KLY9" s="112"/>
      <c r="KLZ9" s="112"/>
      <c r="KMA9" s="112"/>
      <c r="KMB9" s="112"/>
      <c r="KMC9" s="112"/>
      <c r="KMD9" s="112"/>
      <c r="KME9"/>
      <c r="KMF9"/>
      <c r="KMG9"/>
      <c r="KMH9"/>
      <c r="KMI9"/>
      <c r="KMJ9"/>
      <c r="KMK9"/>
      <c r="KML9"/>
      <c r="KMM9"/>
      <c r="KMN9"/>
      <c r="KMO9"/>
      <c r="KMP9"/>
      <c r="KMQ9"/>
      <c r="KMR9"/>
      <c r="KMS9"/>
      <c r="KMT9"/>
      <c r="KMU9"/>
      <c r="KMV9"/>
      <c r="KMW9"/>
      <c r="KMX9"/>
      <c r="KMY9"/>
      <c r="KMZ9"/>
      <c r="KOE9" s="112"/>
      <c r="KOF9" s="112"/>
      <c r="KOG9" s="112"/>
      <c r="KOH9" s="112"/>
      <c r="KOI9" s="112"/>
      <c r="KOJ9" s="112"/>
      <c r="KOK9" s="112"/>
      <c r="KOL9" s="112"/>
      <c r="KOM9"/>
      <c r="KON9"/>
      <c r="KOO9"/>
      <c r="KOP9"/>
      <c r="KOQ9"/>
      <c r="KOR9"/>
      <c r="KOS9"/>
      <c r="KOT9"/>
      <c r="KOU9"/>
      <c r="KOV9"/>
      <c r="KOW9"/>
      <c r="KOX9"/>
      <c r="KOY9"/>
      <c r="KOZ9"/>
      <c r="KPA9"/>
      <c r="KPB9"/>
      <c r="KPC9"/>
      <c r="KPD9"/>
      <c r="KPE9"/>
      <c r="KPF9"/>
      <c r="KPG9"/>
      <c r="KPH9"/>
      <c r="KQM9" s="112"/>
      <c r="KQN9" s="112"/>
      <c r="KQO9" s="112"/>
      <c r="KQP9" s="112"/>
      <c r="KQQ9" s="112"/>
      <c r="KQR9" s="112"/>
      <c r="KQS9" s="112"/>
      <c r="KQT9" s="112"/>
      <c r="KQU9"/>
      <c r="KQV9"/>
      <c r="KQW9"/>
      <c r="KQX9"/>
      <c r="KQY9"/>
      <c r="KQZ9"/>
      <c r="KRA9"/>
      <c r="KRB9"/>
      <c r="KRC9"/>
      <c r="KRD9"/>
      <c r="KRE9"/>
      <c r="KRF9"/>
      <c r="KRG9"/>
      <c r="KRH9"/>
      <c r="KRI9"/>
      <c r="KRJ9"/>
      <c r="KRK9"/>
      <c r="KRL9"/>
      <c r="KRM9"/>
      <c r="KRN9"/>
      <c r="KRO9"/>
      <c r="KRP9"/>
      <c r="KSU9" s="112"/>
      <c r="KSV9" s="112"/>
      <c r="KSW9" s="112"/>
      <c r="KSX9" s="112"/>
      <c r="KSY9" s="112"/>
      <c r="KSZ9" s="112"/>
      <c r="KTA9" s="112"/>
      <c r="KTB9" s="112"/>
      <c r="KTC9"/>
      <c r="KTD9"/>
      <c r="KTE9"/>
      <c r="KTF9"/>
      <c r="KTG9"/>
      <c r="KTH9"/>
      <c r="KTI9"/>
      <c r="KTJ9"/>
      <c r="KTK9"/>
      <c r="KTL9"/>
      <c r="KTM9"/>
      <c r="KTN9"/>
      <c r="KTO9"/>
      <c r="KTP9"/>
      <c r="KTQ9"/>
      <c r="KTR9"/>
      <c r="KTS9"/>
      <c r="KTT9"/>
      <c r="KTU9"/>
      <c r="KTV9"/>
      <c r="KTW9"/>
      <c r="KTX9"/>
      <c r="KVC9" s="112"/>
      <c r="KVD9" s="112"/>
      <c r="KVE9" s="112"/>
      <c r="KVF9" s="112"/>
      <c r="KVG9" s="112"/>
      <c r="KVH9" s="112"/>
      <c r="KVI9" s="112"/>
      <c r="KVJ9" s="112"/>
      <c r="KVK9"/>
      <c r="KVL9"/>
      <c r="KVM9"/>
      <c r="KVN9"/>
      <c r="KVO9"/>
      <c r="KVP9"/>
      <c r="KVQ9"/>
      <c r="KVR9"/>
      <c r="KVS9"/>
      <c r="KVT9"/>
      <c r="KVU9"/>
      <c r="KVV9"/>
      <c r="KVW9"/>
      <c r="KVX9"/>
      <c r="KVY9"/>
      <c r="KVZ9"/>
      <c r="KWA9"/>
      <c r="KWB9"/>
      <c r="KWC9"/>
      <c r="KWD9"/>
      <c r="KWE9"/>
      <c r="KWF9"/>
      <c r="KXK9" s="112"/>
      <c r="KXL9" s="112"/>
      <c r="KXM9" s="112"/>
      <c r="KXN9" s="112"/>
      <c r="KXO9" s="112"/>
      <c r="KXP9" s="112"/>
      <c r="KXQ9" s="112"/>
      <c r="KXR9" s="112"/>
      <c r="KXS9"/>
      <c r="KXT9"/>
      <c r="KXU9"/>
      <c r="KXV9"/>
      <c r="KXW9"/>
      <c r="KXX9"/>
      <c r="KXY9"/>
      <c r="KXZ9"/>
      <c r="KYA9"/>
      <c r="KYB9"/>
      <c r="KYC9"/>
      <c r="KYD9"/>
      <c r="KYE9"/>
      <c r="KYF9"/>
      <c r="KYG9"/>
      <c r="KYH9"/>
      <c r="KYI9"/>
      <c r="KYJ9"/>
      <c r="KYK9"/>
      <c r="KYL9"/>
      <c r="KYM9"/>
      <c r="KYN9"/>
      <c r="KZS9" s="112"/>
      <c r="KZT9" s="112"/>
      <c r="KZU9" s="112"/>
      <c r="KZV9" s="112"/>
      <c r="KZW9" s="112"/>
      <c r="KZX9" s="112"/>
      <c r="KZY9" s="112"/>
      <c r="KZZ9" s="112"/>
      <c r="LAA9"/>
      <c r="LAB9"/>
      <c r="LAC9"/>
      <c r="LAD9"/>
      <c r="LAE9"/>
      <c r="LAF9"/>
      <c r="LAG9"/>
      <c r="LAH9"/>
      <c r="LAI9"/>
      <c r="LAJ9"/>
      <c r="LAK9"/>
      <c r="LAL9"/>
      <c r="LAM9"/>
      <c r="LAN9"/>
      <c r="LAO9"/>
      <c r="LAP9"/>
      <c r="LAQ9"/>
      <c r="LAR9"/>
      <c r="LAS9"/>
      <c r="LAT9"/>
      <c r="LAU9"/>
      <c r="LAV9"/>
      <c r="LCA9" s="112"/>
      <c r="LCB9" s="112"/>
      <c r="LCC9" s="112"/>
      <c r="LCD9" s="112"/>
      <c r="LCE9" s="112"/>
      <c r="LCF9" s="112"/>
      <c r="LCG9" s="112"/>
      <c r="LCH9" s="112"/>
      <c r="LCI9"/>
      <c r="LCJ9"/>
      <c r="LCK9"/>
      <c r="LCL9"/>
      <c r="LCM9"/>
      <c r="LCN9"/>
      <c r="LCO9"/>
      <c r="LCP9"/>
      <c r="LCQ9"/>
      <c r="LCR9"/>
      <c r="LCS9"/>
      <c r="LCT9"/>
      <c r="LCU9"/>
      <c r="LCV9"/>
      <c r="LCW9"/>
      <c r="LCX9"/>
      <c r="LCY9"/>
      <c r="LCZ9"/>
      <c r="LDA9"/>
      <c r="LDB9"/>
      <c r="LDC9"/>
      <c r="LDD9"/>
      <c r="LEI9" s="112"/>
      <c r="LEJ9" s="112"/>
      <c r="LEK9" s="112"/>
      <c r="LEL9" s="112"/>
      <c r="LEM9" s="112"/>
      <c r="LEN9" s="112"/>
      <c r="LEO9" s="112"/>
      <c r="LEP9" s="112"/>
      <c r="LEQ9"/>
      <c r="LER9"/>
      <c r="LES9"/>
      <c r="LET9"/>
      <c r="LEU9"/>
      <c r="LEV9"/>
      <c r="LEW9"/>
      <c r="LEX9"/>
      <c r="LEY9"/>
      <c r="LEZ9"/>
      <c r="LFA9"/>
      <c r="LFB9"/>
      <c r="LFC9"/>
      <c r="LFD9"/>
      <c r="LFE9"/>
      <c r="LFF9"/>
      <c r="LFG9"/>
      <c r="LFH9"/>
      <c r="LFI9"/>
      <c r="LFJ9"/>
      <c r="LFK9"/>
      <c r="LFL9"/>
      <c r="LGQ9" s="112"/>
      <c r="LGR9" s="112"/>
      <c r="LGS9" s="112"/>
      <c r="LGT9" s="112"/>
      <c r="LGU9" s="112"/>
      <c r="LGV9" s="112"/>
      <c r="LGW9" s="112"/>
      <c r="LGX9" s="112"/>
      <c r="LGY9"/>
      <c r="LGZ9"/>
      <c r="LHA9"/>
      <c r="LHB9"/>
      <c r="LHC9"/>
      <c r="LHD9"/>
      <c r="LHE9"/>
      <c r="LHF9"/>
      <c r="LHG9"/>
      <c r="LHH9"/>
      <c r="LHI9"/>
      <c r="LHJ9"/>
      <c r="LHK9"/>
      <c r="LHL9"/>
      <c r="LHM9"/>
      <c r="LHN9"/>
      <c r="LHO9"/>
      <c r="LHP9"/>
      <c r="LHQ9"/>
      <c r="LHR9"/>
      <c r="LHS9"/>
      <c r="LHT9"/>
      <c r="LIY9" s="112"/>
      <c r="LIZ9" s="112"/>
      <c r="LJA9" s="112"/>
      <c r="LJB9" s="112"/>
      <c r="LJC9" s="112"/>
      <c r="LJD9" s="112"/>
      <c r="LJE9" s="112"/>
      <c r="LJF9" s="112"/>
      <c r="LJG9"/>
      <c r="LJH9"/>
      <c r="LJI9"/>
      <c r="LJJ9"/>
      <c r="LJK9"/>
      <c r="LJL9"/>
      <c r="LJM9"/>
      <c r="LJN9"/>
      <c r="LJO9"/>
      <c r="LJP9"/>
      <c r="LJQ9"/>
      <c r="LJR9"/>
      <c r="LJS9"/>
      <c r="LJT9"/>
      <c r="LJU9"/>
      <c r="LJV9"/>
      <c r="LJW9"/>
      <c r="LJX9"/>
      <c r="LJY9"/>
      <c r="LJZ9"/>
      <c r="LKA9"/>
      <c r="LKB9"/>
      <c r="LLG9" s="112"/>
      <c r="LLH9" s="112"/>
      <c r="LLI9" s="112"/>
      <c r="LLJ9" s="112"/>
      <c r="LLK9" s="112"/>
      <c r="LLL9" s="112"/>
      <c r="LLM9" s="112"/>
      <c r="LLN9" s="112"/>
      <c r="LLO9"/>
      <c r="LLP9"/>
      <c r="LLQ9"/>
      <c r="LLR9"/>
      <c r="LLS9"/>
      <c r="LLT9"/>
      <c r="LLU9"/>
      <c r="LLV9"/>
      <c r="LLW9"/>
      <c r="LLX9"/>
      <c r="LLY9"/>
      <c r="LLZ9"/>
      <c r="LMA9"/>
      <c r="LMB9"/>
      <c r="LMC9"/>
      <c r="LMD9"/>
      <c r="LME9"/>
      <c r="LMF9"/>
      <c r="LMG9"/>
      <c r="LMH9"/>
      <c r="LMI9"/>
      <c r="LMJ9"/>
      <c r="LNO9" s="112"/>
      <c r="LNP9" s="112"/>
      <c r="LNQ9" s="112"/>
      <c r="LNR9" s="112"/>
      <c r="LNS9" s="112"/>
      <c r="LNT9" s="112"/>
      <c r="LNU9" s="112"/>
      <c r="LNV9" s="112"/>
      <c r="LNW9"/>
      <c r="LNX9"/>
      <c r="LNY9"/>
      <c r="LNZ9"/>
      <c r="LOA9"/>
      <c r="LOB9"/>
      <c r="LOC9"/>
      <c r="LOD9"/>
      <c r="LOE9"/>
      <c r="LOF9"/>
      <c r="LOG9"/>
      <c r="LOH9"/>
      <c r="LOI9"/>
      <c r="LOJ9"/>
      <c r="LOK9"/>
      <c r="LOL9"/>
      <c r="LOM9"/>
      <c r="LON9"/>
      <c r="LOO9"/>
      <c r="LOP9"/>
      <c r="LOQ9"/>
      <c r="LOR9"/>
      <c r="LPW9" s="112"/>
      <c r="LPX9" s="112"/>
      <c r="LPY9" s="112"/>
      <c r="LPZ9" s="112"/>
      <c r="LQA9" s="112"/>
      <c r="LQB9" s="112"/>
      <c r="LQC9" s="112"/>
      <c r="LQD9" s="112"/>
      <c r="LQE9"/>
      <c r="LQF9"/>
      <c r="LQG9"/>
      <c r="LQH9"/>
      <c r="LQI9"/>
      <c r="LQJ9"/>
      <c r="LQK9"/>
      <c r="LQL9"/>
      <c r="LQM9"/>
      <c r="LQN9"/>
      <c r="LQO9"/>
      <c r="LQP9"/>
      <c r="LQQ9"/>
      <c r="LQR9"/>
      <c r="LQS9"/>
      <c r="LQT9"/>
      <c r="LQU9"/>
      <c r="LQV9"/>
      <c r="LQW9"/>
      <c r="LQX9"/>
      <c r="LQY9"/>
      <c r="LQZ9"/>
      <c r="LSE9" s="112"/>
      <c r="LSF9" s="112"/>
      <c r="LSG9" s="112"/>
      <c r="LSH9" s="112"/>
      <c r="LSI9" s="112"/>
      <c r="LSJ9" s="112"/>
      <c r="LSK9" s="112"/>
      <c r="LSL9" s="112"/>
      <c r="LSM9"/>
      <c r="LSN9"/>
      <c r="LSO9"/>
      <c r="LSP9"/>
      <c r="LSQ9"/>
      <c r="LSR9"/>
      <c r="LSS9"/>
      <c r="LST9"/>
      <c r="LSU9"/>
      <c r="LSV9"/>
      <c r="LSW9"/>
      <c r="LSX9"/>
      <c r="LSY9"/>
      <c r="LSZ9"/>
      <c r="LTA9"/>
      <c r="LTB9"/>
      <c r="LTC9"/>
      <c r="LTD9"/>
      <c r="LTE9"/>
      <c r="LTF9"/>
      <c r="LTG9"/>
      <c r="LTH9"/>
      <c r="LUM9" s="112"/>
      <c r="LUN9" s="112"/>
      <c r="LUO9" s="112"/>
      <c r="LUP9" s="112"/>
      <c r="LUQ9" s="112"/>
      <c r="LUR9" s="112"/>
      <c r="LUS9" s="112"/>
      <c r="LUT9" s="112"/>
      <c r="LUU9"/>
      <c r="LUV9"/>
      <c r="LUW9"/>
      <c r="LUX9"/>
      <c r="LUY9"/>
      <c r="LUZ9"/>
      <c r="LVA9"/>
      <c r="LVB9"/>
      <c r="LVC9"/>
      <c r="LVD9"/>
      <c r="LVE9"/>
      <c r="LVF9"/>
      <c r="LVG9"/>
      <c r="LVH9"/>
      <c r="LVI9"/>
      <c r="LVJ9"/>
      <c r="LVK9"/>
      <c r="LVL9"/>
      <c r="LVM9"/>
      <c r="LVN9"/>
      <c r="LVO9"/>
      <c r="LVP9"/>
      <c r="LWU9" s="112"/>
      <c r="LWV9" s="112"/>
      <c r="LWW9" s="112"/>
      <c r="LWX9" s="112"/>
      <c r="LWY9" s="112"/>
      <c r="LWZ9" s="112"/>
      <c r="LXA9" s="112"/>
      <c r="LXB9" s="112"/>
      <c r="LXC9"/>
      <c r="LXD9"/>
      <c r="LXE9"/>
      <c r="LXF9"/>
      <c r="LXG9"/>
      <c r="LXH9"/>
      <c r="LXI9"/>
      <c r="LXJ9"/>
      <c r="LXK9"/>
      <c r="LXL9"/>
      <c r="LXM9"/>
      <c r="LXN9"/>
      <c r="LXO9"/>
      <c r="LXP9"/>
      <c r="LXQ9"/>
      <c r="LXR9"/>
      <c r="LXS9"/>
      <c r="LXT9"/>
      <c r="LXU9"/>
      <c r="LXV9"/>
      <c r="LXW9"/>
      <c r="LXX9"/>
      <c r="LZC9" s="112"/>
      <c r="LZD9" s="112"/>
      <c r="LZE9" s="112"/>
      <c r="LZF9" s="112"/>
      <c r="LZG9" s="112"/>
      <c r="LZH9" s="112"/>
      <c r="LZI9" s="112"/>
      <c r="LZJ9" s="112"/>
      <c r="LZK9"/>
      <c r="LZL9"/>
      <c r="LZM9"/>
      <c r="LZN9"/>
      <c r="LZO9"/>
      <c r="LZP9"/>
      <c r="LZQ9"/>
      <c r="LZR9"/>
      <c r="LZS9"/>
      <c r="LZT9"/>
      <c r="LZU9"/>
      <c r="LZV9"/>
      <c r="LZW9"/>
      <c r="LZX9"/>
      <c r="LZY9"/>
      <c r="LZZ9"/>
      <c r="MAA9"/>
      <c r="MAB9"/>
      <c r="MAC9"/>
      <c r="MAD9"/>
      <c r="MAE9"/>
      <c r="MAF9"/>
      <c r="MBK9" s="112"/>
      <c r="MBL9" s="112"/>
      <c r="MBM9" s="112"/>
      <c r="MBN9" s="112"/>
      <c r="MBO9" s="112"/>
      <c r="MBP9" s="112"/>
      <c r="MBQ9" s="112"/>
      <c r="MBR9" s="112"/>
      <c r="MBS9"/>
      <c r="MBT9"/>
      <c r="MBU9"/>
      <c r="MBV9"/>
      <c r="MBW9"/>
      <c r="MBX9"/>
      <c r="MBY9"/>
      <c r="MBZ9"/>
      <c r="MCA9"/>
      <c r="MCB9"/>
      <c r="MCC9"/>
      <c r="MCD9"/>
      <c r="MCE9"/>
      <c r="MCF9"/>
      <c r="MCG9"/>
      <c r="MCH9"/>
      <c r="MCI9"/>
      <c r="MCJ9"/>
      <c r="MCK9"/>
      <c r="MCL9"/>
      <c r="MCM9"/>
      <c r="MCN9"/>
      <c r="MDS9" s="112"/>
      <c r="MDT9" s="112"/>
      <c r="MDU9" s="112"/>
      <c r="MDV9" s="112"/>
      <c r="MDW9" s="112"/>
      <c r="MDX9" s="112"/>
      <c r="MDY9" s="112"/>
      <c r="MDZ9" s="112"/>
      <c r="MEA9"/>
      <c r="MEB9"/>
      <c r="MEC9"/>
      <c r="MED9"/>
      <c r="MEE9"/>
      <c r="MEF9"/>
      <c r="MEG9"/>
      <c r="MEH9"/>
      <c r="MEI9"/>
      <c r="MEJ9"/>
      <c r="MEK9"/>
      <c r="MEL9"/>
      <c r="MEM9"/>
      <c r="MEN9"/>
      <c r="MEO9"/>
      <c r="MEP9"/>
      <c r="MEQ9"/>
      <c r="MER9"/>
      <c r="MES9"/>
      <c r="MET9"/>
      <c r="MEU9"/>
      <c r="MEV9"/>
      <c r="MGA9" s="112"/>
      <c r="MGB9" s="112"/>
      <c r="MGC9" s="112"/>
      <c r="MGD9" s="112"/>
      <c r="MGE9" s="112"/>
      <c r="MGF9" s="112"/>
      <c r="MGG9" s="112"/>
      <c r="MGH9" s="112"/>
      <c r="MGI9"/>
      <c r="MGJ9"/>
      <c r="MGK9"/>
      <c r="MGL9"/>
      <c r="MGM9"/>
      <c r="MGN9"/>
      <c r="MGO9"/>
      <c r="MGP9"/>
      <c r="MGQ9"/>
      <c r="MGR9"/>
      <c r="MGS9"/>
      <c r="MGT9"/>
      <c r="MGU9"/>
      <c r="MGV9"/>
      <c r="MGW9"/>
      <c r="MGX9"/>
      <c r="MGY9"/>
      <c r="MGZ9"/>
      <c r="MHA9"/>
      <c r="MHB9"/>
      <c r="MHC9"/>
      <c r="MHD9"/>
      <c r="MII9" s="112"/>
      <c r="MIJ9" s="112"/>
      <c r="MIK9" s="112"/>
      <c r="MIL9" s="112"/>
      <c r="MIM9" s="112"/>
      <c r="MIN9" s="112"/>
      <c r="MIO9" s="112"/>
      <c r="MIP9" s="112"/>
      <c r="MIQ9"/>
      <c r="MIR9"/>
      <c r="MIS9"/>
      <c r="MIT9"/>
      <c r="MIU9"/>
      <c r="MIV9"/>
      <c r="MIW9"/>
      <c r="MIX9"/>
      <c r="MIY9"/>
      <c r="MIZ9"/>
      <c r="MJA9"/>
      <c r="MJB9"/>
      <c r="MJC9"/>
      <c r="MJD9"/>
      <c r="MJE9"/>
      <c r="MJF9"/>
      <c r="MJG9"/>
      <c r="MJH9"/>
      <c r="MJI9"/>
      <c r="MJJ9"/>
      <c r="MJK9"/>
      <c r="MJL9"/>
      <c r="MKQ9" s="112"/>
      <c r="MKR9" s="112"/>
      <c r="MKS9" s="112"/>
      <c r="MKT9" s="112"/>
      <c r="MKU9" s="112"/>
      <c r="MKV9" s="112"/>
      <c r="MKW9" s="112"/>
      <c r="MKX9" s="112"/>
      <c r="MKY9"/>
      <c r="MKZ9"/>
      <c r="MLA9"/>
      <c r="MLB9"/>
      <c r="MLC9"/>
      <c r="MLD9"/>
      <c r="MLE9"/>
      <c r="MLF9"/>
      <c r="MLG9"/>
      <c r="MLH9"/>
      <c r="MLI9"/>
      <c r="MLJ9"/>
      <c r="MLK9"/>
      <c r="MLL9"/>
      <c r="MLM9"/>
      <c r="MLN9"/>
      <c r="MLO9"/>
      <c r="MLP9"/>
      <c r="MLQ9"/>
      <c r="MLR9"/>
      <c r="MLS9"/>
      <c r="MLT9"/>
      <c r="MMY9" s="112"/>
      <c r="MMZ9" s="112"/>
      <c r="MNA9" s="112"/>
      <c r="MNB9" s="112"/>
      <c r="MNC9" s="112"/>
      <c r="MND9" s="112"/>
      <c r="MNE9" s="112"/>
      <c r="MNF9" s="112"/>
      <c r="MNG9"/>
      <c r="MNH9"/>
      <c r="MNI9"/>
      <c r="MNJ9"/>
      <c r="MNK9"/>
      <c r="MNL9"/>
      <c r="MNM9"/>
      <c r="MNN9"/>
      <c r="MNO9"/>
      <c r="MNP9"/>
      <c r="MNQ9"/>
      <c r="MNR9"/>
      <c r="MNS9"/>
      <c r="MNT9"/>
      <c r="MNU9"/>
      <c r="MNV9"/>
      <c r="MNW9"/>
      <c r="MNX9"/>
      <c r="MNY9"/>
      <c r="MNZ9"/>
      <c r="MOA9"/>
      <c r="MOB9"/>
      <c r="MPG9" s="112"/>
      <c r="MPH9" s="112"/>
      <c r="MPI9" s="112"/>
      <c r="MPJ9" s="112"/>
      <c r="MPK9" s="112"/>
      <c r="MPL9" s="112"/>
      <c r="MPM9" s="112"/>
      <c r="MPN9" s="112"/>
      <c r="MPO9"/>
      <c r="MPP9"/>
      <c r="MPQ9"/>
      <c r="MPR9"/>
      <c r="MPS9"/>
      <c r="MPT9"/>
      <c r="MPU9"/>
      <c r="MPV9"/>
      <c r="MPW9"/>
      <c r="MPX9"/>
      <c r="MPY9"/>
      <c r="MPZ9"/>
      <c r="MQA9"/>
      <c r="MQB9"/>
      <c r="MQC9"/>
      <c r="MQD9"/>
      <c r="MQE9"/>
      <c r="MQF9"/>
      <c r="MQG9"/>
      <c r="MQH9"/>
      <c r="MQI9"/>
      <c r="MQJ9"/>
      <c r="MRO9" s="112"/>
      <c r="MRP9" s="112"/>
      <c r="MRQ9" s="112"/>
      <c r="MRR9" s="112"/>
      <c r="MRS9" s="112"/>
      <c r="MRT9" s="112"/>
      <c r="MRU9" s="112"/>
      <c r="MRV9" s="112"/>
      <c r="MRW9"/>
      <c r="MRX9"/>
      <c r="MRY9"/>
      <c r="MRZ9"/>
      <c r="MSA9"/>
      <c r="MSB9"/>
      <c r="MSC9"/>
      <c r="MSD9"/>
      <c r="MSE9"/>
      <c r="MSF9"/>
      <c r="MSG9"/>
      <c r="MSH9"/>
      <c r="MSI9"/>
      <c r="MSJ9"/>
      <c r="MSK9"/>
      <c r="MSL9"/>
      <c r="MSM9"/>
      <c r="MSN9"/>
      <c r="MSO9"/>
      <c r="MSP9"/>
      <c r="MSQ9"/>
      <c r="MSR9"/>
      <c r="MTW9" s="112"/>
      <c r="MTX9" s="112"/>
      <c r="MTY9" s="112"/>
      <c r="MTZ9" s="112"/>
      <c r="MUA9" s="112"/>
      <c r="MUB9" s="112"/>
      <c r="MUC9" s="112"/>
      <c r="MUD9" s="112"/>
      <c r="MUE9"/>
      <c r="MUF9"/>
      <c r="MUG9"/>
      <c r="MUH9"/>
      <c r="MUI9"/>
      <c r="MUJ9"/>
      <c r="MUK9"/>
      <c r="MUL9"/>
      <c r="MUM9"/>
      <c r="MUN9"/>
      <c r="MUO9"/>
      <c r="MUP9"/>
      <c r="MUQ9"/>
      <c r="MUR9"/>
      <c r="MUS9"/>
      <c r="MUT9"/>
      <c r="MUU9"/>
      <c r="MUV9"/>
      <c r="MUW9"/>
      <c r="MUX9"/>
      <c r="MUY9"/>
      <c r="MUZ9"/>
      <c r="MWE9" s="112"/>
      <c r="MWF9" s="112"/>
      <c r="MWG9" s="112"/>
      <c r="MWH9" s="112"/>
      <c r="MWI9" s="112"/>
      <c r="MWJ9" s="112"/>
      <c r="MWK9" s="112"/>
      <c r="MWL9" s="112"/>
      <c r="MWM9"/>
      <c r="MWN9"/>
      <c r="MWO9"/>
      <c r="MWP9"/>
      <c r="MWQ9"/>
      <c r="MWR9"/>
      <c r="MWS9"/>
      <c r="MWT9"/>
      <c r="MWU9"/>
      <c r="MWV9"/>
      <c r="MWW9"/>
      <c r="MWX9"/>
      <c r="MWY9"/>
      <c r="MWZ9"/>
      <c r="MXA9"/>
      <c r="MXB9"/>
      <c r="MXC9"/>
      <c r="MXD9"/>
      <c r="MXE9"/>
      <c r="MXF9"/>
      <c r="MXG9"/>
      <c r="MXH9"/>
      <c r="MYM9" s="112"/>
      <c r="MYN9" s="112"/>
      <c r="MYO9" s="112"/>
      <c r="MYP9" s="112"/>
      <c r="MYQ9" s="112"/>
      <c r="MYR9" s="112"/>
      <c r="MYS9" s="112"/>
      <c r="MYT9" s="112"/>
      <c r="MYU9"/>
      <c r="MYV9"/>
      <c r="MYW9"/>
      <c r="MYX9"/>
      <c r="MYY9"/>
      <c r="MYZ9"/>
      <c r="MZA9"/>
      <c r="MZB9"/>
      <c r="MZC9"/>
      <c r="MZD9"/>
      <c r="MZE9"/>
      <c r="MZF9"/>
      <c r="MZG9"/>
      <c r="MZH9"/>
      <c r="MZI9"/>
      <c r="MZJ9"/>
      <c r="MZK9"/>
      <c r="MZL9"/>
      <c r="MZM9"/>
      <c r="MZN9"/>
      <c r="MZO9"/>
      <c r="MZP9"/>
      <c r="NAU9" s="112"/>
      <c r="NAV9" s="112"/>
      <c r="NAW9" s="112"/>
      <c r="NAX9" s="112"/>
      <c r="NAY9" s="112"/>
      <c r="NAZ9" s="112"/>
      <c r="NBA9" s="112"/>
      <c r="NBB9" s="112"/>
      <c r="NBC9"/>
      <c r="NBD9"/>
      <c r="NBE9"/>
      <c r="NBF9"/>
      <c r="NBG9"/>
      <c r="NBH9"/>
      <c r="NBI9"/>
      <c r="NBJ9"/>
      <c r="NBK9"/>
      <c r="NBL9"/>
      <c r="NBM9"/>
      <c r="NBN9"/>
      <c r="NBO9"/>
      <c r="NBP9"/>
      <c r="NBQ9"/>
      <c r="NBR9"/>
      <c r="NBS9"/>
      <c r="NBT9"/>
      <c r="NBU9"/>
      <c r="NBV9"/>
      <c r="NBW9"/>
      <c r="NBX9"/>
      <c r="NDC9" s="112"/>
      <c r="NDD9" s="112"/>
      <c r="NDE9" s="112"/>
      <c r="NDF9" s="112"/>
      <c r="NDG9" s="112"/>
      <c r="NDH9" s="112"/>
      <c r="NDI9" s="112"/>
      <c r="NDJ9" s="112"/>
      <c r="NDK9"/>
      <c r="NDL9"/>
      <c r="NDM9"/>
      <c r="NDN9"/>
      <c r="NDO9"/>
      <c r="NDP9"/>
      <c r="NDQ9"/>
      <c r="NDR9"/>
      <c r="NDS9"/>
      <c r="NDT9"/>
      <c r="NDU9"/>
      <c r="NDV9"/>
      <c r="NDW9"/>
      <c r="NDX9"/>
      <c r="NDY9"/>
      <c r="NDZ9"/>
      <c r="NEA9"/>
      <c r="NEB9"/>
      <c r="NEC9"/>
      <c r="NED9"/>
      <c r="NEE9"/>
      <c r="NEF9"/>
      <c r="NFK9" s="112"/>
      <c r="NFL9" s="112"/>
      <c r="NFM9" s="112"/>
      <c r="NFN9" s="112"/>
      <c r="NFO9" s="112"/>
      <c r="NFP9" s="112"/>
      <c r="NFQ9" s="112"/>
      <c r="NFR9" s="112"/>
      <c r="NFS9"/>
      <c r="NFT9"/>
      <c r="NFU9"/>
      <c r="NFV9"/>
      <c r="NFW9"/>
      <c r="NFX9"/>
      <c r="NFY9"/>
      <c r="NFZ9"/>
      <c r="NGA9"/>
      <c r="NGB9"/>
      <c r="NGC9"/>
      <c r="NGD9"/>
      <c r="NGE9"/>
      <c r="NGF9"/>
      <c r="NGG9"/>
      <c r="NGH9"/>
      <c r="NGI9"/>
      <c r="NGJ9"/>
      <c r="NGK9"/>
      <c r="NGL9"/>
      <c r="NGM9"/>
      <c r="NGN9"/>
      <c r="NHS9" s="112"/>
      <c r="NHT9" s="112"/>
      <c r="NHU9" s="112"/>
      <c r="NHV9" s="112"/>
      <c r="NHW9" s="112"/>
      <c r="NHX9" s="112"/>
      <c r="NHY9" s="112"/>
      <c r="NHZ9" s="112"/>
      <c r="NIA9"/>
      <c r="NIB9"/>
      <c r="NIC9"/>
      <c r="NID9"/>
      <c r="NIE9"/>
      <c r="NIF9"/>
      <c r="NIG9"/>
      <c r="NIH9"/>
      <c r="NII9"/>
      <c r="NIJ9"/>
      <c r="NIK9"/>
      <c r="NIL9"/>
      <c r="NIM9"/>
      <c r="NIN9"/>
      <c r="NIO9"/>
      <c r="NIP9"/>
      <c r="NIQ9"/>
      <c r="NIR9"/>
      <c r="NIS9"/>
      <c r="NIT9"/>
      <c r="NIU9"/>
      <c r="NIV9"/>
      <c r="NKA9" s="112"/>
      <c r="NKB9" s="112"/>
      <c r="NKC9" s="112"/>
      <c r="NKD9" s="112"/>
      <c r="NKE9" s="112"/>
      <c r="NKF9" s="112"/>
      <c r="NKG9" s="112"/>
      <c r="NKH9" s="112"/>
      <c r="NKI9"/>
      <c r="NKJ9"/>
      <c r="NKK9"/>
      <c r="NKL9"/>
      <c r="NKM9"/>
      <c r="NKN9"/>
      <c r="NKO9"/>
      <c r="NKP9"/>
      <c r="NKQ9"/>
      <c r="NKR9"/>
      <c r="NKS9"/>
      <c r="NKT9"/>
      <c r="NKU9"/>
      <c r="NKV9"/>
      <c r="NKW9"/>
      <c r="NKX9"/>
      <c r="NKY9"/>
      <c r="NKZ9"/>
      <c r="NLA9"/>
      <c r="NLB9"/>
      <c r="NLC9"/>
      <c r="NLD9"/>
      <c r="NMI9" s="112"/>
      <c r="NMJ9" s="112"/>
      <c r="NMK9" s="112"/>
      <c r="NML9" s="112"/>
      <c r="NMM9" s="112"/>
      <c r="NMN9" s="112"/>
      <c r="NMO9" s="112"/>
      <c r="NMP9" s="112"/>
      <c r="NMQ9"/>
      <c r="NMR9"/>
      <c r="NMS9"/>
      <c r="NMT9"/>
      <c r="NMU9"/>
      <c r="NMV9"/>
      <c r="NMW9"/>
      <c r="NMX9"/>
      <c r="NMY9"/>
      <c r="NMZ9"/>
      <c r="NNA9"/>
      <c r="NNB9"/>
      <c r="NNC9"/>
      <c r="NND9"/>
      <c r="NNE9"/>
      <c r="NNF9"/>
      <c r="NNG9"/>
      <c r="NNH9"/>
      <c r="NNI9"/>
      <c r="NNJ9"/>
      <c r="NNK9"/>
      <c r="NNL9"/>
      <c r="NOQ9" s="112"/>
      <c r="NOR9" s="112"/>
      <c r="NOS9" s="112"/>
      <c r="NOT9" s="112"/>
      <c r="NOU9" s="112"/>
      <c r="NOV9" s="112"/>
      <c r="NOW9" s="112"/>
      <c r="NOX9" s="112"/>
      <c r="NOY9"/>
      <c r="NOZ9"/>
      <c r="NPA9"/>
      <c r="NPB9"/>
      <c r="NPC9"/>
      <c r="NPD9"/>
      <c r="NPE9"/>
      <c r="NPF9"/>
      <c r="NPG9"/>
      <c r="NPH9"/>
      <c r="NPI9"/>
      <c r="NPJ9"/>
      <c r="NPK9"/>
      <c r="NPL9"/>
      <c r="NPM9"/>
      <c r="NPN9"/>
      <c r="NPO9"/>
      <c r="NPP9"/>
      <c r="NPQ9"/>
      <c r="NPR9"/>
      <c r="NPS9"/>
      <c r="NPT9"/>
      <c r="NQY9" s="112"/>
      <c r="NQZ9" s="112"/>
      <c r="NRA9" s="112"/>
      <c r="NRB9" s="112"/>
      <c r="NRC9" s="112"/>
      <c r="NRD9" s="112"/>
      <c r="NRE9" s="112"/>
      <c r="NRF9" s="112"/>
      <c r="NRG9"/>
      <c r="NRH9"/>
      <c r="NRI9"/>
      <c r="NRJ9"/>
      <c r="NRK9"/>
      <c r="NRL9"/>
      <c r="NRM9"/>
      <c r="NRN9"/>
      <c r="NRO9"/>
      <c r="NRP9"/>
      <c r="NRQ9"/>
      <c r="NRR9"/>
      <c r="NRS9"/>
      <c r="NRT9"/>
      <c r="NRU9"/>
      <c r="NRV9"/>
      <c r="NRW9"/>
      <c r="NRX9"/>
      <c r="NRY9"/>
      <c r="NRZ9"/>
      <c r="NSA9"/>
      <c r="NSB9"/>
      <c r="NTG9" s="112"/>
      <c r="NTH9" s="112"/>
      <c r="NTI9" s="112"/>
      <c r="NTJ9" s="112"/>
      <c r="NTK9" s="112"/>
      <c r="NTL9" s="112"/>
      <c r="NTM9" s="112"/>
      <c r="NTN9" s="112"/>
      <c r="NTO9"/>
      <c r="NTP9"/>
      <c r="NTQ9"/>
      <c r="NTR9"/>
      <c r="NTS9"/>
      <c r="NTT9"/>
      <c r="NTU9"/>
      <c r="NTV9"/>
      <c r="NTW9"/>
      <c r="NTX9"/>
      <c r="NTY9"/>
      <c r="NTZ9"/>
      <c r="NUA9"/>
      <c r="NUB9"/>
      <c r="NUC9"/>
      <c r="NUD9"/>
      <c r="NUE9"/>
      <c r="NUF9"/>
      <c r="NUG9"/>
      <c r="NUH9"/>
      <c r="NUI9"/>
      <c r="NUJ9"/>
      <c r="NVO9" s="112"/>
      <c r="NVP9" s="112"/>
      <c r="NVQ9" s="112"/>
      <c r="NVR9" s="112"/>
      <c r="NVS9" s="112"/>
      <c r="NVT9" s="112"/>
      <c r="NVU9" s="112"/>
      <c r="NVV9" s="112"/>
      <c r="NVW9"/>
      <c r="NVX9"/>
      <c r="NVY9"/>
      <c r="NVZ9"/>
      <c r="NWA9"/>
      <c r="NWB9"/>
      <c r="NWC9"/>
      <c r="NWD9"/>
      <c r="NWE9"/>
      <c r="NWF9"/>
      <c r="NWG9"/>
      <c r="NWH9"/>
      <c r="NWI9"/>
      <c r="NWJ9"/>
      <c r="NWK9"/>
      <c r="NWL9"/>
      <c r="NWM9"/>
      <c r="NWN9"/>
      <c r="NWO9"/>
      <c r="NWP9"/>
      <c r="NWQ9"/>
      <c r="NWR9"/>
      <c r="NXW9" s="112"/>
      <c r="NXX9" s="112"/>
      <c r="NXY9" s="112"/>
      <c r="NXZ9" s="112"/>
      <c r="NYA9" s="112"/>
      <c r="NYB9" s="112"/>
      <c r="NYC9" s="112"/>
      <c r="NYD9" s="112"/>
      <c r="NYE9"/>
      <c r="NYF9"/>
      <c r="NYG9"/>
      <c r="NYH9"/>
      <c r="NYI9"/>
      <c r="NYJ9"/>
      <c r="NYK9"/>
      <c r="NYL9"/>
      <c r="NYM9"/>
      <c r="NYN9"/>
      <c r="NYO9"/>
      <c r="NYP9"/>
      <c r="NYQ9"/>
      <c r="NYR9"/>
      <c r="NYS9"/>
      <c r="NYT9"/>
      <c r="NYU9"/>
      <c r="NYV9"/>
      <c r="NYW9"/>
      <c r="NYX9"/>
      <c r="NYY9"/>
      <c r="NYZ9"/>
      <c r="OAE9" s="112"/>
      <c r="OAF9" s="112"/>
      <c r="OAG9" s="112"/>
      <c r="OAH9" s="112"/>
      <c r="OAI9" s="112"/>
      <c r="OAJ9" s="112"/>
      <c r="OAK9" s="112"/>
      <c r="OAL9" s="112"/>
      <c r="OAM9"/>
      <c r="OAN9"/>
      <c r="OAO9"/>
      <c r="OAP9"/>
      <c r="OAQ9"/>
      <c r="OAR9"/>
      <c r="OAS9"/>
      <c r="OAT9"/>
      <c r="OAU9"/>
      <c r="OAV9"/>
      <c r="OAW9"/>
      <c r="OAX9"/>
      <c r="OAY9"/>
      <c r="OAZ9"/>
      <c r="OBA9"/>
      <c r="OBB9"/>
      <c r="OBC9"/>
      <c r="OBD9"/>
      <c r="OBE9"/>
      <c r="OBF9"/>
      <c r="OBG9"/>
      <c r="OBH9"/>
      <c r="OCM9" s="112"/>
      <c r="OCN9" s="112"/>
      <c r="OCO9" s="112"/>
      <c r="OCP9" s="112"/>
      <c r="OCQ9" s="112"/>
      <c r="OCR9" s="112"/>
      <c r="OCS9" s="112"/>
      <c r="OCT9" s="112"/>
      <c r="OCU9"/>
      <c r="OCV9"/>
      <c r="OCW9"/>
      <c r="OCX9"/>
      <c r="OCY9"/>
      <c r="OCZ9"/>
      <c r="ODA9"/>
      <c r="ODB9"/>
      <c r="ODC9"/>
      <c r="ODD9"/>
      <c r="ODE9"/>
      <c r="ODF9"/>
      <c r="ODG9"/>
      <c r="ODH9"/>
      <c r="ODI9"/>
      <c r="ODJ9"/>
      <c r="ODK9"/>
      <c r="ODL9"/>
      <c r="ODM9"/>
      <c r="ODN9"/>
      <c r="ODO9"/>
      <c r="ODP9"/>
      <c r="OEU9" s="112"/>
      <c r="OEV9" s="112"/>
      <c r="OEW9" s="112"/>
      <c r="OEX9" s="112"/>
      <c r="OEY9" s="112"/>
      <c r="OEZ9" s="112"/>
      <c r="OFA9" s="112"/>
      <c r="OFB9" s="112"/>
      <c r="OFC9"/>
      <c r="OFD9"/>
      <c r="OFE9"/>
      <c r="OFF9"/>
      <c r="OFG9"/>
      <c r="OFH9"/>
      <c r="OFI9"/>
      <c r="OFJ9"/>
      <c r="OFK9"/>
      <c r="OFL9"/>
      <c r="OFM9"/>
      <c r="OFN9"/>
      <c r="OFO9"/>
      <c r="OFP9"/>
      <c r="OFQ9"/>
      <c r="OFR9"/>
      <c r="OFS9"/>
      <c r="OFT9"/>
      <c r="OFU9"/>
      <c r="OFV9"/>
      <c r="OFW9"/>
      <c r="OFX9"/>
      <c r="OHC9" s="112"/>
      <c r="OHD9" s="112"/>
      <c r="OHE9" s="112"/>
      <c r="OHF9" s="112"/>
      <c r="OHG9" s="112"/>
      <c r="OHH9" s="112"/>
      <c r="OHI9" s="112"/>
      <c r="OHJ9" s="112"/>
      <c r="OHK9"/>
      <c r="OHL9"/>
      <c r="OHM9"/>
      <c r="OHN9"/>
      <c r="OHO9"/>
      <c r="OHP9"/>
      <c r="OHQ9"/>
      <c r="OHR9"/>
      <c r="OHS9"/>
      <c r="OHT9"/>
      <c r="OHU9"/>
      <c r="OHV9"/>
      <c r="OHW9"/>
      <c r="OHX9"/>
      <c r="OHY9"/>
      <c r="OHZ9"/>
      <c r="OIA9"/>
      <c r="OIB9"/>
      <c r="OIC9"/>
      <c r="OID9"/>
      <c r="OIE9"/>
      <c r="OIF9"/>
      <c r="OJK9" s="112"/>
      <c r="OJL9" s="112"/>
      <c r="OJM9" s="112"/>
      <c r="OJN9" s="112"/>
      <c r="OJO9" s="112"/>
      <c r="OJP9" s="112"/>
      <c r="OJQ9" s="112"/>
      <c r="OJR9" s="112"/>
      <c r="OJS9"/>
      <c r="OJT9"/>
      <c r="OJU9"/>
      <c r="OJV9"/>
      <c r="OJW9"/>
      <c r="OJX9"/>
      <c r="OJY9"/>
      <c r="OJZ9"/>
      <c r="OKA9"/>
      <c r="OKB9"/>
      <c r="OKC9"/>
      <c r="OKD9"/>
      <c r="OKE9"/>
      <c r="OKF9"/>
      <c r="OKG9"/>
      <c r="OKH9"/>
      <c r="OKI9"/>
      <c r="OKJ9"/>
      <c r="OKK9"/>
      <c r="OKL9"/>
      <c r="OKM9"/>
      <c r="OKN9"/>
      <c r="OLS9" s="112"/>
      <c r="OLT9" s="112"/>
      <c r="OLU9" s="112"/>
      <c r="OLV9" s="112"/>
      <c r="OLW9" s="112"/>
      <c r="OLX9" s="112"/>
      <c r="OLY9" s="112"/>
      <c r="OLZ9" s="112"/>
      <c r="OMA9"/>
      <c r="OMB9"/>
      <c r="OMC9"/>
      <c r="OMD9"/>
      <c r="OME9"/>
      <c r="OMF9"/>
      <c r="OMG9"/>
      <c r="OMH9"/>
      <c r="OMI9"/>
      <c r="OMJ9"/>
      <c r="OMK9"/>
      <c r="OML9"/>
      <c r="OMM9"/>
      <c r="OMN9"/>
      <c r="OMO9"/>
      <c r="OMP9"/>
      <c r="OMQ9"/>
      <c r="OMR9"/>
      <c r="OMS9"/>
      <c r="OMT9"/>
      <c r="OMU9"/>
      <c r="OMV9"/>
      <c r="OOA9" s="112"/>
      <c r="OOB9" s="112"/>
      <c r="OOC9" s="112"/>
      <c r="OOD9" s="112"/>
      <c r="OOE9" s="112"/>
      <c r="OOF9" s="112"/>
      <c r="OOG9" s="112"/>
      <c r="OOH9" s="112"/>
      <c r="OOI9"/>
      <c r="OOJ9"/>
      <c r="OOK9"/>
      <c r="OOL9"/>
      <c r="OOM9"/>
      <c r="OON9"/>
      <c r="OOO9"/>
      <c r="OOP9"/>
      <c r="OOQ9"/>
      <c r="OOR9"/>
      <c r="OOS9"/>
      <c r="OOT9"/>
      <c r="OOU9"/>
      <c r="OOV9"/>
      <c r="OOW9"/>
      <c r="OOX9"/>
      <c r="OOY9"/>
      <c r="OOZ9"/>
      <c r="OPA9"/>
      <c r="OPB9"/>
      <c r="OPC9"/>
      <c r="OPD9"/>
      <c r="OQI9" s="112"/>
      <c r="OQJ9" s="112"/>
      <c r="OQK9" s="112"/>
      <c r="OQL9" s="112"/>
      <c r="OQM9" s="112"/>
      <c r="OQN9" s="112"/>
      <c r="OQO9" s="112"/>
      <c r="OQP9" s="112"/>
      <c r="OQQ9"/>
      <c r="OQR9"/>
      <c r="OQS9"/>
      <c r="OQT9"/>
      <c r="OQU9"/>
      <c r="OQV9"/>
      <c r="OQW9"/>
      <c r="OQX9"/>
      <c r="OQY9"/>
      <c r="OQZ9"/>
      <c r="ORA9"/>
      <c r="ORB9"/>
      <c r="ORC9"/>
      <c r="ORD9"/>
      <c r="ORE9"/>
      <c r="ORF9"/>
      <c r="ORG9"/>
      <c r="ORH9"/>
      <c r="ORI9"/>
      <c r="ORJ9"/>
      <c r="ORK9"/>
      <c r="ORL9"/>
      <c r="OSQ9" s="112"/>
      <c r="OSR9" s="112"/>
      <c r="OSS9" s="112"/>
      <c r="OST9" s="112"/>
      <c r="OSU9" s="112"/>
      <c r="OSV9" s="112"/>
      <c r="OSW9" s="112"/>
      <c r="OSX9" s="112"/>
      <c r="OSY9"/>
      <c r="OSZ9"/>
      <c r="OTA9"/>
      <c r="OTB9"/>
      <c r="OTC9"/>
      <c r="OTD9"/>
      <c r="OTE9"/>
      <c r="OTF9"/>
      <c r="OTG9"/>
      <c r="OTH9"/>
      <c r="OTI9"/>
      <c r="OTJ9"/>
      <c r="OTK9"/>
      <c r="OTL9"/>
      <c r="OTM9"/>
      <c r="OTN9"/>
      <c r="OTO9"/>
      <c r="OTP9"/>
      <c r="OTQ9"/>
      <c r="OTR9"/>
      <c r="OTS9"/>
      <c r="OTT9"/>
      <c r="OUY9" s="112"/>
      <c r="OUZ9" s="112"/>
      <c r="OVA9" s="112"/>
      <c r="OVB9" s="112"/>
      <c r="OVC9" s="112"/>
      <c r="OVD9" s="112"/>
      <c r="OVE9" s="112"/>
      <c r="OVF9" s="112"/>
      <c r="OVG9"/>
      <c r="OVH9"/>
      <c r="OVI9"/>
      <c r="OVJ9"/>
      <c r="OVK9"/>
      <c r="OVL9"/>
      <c r="OVM9"/>
      <c r="OVN9"/>
      <c r="OVO9"/>
      <c r="OVP9"/>
      <c r="OVQ9"/>
      <c r="OVR9"/>
      <c r="OVS9"/>
      <c r="OVT9"/>
      <c r="OVU9"/>
      <c r="OVV9"/>
      <c r="OVW9"/>
      <c r="OVX9"/>
      <c r="OVY9"/>
      <c r="OVZ9"/>
      <c r="OWA9"/>
      <c r="OWB9"/>
      <c r="OXG9" s="112"/>
      <c r="OXH9" s="112"/>
      <c r="OXI9" s="112"/>
      <c r="OXJ9" s="112"/>
      <c r="OXK9" s="112"/>
      <c r="OXL9" s="112"/>
      <c r="OXM9" s="112"/>
      <c r="OXN9" s="112"/>
      <c r="OXO9"/>
      <c r="OXP9"/>
      <c r="OXQ9"/>
      <c r="OXR9"/>
      <c r="OXS9"/>
      <c r="OXT9"/>
      <c r="OXU9"/>
      <c r="OXV9"/>
      <c r="OXW9"/>
      <c r="OXX9"/>
      <c r="OXY9"/>
      <c r="OXZ9"/>
      <c r="OYA9"/>
      <c r="OYB9"/>
      <c r="OYC9"/>
      <c r="OYD9"/>
      <c r="OYE9"/>
      <c r="OYF9"/>
      <c r="OYG9"/>
      <c r="OYH9"/>
      <c r="OYI9"/>
      <c r="OYJ9"/>
      <c r="OZO9" s="112"/>
      <c r="OZP9" s="112"/>
      <c r="OZQ9" s="112"/>
      <c r="OZR9" s="112"/>
      <c r="OZS9" s="112"/>
      <c r="OZT9" s="112"/>
      <c r="OZU9" s="112"/>
      <c r="OZV9" s="112"/>
      <c r="OZW9"/>
      <c r="OZX9"/>
      <c r="OZY9"/>
      <c r="OZZ9"/>
      <c r="PAA9"/>
      <c r="PAB9"/>
      <c r="PAC9"/>
      <c r="PAD9"/>
      <c r="PAE9"/>
      <c r="PAF9"/>
      <c r="PAG9"/>
      <c r="PAH9"/>
      <c r="PAI9"/>
      <c r="PAJ9"/>
      <c r="PAK9"/>
      <c r="PAL9"/>
      <c r="PAM9"/>
      <c r="PAN9"/>
      <c r="PAO9"/>
      <c r="PAP9"/>
      <c r="PAQ9"/>
      <c r="PAR9"/>
      <c r="PBW9" s="112"/>
      <c r="PBX9" s="112"/>
      <c r="PBY9" s="112"/>
      <c r="PBZ9" s="112"/>
      <c r="PCA9" s="112"/>
      <c r="PCB9" s="112"/>
      <c r="PCC9" s="112"/>
      <c r="PCD9" s="112"/>
      <c r="PCE9"/>
      <c r="PCF9"/>
      <c r="PCG9"/>
      <c r="PCH9"/>
      <c r="PCI9"/>
      <c r="PCJ9"/>
      <c r="PCK9"/>
      <c r="PCL9"/>
      <c r="PCM9"/>
      <c r="PCN9"/>
      <c r="PCO9"/>
      <c r="PCP9"/>
      <c r="PCQ9"/>
      <c r="PCR9"/>
      <c r="PCS9"/>
      <c r="PCT9"/>
      <c r="PCU9"/>
      <c r="PCV9"/>
      <c r="PCW9"/>
      <c r="PCX9"/>
      <c r="PCY9"/>
      <c r="PCZ9"/>
      <c r="PEE9" s="112"/>
      <c r="PEF9" s="112"/>
      <c r="PEG9" s="112"/>
      <c r="PEH9" s="112"/>
      <c r="PEI9" s="112"/>
      <c r="PEJ9" s="112"/>
      <c r="PEK9" s="112"/>
      <c r="PEL9" s="112"/>
      <c r="PEM9"/>
      <c r="PEN9"/>
      <c r="PEO9"/>
      <c r="PEP9"/>
      <c r="PEQ9"/>
      <c r="PER9"/>
      <c r="PES9"/>
      <c r="PET9"/>
      <c r="PEU9"/>
      <c r="PEV9"/>
      <c r="PEW9"/>
      <c r="PEX9"/>
      <c r="PEY9"/>
      <c r="PEZ9"/>
      <c r="PFA9"/>
      <c r="PFB9"/>
      <c r="PFC9"/>
      <c r="PFD9"/>
      <c r="PFE9"/>
      <c r="PFF9"/>
      <c r="PFG9"/>
      <c r="PFH9"/>
      <c r="PGM9" s="112"/>
      <c r="PGN9" s="112"/>
      <c r="PGO9" s="112"/>
      <c r="PGP9" s="112"/>
      <c r="PGQ9" s="112"/>
      <c r="PGR9" s="112"/>
      <c r="PGS9" s="112"/>
      <c r="PGT9" s="112"/>
      <c r="PGU9"/>
      <c r="PGV9"/>
      <c r="PGW9"/>
      <c r="PGX9"/>
      <c r="PGY9"/>
      <c r="PGZ9"/>
      <c r="PHA9"/>
      <c r="PHB9"/>
      <c r="PHC9"/>
      <c r="PHD9"/>
      <c r="PHE9"/>
      <c r="PHF9"/>
      <c r="PHG9"/>
      <c r="PHH9"/>
      <c r="PHI9"/>
      <c r="PHJ9"/>
      <c r="PHK9"/>
      <c r="PHL9"/>
      <c r="PHM9"/>
      <c r="PHN9"/>
      <c r="PHO9"/>
      <c r="PHP9"/>
      <c r="PIU9" s="112"/>
      <c r="PIV9" s="112"/>
      <c r="PIW9" s="112"/>
      <c r="PIX9" s="112"/>
      <c r="PIY9" s="112"/>
      <c r="PIZ9" s="112"/>
      <c r="PJA9" s="112"/>
      <c r="PJB9" s="112"/>
      <c r="PJC9"/>
      <c r="PJD9"/>
      <c r="PJE9"/>
      <c r="PJF9"/>
      <c r="PJG9"/>
      <c r="PJH9"/>
      <c r="PJI9"/>
      <c r="PJJ9"/>
      <c r="PJK9"/>
      <c r="PJL9"/>
      <c r="PJM9"/>
      <c r="PJN9"/>
      <c r="PJO9"/>
      <c r="PJP9"/>
      <c r="PJQ9"/>
      <c r="PJR9"/>
      <c r="PJS9"/>
      <c r="PJT9"/>
      <c r="PJU9"/>
      <c r="PJV9"/>
      <c r="PJW9"/>
      <c r="PJX9"/>
      <c r="PLC9" s="112"/>
      <c r="PLD9" s="112"/>
      <c r="PLE9" s="112"/>
      <c r="PLF9" s="112"/>
      <c r="PLG9" s="112"/>
      <c r="PLH9" s="112"/>
      <c r="PLI9" s="112"/>
      <c r="PLJ9" s="112"/>
      <c r="PLK9"/>
      <c r="PLL9"/>
      <c r="PLM9"/>
      <c r="PLN9"/>
      <c r="PLO9"/>
      <c r="PLP9"/>
      <c r="PLQ9"/>
      <c r="PLR9"/>
      <c r="PLS9"/>
      <c r="PLT9"/>
      <c r="PLU9"/>
      <c r="PLV9"/>
      <c r="PLW9"/>
      <c r="PLX9"/>
      <c r="PLY9"/>
      <c r="PLZ9"/>
      <c r="PMA9"/>
      <c r="PMB9"/>
      <c r="PMC9"/>
      <c r="PMD9"/>
      <c r="PME9"/>
      <c r="PMF9"/>
      <c r="PNK9" s="112"/>
      <c r="PNL9" s="112"/>
      <c r="PNM9" s="112"/>
      <c r="PNN9" s="112"/>
      <c r="PNO9" s="112"/>
      <c r="PNP9" s="112"/>
      <c r="PNQ9" s="112"/>
      <c r="PNR9" s="112"/>
      <c r="PNS9"/>
      <c r="PNT9"/>
      <c r="PNU9"/>
      <c r="PNV9"/>
      <c r="PNW9"/>
      <c r="PNX9"/>
      <c r="PNY9"/>
      <c r="PNZ9"/>
      <c r="POA9"/>
      <c r="POB9"/>
      <c r="POC9"/>
      <c r="POD9"/>
      <c r="POE9"/>
      <c r="POF9"/>
      <c r="POG9"/>
      <c r="POH9"/>
      <c r="POI9"/>
      <c r="POJ9"/>
      <c r="POK9"/>
      <c r="POL9"/>
      <c r="POM9"/>
      <c r="PON9"/>
      <c r="PPS9" s="112"/>
      <c r="PPT9" s="112"/>
      <c r="PPU9" s="112"/>
      <c r="PPV9" s="112"/>
      <c r="PPW9" s="112"/>
      <c r="PPX9" s="112"/>
      <c r="PPY9" s="112"/>
      <c r="PPZ9" s="112"/>
      <c r="PQA9"/>
      <c r="PQB9"/>
      <c r="PQC9"/>
      <c r="PQD9"/>
      <c r="PQE9"/>
      <c r="PQF9"/>
      <c r="PQG9"/>
      <c r="PQH9"/>
      <c r="PQI9"/>
      <c r="PQJ9"/>
      <c r="PQK9"/>
      <c r="PQL9"/>
      <c r="PQM9"/>
      <c r="PQN9"/>
      <c r="PQO9"/>
      <c r="PQP9"/>
      <c r="PQQ9"/>
      <c r="PQR9"/>
      <c r="PQS9"/>
      <c r="PQT9"/>
      <c r="PQU9"/>
      <c r="PQV9"/>
      <c r="PSA9" s="112"/>
      <c r="PSB9" s="112"/>
      <c r="PSC9" s="112"/>
      <c r="PSD9" s="112"/>
      <c r="PSE9" s="112"/>
      <c r="PSF9" s="112"/>
      <c r="PSG9" s="112"/>
      <c r="PSH9" s="112"/>
      <c r="PSI9"/>
      <c r="PSJ9"/>
      <c r="PSK9"/>
      <c r="PSL9"/>
      <c r="PSM9"/>
      <c r="PSN9"/>
      <c r="PSO9"/>
      <c r="PSP9"/>
      <c r="PSQ9"/>
      <c r="PSR9"/>
      <c r="PSS9"/>
      <c r="PST9"/>
      <c r="PSU9"/>
      <c r="PSV9"/>
      <c r="PSW9"/>
      <c r="PSX9"/>
      <c r="PSY9"/>
      <c r="PSZ9"/>
      <c r="PTA9"/>
      <c r="PTB9"/>
      <c r="PTC9"/>
      <c r="PTD9"/>
      <c r="PUI9" s="112"/>
      <c r="PUJ9" s="112"/>
      <c r="PUK9" s="112"/>
      <c r="PUL9" s="112"/>
      <c r="PUM9" s="112"/>
      <c r="PUN9" s="112"/>
      <c r="PUO9" s="112"/>
      <c r="PUP9" s="112"/>
      <c r="PUQ9"/>
      <c r="PUR9"/>
      <c r="PUS9"/>
      <c r="PUT9"/>
      <c r="PUU9"/>
      <c r="PUV9"/>
      <c r="PUW9"/>
      <c r="PUX9"/>
      <c r="PUY9"/>
      <c r="PUZ9"/>
      <c r="PVA9"/>
      <c r="PVB9"/>
      <c r="PVC9"/>
      <c r="PVD9"/>
      <c r="PVE9"/>
      <c r="PVF9"/>
      <c r="PVG9"/>
      <c r="PVH9"/>
      <c r="PVI9"/>
      <c r="PVJ9"/>
      <c r="PVK9"/>
      <c r="PVL9"/>
      <c r="PWQ9" s="112"/>
      <c r="PWR9" s="112"/>
      <c r="PWS9" s="112"/>
      <c r="PWT9" s="112"/>
      <c r="PWU9" s="112"/>
      <c r="PWV9" s="112"/>
      <c r="PWW9" s="112"/>
      <c r="PWX9" s="112"/>
      <c r="PWY9"/>
      <c r="PWZ9"/>
      <c r="PXA9"/>
      <c r="PXB9"/>
      <c r="PXC9"/>
      <c r="PXD9"/>
      <c r="PXE9"/>
      <c r="PXF9"/>
      <c r="PXG9"/>
      <c r="PXH9"/>
      <c r="PXI9"/>
      <c r="PXJ9"/>
      <c r="PXK9"/>
      <c r="PXL9"/>
      <c r="PXM9"/>
      <c r="PXN9"/>
      <c r="PXO9"/>
      <c r="PXP9"/>
      <c r="PXQ9"/>
      <c r="PXR9"/>
      <c r="PXS9"/>
      <c r="PXT9"/>
      <c r="PYY9" s="112"/>
      <c r="PYZ9" s="112"/>
      <c r="PZA9" s="112"/>
      <c r="PZB9" s="112"/>
      <c r="PZC9" s="112"/>
      <c r="PZD9" s="112"/>
      <c r="PZE9" s="112"/>
      <c r="PZF9" s="112"/>
      <c r="PZG9"/>
      <c r="PZH9"/>
      <c r="PZI9"/>
      <c r="PZJ9"/>
      <c r="PZK9"/>
      <c r="PZL9"/>
      <c r="PZM9"/>
      <c r="PZN9"/>
      <c r="PZO9"/>
      <c r="PZP9"/>
      <c r="PZQ9"/>
      <c r="PZR9"/>
      <c r="PZS9"/>
      <c r="PZT9"/>
      <c r="PZU9"/>
      <c r="PZV9"/>
      <c r="PZW9"/>
      <c r="PZX9"/>
      <c r="PZY9"/>
      <c r="PZZ9"/>
      <c r="QAA9"/>
      <c r="QAB9"/>
      <c r="QBG9" s="112"/>
      <c r="QBH9" s="112"/>
      <c r="QBI9" s="112"/>
      <c r="QBJ9" s="112"/>
      <c r="QBK9" s="112"/>
      <c r="QBL9" s="112"/>
      <c r="QBM9" s="112"/>
      <c r="QBN9" s="112"/>
      <c r="QBO9"/>
      <c r="QBP9"/>
      <c r="QBQ9"/>
      <c r="QBR9"/>
      <c r="QBS9"/>
      <c r="QBT9"/>
      <c r="QBU9"/>
      <c r="QBV9"/>
      <c r="QBW9"/>
      <c r="QBX9"/>
      <c r="QBY9"/>
      <c r="QBZ9"/>
      <c r="QCA9"/>
      <c r="QCB9"/>
      <c r="QCC9"/>
      <c r="QCD9"/>
      <c r="QCE9"/>
      <c r="QCF9"/>
      <c r="QCG9"/>
      <c r="QCH9"/>
      <c r="QCI9"/>
      <c r="QCJ9"/>
      <c r="QDO9" s="112"/>
      <c r="QDP9" s="112"/>
      <c r="QDQ9" s="112"/>
      <c r="QDR9" s="112"/>
      <c r="QDS9" s="112"/>
      <c r="QDT9" s="112"/>
      <c r="QDU9" s="112"/>
      <c r="QDV9" s="112"/>
      <c r="QDW9"/>
      <c r="QDX9"/>
      <c r="QDY9"/>
      <c r="QDZ9"/>
      <c r="QEA9"/>
      <c r="QEB9"/>
      <c r="QEC9"/>
      <c r="QED9"/>
      <c r="QEE9"/>
      <c r="QEF9"/>
      <c r="QEG9"/>
      <c r="QEH9"/>
      <c r="QEI9"/>
      <c r="QEJ9"/>
      <c r="QEK9"/>
      <c r="QEL9"/>
      <c r="QEM9"/>
      <c r="QEN9"/>
      <c r="QEO9"/>
      <c r="QEP9"/>
      <c r="QEQ9"/>
      <c r="QER9"/>
      <c r="QFW9" s="112"/>
      <c r="QFX9" s="112"/>
      <c r="QFY9" s="112"/>
      <c r="QFZ9" s="112"/>
      <c r="QGA9" s="112"/>
      <c r="QGB9" s="112"/>
      <c r="QGC9" s="112"/>
      <c r="QGD9" s="112"/>
      <c r="QGE9"/>
      <c r="QGF9"/>
      <c r="QGG9"/>
      <c r="QGH9"/>
      <c r="QGI9"/>
      <c r="QGJ9"/>
      <c r="QGK9"/>
      <c r="QGL9"/>
      <c r="QGM9"/>
      <c r="QGN9"/>
      <c r="QGO9"/>
      <c r="QGP9"/>
      <c r="QGQ9"/>
      <c r="QGR9"/>
      <c r="QGS9"/>
      <c r="QGT9"/>
      <c r="QGU9"/>
      <c r="QGV9"/>
      <c r="QGW9"/>
      <c r="QGX9"/>
      <c r="QGY9"/>
      <c r="QGZ9"/>
      <c r="QIE9" s="112"/>
      <c r="QIF9" s="112"/>
      <c r="QIG9" s="112"/>
      <c r="QIH9" s="112"/>
      <c r="QII9" s="112"/>
      <c r="QIJ9" s="112"/>
      <c r="QIK9" s="112"/>
      <c r="QIL9" s="112"/>
      <c r="QIM9"/>
      <c r="QIN9"/>
      <c r="QIO9"/>
      <c r="QIP9"/>
      <c r="QIQ9"/>
      <c r="QIR9"/>
      <c r="QIS9"/>
      <c r="QIT9"/>
      <c r="QIU9"/>
      <c r="QIV9"/>
      <c r="QIW9"/>
      <c r="QIX9"/>
      <c r="QIY9"/>
      <c r="QIZ9"/>
      <c r="QJA9"/>
      <c r="QJB9"/>
      <c r="QJC9"/>
      <c r="QJD9"/>
      <c r="QJE9"/>
      <c r="QJF9"/>
      <c r="QJG9"/>
      <c r="QJH9"/>
      <c r="QKM9" s="112"/>
      <c r="QKN9" s="112"/>
      <c r="QKO9" s="112"/>
      <c r="QKP9" s="112"/>
      <c r="QKQ9" s="112"/>
      <c r="QKR9" s="112"/>
      <c r="QKS9" s="112"/>
      <c r="QKT9" s="112"/>
      <c r="QKU9"/>
      <c r="QKV9"/>
      <c r="QKW9"/>
      <c r="QKX9"/>
      <c r="QKY9"/>
      <c r="QKZ9"/>
      <c r="QLA9"/>
      <c r="QLB9"/>
      <c r="QLC9"/>
      <c r="QLD9"/>
      <c r="QLE9"/>
      <c r="QLF9"/>
      <c r="QLG9"/>
      <c r="QLH9"/>
      <c r="QLI9"/>
      <c r="QLJ9"/>
      <c r="QLK9"/>
      <c r="QLL9"/>
      <c r="QLM9"/>
      <c r="QLN9"/>
      <c r="QLO9"/>
      <c r="QLP9"/>
      <c r="QMU9" s="112"/>
      <c r="QMV9" s="112"/>
      <c r="QMW9" s="112"/>
      <c r="QMX9" s="112"/>
      <c r="QMY9" s="112"/>
      <c r="QMZ9" s="112"/>
      <c r="QNA9" s="112"/>
      <c r="QNB9" s="112"/>
      <c r="QNC9"/>
      <c r="QND9"/>
      <c r="QNE9"/>
      <c r="QNF9"/>
      <c r="QNG9"/>
      <c r="QNH9"/>
      <c r="QNI9"/>
      <c r="QNJ9"/>
      <c r="QNK9"/>
      <c r="QNL9"/>
      <c r="QNM9"/>
      <c r="QNN9"/>
      <c r="QNO9"/>
      <c r="QNP9"/>
      <c r="QNQ9"/>
      <c r="QNR9"/>
      <c r="QNS9"/>
      <c r="QNT9"/>
      <c r="QNU9"/>
      <c r="QNV9"/>
      <c r="QNW9"/>
      <c r="QNX9"/>
      <c r="QPC9" s="112"/>
      <c r="QPD9" s="112"/>
      <c r="QPE9" s="112"/>
      <c r="QPF9" s="112"/>
      <c r="QPG9" s="112"/>
      <c r="QPH9" s="112"/>
      <c r="QPI9" s="112"/>
      <c r="QPJ9" s="112"/>
      <c r="QPK9"/>
      <c r="QPL9"/>
      <c r="QPM9"/>
      <c r="QPN9"/>
      <c r="QPO9"/>
      <c r="QPP9"/>
      <c r="QPQ9"/>
      <c r="QPR9"/>
      <c r="QPS9"/>
      <c r="QPT9"/>
      <c r="QPU9"/>
      <c r="QPV9"/>
      <c r="QPW9"/>
      <c r="QPX9"/>
      <c r="QPY9"/>
      <c r="QPZ9"/>
      <c r="QQA9"/>
      <c r="QQB9"/>
      <c r="QQC9"/>
      <c r="QQD9"/>
      <c r="QQE9"/>
      <c r="QQF9"/>
      <c r="QRK9" s="112"/>
      <c r="QRL9" s="112"/>
      <c r="QRM9" s="112"/>
      <c r="QRN9" s="112"/>
      <c r="QRO9" s="112"/>
      <c r="QRP9" s="112"/>
      <c r="QRQ9" s="112"/>
      <c r="QRR9" s="112"/>
      <c r="QRS9"/>
      <c r="QRT9"/>
      <c r="QRU9"/>
      <c r="QRV9"/>
      <c r="QRW9"/>
      <c r="QRX9"/>
      <c r="QRY9"/>
      <c r="QRZ9"/>
      <c r="QSA9"/>
      <c r="QSB9"/>
      <c r="QSC9"/>
      <c r="QSD9"/>
      <c r="QSE9"/>
      <c r="QSF9"/>
      <c r="QSG9"/>
      <c r="QSH9"/>
      <c r="QSI9"/>
      <c r="QSJ9"/>
      <c r="QSK9"/>
      <c r="QSL9"/>
      <c r="QSM9"/>
      <c r="QSN9"/>
      <c r="QTS9" s="112"/>
      <c r="QTT9" s="112"/>
      <c r="QTU9" s="112"/>
      <c r="QTV9" s="112"/>
      <c r="QTW9" s="112"/>
      <c r="QTX9" s="112"/>
      <c r="QTY9" s="112"/>
      <c r="QTZ9" s="112"/>
      <c r="QUA9"/>
      <c r="QUB9"/>
      <c r="QUC9"/>
      <c r="QUD9"/>
      <c r="QUE9"/>
      <c r="QUF9"/>
      <c r="QUG9"/>
      <c r="QUH9"/>
      <c r="QUI9"/>
      <c r="QUJ9"/>
      <c r="QUK9"/>
      <c r="QUL9"/>
      <c r="QUM9"/>
      <c r="QUN9"/>
      <c r="QUO9"/>
      <c r="QUP9"/>
      <c r="QUQ9"/>
      <c r="QUR9"/>
      <c r="QUS9"/>
      <c r="QUT9"/>
      <c r="QUU9"/>
      <c r="QUV9"/>
      <c r="QWA9" s="112"/>
      <c r="QWB9" s="112"/>
      <c r="QWC9" s="112"/>
      <c r="QWD9" s="112"/>
      <c r="QWE9" s="112"/>
      <c r="QWF9" s="112"/>
      <c r="QWG9" s="112"/>
      <c r="QWH9" s="112"/>
      <c r="QWI9"/>
      <c r="QWJ9"/>
      <c r="QWK9"/>
      <c r="QWL9"/>
      <c r="QWM9"/>
      <c r="QWN9"/>
      <c r="QWO9"/>
      <c r="QWP9"/>
      <c r="QWQ9"/>
      <c r="QWR9"/>
      <c r="QWS9"/>
      <c r="QWT9"/>
      <c r="QWU9"/>
      <c r="QWV9"/>
      <c r="QWW9"/>
      <c r="QWX9"/>
      <c r="QWY9"/>
      <c r="QWZ9"/>
      <c r="QXA9"/>
      <c r="QXB9"/>
      <c r="QXC9"/>
      <c r="QXD9"/>
      <c r="QYI9" s="112"/>
      <c r="QYJ9" s="112"/>
      <c r="QYK9" s="112"/>
      <c r="QYL9" s="112"/>
      <c r="QYM9" s="112"/>
      <c r="QYN9" s="112"/>
      <c r="QYO9" s="112"/>
      <c r="QYP9" s="112"/>
      <c r="QYQ9"/>
      <c r="QYR9"/>
      <c r="QYS9"/>
      <c r="QYT9"/>
      <c r="QYU9"/>
      <c r="QYV9"/>
      <c r="QYW9"/>
      <c r="QYX9"/>
      <c r="QYY9"/>
      <c r="QYZ9"/>
      <c r="QZA9"/>
      <c r="QZB9"/>
      <c r="QZC9"/>
      <c r="QZD9"/>
      <c r="QZE9"/>
      <c r="QZF9"/>
      <c r="QZG9"/>
      <c r="QZH9"/>
      <c r="QZI9"/>
      <c r="QZJ9"/>
      <c r="QZK9"/>
      <c r="QZL9"/>
      <c r="RAQ9" s="112"/>
      <c r="RAR9" s="112"/>
      <c r="RAS9" s="112"/>
      <c r="RAT9" s="112"/>
      <c r="RAU9" s="112"/>
      <c r="RAV9" s="112"/>
      <c r="RAW9" s="112"/>
      <c r="RAX9" s="112"/>
      <c r="RAY9"/>
      <c r="RAZ9"/>
      <c r="RBA9"/>
      <c r="RBB9"/>
      <c r="RBC9"/>
      <c r="RBD9"/>
      <c r="RBE9"/>
      <c r="RBF9"/>
      <c r="RBG9"/>
      <c r="RBH9"/>
      <c r="RBI9"/>
      <c r="RBJ9"/>
      <c r="RBK9"/>
      <c r="RBL9"/>
      <c r="RBM9"/>
      <c r="RBN9"/>
      <c r="RBO9"/>
      <c r="RBP9"/>
      <c r="RBQ9"/>
      <c r="RBR9"/>
      <c r="RBS9"/>
      <c r="RBT9"/>
      <c r="RCY9" s="112"/>
      <c r="RCZ9" s="112"/>
      <c r="RDA9" s="112"/>
      <c r="RDB9" s="112"/>
      <c r="RDC9" s="112"/>
      <c r="RDD9" s="112"/>
      <c r="RDE9" s="112"/>
      <c r="RDF9" s="112"/>
      <c r="RDG9"/>
      <c r="RDH9"/>
      <c r="RDI9"/>
      <c r="RDJ9"/>
      <c r="RDK9"/>
      <c r="RDL9"/>
      <c r="RDM9"/>
      <c r="RDN9"/>
      <c r="RDO9"/>
      <c r="RDP9"/>
      <c r="RDQ9"/>
      <c r="RDR9"/>
      <c r="RDS9"/>
      <c r="RDT9"/>
      <c r="RDU9"/>
      <c r="RDV9"/>
      <c r="RDW9"/>
      <c r="RDX9"/>
      <c r="RDY9"/>
      <c r="RDZ9"/>
      <c r="REA9"/>
      <c r="REB9"/>
      <c r="RFG9" s="112"/>
      <c r="RFH9" s="112"/>
      <c r="RFI9" s="112"/>
      <c r="RFJ9" s="112"/>
      <c r="RFK9" s="112"/>
      <c r="RFL9" s="112"/>
      <c r="RFM9" s="112"/>
      <c r="RFN9" s="112"/>
      <c r="RFO9"/>
      <c r="RFP9"/>
      <c r="RFQ9"/>
      <c r="RFR9"/>
      <c r="RFS9"/>
      <c r="RFT9"/>
      <c r="RFU9"/>
      <c r="RFV9"/>
      <c r="RFW9"/>
      <c r="RFX9"/>
      <c r="RFY9"/>
      <c r="RFZ9"/>
      <c r="RGA9"/>
      <c r="RGB9"/>
      <c r="RGC9"/>
      <c r="RGD9"/>
      <c r="RGE9"/>
      <c r="RGF9"/>
      <c r="RGG9"/>
      <c r="RGH9"/>
      <c r="RGI9"/>
      <c r="RGJ9"/>
      <c r="RHO9" s="112"/>
      <c r="RHP9" s="112"/>
      <c r="RHQ9" s="112"/>
      <c r="RHR9" s="112"/>
      <c r="RHS9" s="112"/>
      <c r="RHT9" s="112"/>
      <c r="RHU9" s="112"/>
      <c r="RHV9" s="112"/>
      <c r="RHW9"/>
      <c r="RHX9"/>
      <c r="RHY9"/>
      <c r="RHZ9"/>
      <c r="RIA9"/>
      <c r="RIB9"/>
      <c r="RIC9"/>
      <c r="RID9"/>
      <c r="RIE9"/>
      <c r="RIF9"/>
      <c r="RIG9"/>
      <c r="RIH9"/>
      <c r="RII9"/>
      <c r="RIJ9"/>
      <c r="RIK9"/>
      <c r="RIL9"/>
      <c r="RIM9"/>
      <c r="RIN9"/>
      <c r="RIO9"/>
      <c r="RIP9"/>
      <c r="RIQ9"/>
      <c r="RIR9"/>
      <c r="RJW9" s="112"/>
      <c r="RJX9" s="112"/>
      <c r="RJY9" s="112"/>
      <c r="RJZ9" s="112"/>
      <c r="RKA9" s="112"/>
      <c r="RKB9" s="112"/>
      <c r="RKC9" s="112"/>
      <c r="RKD9" s="112"/>
      <c r="RKE9"/>
      <c r="RKF9"/>
      <c r="RKG9"/>
      <c r="RKH9"/>
      <c r="RKI9"/>
      <c r="RKJ9"/>
      <c r="RKK9"/>
      <c r="RKL9"/>
      <c r="RKM9"/>
      <c r="RKN9"/>
      <c r="RKO9"/>
      <c r="RKP9"/>
      <c r="RKQ9"/>
      <c r="RKR9"/>
      <c r="RKS9"/>
      <c r="RKT9"/>
      <c r="RKU9"/>
      <c r="RKV9"/>
      <c r="RKW9"/>
      <c r="RKX9"/>
      <c r="RKY9"/>
      <c r="RKZ9"/>
      <c r="RME9" s="112"/>
      <c r="RMF9" s="112"/>
      <c r="RMG9" s="112"/>
      <c r="RMH9" s="112"/>
      <c r="RMI9" s="112"/>
      <c r="RMJ9" s="112"/>
      <c r="RMK9" s="112"/>
      <c r="RML9" s="112"/>
      <c r="RMM9"/>
      <c r="RMN9"/>
      <c r="RMO9"/>
      <c r="RMP9"/>
      <c r="RMQ9"/>
      <c r="RMR9"/>
      <c r="RMS9"/>
      <c r="RMT9"/>
      <c r="RMU9"/>
      <c r="RMV9"/>
      <c r="RMW9"/>
      <c r="RMX9"/>
      <c r="RMY9"/>
      <c r="RMZ9"/>
      <c r="RNA9"/>
      <c r="RNB9"/>
      <c r="RNC9"/>
      <c r="RND9"/>
      <c r="RNE9"/>
      <c r="RNF9"/>
      <c r="RNG9"/>
      <c r="RNH9"/>
      <c r="ROM9" s="112"/>
      <c r="RON9" s="112"/>
      <c r="ROO9" s="112"/>
      <c r="ROP9" s="112"/>
      <c r="ROQ9" s="112"/>
      <c r="ROR9" s="112"/>
      <c r="ROS9" s="112"/>
      <c r="ROT9" s="112"/>
      <c r="ROU9"/>
      <c r="ROV9"/>
      <c r="ROW9"/>
      <c r="ROX9"/>
      <c r="ROY9"/>
      <c r="ROZ9"/>
      <c r="RPA9"/>
      <c r="RPB9"/>
      <c r="RPC9"/>
      <c r="RPD9"/>
      <c r="RPE9"/>
      <c r="RPF9"/>
      <c r="RPG9"/>
      <c r="RPH9"/>
      <c r="RPI9"/>
      <c r="RPJ9"/>
      <c r="RPK9"/>
      <c r="RPL9"/>
      <c r="RPM9"/>
      <c r="RPN9"/>
      <c r="RPO9"/>
      <c r="RPP9"/>
      <c r="RQU9" s="112"/>
      <c r="RQV9" s="112"/>
      <c r="RQW9" s="112"/>
      <c r="RQX9" s="112"/>
      <c r="RQY9" s="112"/>
      <c r="RQZ9" s="112"/>
      <c r="RRA9" s="112"/>
      <c r="RRB9" s="112"/>
      <c r="RRC9"/>
      <c r="RRD9"/>
      <c r="RRE9"/>
      <c r="RRF9"/>
      <c r="RRG9"/>
      <c r="RRH9"/>
      <c r="RRI9"/>
      <c r="RRJ9"/>
      <c r="RRK9"/>
      <c r="RRL9"/>
      <c r="RRM9"/>
      <c r="RRN9"/>
      <c r="RRO9"/>
      <c r="RRP9"/>
      <c r="RRQ9"/>
      <c r="RRR9"/>
      <c r="RRS9"/>
      <c r="RRT9"/>
      <c r="RRU9"/>
      <c r="RRV9"/>
      <c r="RRW9"/>
      <c r="RRX9"/>
      <c r="RTC9" s="112"/>
      <c r="RTD9" s="112"/>
      <c r="RTE9" s="112"/>
      <c r="RTF9" s="112"/>
      <c r="RTG9" s="112"/>
      <c r="RTH9" s="112"/>
      <c r="RTI9" s="112"/>
      <c r="RTJ9" s="112"/>
      <c r="RTK9"/>
      <c r="RTL9"/>
      <c r="RTM9"/>
      <c r="RTN9"/>
      <c r="RTO9"/>
      <c r="RTP9"/>
      <c r="RTQ9"/>
      <c r="RTR9"/>
      <c r="RTS9"/>
      <c r="RTT9"/>
      <c r="RTU9"/>
      <c r="RTV9"/>
      <c r="RTW9"/>
      <c r="RTX9"/>
      <c r="RTY9"/>
      <c r="RTZ9"/>
      <c r="RUA9"/>
      <c r="RUB9"/>
      <c r="RUC9"/>
      <c r="RUD9"/>
      <c r="RUE9"/>
      <c r="RUF9"/>
      <c r="RVK9" s="112"/>
      <c r="RVL9" s="112"/>
      <c r="RVM9" s="112"/>
      <c r="RVN9" s="112"/>
      <c r="RVO9" s="112"/>
      <c r="RVP9" s="112"/>
      <c r="RVQ9" s="112"/>
      <c r="RVR9" s="112"/>
      <c r="RVS9"/>
      <c r="RVT9"/>
      <c r="RVU9"/>
      <c r="RVV9"/>
      <c r="RVW9"/>
      <c r="RVX9"/>
      <c r="RVY9"/>
      <c r="RVZ9"/>
      <c r="RWA9"/>
      <c r="RWB9"/>
      <c r="RWC9"/>
      <c r="RWD9"/>
      <c r="RWE9"/>
      <c r="RWF9"/>
      <c r="RWG9"/>
      <c r="RWH9"/>
      <c r="RWI9"/>
      <c r="RWJ9"/>
      <c r="RWK9"/>
      <c r="RWL9"/>
      <c r="RWM9"/>
      <c r="RWN9"/>
      <c r="RXS9" s="112"/>
      <c r="RXT9" s="112"/>
      <c r="RXU9" s="112"/>
      <c r="RXV9" s="112"/>
      <c r="RXW9" s="112"/>
      <c r="RXX9" s="112"/>
      <c r="RXY9" s="112"/>
      <c r="RXZ9" s="112"/>
      <c r="RYA9"/>
      <c r="RYB9"/>
      <c r="RYC9"/>
      <c r="RYD9"/>
      <c r="RYE9"/>
      <c r="RYF9"/>
      <c r="RYG9"/>
      <c r="RYH9"/>
      <c r="RYI9"/>
      <c r="RYJ9"/>
      <c r="RYK9"/>
      <c r="RYL9"/>
      <c r="RYM9"/>
      <c r="RYN9"/>
      <c r="RYO9"/>
      <c r="RYP9"/>
      <c r="RYQ9"/>
      <c r="RYR9"/>
      <c r="RYS9"/>
      <c r="RYT9"/>
      <c r="RYU9"/>
      <c r="RYV9"/>
      <c r="SAA9" s="112"/>
      <c r="SAB9" s="112"/>
      <c r="SAC9" s="112"/>
      <c r="SAD9" s="112"/>
      <c r="SAE9" s="112"/>
      <c r="SAF9" s="112"/>
      <c r="SAG9" s="112"/>
      <c r="SAH9" s="112"/>
      <c r="SAI9"/>
      <c r="SAJ9"/>
      <c r="SAK9"/>
      <c r="SAL9"/>
      <c r="SAM9"/>
      <c r="SAN9"/>
      <c r="SAO9"/>
      <c r="SAP9"/>
      <c r="SAQ9"/>
      <c r="SAR9"/>
      <c r="SAS9"/>
      <c r="SAT9"/>
      <c r="SAU9"/>
      <c r="SAV9"/>
      <c r="SAW9"/>
      <c r="SAX9"/>
      <c r="SAY9"/>
      <c r="SAZ9"/>
      <c r="SBA9"/>
      <c r="SBB9"/>
      <c r="SBC9"/>
      <c r="SBD9"/>
      <c r="SCI9" s="112"/>
      <c r="SCJ9" s="112"/>
      <c r="SCK9" s="112"/>
      <c r="SCL9" s="112"/>
      <c r="SCM9" s="112"/>
      <c r="SCN9" s="112"/>
      <c r="SCO9" s="112"/>
      <c r="SCP9" s="112"/>
      <c r="SCQ9"/>
      <c r="SCR9"/>
      <c r="SCS9"/>
      <c r="SCT9"/>
      <c r="SCU9"/>
      <c r="SCV9"/>
      <c r="SCW9"/>
      <c r="SCX9"/>
      <c r="SCY9"/>
      <c r="SCZ9"/>
      <c r="SDA9"/>
      <c r="SDB9"/>
      <c r="SDC9"/>
      <c r="SDD9"/>
      <c r="SDE9"/>
      <c r="SDF9"/>
      <c r="SDG9"/>
      <c r="SDH9"/>
      <c r="SDI9"/>
      <c r="SDJ9"/>
      <c r="SDK9"/>
      <c r="SDL9"/>
      <c r="SEQ9" s="112"/>
      <c r="SER9" s="112"/>
      <c r="SES9" s="112"/>
      <c r="SET9" s="112"/>
      <c r="SEU9" s="112"/>
      <c r="SEV9" s="112"/>
      <c r="SEW9" s="112"/>
      <c r="SEX9" s="112"/>
      <c r="SEY9"/>
      <c r="SEZ9"/>
      <c r="SFA9"/>
      <c r="SFB9"/>
      <c r="SFC9"/>
      <c r="SFD9"/>
      <c r="SFE9"/>
      <c r="SFF9"/>
      <c r="SFG9"/>
      <c r="SFH9"/>
      <c r="SFI9"/>
      <c r="SFJ9"/>
      <c r="SFK9"/>
      <c r="SFL9"/>
      <c r="SFM9"/>
      <c r="SFN9"/>
      <c r="SFO9"/>
      <c r="SFP9"/>
      <c r="SFQ9"/>
      <c r="SFR9"/>
      <c r="SFS9"/>
      <c r="SFT9"/>
      <c r="SGY9" s="112"/>
      <c r="SGZ9" s="112"/>
      <c r="SHA9" s="112"/>
      <c r="SHB9" s="112"/>
      <c r="SHC9" s="112"/>
      <c r="SHD9" s="112"/>
      <c r="SHE9" s="112"/>
      <c r="SHF9" s="112"/>
      <c r="SHG9"/>
      <c r="SHH9"/>
      <c r="SHI9"/>
      <c r="SHJ9"/>
      <c r="SHK9"/>
      <c r="SHL9"/>
      <c r="SHM9"/>
      <c r="SHN9"/>
      <c r="SHO9"/>
      <c r="SHP9"/>
      <c r="SHQ9"/>
      <c r="SHR9"/>
      <c r="SHS9"/>
      <c r="SHT9"/>
      <c r="SHU9"/>
      <c r="SHV9"/>
      <c r="SHW9"/>
      <c r="SHX9"/>
      <c r="SHY9"/>
      <c r="SHZ9"/>
      <c r="SIA9"/>
      <c r="SIB9"/>
      <c r="SJG9" s="112"/>
      <c r="SJH9" s="112"/>
      <c r="SJI9" s="112"/>
      <c r="SJJ9" s="112"/>
      <c r="SJK9" s="112"/>
      <c r="SJL9" s="112"/>
      <c r="SJM9" s="112"/>
      <c r="SJN9" s="112"/>
      <c r="SJO9"/>
      <c r="SJP9"/>
      <c r="SJQ9"/>
      <c r="SJR9"/>
      <c r="SJS9"/>
      <c r="SJT9"/>
      <c r="SJU9"/>
      <c r="SJV9"/>
      <c r="SJW9"/>
      <c r="SJX9"/>
      <c r="SJY9"/>
      <c r="SJZ9"/>
      <c r="SKA9"/>
      <c r="SKB9"/>
      <c r="SKC9"/>
      <c r="SKD9"/>
      <c r="SKE9"/>
      <c r="SKF9"/>
      <c r="SKG9"/>
      <c r="SKH9"/>
      <c r="SKI9"/>
      <c r="SKJ9"/>
      <c r="SLO9" s="112"/>
      <c r="SLP9" s="112"/>
      <c r="SLQ9" s="112"/>
      <c r="SLR9" s="112"/>
      <c r="SLS9" s="112"/>
      <c r="SLT9" s="112"/>
      <c r="SLU9" s="112"/>
      <c r="SLV9" s="112"/>
      <c r="SLW9"/>
      <c r="SLX9"/>
      <c r="SLY9"/>
      <c r="SLZ9"/>
      <c r="SMA9"/>
      <c r="SMB9"/>
      <c r="SMC9"/>
      <c r="SMD9"/>
      <c r="SME9"/>
      <c r="SMF9"/>
      <c r="SMG9"/>
      <c r="SMH9"/>
      <c r="SMI9"/>
      <c r="SMJ9"/>
      <c r="SMK9"/>
      <c r="SML9"/>
      <c r="SMM9"/>
      <c r="SMN9"/>
      <c r="SMO9"/>
      <c r="SMP9"/>
      <c r="SMQ9"/>
      <c r="SMR9"/>
      <c r="SNW9" s="112"/>
      <c r="SNX9" s="112"/>
      <c r="SNY9" s="112"/>
      <c r="SNZ9" s="112"/>
      <c r="SOA9" s="112"/>
      <c r="SOB9" s="112"/>
      <c r="SOC9" s="112"/>
      <c r="SOD9" s="112"/>
      <c r="SOE9"/>
      <c r="SOF9"/>
      <c r="SOG9"/>
      <c r="SOH9"/>
      <c r="SOI9"/>
      <c r="SOJ9"/>
      <c r="SOK9"/>
      <c r="SOL9"/>
      <c r="SOM9"/>
      <c r="SON9"/>
      <c r="SOO9"/>
      <c r="SOP9"/>
      <c r="SOQ9"/>
      <c r="SOR9"/>
      <c r="SOS9"/>
      <c r="SOT9"/>
      <c r="SOU9"/>
      <c r="SOV9"/>
      <c r="SOW9"/>
      <c r="SOX9"/>
      <c r="SOY9"/>
      <c r="SOZ9"/>
      <c r="SQE9" s="112"/>
      <c r="SQF9" s="112"/>
      <c r="SQG9" s="112"/>
      <c r="SQH9" s="112"/>
      <c r="SQI9" s="112"/>
      <c r="SQJ9" s="112"/>
      <c r="SQK9" s="112"/>
      <c r="SQL9" s="112"/>
      <c r="SQM9"/>
      <c r="SQN9"/>
      <c r="SQO9"/>
      <c r="SQP9"/>
      <c r="SQQ9"/>
      <c r="SQR9"/>
      <c r="SQS9"/>
      <c r="SQT9"/>
      <c r="SQU9"/>
      <c r="SQV9"/>
      <c r="SQW9"/>
      <c r="SQX9"/>
      <c r="SQY9"/>
      <c r="SQZ9"/>
      <c r="SRA9"/>
      <c r="SRB9"/>
      <c r="SRC9"/>
      <c r="SRD9"/>
      <c r="SRE9"/>
      <c r="SRF9"/>
      <c r="SRG9"/>
      <c r="SRH9"/>
      <c r="SSM9" s="112"/>
      <c r="SSN9" s="112"/>
      <c r="SSO9" s="112"/>
      <c r="SSP9" s="112"/>
      <c r="SSQ9" s="112"/>
      <c r="SSR9" s="112"/>
      <c r="SSS9" s="112"/>
      <c r="SST9" s="112"/>
      <c r="SSU9"/>
      <c r="SSV9"/>
      <c r="SSW9"/>
      <c r="SSX9"/>
      <c r="SSY9"/>
      <c r="SSZ9"/>
      <c r="STA9"/>
      <c r="STB9"/>
      <c r="STC9"/>
      <c r="STD9"/>
      <c r="STE9"/>
      <c r="STF9"/>
      <c r="STG9"/>
      <c r="STH9"/>
      <c r="STI9"/>
      <c r="STJ9"/>
      <c r="STK9"/>
      <c r="STL9"/>
      <c r="STM9"/>
      <c r="STN9"/>
      <c r="STO9"/>
      <c r="STP9"/>
      <c r="SUU9" s="112"/>
      <c r="SUV9" s="112"/>
      <c r="SUW9" s="112"/>
      <c r="SUX9" s="112"/>
      <c r="SUY9" s="112"/>
      <c r="SUZ9" s="112"/>
      <c r="SVA9" s="112"/>
      <c r="SVB9" s="112"/>
      <c r="SVC9"/>
      <c r="SVD9"/>
      <c r="SVE9"/>
      <c r="SVF9"/>
      <c r="SVG9"/>
      <c r="SVH9"/>
      <c r="SVI9"/>
      <c r="SVJ9"/>
      <c r="SVK9"/>
      <c r="SVL9"/>
      <c r="SVM9"/>
      <c r="SVN9"/>
      <c r="SVO9"/>
      <c r="SVP9"/>
      <c r="SVQ9"/>
      <c r="SVR9"/>
      <c r="SVS9"/>
      <c r="SVT9"/>
      <c r="SVU9"/>
      <c r="SVV9"/>
      <c r="SVW9"/>
      <c r="SVX9"/>
      <c r="SXC9" s="112"/>
      <c r="SXD9" s="112"/>
      <c r="SXE9" s="112"/>
      <c r="SXF9" s="112"/>
      <c r="SXG9" s="112"/>
      <c r="SXH9" s="112"/>
      <c r="SXI9" s="112"/>
      <c r="SXJ9" s="112"/>
      <c r="SXK9"/>
      <c r="SXL9"/>
      <c r="SXM9"/>
      <c r="SXN9"/>
      <c r="SXO9"/>
      <c r="SXP9"/>
      <c r="SXQ9"/>
      <c r="SXR9"/>
      <c r="SXS9"/>
      <c r="SXT9"/>
      <c r="SXU9"/>
      <c r="SXV9"/>
      <c r="SXW9"/>
      <c r="SXX9"/>
      <c r="SXY9"/>
      <c r="SXZ9"/>
      <c r="SYA9"/>
      <c r="SYB9"/>
      <c r="SYC9"/>
      <c r="SYD9"/>
      <c r="SYE9"/>
      <c r="SYF9"/>
      <c r="SZK9" s="112"/>
      <c r="SZL9" s="112"/>
      <c r="SZM9" s="112"/>
      <c r="SZN9" s="112"/>
      <c r="SZO9" s="112"/>
      <c r="SZP9" s="112"/>
      <c r="SZQ9" s="112"/>
      <c r="SZR9" s="112"/>
      <c r="SZS9"/>
      <c r="SZT9"/>
      <c r="SZU9"/>
      <c r="SZV9"/>
      <c r="SZW9"/>
      <c r="SZX9"/>
      <c r="SZY9"/>
      <c r="SZZ9"/>
      <c r="TAA9"/>
      <c r="TAB9"/>
      <c r="TAC9"/>
      <c r="TAD9"/>
      <c r="TAE9"/>
      <c r="TAF9"/>
      <c r="TAG9"/>
      <c r="TAH9"/>
      <c r="TAI9"/>
      <c r="TAJ9"/>
      <c r="TAK9"/>
      <c r="TAL9"/>
      <c r="TAM9"/>
      <c r="TAN9"/>
      <c r="TBS9" s="112"/>
      <c r="TBT9" s="112"/>
      <c r="TBU9" s="112"/>
      <c r="TBV9" s="112"/>
      <c r="TBW9" s="112"/>
      <c r="TBX9" s="112"/>
      <c r="TBY9" s="112"/>
      <c r="TBZ9" s="112"/>
      <c r="TCA9"/>
      <c r="TCB9"/>
      <c r="TCC9"/>
      <c r="TCD9"/>
      <c r="TCE9"/>
      <c r="TCF9"/>
      <c r="TCG9"/>
      <c r="TCH9"/>
      <c r="TCI9"/>
      <c r="TCJ9"/>
      <c r="TCK9"/>
      <c r="TCL9"/>
      <c r="TCM9"/>
      <c r="TCN9"/>
      <c r="TCO9"/>
      <c r="TCP9"/>
      <c r="TCQ9"/>
      <c r="TCR9"/>
      <c r="TCS9"/>
      <c r="TCT9"/>
      <c r="TCU9"/>
      <c r="TCV9"/>
      <c r="TEA9" s="112"/>
      <c r="TEB9" s="112"/>
      <c r="TEC9" s="112"/>
      <c r="TED9" s="112"/>
      <c r="TEE9" s="112"/>
      <c r="TEF9" s="112"/>
      <c r="TEG9" s="112"/>
      <c r="TEH9" s="112"/>
      <c r="TEI9"/>
      <c r="TEJ9"/>
      <c r="TEK9"/>
      <c r="TEL9"/>
      <c r="TEM9"/>
      <c r="TEN9"/>
      <c r="TEO9"/>
      <c r="TEP9"/>
      <c r="TEQ9"/>
      <c r="TER9"/>
      <c r="TES9"/>
      <c r="TET9"/>
      <c r="TEU9"/>
      <c r="TEV9"/>
      <c r="TEW9"/>
      <c r="TEX9"/>
      <c r="TEY9"/>
      <c r="TEZ9"/>
      <c r="TFA9"/>
      <c r="TFB9"/>
      <c r="TFC9"/>
      <c r="TFD9"/>
      <c r="TGI9" s="112"/>
      <c r="TGJ9" s="112"/>
      <c r="TGK9" s="112"/>
      <c r="TGL9" s="112"/>
      <c r="TGM9" s="112"/>
      <c r="TGN9" s="112"/>
      <c r="TGO9" s="112"/>
      <c r="TGP9" s="112"/>
      <c r="TGQ9"/>
      <c r="TGR9"/>
      <c r="TGS9"/>
      <c r="TGT9"/>
      <c r="TGU9"/>
      <c r="TGV9"/>
      <c r="TGW9"/>
      <c r="TGX9"/>
      <c r="TGY9"/>
      <c r="TGZ9"/>
      <c r="THA9"/>
      <c r="THB9"/>
      <c r="THC9"/>
      <c r="THD9"/>
      <c r="THE9"/>
      <c r="THF9"/>
      <c r="THG9"/>
      <c r="THH9"/>
      <c r="THI9"/>
      <c r="THJ9"/>
      <c r="THK9"/>
      <c r="THL9"/>
      <c r="TIQ9" s="112"/>
      <c r="TIR9" s="112"/>
      <c r="TIS9" s="112"/>
      <c r="TIT9" s="112"/>
      <c r="TIU9" s="112"/>
      <c r="TIV9" s="112"/>
      <c r="TIW9" s="112"/>
      <c r="TIX9" s="112"/>
      <c r="TIY9"/>
      <c r="TIZ9"/>
      <c r="TJA9"/>
      <c r="TJB9"/>
      <c r="TJC9"/>
      <c r="TJD9"/>
      <c r="TJE9"/>
      <c r="TJF9"/>
      <c r="TJG9"/>
      <c r="TJH9"/>
      <c r="TJI9"/>
      <c r="TJJ9"/>
      <c r="TJK9"/>
      <c r="TJL9"/>
      <c r="TJM9"/>
      <c r="TJN9"/>
      <c r="TJO9"/>
      <c r="TJP9"/>
      <c r="TJQ9"/>
      <c r="TJR9"/>
      <c r="TJS9"/>
      <c r="TJT9"/>
      <c r="TKY9" s="112"/>
      <c r="TKZ9" s="112"/>
      <c r="TLA9" s="112"/>
      <c r="TLB9" s="112"/>
      <c r="TLC9" s="112"/>
      <c r="TLD9" s="112"/>
      <c r="TLE9" s="112"/>
      <c r="TLF9" s="112"/>
      <c r="TLG9"/>
      <c r="TLH9"/>
      <c r="TLI9"/>
      <c r="TLJ9"/>
      <c r="TLK9"/>
      <c r="TLL9"/>
      <c r="TLM9"/>
      <c r="TLN9"/>
      <c r="TLO9"/>
      <c r="TLP9"/>
      <c r="TLQ9"/>
      <c r="TLR9"/>
      <c r="TLS9"/>
      <c r="TLT9"/>
      <c r="TLU9"/>
      <c r="TLV9"/>
      <c r="TLW9"/>
      <c r="TLX9"/>
      <c r="TLY9"/>
      <c r="TLZ9"/>
      <c r="TMA9"/>
      <c r="TMB9"/>
      <c r="TNG9" s="112"/>
      <c r="TNH9" s="112"/>
      <c r="TNI9" s="112"/>
      <c r="TNJ9" s="112"/>
      <c r="TNK9" s="112"/>
      <c r="TNL9" s="112"/>
      <c r="TNM9" s="112"/>
      <c r="TNN9" s="112"/>
      <c r="TNO9"/>
      <c r="TNP9"/>
      <c r="TNQ9"/>
      <c r="TNR9"/>
      <c r="TNS9"/>
      <c r="TNT9"/>
      <c r="TNU9"/>
      <c r="TNV9"/>
      <c r="TNW9"/>
      <c r="TNX9"/>
      <c r="TNY9"/>
      <c r="TNZ9"/>
      <c r="TOA9"/>
      <c r="TOB9"/>
      <c r="TOC9"/>
      <c r="TOD9"/>
      <c r="TOE9"/>
      <c r="TOF9"/>
      <c r="TOG9"/>
      <c r="TOH9"/>
      <c r="TOI9"/>
      <c r="TOJ9"/>
      <c r="TPO9" s="112"/>
      <c r="TPP9" s="112"/>
      <c r="TPQ9" s="112"/>
      <c r="TPR9" s="112"/>
      <c r="TPS9" s="112"/>
      <c r="TPT9" s="112"/>
      <c r="TPU9" s="112"/>
      <c r="TPV9" s="112"/>
      <c r="TPW9"/>
      <c r="TPX9"/>
      <c r="TPY9"/>
      <c r="TPZ9"/>
      <c r="TQA9"/>
      <c r="TQB9"/>
      <c r="TQC9"/>
      <c r="TQD9"/>
      <c r="TQE9"/>
      <c r="TQF9"/>
      <c r="TQG9"/>
      <c r="TQH9"/>
      <c r="TQI9"/>
      <c r="TQJ9"/>
      <c r="TQK9"/>
      <c r="TQL9"/>
      <c r="TQM9"/>
      <c r="TQN9"/>
      <c r="TQO9"/>
      <c r="TQP9"/>
      <c r="TQQ9"/>
      <c r="TQR9"/>
      <c r="TRW9" s="112"/>
      <c r="TRX9" s="112"/>
      <c r="TRY9" s="112"/>
      <c r="TRZ9" s="112"/>
      <c r="TSA9" s="112"/>
      <c r="TSB9" s="112"/>
      <c r="TSC9" s="112"/>
      <c r="TSD9" s="112"/>
      <c r="TSE9"/>
      <c r="TSF9"/>
      <c r="TSG9"/>
      <c r="TSH9"/>
      <c r="TSI9"/>
      <c r="TSJ9"/>
      <c r="TSK9"/>
      <c r="TSL9"/>
      <c r="TSM9"/>
      <c r="TSN9"/>
      <c r="TSO9"/>
      <c r="TSP9"/>
      <c r="TSQ9"/>
      <c r="TSR9"/>
      <c r="TSS9"/>
      <c r="TST9"/>
      <c r="TSU9"/>
      <c r="TSV9"/>
      <c r="TSW9"/>
      <c r="TSX9"/>
      <c r="TSY9"/>
      <c r="TSZ9"/>
      <c r="TUE9" s="112"/>
      <c r="TUF9" s="112"/>
      <c r="TUG9" s="112"/>
      <c r="TUH9" s="112"/>
      <c r="TUI9" s="112"/>
      <c r="TUJ9" s="112"/>
      <c r="TUK9" s="112"/>
      <c r="TUL9" s="112"/>
      <c r="TUM9"/>
      <c r="TUN9"/>
      <c r="TUO9"/>
      <c r="TUP9"/>
      <c r="TUQ9"/>
      <c r="TUR9"/>
      <c r="TUS9"/>
      <c r="TUT9"/>
      <c r="TUU9"/>
      <c r="TUV9"/>
      <c r="TUW9"/>
      <c r="TUX9"/>
      <c r="TUY9"/>
      <c r="TUZ9"/>
      <c r="TVA9"/>
      <c r="TVB9"/>
      <c r="TVC9"/>
      <c r="TVD9"/>
      <c r="TVE9"/>
      <c r="TVF9"/>
      <c r="TVG9"/>
      <c r="TVH9"/>
      <c r="TWM9" s="112"/>
      <c r="TWN9" s="112"/>
      <c r="TWO9" s="112"/>
      <c r="TWP9" s="112"/>
      <c r="TWQ9" s="112"/>
      <c r="TWR9" s="112"/>
      <c r="TWS9" s="112"/>
      <c r="TWT9" s="112"/>
      <c r="TWU9"/>
      <c r="TWV9"/>
      <c r="TWW9"/>
      <c r="TWX9"/>
      <c r="TWY9"/>
      <c r="TWZ9"/>
      <c r="TXA9"/>
      <c r="TXB9"/>
      <c r="TXC9"/>
      <c r="TXD9"/>
      <c r="TXE9"/>
      <c r="TXF9"/>
      <c r="TXG9"/>
      <c r="TXH9"/>
      <c r="TXI9"/>
      <c r="TXJ9"/>
      <c r="TXK9"/>
      <c r="TXL9"/>
      <c r="TXM9"/>
      <c r="TXN9"/>
      <c r="TXO9"/>
      <c r="TXP9"/>
      <c r="TYU9" s="112"/>
      <c r="TYV9" s="112"/>
      <c r="TYW9" s="112"/>
      <c r="TYX9" s="112"/>
      <c r="TYY9" s="112"/>
      <c r="TYZ9" s="112"/>
      <c r="TZA9" s="112"/>
      <c r="TZB9" s="112"/>
      <c r="TZC9"/>
      <c r="TZD9"/>
      <c r="TZE9"/>
      <c r="TZF9"/>
      <c r="TZG9"/>
      <c r="TZH9"/>
      <c r="TZI9"/>
      <c r="TZJ9"/>
      <c r="TZK9"/>
      <c r="TZL9"/>
      <c r="TZM9"/>
      <c r="TZN9"/>
      <c r="TZO9"/>
      <c r="TZP9"/>
      <c r="TZQ9"/>
      <c r="TZR9"/>
      <c r="TZS9"/>
      <c r="TZT9"/>
      <c r="TZU9"/>
      <c r="TZV9"/>
      <c r="TZW9"/>
      <c r="TZX9"/>
      <c r="UBC9" s="112"/>
      <c r="UBD9" s="112"/>
      <c r="UBE9" s="112"/>
      <c r="UBF9" s="112"/>
      <c r="UBG9" s="112"/>
      <c r="UBH9" s="112"/>
      <c r="UBI9" s="112"/>
      <c r="UBJ9" s="112"/>
      <c r="UBK9"/>
      <c r="UBL9"/>
      <c r="UBM9"/>
      <c r="UBN9"/>
      <c r="UBO9"/>
      <c r="UBP9"/>
      <c r="UBQ9"/>
      <c r="UBR9"/>
      <c r="UBS9"/>
      <c r="UBT9"/>
      <c r="UBU9"/>
      <c r="UBV9"/>
      <c r="UBW9"/>
      <c r="UBX9"/>
      <c r="UBY9"/>
      <c r="UBZ9"/>
      <c r="UCA9"/>
      <c r="UCB9"/>
      <c r="UCC9"/>
      <c r="UCD9"/>
      <c r="UCE9"/>
      <c r="UCF9"/>
      <c r="UDK9" s="112"/>
      <c r="UDL9" s="112"/>
      <c r="UDM9" s="112"/>
      <c r="UDN9" s="112"/>
      <c r="UDO9" s="112"/>
      <c r="UDP9" s="112"/>
      <c r="UDQ9" s="112"/>
      <c r="UDR9" s="112"/>
      <c r="UDS9"/>
      <c r="UDT9"/>
      <c r="UDU9"/>
      <c r="UDV9"/>
      <c r="UDW9"/>
      <c r="UDX9"/>
      <c r="UDY9"/>
      <c r="UDZ9"/>
      <c r="UEA9"/>
      <c r="UEB9"/>
      <c r="UEC9"/>
      <c r="UED9"/>
      <c r="UEE9"/>
      <c r="UEF9"/>
      <c r="UEG9"/>
      <c r="UEH9"/>
      <c r="UEI9"/>
      <c r="UEJ9"/>
      <c r="UEK9"/>
      <c r="UEL9"/>
      <c r="UEM9"/>
      <c r="UEN9"/>
      <c r="UFS9" s="112"/>
      <c r="UFT9" s="112"/>
      <c r="UFU9" s="112"/>
      <c r="UFV9" s="112"/>
      <c r="UFW9" s="112"/>
      <c r="UFX9" s="112"/>
      <c r="UFY9" s="112"/>
      <c r="UFZ9" s="112"/>
      <c r="UGA9"/>
      <c r="UGB9"/>
      <c r="UGC9"/>
      <c r="UGD9"/>
      <c r="UGE9"/>
      <c r="UGF9"/>
      <c r="UGG9"/>
      <c r="UGH9"/>
      <c r="UGI9"/>
      <c r="UGJ9"/>
      <c r="UGK9"/>
      <c r="UGL9"/>
      <c r="UGM9"/>
      <c r="UGN9"/>
      <c r="UGO9"/>
      <c r="UGP9"/>
      <c r="UGQ9"/>
      <c r="UGR9"/>
      <c r="UGS9"/>
      <c r="UGT9"/>
      <c r="UGU9"/>
      <c r="UGV9"/>
      <c r="UIA9" s="112"/>
      <c r="UIB9" s="112"/>
      <c r="UIC9" s="112"/>
      <c r="UID9" s="112"/>
      <c r="UIE9" s="112"/>
      <c r="UIF9" s="112"/>
      <c r="UIG9" s="112"/>
      <c r="UIH9" s="112"/>
      <c r="UII9"/>
      <c r="UIJ9"/>
      <c r="UIK9"/>
      <c r="UIL9"/>
      <c r="UIM9"/>
      <c r="UIN9"/>
      <c r="UIO9"/>
      <c r="UIP9"/>
      <c r="UIQ9"/>
      <c r="UIR9"/>
      <c r="UIS9"/>
      <c r="UIT9"/>
      <c r="UIU9"/>
      <c r="UIV9"/>
      <c r="UIW9"/>
      <c r="UIX9"/>
      <c r="UIY9"/>
      <c r="UIZ9"/>
      <c r="UJA9"/>
      <c r="UJB9"/>
      <c r="UJC9"/>
      <c r="UJD9"/>
      <c r="UKI9" s="112"/>
      <c r="UKJ9" s="112"/>
      <c r="UKK9" s="112"/>
      <c r="UKL9" s="112"/>
      <c r="UKM9" s="112"/>
      <c r="UKN9" s="112"/>
      <c r="UKO9" s="112"/>
      <c r="UKP9" s="112"/>
      <c r="UKQ9"/>
      <c r="UKR9"/>
      <c r="UKS9"/>
      <c r="UKT9"/>
      <c r="UKU9"/>
      <c r="UKV9"/>
      <c r="UKW9"/>
      <c r="UKX9"/>
      <c r="UKY9"/>
      <c r="UKZ9"/>
      <c r="ULA9"/>
      <c r="ULB9"/>
      <c r="ULC9"/>
      <c r="ULD9"/>
      <c r="ULE9"/>
      <c r="ULF9"/>
      <c r="ULG9"/>
      <c r="ULH9"/>
      <c r="ULI9"/>
      <c r="ULJ9"/>
      <c r="ULK9"/>
      <c r="ULL9"/>
      <c r="UMQ9" s="112"/>
      <c r="UMR9" s="112"/>
      <c r="UMS9" s="112"/>
      <c r="UMT9" s="112"/>
      <c r="UMU9" s="112"/>
      <c r="UMV9" s="112"/>
      <c r="UMW9" s="112"/>
      <c r="UMX9" s="112"/>
      <c r="UMY9"/>
      <c r="UMZ9"/>
      <c r="UNA9"/>
      <c r="UNB9"/>
      <c r="UNC9"/>
      <c r="UND9"/>
      <c r="UNE9"/>
      <c r="UNF9"/>
      <c r="UNG9"/>
      <c r="UNH9"/>
      <c r="UNI9"/>
      <c r="UNJ9"/>
      <c r="UNK9"/>
      <c r="UNL9"/>
      <c r="UNM9"/>
      <c r="UNN9"/>
      <c r="UNO9"/>
      <c r="UNP9"/>
      <c r="UNQ9"/>
      <c r="UNR9"/>
      <c r="UNS9"/>
      <c r="UNT9"/>
      <c r="UOY9" s="112"/>
      <c r="UOZ9" s="112"/>
      <c r="UPA9" s="112"/>
      <c r="UPB9" s="112"/>
      <c r="UPC9" s="112"/>
      <c r="UPD9" s="112"/>
      <c r="UPE9" s="112"/>
      <c r="UPF9" s="112"/>
      <c r="UPG9"/>
      <c r="UPH9"/>
      <c r="UPI9"/>
      <c r="UPJ9"/>
      <c r="UPK9"/>
      <c r="UPL9"/>
      <c r="UPM9"/>
      <c r="UPN9"/>
      <c r="UPO9"/>
      <c r="UPP9"/>
      <c r="UPQ9"/>
      <c r="UPR9"/>
      <c r="UPS9"/>
      <c r="UPT9"/>
      <c r="UPU9"/>
      <c r="UPV9"/>
      <c r="UPW9"/>
      <c r="UPX9"/>
      <c r="UPY9"/>
      <c r="UPZ9"/>
      <c r="UQA9"/>
      <c r="UQB9"/>
      <c r="URG9" s="112"/>
      <c r="URH9" s="112"/>
      <c r="URI9" s="112"/>
      <c r="URJ9" s="112"/>
      <c r="URK9" s="112"/>
      <c r="URL9" s="112"/>
      <c r="URM9" s="112"/>
      <c r="URN9" s="112"/>
      <c r="URO9"/>
      <c r="URP9"/>
      <c r="URQ9"/>
      <c r="URR9"/>
      <c r="URS9"/>
      <c r="URT9"/>
      <c r="URU9"/>
      <c r="URV9"/>
      <c r="URW9"/>
      <c r="URX9"/>
      <c r="URY9"/>
      <c r="URZ9"/>
      <c r="USA9"/>
      <c r="USB9"/>
      <c r="USC9"/>
      <c r="USD9"/>
      <c r="USE9"/>
      <c r="USF9"/>
      <c r="USG9"/>
      <c r="USH9"/>
      <c r="USI9"/>
      <c r="USJ9"/>
      <c r="UTO9" s="112"/>
      <c r="UTP9" s="112"/>
      <c r="UTQ9" s="112"/>
      <c r="UTR9" s="112"/>
      <c r="UTS9" s="112"/>
      <c r="UTT9" s="112"/>
      <c r="UTU9" s="112"/>
      <c r="UTV9" s="112"/>
      <c r="UTW9"/>
      <c r="UTX9"/>
      <c r="UTY9"/>
      <c r="UTZ9"/>
      <c r="UUA9"/>
      <c r="UUB9"/>
      <c r="UUC9"/>
      <c r="UUD9"/>
      <c r="UUE9"/>
      <c r="UUF9"/>
      <c r="UUG9"/>
      <c r="UUH9"/>
      <c r="UUI9"/>
      <c r="UUJ9"/>
      <c r="UUK9"/>
      <c r="UUL9"/>
      <c r="UUM9"/>
      <c r="UUN9"/>
      <c r="UUO9"/>
      <c r="UUP9"/>
      <c r="UUQ9"/>
      <c r="UUR9"/>
      <c r="UVW9" s="112"/>
      <c r="UVX9" s="112"/>
      <c r="UVY9" s="112"/>
      <c r="UVZ9" s="112"/>
      <c r="UWA9" s="112"/>
      <c r="UWB9" s="112"/>
      <c r="UWC9" s="112"/>
      <c r="UWD9" s="112"/>
      <c r="UWE9"/>
      <c r="UWF9"/>
      <c r="UWG9"/>
      <c r="UWH9"/>
      <c r="UWI9"/>
      <c r="UWJ9"/>
      <c r="UWK9"/>
      <c r="UWL9"/>
      <c r="UWM9"/>
      <c r="UWN9"/>
      <c r="UWO9"/>
      <c r="UWP9"/>
      <c r="UWQ9"/>
      <c r="UWR9"/>
      <c r="UWS9"/>
      <c r="UWT9"/>
      <c r="UWU9"/>
      <c r="UWV9"/>
      <c r="UWW9"/>
      <c r="UWX9"/>
      <c r="UWY9"/>
      <c r="UWZ9"/>
      <c r="UYE9" s="112"/>
      <c r="UYF9" s="112"/>
      <c r="UYG9" s="112"/>
      <c r="UYH9" s="112"/>
      <c r="UYI9" s="112"/>
      <c r="UYJ9" s="112"/>
      <c r="UYK9" s="112"/>
      <c r="UYL9" s="112"/>
      <c r="UYM9"/>
      <c r="UYN9"/>
      <c r="UYO9"/>
      <c r="UYP9"/>
      <c r="UYQ9"/>
      <c r="UYR9"/>
      <c r="UYS9"/>
      <c r="UYT9"/>
      <c r="UYU9"/>
      <c r="UYV9"/>
      <c r="UYW9"/>
      <c r="UYX9"/>
      <c r="UYY9"/>
      <c r="UYZ9"/>
      <c r="UZA9"/>
      <c r="UZB9"/>
      <c r="UZC9"/>
      <c r="UZD9"/>
      <c r="UZE9"/>
      <c r="UZF9"/>
      <c r="UZG9"/>
      <c r="UZH9"/>
      <c r="VAM9" s="112"/>
      <c r="VAN9" s="112"/>
      <c r="VAO9" s="112"/>
      <c r="VAP9" s="112"/>
      <c r="VAQ9" s="112"/>
      <c r="VAR9" s="112"/>
      <c r="VAS9" s="112"/>
      <c r="VAT9" s="112"/>
      <c r="VAU9"/>
      <c r="VAV9"/>
      <c r="VAW9"/>
      <c r="VAX9"/>
      <c r="VAY9"/>
      <c r="VAZ9"/>
      <c r="VBA9"/>
      <c r="VBB9"/>
      <c r="VBC9"/>
      <c r="VBD9"/>
      <c r="VBE9"/>
      <c r="VBF9"/>
      <c r="VBG9"/>
      <c r="VBH9"/>
      <c r="VBI9"/>
      <c r="VBJ9"/>
      <c r="VBK9"/>
      <c r="VBL9"/>
      <c r="VBM9"/>
      <c r="VBN9"/>
      <c r="VBO9"/>
      <c r="VBP9"/>
      <c r="VCU9" s="112"/>
      <c r="VCV9" s="112"/>
      <c r="VCW9" s="112"/>
      <c r="VCX9" s="112"/>
      <c r="VCY9" s="112"/>
      <c r="VCZ9" s="112"/>
      <c r="VDA9" s="112"/>
      <c r="VDB9" s="112"/>
      <c r="VDC9"/>
      <c r="VDD9"/>
      <c r="VDE9"/>
      <c r="VDF9"/>
      <c r="VDG9"/>
      <c r="VDH9"/>
      <c r="VDI9"/>
      <c r="VDJ9"/>
      <c r="VDK9"/>
      <c r="VDL9"/>
      <c r="VDM9"/>
      <c r="VDN9"/>
      <c r="VDO9"/>
      <c r="VDP9"/>
      <c r="VDQ9"/>
      <c r="VDR9"/>
      <c r="VDS9"/>
      <c r="VDT9"/>
      <c r="VDU9"/>
      <c r="VDV9"/>
      <c r="VDW9"/>
      <c r="VDX9"/>
      <c r="VFC9" s="112"/>
      <c r="VFD9" s="112"/>
      <c r="VFE9" s="112"/>
      <c r="VFF9" s="112"/>
      <c r="VFG9" s="112"/>
      <c r="VFH9" s="112"/>
      <c r="VFI9" s="112"/>
      <c r="VFJ9" s="112"/>
      <c r="VFK9"/>
      <c r="VFL9"/>
      <c r="VFM9"/>
      <c r="VFN9"/>
      <c r="VFO9"/>
      <c r="VFP9"/>
      <c r="VFQ9"/>
      <c r="VFR9"/>
      <c r="VFS9"/>
      <c r="VFT9"/>
      <c r="VFU9"/>
      <c r="VFV9"/>
      <c r="VFW9"/>
      <c r="VFX9"/>
      <c r="VFY9"/>
      <c r="VFZ9"/>
      <c r="VGA9"/>
      <c r="VGB9"/>
      <c r="VGC9"/>
      <c r="VGD9"/>
      <c r="VGE9"/>
      <c r="VGF9"/>
      <c r="VHK9" s="112"/>
      <c r="VHL9" s="112"/>
      <c r="VHM9" s="112"/>
      <c r="VHN9" s="112"/>
      <c r="VHO9" s="112"/>
      <c r="VHP9" s="112"/>
      <c r="VHQ9" s="112"/>
      <c r="VHR9" s="112"/>
      <c r="VHS9"/>
      <c r="VHT9"/>
      <c r="VHU9"/>
      <c r="VHV9"/>
      <c r="VHW9"/>
      <c r="VHX9"/>
      <c r="VHY9"/>
      <c r="VHZ9"/>
      <c r="VIA9"/>
      <c r="VIB9"/>
      <c r="VIC9"/>
      <c r="VID9"/>
      <c r="VIE9"/>
      <c r="VIF9"/>
      <c r="VIG9"/>
      <c r="VIH9"/>
      <c r="VII9"/>
      <c r="VIJ9"/>
      <c r="VIK9"/>
      <c r="VIL9"/>
      <c r="VIM9"/>
      <c r="VIN9"/>
      <c r="VJS9" s="112"/>
      <c r="VJT9" s="112"/>
      <c r="VJU9" s="112"/>
      <c r="VJV9" s="112"/>
      <c r="VJW9" s="112"/>
      <c r="VJX9" s="112"/>
      <c r="VJY9" s="112"/>
      <c r="VJZ9" s="112"/>
      <c r="VKA9"/>
      <c r="VKB9"/>
      <c r="VKC9"/>
      <c r="VKD9"/>
      <c r="VKE9"/>
      <c r="VKF9"/>
      <c r="VKG9"/>
      <c r="VKH9"/>
      <c r="VKI9"/>
      <c r="VKJ9"/>
      <c r="VKK9"/>
      <c r="VKL9"/>
      <c r="VKM9"/>
      <c r="VKN9"/>
      <c r="VKO9"/>
      <c r="VKP9"/>
      <c r="VKQ9"/>
      <c r="VKR9"/>
      <c r="VKS9"/>
      <c r="VKT9"/>
      <c r="VKU9"/>
      <c r="VKV9"/>
      <c r="VMA9" s="112"/>
      <c r="VMB9" s="112"/>
      <c r="VMC9" s="112"/>
      <c r="VMD9" s="112"/>
      <c r="VME9" s="112"/>
      <c r="VMF9" s="112"/>
      <c r="VMG9" s="112"/>
      <c r="VMH9" s="112"/>
      <c r="VMI9"/>
      <c r="VMJ9"/>
      <c r="VMK9"/>
      <c r="VML9"/>
      <c r="VMM9"/>
      <c r="VMN9"/>
      <c r="VMO9"/>
      <c r="VMP9"/>
      <c r="VMQ9"/>
      <c r="VMR9"/>
      <c r="VMS9"/>
      <c r="VMT9"/>
      <c r="VMU9"/>
      <c r="VMV9"/>
      <c r="VMW9"/>
      <c r="VMX9"/>
      <c r="VMY9"/>
      <c r="VMZ9"/>
      <c r="VNA9"/>
      <c r="VNB9"/>
      <c r="VNC9"/>
      <c r="VND9"/>
      <c r="VOI9" s="112"/>
      <c r="VOJ9" s="112"/>
      <c r="VOK9" s="112"/>
      <c r="VOL9" s="112"/>
      <c r="VOM9" s="112"/>
      <c r="VON9" s="112"/>
      <c r="VOO9" s="112"/>
      <c r="VOP9" s="112"/>
      <c r="VOQ9"/>
      <c r="VOR9"/>
      <c r="VOS9"/>
      <c r="VOT9"/>
      <c r="VOU9"/>
      <c r="VOV9"/>
      <c r="VOW9"/>
      <c r="VOX9"/>
      <c r="VOY9"/>
      <c r="VOZ9"/>
      <c r="VPA9"/>
      <c r="VPB9"/>
      <c r="VPC9"/>
      <c r="VPD9"/>
      <c r="VPE9"/>
      <c r="VPF9"/>
      <c r="VPG9"/>
      <c r="VPH9"/>
      <c r="VPI9"/>
      <c r="VPJ9"/>
      <c r="VPK9"/>
      <c r="VPL9"/>
      <c r="VQQ9" s="112"/>
      <c r="VQR9" s="112"/>
      <c r="VQS9" s="112"/>
      <c r="VQT9" s="112"/>
      <c r="VQU9" s="112"/>
      <c r="VQV9" s="112"/>
      <c r="VQW9" s="112"/>
      <c r="VQX9" s="112"/>
      <c r="VQY9"/>
      <c r="VQZ9"/>
      <c r="VRA9"/>
      <c r="VRB9"/>
      <c r="VRC9"/>
      <c r="VRD9"/>
      <c r="VRE9"/>
      <c r="VRF9"/>
      <c r="VRG9"/>
      <c r="VRH9"/>
      <c r="VRI9"/>
      <c r="VRJ9"/>
      <c r="VRK9"/>
      <c r="VRL9"/>
      <c r="VRM9"/>
      <c r="VRN9"/>
      <c r="VRO9"/>
      <c r="VRP9"/>
      <c r="VRQ9"/>
      <c r="VRR9"/>
      <c r="VRS9"/>
      <c r="VRT9"/>
      <c r="VSY9" s="112"/>
      <c r="VSZ9" s="112"/>
      <c r="VTA9" s="112"/>
      <c r="VTB9" s="112"/>
      <c r="VTC9" s="112"/>
      <c r="VTD9" s="112"/>
      <c r="VTE9" s="112"/>
      <c r="VTF9" s="112"/>
      <c r="VTG9"/>
      <c r="VTH9"/>
      <c r="VTI9"/>
      <c r="VTJ9"/>
      <c r="VTK9"/>
      <c r="VTL9"/>
      <c r="VTM9"/>
      <c r="VTN9"/>
      <c r="VTO9"/>
      <c r="VTP9"/>
      <c r="VTQ9"/>
      <c r="VTR9"/>
      <c r="VTS9"/>
      <c r="VTT9"/>
      <c r="VTU9"/>
      <c r="VTV9"/>
      <c r="VTW9"/>
      <c r="VTX9"/>
      <c r="VTY9"/>
      <c r="VTZ9"/>
      <c r="VUA9"/>
      <c r="VUB9"/>
      <c r="VVG9" s="112"/>
      <c r="VVH9" s="112"/>
      <c r="VVI9" s="112"/>
      <c r="VVJ9" s="112"/>
      <c r="VVK9" s="112"/>
      <c r="VVL9" s="112"/>
      <c r="VVM9" s="112"/>
      <c r="VVN9" s="112"/>
      <c r="VVO9"/>
      <c r="VVP9"/>
      <c r="VVQ9"/>
      <c r="VVR9"/>
      <c r="VVS9"/>
      <c r="VVT9"/>
      <c r="VVU9"/>
      <c r="VVV9"/>
      <c r="VVW9"/>
      <c r="VVX9"/>
      <c r="VVY9"/>
      <c r="VVZ9"/>
      <c r="VWA9"/>
      <c r="VWB9"/>
      <c r="VWC9"/>
      <c r="VWD9"/>
      <c r="VWE9"/>
      <c r="VWF9"/>
      <c r="VWG9"/>
      <c r="VWH9"/>
      <c r="VWI9"/>
      <c r="VWJ9"/>
      <c r="VXO9" s="112"/>
      <c r="VXP9" s="112"/>
      <c r="VXQ9" s="112"/>
      <c r="VXR9" s="112"/>
      <c r="VXS9" s="112"/>
      <c r="VXT9" s="112"/>
      <c r="VXU9" s="112"/>
      <c r="VXV9" s="112"/>
      <c r="VXW9"/>
      <c r="VXX9"/>
      <c r="VXY9"/>
      <c r="VXZ9"/>
      <c r="VYA9"/>
      <c r="VYB9"/>
      <c r="VYC9"/>
      <c r="VYD9"/>
      <c r="VYE9"/>
      <c r="VYF9"/>
      <c r="VYG9"/>
      <c r="VYH9"/>
      <c r="VYI9"/>
      <c r="VYJ9"/>
      <c r="VYK9"/>
      <c r="VYL9"/>
      <c r="VYM9"/>
      <c r="VYN9"/>
      <c r="VYO9"/>
      <c r="VYP9"/>
      <c r="VYQ9"/>
      <c r="VYR9"/>
      <c r="VZW9" s="112"/>
      <c r="VZX9" s="112"/>
      <c r="VZY9" s="112"/>
      <c r="VZZ9" s="112"/>
      <c r="WAA9" s="112"/>
      <c r="WAB9" s="112"/>
      <c r="WAC9" s="112"/>
      <c r="WAD9" s="112"/>
      <c r="WAE9"/>
      <c r="WAF9"/>
      <c r="WAG9"/>
      <c r="WAH9"/>
      <c r="WAI9"/>
      <c r="WAJ9"/>
      <c r="WAK9"/>
      <c r="WAL9"/>
      <c r="WAM9"/>
      <c r="WAN9"/>
      <c r="WAO9"/>
      <c r="WAP9"/>
      <c r="WAQ9"/>
      <c r="WAR9"/>
      <c r="WAS9"/>
      <c r="WAT9"/>
      <c r="WAU9"/>
      <c r="WAV9"/>
      <c r="WAW9"/>
      <c r="WAX9"/>
      <c r="WAY9"/>
      <c r="WAZ9"/>
      <c r="WCE9" s="112"/>
      <c r="WCF9" s="112"/>
      <c r="WCG9" s="112"/>
      <c r="WCH9" s="112"/>
      <c r="WCI9" s="112"/>
      <c r="WCJ9" s="112"/>
      <c r="WCK9" s="112"/>
      <c r="WCL9" s="112"/>
      <c r="WCM9"/>
      <c r="WCN9"/>
      <c r="WCO9"/>
      <c r="WCP9"/>
      <c r="WCQ9"/>
      <c r="WCR9"/>
      <c r="WCS9"/>
      <c r="WCT9"/>
      <c r="WCU9"/>
      <c r="WCV9"/>
      <c r="WCW9"/>
      <c r="WCX9"/>
      <c r="WCY9"/>
      <c r="WCZ9"/>
      <c r="WDA9"/>
      <c r="WDB9"/>
      <c r="WDC9"/>
      <c r="WDD9"/>
      <c r="WDE9"/>
      <c r="WDF9"/>
      <c r="WDG9"/>
      <c r="WDH9"/>
      <c r="WEM9" s="112"/>
      <c r="WEN9" s="112"/>
      <c r="WEO9" s="112"/>
      <c r="WEP9" s="112"/>
      <c r="WEQ9" s="112"/>
      <c r="WER9" s="112"/>
      <c r="WES9" s="112"/>
      <c r="WET9" s="112"/>
      <c r="WEU9"/>
      <c r="WEV9"/>
      <c r="WEW9"/>
      <c r="WEX9"/>
      <c r="WEY9"/>
      <c r="WEZ9"/>
      <c r="WFA9"/>
      <c r="WFB9"/>
      <c r="WFC9"/>
      <c r="WFD9"/>
      <c r="WFE9"/>
      <c r="WFF9"/>
      <c r="WFG9"/>
      <c r="WFH9"/>
      <c r="WFI9"/>
      <c r="WFJ9"/>
      <c r="WFK9"/>
      <c r="WFL9"/>
      <c r="WFM9"/>
      <c r="WFN9"/>
      <c r="WFO9"/>
      <c r="WFP9"/>
      <c r="WGU9" s="112"/>
      <c r="WGV9" s="112"/>
      <c r="WGW9" s="112"/>
      <c r="WGX9" s="112"/>
      <c r="WGY9" s="112"/>
      <c r="WGZ9" s="112"/>
      <c r="WHA9" s="112"/>
      <c r="WHB9" s="112"/>
      <c r="WHC9"/>
      <c r="WHD9"/>
      <c r="WHE9"/>
      <c r="WHF9"/>
      <c r="WHG9"/>
      <c r="WHH9"/>
      <c r="WHI9"/>
      <c r="WHJ9"/>
      <c r="WHK9"/>
      <c r="WHL9"/>
      <c r="WHM9"/>
      <c r="WHN9"/>
      <c r="WHO9"/>
      <c r="WHP9"/>
      <c r="WHQ9"/>
      <c r="WHR9"/>
      <c r="WHS9"/>
      <c r="WHT9"/>
      <c r="WHU9"/>
      <c r="WHV9"/>
      <c r="WHW9"/>
      <c r="WHX9"/>
      <c r="WJC9" s="112"/>
      <c r="WJD9" s="112"/>
      <c r="WJE9" s="112"/>
      <c r="WJF9" s="112"/>
      <c r="WJG9" s="112"/>
      <c r="WJH9" s="112"/>
      <c r="WJI9" s="112"/>
      <c r="WJJ9" s="112"/>
      <c r="WJK9"/>
      <c r="WJL9"/>
      <c r="WJM9"/>
      <c r="WJN9"/>
      <c r="WJO9"/>
      <c r="WJP9"/>
      <c r="WJQ9"/>
      <c r="WJR9"/>
      <c r="WJS9"/>
      <c r="WJT9"/>
      <c r="WJU9"/>
      <c r="WJV9"/>
      <c r="WJW9"/>
      <c r="WJX9"/>
      <c r="WJY9"/>
      <c r="WJZ9"/>
      <c r="WKA9"/>
      <c r="WKB9"/>
      <c r="WKC9"/>
      <c r="WKD9"/>
      <c r="WKE9"/>
      <c r="WKF9"/>
      <c r="WLK9" s="112"/>
      <c r="WLL9" s="112"/>
      <c r="WLM9" s="112"/>
      <c r="WLN9" s="112"/>
      <c r="WLO9" s="112"/>
      <c r="WLP9" s="112"/>
      <c r="WLQ9" s="112"/>
      <c r="WLR9" s="112"/>
      <c r="WLS9"/>
      <c r="WLT9"/>
      <c r="WLU9"/>
      <c r="WLV9"/>
      <c r="WLW9"/>
      <c r="WLX9"/>
      <c r="WLY9"/>
      <c r="WLZ9"/>
      <c r="WMA9"/>
      <c r="WMB9"/>
      <c r="WMC9"/>
      <c r="WMD9"/>
      <c r="WME9"/>
      <c r="WMF9"/>
      <c r="WMG9"/>
      <c r="WMH9"/>
      <c r="WMI9"/>
      <c r="WMJ9"/>
      <c r="WMK9"/>
      <c r="WML9"/>
      <c r="WMM9"/>
      <c r="WMN9"/>
      <c r="WNS9" s="112"/>
      <c r="WNT9" s="112"/>
      <c r="WNU9" s="112"/>
      <c r="WNV9" s="112"/>
      <c r="WNW9" s="112"/>
      <c r="WNX9" s="112"/>
      <c r="WNY9" s="112"/>
      <c r="WNZ9" s="112"/>
      <c r="WOA9"/>
      <c r="WOB9"/>
      <c r="WOC9"/>
      <c r="WOD9"/>
      <c r="WOE9"/>
      <c r="WOF9"/>
      <c r="WOG9"/>
      <c r="WOH9"/>
      <c r="WOI9"/>
      <c r="WOJ9"/>
      <c r="WOK9"/>
      <c r="WOL9"/>
      <c r="WOM9"/>
      <c r="WON9"/>
      <c r="WOO9"/>
      <c r="WOP9"/>
      <c r="WOQ9"/>
      <c r="WOR9"/>
      <c r="WOS9"/>
      <c r="WOT9"/>
      <c r="WOU9"/>
      <c r="WOV9"/>
      <c r="WQA9" s="112"/>
      <c r="WQB9" s="112"/>
      <c r="WQC9" s="112"/>
      <c r="WQD9" s="112"/>
      <c r="WQE9" s="112"/>
      <c r="WQF9" s="112"/>
      <c r="WQG9" s="112"/>
      <c r="WQH9" s="112"/>
      <c r="WQI9"/>
      <c r="WQJ9"/>
      <c r="WQK9"/>
      <c r="WQL9"/>
      <c r="WQM9"/>
      <c r="WQN9"/>
      <c r="WQO9"/>
      <c r="WQP9"/>
      <c r="WQQ9"/>
      <c r="WQR9"/>
      <c r="WQS9"/>
      <c r="WQT9"/>
      <c r="WQU9"/>
      <c r="WQV9"/>
      <c r="WQW9"/>
      <c r="WQX9"/>
      <c r="WQY9"/>
      <c r="WQZ9"/>
      <c r="WRA9"/>
      <c r="WRB9"/>
      <c r="WRC9"/>
      <c r="WRD9"/>
      <c r="WSI9" s="112"/>
      <c r="WSJ9" s="112"/>
      <c r="WSK9" s="112"/>
      <c r="WSL9" s="112"/>
      <c r="WSM9" s="112"/>
      <c r="WSN9" s="112"/>
      <c r="WSO9" s="112"/>
      <c r="WSP9" s="112"/>
      <c r="WSQ9"/>
      <c r="WSR9"/>
      <c r="WSS9"/>
      <c r="WST9"/>
      <c r="WSU9"/>
      <c r="WSV9"/>
      <c r="WSW9"/>
      <c r="WSX9"/>
      <c r="WSY9"/>
      <c r="WSZ9"/>
      <c r="WTA9"/>
      <c r="WTB9"/>
      <c r="WTC9"/>
      <c r="WTD9"/>
      <c r="WTE9"/>
      <c r="WTF9"/>
      <c r="WTG9"/>
      <c r="WTH9"/>
      <c r="WTI9"/>
      <c r="WTJ9"/>
      <c r="WTK9"/>
      <c r="WTL9"/>
      <c r="WUQ9" s="112"/>
      <c r="WUR9" s="112"/>
      <c r="WUS9" s="112"/>
      <c r="WUT9" s="112"/>
      <c r="WUU9" s="112"/>
      <c r="WUV9" s="112"/>
      <c r="WUW9" s="112"/>
      <c r="WUX9" s="112"/>
      <c r="WUY9"/>
      <c r="WUZ9"/>
      <c r="WVA9"/>
      <c r="WVB9"/>
      <c r="WVC9"/>
      <c r="WVD9"/>
      <c r="WVE9"/>
      <c r="WVF9"/>
      <c r="WVG9"/>
      <c r="WVH9"/>
      <c r="WVI9"/>
      <c r="WVJ9"/>
      <c r="WVK9"/>
      <c r="WVL9"/>
      <c r="WVM9"/>
      <c r="WVN9"/>
      <c r="WVO9"/>
      <c r="WVP9"/>
      <c r="WVQ9"/>
      <c r="WVR9"/>
      <c r="WVS9"/>
      <c r="WVT9"/>
      <c r="WWY9" s="112"/>
      <c r="WWZ9" s="112"/>
      <c r="WXA9" s="112"/>
      <c r="WXB9" s="112"/>
      <c r="WXC9" s="112"/>
      <c r="WXD9" s="112"/>
      <c r="WXE9" s="112"/>
      <c r="WXF9" s="112"/>
      <c r="WXG9"/>
      <c r="WXH9"/>
      <c r="WXI9"/>
      <c r="WXJ9"/>
      <c r="WXK9"/>
      <c r="WXL9"/>
      <c r="WXM9"/>
      <c r="WXN9"/>
      <c r="WXO9"/>
      <c r="WXP9"/>
      <c r="WXQ9"/>
      <c r="WXR9"/>
      <c r="WXS9"/>
      <c r="WXT9"/>
      <c r="WXU9"/>
      <c r="WXV9"/>
      <c r="WXW9"/>
      <c r="WXX9"/>
      <c r="WXY9"/>
      <c r="WXZ9"/>
      <c r="WYA9"/>
      <c r="WYB9"/>
      <c r="WZG9" s="112"/>
      <c r="WZH9" s="112"/>
      <c r="WZI9" s="112"/>
      <c r="WZJ9" s="112"/>
      <c r="WZK9" s="112"/>
      <c r="WZL9" s="112"/>
      <c r="WZM9" s="112"/>
      <c r="WZN9" s="112"/>
      <c r="WZO9"/>
      <c r="WZP9"/>
      <c r="WZQ9"/>
      <c r="WZR9"/>
      <c r="WZS9"/>
      <c r="WZT9"/>
      <c r="WZU9"/>
      <c r="WZV9"/>
      <c r="WZW9"/>
      <c r="WZX9"/>
      <c r="WZY9"/>
      <c r="WZZ9"/>
      <c r="XAA9"/>
      <c r="XAB9"/>
      <c r="XAC9"/>
      <c r="XAD9"/>
      <c r="XAE9"/>
      <c r="XAF9"/>
      <c r="XAG9"/>
      <c r="XAH9"/>
      <c r="XAI9"/>
      <c r="XAJ9"/>
      <c r="XBO9" s="112"/>
      <c r="XBP9" s="112"/>
      <c r="XBQ9" s="112"/>
      <c r="XBR9" s="112"/>
      <c r="XBS9" s="112"/>
      <c r="XBT9" s="112"/>
      <c r="XBU9" s="112"/>
      <c r="XBV9" s="112"/>
      <c r="XBW9"/>
      <c r="XBX9"/>
      <c r="XBY9"/>
      <c r="XBZ9"/>
      <c r="XCA9"/>
      <c r="XCB9"/>
      <c r="XCC9"/>
      <c r="XCD9"/>
      <c r="XCE9"/>
      <c r="XCF9"/>
      <c r="XCG9"/>
      <c r="XCH9"/>
      <c r="XCI9"/>
      <c r="XCJ9"/>
      <c r="XCK9"/>
      <c r="XCL9"/>
      <c r="XCM9"/>
      <c r="XCN9"/>
      <c r="XCO9"/>
      <c r="XCP9"/>
      <c r="XCQ9"/>
      <c r="XCR9"/>
      <c r="XDW9" s="112"/>
      <c r="XDX9" s="112"/>
      <c r="XDY9" s="112"/>
      <c r="XDZ9" s="112"/>
      <c r="XEA9" s="112"/>
      <c r="XEB9" s="112"/>
      <c r="XEC9" s="112"/>
      <c r="XED9" s="112"/>
      <c r="XEE9"/>
      <c r="XEF9"/>
      <c r="XEG9"/>
      <c r="XEH9"/>
      <c r="XEI9"/>
      <c r="XEJ9"/>
      <c r="XEK9"/>
      <c r="XEL9"/>
      <c r="XEM9"/>
      <c r="XEN9"/>
      <c r="XEO9"/>
      <c r="XEP9"/>
      <c r="XEQ9"/>
      <c r="XER9"/>
      <c r="XES9"/>
      <c r="XET9"/>
      <c r="XEU9"/>
      <c r="XEV9"/>
      <c r="XEW9"/>
      <c r="XEX9"/>
      <c r="XEY9"/>
      <c r="XEZ9"/>
    </row>
    <row r="10" spans="1:16384" s="5" customFormat="1">
      <c r="AE10" s="68"/>
      <c r="AF10" s="68"/>
      <c r="AG10" s="68"/>
      <c r="AH10" s="68"/>
      <c r="AI10" s="68"/>
      <c r="AJ10" s="112"/>
      <c r="AK10" s="112"/>
      <c r="AL10" s="112"/>
      <c r="AM10" s="188"/>
      <c r="AN10" s="188"/>
      <c r="AO10" s="188"/>
      <c r="AP10" s="188"/>
      <c r="AQ10" s="188"/>
      <c r="AR10" s="188"/>
      <c r="AS10"/>
      <c r="AT10"/>
      <c r="AU10"/>
      <c r="AV10"/>
      <c r="AW10"/>
      <c r="AX10"/>
      <c r="AY10"/>
      <c r="AZ10"/>
      <c r="BA10"/>
      <c r="BB10"/>
      <c r="BC10"/>
      <c r="BD10"/>
      <c r="BE10"/>
      <c r="BF10"/>
      <c r="BG10"/>
      <c r="BH10"/>
      <c r="CM10" s="112"/>
      <c r="CN10" s="112"/>
      <c r="CO10" s="112"/>
      <c r="CP10" s="112"/>
      <c r="CQ10" s="112"/>
      <c r="CR10" s="112"/>
      <c r="CS10" s="112"/>
      <c r="CT10" s="112"/>
      <c r="CU10"/>
      <c r="CV10"/>
      <c r="CW10"/>
      <c r="CX10"/>
      <c r="CY10"/>
      <c r="CZ10"/>
      <c r="DA10"/>
      <c r="DB10"/>
      <c r="DC10"/>
      <c r="DD10"/>
      <c r="DE10"/>
      <c r="DF10"/>
      <c r="DG10"/>
      <c r="DH10"/>
      <c r="DI10"/>
      <c r="DJ10"/>
      <c r="DK10"/>
      <c r="DL10"/>
      <c r="DM10"/>
      <c r="DN10"/>
      <c r="DO10"/>
      <c r="DP10"/>
      <c r="EU10" s="112"/>
      <c r="EV10" s="112"/>
      <c r="EW10" s="112"/>
      <c r="EX10" s="112"/>
      <c r="EY10" s="112"/>
      <c r="EZ10" s="112"/>
      <c r="FA10" s="112"/>
      <c r="FB10" s="112"/>
      <c r="FC10"/>
      <c r="FD10"/>
      <c r="FE10"/>
      <c r="FF10"/>
      <c r="FG10"/>
      <c r="FH10"/>
      <c r="FI10"/>
      <c r="FJ10"/>
      <c r="FK10"/>
      <c r="FL10"/>
      <c r="FM10"/>
      <c r="FN10"/>
      <c r="FO10"/>
      <c r="FP10"/>
      <c r="FQ10"/>
      <c r="FR10"/>
      <c r="FS10"/>
      <c r="FT10"/>
      <c r="FU10"/>
      <c r="FV10"/>
      <c r="FW10"/>
      <c r="FX10"/>
      <c r="HC10" s="112"/>
      <c r="HD10" s="112"/>
      <c r="HE10" s="112"/>
      <c r="HF10" s="112"/>
      <c r="HG10" s="112"/>
      <c r="HH10" s="112"/>
      <c r="HI10" s="112"/>
      <c r="HJ10" s="112"/>
      <c r="HK10"/>
      <c r="HL10"/>
      <c r="HM10"/>
      <c r="HN10"/>
      <c r="HO10"/>
      <c r="HP10"/>
      <c r="HQ10"/>
      <c r="HR10"/>
      <c r="HS10"/>
      <c r="HT10"/>
      <c r="HU10"/>
      <c r="HV10"/>
      <c r="HW10"/>
      <c r="HX10"/>
      <c r="HY10"/>
      <c r="HZ10"/>
      <c r="IA10"/>
      <c r="IB10"/>
      <c r="IC10"/>
      <c r="ID10"/>
      <c r="IE10"/>
      <c r="IF10"/>
      <c r="JK10" s="112"/>
      <c r="JL10" s="112"/>
      <c r="JM10" s="112"/>
      <c r="JN10" s="112"/>
      <c r="JO10" s="112"/>
      <c r="JP10" s="112"/>
      <c r="JQ10" s="112"/>
      <c r="JR10" s="112"/>
      <c r="JS10"/>
      <c r="JT10"/>
      <c r="JU10"/>
      <c r="JV10"/>
      <c r="JW10"/>
      <c r="JX10"/>
      <c r="JY10"/>
      <c r="JZ10"/>
      <c r="KA10"/>
      <c r="KB10"/>
      <c r="KC10"/>
      <c r="KD10"/>
      <c r="KE10"/>
      <c r="KF10"/>
      <c r="KG10"/>
      <c r="KH10"/>
      <c r="KI10"/>
      <c r="KJ10"/>
      <c r="KK10"/>
      <c r="KL10"/>
      <c r="KM10"/>
      <c r="KN10"/>
      <c r="LS10" s="112"/>
      <c r="LT10" s="112"/>
      <c r="LU10" s="112"/>
      <c r="LV10" s="112"/>
      <c r="LW10" s="112"/>
      <c r="LX10" s="112"/>
      <c r="LY10" s="112"/>
      <c r="LZ10" s="112"/>
      <c r="MA10"/>
      <c r="MB10"/>
      <c r="MC10"/>
      <c r="MD10"/>
      <c r="ME10"/>
      <c r="MF10"/>
      <c r="MG10"/>
      <c r="MH10"/>
      <c r="MI10"/>
      <c r="MJ10"/>
      <c r="MK10"/>
      <c r="ML10"/>
      <c r="MM10"/>
      <c r="MN10"/>
      <c r="MO10"/>
      <c r="MP10"/>
      <c r="MQ10"/>
      <c r="MR10"/>
      <c r="MS10"/>
      <c r="MT10"/>
      <c r="MU10"/>
      <c r="MV10"/>
      <c r="OA10" s="112"/>
      <c r="OB10" s="112"/>
      <c r="OC10" s="112"/>
      <c r="OD10" s="112"/>
      <c r="OE10" s="112"/>
      <c r="OF10" s="112"/>
      <c r="OG10" s="112"/>
      <c r="OH10" s="112"/>
      <c r="OI10"/>
      <c r="OJ10"/>
      <c r="OK10"/>
      <c r="OL10"/>
      <c r="OM10"/>
      <c r="ON10"/>
      <c r="OO10"/>
      <c r="OP10"/>
      <c r="OQ10"/>
      <c r="OR10"/>
      <c r="OS10"/>
      <c r="OT10"/>
      <c r="OU10"/>
      <c r="OV10"/>
      <c r="OW10"/>
      <c r="OX10"/>
      <c r="OY10"/>
      <c r="OZ10"/>
      <c r="PA10"/>
      <c r="PB10"/>
      <c r="PC10"/>
      <c r="PD10"/>
      <c r="QI10" s="112"/>
      <c r="QJ10" s="112"/>
      <c r="QK10" s="112"/>
      <c r="QL10" s="112"/>
      <c r="QM10" s="112"/>
      <c r="QN10" s="112"/>
      <c r="QO10" s="112"/>
      <c r="QP10" s="112"/>
      <c r="QQ10"/>
      <c r="QR10"/>
      <c r="QS10"/>
      <c r="QT10"/>
      <c r="QU10"/>
      <c r="QV10"/>
      <c r="QW10"/>
      <c r="QX10"/>
      <c r="QY10"/>
      <c r="QZ10"/>
      <c r="RA10"/>
      <c r="RB10"/>
      <c r="RC10"/>
      <c r="RD10"/>
      <c r="RE10"/>
      <c r="RF10"/>
      <c r="RG10"/>
      <c r="RH10"/>
      <c r="RI10"/>
      <c r="RJ10"/>
      <c r="RK10"/>
      <c r="RL10"/>
      <c r="SQ10" s="112"/>
      <c r="SR10" s="112"/>
      <c r="SS10" s="112"/>
      <c r="ST10" s="112"/>
      <c r="SU10" s="112"/>
      <c r="SV10" s="112"/>
      <c r="SW10" s="112"/>
      <c r="SX10" s="112"/>
      <c r="SY10"/>
      <c r="SZ10"/>
      <c r="TA10"/>
      <c r="TB10"/>
      <c r="TC10"/>
      <c r="TD10"/>
      <c r="TE10"/>
      <c r="TF10"/>
      <c r="TG10"/>
      <c r="TH10"/>
      <c r="TI10"/>
      <c r="TJ10"/>
      <c r="TK10"/>
      <c r="TL10"/>
      <c r="TM10"/>
      <c r="TN10"/>
      <c r="TO10"/>
      <c r="TP10"/>
      <c r="TQ10"/>
      <c r="TR10"/>
      <c r="TS10"/>
      <c r="TT10"/>
      <c r="UY10" s="112"/>
      <c r="UZ10" s="112"/>
      <c r="VA10" s="112"/>
      <c r="VB10" s="112"/>
      <c r="VC10" s="112"/>
      <c r="VD10" s="112"/>
      <c r="VE10" s="112"/>
      <c r="VF10" s="112"/>
      <c r="VG10"/>
      <c r="VH10"/>
      <c r="VI10"/>
      <c r="VJ10"/>
      <c r="VK10"/>
      <c r="VL10"/>
      <c r="VM10"/>
      <c r="VN10"/>
      <c r="VO10"/>
      <c r="VP10"/>
      <c r="VQ10"/>
      <c r="VR10"/>
      <c r="VS10"/>
      <c r="VT10"/>
      <c r="VU10"/>
      <c r="VV10"/>
      <c r="VW10"/>
      <c r="VX10"/>
      <c r="VY10"/>
      <c r="VZ10"/>
      <c r="WA10"/>
      <c r="WB10"/>
      <c r="XG10" s="112"/>
      <c r="XH10" s="112"/>
      <c r="XI10" s="112"/>
      <c r="XJ10" s="112"/>
      <c r="XK10" s="112"/>
      <c r="XL10" s="112"/>
      <c r="XM10" s="112"/>
      <c r="XN10" s="112"/>
      <c r="XO10"/>
      <c r="XP10"/>
      <c r="XQ10"/>
      <c r="XR10"/>
      <c r="XS10"/>
      <c r="XT10"/>
      <c r="XU10"/>
      <c r="XV10"/>
      <c r="XW10"/>
      <c r="XX10"/>
      <c r="XY10"/>
      <c r="XZ10"/>
      <c r="YA10"/>
      <c r="YB10"/>
      <c r="YC10"/>
      <c r="YD10"/>
      <c r="YE10"/>
      <c r="YF10"/>
      <c r="YG10"/>
      <c r="YH10"/>
      <c r="YI10"/>
      <c r="YJ10"/>
      <c r="ZO10" s="112"/>
      <c r="ZP10" s="112"/>
      <c r="ZQ10" s="112"/>
      <c r="ZR10" s="112"/>
      <c r="ZS10" s="112"/>
      <c r="ZT10" s="112"/>
      <c r="ZU10" s="112"/>
      <c r="ZV10" s="112"/>
      <c r="ZW10"/>
      <c r="ZX10"/>
      <c r="ZY10"/>
      <c r="ZZ10"/>
      <c r="AAA10"/>
      <c r="AAB10"/>
      <c r="AAC10"/>
      <c r="AAD10"/>
      <c r="AAE10"/>
      <c r="AAF10"/>
      <c r="AAG10"/>
      <c r="AAH10"/>
      <c r="AAI10"/>
      <c r="AAJ10"/>
      <c r="AAK10"/>
      <c r="AAL10"/>
      <c r="AAM10"/>
      <c r="AAN10"/>
      <c r="AAO10"/>
      <c r="AAP10"/>
      <c r="AAQ10"/>
      <c r="AAR10"/>
      <c r="ABW10" s="112"/>
      <c r="ABX10" s="112"/>
      <c r="ABY10" s="112"/>
      <c r="ABZ10" s="112"/>
      <c r="ACA10" s="112"/>
      <c r="ACB10" s="112"/>
      <c r="ACC10" s="112"/>
      <c r="ACD10" s="112"/>
      <c r="ACE10"/>
      <c r="ACF10"/>
      <c r="ACG10"/>
      <c r="ACH10"/>
      <c r="ACI10"/>
      <c r="ACJ10"/>
      <c r="ACK10"/>
      <c r="ACL10"/>
      <c r="ACM10"/>
      <c r="ACN10"/>
      <c r="ACO10"/>
      <c r="ACP10"/>
      <c r="ACQ10"/>
      <c r="ACR10"/>
      <c r="ACS10"/>
      <c r="ACT10"/>
      <c r="ACU10"/>
      <c r="ACV10"/>
      <c r="ACW10"/>
      <c r="ACX10"/>
      <c r="ACY10"/>
      <c r="ACZ10"/>
      <c r="AEE10" s="112"/>
      <c r="AEF10" s="112"/>
      <c r="AEG10" s="112"/>
      <c r="AEH10" s="112"/>
      <c r="AEI10" s="112"/>
      <c r="AEJ10" s="112"/>
      <c r="AEK10" s="112"/>
      <c r="AEL10" s="112"/>
      <c r="AEM10"/>
      <c r="AEN10"/>
      <c r="AEO10"/>
      <c r="AEP10"/>
      <c r="AEQ10"/>
      <c r="AER10"/>
      <c r="AES10"/>
      <c r="AET10"/>
      <c r="AEU10"/>
      <c r="AEV10"/>
      <c r="AEW10"/>
      <c r="AEX10"/>
      <c r="AEY10"/>
      <c r="AEZ10"/>
      <c r="AFA10"/>
      <c r="AFB10"/>
      <c r="AFC10"/>
      <c r="AFD10"/>
      <c r="AFE10"/>
      <c r="AFF10"/>
      <c r="AFG10"/>
      <c r="AFH10"/>
      <c r="AGM10" s="112"/>
      <c r="AGN10" s="112"/>
      <c r="AGO10" s="112"/>
      <c r="AGP10" s="112"/>
      <c r="AGQ10" s="112"/>
      <c r="AGR10" s="112"/>
      <c r="AGS10" s="112"/>
      <c r="AGT10" s="112"/>
      <c r="AGU10"/>
      <c r="AGV10"/>
      <c r="AGW10"/>
      <c r="AGX10"/>
      <c r="AGY10"/>
      <c r="AGZ10"/>
      <c r="AHA10"/>
      <c r="AHB10"/>
      <c r="AHC10"/>
      <c r="AHD10"/>
      <c r="AHE10"/>
      <c r="AHF10"/>
      <c r="AHG10"/>
      <c r="AHH10"/>
      <c r="AHI10"/>
      <c r="AHJ10"/>
      <c r="AHK10"/>
      <c r="AHL10"/>
      <c r="AHM10"/>
      <c r="AHN10"/>
      <c r="AHO10"/>
      <c r="AHP10"/>
      <c r="AIU10" s="112"/>
      <c r="AIV10" s="112"/>
      <c r="AIW10" s="112"/>
      <c r="AIX10" s="112"/>
      <c r="AIY10" s="112"/>
      <c r="AIZ10" s="112"/>
      <c r="AJA10" s="112"/>
      <c r="AJB10" s="112"/>
      <c r="AJC10"/>
      <c r="AJD10"/>
      <c r="AJE10"/>
      <c r="AJF10"/>
      <c r="AJG10"/>
      <c r="AJH10"/>
      <c r="AJI10"/>
      <c r="AJJ10"/>
      <c r="AJK10"/>
      <c r="AJL10"/>
      <c r="AJM10"/>
      <c r="AJN10"/>
      <c r="AJO10"/>
      <c r="AJP10"/>
      <c r="AJQ10"/>
      <c r="AJR10"/>
      <c r="AJS10"/>
      <c r="AJT10"/>
      <c r="AJU10"/>
      <c r="AJV10"/>
      <c r="AJW10"/>
      <c r="AJX10"/>
      <c r="ALC10" s="112"/>
      <c r="ALD10" s="112"/>
      <c r="ALE10" s="112"/>
      <c r="ALF10" s="112"/>
      <c r="ALG10" s="112"/>
      <c r="ALH10" s="112"/>
      <c r="ALI10" s="112"/>
      <c r="ALJ10" s="112"/>
      <c r="ALK10"/>
      <c r="ALL10"/>
      <c r="ALM10"/>
      <c r="ALN10"/>
      <c r="ALO10"/>
      <c r="ALP10"/>
      <c r="ALQ10"/>
      <c r="ALR10"/>
      <c r="ALS10"/>
      <c r="ALT10"/>
      <c r="ALU10"/>
      <c r="ALV10"/>
      <c r="ALW10"/>
      <c r="ALX10"/>
      <c r="ALY10"/>
      <c r="ALZ10"/>
      <c r="AMA10"/>
      <c r="AMB10"/>
      <c r="AMC10"/>
      <c r="AMD10"/>
      <c r="AME10"/>
      <c r="AMF10"/>
      <c r="ANK10" s="112"/>
      <c r="ANL10" s="112"/>
      <c r="ANM10" s="112"/>
      <c r="ANN10" s="112"/>
      <c r="ANO10" s="112"/>
      <c r="ANP10" s="112"/>
      <c r="ANQ10" s="112"/>
      <c r="ANR10" s="112"/>
      <c r="ANS10"/>
      <c r="ANT10"/>
      <c r="ANU10"/>
      <c r="ANV10"/>
      <c r="ANW10"/>
      <c r="ANX10"/>
      <c r="ANY10"/>
      <c r="ANZ10"/>
      <c r="AOA10"/>
      <c r="AOB10"/>
      <c r="AOC10"/>
      <c r="AOD10"/>
      <c r="AOE10"/>
      <c r="AOF10"/>
      <c r="AOG10"/>
      <c r="AOH10"/>
      <c r="AOI10"/>
      <c r="AOJ10"/>
      <c r="AOK10"/>
      <c r="AOL10"/>
      <c r="AOM10"/>
      <c r="AON10"/>
      <c r="APS10" s="112"/>
      <c r="APT10" s="112"/>
      <c r="APU10" s="112"/>
      <c r="APV10" s="112"/>
      <c r="APW10" s="112"/>
      <c r="APX10" s="112"/>
      <c r="APY10" s="112"/>
      <c r="APZ10" s="112"/>
      <c r="AQA10"/>
      <c r="AQB10"/>
      <c r="AQC10"/>
      <c r="AQD10"/>
      <c r="AQE10"/>
      <c r="AQF10"/>
      <c r="AQG10"/>
      <c r="AQH10"/>
      <c r="AQI10"/>
      <c r="AQJ10"/>
      <c r="AQK10"/>
      <c r="AQL10"/>
      <c r="AQM10"/>
      <c r="AQN10"/>
      <c r="AQO10"/>
      <c r="AQP10"/>
      <c r="AQQ10"/>
      <c r="AQR10"/>
      <c r="AQS10"/>
      <c r="AQT10"/>
      <c r="AQU10"/>
      <c r="AQV10"/>
      <c r="ASA10" s="112"/>
      <c r="ASB10" s="112"/>
      <c r="ASC10" s="112"/>
      <c r="ASD10" s="112"/>
      <c r="ASE10" s="112"/>
      <c r="ASF10" s="112"/>
      <c r="ASG10" s="112"/>
      <c r="ASH10" s="112"/>
      <c r="ASI10"/>
      <c r="ASJ10"/>
      <c r="ASK10"/>
      <c r="ASL10"/>
      <c r="ASM10"/>
      <c r="ASN10"/>
      <c r="ASO10"/>
      <c r="ASP10"/>
      <c r="ASQ10"/>
      <c r="ASR10"/>
      <c r="ASS10"/>
      <c r="AST10"/>
      <c r="ASU10"/>
      <c r="ASV10"/>
      <c r="ASW10"/>
      <c r="ASX10"/>
      <c r="ASY10"/>
      <c r="ASZ10"/>
      <c r="ATA10"/>
      <c r="ATB10"/>
      <c r="ATC10"/>
      <c r="ATD10"/>
      <c r="AUI10" s="112"/>
      <c r="AUJ10" s="112"/>
      <c r="AUK10" s="112"/>
      <c r="AUL10" s="112"/>
      <c r="AUM10" s="112"/>
      <c r="AUN10" s="112"/>
      <c r="AUO10" s="112"/>
      <c r="AUP10" s="112"/>
      <c r="AUQ10"/>
      <c r="AUR10"/>
      <c r="AUS10"/>
      <c r="AUT10"/>
      <c r="AUU10"/>
      <c r="AUV10"/>
      <c r="AUW10"/>
      <c r="AUX10"/>
      <c r="AUY10"/>
      <c r="AUZ10"/>
      <c r="AVA10"/>
      <c r="AVB10"/>
      <c r="AVC10"/>
      <c r="AVD10"/>
      <c r="AVE10"/>
      <c r="AVF10"/>
      <c r="AVG10"/>
      <c r="AVH10"/>
      <c r="AVI10"/>
      <c r="AVJ10"/>
      <c r="AVK10"/>
      <c r="AVL10"/>
      <c r="AWQ10" s="112"/>
      <c r="AWR10" s="112"/>
      <c r="AWS10" s="112"/>
      <c r="AWT10" s="112"/>
      <c r="AWU10" s="112"/>
      <c r="AWV10" s="112"/>
      <c r="AWW10" s="112"/>
      <c r="AWX10" s="112"/>
      <c r="AWY10"/>
      <c r="AWZ10"/>
      <c r="AXA10"/>
      <c r="AXB10"/>
      <c r="AXC10"/>
      <c r="AXD10"/>
      <c r="AXE10"/>
      <c r="AXF10"/>
      <c r="AXG10"/>
      <c r="AXH10"/>
      <c r="AXI10"/>
      <c r="AXJ10"/>
      <c r="AXK10"/>
      <c r="AXL10"/>
      <c r="AXM10"/>
      <c r="AXN10"/>
      <c r="AXO10"/>
      <c r="AXP10"/>
      <c r="AXQ10"/>
      <c r="AXR10"/>
      <c r="AXS10"/>
      <c r="AXT10"/>
      <c r="AYY10" s="112"/>
      <c r="AYZ10" s="112"/>
      <c r="AZA10" s="112"/>
      <c r="AZB10" s="112"/>
      <c r="AZC10" s="112"/>
      <c r="AZD10" s="112"/>
      <c r="AZE10" s="112"/>
      <c r="AZF10" s="112"/>
      <c r="AZG10"/>
      <c r="AZH10"/>
      <c r="AZI10"/>
      <c r="AZJ10"/>
      <c r="AZK10"/>
      <c r="AZL10"/>
      <c r="AZM10"/>
      <c r="AZN10"/>
      <c r="AZO10"/>
      <c r="AZP10"/>
      <c r="AZQ10"/>
      <c r="AZR10"/>
      <c r="AZS10"/>
      <c r="AZT10"/>
      <c r="AZU10"/>
      <c r="AZV10"/>
      <c r="AZW10"/>
      <c r="AZX10"/>
      <c r="AZY10"/>
      <c r="AZZ10"/>
      <c r="BAA10"/>
      <c r="BAB10"/>
      <c r="BBG10" s="112"/>
      <c r="BBH10" s="112"/>
      <c r="BBI10" s="112"/>
      <c r="BBJ10" s="112"/>
      <c r="BBK10" s="112"/>
      <c r="BBL10" s="112"/>
      <c r="BBM10" s="112"/>
      <c r="BBN10" s="112"/>
      <c r="BBO10"/>
      <c r="BBP10"/>
      <c r="BBQ10"/>
      <c r="BBR10"/>
      <c r="BBS10"/>
      <c r="BBT10"/>
      <c r="BBU10"/>
      <c r="BBV10"/>
      <c r="BBW10"/>
      <c r="BBX10"/>
      <c r="BBY10"/>
      <c r="BBZ10"/>
      <c r="BCA10"/>
      <c r="BCB10"/>
      <c r="BCC10"/>
      <c r="BCD10"/>
      <c r="BCE10"/>
      <c r="BCF10"/>
      <c r="BCG10"/>
      <c r="BCH10"/>
      <c r="BCI10"/>
      <c r="BCJ10"/>
      <c r="BDO10" s="112"/>
      <c r="BDP10" s="112"/>
      <c r="BDQ10" s="112"/>
      <c r="BDR10" s="112"/>
      <c r="BDS10" s="112"/>
      <c r="BDT10" s="112"/>
      <c r="BDU10" s="112"/>
      <c r="BDV10" s="112"/>
      <c r="BDW10"/>
      <c r="BDX10"/>
      <c r="BDY10"/>
      <c r="BDZ10"/>
      <c r="BEA10"/>
      <c r="BEB10"/>
      <c r="BEC10"/>
      <c r="BED10"/>
      <c r="BEE10"/>
      <c r="BEF10"/>
      <c r="BEG10"/>
      <c r="BEH10"/>
      <c r="BEI10"/>
      <c r="BEJ10"/>
      <c r="BEK10"/>
      <c r="BEL10"/>
      <c r="BEM10"/>
      <c r="BEN10"/>
      <c r="BEO10"/>
      <c r="BEP10"/>
      <c r="BEQ10"/>
      <c r="BER10"/>
      <c r="BFW10" s="112"/>
      <c r="BFX10" s="112"/>
      <c r="BFY10" s="112"/>
      <c r="BFZ10" s="112"/>
      <c r="BGA10" s="112"/>
      <c r="BGB10" s="112"/>
      <c r="BGC10" s="112"/>
      <c r="BGD10" s="112"/>
      <c r="BGE10"/>
      <c r="BGF10"/>
      <c r="BGG10"/>
      <c r="BGH10"/>
      <c r="BGI10"/>
      <c r="BGJ10"/>
      <c r="BGK10"/>
      <c r="BGL10"/>
      <c r="BGM10"/>
      <c r="BGN10"/>
      <c r="BGO10"/>
      <c r="BGP10"/>
      <c r="BGQ10"/>
      <c r="BGR10"/>
      <c r="BGS10"/>
      <c r="BGT10"/>
      <c r="BGU10"/>
      <c r="BGV10"/>
      <c r="BGW10"/>
      <c r="BGX10"/>
      <c r="BGY10"/>
      <c r="BGZ10"/>
      <c r="BIE10" s="112"/>
      <c r="BIF10" s="112"/>
      <c r="BIG10" s="112"/>
      <c r="BIH10" s="112"/>
      <c r="BII10" s="112"/>
      <c r="BIJ10" s="112"/>
      <c r="BIK10" s="112"/>
      <c r="BIL10" s="112"/>
      <c r="BIM10"/>
      <c r="BIN10"/>
      <c r="BIO10"/>
      <c r="BIP10"/>
      <c r="BIQ10"/>
      <c r="BIR10"/>
      <c r="BIS10"/>
      <c r="BIT10"/>
      <c r="BIU10"/>
      <c r="BIV10"/>
      <c r="BIW10"/>
      <c r="BIX10"/>
      <c r="BIY10"/>
      <c r="BIZ10"/>
      <c r="BJA10"/>
      <c r="BJB10"/>
      <c r="BJC10"/>
      <c r="BJD10"/>
      <c r="BJE10"/>
      <c r="BJF10"/>
      <c r="BJG10"/>
      <c r="BJH10"/>
      <c r="BKM10" s="112"/>
      <c r="BKN10" s="112"/>
      <c r="BKO10" s="112"/>
      <c r="BKP10" s="112"/>
      <c r="BKQ10" s="112"/>
      <c r="BKR10" s="112"/>
      <c r="BKS10" s="112"/>
      <c r="BKT10" s="112"/>
      <c r="BKU10"/>
      <c r="BKV10"/>
      <c r="BKW10"/>
      <c r="BKX10"/>
      <c r="BKY10"/>
      <c r="BKZ10"/>
      <c r="BLA10"/>
      <c r="BLB10"/>
      <c r="BLC10"/>
      <c r="BLD10"/>
      <c r="BLE10"/>
      <c r="BLF10"/>
      <c r="BLG10"/>
      <c r="BLH10"/>
      <c r="BLI10"/>
      <c r="BLJ10"/>
      <c r="BLK10"/>
      <c r="BLL10"/>
      <c r="BLM10"/>
      <c r="BLN10"/>
      <c r="BLO10"/>
      <c r="BLP10"/>
      <c r="BMU10" s="112"/>
      <c r="BMV10" s="112"/>
      <c r="BMW10" s="112"/>
      <c r="BMX10" s="112"/>
      <c r="BMY10" s="112"/>
      <c r="BMZ10" s="112"/>
      <c r="BNA10" s="112"/>
      <c r="BNB10" s="112"/>
      <c r="BNC10"/>
      <c r="BND10"/>
      <c r="BNE10"/>
      <c r="BNF10"/>
      <c r="BNG10"/>
      <c r="BNH10"/>
      <c r="BNI10"/>
      <c r="BNJ10"/>
      <c r="BNK10"/>
      <c r="BNL10"/>
      <c r="BNM10"/>
      <c r="BNN10"/>
      <c r="BNO10"/>
      <c r="BNP10"/>
      <c r="BNQ10"/>
      <c r="BNR10"/>
      <c r="BNS10"/>
      <c r="BNT10"/>
      <c r="BNU10"/>
      <c r="BNV10"/>
      <c r="BNW10"/>
      <c r="BNX10"/>
      <c r="BPC10" s="112"/>
      <c r="BPD10" s="112"/>
      <c r="BPE10" s="112"/>
      <c r="BPF10" s="112"/>
      <c r="BPG10" s="112"/>
      <c r="BPH10" s="112"/>
      <c r="BPI10" s="112"/>
      <c r="BPJ10" s="112"/>
      <c r="BPK10"/>
      <c r="BPL10"/>
      <c r="BPM10"/>
      <c r="BPN10"/>
      <c r="BPO10"/>
      <c r="BPP10"/>
      <c r="BPQ10"/>
      <c r="BPR10"/>
      <c r="BPS10"/>
      <c r="BPT10"/>
      <c r="BPU10"/>
      <c r="BPV10"/>
      <c r="BPW10"/>
      <c r="BPX10"/>
      <c r="BPY10"/>
      <c r="BPZ10"/>
      <c r="BQA10"/>
      <c r="BQB10"/>
      <c r="BQC10"/>
      <c r="BQD10"/>
      <c r="BQE10"/>
      <c r="BQF10"/>
      <c r="BRK10" s="112"/>
      <c r="BRL10" s="112"/>
      <c r="BRM10" s="112"/>
      <c r="BRN10" s="112"/>
      <c r="BRO10" s="112"/>
      <c r="BRP10" s="112"/>
      <c r="BRQ10" s="112"/>
      <c r="BRR10" s="112"/>
      <c r="BRS10"/>
      <c r="BRT10"/>
      <c r="BRU10"/>
      <c r="BRV10"/>
      <c r="BRW10"/>
      <c r="BRX10"/>
      <c r="BRY10"/>
      <c r="BRZ10"/>
      <c r="BSA10"/>
      <c r="BSB10"/>
      <c r="BSC10"/>
      <c r="BSD10"/>
      <c r="BSE10"/>
      <c r="BSF10"/>
      <c r="BSG10"/>
      <c r="BSH10"/>
      <c r="BSI10"/>
      <c r="BSJ10"/>
      <c r="BSK10"/>
      <c r="BSL10"/>
      <c r="BSM10"/>
      <c r="BSN10"/>
      <c r="BTS10" s="112"/>
      <c r="BTT10" s="112"/>
      <c r="BTU10" s="112"/>
      <c r="BTV10" s="112"/>
      <c r="BTW10" s="112"/>
      <c r="BTX10" s="112"/>
      <c r="BTY10" s="112"/>
      <c r="BTZ10" s="112"/>
      <c r="BUA10"/>
      <c r="BUB10"/>
      <c r="BUC10"/>
      <c r="BUD10"/>
      <c r="BUE10"/>
      <c r="BUF10"/>
      <c r="BUG10"/>
      <c r="BUH10"/>
      <c r="BUI10"/>
      <c r="BUJ10"/>
      <c r="BUK10"/>
      <c r="BUL10"/>
      <c r="BUM10"/>
      <c r="BUN10"/>
      <c r="BUO10"/>
      <c r="BUP10"/>
      <c r="BUQ10"/>
      <c r="BUR10"/>
      <c r="BUS10"/>
      <c r="BUT10"/>
      <c r="BUU10"/>
      <c r="BUV10"/>
      <c r="BWA10" s="112"/>
      <c r="BWB10" s="112"/>
      <c r="BWC10" s="112"/>
      <c r="BWD10" s="112"/>
      <c r="BWE10" s="112"/>
      <c r="BWF10" s="112"/>
      <c r="BWG10" s="112"/>
      <c r="BWH10" s="112"/>
      <c r="BWI10"/>
      <c r="BWJ10"/>
      <c r="BWK10"/>
      <c r="BWL10"/>
      <c r="BWM10"/>
      <c r="BWN10"/>
      <c r="BWO10"/>
      <c r="BWP10"/>
      <c r="BWQ10"/>
      <c r="BWR10"/>
      <c r="BWS10"/>
      <c r="BWT10"/>
      <c r="BWU10"/>
      <c r="BWV10"/>
      <c r="BWW10"/>
      <c r="BWX10"/>
      <c r="BWY10"/>
      <c r="BWZ10"/>
      <c r="BXA10"/>
      <c r="BXB10"/>
      <c r="BXC10"/>
      <c r="BXD10"/>
      <c r="BYI10" s="112"/>
      <c r="BYJ10" s="112"/>
      <c r="BYK10" s="112"/>
      <c r="BYL10" s="112"/>
      <c r="BYM10" s="112"/>
      <c r="BYN10" s="112"/>
      <c r="BYO10" s="112"/>
      <c r="BYP10" s="112"/>
      <c r="BYQ10"/>
      <c r="BYR10"/>
      <c r="BYS10"/>
      <c r="BYT10"/>
      <c r="BYU10"/>
      <c r="BYV10"/>
      <c r="BYW10"/>
      <c r="BYX10"/>
      <c r="BYY10"/>
      <c r="BYZ10"/>
      <c r="BZA10"/>
      <c r="BZB10"/>
      <c r="BZC10"/>
      <c r="BZD10"/>
      <c r="BZE10"/>
      <c r="BZF10"/>
      <c r="BZG10"/>
      <c r="BZH10"/>
      <c r="BZI10"/>
      <c r="BZJ10"/>
      <c r="BZK10"/>
      <c r="BZL10"/>
      <c r="CAQ10" s="112"/>
      <c r="CAR10" s="112"/>
      <c r="CAS10" s="112"/>
      <c r="CAT10" s="112"/>
      <c r="CAU10" s="112"/>
      <c r="CAV10" s="112"/>
      <c r="CAW10" s="112"/>
      <c r="CAX10" s="112"/>
      <c r="CAY10"/>
      <c r="CAZ10"/>
      <c r="CBA10"/>
      <c r="CBB10"/>
      <c r="CBC10"/>
      <c r="CBD10"/>
      <c r="CBE10"/>
      <c r="CBF10"/>
      <c r="CBG10"/>
      <c r="CBH10"/>
      <c r="CBI10"/>
      <c r="CBJ10"/>
      <c r="CBK10"/>
      <c r="CBL10"/>
      <c r="CBM10"/>
      <c r="CBN10"/>
      <c r="CBO10"/>
      <c r="CBP10"/>
      <c r="CBQ10"/>
      <c r="CBR10"/>
      <c r="CBS10"/>
      <c r="CBT10"/>
      <c r="CCY10" s="112"/>
      <c r="CCZ10" s="112"/>
      <c r="CDA10" s="112"/>
      <c r="CDB10" s="112"/>
      <c r="CDC10" s="112"/>
      <c r="CDD10" s="112"/>
      <c r="CDE10" s="112"/>
      <c r="CDF10" s="112"/>
      <c r="CDG10"/>
      <c r="CDH10"/>
      <c r="CDI10"/>
      <c r="CDJ10"/>
      <c r="CDK10"/>
      <c r="CDL10"/>
      <c r="CDM10"/>
      <c r="CDN10"/>
      <c r="CDO10"/>
      <c r="CDP10"/>
      <c r="CDQ10"/>
      <c r="CDR10"/>
      <c r="CDS10"/>
      <c r="CDT10"/>
      <c r="CDU10"/>
      <c r="CDV10"/>
      <c r="CDW10"/>
      <c r="CDX10"/>
      <c r="CDY10"/>
      <c r="CDZ10"/>
      <c r="CEA10"/>
      <c r="CEB10"/>
      <c r="CFG10" s="112"/>
      <c r="CFH10" s="112"/>
      <c r="CFI10" s="112"/>
      <c r="CFJ10" s="112"/>
      <c r="CFK10" s="112"/>
      <c r="CFL10" s="112"/>
      <c r="CFM10" s="112"/>
      <c r="CFN10" s="112"/>
      <c r="CFO10"/>
      <c r="CFP10"/>
      <c r="CFQ10"/>
      <c r="CFR10"/>
      <c r="CFS10"/>
      <c r="CFT10"/>
      <c r="CFU10"/>
      <c r="CFV10"/>
      <c r="CFW10"/>
      <c r="CFX10"/>
      <c r="CFY10"/>
      <c r="CFZ10"/>
      <c r="CGA10"/>
      <c r="CGB10"/>
      <c r="CGC10"/>
      <c r="CGD10"/>
      <c r="CGE10"/>
      <c r="CGF10"/>
      <c r="CGG10"/>
      <c r="CGH10"/>
      <c r="CGI10"/>
      <c r="CGJ10"/>
      <c r="CHO10" s="112"/>
      <c r="CHP10" s="112"/>
      <c r="CHQ10" s="112"/>
      <c r="CHR10" s="112"/>
      <c r="CHS10" s="112"/>
      <c r="CHT10" s="112"/>
      <c r="CHU10" s="112"/>
      <c r="CHV10" s="112"/>
      <c r="CHW10"/>
      <c r="CHX10"/>
      <c r="CHY10"/>
      <c r="CHZ10"/>
      <c r="CIA10"/>
      <c r="CIB10"/>
      <c r="CIC10"/>
      <c r="CID10"/>
      <c r="CIE10"/>
      <c r="CIF10"/>
      <c r="CIG10"/>
      <c r="CIH10"/>
      <c r="CII10"/>
      <c r="CIJ10"/>
      <c r="CIK10"/>
      <c r="CIL10"/>
      <c r="CIM10"/>
      <c r="CIN10"/>
      <c r="CIO10"/>
      <c r="CIP10"/>
      <c r="CIQ10"/>
      <c r="CIR10"/>
      <c r="CJW10" s="112"/>
      <c r="CJX10" s="112"/>
      <c r="CJY10" s="112"/>
      <c r="CJZ10" s="112"/>
      <c r="CKA10" s="112"/>
      <c r="CKB10" s="112"/>
      <c r="CKC10" s="112"/>
      <c r="CKD10" s="112"/>
      <c r="CKE10"/>
      <c r="CKF10"/>
      <c r="CKG10"/>
      <c r="CKH10"/>
      <c r="CKI10"/>
      <c r="CKJ10"/>
      <c r="CKK10"/>
      <c r="CKL10"/>
      <c r="CKM10"/>
      <c r="CKN10"/>
      <c r="CKO10"/>
      <c r="CKP10"/>
      <c r="CKQ10"/>
      <c r="CKR10"/>
      <c r="CKS10"/>
      <c r="CKT10"/>
      <c r="CKU10"/>
      <c r="CKV10"/>
      <c r="CKW10"/>
      <c r="CKX10"/>
      <c r="CKY10"/>
      <c r="CKZ10"/>
      <c r="CME10" s="112"/>
      <c r="CMF10" s="112"/>
      <c r="CMG10" s="112"/>
      <c r="CMH10" s="112"/>
      <c r="CMI10" s="112"/>
      <c r="CMJ10" s="112"/>
      <c r="CMK10" s="112"/>
      <c r="CML10" s="112"/>
      <c r="CMM10"/>
      <c r="CMN10"/>
      <c r="CMO10"/>
      <c r="CMP10"/>
      <c r="CMQ10"/>
      <c r="CMR10"/>
      <c r="CMS10"/>
      <c r="CMT10"/>
      <c r="CMU10"/>
      <c r="CMV10"/>
      <c r="CMW10"/>
      <c r="CMX10"/>
      <c r="CMY10"/>
      <c r="CMZ10"/>
      <c r="CNA10"/>
      <c r="CNB10"/>
      <c r="CNC10"/>
      <c r="CND10"/>
      <c r="CNE10"/>
      <c r="CNF10"/>
      <c r="CNG10"/>
      <c r="CNH10"/>
      <c r="COM10" s="112"/>
      <c r="CON10" s="112"/>
      <c r="COO10" s="112"/>
      <c r="COP10" s="112"/>
      <c r="COQ10" s="112"/>
      <c r="COR10" s="112"/>
      <c r="COS10" s="112"/>
      <c r="COT10" s="112"/>
      <c r="COU10"/>
      <c r="COV10"/>
      <c r="COW10"/>
      <c r="COX10"/>
      <c r="COY10"/>
      <c r="COZ10"/>
      <c r="CPA10"/>
      <c r="CPB10"/>
      <c r="CPC10"/>
      <c r="CPD10"/>
      <c r="CPE10"/>
      <c r="CPF10"/>
      <c r="CPG10"/>
      <c r="CPH10"/>
      <c r="CPI10"/>
      <c r="CPJ10"/>
      <c r="CPK10"/>
      <c r="CPL10"/>
      <c r="CPM10"/>
      <c r="CPN10"/>
      <c r="CPO10"/>
      <c r="CPP10"/>
      <c r="CQU10" s="112"/>
      <c r="CQV10" s="112"/>
      <c r="CQW10" s="112"/>
      <c r="CQX10" s="112"/>
      <c r="CQY10" s="112"/>
      <c r="CQZ10" s="112"/>
      <c r="CRA10" s="112"/>
      <c r="CRB10" s="112"/>
      <c r="CRC10"/>
      <c r="CRD10"/>
      <c r="CRE10"/>
      <c r="CRF10"/>
      <c r="CRG10"/>
      <c r="CRH10"/>
      <c r="CRI10"/>
      <c r="CRJ10"/>
      <c r="CRK10"/>
      <c r="CRL10"/>
      <c r="CRM10"/>
      <c r="CRN10"/>
      <c r="CRO10"/>
      <c r="CRP10"/>
      <c r="CRQ10"/>
      <c r="CRR10"/>
      <c r="CRS10"/>
      <c r="CRT10"/>
      <c r="CRU10"/>
      <c r="CRV10"/>
      <c r="CRW10"/>
      <c r="CRX10"/>
      <c r="CTC10" s="112"/>
      <c r="CTD10" s="112"/>
      <c r="CTE10" s="112"/>
      <c r="CTF10" s="112"/>
      <c r="CTG10" s="112"/>
      <c r="CTH10" s="112"/>
      <c r="CTI10" s="112"/>
      <c r="CTJ10" s="112"/>
      <c r="CTK10"/>
      <c r="CTL10"/>
      <c r="CTM10"/>
      <c r="CTN10"/>
      <c r="CTO10"/>
      <c r="CTP10"/>
      <c r="CTQ10"/>
      <c r="CTR10"/>
      <c r="CTS10"/>
      <c r="CTT10"/>
      <c r="CTU10"/>
      <c r="CTV10"/>
      <c r="CTW10"/>
      <c r="CTX10"/>
      <c r="CTY10"/>
      <c r="CTZ10"/>
      <c r="CUA10"/>
      <c r="CUB10"/>
      <c r="CUC10"/>
      <c r="CUD10"/>
      <c r="CUE10"/>
      <c r="CUF10"/>
      <c r="CVK10" s="112"/>
      <c r="CVL10" s="112"/>
      <c r="CVM10" s="112"/>
      <c r="CVN10" s="112"/>
      <c r="CVO10" s="112"/>
      <c r="CVP10" s="112"/>
      <c r="CVQ10" s="112"/>
      <c r="CVR10" s="112"/>
      <c r="CVS10"/>
      <c r="CVT10"/>
      <c r="CVU10"/>
      <c r="CVV10"/>
      <c r="CVW10"/>
      <c r="CVX10"/>
      <c r="CVY10"/>
      <c r="CVZ10"/>
      <c r="CWA10"/>
      <c r="CWB10"/>
      <c r="CWC10"/>
      <c r="CWD10"/>
      <c r="CWE10"/>
      <c r="CWF10"/>
      <c r="CWG10"/>
      <c r="CWH10"/>
      <c r="CWI10"/>
      <c r="CWJ10"/>
      <c r="CWK10"/>
      <c r="CWL10"/>
      <c r="CWM10"/>
      <c r="CWN10"/>
      <c r="CXS10" s="112"/>
      <c r="CXT10" s="112"/>
      <c r="CXU10" s="112"/>
      <c r="CXV10" s="112"/>
      <c r="CXW10" s="112"/>
      <c r="CXX10" s="112"/>
      <c r="CXY10" s="112"/>
      <c r="CXZ10" s="112"/>
      <c r="CYA10"/>
      <c r="CYB10"/>
      <c r="CYC10"/>
      <c r="CYD10"/>
      <c r="CYE10"/>
      <c r="CYF10"/>
      <c r="CYG10"/>
      <c r="CYH10"/>
      <c r="CYI10"/>
      <c r="CYJ10"/>
      <c r="CYK10"/>
      <c r="CYL10"/>
      <c r="CYM10"/>
      <c r="CYN10"/>
      <c r="CYO10"/>
      <c r="CYP10"/>
      <c r="CYQ10"/>
      <c r="CYR10"/>
      <c r="CYS10"/>
      <c r="CYT10"/>
      <c r="CYU10"/>
      <c r="CYV10"/>
      <c r="DAA10" s="112"/>
      <c r="DAB10" s="112"/>
      <c r="DAC10" s="112"/>
      <c r="DAD10" s="112"/>
      <c r="DAE10" s="112"/>
      <c r="DAF10" s="112"/>
      <c r="DAG10" s="112"/>
      <c r="DAH10" s="112"/>
      <c r="DAI10"/>
      <c r="DAJ10"/>
      <c r="DAK10"/>
      <c r="DAL10"/>
      <c r="DAM10"/>
      <c r="DAN10"/>
      <c r="DAO10"/>
      <c r="DAP10"/>
      <c r="DAQ10"/>
      <c r="DAR10"/>
      <c r="DAS10"/>
      <c r="DAT10"/>
      <c r="DAU10"/>
      <c r="DAV10"/>
      <c r="DAW10"/>
      <c r="DAX10"/>
      <c r="DAY10"/>
      <c r="DAZ10"/>
      <c r="DBA10"/>
      <c r="DBB10"/>
      <c r="DBC10"/>
      <c r="DBD10"/>
      <c r="DCI10" s="112"/>
      <c r="DCJ10" s="112"/>
      <c r="DCK10" s="112"/>
      <c r="DCL10" s="112"/>
      <c r="DCM10" s="112"/>
      <c r="DCN10" s="112"/>
      <c r="DCO10" s="112"/>
      <c r="DCP10" s="112"/>
      <c r="DCQ10"/>
      <c r="DCR10"/>
      <c r="DCS10"/>
      <c r="DCT10"/>
      <c r="DCU10"/>
      <c r="DCV10"/>
      <c r="DCW10"/>
      <c r="DCX10"/>
      <c r="DCY10"/>
      <c r="DCZ10"/>
      <c r="DDA10"/>
      <c r="DDB10"/>
      <c r="DDC10"/>
      <c r="DDD10"/>
      <c r="DDE10"/>
      <c r="DDF10"/>
      <c r="DDG10"/>
      <c r="DDH10"/>
      <c r="DDI10"/>
      <c r="DDJ10"/>
      <c r="DDK10"/>
      <c r="DDL10"/>
      <c r="DEQ10" s="112"/>
      <c r="DER10" s="112"/>
      <c r="DES10" s="112"/>
      <c r="DET10" s="112"/>
      <c r="DEU10" s="112"/>
      <c r="DEV10" s="112"/>
      <c r="DEW10" s="112"/>
      <c r="DEX10" s="112"/>
      <c r="DEY10"/>
      <c r="DEZ10"/>
      <c r="DFA10"/>
      <c r="DFB10"/>
      <c r="DFC10"/>
      <c r="DFD10"/>
      <c r="DFE10"/>
      <c r="DFF10"/>
      <c r="DFG10"/>
      <c r="DFH10"/>
      <c r="DFI10"/>
      <c r="DFJ10"/>
      <c r="DFK10"/>
      <c r="DFL10"/>
      <c r="DFM10"/>
      <c r="DFN10"/>
      <c r="DFO10"/>
      <c r="DFP10"/>
      <c r="DFQ10"/>
      <c r="DFR10"/>
      <c r="DFS10"/>
      <c r="DFT10"/>
      <c r="DGY10" s="112"/>
      <c r="DGZ10" s="112"/>
      <c r="DHA10" s="112"/>
      <c r="DHB10" s="112"/>
      <c r="DHC10" s="112"/>
      <c r="DHD10" s="112"/>
      <c r="DHE10" s="112"/>
      <c r="DHF10" s="112"/>
      <c r="DHG10"/>
      <c r="DHH10"/>
      <c r="DHI10"/>
      <c r="DHJ10"/>
      <c r="DHK10"/>
      <c r="DHL10"/>
      <c r="DHM10"/>
      <c r="DHN10"/>
      <c r="DHO10"/>
      <c r="DHP10"/>
      <c r="DHQ10"/>
      <c r="DHR10"/>
      <c r="DHS10"/>
      <c r="DHT10"/>
      <c r="DHU10"/>
      <c r="DHV10"/>
      <c r="DHW10"/>
      <c r="DHX10"/>
      <c r="DHY10"/>
      <c r="DHZ10"/>
      <c r="DIA10"/>
      <c r="DIB10"/>
      <c r="DJG10" s="112"/>
      <c r="DJH10" s="112"/>
      <c r="DJI10" s="112"/>
      <c r="DJJ10" s="112"/>
      <c r="DJK10" s="112"/>
      <c r="DJL10" s="112"/>
      <c r="DJM10" s="112"/>
      <c r="DJN10" s="112"/>
      <c r="DJO10"/>
      <c r="DJP10"/>
      <c r="DJQ10"/>
      <c r="DJR10"/>
      <c r="DJS10"/>
      <c r="DJT10"/>
      <c r="DJU10"/>
      <c r="DJV10"/>
      <c r="DJW10"/>
      <c r="DJX10"/>
      <c r="DJY10"/>
      <c r="DJZ10"/>
      <c r="DKA10"/>
      <c r="DKB10"/>
      <c r="DKC10"/>
      <c r="DKD10"/>
      <c r="DKE10"/>
      <c r="DKF10"/>
      <c r="DKG10"/>
      <c r="DKH10"/>
      <c r="DKI10"/>
      <c r="DKJ10"/>
      <c r="DLO10" s="112"/>
      <c r="DLP10" s="112"/>
      <c r="DLQ10" s="112"/>
      <c r="DLR10" s="112"/>
      <c r="DLS10" s="112"/>
      <c r="DLT10" s="112"/>
      <c r="DLU10" s="112"/>
      <c r="DLV10" s="112"/>
      <c r="DLW10"/>
      <c r="DLX10"/>
      <c r="DLY10"/>
      <c r="DLZ10"/>
      <c r="DMA10"/>
      <c r="DMB10"/>
      <c r="DMC10"/>
      <c r="DMD10"/>
      <c r="DME10"/>
      <c r="DMF10"/>
      <c r="DMG10"/>
      <c r="DMH10"/>
      <c r="DMI10"/>
      <c r="DMJ10"/>
      <c r="DMK10"/>
      <c r="DML10"/>
      <c r="DMM10"/>
      <c r="DMN10"/>
      <c r="DMO10"/>
      <c r="DMP10"/>
      <c r="DMQ10"/>
      <c r="DMR10"/>
      <c r="DNW10" s="112"/>
      <c r="DNX10" s="112"/>
      <c r="DNY10" s="112"/>
      <c r="DNZ10" s="112"/>
      <c r="DOA10" s="112"/>
      <c r="DOB10" s="112"/>
      <c r="DOC10" s="112"/>
      <c r="DOD10" s="112"/>
      <c r="DOE10"/>
      <c r="DOF10"/>
      <c r="DOG10"/>
      <c r="DOH10"/>
      <c r="DOI10"/>
      <c r="DOJ10"/>
      <c r="DOK10"/>
      <c r="DOL10"/>
      <c r="DOM10"/>
      <c r="DON10"/>
      <c r="DOO10"/>
      <c r="DOP10"/>
      <c r="DOQ10"/>
      <c r="DOR10"/>
      <c r="DOS10"/>
      <c r="DOT10"/>
      <c r="DOU10"/>
      <c r="DOV10"/>
      <c r="DOW10"/>
      <c r="DOX10"/>
      <c r="DOY10"/>
      <c r="DOZ10"/>
      <c r="DQE10" s="112"/>
      <c r="DQF10" s="112"/>
      <c r="DQG10" s="112"/>
      <c r="DQH10" s="112"/>
      <c r="DQI10" s="112"/>
      <c r="DQJ10" s="112"/>
      <c r="DQK10" s="112"/>
      <c r="DQL10" s="112"/>
      <c r="DQM10"/>
      <c r="DQN10"/>
      <c r="DQO10"/>
      <c r="DQP10"/>
      <c r="DQQ10"/>
      <c r="DQR10"/>
      <c r="DQS10"/>
      <c r="DQT10"/>
      <c r="DQU10"/>
      <c r="DQV10"/>
      <c r="DQW10"/>
      <c r="DQX10"/>
      <c r="DQY10"/>
      <c r="DQZ10"/>
      <c r="DRA10"/>
      <c r="DRB10"/>
      <c r="DRC10"/>
      <c r="DRD10"/>
      <c r="DRE10"/>
      <c r="DRF10"/>
      <c r="DRG10"/>
      <c r="DRH10"/>
      <c r="DSM10" s="112"/>
      <c r="DSN10" s="112"/>
      <c r="DSO10" s="112"/>
      <c r="DSP10" s="112"/>
      <c r="DSQ10" s="112"/>
      <c r="DSR10" s="112"/>
      <c r="DSS10" s="112"/>
      <c r="DST10" s="112"/>
      <c r="DSU10"/>
      <c r="DSV10"/>
      <c r="DSW10"/>
      <c r="DSX10"/>
      <c r="DSY10"/>
      <c r="DSZ10"/>
      <c r="DTA10"/>
      <c r="DTB10"/>
      <c r="DTC10"/>
      <c r="DTD10"/>
      <c r="DTE10"/>
      <c r="DTF10"/>
      <c r="DTG10"/>
      <c r="DTH10"/>
      <c r="DTI10"/>
      <c r="DTJ10"/>
      <c r="DTK10"/>
      <c r="DTL10"/>
      <c r="DTM10"/>
      <c r="DTN10"/>
      <c r="DTO10"/>
      <c r="DTP10"/>
      <c r="DUU10" s="112"/>
      <c r="DUV10" s="112"/>
      <c r="DUW10" s="112"/>
      <c r="DUX10" s="112"/>
      <c r="DUY10" s="112"/>
      <c r="DUZ10" s="112"/>
      <c r="DVA10" s="112"/>
      <c r="DVB10" s="112"/>
      <c r="DVC10"/>
      <c r="DVD10"/>
      <c r="DVE10"/>
      <c r="DVF10"/>
      <c r="DVG10"/>
      <c r="DVH10"/>
      <c r="DVI10"/>
      <c r="DVJ10"/>
      <c r="DVK10"/>
      <c r="DVL10"/>
      <c r="DVM10"/>
      <c r="DVN10"/>
      <c r="DVO10"/>
      <c r="DVP10"/>
      <c r="DVQ10"/>
      <c r="DVR10"/>
      <c r="DVS10"/>
      <c r="DVT10"/>
      <c r="DVU10"/>
      <c r="DVV10"/>
      <c r="DVW10"/>
      <c r="DVX10"/>
      <c r="DXC10" s="112"/>
      <c r="DXD10" s="112"/>
      <c r="DXE10" s="112"/>
      <c r="DXF10" s="112"/>
      <c r="DXG10" s="112"/>
      <c r="DXH10" s="112"/>
      <c r="DXI10" s="112"/>
      <c r="DXJ10" s="112"/>
      <c r="DXK10"/>
      <c r="DXL10"/>
      <c r="DXM10"/>
      <c r="DXN10"/>
      <c r="DXO10"/>
      <c r="DXP10"/>
      <c r="DXQ10"/>
      <c r="DXR10"/>
      <c r="DXS10"/>
      <c r="DXT10"/>
      <c r="DXU10"/>
      <c r="DXV10"/>
      <c r="DXW10"/>
      <c r="DXX10"/>
      <c r="DXY10"/>
      <c r="DXZ10"/>
      <c r="DYA10"/>
      <c r="DYB10"/>
      <c r="DYC10"/>
      <c r="DYD10"/>
      <c r="DYE10"/>
      <c r="DYF10"/>
      <c r="DZK10" s="112"/>
      <c r="DZL10" s="112"/>
      <c r="DZM10" s="112"/>
      <c r="DZN10" s="112"/>
      <c r="DZO10" s="112"/>
      <c r="DZP10" s="112"/>
      <c r="DZQ10" s="112"/>
      <c r="DZR10" s="112"/>
      <c r="DZS10"/>
      <c r="DZT10"/>
      <c r="DZU10"/>
      <c r="DZV10"/>
      <c r="DZW10"/>
      <c r="DZX10"/>
      <c r="DZY10"/>
      <c r="DZZ10"/>
      <c r="EAA10"/>
      <c r="EAB10"/>
      <c r="EAC10"/>
      <c r="EAD10"/>
      <c r="EAE10"/>
      <c r="EAF10"/>
      <c r="EAG10"/>
      <c r="EAH10"/>
      <c r="EAI10"/>
      <c r="EAJ10"/>
      <c r="EAK10"/>
      <c r="EAL10"/>
      <c r="EAM10"/>
      <c r="EAN10"/>
      <c r="EBS10" s="112"/>
      <c r="EBT10" s="112"/>
      <c r="EBU10" s="112"/>
      <c r="EBV10" s="112"/>
      <c r="EBW10" s="112"/>
      <c r="EBX10" s="112"/>
      <c r="EBY10" s="112"/>
      <c r="EBZ10" s="112"/>
      <c r="ECA10"/>
      <c r="ECB10"/>
      <c r="ECC10"/>
      <c r="ECD10"/>
      <c r="ECE10"/>
      <c r="ECF10"/>
      <c r="ECG10"/>
      <c r="ECH10"/>
      <c r="ECI10"/>
      <c r="ECJ10"/>
      <c r="ECK10"/>
      <c r="ECL10"/>
      <c r="ECM10"/>
      <c r="ECN10"/>
      <c r="ECO10"/>
      <c r="ECP10"/>
      <c r="ECQ10"/>
      <c r="ECR10"/>
      <c r="ECS10"/>
      <c r="ECT10"/>
      <c r="ECU10"/>
      <c r="ECV10"/>
      <c r="EEA10" s="112"/>
      <c r="EEB10" s="112"/>
      <c r="EEC10" s="112"/>
      <c r="EED10" s="112"/>
      <c r="EEE10" s="112"/>
      <c r="EEF10" s="112"/>
      <c r="EEG10" s="112"/>
      <c r="EEH10" s="112"/>
      <c r="EEI10"/>
      <c r="EEJ10"/>
      <c r="EEK10"/>
      <c r="EEL10"/>
      <c r="EEM10"/>
      <c r="EEN10"/>
      <c r="EEO10"/>
      <c r="EEP10"/>
      <c r="EEQ10"/>
      <c r="EER10"/>
      <c r="EES10"/>
      <c r="EET10"/>
      <c r="EEU10"/>
      <c r="EEV10"/>
      <c r="EEW10"/>
      <c r="EEX10"/>
      <c r="EEY10"/>
      <c r="EEZ10"/>
      <c r="EFA10"/>
      <c r="EFB10"/>
      <c r="EFC10"/>
      <c r="EFD10"/>
      <c r="EGI10" s="112"/>
      <c r="EGJ10" s="112"/>
      <c r="EGK10" s="112"/>
      <c r="EGL10" s="112"/>
      <c r="EGM10" s="112"/>
      <c r="EGN10" s="112"/>
      <c r="EGO10" s="112"/>
      <c r="EGP10" s="112"/>
      <c r="EGQ10"/>
      <c r="EGR10"/>
      <c r="EGS10"/>
      <c r="EGT10"/>
      <c r="EGU10"/>
      <c r="EGV10"/>
      <c r="EGW10"/>
      <c r="EGX10"/>
      <c r="EGY10"/>
      <c r="EGZ10"/>
      <c r="EHA10"/>
      <c r="EHB10"/>
      <c r="EHC10"/>
      <c r="EHD10"/>
      <c r="EHE10"/>
      <c r="EHF10"/>
      <c r="EHG10"/>
      <c r="EHH10"/>
      <c r="EHI10"/>
      <c r="EHJ10"/>
      <c r="EHK10"/>
      <c r="EHL10"/>
      <c r="EIQ10" s="112"/>
      <c r="EIR10" s="112"/>
      <c r="EIS10" s="112"/>
      <c r="EIT10" s="112"/>
      <c r="EIU10" s="112"/>
      <c r="EIV10" s="112"/>
      <c r="EIW10" s="112"/>
      <c r="EIX10" s="112"/>
      <c r="EIY10"/>
      <c r="EIZ10"/>
      <c r="EJA10"/>
      <c r="EJB10"/>
      <c r="EJC10"/>
      <c r="EJD10"/>
      <c r="EJE10"/>
      <c r="EJF10"/>
      <c r="EJG10"/>
      <c r="EJH10"/>
      <c r="EJI10"/>
      <c r="EJJ10"/>
      <c r="EJK10"/>
      <c r="EJL10"/>
      <c r="EJM10"/>
      <c r="EJN10"/>
      <c r="EJO10"/>
      <c r="EJP10"/>
      <c r="EJQ10"/>
      <c r="EJR10"/>
      <c r="EJS10"/>
      <c r="EJT10"/>
      <c r="EKY10" s="112"/>
      <c r="EKZ10" s="112"/>
      <c r="ELA10" s="112"/>
      <c r="ELB10" s="112"/>
      <c r="ELC10" s="112"/>
      <c r="ELD10" s="112"/>
      <c r="ELE10" s="112"/>
      <c r="ELF10" s="112"/>
      <c r="ELG10"/>
      <c r="ELH10"/>
      <c r="ELI10"/>
      <c r="ELJ10"/>
      <c r="ELK10"/>
      <c r="ELL10"/>
      <c r="ELM10"/>
      <c r="ELN10"/>
      <c r="ELO10"/>
      <c r="ELP10"/>
      <c r="ELQ10"/>
      <c r="ELR10"/>
      <c r="ELS10"/>
      <c r="ELT10"/>
      <c r="ELU10"/>
      <c r="ELV10"/>
      <c r="ELW10"/>
      <c r="ELX10"/>
      <c r="ELY10"/>
      <c r="ELZ10"/>
      <c r="EMA10"/>
      <c r="EMB10"/>
      <c r="ENG10" s="112"/>
      <c r="ENH10" s="112"/>
      <c r="ENI10" s="112"/>
      <c r="ENJ10" s="112"/>
      <c r="ENK10" s="112"/>
      <c r="ENL10" s="112"/>
      <c r="ENM10" s="112"/>
      <c r="ENN10" s="112"/>
      <c r="ENO10"/>
      <c r="ENP10"/>
      <c r="ENQ10"/>
      <c r="ENR10"/>
      <c r="ENS10"/>
      <c r="ENT10"/>
      <c r="ENU10"/>
      <c r="ENV10"/>
      <c r="ENW10"/>
      <c r="ENX10"/>
      <c r="ENY10"/>
      <c r="ENZ10"/>
      <c r="EOA10"/>
      <c r="EOB10"/>
      <c r="EOC10"/>
      <c r="EOD10"/>
      <c r="EOE10"/>
      <c r="EOF10"/>
      <c r="EOG10"/>
      <c r="EOH10"/>
      <c r="EOI10"/>
      <c r="EOJ10"/>
      <c r="EPO10" s="112"/>
      <c r="EPP10" s="112"/>
      <c r="EPQ10" s="112"/>
      <c r="EPR10" s="112"/>
      <c r="EPS10" s="112"/>
      <c r="EPT10" s="112"/>
      <c r="EPU10" s="112"/>
      <c r="EPV10" s="112"/>
      <c r="EPW10"/>
      <c r="EPX10"/>
      <c r="EPY10"/>
      <c r="EPZ10"/>
      <c r="EQA10"/>
      <c r="EQB10"/>
      <c r="EQC10"/>
      <c r="EQD10"/>
      <c r="EQE10"/>
      <c r="EQF10"/>
      <c r="EQG10"/>
      <c r="EQH10"/>
      <c r="EQI10"/>
      <c r="EQJ10"/>
      <c r="EQK10"/>
      <c r="EQL10"/>
      <c r="EQM10"/>
      <c r="EQN10"/>
      <c r="EQO10"/>
      <c r="EQP10"/>
      <c r="EQQ10"/>
      <c r="EQR10"/>
      <c r="ERW10" s="112"/>
      <c r="ERX10" s="112"/>
      <c r="ERY10" s="112"/>
      <c r="ERZ10" s="112"/>
      <c r="ESA10" s="112"/>
      <c r="ESB10" s="112"/>
      <c r="ESC10" s="112"/>
      <c r="ESD10" s="112"/>
      <c r="ESE10"/>
      <c r="ESF10"/>
      <c r="ESG10"/>
      <c r="ESH10"/>
      <c r="ESI10"/>
      <c r="ESJ10"/>
      <c r="ESK10"/>
      <c r="ESL10"/>
      <c r="ESM10"/>
      <c r="ESN10"/>
      <c r="ESO10"/>
      <c r="ESP10"/>
      <c r="ESQ10"/>
      <c r="ESR10"/>
      <c r="ESS10"/>
      <c r="EST10"/>
      <c r="ESU10"/>
      <c r="ESV10"/>
      <c r="ESW10"/>
      <c r="ESX10"/>
      <c r="ESY10"/>
      <c r="ESZ10"/>
      <c r="EUE10" s="112"/>
      <c r="EUF10" s="112"/>
      <c r="EUG10" s="112"/>
      <c r="EUH10" s="112"/>
      <c r="EUI10" s="112"/>
      <c r="EUJ10" s="112"/>
      <c r="EUK10" s="112"/>
      <c r="EUL10" s="112"/>
      <c r="EUM10"/>
      <c r="EUN10"/>
      <c r="EUO10"/>
      <c r="EUP10"/>
      <c r="EUQ10"/>
      <c r="EUR10"/>
      <c r="EUS10"/>
      <c r="EUT10"/>
      <c r="EUU10"/>
      <c r="EUV10"/>
      <c r="EUW10"/>
      <c r="EUX10"/>
      <c r="EUY10"/>
      <c r="EUZ10"/>
      <c r="EVA10"/>
      <c r="EVB10"/>
      <c r="EVC10"/>
      <c r="EVD10"/>
      <c r="EVE10"/>
      <c r="EVF10"/>
      <c r="EVG10"/>
      <c r="EVH10"/>
      <c r="EWM10" s="112"/>
      <c r="EWN10" s="112"/>
      <c r="EWO10" s="112"/>
      <c r="EWP10" s="112"/>
      <c r="EWQ10" s="112"/>
      <c r="EWR10" s="112"/>
      <c r="EWS10" s="112"/>
      <c r="EWT10" s="112"/>
      <c r="EWU10"/>
      <c r="EWV10"/>
      <c r="EWW10"/>
      <c r="EWX10"/>
      <c r="EWY10"/>
      <c r="EWZ10"/>
      <c r="EXA10"/>
      <c r="EXB10"/>
      <c r="EXC10"/>
      <c r="EXD10"/>
      <c r="EXE10"/>
      <c r="EXF10"/>
      <c r="EXG10"/>
      <c r="EXH10"/>
      <c r="EXI10"/>
      <c r="EXJ10"/>
      <c r="EXK10"/>
      <c r="EXL10"/>
      <c r="EXM10"/>
      <c r="EXN10"/>
      <c r="EXO10"/>
      <c r="EXP10"/>
      <c r="EYU10" s="112"/>
      <c r="EYV10" s="112"/>
      <c r="EYW10" s="112"/>
      <c r="EYX10" s="112"/>
      <c r="EYY10" s="112"/>
      <c r="EYZ10" s="112"/>
      <c r="EZA10" s="112"/>
      <c r="EZB10" s="112"/>
      <c r="EZC10"/>
      <c r="EZD10"/>
      <c r="EZE10"/>
      <c r="EZF10"/>
      <c r="EZG10"/>
      <c r="EZH10"/>
      <c r="EZI10"/>
      <c r="EZJ10"/>
      <c r="EZK10"/>
      <c r="EZL10"/>
      <c r="EZM10"/>
      <c r="EZN10"/>
      <c r="EZO10"/>
      <c r="EZP10"/>
      <c r="EZQ10"/>
      <c r="EZR10"/>
      <c r="EZS10"/>
      <c r="EZT10"/>
      <c r="EZU10"/>
      <c r="EZV10"/>
      <c r="EZW10"/>
      <c r="EZX10"/>
      <c r="FBC10" s="112"/>
      <c r="FBD10" s="112"/>
      <c r="FBE10" s="112"/>
      <c r="FBF10" s="112"/>
      <c r="FBG10" s="112"/>
      <c r="FBH10" s="112"/>
      <c r="FBI10" s="112"/>
      <c r="FBJ10" s="112"/>
      <c r="FBK10"/>
      <c r="FBL10"/>
      <c r="FBM10"/>
      <c r="FBN10"/>
      <c r="FBO10"/>
      <c r="FBP10"/>
      <c r="FBQ10"/>
      <c r="FBR10"/>
      <c r="FBS10"/>
      <c r="FBT10"/>
      <c r="FBU10"/>
      <c r="FBV10"/>
      <c r="FBW10"/>
      <c r="FBX10"/>
      <c r="FBY10"/>
      <c r="FBZ10"/>
      <c r="FCA10"/>
      <c r="FCB10"/>
      <c r="FCC10"/>
      <c r="FCD10"/>
      <c r="FCE10"/>
      <c r="FCF10"/>
      <c r="FDK10" s="112"/>
      <c r="FDL10" s="112"/>
      <c r="FDM10" s="112"/>
      <c r="FDN10" s="112"/>
      <c r="FDO10" s="112"/>
      <c r="FDP10" s="112"/>
      <c r="FDQ10" s="112"/>
      <c r="FDR10" s="112"/>
      <c r="FDS10"/>
      <c r="FDT10"/>
      <c r="FDU10"/>
      <c r="FDV10"/>
      <c r="FDW10"/>
      <c r="FDX10"/>
      <c r="FDY10"/>
      <c r="FDZ10"/>
      <c r="FEA10"/>
      <c r="FEB10"/>
      <c r="FEC10"/>
      <c r="FED10"/>
      <c r="FEE10"/>
      <c r="FEF10"/>
      <c r="FEG10"/>
      <c r="FEH10"/>
      <c r="FEI10"/>
      <c r="FEJ10"/>
      <c r="FEK10"/>
      <c r="FEL10"/>
      <c r="FEM10"/>
      <c r="FEN10"/>
      <c r="FFS10" s="112"/>
      <c r="FFT10" s="112"/>
      <c r="FFU10" s="112"/>
      <c r="FFV10" s="112"/>
      <c r="FFW10" s="112"/>
      <c r="FFX10" s="112"/>
      <c r="FFY10" s="112"/>
      <c r="FFZ10" s="112"/>
      <c r="FGA10"/>
      <c r="FGB10"/>
      <c r="FGC10"/>
      <c r="FGD10"/>
      <c r="FGE10"/>
      <c r="FGF10"/>
      <c r="FGG10"/>
      <c r="FGH10"/>
      <c r="FGI10"/>
      <c r="FGJ10"/>
      <c r="FGK10"/>
      <c r="FGL10"/>
      <c r="FGM10"/>
      <c r="FGN10"/>
      <c r="FGO10"/>
      <c r="FGP10"/>
      <c r="FGQ10"/>
      <c r="FGR10"/>
      <c r="FGS10"/>
      <c r="FGT10"/>
      <c r="FGU10"/>
      <c r="FGV10"/>
      <c r="FIA10" s="112"/>
      <c r="FIB10" s="112"/>
      <c r="FIC10" s="112"/>
      <c r="FID10" s="112"/>
      <c r="FIE10" s="112"/>
      <c r="FIF10" s="112"/>
      <c r="FIG10" s="112"/>
      <c r="FIH10" s="112"/>
      <c r="FII10"/>
      <c r="FIJ10"/>
      <c r="FIK10"/>
      <c r="FIL10"/>
      <c r="FIM10"/>
      <c r="FIN10"/>
      <c r="FIO10"/>
      <c r="FIP10"/>
      <c r="FIQ10"/>
      <c r="FIR10"/>
      <c r="FIS10"/>
      <c r="FIT10"/>
      <c r="FIU10"/>
      <c r="FIV10"/>
      <c r="FIW10"/>
      <c r="FIX10"/>
      <c r="FIY10"/>
      <c r="FIZ10"/>
      <c r="FJA10"/>
      <c r="FJB10"/>
      <c r="FJC10"/>
      <c r="FJD10"/>
      <c r="FKI10" s="112"/>
      <c r="FKJ10" s="112"/>
      <c r="FKK10" s="112"/>
      <c r="FKL10" s="112"/>
      <c r="FKM10" s="112"/>
      <c r="FKN10" s="112"/>
      <c r="FKO10" s="112"/>
      <c r="FKP10" s="112"/>
      <c r="FKQ10"/>
      <c r="FKR10"/>
      <c r="FKS10"/>
      <c r="FKT10"/>
      <c r="FKU10"/>
      <c r="FKV10"/>
      <c r="FKW10"/>
      <c r="FKX10"/>
      <c r="FKY10"/>
      <c r="FKZ10"/>
      <c r="FLA10"/>
      <c r="FLB10"/>
      <c r="FLC10"/>
      <c r="FLD10"/>
      <c r="FLE10"/>
      <c r="FLF10"/>
      <c r="FLG10"/>
      <c r="FLH10"/>
      <c r="FLI10"/>
      <c r="FLJ10"/>
      <c r="FLK10"/>
      <c r="FLL10"/>
      <c r="FMQ10" s="112"/>
      <c r="FMR10" s="112"/>
      <c r="FMS10" s="112"/>
      <c r="FMT10" s="112"/>
      <c r="FMU10" s="112"/>
      <c r="FMV10" s="112"/>
      <c r="FMW10" s="112"/>
      <c r="FMX10" s="112"/>
      <c r="FMY10"/>
      <c r="FMZ10"/>
      <c r="FNA10"/>
      <c r="FNB10"/>
      <c r="FNC10"/>
      <c r="FND10"/>
      <c r="FNE10"/>
      <c r="FNF10"/>
      <c r="FNG10"/>
      <c r="FNH10"/>
      <c r="FNI10"/>
      <c r="FNJ10"/>
      <c r="FNK10"/>
      <c r="FNL10"/>
      <c r="FNM10"/>
      <c r="FNN10"/>
      <c r="FNO10"/>
      <c r="FNP10"/>
      <c r="FNQ10"/>
      <c r="FNR10"/>
      <c r="FNS10"/>
      <c r="FNT10"/>
      <c r="FOY10" s="112"/>
      <c r="FOZ10" s="112"/>
      <c r="FPA10" s="112"/>
      <c r="FPB10" s="112"/>
      <c r="FPC10" s="112"/>
      <c r="FPD10" s="112"/>
      <c r="FPE10" s="112"/>
      <c r="FPF10" s="112"/>
      <c r="FPG10"/>
      <c r="FPH10"/>
      <c r="FPI10"/>
      <c r="FPJ10"/>
      <c r="FPK10"/>
      <c r="FPL10"/>
      <c r="FPM10"/>
      <c r="FPN10"/>
      <c r="FPO10"/>
      <c r="FPP10"/>
      <c r="FPQ10"/>
      <c r="FPR10"/>
      <c r="FPS10"/>
      <c r="FPT10"/>
      <c r="FPU10"/>
      <c r="FPV10"/>
      <c r="FPW10"/>
      <c r="FPX10"/>
      <c r="FPY10"/>
      <c r="FPZ10"/>
      <c r="FQA10"/>
      <c r="FQB10"/>
      <c r="FRG10" s="112"/>
      <c r="FRH10" s="112"/>
      <c r="FRI10" s="112"/>
      <c r="FRJ10" s="112"/>
      <c r="FRK10" s="112"/>
      <c r="FRL10" s="112"/>
      <c r="FRM10" s="112"/>
      <c r="FRN10" s="112"/>
      <c r="FRO10"/>
      <c r="FRP10"/>
      <c r="FRQ10"/>
      <c r="FRR10"/>
      <c r="FRS10"/>
      <c r="FRT10"/>
      <c r="FRU10"/>
      <c r="FRV10"/>
      <c r="FRW10"/>
      <c r="FRX10"/>
      <c r="FRY10"/>
      <c r="FRZ10"/>
      <c r="FSA10"/>
      <c r="FSB10"/>
      <c r="FSC10"/>
      <c r="FSD10"/>
      <c r="FSE10"/>
      <c r="FSF10"/>
      <c r="FSG10"/>
      <c r="FSH10"/>
      <c r="FSI10"/>
      <c r="FSJ10"/>
      <c r="FTO10" s="112"/>
      <c r="FTP10" s="112"/>
      <c r="FTQ10" s="112"/>
      <c r="FTR10" s="112"/>
      <c r="FTS10" s="112"/>
      <c r="FTT10" s="112"/>
      <c r="FTU10" s="112"/>
      <c r="FTV10" s="112"/>
      <c r="FTW10"/>
      <c r="FTX10"/>
      <c r="FTY10"/>
      <c r="FTZ10"/>
      <c r="FUA10"/>
      <c r="FUB10"/>
      <c r="FUC10"/>
      <c r="FUD10"/>
      <c r="FUE10"/>
      <c r="FUF10"/>
      <c r="FUG10"/>
      <c r="FUH10"/>
      <c r="FUI10"/>
      <c r="FUJ10"/>
      <c r="FUK10"/>
      <c r="FUL10"/>
      <c r="FUM10"/>
      <c r="FUN10"/>
      <c r="FUO10"/>
      <c r="FUP10"/>
      <c r="FUQ10"/>
      <c r="FUR10"/>
      <c r="FVW10" s="112"/>
      <c r="FVX10" s="112"/>
      <c r="FVY10" s="112"/>
      <c r="FVZ10" s="112"/>
      <c r="FWA10" s="112"/>
      <c r="FWB10" s="112"/>
      <c r="FWC10" s="112"/>
      <c r="FWD10" s="112"/>
      <c r="FWE10"/>
      <c r="FWF10"/>
      <c r="FWG10"/>
      <c r="FWH10"/>
      <c r="FWI10"/>
      <c r="FWJ10"/>
      <c r="FWK10"/>
      <c r="FWL10"/>
      <c r="FWM10"/>
      <c r="FWN10"/>
      <c r="FWO10"/>
      <c r="FWP10"/>
      <c r="FWQ10"/>
      <c r="FWR10"/>
      <c r="FWS10"/>
      <c r="FWT10"/>
      <c r="FWU10"/>
      <c r="FWV10"/>
      <c r="FWW10"/>
      <c r="FWX10"/>
      <c r="FWY10"/>
      <c r="FWZ10"/>
      <c r="FYE10" s="112"/>
      <c r="FYF10" s="112"/>
      <c r="FYG10" s="112"/>
      <c r="FYH10" s="112"/>
      <c r="FYI10" s="112"/>
      <c r="FYJ10" s="112"/>
      <c r="FYK10" s="112"/>
      <c r="FYL10" s="112"/>
      <c r="FYM10"/>
      <c r="FYN10"/>
      <c r="FYO10"/>
      <c r="FYP10"/>
      <c r="FYQ10"/>
      <c r="FYR10"/>
      <c r="FYS10"/>
      <c r="FYT10"/>
      <c r="FYU10"/>
      <c r="FYV10"/>
      <c r="FYW10"/>
      <c r="FYX10"/>
      <c r="FYY10"/>
      <c r="FYZ10"/>
      <c r="FZA10"/>
      <c r="FZB10"/>
      <c r="FZC10"/>
      <c r="FZD10"/>
      <c r="FZE10"/>
      <c r="FZF10"/>
      <c r="FZG10"/>
      <c r="FZH10"/>
      <c r="GAM10" s="112"/>
      <c r="GAN10" s="112"/>
      <c r="GAO10" s="112"/>
      <c r="GAP10" s="112"/>
      <c r="GAQ10" s="112"/>
      <c r="GAR10" s="112"/>
      <c r="GAS10" s="112"/>
      <c r="GAT10" s="112"/>
      <c r="GAU10"/>
      <c r="GAV10"/>
      <c r="GAW10"/>
      <c r="GAX10"/>
      <c r="GAY10"/>
      <c r="GAZ10"/>
      <c r="GBA10"/>
      <c r="GBB10"/>
      <c r="GBC10"/>
      <c r="GBD10"/>
      <c r="GBE10"/>
      <c r="GBF10"/>
      <c r="GBG10"/>
      <c r="GBH10"/>
      <c r="GBI10"/>
      <c r="GBJ10"/>
      <c r="GBK10"/>
      <c r="GBL10"/>
      <c r="GBM10"/>
      <c r="GBN10"/>
      <c r="GBO10"/>
      <c r="GBP10"/>
      <c r="GCU10" s="112"/>
      <c r="GCV10" s="112"/>
      <c r="GCW10" s="112"/>
      <c r="GCX10" s="112"/>
      <c r="GCY10" s="112"/>
      <c r="GCZ10" s="112"/>
      <c r="GDA10" s="112"/>
      <c r="GDB10" s="112"/>
      <c r="GDC10"/>
      <c r="GDD10"/>
      <c r="GDE10"/>
      <c r="GDF10"/>
      <c r="GDG10"/>
      <c r="GDH10"/>
      <c r="GDI10"/>
      <c r="GDJ10"/>
      <c r="GDK10"/>
      <c r="GDL10"/>
      <c r="GDM10"/>
      <c r="GDN10"/>
      <c r="GDO10"/>
      <c r="GDP10"/>
      <c r="GDQ10"/>
      <c r="GDR10"/>
      <c r="GDS10"/>
      <c r="GDT10"/>
      <c r="GDU10"/>
      <c r="GDV10"/>
      <c r="GDW10"/>
      <c r="GDX10"/>
      <c r="GFC10" s="112"/>
      <c r="GFD10" s="112"/>
      <c r="GFE10" s="112"/>
      <c r="GFF10" s="112"/>
      <c r="GFG10" s="112"/>
      <c r="GFH10" s="112"/>
      <c r="GFI10" s="112"/>
      <c r="GFJ10" s="112"/>
      <c r="GFK10"/>
      <c r="GFL10"/>
      <c r="GFM10"/>
      <c r="GFN10"/>
      <c r="GFO10"/>
      <c r="GFP10"/>
      <c r="GFQ10"/>
      <c r="GFR10"/>
      <c r="GFS10"/>
      <c r="GFT10"/>
      <c r="GFU10"/>
      <c r="GFV10"/>
      <c r="GFW10"/>
      <c r="GFX10"/>
      <c r="GFY10"/>
      <c r="GFZ10"/>
      <c r="GGA10"/>
      <c r="GGB10"/>
      <c r="GGC10"/>
      <c r="GGD10"/>
      <c r="GGE10"/>
      <c r="GGF10"/>
      <c r="GHK10" s="112"/>
      <c r="GHL10" s="112"/>
      <c r="GHM10" s="112"/>
      <c r="GHN10" s="112"/>
      <c r="GHO10" s="112"/>
      <c r="GHP10" s="112"/>
      <c r="GHQ10" s="112"/>
      <c r="GHR10" s="112"/>
      <c r="GHS10"/>
      <c r="GHT10"/>
      <c r="GHU10"/>
      <c r="GHV10"/>
      <c r="GHW10"/>
      <c r="GHX10"/>
      <c r="GHY10"/>
      <c r="GHZ10"/>
      <c r="GIA10"/>
      <c r="GIB10"/>
      <c r="GIC10"/>
      <c r="GID10"/>
      <c r="GIE10"/>
      <c r="GIF10"/>
      <c r="GIG10"/>
      <c r="GIH10"/>
      <c r="GII10"/>
      <c r="GIJ10"/>
      <c r="GIK10"/>
      <c r="GIL10"/>
      <c r="GIM10"/>
      <c r="GIN10"/>
      <c r="GJS10" s="112"/>
      <c r="GJT10" s="112"/>
      <c r="GJU10" s="112"/>
      <c r="GJV10" s="112"/>
      <c r="GJW10" s="112"/>
      <c r="GJX10" s="112"/>
      <c r="GJY10" s="112"/>
      <c r="GJZ10" s="112"/>
      <c r="GKA10"/>
      <c r="GKB10"/>
      <c r="GKC10"/>
      <c r="GKD10"/>
      <c r="GKE10"/>
      <c r="GKF10"/>
      <c r="GKG10"/>
      <c r="GKH10"/>
      <c r="GKI10"/>
      <c r="GKJ10"/>
      <c r="GKK10"/>
      <c r="GKL10"/>
      <c r="GKM10"/>
      <c r="GKN10"/>
      <c r="GKO10"/>
      <c r="GKP10"/>
      <c r="GKQ10"/>
      <c r="GKR10"/>
      <c r="GKS10"/>
      <c r="GKT10"/>
      <c r="GKU10"/>
      <c r="GKV10"/>
      <c r="GMA10" s="112"/>
      <c r="GMB10" s="112"/>
      <c r="GMC10" s="112"/>
      <c r="GMD10" s="112"/>
      <c r="GME10" s="112"/>
      <c r="GMF10" s="112"/>
      <c r="GMG10" s="112"/>
      <c r="GMH10" s="112"/>
      <c r="GMI10"/>
      <c r="GMJ10"/>
      <c r="GMK10"/>
      <c r="GML10"/>
      <c r="GMM10"/>
      <c r="GMN10"/>
      <c r="GMO10"/>
      <c r="GMP10"/>
      <c r="GMQ10"/>
      <c r="GMR10"/>
      <c r="GMS10"/>
      <c r="GMT10"/>
      <c r="GMU10"/>
      <c r="GMV10"/>
      <c r="GMW10"/>
      <c r="GMX10"/>
      <c r="GMY10"/>
      <c r="GMZ10"/>
      <c r="GNA10"/>
      <c r="GNB10"/>
      <c r="GNC10"/>
      <c r="GND10"/>
      <c r="GOI10" s="112"/>
      <c r="GOJ10" s="112"/>
      <c r="GOK10" s="112"/>
      <c r="GOL10" s="112"/>
      <c r="GOM10" s="112"/>
      <c r="GON10" s="112"/>
      <c r="GOO10" s="112"/>
      <c r="GOP10" s="112"/>
      <c r="GOQ10"/>
      <c r="GOR10"/>
      <c r="GOS10"/>
      <c r="GOT10"/>
      <c r="GOU10"/>
      <c r="GOV10"/>
      <c r="GOW10"/>
      <c r="GOX10"/>
      <c r="GOY10"/>
      <c r="GOZ10"/>
      <c r="GPA10"/>
      <c r="GPB10"/>
      <c r="GPC10"/>
      <c r="GPD10"/>
      <c r="GPE10"/>
      <c r="GPF10"/>
      <c r="GPG10"/>
      <c r="GPH10"/>
      <c r="GPI10"/>
      <c r="GPJ10"/>
      <c r="GPK10"/>
      <c r="GPL10"/>
      <c r="GQQ10" s="112"/>
      <c r="GQR10" s="112"/>
      <c r="GQS10" s="112"/>
      <c r="GQT10" s="112"/>
      <c r="GQU10" s="112"/>
      <c r="GQV10" s="112"/>
      <c r="GQW10" s="112"/>
      <c r="GQX10" s="112"/>
      <c r="GQY10"/>
      <c r="GQZ10"/>
      <c r="GRA10"/>
      <c r="GRB10"/>
      <c r="GRC10"/>
      <c r="GRD10"/>
      <c r="GRE10"/>
      <c r="GRF10"/>
      <c r="GRG10"/>
      <c r="GRH10"/>
      <c r="GRI10"/>
      <c r="GRJ10"/>
      <c r="GRK10"/>
      <c r="GRL10"/>
      <c r="GRM10"/>
      <c r="GRN10"/>
      <c r="GRO10"/>
      <c r="GRP10"/>
      <c r="GRQ10"/>
      <c r="GRR10"/>
      <c r="GRS10"/>
      <c r="GRT10"/>
      <c r="GSY10" s="112"/>
      <c r="GSZ10" s="112"/>
      <c r="GTA10" s="112"/>
      <c r="GTB10" s="112"/>
      <c r="GTC10" s="112"/>
      <c r="GTD10" s="112"/>
      <c r="GTE10" s="112"/>
      <c r="GTF10" s="112"/>
      <c r="GTG10"/>
      <c r="GTH10"/>
      <c r="GTI10"/>
      <c r="GTJ10"/>
      <c r="GTK10"/>
      <c r="GTL10"/>
      <c r="GTM10"/>
      <c r="GTN10"/>
      <c r="GTO10"/>
      <c r="GTP10"/>
      <c r="GTQ10"/>
      <c r="GTR10"/>
      <c r="GTS10"/>
      <c r="GTT10"/>
      <c r="GTU10"/>
      <c r="GTV10"/>
      <c r="GTW10"/>
      <c r="GTX10"/>
      <c r="GTY10"/>
      <c r="GTZ10"/>
      <c r="GUA10"/>
      <c r="GUB10"/>
      <c r="GVG10" s="112"/>
      <c r="GVH10" s="112"/>
      <c r="GVI10" s="112"/>
      <c r="GVJ10" s="112"/>
      <c r="GVK10" s="112"/>
      <c r="GVL10" s="112"/>
      <c r="GVM10" s="112"/>
      <c r="GVN10" s="112"/>
      <c r="GVO10"/>
      <c r="GVP10"/>
      <c r="GVQ10"/>
      <c r="GVR10"/>
      <c r="GVS10"/>
      <c r="GVT10"/>
      <c r="GVU10"/>
      <c r="GVV10"/>
      <c r="GVW10"/>
      <c r="GVX10"/>
      <c r="GVY10"/>
      <c r="GVZ10"/>
      <c r="GWA10"/>
      <c r="GWB10"/>
      <c r="GWC10"/>
      <c r="GWD10"/>
      <c r="GWE10"/>
      <c r="GWF10"/>
      <c r="GWG10"/>
      <c r="GWH10"/>
      <c r="GWI10"/>
      <c r="GWJ10"/>
      <c r="GXO10" s="112"/>
      <c r="GXP10" s="112"/>
      <c r="GXQ10" s="112"/>
      <c r="GXR10" s="112"/>
      <c r="GXS10" s="112"/>
      <c r="GXT10" s="112"/>
      <c r="GXU10" s="112"/>
      <c r="GXV10" s="112"/>
      <c r="GXW10"/>
      <c r="GXX10"/>
      <c r="GXY10"/>
      <c r="GXZ10"/>
      <c r="GYA10"/>
      <c r="GYB10"/>
      <c r="GYC10"/>
      <c r="GYD10"/>
      <c r="GYE10"/>
      <c r="GYF10"/>
      <c r="GYG10"/>
      <c r="GYH10"/>
      <c r="GYI10"/>
      <c r="GYJ10"/>
      <c r="GYK10"/>
      <c r="GYL10"/>
      <c r="GYM10"/>
      <c r="GYN10"/>
      <c r="GYO10"/>
      <c r="GYP10"/>
      <c r="GYQ10"/>
      <c r="GYR10"/>
      <c r="GZW10" s="112"/>
      <c r="GZX10" s="112"/>
      <c r="GZY10" s="112"/>
      <c r="GZZ10" s="112"/>
      <c r="HAA10" s="112"/>
      <c r="HAB10" s="112"/>
      <c r="HAC10" s="112"/>
      <c r="HAD10" s="112"/>
      <c r="HAE10"/>
      <c r="HAF10"/>
      <c r="HAG10"/>
      <c r="HAH10"/>
      <c r="HAI10"/>
      <c r="HAJ10"/>
      <c r="HAK10"/>
      <c r="HAL10"/>
      <c r="HAM10"/>
      <c r="HAN10"/>
      <c r="HAO10"/>
      <c r="HAP10"/>
      <c r="HAQ10"/>
      <c r="HAR10"/>
      <c r="HAS10"/>
      <c r="HAT10"/>
      <c r="HAU10"/>
      <c r="HAV10"/>
      <c r="HAW10"/>
      <c r="HAX10"/>
      <c r="HAY10"/>
      <c r="HAZ10"/>
      <c r="HCE10" s="112"/>
      <c r="HCF10" s="112"/>
      <c r="HCG10" s="112"/>
      <c r="HCH10" s="112"/>
      <c r="HCI10" s="112"/>
      <c r="HCJ10" s="112"/>
      <c r="HCK10" s="112"/>
      <c r="HCL10" s="112"/>
      <c r="HCM10"/>
      <c r="HCN10"/>
      <c r="HCO10"/>
      <c r="HCP10"/>
      <c r="HCQ10"/>
      <c r="HCR10"/>
      <c r="HCS10"/>
      <c r="HCT10"/>
      <c r="HCU10"/>
      <c r="HCV10"/>
      <c r="HCW10"/>
      <c r="HCX10"/>
      <c r="HCY10"/>
      <c r="HCZ10"/>
      <c r="HDA10"/>
      <c r="HDB10"/>
      <c r="HDC10"/>
      <c r="HDD10"/>
      <c r="HDE10"/>
      <c r="HDF10"/>
      <c r="HDG10"/>
      <c r="HDH10"/>
      <c r="HEM10" s="112"/>
      <c r="HEN10" s="112"/>
      <c r="HEO10" s="112"/>
      <c r="HEP10" s="112"/>
      <c r="HEQ10" s="112"/>
      <c r="HER10" s="112"/>
      <c r="HES10" s="112"/>
      <c r="HET10" s="112"/>
      <c r="HEU10"/>
      <c r="HEV10"/>
      <c r="HEW10"/>
      <c r="HEX10"/>
      <c r="HEY10"/>
      <c r="HEZ10"/>
      <c r="HFA10"/>
      <c r="HFB10"/>
      <c r="HFC10"/>
      <c r="HFD10"/>
      <c r="HFE10"/>
      <c r="HFF10"/>
      <c r="HFG10"/>
      <c r="HFH10"/>
      <c r="HFI10"/>
      <c r="HFJ10"/>
      <c r="HFK10"/>
      <c r="HFL10"/>
      <c r="HFM10"/>
      <c r="HFN10"/>
      <c r="HFO10"/>
      <c r="HFP10"/>
      <c r="HGU10" s="112"/>
      <c r="HGV10" s="112"/>
      <c r="HGW10" s="112"/>
      <c r="HGX10" s="112"/>
      <c r="HGY10" s="112"/>
      <c r="HGZ10" s="112"/>
      <c r="HHA10" s="112"/>
      <c r="HHB10" s="112"/>
      <c r="HHC10"/>
      <c r="HHD10"/>
      <c r="HHE10"/>
      <c r="HHF10"/>
      <c r="HHG10"/>
      <c r="HHH10"/>
      <c r="HHI10"/>
      <c r="HHJ10"/>
      <c r="HHK10"/>
      <c r="HHL10"/>
      <c r="HHM10"/>
      <c r="HHN10"/>
      <c r="HHO10"/>
      <c r="HHP10"/>
      <c r="HHQ10"/>
      <c r="HHR10"/>
      <c r="HHS10"/>
      <c r="HHT10"/>
      <c r="HHU10"/>
      <c r="HHV10"/>
      <c r="HHW10"/>
      <c r="HHX10"/>
      <c r="HJC10" s="112"/>
      <c r="HJD10" s="112"/>
      <c r="HJE10" s="112"/>
      <c r="HJF10" s="112"/>
      <c r="HJG10" s="112"/>
      <c r="HJH10" s="112"/>
      <c r="HJI10" s="112"/>
      <c r="HJJ10" s="112"/>
      <c r="HJK10"/>
      <c r="HJL10"/>
      <c r="HJM10"/>
      <c r="HJN10"/>
      <c r="HJO10"/>
      <c r="HJP10"/>
      <c r="HJQ10"/>
      <c r="HJR10"/>
      <c r="HJS10"/>
      <c r="HJT10"/>
      <c r="HJU10"/>
      <c r="HJV10"/>
      <c r="HJW10"/>
      <c r="HJX10"/>
      <c r="HJY10"/>
      <c r="HJZ10"/>
      <c r="HKA10"/>
      <c r="HKB10"/>
      <c r="HKC10"/>
      <c r="HKD10"/>
      <c r="HKE10"/>
      <c r="HKF10"/>
      <c r="HLK10" s="112"/>
      <c r="HLL10" s="112"/>
      <c r="HLM10" s="112"/>
      <c r="HLN10" s="112"/>
      <c r="HLO10" s="112"/>
      <c r="HLP10" s="112"/>
      <c r="HLQ10" s="112"/>
      <c r="HLR10" s="112"/>
      <c r="HLS10"/>
      <c r="HLT10"/>
      <c r="HLU10"/>
      <c r="HLV10"/>
      <c r="HLW10"/>
      <c r="HLX10"/>
      <c r="HLY10"/>
      <c r="HLZ10"/>
      <c r="HMA10"/>
      <c r="HMB10"/>
      <c r="HMC10"/>
      <c r="HMD10"/>
      <c r="HME10"/>
      <c r="HMF10"/>
      <c r="HMG10"/>
      <c r="HMH10"/>
      <c r="HMI10"/>
      <c r="HMJ10"/>
      <c r="HMK10"/>
      <c r="HML10"/>
      <c r="HMM10"/>
      <c r="HMN10"/>
      <c r="HNS10" s="112"/>
      <c r="HNT10" s="112"/>
      <c r="HNU10" s="112"/>
      <c r="HNV10" s="112"/>
      <c r="HNW10" s="112"/>
      <c r="HNX10" s="112"/>
      <c r="HNY10" s="112"/>
      <c r="HNZ10" s="112"/>
      <c r="HOA10"/>
      <c r="HOB10"/>
      <c r="HOC10"/>
      <c r="HOD10"/>
      <c r="HOE10"/>
      <c r="HOF10"/>
      <c r="HOG10"/>
      <c r="HOH10"/>
      <c r="HOI10"/>
      <c r="HOJ10"/>
      <c r="HOK10"/>
      <c r="HOL10"/>
      <c r="HOM10"/>
      <c r="HON10"/>
      <c r="HOO10"/>
      <c r="HOP10"/>
      <c r="HOQ10"/>
      <c r="HOR10"/>
      <c r="HOS10"/>
      <c r="HOT10"/>
      <c r="HOU10"/>
      <c r="HOV10"/>
      <c r="HQA10" s="112"/>
      <c r="HQB10" s="112"/>
      <c r="HQC10" s="112"/>
      <c r="HQD10" s="112"/>
      <c r="HQE10" s="112"/>
      <c r="HQF10" s="112"/>
      <c r="HQG10" s="112"/>
      <c r="HQH10" s="112"/>
      <c r="HQI10"/>
      <c r="HQJ10"/>
      <c r="HQK10"/>
      <c r="HQL10"/>
      <c r="HQM10"/>
      <c r="HQN10"/>
      <c r="HQO10"/>
      <c r="HQP10"/>
      <c r="HQQ10"/>
      <c r="HQR10"/>
      <c r="HQS10"/>
      <c r="HQT10"/>
      <c r="HQU10"/>
      <c r="HQV10"/>
      <c r="HQW10"/>
      <c r="HQX10"/>
      <c r="HQY10"/>
      <c r="HQZ10"/>
      <c r="HRA10"/>
      <c r="HRB10"/>
      <c r="HRC10"/>
      <c r="HRD10"/>
      <c r="HSI10" s="112"/>
      <c r="HSJ10" s="112"/>
      <c r="HSK10" s="112"/>
      <c r="HSL10" s="112"/>
      <c r="HSM10" s="112"/>
      <c r="HSN10" s="112"/>
      <c r="HSO10" s="112"/>
      <c r="HSP10" s="112"/>
      <c r="HSQ10"/>
      <c r="HSR10"/>
      <c r="HSS10"/>
      <c r="HST10"/>
      <c r="HSU10"/>
      <c r="HSV10"/>
      <c r="HSW10"/>
      <c r="HSX10"/>
      <c r="HSY10"/>
      <c r="HSZ10"/>
      <c r="HTA10"/>
      <c r="HTB10"/>
      <c r="HTC10"/>
      <c r="HTD10"/>
      <c r="HTE10"/>
      <c r="HTF10"/>
      <c r="HTG10"/>
      <c r="HTH10"/>
      <c r="HTI10"/>
      <c r="HTJ10"/>
      <c r="HTK10"/>
      <c r="HTL10"/>
      <c r="HUQ10" s="112"/>
      <c r="HUR10" s="112"/>
      <c r="HUS10" s="112"/>
      <c r="HUT10" s="112"/>
      <c r="HUU10" s="112"/>
      <c r="HUV10" s="112"/>
      <c r="HUW10" s="112"/>
      <c r="HUX10" s="112"/>
      <c r="HUY10"/>
      <c r="HUZ10"/>
      <c r="HVA10"/>
      <c r="HVB10"/>
      <c r="HVC10"/>
      <c r="HVD10"/>
      <c r="HVE10"/>
      <c r="HVF10"/>
      <c r="HVG10"/>
      <c r="HVH10"/>
      <c r="HVI10"/>
      <c r="HVJ10"/>
      <c r="HVK10"/>
      <c r="HVL10"/>
      <c r="HVM10"/>
      <c r="HVN10"/>
      <c r="HVO10"/>
      <c r="HVP10"/>
      <c r="HVQ10"/>
      <c r="HVR10"/>
      <c r="HVS10"/>
      <c r="HVT10"/>
      <c r="HWY10" s="112"/>
      <c r="HWZ10" s="112"/>
      <c r="HXA10" s="112"/>
      <c r="HXB10" s="112"/>
      <c r="HXC10" s="112"/>
      <c r="HXD10" s="112"/>
      <c r="HXE10" s="112"/>
      <c r="HXF10" s="112"/>
      <c r="HXG10"/>
      <c r="HXH10"/>
      <c r="HXI10"/>
      <c r="HXJ10"/>
      <c r="HXK10"/>
      <c r="HXL10"/>
      <c r="HXM10"/>
      <c r="HXN10"/>
      <c r="HXO10"/>
      <c r="HXP10"/>
      <c r="HXQ10"/>
      <c r="HXR10"/>
      <c r="HXS10"/>
      <c r="HXT10"/>
      <c r="HXU10"/>
      <c r="HXV10"/>
      <c r="HXW10"/>
      <c r="HXX10"/>
      <c r="HXY10"/>
      <c r="HXZ10"/>
      <c r="HYA10"/>
      <c r="HYB10"/>
      <c r="HZG10" s="112"/>
      <c r="HZH10" s="112"/>
      <c r="HZI10" s="112"/>
      <c r="HZJ10" s="112"/>
      <c r="HZK10" s="112"/>
      <c r="HZL10" s="112"/>
      <c r="HZM10" s="112"/>
      <c r="HZN10" s="112"/>
      <c r="HZO10"/>
      <c r="HZP10"/>
      <c r="HZQ10"/>
      <c r="HZR10"/>
      <c r="HZS10"/>
      <c r="HZT10"/>
      <c r="HZU10"/>
      <c r="HZV10"/>
      <c r="HZW10"/>
      <c r="HZX10"/>
      <c r="HZY10"/>
      <c r="HZZ10"/>
      <c r="IAA10"/>
      <c r="IAB10"/>
      <c r="IAC10"/>
      <c r="IAD10"/>
      <c r="IAE10"/>
      <c r="IAF10"/>
      <c r="IAG10"/>
      <c r="IAH10"/>
      <c r="IAI10"/>
      <c r="IAJ10"/>
      <c r="IBO10" s="112"/>
      <c r="IBP10" s="112"/>
      <c r="IBQ10" s="112"/>
      <c r="IBR10" s="112"/>
      <c r="IBS10" s="112"/>
      <c r="IBT10" s="112"/>
      <c r="IBU10" s="112"/>
      <c r="IBV10" s="112"/>
      <c r="IBW10"/>
      <c r="IBX10"/>
      <c r="IBY10"/>
      <c r="IBZ10"/>
      <c r="ICA10"/>
      <c r="ICB10"/>
      <c r="ICC10"/>
      <c r="ICD10"/>
      <c r="ICE10"/>
      <c r="ICF10"/>
      <c r="ICG10"/>
      <c r="ICH10"/>
      <c r="ICI10"/>
      <c r="ICJ10"/>
      <c r="ICK10"/>
      <c r="ICL10"/>
      <c r="ICM10"/>
      <c r="ICN10"/>
      <c r="ICO10"/>
      <c r="ICP10"/>
      <c r="ICQ10"/>
      <c r="ICR10"/>
      <c r="IDW10" s="112"/>
      <c r="IDX10" s="112"/>
      <c r="IDY10" s="112"/>
      <c r="IDZ10" s="112"/>
      <c r="IEA10" s="112"/>
      <c r="IEB10" s="112"/>
      <c r="IEC10" s="112"/>
      <c r="IED10" s="112"/>
      <c r="IEE10"/>
      <c r="IEF10"/>
      <c r="IEG10"/>
      <c r="IEH10"/>
      <c r="IEI10"/>
      <c r="IEJ10"/>
      <c r="IEK10"/>
      <c r="IEL10"/>
      <c r="IEM10"/>
      <c r="IEN10"/>
      <c r="IEO10"/>
      <c r="IEP10"/>
      <c r="IEQ10"/>
      <c r="IER10"/>
      <c r="IES10"/>
      <c r="IET10"/>
      <c r="IEU10"/>
      <c r="IEV10"/>
      <c r="IEW10"/>
      <c r="IEX10"/>
      <c r="IEY10"/>
      <c r="IEZ10"/>
      <c r="IGE10" s="112"/>
      <c r="IGF10" s="112"/>
      <c r="IGG10" s="112"/>
      <c r="IGH10" s="112"/>
      <c r="IGI10" s="112"/>
      <c r="IGJ10" s="112"/>
      <c r="IGK10" s="112"/>
      <c r="IGL10" s="112"/>
      <c r="IGM10"/>
      <c r="IGN10"/>
      <c r="IGO10"/>
      <c r="IGP10"/>
      <c r="IGQ10"/>
      <c r="IGR10"/>
      <c r="IGS10"/>
      <c r="IGT10"/>
      <c r="IGU10"/>
      <c r="IGV10"/>
      <c r="IGW10"/>
      <c r="IGX10"/>
      <c r="IGY10"/>
      <c r="IGZ10"/>
      <c r="IHA10"/>
      <c r="IHB10"/>
      <c r="IHC10"/>
      <c r="IHD10"/>
      <c r="IHE10"/>
      <c r="IHF10"/>
      <c r="IHG10"/>
      <c r="IHH10"/>
      <c r="IIM10" s="112"/>
      <c r="IIN10" s="112"/>
      <c r="IIO10" s="112"/>
      <c r="IIP10" s="112"/>
      <c r="IIQ10" s="112"/>
      <c r="IIR10" s="112"/>
      <c r="IIS10" s="112"/>
      <c r="IIT10" s="112"/>
      <c r="IIU10"/>
      <c r="IIV10"/>
      <c r="IIW10"/>
      <c r="IIX10"/>
      <c r="IIY10"/>
      <c r="IIZ10"/>
      <c r="IJA10"/>
      <c r="IJB10"/>
      <c r="IJC10"/>
      <c r="IJD10"/>
      <c r="IJE10"/>
      <c r="IJF10"/>
      <c r="IJG10"/>
      <c r="IJH10"/>
      <c r="IJI10"/>
      <c r="IJJ10"/>
      <c r="IJK10"/>
      <c r="IJL10"/>
      <c r="IJM10"/>
      <c r="IJN10"/>
      <c r="IJO10"/>
      <c r="IJP10"/>
      <c r="IKU10" s="112"/>
      <c r="IKV10" s="112"/>
      <c r="IKW10" s="112"/>
      <c r="IKX10" s="112"/>
      <c r="IKY10" s="112"/>
      <c r="IKZ10" s="112"/>
      <c r="ILA10" s="112"/>
      <c r="ILB10" s="112"/>
      <c r="ILC10"/>
      <c r="ILD10"/>
      <c r="ILE10"/>
      <c r="ILF10"/>
      <c r="ILG10"/>
      <c r="ILH10"/>
      <c r="ILI10"/>
      <c r="ILJ10"/>
      <c r="ILK10"/>
      <c r="ILL10"/>
      <c r="ILM10"/>
      <c r="ILN10"/>
      <c r="ILO10"/>
      <c r="ILP10"/>
      <c r="ILQ10"/>
      <c r="ILR10"/>
      <c r="ILS10"/>
      <c r="ILT10"/>
      <c r="ILU10"/>
      <c r="ILV10"/>
      <c r="ILW10"/>
      <c r="ILX10"/>
      <c r="INC10" s="112"/>
      <c r="IND10" s="112"/>
      <c r="INE10" s="112"/>
      <c r="INF10" s="112"/>
      <c r="ING10" s="112"/>
      <c r="INH10" s="112"/>
      <c r="INI10" s="112"/>
      <c r="INJ10" s="112"/>
      <c r="INK10"/>
      <c r="INL10"/>
      <c r="INM10"/>
      <c r="INN10"/>
      <c r="INO10"/>
      <c r="INP10"/>
      <c r="INQ10"/>
      <c r="INR10"/>
      <c r="INS10"/>
      <c r="INT10"/>
      <c r="INU10"/>
      <c r="INV10"/>
      <c r="INW10"/>
      <c r="INX10"/>
      <c r="INY10"/>
      <c r="INZ10"/>
      <c r="IOA10"/>
      <c r="IOB10"/>
      <c r="IOC10"/>
      <c r="IOD10"/>
      <c r="IOE10"/>
      <c r="IOF10"/>
      <c r="IPK10" s="112"/>
      <c r="IPL10" s="112"/>
      <c r="IPM10" s="112"/>
      <c r="IPN10" s="112"/>
      <c r="IPO10" s="112"/>
      <c r="IPP10" s="112"/>
      <c r="IPQ10" s="112"/>
      <c r="IPR10" s="112"/>
      <c r="IPS10"/>
      <c r="IPT10"/>
      <c r="IPU10"/>
      <c r="IPV10"/>
      <c r="IPW10"/>
      <c r="IPX10"/>
      <c r="IPY10"/>
      <c r="IPZ10"/>
      <c r="IQA10"/>
      <c r="IQB10"/>
      <c r="IQC10"/>
      <c r="IQD10"/>
      <c r="IQE10"/>
      <c r="IQF10"/>
      <c r="IQG10"/>
      <c r="IQH10"/>
      <c r="IQI10"/>
      <c r="IQJ10"/>
      <c r="IQK10"/>
      <c r="IQL10"/>
      <c r="IQM10"/>
      <c r="IQN10"/>
      <c r="IRS10" s="112"/>
      <c r="IRT10" s="112"/>
      <c r="IRU10" s="112"/>
      <c r="IRV10" s="112"/>
      <c r="IRW10" s="112"/>
      <c r="IRX10" s="112"/>
      <c r="IRY10" s="112"/>
      <c r="IRZ10" s="112"/>
      <c r="ISA10"/>
      <c r="ISB10"/>
      <c r="ISC10"/>
      <c r="ISD10"/>
      <c r="ISE10"/>
      <c r="ISF10"/>
      <c r="ISG10"/>
      <c r="ISH10"/>
      <c r="ISI10"/>
      <c r="ISJ10"/>
      <c r="ISK10"/>
      <c r="ISL10"/>
      <c r="ISM10"/>
      <c r="ISN10"/>
      <c r="ISO10"/>
      <c r="ISP10"/>
      <c r="ISQ10"/>
      <c r="ISR10"/>
      <c r="ISS10"/>
      <c r="IST10"/>
      <c r="ISU10"/>
      <c r="ISV10"/>
      <c r="IUA10" s="112"/>
      <c r="IUB10" s="112"/>
      <c r="IUC10" s="112"/>
      <c r="IUD10" s="112"/>
      <c r="IUE10" s="112"/>
      <c r="IUF10" s="112"/>
      <c r="IUG10" s="112"/>
      <c r="IUH10" s="112"/>
      <c r="IUI10"/>
      <c r="IUJ10"/>
      <c r="IUK10"/>
      <c r="IUL10"/>
      <c r="IUM10"/>
      <c r="IUN10"/>
      <c r="IUO10"/>
      <c r="IUP10"/>
      <c r="IUQ10"/>
      <c r="IUR10"/>
      <c r="IUS10"/>
      <c r="IUT10"/>
      <c r="IUU10"/>
      <c r="IUV10"/>
      <c r="IUW10"/>
      <c r="IUX10"/>
      <c r="IUY10"/>
      <c r="IUZ10"/>
      <c r="IVA10"/>
      <c r="IVB10"/>
      <c r="IVC10"/>
      <c r="IVD10"/>
      <c r="IWI10" s="112"/>
      <c r="IWJ10" s="112"/>
      <c r="IWK10" s="112"/>
      <c r="IWL10" s="112"/>
      <c r="IWM10" s="112"/>
      <c r="IWN10" s="112"/>
      <c r="IWO10" s="112"/>
      <c r="IWP10" s="112"/>
      <c r="IWQ10"/>
      <c r="IWR10"/>
      <c r="IWS10"/>
      <c r="IWT10"/>
      <c r="IWU10"/>
      <c r="IWV10"/>
      <c r="IWW10"/>
      <c r="IWX10"/>
      <c r="IWY10"/>
      <c r="IWZ10"/>
      <c r="IXA10"/>
      <c r="IXB10"/>
      <c r="IXC10"/>
      <c r="IXD10"/>
      <c r="IXE10"/>
      <c r="IXF10"/>
      <c r="IXG10"/>
      <c r="IXH10"/>
      <c r="IXI10"/>
      <c r="IXJ10"/>
      <c r="IXK10"/>
      <c r="IXL10"/>
      <c r="IYQ10" s="112"/>
      <c r="IYR10" s="112"/>
      <c r="IYS10" s="112"/>
      <c r="IYT10" s="112"/>
      <c r="IYU10" s="112"/>
      <c r="IYV10" s="112"/>
      <c r="IYW10" s="112"/>
      <c r="IYX10" s="112"/>
      <c r="IYY10"/>
      <c r="IYZ10"/>
      <c r="IZA10"/>
      <c r="IZB10"/>
      <c r="IZC10"/>
      <c r="IZD10"/>
      <c r="IZE10"/>
      <c r="IZF10"/>
      <c r="IZG10"/>
      <c r="IZH10"/>
      <c r="IZI10"/>
      <c r="IZJ10"/>
      <c r="IZK10"/>
      <c r="IZL10"/>
      <c r="IZM10"/>
      <c r="IZN10"/>
      <c r="IZO10"/>
      <c r="IZP10"/>
      <c r="IZQ10"/>
      <c r="IZR10"/>
      <c r="IZS10"/>
      <c r="IZT10"/>
      <c r="JAY10" s="112"/>
      <c r="JAZ10" s="112"/>
      <c r="JBA10" s="112"/>
      <c r="JBB10" s="112"/>
      <c r="JBC10" s="112"/>
      <c r="JBD10" s="112"/>
      <c r="JBE10" s="112"/>
      <c r="JBF10" s="112"/>
      <c r="JBG10"/>
      <c r="JBH10"/>
      <c r="JBI10"/>
      <c r="JBJ10"/>
      <c r="JBK10"/>
      <c r="JBL10"/>
      <c r="JBM10"/>
      <c r="JBN10"/>
      <c r="JBO10"/>
      <c r="JBP10"/>
      <c r="JBQ10"/>
      <c r="JBR10"/>
      <c r="JBS10"/>
      <c r="JBT10"/>
      <c r="JBU10"/>
      <c r="JBV10"/>
      <c r="JBW10"/>
      <c r="JBX10"/>
      <c r="JBY10"/>
      <c r="JBZ10"/>
      <c r="JCA10"/>
      <c r="JCB10"/>
      <c r="JDG10" s="112"/>
      <c r="JDH10" s="112"/>
      <c r="JDI10" s="112"/>
      <c r="JDJ10" s="112"/>
      <c r="JDK10" s="112"/>
      <c r="JDL10" s="112"/>
      <c r="JDM10" s="112"/>
      <c r="JDN10" s="112"/>
      <c r="JDO10"/>
      <c r="JDP10"/>
      <c r="JDQ10"/>
      <c r="JDR10"/>
      <c r="JDS10"/>
      <c r="JDT10"/>
      <c r="JDU10"/>
      <c r="JDV10"/>
      <c r="JDW10"/>
      <c r="JDX10"/>
      <c r="JDY10"/>
      <c r="JDZ10"/>
      <c r="JEA10"/>
      <c r="JEB10"/>
      <c r="JEC10"/>
      <c r="JED10"/>
      <c r="JEE10"/>
      <c r="JEF10"/>
      <c r="JEG10"/>
      <c r="JEH10"/>
      <c r="JEI10"/>
      <c r="JEJ10"/>
      <c r="JFO10" s="112"/>
      <c r="JFP10" s="112"/>
      <c r="JFQ10" s="112"/>
      <c r="JFR10" s="112"/>
      <c r="JFS10" s="112"/>
      <c r="JFT10" s="112"/>
      <c r="JFU10" s="112"/>
      <c r="JFV10" s="112"/>
      <c r="JFW10"/>
      <c r="JFX10"/>
      <c r="JFY10"/>
      <c r="JFZ10"/>
      <c r="JGA10"/>
      <c r="JGB10"/>
      <c r="JGC10"/>
      <c r="JGD10"/>
      <c r="JGE10"/>
      <c r="JGF10"/>
      <c r="JGG10"/>
      <c r="JGH10"/>
      <c r="JGI10"/>
      <c r="JGJ10"/>
      <c r="JGK10"/>
      <c r="JGL10"/>
      <c r="JGM10"/>
      <c r="JGN10"/>
      <c r="JGO10"/>
      <c r="JGP10"/>
      <c r="JGQ10"/>
      <c r="JGR10"/>
      <c r="JHW10" s="112"/>
      <c r="JHX10" s="112"/>
      <c r="JHY10" s="112"/>
      <c r="JHZ10" s="112"/>
      <c r="JIA10" s="112"/>
      <c r="JIB10" s="112"/>
      <c r="JIC10" s="112"/>
      <c r="JID10" s="112"/>
      <c r="JIE10"/>
      <c r="JIF10"/>
      <c r="JIG10"/>
      <c r="JIH10"/>
      <c r="JII10"/>
      <c r="JIJ10"/>
      <c r="JIK10"/>
      <c r="JIL10"/>
      <c r="JIM10"/>
      <c r="JIN10"/>
      <c r="JIO10"/>
      <c r="JIP10"/>
      <c r="JIQ10"/>
      <c r="JIR10"/>
      <c r="JIS10"/>
      <c r="JIT10"/>
      <c r="JIU10"/>
      <c r="JIV10"/>
      <c r="JIW10"/>
      <c r="JIX10"/>
      <c r="JIY10"/>
      <c r="JIZ10"/>
      <c r="JKE10" s="112"/>
      <c r="JKF10" s="112"/>
      <c r="JKG10" s="112"/>
      <c r="JKH10" s="112"/>
      <c r="JKI10" s="112"/>
      <c r="JKJ10" s="112"/>
      <c r="JKK10" s="112"/>
      <c r="JKL10" s="112"/>
      <c r="JKM10"/>
      <c r="JKN10"/>
      <c r="JKO10"/>
      <c r="JKP10"/>
      <c r="JKQ10"/>
      <c r="JKR10"/>
      <c r="JKS10"/>
      <c r="JKT10"/>
      <c r="JKU10"/>
      <c r="JKV10"/>
      <c r="JKW10"/>
      <c r="JKX10"/>
      <c r="JKY10"/>
      <c r="JKZ10"/>
      <c r="JLA10"/>
      <c r="JLB10"/>
      <c r="JLC10"/>
      <c r="JLD10"/>
      <c r="JLE10"/>
      <c r="JLF10"/>
      <c r="JLG10"/>
      <c r="JLH10"/>
      <c r="JMM10" s="112"/>
      <c r="JMN10" s="112"/>
      <c r="JMO10" s="112"/>
      <c r="JMP10" s="112"/>
      <c r="JMQ10" s="112"/>
      <c r="JMR10" s="112"/>
      <c r="JMS10" s="112"/>
      <c r="JMT10" s="112"/>
      <c r="JMU10"/>
      <c r="JMV10"/>
      <c r="JMW10"/>
      <c r="JMX10"/>
      <c r="JMY10"/>
      <c r="JMZ10"/>
      <c r="JNA10"/>
      <c r="JNB10"/>
      <c r="JNC10"/>
      <c r="JND10"/>
      <c r="JNE10"/>
      <c r="JNF10"/>
      <c r="JNG10"/>
      <c r="JNH10"/>
      <c r="JNI10"/>
      <c r="JNJ10"/>
      <c r="JNK10"/>
      <c r="JNL10"/>
      <c r="JNM10"/>
      <c r="JNN10"/>
      <c r="JNO10"/>
      <c r="JNP10"/>
      <c r="JOU10" s="112"/>
      <c r="JOV10" s="112"/>
      <c r="JOW10" s="112"/>
      <c r="JOX10" s="112"/>
      <c r="JOY10" s="112"/>
      <c r="JOZ10" s="112"/>
      <c r="JPA10" s="112"/>
      <c r="JPB10" s="112"/>
      <c r="JPC10"/>
      <c r="JPD10"/>
      <c r="JPE10"/>
      <c r="JPF10"/>
      <c r="JPG10"/>
      <c r="JPH10"/>
      <c r="JPI10"/>
      <c r="JPJ10"/>
      <c r="JPK10"/>
      <c r="JPL10"/>
      <c r="JPM10"/>
      <c r="JPN10"/>
      <c r="JPO10"/>
      <c r="JPP10"/>
      <c r="JPQ10"/>
      <c r="JPR10"/>
      <c r="JPS10"/>
      <c r="JPT10"/>
      <c r="JPU10"/>
      <c r="JPV10"/>
      <c r="JPW10"/>
      <c r="JPX10"/>
      <c r="JRC10" s="112"/>
      <c r="JRD10" s="112"/>
      <c r="JRE10" s="112"/>
      <c r="JRF10" s="112"/>
      <c r="JRG10" s="112"/>
      <c r="JRH10" s="112"/>
      <c r="JRI10" s="112"/>
      <c r="JRJ10" s="112"/>
      <c r="JRK10"/>
      <c r="JRL10"/>
      <c r="JRM10"/>
      <c r="JRN10"/>
      <c r="JRO10"/>
      <c r="JRP10"/>
      <c r="JRQ10"/>
      <c r="JRR10"/>
      <c r="JRS10"/>
      <c r="JRT10"/>
      <c r="JRU10"/>
      <c r="JRV10"/>
      <c r="JRW10"/>
      <c r="JRX10"/>
      <c r="JRY10"/>
      <c r="JRZ10"/>
      <c r="JSA10"/>
      <c r="JSB10"/>
      <c r="JSC10"/>
      <c r="JSD10"/>
      <c r="JSE10"/>
      <c r="JSF10"/>
      <c r="JTK10" s="112"/>
      <c r="JTL10" s="112"/>
      <c r="JTM10" s="112"/>
      <c r="JTN10" s="112"/>
      <c r="JTO10" s="112"/>
      <c r="JTP10" s="112"/>
      <c r="JTQ10" s="112"/>
      <c r="JTR10" s="112"/>
      <c r="JTS10"/>
      <c r="JTT10"/>
      <c r="JTU10"/>
      <c r="JTV10"/>
      <c r="JTW10"/>
      <c r="JTX10"/>
      <c r="JTY10"/>
      <c r="JTZ10"/>
      <c r="JUA10"/>
      <c r="JUB10"/>
      <c r="JUC10"/>
      <c r="JUD10"/>
      <c r="JUE10"/>
      <c r="JUF10"/>
      <c r="JUG10"/>
      <c r="JUH10"/>
      <c r="JUI10"/>
      <c r="JUJ10"/>
      <c r="JUK10"/>
      <c r="JUL10"/>
      <c r="JUM10"/>
      <c r="JUN10"/>
      <c r="JVS10" s="112"/>
      <c r="JVT10" s="112"/>
      <c r="JVU10" s="112"/>
      <c r="JVV10" s="112"/>
      <c r="JVW10" s="112"/>
      <c r="JVX10" s="112"/>
      <c r="JVY10" s="112"/>
      <c r="JVZ10" s="112"/>
      <c r="JWA10"/>
      <c r="JWB10"/>
      <c r="JWC10"/>
      <c r="JWD10"/>
      <c r="JWE10"/>
      <c r="JWF10"/>
      <c r="JWG10"/>
      <c r="JWH10"/>
      <c r="JWI10"/>
      <c r="JWJ10"/>
      <c r="JWK10"/>
      <c r="JWL10"/>
      <c r="JWM10"/>
      <c r="JWN10"/>
      <c r="JWO10"/>
      <c r="JWP10"/>
      <c r="JWQ10"/>
      <c r="JWR10"/>
      <c r="JWS10"/>
      <c r="JWT10"/>
      <c r="JWU10"/>
      <c r="JWV10"/>
      <c r="JYA10" s="112"/>
      <c r="JYB10" s="112"/>
      <c r="JYC10" s="112"/>
      <c r="JYD10" s="112"/>
      <c r="JYE10" s="112"/>
      <c r="JYF10" s="112"/>
      <c r="JYG10" s="112"/>
      <c r="JYH10" s="112"/>
      <c r="JYI10"/>
      <c r="JYJ10"/>
      <c r="JYK10"/>
      <c r="JYL10"/>
      <c r="JYM10"/>
      <c r="JYN10"/>
      <c r="JYO10"/>
      <c r="JYP10"/>
      <c r="JYQ10"/>
      <c r="JYR10"/>
      <c r="JYS10"/>
      <c r="JYT10"/>
      <c r="JYU10"/>
      <c r="JYV10"/>
      <c r="JYW10"/>
      <c r="JYX10"/>
      <c r="JYY10"/>
      <c r="JYZ10"/>
      <c r="JZA10"/>
      <c r="JZB10"/>
      <c r="JZC10"/>
      <c r="JZD10"/>
      <c r="KAI10" s="112"/>
      <c r="KAJ10" s="112"/>
      <c r="KAK10" s="112"/>
      <c r="KAL10" s="112"/>
      <c r="KAM10" s="112"/>
      <c r="KAN10" s="112"/>
      <c r="KAO10" s="112"/>
      <c r="KAP10" s="112"/>
      <c r="KAQ10"/>
      <c r="KAR10"/>
      <c r="KAS10"/>
      <c r="KAT10"/>
      <c r="KAU10"/>
      <c r="KAV10"/>
      <c r="KAW10"/>
      <c r="KAX10"/>
      <c r="KAY10"/>
      <c r="KAZ10"/>
      <c r="KBA10"/>
      <c r="KBB10"/>
      <c r="KBC10"/>
      <c r="KBD10"/>
      <c r="KBE10"/>
      <c r="KBF10"/>
      <c r="KBG10"/>
      <c r="KBH10"/>
      <c r="KBI10"/>
      <c r="KBJ10"/>
      <c r="KBK10"/>
      <c r="KBL10"/>
      <c r="KCQ10" s="112"/>
      <c r="KCR10" s="112"/>
      <c r="KCS10" s="112"/>
      <c r="KCT10" s="112"/>
      <c r="KCU10" s="112"/>
      <c r="KCV10" s="112"/>
      <c r="KCW10" s="112"/>
      <c r="KCX10" s="112"/>
      <c r="KCY10"/>
      <c r="KCZ10"/>
      <c r="KDA10"/>
      <c r="KDB10"/>
      <c r="KDC10"/>
      <c r="KDD10"/>
      <c r="KDE10"/>
      <c r="KDF10"/>
      <c r="KDG10"/>
      <c r="KDH10"/>
      <c r="KDI10"/>
      <c r="KDJ10"/>
      <c r="KDK10"/>
      <c r="KDL10"/>
      <c r="KDM10"/>
      <c r="KDN10"/>
      <c r="KDO10"/>
      <c r="KDP10"/>
      <c r="KDQ10"/>
      <c r="KDR10"/>
      <c r="KDS10"/>
      <c r="KDT10"/>
      <c r="KEY10" s="112"/>
      <c r="KEZ10" s="112"/>
      <c r="KFA10" s="112"/>
      <c r="KFB10" s="112"/>
      <c r="KFC10" s="112"/>
      <c r="KFD10" s="112"/>
      <c r="KFE10" s="112"/>
      <c r="KFF10" s="112"/>
      <c r="KFG10"/>
      <c r="KFH10"/>
      <c r="KFI10"/>
      <c r="KFJ10"/>
      <c r="KFK10"/>
      <c r="KFL10"/>
      <c r="KFM10"/>
      <c r="KFN10"/>
      <c r="KFO10"/>
      <c r="KFP10"/>
      <c r="KFQ10"/>
      <c r="KFR10"/>
      <c r="KFS10"/>
      <c r="KFT10"/>
      <c r="KFU10"/>
      <c r="KFV10"/>
      <c r="KFW10"/>
      <c r="KFX10"/>
      <c r="KFY10"/>
      <c r="KFZ10"/>
      <c r="KGA10"/>
      <c r="KGB10"/>
      <c r="KHG10" s="112"/>
      <c r="KHH10" s="112"/>
      <c r="KHI10" s="112"/>
      <c r="KHJ10" s="112"/>
      <c r="KHK10" s="112"/>
      <c r="KHL10" s="112"/>
      <c r="KHM10" s="112"/>
      <c r="KHN10" s="112"/>
      <c r="KHO10"/>
      <c r="KHP10"/>
      <c r="KHQ10"/>
      <c r="KHR10"/>
      <c r="KHS10"/>
      <c r="KHT10"/>
      <c r="KHU10"/>
      <c r="KHV10"/>
      <c r="KHW10"/>
      <c r="KHX10"/>
      <c r="KHY10"/>
      <c r="KHZ10"/>
      <c r="KIA10"/>
      <c r="KIB10"/>
      <c r="KIC10"/>
      <c r="KID10"/>
      <c r="KIE10"/>
      <c r="KIF10"/>
      <c r="KIG10"/>
      <c r="KIH10"/>
      <c r="KII10"/>
      <c r="KIJ10"/>
      <c r="KJO10" s="112"/>
      <c r="KJP10" s="112"/>
      <c r="KJQ10" s="112"/>
      <c r="KJR10" s="112"/>
      <c r="KJS10" s="112"/>
      <c r="KJT10" s="112"/>
      <c r="KJU10" s="112"/>
      <c r="KJV10" s="112"/>
      <c r="KJW10"/>
      <c r="KJX10"/>
      <c r="KJY10"/>
      <c r="KJZ10"/>
      <c r="KKA10"/>
      <c r="KKB10"/>
      <c r="KKC10"/>
      <c r="KKD10"/>
      <c r="KKE10"/>
      <c r="KKF10"/>
      <c r="KKG10"/>
      <c r="KKH10"/>
      <c r="KKI10"/>
      <c r="KKJ10"/>
      <c r="KKK10"/>
      <c r="KKL10"/>
      <c r="KKM10"/>
      <c r="KKN10"/>
      <c r="KKO10"/>
      <c r="KKP10"/>
      <c r="KKQ10"/>
      <c r="KKR10"/>
      <c r="KLW10" s="112"/>
      <c r="KLX10" s="112"/>
      <c r="KLY10" s="112"/>
      <c r="KLZ10" s="112"/>
      <c r="KMA10" s="112"/>
      <c r="KMB10" s="112"/>
      <c r="KMC10" s="112"/>
      <c r="KMD10" s="112"/>
      <c r="KME10"/>
      <c r="KMF10"/>
      <c r="KMG10"/>
      <c r="KMH10"/>
      <c r="KMI10"/>
      <c r="KMJ10"/>
      <c r="KMK10"/>
      <c r="KML10"/>
      <c r="KMM10"/>
      <c r="KMN10"/>
      <c r="KMO10"/>
      <c r="KMP10"/>
      <c r="KMQ10"/>
      <c r="KMR10"/>
      <c r="KMS10"/>
      <c r="KMT10"/>
      <c r="KMU10"/>
      <c r="KMV10"/>
      <c r="KMW10"/>
      <c r="KMX10"/>
      <c r="KMY10"/>
      <c r="KMZ10"/>
      <c r="KOE10" s="112"/>
      <c r="KOF10" s="112"/>
      <c r="KOG10" s="112"/>
      <c r="KOH10" s="112"/>
      <c r="KOI10" s="112"/>
      <c r="KOJ10" s="112"/>
      <c r="KOK10" s="112"/>
      <c r="KOL10" s="112"/>
      <c r="KOM10"/>
      <c r="KON10"/>
      <c r="KOO10"/>
      <c r="KOP10"/>
      <c r="KOQ10"/>
      <c r="KOR10"/>
      <c r="KOS10"/>
      <c r="KOT10"/>
      <c r="KOU10"/>
      <c r="KOV10"/>
      <c r="KOW10"/>
      <c r="KOX10"/>
      <c r="KOY10"/>
      <c r="KOZ10"/>
      <c r="KPA10"/>
      <c r="KPB10"/>
      <c r="KPC10"/>
      <c r="KPD10"/>
      <c r="KPE10"/>
      <c r="KPF10"/>
      <c r="KPG10"/>
      <c r="KPH10"/>
      <c r="KQM10" s="112"/>
      <c r="KQN10" s="112"/>
      <c r="KQO10" s="112"/>
      <c r="KQP10" s="112"/>
      <c r="KQQ10" s="112"/>
      <c r="KQR10" s="112"/>
      <c r="KQS10" s="112"/>
      <c r="KQT10" s="112"/>
      <c r="KQU10"/>
      <c r="KQV10"/>
      <c r="KQW10"/>
      <c r="KQX10"/>
      <c r="KQY10"/>
      <c r="KQZ10"/>
      <c r="KRA10"/>
      <c r="KRB10"/>
      <c r="KRC10"/>
      <c r="KRD10"/>
      <c r="KRE10"/>
      <c r="KRF10"/>
      <c r="KRG10"/>
      <c r="KRH10"/>
      <c r="KRI10"/>
      <c r="KRJ10"/>
      <c r="KRK10"/>
      <c r="KRL10"/>
      <c r="KRM10"/>
      <c r="KRN10"/>
      <c r="KRO10"/>
      <c r="KRP10"/>
      <c r="KSU10" s="112"/>
      <c r="KSV10" s="112"/>
      <c r="KSW10" s="112"/>
      <c r="KSX10" s="112"/>
      <c r="KSY10" s="112"/>
      <c r="KSZ10" s="112"/>
      <c r="KTA10" s="112"/>
      <c r="KTB10" s="112"/>
      <c r="KTC10"/>
      <c r="KTD10"/>
      <c r="KTE10"/>
      <c r="KTF10"/>
      <c r="KTG10"/>
      <c r="KTH10"/>
      <c r="KTI10"/>
      <c r="KTJ10"/>
      <c r="KTK10"/>
      <c r="KTL10"/>
      <c r="KTM10"/>
      <c r="KTN10"/>
      <c r="KTO10"/>
      <c r="KTP10"/>
      <c r="KTQ10"/>
      <c r="KTR10"/>
      <c r="KTS10"/>
      <c r="KTT10"/>
      <c r="KTU10"/>
      <c r="KTV10"/>
      <c r="KTW10"/>
      <c r="KTX10"/>
      <c r="KVC10" s="112"/>
      <c r="KVD10" s="112"/>
      <c r="KVE10" s="112"/>
      <c r="KVF10" s="112"/>
      <c r="KVG10" s="112"/>
      <c r="KVH10" s="112"/>
      <c r="KVI10" s="112"/>
      <c r="KVJ10" s="112"/>
      <c r="KVK10"/>
      <c r="KVL10"/>
      <c r="KVM10"/>
      <c r="KVN10"/>
      <c r="KVO10"/>
      <c r="KVP10"/>
      <c r="KVQ10"/>
      <c r="KVR10"/>
      <c r="KVS10"/>
      <c r="KVT10"/>
      <c r="KVU10"/>
      <c r="KVV10"/>
      <c r="KVW10"/>
      <c r="KVX10"/>
      <c r="KVY10"/>
      <c r="KVZ10"/>
      <c r="KWA10"/>
      <c r="KWB10"/>
      <c r="KWC10"/>
      <c r="KWD10"/>
      <c r="KWE10"/>
      <c r="KWF10"/>
      <c r="KXK10" s="112"/>
      <c r="KXL10" s="112"/>
      <c r="KXM10" s="112"/>
      <c r="KXN10" s="112"/>
      <c r="KXO10" s="112"/>
      <c r="KXP10" s="112"/>
      <c r="KXQ10" s="112"/>
      <c r="KXR10" s="112"/>
      <c r="KXS10"/>
      <c r="KXT10"/>
      <c r="KXU10"/>
      <c r="KXV10"/>
      <c r="KXW10"/>
      <c r="KXX10"/>
      <c r="KXY10"/>
      <c r="KXZ10"/>
      <c r="KYA10"/>
      <c r="KYB10"/>
      <c r="KYC10"/>
      <c r="KYD10"/>
      <c r="KYE10"/>
      <c r="KYF10"/>
      <c r="KYG10"/>
      <c r="KYH10"/>
      <c r="KYI10"/>
      <c r="KYJ10"/>
      <c r="KYK10"/>
      <c r="KYL10"/>
      <c r="KYM10"/>
      <c r="KYN10"/>
      <c r="KZS10" s="112"/>
      <c r="KZT10" s="112"/>
      <c r="KZU10" s="112"/>
      <c r="KZV10" s="112"/>
      <c r="KZW10" s="112"/>
      <c r="KZX10" s="112"/>
      <c r="KZY10" s="112"/>
      <c r="KZZ10" s="112"/>
      <c r="LAA10"/>
      <c r="LAB10"/>
      <c r="LAC10"/>
      <c r="LAD10"/>
      <c r="LAE10"/>
      <c r="LAF10"/>
      <c r="LAG10"/>
      <c r="LAH10"/>
      <c r="LAI10"/>
      <c r="LAJ10"/>
      <c r="LAK10"/>
      <c r="LAL10"/>
      <c r="LAM10"/>
      <c r="LAN10"/>
      <c r="LAO10"/>
      <c r="LAP10"/>
      <c r="LAQ10"/>
      <c r="LAR10"/>
      <c r="LAS10"/>
      <c r="LAT10"/>
      <c r="LAU10"/>
      <c r="LAV10"/>
      <c r="LCA10" s="112"/>
      <c r="LCB10" s="112"/>
      <c r="LCC10" s="112"/>
      <c r="LCD10" s="112"/>
      <c r="LCE10" s="112"/>
      <c r="LCF10" s="112"/>
      <c r="LCG10" s="112"/>
      <c r="LCH10" s="112"/>
      <c r="LCI10"/>
      <c r="LCJ10"/>
      <c r="LCK10"/>
      <c r="LCL10"/>
      <c r="LCM10"/>
      <c r="LCN10"/>
      <c r="LCO10"/>
      <c r="LCP10"/>
      <c r="LCQ10"/>
      <c r="LCR10"/>
      <c r="LCS10"/>
      <c r="LCT10"/>
      <c r="LCU10"/>
      <c r="LCV10"/>
      <c r="LCW10"/>
      <c r="LCX10"/>
      <c r="LCY10"/>
      <c r="LCZ10"/>
      <c r="LDA10"/>
      <c r="LDB10"/>
      <c r="LDC10"/>
      <c r="LDD10"/>
      <c r="LEI10" s="112"/>
      <c r="LEJ10" s="112"/>
      <c r="LEK10" s="112"/>
      <c r="LEL10" s="112"/>
      <c r="LEM10" s="112"/>
      <c r="LEN10" s="112"/>
      <c r="LEO10" s="112"/>
      <c r="LEP10" s="112"/>
      <c r="LEQ10"/>
      <c r="LER10"/>
      <c r="LES10"/>
      <c r="LET10"/>
      <c r="LEU10"/>
      <c r="LEV10"/>
      <c r="LEW10"/>
      <c r="LEX10"/>
      <c r="LEY10"/>
      <c r="LEZ10"/>
      <c r="LFA10"/>
      <c r="LFB10"/>
      <c r="LFC10"/>
      <c r="LFD10"/>
      <c r="LFE10"/>
      <c r="LFF10"/>
      <c r="LFG10"/>
      <c r="LFH10"/>
      <c r="LFI10"/>
      <c r="LFJ10"/>
      <c r="LFK10"/>
      <c r="LFL10"/>
      <c r="LGQ10" s="112"/>
      <c r="LGR10" s="112"/>
      <c r="LGS10" s="112"/>
      <c r="LGT10" s="112"/>
      <c r="LGU10" s="112"/>
      <c r="LGV10" s="112"/>
      <c r="LGW10" s="112"/>
      <c r="LGX10" s="112"/>
      <c r="LGY10"/>
      <c r="LGZ10"/>
      <c r="LHA10"/>
      <c r="LHB10"/>
      <c r="LHC10"/>
      <c r="LHD10"/>
      <c r="LHE10"/>
      <c r="LHF10"/>
      <c r="LHG10"/>
      <c r="LHH10"/>
      <c r="LHI10"/>
      <c r="LHJ10"/>
      <c r="LHK10"/>
      <c r="LHL10"/>
      <c r="LHM10"/>
      <c r="LHN10"/>
      <c r="LHO10"/>
      <c r="LHP10"/>
      <c r="LHQ10"/>
      <c r="LHR10"/>
      <c r="LHS10"/>
      <c r="LHT10"/>
      <c r="LIY10" s="112"/>
      <c r="LIZ10" s="112"/>
      <c r="LJA10" s="112"/>
      <c r="LJB10" s="112"/>
      <c r="LJC10" s="112"/>
      <c r="LJD10" s="112"/>
      <c r="LJE10" s="112"/>
      <c r="LJF10" s="112"/>
      <c r="LJG10"/>
      <c r="LJH10"/>
      <c r="LJI10"/>
      <c r="LJJ10"/>
      <c r="LJK10"/>
      <c r="LJL10"/>
      <c r="LJM10"/>
      <c r="LJN10"/>
      <c r="LJO10"/>
      <c r="LJP10"/>
      <c r="LJQ10"/>
      <c r="LJR10"/>
      <c r="LJS10"/>
      <c r="LJT10"/>
      <c r="LJU10"/>
      <c r="LJV10"/>
      <c r="LJW10"/>
      <c r="LJX10"/>
      <c r="LJY10"/>
      <c r="LJZ10"/>
      <c r="LKA10"/>
      <c r="LKB10"/>
      <c r="LLG10" s="112"/>
      <c r="LLH10" s="112"/>
      <c r="LLI10" s="112"/>
      <c r="LLJ10" s="112"/>
      <c r="LLK10" s="112"/>
      <c r="LLL10" s="112"/>
      <c r="LLM10" s="112"/>
      <c r="LLN10" s="112"/>
      <c r="LLO10"/>
      <c r="LLP10"/>
      <c r="LLQ10"/>
      <c r="LLR10"/>
      <c r="LLS10"/>
      <c r="LLT10"/>
      <c r="LLU10"/>
      <c r="LLV10"/>
      <c r="LLW10"/>
      <c r="LLX10"/>
      <c r="LLY10"/>
      <c r="LLZ10"/>
      <c r="LMA10"/>
      <c r="LMB10"/>
      <c r="LMC10"/>
      <c r="LMD10"/>
      <c r="LME10"/>
      <c r="LMF10"/>
      <c r="LMG10"/>
      <c r="LMH10"/>
      <c r="LMI10"/>
      <c r="LMJ10"/>
      <c r="LNO10" s="112"/>
      <c r="LNP10" s="112"/>
      <c r="LNQ10" s="112"/>
      <c r="LNR10" s="112"/>
      <c r="LNS10" s="112"/>
      <c r="LNT10" s="112"/>
      <c r="LNU10" s="112"/>
      <c r="LNV10" s="112"/>
      <c r="LNW10"/>
      <c r="LNX10"/>
      <c r="LNY10"/>
      <c r="LNZ10"/>
      <c r="LOA10"/>
      <c r="LOB10"/>
      <c r="LOC10"/>
      <c r="LOD10"/>
      <c r="LOE10"/>
      <c r="LOF10"/>
      <c r="LOG10"/>
      <c r="LOH10"/>
      <c r="LOI10"/>
      <c r="LOJ10"/>
      <c r="LOK10"/>
      <c r="LOL10"/>
      <c r="LOM10"/>
      <c r="LON10"/>
      <c r="LOO10"/>
      <c r="LOP10"/>
      <c r="LOQ10"/>
      <c r="LOR10"/>
      <c r="LPW10" s="112"/>
      <c r="LPX10" s="112"/>
      <c r="LPY10" s="112"/>
      <c r="LPZ10" s="112"/>
      <c r="LQA10" s="112"/>
      <c r="LQB10" s="112"/>
      <c r="LQC10" s="112"/>
      <c r="LQD10" s="112"/>
      <c r="LQE10"/>
      <c r="LQF10"/>
      <c r="LQG10"/>
      <c r="LQH10"/>
      <c r="LQI10"/>
      <c r="LQJ10"/>
      <c r="LQK10"/>
      <c r="LQL10"/>
      <c r="LQM10"/>
      <c r="LQN10"/>
      <c r="LQO10"/>
      <c r="LQP10"/>
      <c r="LQQ10"/>
      <c r="LQR10"/>
      <c r="LQS10"/>
      <c r="LQT10"/>
      <c r="LQU10"/>
      <c r="LQV10"/>
      <c r="LQW10"/>
      <c r="LQX10"/>
      <c r="LQY10"/>
      <c r="LQZ10"/>
      <c r="LSE10" s="112"/>
      <c r="LSF10" s="112"/>
      <c r="LSG10" s="112"/>
      <c r="LSH10" s="112"/>
      <c r="LSI10" s="112"/>
      <c r="LSJ10" s="112"/>
      <c r="LSK10" s="112"/>
      <c r="LSL10" s="112"/>
      <c r="LSM10"/>
      <c r="LSN10"/>
      <c r="LSO10"/>
      <c r="LSP10"/>
      <c r="LSQ10"/>
      <c r="LSR10"/>
      <c r="LSS10"/>
      <c r="LST10"/>
      <c r="LSU10"/>
      <c r="LSV10"/>
      <c r="LSW10"/>
      <c r="LSX10"/>
      <c r="LSY10"/>
      <c r="LSZ10"/>
      <c r="LTA10"/>
      <c r="LTB10"/>
      <c r="LTC10"/>
      <c r="LTD10"/>
      <c r="LTE10"/>
      <c r="LTF10"/>
      <c r="LTG10"/>
      <c r="LTH10"/>
      <c r="LUM10" s="112"/>
      <c r="LUN10" s="112"/>
      <c r="LUO10" s="112"/>
      <c r="LUP10" s="112"/>
      <c r="LUQ10" s="112"/>
      <c r="LUR10" s="112"/>
      <c r="LUS10" s="112"/>
      <c r="LUT10" s="112"/>
      <c r="LUU10"/>
      <c r="LUV10"/>
      <c r="LUW10"/>
      <c r="LUX10"/>
      <c r="LUY10"/>
      <c r="LUZ10"/>
      <c r="LVA10"/>
      <c r="LVB10"/>
      <c r="LVC10"/>
      <c r="LVD10"/>
      <c r="LVE10"/>
      <c r="LVF10"/>
      <c r="LVG10"/>
      <c r="LVH10"/>
      <c r="LVI10"/>
      <c r="LVJ10"/>
      <c r="LVK10"/>
      <c r="LVL10"/>
      <c r="LVM10"/>
      <c r="LVN10"/>
      <c r="LVO10"/>
      <c r="LVP10"/>
      <c r="LWU10" s="112"/>
      <c r="LWV10" s="112"/>
      <c r="LWW10" s="112"/>
      <c r="LWX10" s="112"/>
      <c r="LWY10" s="112"/>
      <c r="LWZ10" s="112"/>
      <c r="LXA10" s="112"/>
      <c r="LXB10" s="112"/>
      <c r="LXC10"/>
      <c r="LXD10"/>
      <c r="LXE10"/>
      <c r="LXF10"/>
      <c r="LXG10"/>
      <c r="LXH10"/>
      <c r="LXI10"/>
      <c r="LXJ10"/>
      <c r="LXK10"/>
      <c r="LXL10"/>
      <c r="LXM10"/>
      <c r="LXN10"/>
      <c r="LXO10"/>
      <c r="LXP10"/>
      <c r="LXQ10"/>
      <c r="LXR10"/>
      <c r="LXS10"/>
      <c r="LXT10"/>
      <c r="LXU10"/>
      <c r="LXV10"/>
      <c r="LXW10"/>
      <c r="LXX10"/>
      <c r="LZC10" s="112"/>
      <c r="LZD10" s="112"/>
      <c r="LZE10" s="112"/>
      <c r="LZF10" s="112"/>
      <c r="LZG10" s="112"/>
      <c r="LZH10" s="112"/>
      <c r="LZI10" s="112"/>
      <c r="LZJ10" s="112"/>
      <c r="LZK10"/>
      <c r="LZL10"/>
      <c r="LZM10"/>
      <c r="LZN10"/>
      <c r="LZO10"/>
      <c r="LZP10"/>
      <c r="LZQ10"/>
      <c r="LZR10"/>
      <c r="LZS10"/>
      <c r="LZT10"/>
      <c r="LZU10"/>
      <c r="LZV10"/>
      <c r="LZW10"/>
      <c r="LZX10"/>
      <c r="LZY10"/>
      <c r="LZZ10"/>
      <c r="MAA10"/>
      <c r="MAB10"/>
      <c r="MAC10"/>
      <c r="MAD10"/>
      <c r="MAE10"/>
      <c r="MAF10"/>
      <c r="MBK10" s="112"/>
      <c r="MBL10" s="112"/>
      <c r="MBM10" s="112"/>
      <c r="MBN10" s="112"/>
      <c r="MBO10" s="112"/>
      <c r="MBP10" s="112"/>
      <c r="MBQ10" s="112"/>
      <c r="MBR10" s="112"/>
      <c r="MBS10"/>
      <c r="MBT10"/>
      <c r="MBU10"/>
      <c r="MBV10"/>
      <c r="MBW10"/>
      <c r="MBX10"/>
      <c r="MBY10"/>
      <c r="MBZ10"/>
      <c r="MCA10"/>
      <c r="MCB10"/>
      <c r="MCC10"/>
      <c r="MCD10"/>
      <c r="MCE10"/>
      <c r="MCF10"/>
      <c r="MCG10"/>
      <c r="MCH10"/>
      <c r="MCI10"/>
      <c r="MCJ10"/>
      <c r="MCK10"/>
      <c r="MCL10"/>
      <c r="MCM10"/>
      <c r="MCN10"/>
      <c r="MDS10" s="112"/>
      <c r="MDT10" s="112"/>
      <c r="MDU10" s="112"/>
      <c r="MDV10" s="112"/>
      <c r="MDW10" s="112"/>
      <c r="MDX10" s="112"/>
      <c r="MDY10" s="112"/>
      <c r="MDZ10" s="112"/>
      <c r="MEA10"/>
      <c r="MEB10"/>
      <c r="MEC10"/>
      <c r="MED10"/>
      <c r="MEE10"/>
      <c r="MEF10"/>
      <c r="MEG10"/>
      <c r="MEH10"/>
      <c r="MEI10"/>
      <c r="MEJ10"/>
      <c r="MEK10"/>
      <c r="MEL10"/>
      <c r="MEM10"/>
      <c r="MEN10"/>
      <c r="MEO10"/>
      <c r="MEP10"/>
      <c r="MEQ10"/>
      <c r="MER10"/>
      <c r="MES10"/>
      <c r="MET10"/>
      <c r="MEU10"/>
      <c r="MEV10"/>
      <c r="MGA10" s="112"/>
      <c r="MGB10" s="112"/>
      <c r="MGC10" s="112"/>
      <c r="MGD10" s="112"/>
      <c r="MGE10" s="112"/>
      <c r="MGF10" s="112"/>
      <c r="MGG10" s="112"/>
      <c r="MGH10" s="112"/>
      <c r="MGI10"/>
      <c r="MGJ10"/>
      <c r="MGK10"/>
      <c r="MGL10"/>
      <c r="MGM10"/>
      <c r="MGN10"/>
      <c r="MGO10"/>
      <c r="MGP10"/>
      <c r="MGQ10"/>
      <c r="MGR10"/>
      <c r="MGS10"/>
      <c r="MGT10"/>
      <c r="MGU10"/>
      <c r="MGV10"/>
      <c r="MGW10"/>
      <c r="MGX10"/>
      <c r="MGY10"/>
      <c r="MGZ10"/>
      <c r="MHA10"/>
      <c r="MHB10"/>
      <c r="MHC10"/>
      <c r="MHD10"/>
      <c r="MII10" s="112"/>
      <c r="MIJ10" s="112"/>
      <c r="MIK10" s="112"/>
      <c r="MIL10" s="112"/>
      <c r="MIM10" s="112"/>
      <c r="MIN10" s="112"/>
      <c r="MIO10" s="112"/>
      <c r="MIP10" s="112"/>
      <c r="MIQ10"/>
      <c r="MIR10"/>
      <c r="MIS10"/>
      <c r="MIT10"/>
      <c r="MIU10"/>
      <c r="MIV10"/>
      <c r="MIW10"/>
      <c r="MIX10"/>
      <c r="MIY10"/>
      <c r="MIZ10"/>
      <c r="MJA10"/>
      <c r="MJB10"/>
      <c r="MJC10"/>
      <c r="MJD10"/>
      <c r="MJE10"/>
      <c r="MJF10"/>
      <c r="MJG10"/>
      <c r="MJH10"/>
      <c r="MJI10"/>
      <c r="MJJ10"/>
      <c r="MJK10"/>
      <c r="MJL10"/>
      <c r="MKQ10" s="112"/>
      <c r="MKR10" s="112"/>
      <c r="MKS10" s="112"/>
      <c r="MKT10" s="112"/>
      <c r="MKU10" s="112"/>
      <c r="MKV10" s="112"/>
      <c r="MKW10" s="112"/>
      <c r="MKX10" s="112"/>
      <c r="MKY10"/>
      <c r="MKZ10"/>
      <c r="MLA10"/>
      <c r="MLB10"/>
      <c r="MLC10"/>
      <c r="MLD10"/>
      <c r="MLE10"/>
      <c r="MLF10"/>
      <c r="MLG10"/>
      <c r="MLH10"/>
      <c r="MLI10"/>
      <c r="MLJ10"/>
      <c r="MLK10"/>
      <c r="MLL10"/>
      <c r="MLM10"/>
      <c r="MLN10"/>
      <c r="MLO10"/>
      <c r="MLP10"/>
      <c r="MLQ10"/>
      <c r="MLR10"/>
      <c r="MLS10"/>
      <c r="MLT10"/>
      <c r="MMY10" s="112"/>
      <c r="MMZ10" s="112"/>
      <c r="MNA10" s="112"/>
      <c r="MNB10" s="112"/>
      <c r="MNC10" s="112"/>
      <c r="MND10" s="112"/>
      <c r="MNE10" s="112"/>
      <c r="MNF10" s="112"/>
      <c r="MNG10"/>
      <c r="MNH10"/>
      <c r="MNI10"/>
      <c r="MNJ10"/>
      <c r="MNK10"/>
      <c r="MNL10"/>
      <c r="MNM10"/>
      <c r="MNN10"/>
      <c r="MNO10"/>
      <c r="MNP10"/>
      <c r="MNQ10"/>
      <c r="MNR10"/>
      <c r="MNS10"/>
      <c r="MNT10"/>
      <c r="MNU10"/>
      <c r="MNV10"/>
      <c r="MNW10"/>
      <c r="MNX10"/>
      <c r="MNY10"/>
      <c r="MNZ10"/>
      <c r="MOA10"/>
      <c r="MOB10"/>
      <c r="MPG10" s="112"/>
      <c r="MPH10" s="112"/>
      <c r="MPI10" s="112"/>
      <c r="MPJ10" s="112"/>
      <c r="MPK10" s="112"/>
      <c r="MPL10" s="112"/>
      <c r="MPM10" s="112"/>
      <c r="MPN10" s="112"/>
      <c r="MPO10"/>
      <c r="MPP10"/>
      <c r="MPQ10"/>
      <c r="MPR10"/>
      <c r="MPS10"/>
      <c r="MPT10"/>
      <c r="MPU10"/>
      <c r="MPV10"/>
      <c r="MPW10"/>
      <c r="MPX10"/>
      <c r="MPY10"/>
      <c r="MPZ10"/>
      <c r="MQA10"/>
      <c r="MQB10"/>
      <c r="MQC10"/>
      <c r="MQD10"/>
      <c r="MQE10"/>
      <c r="MQF10"/>
      <c r="MQG10"/>
      <c r="MQH10"/>
      <c r="MQI10"/>
      <c r="MQJ10"/>
      <c r="MRO10" s="112"/>
      <c r="MRP10" s="112"/>
      <c r="MRQ10" s="112"/>
      <c r="MRR10" s="112"/>
      <c r="MRS10" s="112"/>
      <c r="MRT10" s="112"/>
      <c r="MRU10" s="112"/>
      <c r="MRV10" s="112"/>
      <c r="MRW10"/>
      <c r="MRX10"/>
      <c r="MRY10"/>
      <c r="MRZ10"/>
      <c r="MSA10"/>
      <c r="MSB10"/>
      <c r="MSC10"/>
      <c r="MSD10"/>
      <c r="MSE10"/>
      <c r="MSF10"/>
      <c r="MSG10"/>
      <c r="MSH10"/>
      <c r="MSI10"/>
      <c r="MSJ10"/>
      <c r="MSK10"/>
      <c r="MSL10"/>
      <c r="MSM10"/>
      <c r="MSN10"/>
      <c r="MSO10"/>
      <c r="MSP10"/>
      <c r="MSQ10"/>
      <c r="MSR10"/>
      <c r="MTW10" s="112"/>
      <c r="MTX10" s="112"/>
      <c r="MTY10" s="112"/>
      <c r="MTZ10" s="112"/>
      <c r="MUA10" s="112"/>
      <c r="MUB10" s="112"/>
      <c r="MUC10" s="112"/>
      <c r="MUD10" s="112"/>
      <c r="MUE10"/>
      <c r="MUF10"/>
      <c r="MUG10"/>
      <c r="MUH10"/>
      <c r="MUI10"/>
      <c r="MUJ10"/>
      <c r="MUK10"/>
      <c r="MUL10"/>
      <c r="MUM10"/>
      <c r="MUN10"/>
      <c r="MUO10"/>
      <c r="MUP10"/>
      <c r="MUQ10"/>
      <c r="MUR10"/>
      <c r="MUS10"/>
      <c r="MUT10"/>
      <c r="MUU10"/>
      <c r="MUV10"/>
      <c r="MUW10"/>
      <c r="MUX10"/>
      <c r="MUY10"/>
      <c r="MUZ10"/>
      <c r="MWE10" s="112"/>
      <c r="MWF10" s="112"/>
      <c r="MWG10" s="112"/>
      <c r="MWH10" s="112"/>
      <c r="MWI10" s="112"/>
      <c r="MWJ10" s="112"/>
      <c r="MWK10" s="112"/>
      <c r="MWL10" s="112"/>
      <c r="MWM10"/>
      <c r="MWN10"/>
      <c r="MWO10"/>
      <c r="MWP10"/>
      <c r="MWQ10"/>
      <c r="MWR10"/>
      <c r="MWS10"/>
      <c r="MWT10"/>
      <c r="MWU10"/>
      <c r="MWV10"/>
      <c r="MWW10"/>
      <c r="MWX10"/>
      <c r="MWY10"/>
      <c r="MWZ10"/>
      <c r="MXA10"/>
      <c r="MXB10"/>
      <c r="MXC10"/>
      <c r="MXD10"/>
      <c r="MXE10"/>
      <c r="MXF10"/>
      <c r="MXG10"/>
      <c r="MXH10"/>
      <c r="MYM10" s="112"/>
      <c r="MYN10" s="112"/>
      <c r="MYO10" s="112"/>
      <c r="MYP10" s="112"/>
      <c r="MYQ10" s="112"/>
      <c r="MYR10" s="112"/>
      <c r="MYS10" s="112"/>
      <c r="MYT10" s="112"/>
      <c r="MYU10"/>
      <c r="MYV10"/>
      <c r="MYW10"/>
      <c r="MYX10"/>
      <c r="MYY10"/>
      <c r="MYZ10"/>
      <c r="MZA10"/>
      <c r="MZB10"/>
      <c r="MZC10"/>
      <c r="MZD10"/>
      <c r="MZE10"/>
      <c r="MZF10"/>
      <c r="MZG10"/>
      <c r="MZH10"/>
      <c r="MZI10"/>
      <c r="MZJ10"/>
      <c r="MZK10"/>
      <c r="MZL10"/>
      <c r="MZM10"/>
      <c r="MZN10"/>
      <c r="MZO10"/>
      <c r="MZP10"/>
      <c r="NAU10" s="112"/>
      <c r="NAV10" s="112"/>
      <c r="NAW10" s="112"/>
      <c r="NAX10" s="112"/>
      <c r="NAY10" s="112"/>
      <c r="NAZ10" s="112"/>
      <c r="NBA10" s="112"/>
      <c r="NBB10" s="112"/>
      <c r="NBC10"/>
      <c r="NBD10"/>
      <c r="NBE10"/>
      <c r="NBF10"/>
      <c r="NBG10"/>
      <c r="NBH10"/>
      <c r="NBI10"/>
      <c r="NBJ10"/>
      <c r="NBK10"/>
      <c r="NBL10"/>
      <c r="NBM10"/>
      <c r="NBN10"/>
      <c r="NBO10"/>
      <c r="NBP10"/>
      <c r="NBQ10"/>
      <c r="NBR10"/>
      <c r="NBS10"/>
      <c r="NBT10"/>
      <c r="NBU10"/>
      <c r="NBV10"/>
      <c r="NBW10"/>
      <c r="NBX10"/>
      <c r="NDC10" s="112"/>
      <c r="NDD10" s="112"/>
      <c r="NDE10" s="112"/>
      <c r="NDF10" s="112"/>
      <c r="NDG10" s="112"/>
      <c r="NDH10" s="112"/>
      <c r="NDI10" s="112"/>
      <c r="NDJ10" s="112"/>
      <c r="NDK10"/>
      <c r="NDL10"/>
      <c r="NDM10"/>
      <c r="NDN10"/>
      <c r="NDO10"/>
      <c r="NDP10"/>
      <c r="NDQ10"/>
      <c r="NDR10"/>
      <c r="NDS10"/>
      <c r="NDT10"/>
      <c r="NDU10"/>
      <c r="NDV10"/>
      <c r="NDW10"/>
      <c r="NDX10"/>
      <c r="NDY10"/>
      <c r="NDZ10"/>
      <c r="NEA10"/>
      <c r="NEB10"/>
      <c r="NEC10"/>
      <c r="NED10"/>
      <c r="NEE10"/>
      <c r="NEF10"/>
      <c r="NFK10" s="112"/>
      <c r="NFL10" s="112"/>
      <c r="NFM10" s="112"/>
      <c r="NFN10" s="112"/>
      <c r="NFO10" s="112"/>
      <c r="NFP10" s="112"/>
      <c r="NFQ10" s="112"/>
      <c r="NFR10" s="112"/>
      <c r="NFS10"/>
      <c r="NFT10"/>
      <c r="NFU10"/>
      <c r="NFV10"/>
      <c r="NFW10"/>
      <c r="NFX10"/>
      <c r="NFY10"/>
      <c r="NFZ10"/>
      <c r="NGA10"/>
      <c r="NGB10"/>
      <c r="NGC10"/>
      <c r="NGD10"/>
      <c r="NGE10"/>
      <c r="NGF10"/>
      <c r="NGG10"/>
      <c r="NGH10"/>
      <c r="NGI10"/>
      <c r="NGJ10"/>
      <c r="NGK10"/>
      <c r="NGL10"/>
      <c r="NGM10"/>
      <c r="NGN10"/>
      <c r="NHS10" s="112"/>
      <c r="NHT10" s="112"/>
      <c r="NHU10" s="112"/>
      <c r="NHV10" s="112"/>
      <c r="NHW10" s="112"/>
      <c r="NHX10" s="112"/>
      <c r="NHY10" s="112"/>
      <c r="NHZ10" s="112"/>
      <c r="NIA10"/>
      <c r="NIB10"/>
      <c r="NIC10"/>
      <c r="NID10"/>
      <c r="NIE10"/>
      <c r="NIF10"/>
      <c r="NIG10"/>
      <c r="NIH10"/>
      <c r="NII10"/>
      <c r="NIJ10"/>
      <c r="NIK10"/>
      <c r="NIL10"/>
      <c r="NIM10"/>
      <c r="NIN10"/>
      <c r="NIO10"/>
      <c r="NIP10"/>
      <c r="NIQ10"/>
      <c r="NIR10"/>
      <c r="NIS10"/>
      <c r="NIT10"/>
      <c r="NIU10"/>
      <c r="NIV10"/>
      <c r="NKA10" s="112"/>
      <c r="NKB10" s="112"/>
      <c r="NKC10" s="112"/>
      <c r="NKD10" s="112"/>
      <c r="NKE10" s="112"/>
      <c r="NKF10" s="112"/>
      <c r="NKG10" s="112"/>
      <c r="NKH10" s="112"/>
      <c r="NKI10"/>
      <c r="NKJ10"/>
      <c r="NKK10"/>
      <c r="NKL10"/>
      <c r="NKM10"/>
      <c r="NKN10"/>
      <c r="NKO10"/>
      <c r="NKP10"/>
      <c r="NKQ10"/>
      <c r="NKR10"/>
      <c r="NKS10"/>
      <c r="NKT10"/>
      <c r="NKU10"/>
      <c r="NKV10"/>
      <c r="NKW10"/>
      <c r="NKX10"/>
      <c r="NKY10"/>
      <c r="NKZ10"/>
      <c r="NLA10"/>
      <c r="NLB10"/>
      <c r="NLC10"/>
      <c r="NLD10"/>
      <c r="NMI10" s="112"/>
      <c r="NMJ10" s="112"/>
      <c r="NMK10" s="112"/>
      <c r="NML10" s="112"/>
      <c r="NMM10" s="112"/>
      <c r="NMN10" s="112"/>
      <c r="NMO10" s="112"/>
      <c r="NMP10" s="112"/>
      <c r="NMQ10"/>
      <c r="NMR10"/>
      <c r="NMS10"/>
      <c r="NMT10"/>
      <c r="NMU10"/>
      <c r="NMV10"/>
      <c r="NMW10"/>
      <c r="NMX10"/>
      <c r="NMY10"/>
      <c r="NMZ10"/>
      <c r="NNA10"/>
      <c r="NNB10"/>
      <c r="NNC10"/>
      <c r="NND10"/>
      <c r="NNE10"/>
      <c r="NNF10"/>
      <c r="NNG10"/>
      <c r="NNH10"/>
      <c r="NNI10"/>
      <c r="NNJ10"/>
      <c r="NNK10"/>
      <c r="NNL10"/>
      <c r="NOQ10" s="112"/>
      <c r="NOR10" s="112"/>
      <c r="NOS10" s="112"/>
      <c r="NOT10" s="112"/>
      <c r="NOU10" s="112"/>
      <c r="NOV10" s="112"/>
      <c r="NOW10" s="112"/>
      <c r="NOX10" s="112"/>
      <c r="NOY10"/>
      <c r="NOZ10"/>
      <c r="NPA10"/>
      <c r="NPB10"/>
      <c r="NPC10"/>
      <c r="NPD10"/>
      <c r="NPE10"/>
      <c r="NPF10"/>
      <c r="NPG10"/>
      <c r="NPH10"/>
      <c r="NPI10"/>
      <c r="NPJ10"/>
      <c r="NPK10"/>
      <c r="NPL10"/>
      <c r="NPM10"/>
      <c r="NPN10"/>
      <c r="NPO10"/>
      <c r="NPP10"/>
      <c r="NPQ10"/>
      <c r="NPR10"/>
      <c r="NPS10"/>
      <c r="NPT10"/>
      <c r="NQY10" s="112"/>
      <c r="NQZ10" s="112"/>
      <c r="NRA10" s="112"/>
      <c r="NRB10" s="112"/>
      <c r="NRC10" s="112"/>
      <c r="NRD10" s="112"/>
      <c r="NRE10" s="112"/>
      <c r="NRF10" s="112"/>
      <c r="NRG10"/>
      <c r="NRH10"/>
      <c r="NRI10"/>
      <c r="NRJ10"/>
      <c r="NRK10"/>
      <c r="NRL10"/>
      <c r="NRM10"/>
      <c r="NRN10"/>
      <c r="NRO10"/>
      <c r="NRP10"/>
      <c r="NRQ10"/>
      <c r="NRR10"/>
      <c r="NRS10"/>
      <c r="NRT10"/>
      <c r="NRU10"/>
      <c r="NRV10"/>
      <c r="NRW10"/>
      <c r="NRX10"/>
      <c r="NRY10"/>
      <c r="NRZ10"/>
      <c r="NSA10"/>
      <c r="NSB10"/>
      <c r="NTG10" s="112"/>
      <c r="NTH10" s="112"/>
      <c r="NTI10" s="112"/>
      <c r="NTJ10" s="112"/>
      <c r="NTK10" s="112"/>
      <c r="NTL10" s="112"/>
      <c r="NTM10" s="112"/>
      <c r="NTN10" s="112"/>
      <c r="NTO10"/>
      <c r="NTP10"/>
      <c r="NTQ10"/>
      <c r="NTR10"/>
      <c r="NTS10"/>
      <c r="NTT10"/>
      <c r="NTU10"/>
      <c r="NTV10"/>
      <c r="NTW10"/>
      <c r="NTX10"/>
      <c r="NTY10"/>
      <c r="NTZ10"/>
      <c r="NUA10"/>
      <c r="NUB10"/>
      <c r="NUC10"/>
      <c r="NUD10"/>
      <c r="NUE10"/>
      <c r="NUF10"/>
      <c r="NUG10"/>
      <c r="NUH10"/>
      <c r="NUI10"/>
      <c r="NUJ10"/>
      <c r="NVO10" s="112"/>
      <c r="NVP10" s="112"/>
      <c r="NVQ10" s="112"/>
      <c r="NVR10" s="112"/>
      <c r="NVS10" s="112"/>
      <c r="NVT10" s="112"/>
      <c r="NVU10" s="112"/>
      <c r="NVV10" s="112"/>
      <c r="NVW10"/>
      <c r="NVX10"/>
      <c r="NVY10"/>
      <c r="NVZ10"/>
      <c r="NWA10"/>
      <c r="NWB10"/>
      <c r="NWC10"/>
      <c r="NWD10"/>
      <c r="NWE10"/>
      <c r="NWF10"/>
      <c r="NWG10"/>
      <c r="NWH10"/>
      <c r="NWI10"/>
      <c r="NWJ10"/>
      <c r="NWK10"/>
      <c r="NWL10"/>
      <c r="NWM10"/>
      <c r="NWN10"/>
      <c r="NWO10"/>
      <c r="NWP10"/>
      <c r="NWQ10"/>
      <c r="NWR10"/>
      <c r="NXW10" s="112"/>
      <c r="NXX10" s="112"/>
      <c r="NXY10" s="112"/>
      <c r="NXZ10" s="112"/>
      <c r="NYA10" s="112"/>
      <c r="NYB10" s="112"/>
      <c r="NYC10" s="112"/>
      <c r="NYD10" s="112"/>
      <c r="NYE10"/>
      <c r="NYF10"/>
      <c r="NYG10"/>
      <c r="NYH10"/>
      <c r="NYI10"/>
      <c r="NYJ10"/>
      <c r="NYK10"/>
      <c r="NYL10"/>
      <c r="NYM10"/>
      <c r="NYN10"/>
      <c r="NYO10"/>
      <c r="NYP10"/>
      <c r="NYQ10"/>
      <c r="NYR10"/>
      <c r="NYS10"/>
      <c r="NYT10"/>
      <c r="NYU10"/>
      <c r="NYV10"/>
      <c r="NYW10"/>
      <c r="NYX10"/>
      <c r="NYY10"/>
      <c r="NYZ10"/>
      <c r="OAE10" s="112"/>
      <c r="OAF10" s="112"/>
      <c r="OAG10" s="112"/>
      <c r="OAH10" s="112"/>
      <c r="OAI10" s="112"/>
      <c r="OAJ10" s="112"/>
      <c r="OAK10" s="112"/>
      <c r="OAL10" s="112"/>
      <c r="OAM10"/>
      <c r="OAN10"/>
      <c r="OAO10"/>
      <c r="OAP10"/>
      <c r="OAQ10"/>
      <c r="OAR10"/>
      <c r="OAS10"/>
      <c r="OAT10"/>
      <c r="OAU10"/>
      <c r="OAV10"/>
      <c r="OAW10"/>
      <c r="OAX10"/>
      <c r="OAY10"/>
      <c r="OAZ10"/>
      <c r="OBA10"/>
      <c r="OBB10"/>
      <c r="OBC10"/>
      <c r="OBD10"/>
      <c r="OBE10"/>
      <c r="OBF10"/>
      <c r="OBG10"/>
      <c r="OBH10"/>
      <c r="OCM10" s="112"/>
      <c r="OCN10" s="112"/>
      <c r="OCO10" s="112"/>
      <c r="OCP10" s="112"/>
      <c r="OCQ10" s="112"/>
      <c r="OCR10" s="112"/>
      <c r="OCS10" s="112"/>
      <c r="OCT10" s="112"/>
      <c r="OCU10"/>
      <c r="OCV10"/>
      <c r="OCW10"/>
      <c r="OCX10"/>
      <c r="OCY10"/>
      <c r="OCZ10"/>
      <c r="ODA10"/>
      <c r="ODB10"/>
      <c r="ODC10"/>
      <c r="ODD10"/>
      <c r="ODE10"/>
      <c r="ODF10"/>
      <c r="ODG10"/>
      <c r="ODH10"/>
      <c r="ODI10"/>
      <c r="ODJ10"/>
      <c r="ODK10"/>
      <c r="ODL10"/>
      <c r="ODM10"/>
      <c r="ODN10"/>
      <c r="ODO10"/>
      <c r="ODP10"/>
      <c r="OEU10" s="112"/>
      <c r="OEV10" s="112"/>
      <c r="OEW10" s="112"/>
      <c r="OEX10" s="112"/>
      <c r="OEY10" s="112"/>
      <c r="OEZ10" s="112"/>
      <c r="OFA10" s="112"/>
      <c r="OFB10" s="112"/>
      <c r="OFC10"/>
      <c r="OFD10"/>
      <c r="OFE10"/>
      <c r="OFF10"/>
      <c r="OFG10"/>
      <c r="OFH10"/>
      <c r="OFI10"/>
      <c r="OFJ10"/>
      <c r="OFK10"/>
      <c r="OFL10"/>
      <c r="OFM10"/>
      <c r="OFN10"/>
      <c r="OFO10"/>
      <c r="OFP10"/>
      <c r="OFQ10"/>
      <c r="OFR10"/>
      <c r="OFS10"/>
      <c r="OFT10"/>
      <c r="OFU10"/>
      <c r="OFV10"/>
      <c r="OFW10"/>
      <c r="OFX10"/>
      <c r="OHC10" s="112"/>
      <c r="OHD10" s="112"/>
      <c r="OHE10" s="112"/>
      <c r="OHF10" s="112"/>
      <c r="OHG10" s="112"/>
      <c r="OHH10" s="112"/>
      <c r="OHI10" s="112"/>
      <c r="OHJ10" s="112"/>
      <c r="OHK10"/>
      <c r="OHL10"/>
      <c r="OHM10"/>
      <c r="OHN10"/>
      <c r="OHO10"/>
      <c r="OHP10"/>
      <c r="OHQ10"/>
      <c r="OHR10"/>
      <c r="OHS10"/>
      <c r="OHT10"/>
      <c r="OHU10"/>
      <c r="OHV10"/>
      <c r="OHW10"/>
      <c r="OHX10"/>
      <c r="OHY10"/>
      <c r="OHZ10"/>
      <c r="OIA10"/>
      <c r="OIB10"/>
      <c r="OIC10"/>
      <c r="OID10"/>
      <c r="OIE10"/>
      <c r="OIF10"/>
      <c r="OJK10" s="112"/>
      <c r="OJL10" s="112"/>
      <c r="OJM10" s="112"/>
      <c r="OJN10" s="112"/>
      <c r="OJO10" s="112"/>
      <c r="OJP10" s="112"/>
      <c r="OJQ10" s="112"/>
      <c r="OJR10" s="112"/>
      <c r="OJS10"/>
      <c r="OJT10"/>
      <c r="OJU10"/>
      <c r="OJV10"/>
      <c r="OJW10"/>
      <c r="OJX10"/>
      <c r="OJY10"/>
      <c r="OJZ10"/>
      <c r="OKA10"/>
      <c r="OKB10"/>
      <c r="OKC10"/>
      <c r="OKD10"/>
      <c r="OKE10"/>
      <c r="OKF10"/>
      <c r="OKG10"/>
      <c r="OKH10"/>
      <c r="OKI10"/>
      <c r="OKJ10"/>
      <c r="OKK10"/>
      <c r="OKL10"/>
      <c r="OKM10"/>
      <c r="OKN10"/>
      <c r="OLS10" s="112"/>
      <c r="OLT10" s="112"/>
      <c r="OLU10" s="112"/>
      <c r="OLV10" s="112"/>
      <c r="OLW10" s="112"/>
      <c r="OLX10" s="112"/>
      <c r="OLY10" s="112"/>
      <c r="OLZ10" s="112"/>
      <c r="OMA10"/>
      <c r="OMB10"/>
      <c r="OMC10"/>
      <c r="OMD10"/>
      <c r="OME10"/>
      <c r="OMF10"/>
      <c r="OMG10"/>
      <c r="OMH10"/>
      <c r="OMI10"/>
      <c r="OMJ10"/>
      <c r="OMK10"/>
      <c r="OML10"/>
      <c r="OMM10"/>
      <c r="OMN10"/>
      <c r="OMO10"/>
      <c r="OMP10"/>
      <c r="OMQ10"/>
      <c r="OMR10"/>
      <c r="OMS10"/>
      <c r="OMT10"/>
      <c r="OMU10"/>
      <c r="OMV10"/>
      <c r="OOA10" s="112"/>
      <c r="OOB10" s="112"/>
      <c r="OOC10" s="112"/>
      <c r="OOD10" s="112"/>
      <c r="OOE10" s="112"/>
      <c r="OOF10" s="112"/>
      <c r="OOG10" s="112"/>
      <c r="OOH10" s="112"/>
      <c r="OOI10"/>
      <c r="OOJ10"/>
      <c r="OOK10"/>
      <c r="OOL10"/>
      <c r="OOM10"/>
      <c r="OON10"/>
      <c r="OOO10"/>
      <c r="OOP10"/>
      <c r="OOQ10"/>
      <c r="OOR10"/>
      <c r="OOS10"/>
      <c r="OOT10"/>
      <c r="OOU10"/>
      <c r="OOV10"/>
      <c r="OOW10"/>
      <c r="OOX10"/>
      <c r="OOY10"/>
      <c r="OOZ10"/>
      <c r="OPA10"/>
      <c r="OPB10"/>
      <c r="OPC10"/>
      <c r="OPD10"/>
      <c r="OQI10" s="112"/>
      <c r="OQJ10" s="112"/>
      <c r="OQK10" s="112"/>
      <c r="OQL10" s="112"/>
      <c r="OQM10" s="112"/>
      <c r="OQN10" s="112"/>
      <c r="OQO10" s="112"/>
      <c r="OQP10" s="112"/>
      <c r="OQQ10"/>
      <c r="OQR10"/>
      <c r="OQS10"/>
      <c r="OQT10"/>
      <c r="OQU10"/>
      <c r="OQV10"/>
      <c r="OQW10"/>
      <c r="OQX10"/>
      <c r="OQY10"/>
      <c r="OQZ10"/>
      <c r="ORA10"/>
      <c r="ORB10"/>
      <c r="ORC10"/>
      <c r="ORD10"/>
      <c r="ORE10"/>
      <c r="ORF10"/>
      <c r="ORG10"/>
      <c r="ORH10"/>
      <c r="ORI10"/>
      <c r="ORJ10"/>
      <c r="ORK10"/>
      <c r="ORL10"/>
      <c r="OSQ10" s="112"/>
      <c r="OSR10" s="112"/>
      <c r="OSS10" s="112"/>
      <c r="OST10" s="112"/>
      <c r="OSU10" s="112"/>
      <c r="OSV10" s="112"/>
      <c r="OSW10" s="112"/>
      <c r="OSX10" s="112"/>
      <c r="OSY10"/>
      <c r="OSZ10"/>
      <c r="OTA10"/>
      <c r="OTB10"/>
      <c r="OTC10"/>
      <c r="OTD10"/>
      <c r="OTE10"/>
      <c r="OTF10"/>
      <c r="OTG10"/>
      <c r="OTH10"/>
      <c r="OTI10"/>
      <c r="OTJ10"/>
      <c r="OTK10"/>
      <c r="OTL10"/>
      <c r="OTM10"/>
      <c r="OTN10"/>
      <c r="OTO10"/>
      <c r="OTP10"/>
      <c r="OTQ10"/>
      <c r="OTR10"/>
      <c r="OTS10"/>
      <c r="OTT10"/>
      <c r="OUY10" s="112"/>
      <c r="OUZ10" s="112"/>
      <c r="OVA10" s="112"/>
      <c r="OVB10" s="112"/>
      <c r="OVC10" s="112"/>
      <c r="OVD10" s="112"/>
      <c r="OVE10" s="112"/>
      <c r="OVF10" s="112"/>
      <c r="OVG10"/>
      <c r="OVH10"/>
      <c r="OVI10"/>
      <c r="OVJ10"/>
      <c r="OVK10"/>
      <c r="OVL10"/>
      <c r="OVM10"/>
      <c r="OVN10"/>
      <c r="OVO10"/>
      <c r="OVP10"/>
      <c r="OVQ10"/>
      <c r="OVR10"/>
      <c r="OVS10"/>
      <c r="OVT10"/>
      <c r="OVU10"/>
      <c r="OVV10"/>
      <c r="OVW10"/>
      <c r="OVX10"/>
      <c r="OVY10"/>
      <c r="OVZ10"/>
      <c r="OWA10"/>
      <c r="OWB10"/>
      <c r="OXG10" s="112"/>
      <c r="OXH10" s="112"/>
      <c r="OXI10" s="112"/>
      <c r="OXJ10" s="112"/>
      <c r="OXK10" s="112"/>
      <c r="OXL10" s="112"/>
      <c r="OXM10" s="112"/>
      <c r="OXN10" s="112"/>
      <c r="OXO10"/>
      <c r="OXP10"/>
      <c r="OXQ10"/>
      <c r="OXR10"/>
      <c r="OXS10"/>
      <c r="OXT10"/>
      <c r="OXU10"/>
      <c r="OXV10"/>
      <c r="OXW10"/>
      <c r="OXX10"/>
      <c r="OXY10"/>
      <c r="OXZ10"/>
      <c r="OYA10"/>
      <c r="OYB10"/>
      <c r="OYC10"/>
      <c r="OYD10"/>
      <c r="OYE10"/>
      <c r="OYF10"/>
      <c r="OYG10"/>
      <c r="OYH10"/>
      <c r="OYI10"/>
      <c r="OYJ10"/>
      <c r="OZO10" s="112"/>
      <c r="OZP10" s="112"/>
      <c r="OZQ10" s="112"/>
      <c r="OZR10" s="112"/>
      <c r="OZS10" s="112"/>
      <c r="OZT10" s="112"/>
      <c r="OZU10" s="112"/>
      <c r="OZV10" s="112"/>
      <c r="OZW10"/>
      <c r="OZX10"/>
      <c r="OZY10"/>
      <c r="OZZ10"/>
      <c r="PAA10"/>
      <c r="PAB10"/>
      <c r="PAC10"/>
      <c r="PAD10"/>
      <c r="PAE10"/>
      <c r="PAF10"/>
      <c r="PAG10"/>
      <c r="PAH10"/>
      <c r="PAI10"/>
      <c r="PAJ10"/>
      <c r="PAK10"/>
      <c r="PAL10"/>
      <c r="PAM10"/>
      <c r="PAN10"/>
      <c r="PAO10"/>
      <c r="PAP10"/>
      <c r="PAQ10"/>
      <c r="PAR10"/>
      <c r="PBW10" s="112"/>
      <c r="PBX10" s="112"/>
      <c r="PBY10" s="112"/>
      <c r="PBZ10" s="112"/>
      <c r="PCA10" s="112"/>
      <c r="PCB10" s="112"/>
      <c r="PCC10" s="112"/>
      <c r="PCD10" s="112"/>
      <c r="PCE10"/>
      <c r="PCF10"/>
      <c r="PCG10"/>
      <c r="PCH10"/>
      <c r="PCI10"/>
      <c r="PCJ10"/>
      <c r="PCK10"/>
      <c r="PCL10"/>
      <c r="PCM10"/>
      <c r="PCN10"/>
      <c r="PCO10"/>
      <c r="PCP10"/>
      <c r="PCQ10"/>
      <c r="PCR10"/>
      <c r="PCS10"/>
      <c r="PCT10"/>
      <c r="PCU10"/>
      <c r="PCV10"/>
      <c r="PCW10"/>
      <c r="PCX10"/>
      <c r="PCY10"/>
      <c r="PCZ10"/>
      <c r="PEE10" s="112"/>
      <c r="PEF10" s="112"/>
      <c r="PEG10" s="112"/>
      <c r="PEH10" s="112"/>
      <c r="PEI10" s="112"/>
      <c r="PEJ10" s="112"/>
      <c r="PEK10" s="112"/>
      <c r="PEL10" s="112"/>
      <c r="PEM10"/>
      <c r="PEN10"/>
      <c r="PEO10"/>
      <c r="PEP10"/>
      <c r="PEQ10"/>
      <c r="PER10"/>
      <c r="PES10"/>
      <c r="PET10"/>
      <c r="PEU10"/>
      <c r="PEV10"/>
      <c r="PEW10"/>
      <c r="PEX10"/>
      <c r="PEY10"/>
      <c r="PEZ10"/>
      <c r="PFA10"/>
      <c r="PFB10"/>
      <c r="PFC10"/>
      <c r="PFD10"/>
      <c r="PFE10"/>
      <c r="PFF10"/>
      <c r="PFG10"/>
      <c r="PFH10"/>
      <c r="PGM10" s="112"/>
      <c r="PGN10" s="112"/>
      <c r="PGO10" s="112"/>
      <c r="PGP10" s="112"/>
      <c r="PGQ10" s="112"/>
      <c r="PGR10" s="112"/>
      <c r="PGS10" s="112"/>
      <c r="PGT10" s="112"/>
      <c r="PGU10"/>
      <c r="PGV10"/>
      <c r="PGW10"/>
      <c r="PGX10"/>
      <c r="PGY10"/>
      <c r="PGZ10"/>
      <c r="PHA10"/>
      <c r="PHB10"/>
      <c r="PHC10"/>
      <c r="PHD10"/>
      <c r="PHE10"/>
      <c r="PHF10"/>
      <c r="PHG10"/>
      <c r="PHH10"/>
      <c r="PHI10"/>
      <c r="PHJ10"/>
      <c r="PHK10"/>
      <c r="PHL10"/>
      <c r="PHM10"/>
      <c r="PHN10"/>
      <c r="PHO10"/>
      <c r="PHP10"/>
      <c r="PIU10" s="112"/>
      <c r="PIV10" s="112"/>
      <c r="PIW10" s="112"/>
      <c r="PIX10" s="112"/>
      <c r="PIY10" s="112"/>
      <c r="PIZ10" s="112"/>
      <c r="PJA10" s="112"/>
      <c r="PJB10" s="112"/>
      <c r="PJC10"/>
      <c r="PJD10"/>
      <c r="PJE10"/>
      <c r="PJF10"/>
      <c r="PJG10"/>
      <c r="PJH10"/>
      <c r="PJI10"/>
      <c r="PJJ10"/>
      <c r="PJK10"/>
      <c r="PJL10"/>
      <c r="PJM10"/>
      <c r="PJN10"/>
      <c r="PJO10"/>
      <c r="PJP10"/>
      <c r="PJQ10"/>
      <c r="PJR10"/>
      <c r="PJS10"/>
      <c r="PJT10"/>
      <c r="PJU10"/>
      <c r="PJV10"/>
      <c r="PJW10"/>
      <c r="PJX10"/>
      <c r="PLC10" s="112"/>
      <c r="PLD10" s="112"/>
      <c r="PLE10" s="112"/>
      <c r="PLF10" s="112"/>
      <c r="PLG10" s="112"/>
      <c r="PLH10" s="112"/>
      <c r="PLI10" s="112"/>
      <c r="PLJ10" s="112"/>
      <c r="PLK10"/>
      <c r="PLL10"/>
      <c r="PLM10"/>
      <c r="PLN10"/>
      <c r="PLO10"/>
      <c r="PLP10"/>
      <c r="PLQ10"/>
      <c r="PLR10"/>
      <c r="PLS10"/>
      <c r="PLT10"/>
      <c r="PLU10"/>
      <c r="PLV10"/>
      <c r="PLW10"/>
      <c r="PLX10"/>
      <c r="PLY10"/>
      <c r="PLZ10"/>
      <c r="PMA10"/>
      <c r="PMB10"/>
      <c r="PMC10"/>
      <c r="PMD10"/>
      <c r="PME10"/>
      <c r="PMF10"/>
      <c r="PNK10" s="112"/>
      <c r="PNL10" s="112"/>
      <c r="PNM10" s="112"/>
      <c r="PNN10" s="112"/>
      <c r="PNO10" s="112"/>
      <c r="PNP10" s="112"/>
      <c r="PNQ10" s="112"/>
      <c r="PNR10" s="112"/>
      <c r="PNS10"/>
      <c r="PNT10"/>
      <c r="PNU10"/>
      <c r="PNV10"/>
      <c r="PNW10"/>
      <c r="PNX10"/>
      <c r="PNY10"/>
      <c r="PNZ10"/>
      <c r="POA10"/>
      <c r="POB10"/>
      <c r="POC10"/>
      <c r="POD10"/>
      <c r="POE10"/>
      <c r="POF10"/>
      <c r="POG10"/>
      <c r="POH10"/>
      <c r="POI10"/>
      <c r="POJ10"/>
      <c r="POK10"/>
      <c r="POL10"/>
      <c r="POM10"/>
      <c r="PON10"/>
      <c r="PPS10" s="112"/>
      <c r="PPT10" s="112"/>
      <c r="PPU10" s="112"/>
      <c r="PPV10" s="112"/>
      <c r="PPW10" s="112"/>
      <c r="PPX10" s="112"/>
      <c r="PPY10" s="112"/>
      <c r="PPZ10" s="112"/>
      <c r="PQA10"/>
      <c r="PQB10"/>
      <c r="PQC10"/>
      <c r="PQD10"/>
      <c r="PQE10"/>
      <c r="PQF10"/>
      <c r="PQG10"/>
      <c r="PQH10"/>
      <c r="PQI10"/>
      <c r="PQJ10"/>
      <c r="PQK10"/>
      <c r="PQL10"/>
      <c r="PQM10"/>
      <c r="PQN10"/>
      <c r="PQO10"/>
      <c r="PQP10"/>
      <c r="PQQ10"/>
      <c r="PQR10"/>
      <c r="PQS10"/>
      <c r="PQT10"/>
      <c r="PQU10"/>
      <c r="PQV10"/>
      <c r="PSA10" s="112"/>
      <c r="PSB10" s="112"/>
      <c r="PSC10" s="112"/>
      <c r="PSD10" s="112"/>
      <c r="PSE10" s="112"/>
      <c r="PSF10" s="112"/>
      <c r="PSG10" s="112"/>
      <c r="PSH10" s="112"/>
      <c r="PSI10"/>
      <c r="PSJ10"/>
      <c r="PSK10"/>
      <c r="PSL10"/>
      <c r="PSM10"/>
      <c r="PSN10"/>
      <c r="PSO10"/>
      <c r="PSP10"/>
      <c r="PSQ10"/>
      <c r="PSR10"/>
      <c r="PSS10"/>
      <c r="PST10"/>
      <c r="PSU10"/>
      <c r="PSV10"/>
      <c r="PSW10"/>
      <c r="PSX10"/>
      <c r="PSY10"/>
      <c r="PSZ10"/>
      <c r="PTA10"/>
      <c r="PTB10"/>
      <c r="PTC10"/>
      <c r="PTD10"/>
      <c r="PUI10" s="112"/>
      <c r="PUJ10" s="112"/>
      <c r="PUK10" s="112"/>
      <c r="PUL10" s="112"/>
      <c r="PUM10" s="112"/>
      <c r="PUN10" s="112"/>
      <c r="PUO10" s="112"/>
      <c r="PUP10" s="112"/>
      <c r="PUQ10"/>
      <c r="PUR10"/>
      <c r="PUS10"/>
      <c r="PUT10"/>
      <c r="PUU10"/>
      <c r="PUV10"/>
      <c r="PUW10"/>
      <c r="PUX10"/>
      <c r="PUY10"/>
      <c r="PUZ10"/>
      <c r="PVA10"/>
      <c r="PVB10"/>
      <c r="PVC10"/>
      <c r="PVD10"/>
      <c r="PVE10"/>
      <c r="PVF10"/>
      <c r="PVG10"/>
      <c r="PVH10"/>
      <c r="PVI10"/>
      <c r="PVJ10"/>
      <c r="PVK10"/>
      <c r="PVL10"/>
      <c r="PWQ10" s="112"/>
      <c r="PWR10" s="112"/>
      <c r="PWS10" s="112"/>
      <c r="PWT10" s="112"/>
      <c r="PWU10" s="112"/>
      <c r="PWV10" s="112"/>
      <c r="PWW10" s="112"/>
      <c r="PWX10" s="112"/>
      <c r="PWY10"/>
      <c r="PWZ10"/>
      <c r="PXA10"/>
      <c r="PXB10"/>
      <c r="PXC10"/>
      <c r="PXD10"/>
      <c r="PXE10"/>
      <c r="PXF10"/>
      <c r="PXG10"/>
      <c r="PXH10"/>
      <c r="PXI10"/>
      <c r="PXJ10"/>
      <c r="PXK10"/>
      <c r="PXL10"/>
      <c r="PXM10"/>
      <c r="PXN10"/>
      <c r="PXO10"/>
      <c r="PXP10"/>
      <c r="PXQ10"/>
      <c r="PXR10"/>
      <c r="PXS10"/>
      <c r="PXT10"/>
      <c r="PYY10" s="112"/>
      <c r="PYZ10" s="112"/>
      <c r="PZA10" s="112"/>
      <c r="PZB10" s="112"/>
      <c r="PZC10" s="112"/>
      <c r="PZD10" s="112"/>
      <c r="PZE10" s="112"/>
      <c r="PZF10" s="112"/>
      <c r="PZG10"/>
      <c r="PZH10"/>
      <c r="PZI10"/>
      <c r="PZJ10"/>
      <c r="PZK10"/>
      <c r="PZL10"/>
      <c r="PZM10"/>
      <c r="PZN10"/>
      <c r="PZO10"/>
      <c r="PZP10"/>
      <c r="PZQ10"/>
      <c r="PZR10"/>
      <c r="PZS10"/>
      <c r="PZT10"/>
      <c r="PZU10"/>
      <c r="PZV10"/>
      <c r="PZW10"/>
      <c r="PZX10"/>
      <c r="PZY10"/>
      <c r="PZZ10"/>
      <c r="QAA10"/>
      <c r="QAB10"/>
      <c r="QBG10" s="112"/>
      <c r="QBH10" s="112"/>
      <c r="QBI10" s="112"/>
      <c r="QBJ10" s="112"/>
      <c r="QBK10" s="112"/>
      <c r="QBL10" s="112"/>
      <c r="QBM10" s="112"/>
      <c r="QBN10" s="112"/>
      <c r="QBO10"/>
      <c r="QBP10"/>
      <c r="QBQ10"/>
      <c r="QBR10"/>
      <c r="QBS10"/>
      <c r="QBT10"/>
      <c r="QBU10"/>
      <c r="QBV10"/>
      <c r="QBW10"/>
      <c r="QBX10"/>
      <c r="QBY10"/>
      <c r="QBZ10"/>
      <c r="QCA10"/>
      <c r="QCB10"/>
      <c r="QCC10"/>
      <c r="QCD10"/>
      <c r="QCE10"/>
      <c r="QCF10"/>
      <c r="QCG10"/>
      <c r="QCH10"/>
      <c r="QCI10"/>
      <c r="QCJ10"/>
      <c r="QDO10" s="112"/>
      <c r="QDP10" s="112"/>
      <c r="QDQ10" s="112"/>
      <c r="QDR10" s="112"/>
      <c r="QDS10" s="112"/>
      <c r="QDT10" s="112"/>
      <c r="QDU10" s="112"/>
      <c r="QDV10" s="112"/>
      <c r="QDW10"/>
      <c r="QDX10"/>
      <c r="QDY10"/>
      <c r="QDZ10"/>
      <c r="QEA10"/>
      <c r="QEB10"/>
      <c r="QEC10"/>
      <c r="QED10"/>
      <c r="QEE10"/>
      <c r="QEF10"/>
      <c r="QEG10"/>
      <c r="QEH10"/>
      <c r="QEI10"/>
      <c r="QEJ10"/>
      <c r="QEK10"/>
      <c r="QEL10"/>
      <c r="QEM10"/>
      <c r="QEN10"/>
      <c r="QEO10"/>
      <c r="QEP10"/>
      <c r="QEQ10"/>
      <c r="QER10"/>
      <c r="QFW10" s="112"/>
      <c r="QFX10" s="112"/>
      <c r="QFY10" s="112"/>
      <c r="QFZ10" s="112"/>
      <c r="QGA10" s="112"/>
      <c r="QGB10" s="112"/>
      <c r="QGC10" s="112"/>
      <c r="QGD10" s="112"/>
      <c r="QGE10"/>
      <c r="QGF10"/>
      <c r="QGG10"/>
      <c r="QGH10"/>
      <c r="QGI10"/>
      <c r="QGJ10"/>
      <c r="QGK10"/>
      <c r="QGL10"/>
      <c r="QGM10"/>
      <c r="QGN10"/>
      <c r="QGO10"/>
      <c r="QGP10"/>
      <c r="QGQ10"/>
      <c r="QGR10"/>
      <c r="QGS10"/>
      <c r="QGT10"/>
      <c r="QGU10"/>
      <c r="QGV10"/>
      <c r="QGW10"/>
      <c r="QGX10"/>
      <c r="QGY10"/>
      <c r="QGZ10"/>
      <c r="QIE10" s="112"/>
      <c r="QIF10" s="112"/>
      <c r="QIG10" s="112"/>
      <c r="QIH10" s="112"/>
      <c r="QII10" s="112"/>
      <c r="QIJ10" s="112"/>
      <c r="QIK10" s="112"/>
      <c r="QIL10" s="112"/>
      <c r="QIM10"/>
      <c r="QIN10"/>
      <c r="QIO10"/>
      <c r="QIP10"/>
      <c r="QIQ10"/>
      <c r="QIR10"/>
      <c r="QIS10"/>
      <c r="QIT10"/>
      <c r="QIU10"/>
      <c r="QIV10"/>
      <c r="QIW10"/>
      <c r="QIX10"/>
      <c r="QIY10"/>
      <c r="QIZ10"/>
      <c r="QJA10"/>
      <c r="QJB10"/>
      <c r="QJC10"/>
      <c r="QJD10"/>
      <c r="QJE10"/>
      <c r="QJF10"/>
      <c r="QJG10"/>
      <c r="QJH10"/>
      <c r="QKM10" s="112"/>
      <c r="QKN10" s="112"/>
      <c r="QKO10" s="112"/>
      <c r="QKP10" s="112"/>
      <c r="QKQ10" s="112"/>
      <c r="QKR10" s="112"/>
      <c r="QKS10" s="112"/>
      <c r="QKT10" s="112"/>
      <c r="QKU10"/>
      <c r="QKV10"/>
      <c r="QKW10"/>
      <c r="QKX10"/>
      <c r="QKY10"/>
      <c r="QKZ10"/>
      <c r="QLA10"/>
      <c r="QLB10"/>
      <c r="QLC10"/>
      <c r="QLD10"/>
      <c r="QLE10"/>
      <c r="QLF10"/>
      <c r="QLG10"/>
      <c r="QLH10"/>
      <c r="QLI10"/>
      <c r="QLJ10"/>
      <c r="QLK10"/>
      <c r="QLL10"/>
      <c r="QLM10"/>
      <c r="QLN10"/>
      <c r="QLO10"/>
      <c r="QLP10"/>
      <c r="QMU10" s="112"/>
      <c r="QMV10" s="112"/>
      <c r="QMW10" s="112"/>
      <c r="QMX10" s="112"/>
      <c r="QMY10" s="112"/>
      <c r="QMZ10" s="112"/>
      <c r="QNA10" s="112"/>
      <c r="QNB10" s="112"/>
      <c r="QNC10"/>
      <c r="QND10"/>
      <c r="QNE10"/>
      <c r="QNF10"/>
      <c r="QNG10"/>
      <c r="QNH10"/>
      <c r="QNI10"/>
      <c r="QNJ10"/>
      <c r="QNK10"/>
      <c r="QNL10"/>
      <c r="QNM10"/>
      <c r="QNN10"/>
      <c r="QNO10"/>
      <c r="QNP10"/>
      <c r="QNQ10"/>
      <c r="QNR10"/>
      <c r="QNS10"/>
      <c r="QNT10"/>
      <c r="QNU10"/>
      <c r="QNV10"/>
      <c r="QNW10"/>
      <c r="QNX10"/>
      <c r="QPC10" s="112"/>
      <c r="QPD10" s="112"/>
      <c r="QPE10" s="112"/>
      <c r="QPF10" s="112"/>
      <c r="QPG10" s="112"/>
      <c r="QPH10" s="112"/>
      <c r="QPI10" s="112"/>
      <c r="QPJ10" s="112"/>
      <c r="QPK10"/>
      <c r="QPL10"/>
      <c r="QPM10"/>
      <c r="QPN10"/>
      <c r="QPO10"/>
      <c r="QPP10"/>
      <c r="QPQ10"/>
      <c r="QPR10"/>
      <c r="QPS10"/>
      <c r="QPT10"/>
      <c r="QPU10"/>
      <c r="QPV10"/>
      <c r="QPW10"/>
      <c r="QPX10"/>
      <c r="QPY10"/>
      <c r="QPZ10"/>
      <c r="QQA10"/>
      <c r="QQB10"/>
      <c r="QQC10"/>
      <c r="QQD10"/>
      <c r="QQE10"/>
      <c r="QQF10"/>
      <c r="QRK10" s="112"/>
      <c r="QRL10" s="112"/>
      <c r="QRM10" s="112"/>
      <c r="QRN10" s="112"/>
      <c r="QRO10" s="112"/>
      <c r="QRP10" s="112"/>
      <c r="QRQ10" s="112"/>
      <c r="QRR10" s="112"/>
      <c r="QRS10"/>
      <c r="QRT10"/>
      <c r="QRU10"/>
      <c r="QRV10"/>
      <c r="QRW10"/>
      <c r="QRX10"/>
      <c r="QRY10"/>
      <c r="QRZ10"/>
      <c r="QSA10"/>
      <c r="QSB10"/>
      <c r="QSC10"/>
      <c r="QSD10"/>
      <c r="QSE10"/>
      <c r="QSF10"/>
      <c r="QSG10"/>
      <c r="QSH10"/>
      <c r="QSI10"/>
      <c r="QSJ10"/>
      <c r="QSK10"/>
      <c r="QSL10"/>
      <c r="QSM10"/>
      <c r="QSN10"/>
      <c r="QTS10" s="112"/>
      <c r="QTT10" s="112"/>
      <c r="QTU10" s="112"/>
      <c r="QTV10" s="112"/>
      <c r="QTW10" s="112"/>
      <c r="QTX10" s="112"/>
      <c r="QTY10" s="112"/>
      <c r="QTZ10" s="112"/>
      <c r="QUA10"/>
      <c r="QUB10"/>
      <c r="QUC10"/>
      <c r="QUD10"/>
      <c r="QUE10"/>
      <c r="QUF10"/>
      <c r="QUG10"/>
      <c r="QUH10"/>
      <c r="QUI10"/>
      <c r="QUJ10"/>
      <c r="QUK10"/>
      <c r="QUL10"/>
      <c r="QUM10"/>
      <c r="QUN10"/>
      <c r="QUO10"/>
      <c r="QUP10"/>
      <c r="QUQ10"/>
      <c r="QUR10"/>
      <c r="QUS10"/>
      <c r="QUT10"/>
      <c r="QUU10"/>
      <c r="QUV10"/>
      <c r="QWA10" s="112"/>
      <c r="QWB10" s="112"/>
      <c r="QWC10" s="112"/>
      <c r="QWD10" s="112"/>
      <c r="QWE10" s="112"/>
      <c r="QWF10" s="112"/>
      <c r="QWG10" s="112"/>
      <c r="QWH10" s="112"/>
      <c r="QWI10"/>
      <c r="QWJ10"/>
      <c r="QWK10"/>
      <c r="QWL10"/>
      <c r="QWM10"/>
      <c r="QWN10"/>
      <c r="QWO10"/>
      <c r="QWP10"/>
      <c r="QWQ10"/>
      <c r="QWR10"/>
      <c r="QWS10"/>
      <c r="QWT10"/>
      <c r="QWU10"/>
      <c r="QWV10"/>
      <c r="QWW10"/>
      <c r="QWX10"/>
      <c r="QWY10"/>
      <c r="QWZ10"/>
      <c r="QXA10"/>
      <c r="QXB10"/>
      <c r="QXC10"/>
      <c r="QXD10"/>
      <c r="QYI10" s="112"/>
      <c r="QYJ10" s="112"/>
      <c r="QYK10" s="112"/>
      <c r="QYL10" s="112"/>
      <c r="QYM10" s="112"/>
      <c r="QYN10" s="112"/>
      <c r="QYO10" s="112"/>
      <c r="QYP10" s="112"/>
      <c r="QYQ10"/>
      <c r="QYR10"/>
      <c r="QYS10"/>
      <c r="QYT10"/>
      <c r="QYU10"/>
      <c r="QYV10"/>
      <c r="QYW10"/>
      <c r="QYX10"/>
      <c r="QYY10"/>
      <c r="QYZ10"/>
      <c r="QZA10"/>
      <c r="QZB10"/>
      <c r="QZC10"/>
      <c r="QZD10"/>
      <c r="QZE10"/>
      <c r="QZF10"/>
      <c r="QZG10"/>
      <c r="QZH10"/>
      <c r="QZI10"/>
      <c r="QZJ10"/>
      <c r="QZK10"/>
      <c r="QZL10"/>
      <c r="RAQ10" s="112"/>
      <c r="RAR10" s="112"/>
      <c r="RAS10" s="112"/>
      <c r="RAT10" s="112"/>
      <c r="RAU10" s="112"/>
      <c r="RAV10" s="112"/>
      <c r="RAW10" s="112"/>
      <c r="RAX10" s="112"/>
      <c r="RAY10"/>
      <c r="RAZ10"/>
      <c r="RBA10"/>
      <c r="RBB10"/>
      <c r="RBC10"/>
      <c r="RBD10"/>
      <c r="RBE10"/>
      <c r="RBF10"/>
      <c r="RBG10"/>
      <c r="RBH10"/>
      <c r="RBI10"/>
      <c r="RBJ10"/>
      <c r="RBK10"/>
      <c r="RBL10"/>
      <c r="RBM10"/>
      <c r="RBN10"/>
      <c r="RBO10"/>
      <c r="RBP10"/>
      <c r="RBQ10"/>
      <c r="RBR10"/>
      <c r="RBS10"/>
      <c r="RBT10"/>
      <c r="RCY10" s="112"/>
      <c r="RCZ10" s="112"/>
      <c r="RDA10" s="112"/>
      <c r="RDB10" s="112"/>
      <c r="RDC10" s="112"/>
      <c r="RDD10" s="112"/>
      <c r="RDE10" s="112"/>
      <c r="RDF10" s="112"/>
      <c r="RDG10"/>
      <c r="RDH10"/>
      <c r="RDI10"/>
      <c r="RDJ10"/>
      <c r="RDK10"/>
      <c r="RDL10"/>
      <c r="RDM10"/>
      <c r="RDN10"/>
      <c r="RDO10"/>
      <c r="RDP10"/>
      <c r="RDQ10"/>
      <c r="RDR10"/>
      <c r="RDS10"/>
      <c r="RDT10"/>
      <c r="RDU10"/>
      <c r="RDV10"/>
      <c r="RDW10"/>
      <c r="RDX10"/>
      <c r="RDY10"/>
      <c r="RDZ10"/>
      <c r="REA10"/>
      <c r="REB10"/>
      <c r="RFG10" s="112"/>
      <c r="RFH10" s="112"/>
      <c r="RFI10" s="112"/>
      <c r="RFJ10" s="112"/>
      <c r="RFK10" s="112"/>
      <c r="RFL10" s="112"/>
      <c r="RFM10" s="112"/>
      <c r="RFN10" s="112"/>
      <c r="RFO10"/>
      <c r="RFP10"/>
      <c r="RFQ10"/>
      <c r="RFR10"/>
      <c r="RFS10"/>
      <c r="RFT10"/>
      <c r="RFU10"/>
      <c r="RFV10"/>
      <c r="RFW10"/>
      <c r="RFX10"/>
      <c r="RFY10"/>
      <c r="RFZ10"/>
      <c r="RGA10"/>
      <c r="RGB10"/>
      <c r="RGC10"/>
      <c r="RGD10"/>
      <c r="RGE10"/>
      <c r="RGF10"/>
      <c r="RGG10"/>
      <c r="RGH10"/>
      <c r="RGI10"/>
      <c r="RGJ10"/>
      <c r="RHO10" s="112"/>
      <c r="RHP10" s="112"/>
      <c r="RHQ10" s="112"/>
      <c r="RHR10" s="112"/>
      <c r="RHS10" s="112"/>
      <c r="RHT10" s="112"/>
      <c r="RHU10" s="112"/>
      <c r="RHV10" s="112"/>
      <c r="RHW10"/>
      <c r="RHX10"/>
      <c r="RHY10"/>
      <c r="RHZ10"/>
      <c r="RIA10"/>
      <c r="RIB10"/>
      <c r="RIC10"/>
      <c r="RID10"/>
      <c r="RIE10"/>
      <c r="RIF10"/>
      <c r="RIG10"/>
      <c r="RIH10"/>
      <c r="RII10"/>
      <c r="RIJ10"/>
      <c r="RIK10"/>
      <c r="RIL10"/>
      <c r="RIM10"/>
      <c r="RIN10"/>
      <c r="RIO10"/>
      <c r="RIP10"/>
      <c r="RIQ10"/>
      <c r="RIR10"/>
      <c r="RJW10" s="112"/>
      <c r="RJX10" s="112"/>
      <c r="RJY10" s="112"/>
      <c r="RJZ10" s="112"/>
      <c r="RKA10" s="112"/>
      <c r="RKB10" s="112"/>
      <c r="RKC10" s="112"/>
      <c r="RKD10" s="112"/>
      <c r="RKE10"/>
      <c r="RKF10"/>
      <c r="RKG10"/>
      <c r="RKH10"/>
      <c r="RKI10"/>
      <c r="RKJ10"/>
      <c r="RKK10"/>
      <c r="RKL10"/>
      <c r="RKM10"/>
      <c r="RKN10"/>
      <c r="RKO10"/>
      <c r="RKP10"/>
      <c r="RKQ10"/>
      <c r="RKR10"/>
      <c r="RKS10"/>
      <c r="RKT10"/>
      <c r="RKU10"/>
      <c r="RKV10"/>
      <c r="RKW10"/>
      <c r="RKX10"/>
      <c r="RKY10"/>
      <c r="RKZ10"/>
      <c r="RME10" s="112"/>
      <c r="RMF10" s="112"/>
      <c r="RMG10" s="112"/>
      <c r="RMH10" s="112"/>
      <c r="RMI10" s="112"/>
      <c r="RMJ10" s="112"/>
      <c r="RMK10" s="112"/>
      <c r="RML10" s="112"/>
      <c r="RMM10"/>
      <c r="RMN10"/>
      <c r="RMO10"/>
      <c r="RMP10"/>
      <c r="RMQ10"/>
      <c r="RMR10"/>
      <c r="RMS10"/>
      <c r="RMT10"/>
      <c r="RMU10"/>
      <c r="RMV10"/>
      <c r="RMW10"/>
      <c r="RMX10"/>
      <c r="RMY10"/>
      <c r="RMZ10"/>
      <c r="RNA10"/>
      <c r="RNB10"/>
      <c r="RNC10"/>
      <c r="RND10"/>
      <c r="RNE10"/>
      <c r="RNF10"/>
      <c r="RNG10"/>
      <c r="RNH10"/>
      <c r="ROM10" s="112"/>
      <c r="RON10" s="112"/>
      <c r="ROO10" s="112"/>
      <c r="ROP10" s="112"/>
      <c r="ROQ10" s="112"/>
      <c r="ROR10" s="112"/>
      <c r="ROS10" s="112"/>
      <c r="ROT10" s="112"/>
      <c r="ROU10"/>
      <c r="ROV10"/>
      <c r="ROW10"/>
      <c r="ROX10"/>
      <c r="ROY10"/>
      <c r="ROZ10"/>
      <c r="RPA10"/>
      <c r="RPB10"/>
      <c r="RPC10"/>
      <c r="RPD10"/>
      <c r="RPE10"/>
      <c r="RPF10"/>
      <c r="RPG10"/>
      <c r="RPH10"/>
      <c r="RPI10"/>
      <c r="RPJ10"/>
      <c r="RPK10"/>
      <c r="RPL10"/>
      <c r="RPM10"/>
      <c r="RPN10"/>
      <c r="RPO10"/>
      <c r="RPP10"/>
      <c r="RQU10" s="112"/>
      <c r="RQV10" s="112"/>
      <c r="RQW10" s="112"/>
      <c r="RQX10" s="112"/>
      <c r="RQY10" s="112"/>
      <c r="RQZ10" s="112"/>
      <c r="RRA10" s="112"/>
      <c r="RRB10" s="112"/>
      <c r="RRC10"/>
      <c r="RRD10"/>
      <c r="RRE10"/>
      <c r="RRF10"/>
      <c r="RRG10"/>
      <c r="RRH10"/>
      <c r="RRI10"/>
      <c r="RRJ10"/>
      <c r="RRK10"/>
      <c r="RRL10"/>
      <c r="RRM10"/>
      <c r="RRN10"/>
      <c r="RRO10"/>
      <c r="RRP10"/>
      <c r="RRQ10"/>
      <c r="RRR10"/>
      <c r="RRS10"/>
      <c r="RRT10"/>
      <c r="RRU10"/>
      <c r="RRV10"/>
      <c r="RRW10"/>
      <c r="RRX10"/>
      <c r="RTC10" s="112"/>
      <c r="RTD10" s="112"/>
      <c r="RTE10" s="112"/>
      <c r="RTF10" s="112"/>
      <c r="RTG10" s="112"/>
      <c r="RTH10" s="112"/>
      <c r="RTI10" s="112"/>
      <c r="RTJ10" s="112"/>
      <c r="RTK10"/>
      <c r="RTL10"/>
      <c r="RTM10"/>
      <c r="RTN10"/>
      <c r="RTO10"/>
      <c r="RTP10"/>
      <c r="RTQ10"/>
      <c r="RTR10"/>
      <c r="RTS10"/>
      <c r="RTT10"/>
      <c r="RTU10"/>
      <c r="RTV10"/>
      <c r="RTW10"/>
      <c r="RTX10"/>
      <c r="RTY10"/>
      <c r="RTZ10"/>
      <c r="RUA10"/>
      <c r="RUB10"/>
      <c r="RUC10"/>
      <c r="RUD10"/>
      <c r="RUE10"/>
      <c r="RUF10"/>
      <c r="RVK10" s="112"/>
      <c r="RVL10" s="112"/>
      <c r="RVM10" s="112"/>
      <c r="RVN10" s="112"/>
      <c r="RVO10" s="112"/>
      <c r="RVP10" s="112"/>
      <c r="RVQ10" s="112"/>
      <c r="RVR10" s="112"/>
      <c r="RVS10"/>
      <c r="RVT10"/>
      <c r="RVU10"/>
      <c r="RVV10"/>
      <c r="RVW10"/>
      <c r="RVX10"/>
      <c r="RVY10"/>
      <c r="RVZ10"/>
      <c r="RWA10"/>
      <c r="RWB10"/>
      <c r="RWC10"/>
      <c r="RWD10"/>
      <c r="RWE10"/>
      <c r="RWF10"/>
      <c r="RWG10"/>
      <c r="RWH10"/>
      <c r="RWI10"/>
      <c r="RWJ10"/>
      <c r="RWK10"/>
      <c r="RWL10"/>
      <c r="RWM10"/>
      <c r="RWN10"/>
      <c r="RXS10" s="112"/>
      <c r="RXT10" s="112"/>
      <c r="RXU10" s="112"/>
      <c r="RXV10" s="112"/>
      <c r="RXW10" s="112"/>
      <c r="RXX10" s="112"/>
      <c r="RXY10" s="112"/>
      <c r="RXZ10" s="112"/>
      <c r="RYA10"/>
      <c r="RYB10"/>
      <c r="RYC10"/>
      <c r="RYD10"/>
      <c r="RYE10"/>
      <c r="RYF10"/>
      <c r="RYG10"/>
      <c r="RYH10"/>
      <c r="RYI10"/>
      <c r="RYJ10"/>
      <c r="RYK10"/>
      <c r="RYL10"/>
      <c r="RYM10"/>
      <c r="RYN10"/>
      <c r="RYO10"/>
      <c r="RYP10"/>
      <c r="RYQ10"/>
      <c r="RYR10"/>
      <c r="RYS10"/>
      <c r="RYT10"/>
      <c r="RYU10"/>
      <c r="RYV10"/>
      <c r="SAA10" s="112"/>
      <c r="SAB10" s="112"/>
      <c r="SAC10" s="112"/>
      <c r="SAD10" s="112"/>
      <c r="SAE10" s="112"/>
      <c r="SAF10" s="112"/>
      <c r="SAG10" s="112"/>
      <c r="SAH10" s="112"/>
      <c r="SAI10"/>
      <c r="SAJ10"/>
      <c r="SAK10"/>
      <c r="SAL10"/>
      <c r="SAM10"/>
      <c r="SAN10"/>
      <c r="SAO10"/>
      <c r="SAP10"/>
      <c r="SAQ10"/>
      <c r="SAR10"/>
      <c r="SAS10"/>
      <c r="SAT10"/>
      <c r="SAU10"/>
      <c r="SAV10"/>
      <c r="SAW10"/>
      <c r="SAX10"/>
      <c r="SAY10"/>
      <c r="SAZ10"/>
      <c r="SBA10"/>
      <c r="SBB10"/>
      <c r="SBC10"/>
      <c r="SBD10"/>
      <c r="SCI10" s="112"/>
      <c r="SCJ10" s="112"/>
      <c r="SCK10" s="112"/>
      <c r="SCL10" s="112"/>
      <c r="SCM10" s="112"/>
      <c r="SCN10" s="112"/>
      <c r="SCO10" s="112"/>
      <c r="SCP10" s="112"/>
      <c r="SCQ10"/>
      <c r="SCR10"/>
      <c r="SCS10"/>
      <c r="SCT10"/>
      <c r="SCU10"/>
      <c r="SCV10"/>
      <c r="SCW10"/>
      <c r="SCX10"/>
      <c r="SCY10"/>
      <c r="SCZ10"/>
      <c r="SDA10"/>
      <c r="SDB10"/>
      <c r="SDC10"/>
      <c r="SDD10"/>
      <c r="SDE10"/>
      <c r="SDF10"/>
      <c r="SDG10"/>
      <c r="SDH10"/>
      <c r="SDI10"/>
      <c r="SDJ10"/>
      <c r="SDK10"/>
      <c r="SDL10"/>
      <c r="SEQ10" s="112"/>
      <c r="SER10" s="112"/>
      <c r="SES10" s="112"/>
      <c r="SET10" s="112"/>
      <c r="SEU10" s="112"/>
      <c r="SEV10" s="112"/>
      <c r="SEW10" s="112"/>
      <c r="SEX10" s="112"/>
      <c r="SEY10"/>
      <c r="SEZ10"/>
      <c r="SFA10"/>
      <c r="SFB10"/>
      <c r="SFC10"/>
      <c r="SFD10"/>
      <c r="SFE10"/>
      <c r="SFF10"/>
      <c r="SFG10"/>
      <c r="SFH10"/>
      <c r="SFI10"/>
      <c r="SFJ10"/>
      <c r="SFK10"/>
      <c r="SFL10"/>
      <c r="SFM10"/>
      <c r="SFN10"/>
      <c r="SFO10"/>
      <c r="SFP10"/>
      <c r="SFQ10"/>
      <c r="SFR10"/>
      <c r="SFS10"/>
      <c r="SFT10"/>
      <c r="SGY10" s="112"/>
      <c r="SGZ10" s="112"/>
      <c r="SHA10" s="112"/>
      <c r="SHB10" s="112"/>
      <c r="SHC10" s="112"/>
      <c r="SHD10" s="112"/>
      <c r="SHE10" s="112"/>
      <c r="SHF10" s="112"/>
      <c r="SHG10"/>
      <c r="SHH10"/>
      <c r="SHI10"/>
      <c r="SHJ10"/>
      <c r="SHK10"/>
      <c r="SHL10"/>
      <c r="SHM10"/>
      <c r="SHN10"/>
      <c r="SHO10"/>
      <c r="SHP10"/>
      <c r="SHQ10"/>
      <c r="SHR10"/>
      <c r="SHS10"/>
      <c r="SHT10"/>
      <c r="SHU10"/>
      <c r="SHV10"/>
      <c r="SHW10"/>
      <c r="SHX10"/>
      <c r="SHY10"/>
      <c r="SHZ10"/>
      <c r="SIA10"/>
      <c r="SIB10"/>
      <c r="SJG10" s="112"/>
      <c r="SJH10" s="112"/>
      <c r="SJI10" s="112"/>
      <c r="SJJ10" s="112"/>
      <c r="SJK10" s="112"/>
      <c r="SJL10" s="112"/>
      <c r="SJM10" s="112"/>
      <c r="SJN10" s="112"/>
      <c r="SJO10"/>
      <c r="SJP10"/>
      <c r="SJQ10"/>
      <c r="SJR10"/>
      <c r="SJS10"/>
      <c r="SJT10"/>
      <c r="SJU10"/>
      <c r="SJV10"/>
      <c r="SJW10"/>
      <c r="SJX10"/>
      <c r="SJY10"/>
      <c r="SJZ10"/>
      <c r="SKA10"/>
      <c r="SKB10"/>
      <c r="SKC10"/>
      <c r="SKD10"/>
      <c r="SKE10"/>
      <c r="SKF10"/>
      <c r="SKG10"/>
      <c r="SKH10"/>
      <c r="SKI10"/>
      <c r="SKJ10"/>
      <c r="SLO10" s="112"/>
      <c r="SLP10" s="112"/>
      <c r="SLQ10" s="112"/>
      <c r="SLR10" s="112"/>
      <c r="SLS10" s="112"/>
      <c r="SLT10" s="112"/>
      <c r="SLU10" s="112"/>
      <c r="SLV10" s="112"/>
      <c r="SLW10"/>
      <c r="SLX10"/>
      <c r="SLY10"/>
      <c r="SLZ10"/>
      <c r="SMA10"/>
      <c r="SMB10"/>
      <c r="SMC10"/>
      <c r="SMD10"/>
      <c r="SME10"/>
      <c r="SMF10"/>
      <c r="SMG10"/>
      <c r="SMH10"/>
      <c r="SMI10"/>
      <c r="SMJ10"/>
      <c r="SMK10"/>
      <c r="SML10"/>
      <c r="SMM10"/>
      <c r="SMN10"/>
      <c r="SMO10"/>
      <c r="SMP10"/>
      <c r="SMQ10"/>
      <c r="SMR10"/>
      <c r="SNW10" s="112"/>
      <c r="SNX10" s="112"/>
      <c r="SNY10" s="112"/>
      <c r="SNZ10" s="112"/>
      <c r="SOA10" s="112"/>
      <c r="SOB10" s="112"/>
      <c r="SOC10" s="112"/>
      <c r="SOD10" s="112"/>
      <c r="SOE10"/>
      <c r="SOF10"/>
      <c r="SOG10"/>
      <c r="SOH10"/>
      <c r="SOI10"/>
      <c r="SOJ10"/>
      <c r="SOK10"/>
      <c r="SOL10"/>
      <c r="SOM10"/>
      <c r="SON10"/>
      <c r="SOO10"/>
      <c r="SOP10"/>
      <c r="SOQ10"/>
      <c r="SOR10"/>
      <c r="SOS10"/>
      <c r="SOT10"/>
      <c r="SOU10"/>
      <c r="SOV10"/>
      <c r="SOW10"/>
      <c r="SOX10"/>
      <c r="SOY10"/>
      <c r="SOZ10"/>
      <c r="SQE10" s="112"/>
      <c r="SQF10" s="112"/>
      <c r="SQG10" s="112"/>
      <c r="SQH10" s="112"/>
      <c r="SQI10" s="112"/>
      <c r="SQJ10" s="112"/>
      <c r="SQK10" s="112"/>
      <c r="SQL10" s="112"/>
      <c r="SQM10"/>
      <c r="SQN10"/>
      <c r="SQO10"/>
      <c r="SQP10"/>
      <c r="SQQ10"/>
      <c r="SQR10"/>
      <c r="SQS10"/>
      <c r="SQT10"/>
      <c r="SQU10"/>
      <c r="SQV10"/>
      <c r="SQW10"/>
      <c r="SQX10"/>
      <c r="SQY10"/>
      <c r="SQZ10"/>
      <c r="SRA10"/>
      <c r="SRB10"/>
      <c r="SRC10"/>
      <c r="SRD10"/>
      <c r="SRE10"/>
      <c r="SRF10"/>
      <c r="SRG10"/>
      <c r="SRH10"/>
      <c r="SSM10" s="112"/>
      <c r="SSN10" s="112"/>
      <c r="SSO10" s="112"/>
      <c r="SSP10" s="112"/>
      <c r="SSQ10" s="112"/>
      <c r="SSR10" s="112"/>
      <c r="SSS10" s="112"/>
      <c r="SST10" s="112"/>
      <c r="SSU10"/>
      <c r="SSV10"/>
      <c r="SSW10"/>
      <c r="SSX10"/>
      <c r="SSY10"/>
      <c r="SSZ10"/>
      <c r="STA10"/>
      <c r="STB10"/>
      <c r="STC10"/>
      <c r="STD10"/>
      <c r="STE10"/>
      <c r="STF10"/>
      <c r="STG10"/>
      <c r="STH10"/>
      <c r="STI10"/>
      <c r="STJ10"/>
      <c r="STK10"/>
      <c r="STL10"/>
      <c r="STM10"/>
      <c r="STN10"/>
      <c r="STO10"/>
      <c r="STP10"/>
      <c r="SUU10" s="112"/>
      <c r="SUV10" s="112"/>
      <c r="SUW10" s="112"/>
      <c r="SUX10" s="112"/>
      <c r="SUY10" s="112"/>
      <c r="SUZ10" s="112"/>
      <c r="SVA10" s="112"/>
      <c r="SVB10" s="112"/>
      <c r="SVC10"/>
      <c r="SVD10"/>
      <c r="SVE10"/>
      <c r="SVF10"/>
      <c r="SVG10"/>
      <c r="SVH10"/>
      <c r="SVI10"/>
      <c r="SVJ10"/>
      <c r="SVK10"/>
      <c r="SVL10"/>
      <c r="SVM10"/>
      <c r="SVN10"/>
      <c r="SVO10"/>
      <c r="SVP10"/>
      <c r="SVQ10"/>
      <c r="SVR10"/>
      <c r="SVS10"/>
      <c r="SVT10"/>
      <c r="SVU10"/>
      <c r="SVV10"/>
      <c r="SVW10"/>
      <c r="SVX10"/>
      <c r="SXC10" s="112"/>
      <c r="SXD10" s="112"/>
      <c r="SXE10" s="112"/>
      <c r="SXF10" s="112"/>
      <c r="SXG10" s="112"/>
      <c r="SXH10" s="112"/>
      <c r="SXI10" s="112"/>
      <c r="SXJ10" s="112"/>
      <c r="SXK10"/>
      <c r="SXL10"/>
      <c r="SXM10"/>
      <c r="SXN10"/>
      <c r="SXO10"/>
      <c r="SXP10"/>
      <c r="SXQ10"/>
      <c r="SXR10"/>
      <c r="SXS10"/>
      <c r="SXT10"/>
      <c r="SXU10"/>
      <c r="SXV10"/>
      <c r="SXW10"/>
      <c r="SXX10"/>
      <c r="SXY10"/>
      <c r="SXZ10"/>
      <c r="SYA10"/>
      <c r="SYB10"/>
      <c r="SYC10"/>
      <c r="SYD10"/>
      <c r="SYE10"/>
      <c r="SYF10"/>
      <c r="SZK10" s="112"/>
      <c r="SZL10" s="112"/>
      <c r="SZM10" s="112"/>
      <c r="SZN10" s="112"/>
      <c r="SZO10" s="112"/>
      <c r="SZP10" s="112"/>
      <c r="SZQ10" s="112"/>
      <c r="SZR10" s="112"/>
      <c r="SZS10"/>
      <c r="SZT10"/>
      <c r="SZU10"/>
      <c r="SZV10"/>
      <c r="SZW10"/>
      <c r="SZX10"/>
      <c r="SZY10"/>
      <c r="SZZ10"/>
      <c r="TAA10"/>
      <c r="TAB10"/>
      <c r="TAC10"/>
      <c r="TAD10"/>
      <c r="TAE10"/>
      <c r="TAF10"/>
      <c r="TAG10"/>
      <c r="TAH10"/>
      <c r="TAI10"/>
      <c r="TAJ10"/>
      <c r="TAK10"/>
      <c r="TAL10"/>
      <c r="TAM10"/>
      <c r="TAN10"/>
      <c r="TBS10" s="112"/>
      <c r="TBT10" s="112"/>
      <c r="TBU10" s="112"/>
      <c r="TBV10" s="112"/>
      <c r="TBW10" s="112"/>
      <c r="TBX10" s="112"/>
      <c r="TBY10" s="112"/>
      <c r="TBZ10" s="112"/>
      <c r="TCA10"/>
      <c r="TCB10"/>
      <c r="TCC10"/>
      <c r="TCD10"/>
      <c r="TCE10"/>
      <c r="TCF10"/>
      <c r="TCG10"/>
      <c r="TCH10"/>
      <c r="TCI10"/>
      <c r="TCJ10"/>
      <c r="TCK10"/>
      <c r="TCL10"/>
      <c r="TCM10"/>
      <c r="TCN10"/>
      <c r="TCO10"/>
      <c r="TCP10"/>
      <c r="TCQ10"/>
      <c r="TCR10"/>
      <c r="TCS10"/>
      <c r="TCT10"/>
      <c r="TCU10"/>
      <c r="TCV10"/>
      <c r="TEA10" s="112"/>
      <c r="TEB10" s="112"/>
      <c r="TEC10" s="112"/>
      <c r="TED10" s="112"/>
      <c r="TEE10" s="112"/>
      <c r="TEF10" s="112"/>
      <c r="TEG10" s="112"/>
      <c r="TEH10" s="112"/>
      <c r="TEI10"/>
      <c r="TEJ10"/>
      <c r="TEK10"/>
      <c r="TEL10"/>
      <c r="TEM10"/>
      <c r="TEN10"/>
      <c r="TEO10"/>
      <c r="TEP10"/>
      <c r="TEQ10"/>
      <c r="TER10"/>
      <c r="TES10"/>
      <c r="TET10"/>
      <c r="TEU10"/>
      <c r="TEV10"/>
      <c r="TEW10"/>
      <c r="TEX10"/>
      <c r="TEY10"/>
      <c r="TEZ10"/>
      <c r="TFA10"/>
      <c r="TFB10"/>
      <c r="TFC10"/>
      <c r="TFD10"/>
      <c r="TGI10" s="112"/>
      <c r="TGJ10" s="112"/>
      <c r="TGK10" s="112"/>
      <c r="TGL10" s="112"/>
      <c r="TGM10" s="112"/>
      <c r="TGN10" s="112"/>
      <c r="TGO10" s="112"/>
      <c r="TGP10" s="112"/>
      <c r="TGQ10"/>
      <c r="TGR10"/>
      <c r="TGS10"/>
      <c r="TGT10"/>
      <c r="TGU10"/>
      <c r="TGV10"/>
      <c r="TGW10"/>
      <c r="TGX10"/>
      <c r="TGY10"/>
      <c r="TGZ10"/>
      <c r="THA10"/>
      <c r="THB10"/>
      <c r="THC10"/>
      <c r="THD10"/>
      <c r="THE10"/>
      <c r="THF10"/>
      <c r="THG10"/>
      <c r="THH10"/>
      <c r="THI10"/>
      <c r="THJ10"/>
      <c r="THK10"/>
      <c r="THL10"/>
      <c r="TIQ10" s="112"/>
      <c r="TIR10" s="112"/>
      <c r="TIS10" s="112"/>
      <c r="TIT10" s="112"/>
      <c r="TIU10" s="112"/>
      <c r="TIV10" s="112"/>
      <c r="TIW10" s="112"/>
      <c r="TIX10" s="112"/>
      <c r="TIY10"/>
      <c r="TIZ10"/>
      <c r="TJA10"/>
      <c r="TJB10"/>
      <c r="TJC10"/>
      <c r="TJD10"/>
      <c r="TJE10"/>
      <c r="TJF10"/>
      <c r="TJG10"/>
      <c r="TJH10"/>
      <c r="TJI10"/>
      <c r="TJJ10"/>
      <c r="TJK10"/>
      <c r="TJL10"/>
      <c r="TJM10"/>
      <c r="TJN10"/>
      <c r="TJO10"/>
      <c r="TJP10"/>
      <c r="TJQ10"/>
      <c r="TJR10"/>
      <c r="TJS10"/>
      <c r="TJT10"/>
      <c r="TKY10" s="112"/>
      <c r="TKZ10" s="112"/>
      <c r="TLA10" s="112"/>
      <c r="TLB10" s="112"/>
      <c r="TLC10" s="112"/>
      <c r="TLD10" s="112"/>
      <c r="TLE10" s="112"/>
      <c r="TLF10" s="112"/>
      <c r="TLG10"/>
      <c r="TLH10"/>
      <c r="TLI10"/>
      <c r="TLJ10"/>
      <c r="TLK10"/>
      <c r="TLL10"/>
      <c r="TLM10"/>
      <c r="TLN10"/>
      <c r="TLO10"/>
      <c r="TLP10"/>
      <c r="TLQ10"/>
      <c r="TLR10"/>
      <c r="TLS10"/>
      <c r="TLT10"/>
      <c r="TLU10"/>
      <c r="TLV10"/>
      <c r="TLW10"/>
      <c r="TLX10"/>
      <c r="TLY10"/>
      <c r="TLZ10"/>
      <c r="TMA10"/>
      <c r="TMB10"/>
      <c r="TNG10" s="112"/>
      <c r="TNH10" s="112"/>
      <c r="TNI10" s="112"/>
      <c r="TNJ10" s="112"/>
      <c r="TNK10" s="112"/>
      <c r="TNL10" s="112"/>
      <c r="TNM10" s="112"/>
      <c r="TNN10" s="112"/>
      <c r="TNO10"/>
      <c r="TNP10"/>
      <c r="TNQ10"/>
      <c r="TNR10"/>
      <c r="TNS10"/>
      <c r="TNT10"/>
      <c r="TNU10"/>
      <c r="TNV10"/>
      <c r="TNW10"/>
      <c r="TNX10"/>
      <c r="TNY10"/>
      <c r="TNZ10"/>
      <c r="TOA10"/>
      <c r="TOB10"/>
      <c r="TOC10"/>
      <c r="TOD10"/>
      <c r="TOE10"/>
      <c r="TOF10"/>
      <c r="TOG10"/>
      <c r="TOH10"/>
      <c r="TOI10"/>
      <c r="TOJ10"/>
      <c r="TPO10" s="112"/>
      <c r="TPP10" s="112"/>
      <c r="TPQ10" s="112"/>
      <c r="TPR10" s="112"/>
      <c r="TPS10" s="112"/>
      <c r="TPT10" s="112"/>
      <c r="TPU10" s="112"/>
      <c r="TPV10" s="112"/>
      <c r="TPW10"/>
      <c r="TPX10"/>
      <c r="TPY10"/>
      <c r="TPZ10"/>
      <c r="TQA10"/>
      <c r="TQB10"/>
      <c r="TQC10"/>
      <c r="TQD10"/>
      <c r="TQE10"/>
      <c r="TQF10"/>
      <c r="TQG10"/>
      <c r="TQH10"/>
      <c r="TQI10"/>
      <c r="TQJ10"/>
      <c r="TQK10"/>
      <c r="TQL10"/>
      <c r="TQM10"/>
      <c r="TQN10"/>
      <c r="TQO10"/>
      <c r="TQP10"/>
      <c r="TQQ10"/>
      <c r="TQR10"/>
      <c r="TRW10" s="112"/>
      <c r="TRX10" s="112"/>
      <c r="TRY10" s="112"/>
      <c r="TRZ10" s="112"/>
      <c r="TSA10" s="112"/>
      <c r="TSB10" s="112"/>
      <c r="TSC10" s="112"/>
      <c r="TSD10" s="112"/>
      <c r="TSE10"/>
      <c r="TSF10"/>
      <c r="TSG10"/>
      <c r="TSH10"/>
      <c r="TSI10"/>
      <c r="TSJ10"/>
      <c r="TSK10"/>
      <c r="TSL10"/>
      <c r="TSM10"/>
      <c r="TSN10"/>
      <c r="TSO10"/>
      <c r="TSP10"/>
      <c r="TSQ10"/>
      <c r="TSR10"/>
      <c r="TSS10"/>
      <c r="TST10"/>
      <c r="TSU10"/>
      <c r="TSV10"/>
      <c r="TSW10"/>
      <c r="TSX10"/>
      <c r="TSY10"/>
      <c r="TSZ10"/>
      <c r="TUE10" s="112"/>
      <c r="TUF10" s="112"/>
      <c r="TUG10" s="112"/>
      <c r="TUH10" s="112"/>
      <c r="TUI10" s="112"/>
      <c r="TUJ10" s="112"/>
      <c r="TUK10" s="112"/>
      <c r="TUL10" s="112"/>
      <c r="TUM10"/>
      <c r="TUN10"/>
      <c r="TUO10"/>
      <c r="TUP10"/>
      <c r="TUQ10"/>
      <c r="TUR10"/>
      <c r="TUS10"/>
      <c r="TUT10"/>
      <c r="TUU10"/>
      <c r="TUV10"/>
      <c r="TUW10"/>
      <c r="TUX10"/>
      <c r="TUY10"/>
      <c r="TUZ10"/>
      <c r="TVA10"/>
      <c r="TVB10"/>
      <c r="TVC10"/>
      <c r="TVD10"/>
      <c r="TVE10"/>
      <c r="TVF10"/>
      <c r="TVG10"/>
      <c r="TVH10"/>
      <c r="TWM10" s="112"/>
      <c r="TWN10" s="112"/>
      <c r="TWO10" s="112"/>
      <c r="TWP10" s="112"/>
      <c r="TWQ10" s="112"/>
      <c r="TWR10" s="112"/>
      <c r="TWS10" s="112"/>
      <c r="TWT10" s="112"/>
      <c r="TWU10"/>
      <c r="TWV10"/>
      <c r="TWW10"/>
      <c r="TWX10"/>
      <c r="TWY10"/>
      <c r="TWZ10"/>
      <c r="TXA10"/>
      <c r="TXB10"/>
      <c r="TXC10"/>
      <c r="TXD10"/>
      <c r="TXE10"/>
      <c r="TXF10"/>
      <c r="TXG10"/>
      <c r="TXH10"/>
      <c r="TXI10"/>
      <c r="TXJ10"/>
      <c r="TXK10"/>
      <c r="TXL10"/>
      <c r="TXM10"/>
      <c r="TXN10"/>
      <c r="TXO10"/>
      <c r="TXP10"/>
      <c r="TYU10" s="112"/>
      <c r="TYV10" s="112"/>
      <c r="TYW10" s="112"/>
      <c r="TYX10" s="112"/>
      <c r="TYY10" s="112"/>
      <c r="TYZ10" s="112"/>
      <c r="TZA10" s="112"/>
      <c r="TZB10" s="112"/>
      <c r="TZC10"/>
      <c r="TZD10"/>
      <c r="TZE10"/>
      <c r="TZF10"/>
      <c r="TZG10"/>
      <c r="TZH10"/>
      <c r="TZI10"/>
      <c r="TZJ10"/>
      <c r="TZK10"/>
      <c r="TZL10"/>
      <c r="TZM10"/>
      <c r="TZN10"/>
      <c r="TZO10"/>
      <c r="TZP10"/>
      <c r="TZQ10"/>
      <c r="TZR10"/>
      <c r="TZS10"/>
      <c r="TZT10"/>
      <c r="TZU10"/>
      <c r="TZV10"/>
      <c r="TZW10"/>
      <c r="TZX10"/>
      <c r="UBC10" s="112"/>
      <c r="UBD10" s="112"/>
      <c r="UBE10" s="112"/>
      <c r="UBF10" s="112"/>
      <c r="UBG10" s="112"/>
      <c r="UBH10" s="112"/>
      <c r="UBI10" s="112"/>
      <c r="UBJ10" s="112"/>
      <c r="UBK10"/>
      <c r="UBL10"/>
      <c r="UBM10"/>
      <c r="UBN10"/>
      <c r="UBO10"/>
      <c r="UBP10"/>
      <c r="UBQ10"/>
      <c r="UBR10"/>
      <c r="UBS10"/>
      <c r="UBT10"/>
      <c r="UBU10"/>
      <c r="UBV10"/>
      <c r="UBW10"/>
      <c r="UBX10"/>
      <c r="UBY10"/>
      <c r="UBZ10"/>
      <c r="UCA10"/>
      <c r="UCB10"/>
      <c r="UCC10"/>
      <c r="UCD10"/>
      <c r="UCE10"/>
      <c r="UCF10"/>
      <c r="UDK10" s="112"/>
      <c r="UDL10" s="112"/>
      <c r="UDM10" s="112"/>
      <c r="UDN10" s="112"/>
      <c r="UDO10" s="112"/>
      <c r="UDP10" s="112"/>
      <c r="UDQ10" s="112"/>
      <c r="UDR10" s="112"/>
      <c r="UDS10"/>
      <c r="UDT10"/>
      <c r="UDU10"/>
      <c r="UDV10"/>
      <c r="UDW10"/>
      <c r="UDX10"/>
      <c r="UDY10"/>
      <c r="UDZ10"/>
      <c r="UEA10"/>
      <c r="UEB10"/>
      <c r="UEC10"/>
      <c r="UED10"/>
      <c r="UEE10"/>
      <c r="UEF10"/>
      <c r="UEG10"/>
      <c r="UEH10"/>
      <c r="UEI10"/>
      <c r="UEJ10"/>
      <c r="UEK10"/>
      <c r="UEL10"/>
      <c r="UEM10"/>
      <c r="UEN10"/>
      <c r="UFS10" s="112"/>
      <c r="UFT10" s="112"/>
      <c r="UFU10" s="112"/>
      <c r="UFV10" s="112"/>
      <c r="UFW10" s="112"/>
      <c r="UFX10" s="112"/>
      <c r="UFY10" s="112"/>
      <c r="UFZ10" s="112"/>
      <c r="UGA10"/>
      <c r="UGB10"/>
      <c r="UGC10"/>
      <c r="UGD10"/>
      <c r="UGE10"/>
      <c r="UGF10"/>
      <c r="UGG10"/>
      <c r="UGH10"/>
      <c r="UGI10"/>
      <c r="UGJ10"/>
      <c r="UGK10"/>
      <c r="UGL10"/>
      <c r="UGM10"/>
      <c r="UGN10"/>
      <c r="UGO10"/>
      <c r="UGP10"/>
      <c r="UGQ10"/>
      <c r="UGR10"/>
      <c r="UGS10"/>
      <c r="UGT10"/>
      <c r="UGU10"/>
      <c r="UGV10"/>
      <c r="UIA10" s="112"/>
      <c r="UIB10" s="112"/>
      <c r="UIC10" s="112"/>
      <c r="UID10" s="112"/>
      <c r="UIE10" s="112"/>
      <c r="UIF10" s="112"/>
      <c r="UIG10" s="112"/>
      <c r="UIH10" s="112"/>
      <c r="UII10"/>
      <c r="UIJ10"/>
      <c r="UIK10"/>
      <c r="UIL10"/>
      <c r="UIM10"/>
      <c r="UIN10"/>
      <c r="UIO10"/>
      <c r="UIP10"/>
      <c r="UIQ10"/>
      <c r="UIR10"/>
      <c r="UIS10"/>
      <c r="UIT10"/>
      <c r="UIU10"/>
      <c r="UIV10"/>
      <c r="UIW10"/>
      <c r="UIX10"/>
      <c r="UIY10"/>
      <c r="UIZ10"/>
      <c r="UJA10"/>
      <c r="UJB10"/>
      <c r="UJC10"/>
      <c r="UJD10"/>
      <c r="UKI10" s="112"/>
      <c r="UKJ10" s="112"/>
      <c r="UKK10" s="112"/>
      <c r="UKL10" s="112"/>
      <c r="UKM10" s="112"/>
      <c r="UKN10" s="112"/>
      <c r="UKO10" s="112"/>
      <c r="UKP10" s="112"/>
      <c r="UKQ10"/>
      <c r="UKR10"/>
      <c r="UKS10"/>
      <c r="UKT10"/>
      <c r="UKU10"/>
      <c r="UKV10"/>
      <c r="UKW10"/>
      <c r="UKX10"/>
      <c r="UKY10"/>
      <c r="UKZ10"/>
      <c r="ULA10"/>
      <c r="ULB10"/>
      <c r="ULC10"/>
      <c r="ULD10"/>
      <c r="ULE10"/>
      <c r="ULF10"/>
      <c r="ULG10"/>
      <c r="ULH10"/>
      <c r="ULI10"/>
      <c r="ULJ10"/>
      <c r="ULK10"/>
      <c r="ULL10"/>
      <c r="UMQ10" s="112"/>
      <c r="UMR10" s="112"/>
      <c r="UMS10" s="112"/>
      <c r="UMT10" s="112"/>
      <c r="UMU10" s="112"/>
      <c r="UMV10" s="112"/>
      <c r="UMW10" s="112"/>
      <c r="UMX10" s="112"/>
      <c r="UMY10"/>
      <c r="UMZ10"/>
      <c r="UNA10"/>
      <c r="UNB10"/>
      <c r="UNC10"/>
      <c r="UND10"/>
      <c r="UNE10"/>
      <c r="UNF10"/>
      <c r="UNG10"/>
      <c r="UNH10"/>
      <c r="UNI10"/>
      <c r="UNJ10"/>
      <c r="UNK10"/>
      <c r="UNL10"/>
      <c r="UNM10"/>
      <c r="UNN10"/>
      <c r="UNO10"/>
      <c r="UNP10"/>
      <c r="UNQ10"/>
      <c r="UNR10"/>
      <c r="UNS10"/>
      <c r="UNT10"/>
      <c r="UOY10" s="112"/>
      <c r="UOZ10" s="112"/>
      <c r="UPA10" s="112"/>
      <c r="UPB10" s="112"/>
      <c r="UPC10" s="112"/>
      <c r="UPD10" s="112"/>
      <c r="UPE10" s="112"/>
      <c r="UPF10" s="112"/>
      <c r="UPG10"/>
      <c r="UPH10"/>
      <c r="UPI10"/>
      <c r="UPJ10"/>
      <c r="UPK10"/>
      <c r="UPL10"/>
      <c r="UPM10"/>
      <c r="UPN10"/>
      <c r="UPO10"/>
      <c r="UPP10"/>
      <c r="UPQ10"/>
      <c r="UPR10"/>
      <c r="UPS10"/>
      <c r="UPT10"/>
      <c r="UPU10"/>
      <c r="UPV10"/>
      <c r="UPW10"/>
      <c r="UPX10"/>
      <c r="UPY10"/>
      <c r="UPZ10"/>
      <c r="UQA10"/>
      <c r="UQB10"/>
      <c r="URG10" s="112"/>
      <c r="URH10" s="112"/>
      <c r="URI10" s="112"/>
      <c r="URJ10" s="112"/>
      <c r="URK10" s="112"/>
      <c r="URL10" s="112"/>
      <c r="URM10" s="112"/>
      <c r="URN10" s="112"/>
      <c r="URO10"/>
      <c r="URP10"/>
      <c r="URQ10"/>
      <c r="URR10"/>
      <c r="URS10"/>
      <c r="URT10"/>
      <c r="URU10"/>
      <c r="URV10"/>
      <c r="URW10"/>
      <c r="URX10"/>
      <c r="URY10"/>
      <c r="URZ10"/>
      <c r="USA10"/>
      <c r="USB10"/>
      <c r="USC10"/>
      <c r="USD10"/>
      <c r="USE10"/>
      <c r="USF10"/>
      <c r="USG10"/>
      <c r="USH10"/>
      <c r="USI10"/>
      <c r="USJ10"/>
      <c r="UTO10" s="112"/>
      <c r="UTP10" s="112"/>
      <c r="UTQ10" s="112"/>
      <c r="UTR10" s="112"/>
      <c r="UTS10" s="112"/>
      <c r="UTT10" s="112"/>
      <c r="UTU10" s="112"/>
      <c r="UTV10" s="112"/>
      <c r="UTW10"/>
      <c r="UTX10"/>
      <c r="UTY10"/>
      <c r="UTZ10"/>
      <c r="UUA10"/>
      <c r="UUB10"/>
      <c r="UUC10"/>
      <c r="UUD10"/>
      <c r="UUE10"/>
      <c r="UUF10"/>
      <c r="UUG10"/>
      <c r="UUH10"/>
      <c r="UUI10"/>
      <c r="UUJ10"/>
      <c r="UUK10"/>
      <c r="UUL10"/>
      <c r="UUM10"/>
      <c r="UUN10"/>
      <c r="UUO10"/>
      <c r="UUP10"/>
      <c r="UUQ10"/>
      <c r="UUR10"/>
      <c r="UVW10" s="112"/>
      <c r="UVX10" s="112"/>
      <c r="UVY10" s="112"/>
      <c r="UVZ10" s="112"/>
      <c r="UWA10" s="112"/>
      <c r="UWB10" s="112"/>
      <c r="UWC10" s="112"/>
      <c r="UWD10" s="112"/>
      <c r="UWE10"/>
      <c r="UWF10"/>
      <c r="UWG10"/>
      <c r="UWH10"/>
      <c r="UWI10"/>
      <c r="UWJ10"/>
      <c r="UWK10"/>
      <c r="UWL10"/>
      <c r="UWM10"/>
      <c r="UWN10"/>
      <c r="UWO10"/>
      <c r="UWP10"/>
      <c r="UWQ10"/>
      <c r="UWR10"/>
      <c r="UWS10"/>
      <c r="UWT10"/>
      <c r="UWU10"/>
      <c r="UWV10"/>
      <c r="UWW10"/>
      <c r="UWX10"/>
      <c r="UWY10"/>
      <c r="UWZ10"/>
      <c r="UYE10" s="112"/>
      <c r="UYF10" s="112"/>
      <c r="UYG10" s="112"/>
      <c r="UYH10" s="112"/>
      <c r="UYI10" s="112"/>
      <c r="UYJ10" s="112"/>
      <c r="UYK10" s="112"/>
      <c r="UYL10" s="112"/>
      <c r="UYM10"/>
      <c r="UYN10"/>
      <c r="UYO10"/>
      <c r="UYP10"/>
      <c r="UYQ10"/>
      <c r="UYR10"/>
      <c r="UYS10"/>
      <c r="UYT10"/>
      <c r="UYU10"/>
      <c r="UYV10"/>
      <c r="UYW10"/>
      <c r="UYX10"/>
      <c r="UYY10"/>
      <c r="UYZ10"/>
      <c r="UZA10"/>
      <c r="UZB10"/>
      <c r="UZC10"/>
      <c r="UZD10"/>
      <c r="UZE10"/>
      <c r="UZF10"/>
      <c r="UZG10"/>
      <c r="UZH10"/>
      <c r="VAM10" s="112"/>
      <c r="VAN10" s="112"/>
      <c r="VAO10" s="112"/>
      <c r="VAP10" s="112"/>
      <c r="VAQ10" s="112"/>
      <c r="VAR10" s="112"/>
      <c r="VAS10" s="112"/>
      <c r="VAT10" s="112"/>
      <c r="VAU10"/>
      <c r="VAV10"/>
      <c r="VAW10"/>
      <c r="VAX10"/>
      <c r="VAY10"/>
      <c r="VAZ10"/>
      <c r="VBA10"/>
      <c r="VBB10"/>
      <c r="VBC10"/>
      <c r="VBD10"/>
      <c r="VBE10"/>
      <c r="VBF10"/>
      <c r="VBG10"/>
      <c r="VBH10"/>
      <c r="VBI10"/>
      <c r="VBJ10"/>
      <c r="VBK10"/>
      <c r="VBL10"/>
      <c r="VBM10"/>
      <c r="VBN10"/>
      <c r="VBO10"/>
      <c r="VBP10"/>
      <c r="VCU10" s="112"/>
      <c r="VCV10" s="112"/>
      <c r="VCW10" s="112"/>
      <c r="VCX10" s="112"/>
      <c r="VCY10" s="112"/>
      <c r="VCZ10" s="112"/>
      <c r="VDA10" s="112"/>
      <c r="VDB10" s="112"/>
      <c r="VDC10"/>
      <c r="VDD10"/>
      <c r="VDE10"/>
      <c r="VDF10"/>
      <c r="VDG10"/>
      <c r="VDH10"/>
      <c r="VDI10"/>
      <c r="VDJ10"/>
      <c r="VDK10"/>
      <c r="VDL10"/>
      <c r="VDM10"/>
      <c r="VDN10"/>
      <c r="VDO10"/>
      <c r="VDP10"/>
      <c r="VDQ10"/>
      <c r="VDR10"/>
      <c r="VDS10"/>
      <c r="VDT10"/>
      <c r="VDU10"/>
      <c r="VDV10"/>
      <c r="VDW10"/>
      <c r="VDX10"/>
      <c r="VFC10" s="112"/>
      <c r="VFD10" s="112"/>
      <c r="VFE10" s="112"/>
      <c r="VFF10" s="112"/>
      <c r="VFG10" s="112"/>
      <c r="VFH10" s="112"/>
      <c r="VFI10" s="112"/>
      <c r="VFJ10" s="112"/>
      <c r="VFK10"/>
      <c r="VFL10"/>
      <c r="VFM10"/>
      <c r="VFN10"/>
      <c r="VFO10"/>
      <c r="VFP10"/>
      <c r="VFQ10"/>
      <c r="VFR10"/>
      <c r="VFS10"/>
      <c r="VFT10"/>
      <c r="VFU10"/>
      <c r="VFV10"/>
      <c r="VFW10"/>
      <c r="VFX10"/>
      <c r="VFY10"/>
      <c r="VFZ10"/>
      <c r="VGA10"/>
      <c r="VGB10"/>
      <c r="VGC10"/>
      <c r="VGD10"/>
      <c r="VGE10"/>
      <c r="VGF10"/>
      <c r="VHK10" s="112"/>
      <c r="VHL10" s="112"/>
      <c r="VHM10" s="112"/>
      <c r="VHN10" s="112"/>
      <c r="VHO10" s="112"/>
      <c r="VHP10" s="112"/>
      <c r="VHQ10" s="112"/>
      <c r="VHR10" s="112"/>
      <c r="VHS10"/>
      <c r="VHT10"/>
      <c r="VHU10"/>
      <c r="VHV10"/>
      <c r="VHW10"/>
      <c r="VHX10"/>
      <c r="VHY10"/>
      <c r="VHZ10"/>
      <c r="VIA10"/>
      <c r="VIB10"/>
      <c r="VIC10"/>
      <c r="VID10"/>
      <c r="VIE10"/>
      <c r="VIF10"/>
      <c r="VIG10"/>
      <c r="VIH10"/>
      <c r="VII10"/>
      <c r="VIJ10"/>
      <c r="VIK10"/>
      <c r="VIL10"/>
      <c r="VIM10"/>
      <c r="VIN10"/>
      <c r="VJS10" s="112"/>
      <c r="VJT10" s="112"/>
      <c r="VJU10" s="112"/>
      <c r="VJV10" s="112"/>
      <c r="VJW10" s="112"/>
      <c r="VJX10" s="112"/>
      <c r="VJY10" s="112"/>
      <c r="VJZ10" s="112"/>
      <c r="VKA10"/>
      <c r="VKB10"/>
      <c r="VKC10"/>
      <c r="VKD10"/>
      <c r="VKE10"/>
      <c r="VKF10"/>
      <c r="VKG10"/>
      <c r="VKH10"/>
      <c r="VKI10"/>
      <c r="VKJ10"/>
      <c r="VKK10"/>
      <c r="VKL10"/>
      <c r="VKM10"/>
      <c r="VKN10"/>
      <c r="VKO10"/>
      <c r="VKP10"/>
      <c r="VKQ10"/>
      <c r="VKR10"/>
      <c r="VKS10"/>
      <c r="VKT10"/>
      <c r="VKU10"/>
      <c r="VKV10"/>
      <c r="VMA10" s="112"/>
      <c r="VMB10" s="112"/>
      <c r="VMC10" s="112"/>
      <c r="VMD10" s="112"/>
      <c r="VME10" s="112"/>
      <c r="VMF10" s="112"/>
      <c r="VMG10" s="112"/>
      <c r="VMH10" s="112"/>
      <c r="VMI10"/>
      <c r="VMJ10"/>
      <c r="VMK10"/>
      <c r="VML10"/>
      <c r="VMM10"/>
      <c r="VMN10"/>
      <c r="VMO10"/>
      <c r="VMP10"/>
      <c r="VMQ10"/>
      <c r="VMR10"/>
      <c r="VMS10"/>
      <c r="VMT10"/>
      <c r="VMU10"/>
      <c r="VMV10"/>
      <c r="VMW10"/>
      <c r="VMX10"/>
      <c r="VMY10"/>
      <c r="VMZ10"/>
      <c r="VNA10"/>
      <c r="VNB10"/>
      <c r="VNC10"/>
      <c r="VND10"/>
      <c r="VOI10" s="112"/>
      <c r="VOJ10" s="112"/>
      <c r="VOK10" s="112"/>
      <c r="VOL10" s="112"/>
      <c r="VOM10" s="112"/>
      <c r="VON10" s="112"/>
      <c r="VOO10" s="112"/>
      <c r="VOP10" s="112"/>
      <c r="VOQ10"/>
      <c r="VOR10"/>
      <c r="VOS10"/>
      <c r="VOT10"/>
      <c r="VOU10"/>
      <c r="VOV10"/>
      <c r="VOW10"/>
      <c r="VOX10"/>
      <c r="VOY10"/>
      <c r="VOZ10"/>
      <c r="VPA10"/>
      <c r="VPB10"/>
      <c r="VPC10"/>
      <c r="VPD10"/>
      <c r="VPE10"/>
      <c r="VPF10"/>
      <c r="VPG10"/>
      <c r="VPH10"/>
      <c r="VPI10"/>
      <c r="VPJ10"/>
      <c r="VPK10"/>
      <c r="VPL10"/>
      <c r="VQQ10" s="112"/>
      <c r="VQR10" s="112"/>
      <c r="VQS10" s="112"/>
      <c r="VQT10" s="112"/>
      <c r="VQU10" s="112"/>
      <c r="VQV10" s="112"/>
      <c r="VQW10" s="112"/>
      <c r="VQX10" s="112"/>
      <c r="VQY10"/>
      <c r="VQZ10"/>
      <c r="VRA10"/>
      <c r="VRB10"/>
      <c r="VRC10"/>
      <c r="VRD10"/>
      <c r="VRE10"/>
      <c r="VRF10"/>
      <c r="VRG10"/>
      <c r="VRH10"/>
      <c r="VRI10"/>
      <c r="VRJ10"/>
      <c r="VRK10"/>
      <c r="VRL10"/>
      <c r="VRM10"/>
      <c r="VRN10"/>
      <c r="VRO10"/>
      <c r="VRP10"/>
      <c r="VRQ10"/>
      <c r="VRR10"/>
      <c r="VRS10"/>
      <c r="VRT10"/>
      <c r="VSY10" s="112"/>
      <c r="VSZ10" s="112"/>
      <c r="VTA10" s="112"/>
      <c r="VTB10" s="112"/>
      <c r="VTC10" s="112"/>
      <c r="VTD10" s="112"/>
      <c r="VTE10" s="112"/>
      <c r="VTF10" s="112"/>
      <c r="VTG10"/>
      <c r="VTH10"/>
      <c r="VTI10"/>
      <c r="VTJ10"/>
      <c r="VTK10"/>
      <c r="VTL10"/>
      <c r="VTM10"/>
      <c r="VTN10"/>
      <c r="VTO10"/>
      <c r="VTP10"/>
      <c r="VTQ10"/>
      <c r="VTR10"/>
      <c r="VTS10"/>
      <c r="VTT10"/>
      <c r="VTU10"/>
      <c r="VTV10"/>
      <c r="VTW10"/>
      <c r="VTX10"/>
      <c r="VTY10"/>
      <c r="VTZ10"/>
      <c r="VUA10"/>
      <c r="VUB10"/>
      <c r="VVG10" s="112"/>
      <c r="VVH10" s="112"/>
      <c r="VVI10" s="112"/>
      <c r="VVJ10" s="112"/>
      <c r="VVK10" s="112"/>
      <c r="VVL10" s="112"/>
      <c r="VVM10" s="112"/>
      <c r="VVN10" s="112"/>
      <c r="VVO10"/>
      <c r="VVP10"/>
      <c r="VVQ10"/>
      <c r="VVR10"/>
      <c r="VVS10"/>
      <c r="VVT10"/>
      <c r="VVU10"/>
      <c r="VVV10"/>
      <c r="VVW10"/>
      <c r="VVX10"/>
      <c r="VVY10"/>
      <c r="VVZ10"/>
      <c r="VWA10"/>
      <c r="VWB10"/>
      <c r="VWC10"/>
      <c r="VWD10"/>
      <c r="VWE10"/>
      <c r="VWF10"/>
      <c r="VWG10"/>
      <c r="VWH10"/>
      <c r="VWI10"/>
      <c r="VWJ10"/>
      <c r="VXO10" s="112"/>
      <c r="VXP10" s="112"/>
      <c r="VXQ10" s="112"/>
      <c r="VXR10" s="112"/>
      <c r="VXS10" s="112"/>
      <c r="VXT10" s="112"/>
      <c r="VXU10" s="112"/>
      <c r="VXV10" s="112"/>
      <c r="VXW10"/>
      <c r="VXX10"/>
      <c r="VXY10"/>
      <c r="VXZ10"/>
      <c r="VYA10"/>
      <c r="VYB10"/>
      <c r="VYC10"/>
      <c r="VYD10"/>
      <c r="VYE10"/>
      <c r="VYF10"/>
      <c r="VYG10"/>
      <c r="VYH10"/>
      <c r="VYI10"/>
      <c r="VYJ10"/>
      <c r="VYK10"/>
      <c r="VYL10"/>
      <c r="VYM10"/>
      <c r="VYN10"/>
      <c r="VYO10"/>
      <c r="VYP10"/>
      <c r="VYQ10"/>
      <c r="VYR10"/>
      <c r="VZW10" s="112"/>
      <c r="VZX10" s="112"/>
      <c r="VZY10" s="112"/>
      <c r="VZZ10" s="112"/>
      <c r="WAA10" s="112"/>
      <c r="WAB10" s="112"/>
      <c r="WAC10" s="112"/>
      <c r="WAD10" s="112"/>
      <c r="WAE10"/>
      <c r="WAF10"/>
      <c r="WAG10"/>
      <c r="WAH10"/>
      <c r="WAI10"/>
      <c r="WAJ10"/>
      <c r="WAK10"/>
      <c r="WAL10"/>
      <c r="WAM10"/>
      <c r="WAN10"/>
      <c r="WAO10"/>
      <c r="WAP10"/>
      <c r="WAQ10"/>
      <c r="WAR10"/>
      <c r="WAS10"/>
      <c r="WAT10"/>
      <c r="WAU10"/>
      <c r="WAV10"/>
      <c r="WAW10"/>
      <c r="WAX10"/>
      <c r="WAY10"/>
      <c r="WAZ10"/>
      <c r="WCE10" s="112"/>
      <c r="WCF10" s="112"/>
      <c r="WCG10" s="112"/>
      <c r="WCH10" s="112"/>
      <c r="WCI10" s="112"/>
      <c r="WCJ10" s="112"/>
      <c r="WCK10" s="112"/>
      <c r="WCL10" s="112"/>
      <c r="WCM10"/>
      <c r="WCN10"/>
      <c r="WCO10"/>
      <c r="WCP10"/>
      <c r="WCQ10"/>
      <c r="WCR10"/>
      <c r="WCS10"/>
      <c r="WCT10"/>
      <c r="WCU10"/>
      <c r="WCV10"/>
      <c r="WCW10"/>
      <c r="WCX10"/>
      <c r="WCY10"/>
      <c r="WCZ10"/>
      <c r="WDA10"/>
      <c r="WDB10"/>
      <c r="WDC10"/>
      <c r="WDD10"/>
      <c r="WDE10"/>
      <c r="WDF10"/>
      <c r="WDG10"/>
      <c r="WDH10"/>
      <c r="WEM10" s="112"/>
      <c r="WEN10" s="112"/>
      <c r="WEO10" s="112"/>
      <c r="WEP10" s="112"/>
      <c r="WEQ10" s="112"/>
      <c r="WER10" s="112"/>
      <c r="WES10" s="112"/>
      <c r="WET10" s="112"/>
      <c r="WEU10"/>
      <c r="WEV10"/>
      <c r="WEW10"/>
      <c r="WEX10"/>
      <c r="WEY10"/>
      <c r="WEZ10"/>
      <c r="WFA10"/>
      <c r="WFB10"/>
      <c r="WFC10"/>
      <c r="WFD10"/>
      <c r="WFE10"/>
      <c r="WFF10"/>
      <c r="WFG10"/>
      <c r="WFH10"/>
      <c r="WFI10"/>
      <c r="WFJ10"/>
      <c r="WFK10"/>
      <c r="WFL10"/>
      <c r="WFM10"/>
      <c r="WFN10"/>
      <c r="WFO10"/>
      <c r="WFP10"/>
      <c r="WGU10" s="112"/>
      <c r="WGV10" s="112"/>
      <c r="WGW10" s="112"/>
      <c r="WGX10" s="112"/>
      <c r="WGY10" s="112"/>
      <c r="WGZ10" s="112"/>
      <c r="WHA10" s="112"/>
      <c r="WHB10" s="112"/>
      <c r="WHC10"/>
      <c r="WHD10"/>
      <c r="WHE10"/>
      <c r="WHF10"/>
      <c r="WHG10"/>
      <c r="WHH10"/>
      <c r="WHI10"/>
      <c r="WHJ10"/>
      <c r="WHK10"/>
      <c r="WHL10"/>
      <c r="WHM10"/>
      <c r="WHN10"/>
      <c r="WHO10"/>
      <c r="WHP10"/>
      <c r="WHQ10"/>
      <c r="WHR10"/>
      <c r="WHS10"/>
      <c r="WHT10"/>
      <c r="WHU10"/>
      <c r="WHV10"/>
      <c r="WHW10"/>
      <c r="WHX10"/>
      <c r="WJC10" s="112"/>
      <c r="WJD10" s="112"/>
      <c r="WJE10" s="112"/>
      <c r="WJF10" s="112"/>
      <c r="WJG10" s="112"/>
      <c r="WJH10" s="112"/>
      <c r="WJI10" s="112"/>
      <c r="WJJ10" s="112"/>
      <c r="WJK10"/>
      <c r="WJL10"/>
      <c r="WJM10"/>
      <c r="WJN10"/>
      <c r="WJO10"/>
      <c r="WJP10"/>
      <c r="WJQ10"/>
      <c r="WJR10"/>
      <c r="WJS10"/>
      <c r="WJT10"/>
      <c r="WJU10"/>
      <c r="WJV10"/>
      <c r="WJW10"/>
      <c r="WJX10"/>
      <c r="WJY10"/>
      <c r="WJZ10"/>
      <c r="WKA10"/>
      <c r="WKB10"/>
      <c r="WKC10"/>
      <c r="WKD10"/>
      <c r="WKE10"/>
      <c r="WKF10"/>
      <c r="WLK10" s="112"/>
      <c r="WLL10" s="112"/>
      <c r="WLM10" s="112"/>
      <c r="WLN10" s="112"/>
      <c r="WLO10" s="112"/>
      <c r="WLP10" s="112"/>
      <c r="WLQ10" s="112"/>
      <c r="WLR10" s="112"/>
      <c r="WLS10"/>
      <c r="WLT10"/>
      <c r="WLU10"/>
      <c r="WLV10"/>
      <c r="WLW10"/>
      <c r="WLX10"/>
      <c r="WLY10"/>
      <c r="WLZ10"/>
      <c r="WMA10"/>
      <c r="WMB10"/>
      <c r="WMC10"/>
      <c r="WMD10"/>
      <c r="WME10"/>
      <c r="WMF10"/>
      <c r="WMG10"/>
      <c r="WMH10"/>
      <c r="WMI10"/>
      <c r="WMJ10"/>
      <c r="WMK10"/>
      <c r="WML10"/>
      <c r="WMM10"/>
      <c r="WMN10"/>
      <c r="WNS10" s="112"/>
      <c r="WNT10" s="112"/>
      <c r="WNU10" s="112"/>
      <c r="WNV10" s="112"/>
      <c r="WNW10" s="112"/>
      <c r="WNX10" s="112"/>
      <c r="WNY10" s="112"/>
      <c r="WNZ10" s="112"/>
      <c r="WOA10"/>
      <c r="WOB10"/>
      <c r="WOC10"/>
      <c r="WOD10"/>
      <c r="WOE10"/>
      <c r="WOF10"/>
      <c r="WOG10"/>
      <c r="WOH10"/>
      <c r="WOI10"/>
      <c r="WOJ10"/>
      <c r="WOK10"/>
      <c r="WOL10"/>
      <c r="WOM10"/>
      <c r="WON10"/>
      <c r="WOO10"/>
      <c r="WOP10"/>
      <c r="WOQ10"/>
      <c r="WOR10"/>
      <c r="WOS10"/>
      <c r="WOT10"/>
      <c r="WOU10"/>
      <c r="WOV10"/>
      <c r="WQA10" s="112"/>
      <c r="WQB10" s="112"/>
      <c r="WQC10" s="112"/>
      <c r="WQD10" s="112"/>
      <c r="WQE10" s="112"/>
      <c r="WQF10" s="112"/>
      <c r="WQG10" s="112"/>
      <c r="WQH10" s="112"/>
      <c r="WQI10"/>
      <c r="WQJ10"/>
      <c r="WQK10"/>
      <c r="WQL10"/>
      <c r="WQM10"/>
      <c r="WQN10"/>
      <c r="WQO10"/>
      <c r="WQP10"/>
      <c r="WQQ10"/>
      <c r="WQR10"/>
      <c r="WQS10"/>
      <c r="WQT10"/>
      <c r="WQU10"/>
      <c r="WQV10"/>
      <c r="WQW10"/>
      <c r="WQX10"/>
      <c r="WQY10"/>
      <c r="WQZ10"/>
      <c r="WRA10"/>
      <c r="WRB10"/>
      <c r="WRC10"/>
      <c r="WRD10"/>
      <c r="WSI10" s="112"/>
      <c r="WSJ10" s="112"/>
      <c r="WSK10" s="112"/>
      <c r="WSL10" s="112"/>
      <c r="WSM10" s="112"/>
      <c r="WSN10" s="112"/>
      <c r="WSO10" s="112"/>
      <c r="WSP10" s="112"/>
      <c r="WSQ10"/>
      <c r="WSR10"/>
      <c r="WSS10"/>
      <c r="WST10"/>
      <c r="WSU10"/>
      <c r="WSV10"/>
      <c r="WSW10"/>
      <c r="WSX10"/>
      <c r="WSY10"/>
      <c r="WSZ10"/>
      <c r="WTA10"/>
      <c r="WTB10"/>
      <c r="WTC10"/>
      <c r="WTD10"/>
      <c r="WTE10"/>
      <c r="WTF10"/>
      <c r="WTG10"/>
      <c r="WTH10"/>
      <c r="WTI10"/>
      <c r="WTJ10"/>
      <c r="WTK10"/>
      <c r="WTL10"/>
      <c r="WUQ10" s="112"/>
      <c r="WUR10" s="112"/>
      <c r="WUS10" s="112"/>
      <c r="WUT10" s="112"/>
      <c r="WUU10" s="112"/>
      <c r="WUV10" s="112"/>
      <c r="WUW10" s="112"/>
      <c r="WUX10" s="112"/>
      <c r="WUY10"/>
      <c r="WUZ10"/>
      <c r="WVA10"/>
      <c r="WVB10"/>
      <c r="WVC10"/>
      <c r="WVD10"/>
      <c r="WVE10"/>
      <c r="WVF10"/>
      <c r="WVG10"/>
      <c r="WVH10"/>
      <c r="WVI10"/>
      <c r="WVJ10"/>
      <c r="WVK10"/>
      <c r="WVL10"/>
      <c r="WVM10"/>
      <c r="WVN10"/>
      <c r="WVO10"/>
      <c r="WVP10"/>
      <c r="WVQ10"/>
      <c r="WVR10"/>
      <c r="WVS10"/>
      <c r="WVT10"/>
      <c r="WWY10" s="112"/>
      <c r="WWZ10" s="112"/>
      <c r="WXA10" s="112"/>
      <c r="WXB10" s="112"/>
      <c r="WXC10" s="112"/>
      <c r="WXD10" s="112"/>
      <c r="WXE10" s="112"/>
      <c r="WXF10" s="112"/>
      <c r="WXG10"/>
      <c r="WXH10"/>
      <c r="WXI10"/>
      <c r="WXJ10"/>
      <c r="WXK10"/>
      <c r="WXL10"/>
      <c r="WXM10"/>
      <c r="WXN10"/>
      <c r="WXO10"/>
      <c r="WXP10"/>
      <c r="WXQ10"/>
      <c r="WXR10"/>
      <c r="WXS10"/>
      <c r="WXT10"/>
      <c r="WXU10"/>
      <c r="WXV10"/>
      <c r="WXW10"/>
      <c r="WXX10"/>
      <c r="WXY10"/>
      <c r="WXZ10"/>
      <c r="WYA10"/>
      <c r="WYB10"/>
      <c r="WZG10" s="112"/>
      <c r="WZH10" s="112"/>
      <c r="WZI10" s="112"/>
      <c r="WZJ10" s="112"/>
      <c r="WZK10" s="112"/>
      <c r="WZL10" s="112"/>
      <c r="WZM10" s="112"/>
      <c r="WZN10" s="112"/>
      <c r="WZO10"/>
      <c r="WZP10"/>
      <c r="WZQ10"/>
      <c r="WZR10"/>
      <c r="WZS10"/>
      <c r="WZT10"/>
      <c r="WZU10"/>
      <c r="WZV10"/>
      <c r="WZW10"/>
      <c r="WZX10"/>
      <c r="WZY10"/>
      <c r="WZZ10"/>
      <c r="XAA10"/>
      <c r="XAB10"/>
      <c r="XAC10"/>
      <c r="XAD10"/>
      <c r="XAE10"/>
      <c r="XAF10"/>
      <c r="XAG10"/>
      <c r="XAH10"/>
      <c r="XAI10"/>
      <c r="XAJ10"/>
      <c r="XBO10" s="112"/>
      <c r="XBP10" s="112"/>
      <c r="XBQ10" s="112"/>
      <c r="XBR10" s="112"/>
      <c r="XBS10" s="112"/>
      <c r="XBT10" s="112"/>
      <c r="XBU10" s="112"/>
      <c r="XBV10" s="112"/>
      <c r="XBW10"/>
      <c r="XBX10"/>
      <c r="XBY10"/>
      <c r="XBZ10"/>
      <c r="XCA10"/>
      <c r="XCB10"/>
      <c r="XCC10"/>
      <c r="XCD10"/>
      <c r="XCE10"/>
      <c r="XCF10"/>
      <c r="XCG10"/>
      <c r="XCH10"/>
      <c r="XCI10"/>
      <c r="XCJ10"/>
      <c r="XCK10"/>
      <c r="XCL10"/>
      <c r="XCM10"/>
      <c r="XCN10"/>
      <c r="XCO10"/>
      <c r="XCP10"/>
      <c r="XCQ10"/>
      <c r="XCR10"/>
      <c r="XDW10" s="112"/>
      <c r="XDX10" s="112"/>
      <c r="XDY10" s="112"/>
      <c r="XDZ10" s="112"/>
      <c r="XEA10" s="112"/>
      <c r="XEB10" s="112"/>
      <c r="XEC10" s="112"/>
      <c r="XED10" s="112"/>
      <c r="XEE10"/>
      <c r="XEF10"/>
      <c r="XEG10"/>
      <c r="XEH10"/>
      <c r="XEI10"/>
      <c r="XEJ10"/>
      <c r="XEK10"/>
      <c r="XEL10"/>
      <c r="XEM10"/>
      <c r="XEN10"/>
      <c r="XEO10"/>
      <c r="XEP10"/>
      <c r="XEQ10"/>
      <c r="XER10"/>
      <c r="XES10"/>
      <c r="XET10"/>
      <c r="XEU10"/>
      <c r="XEV10"/>
      <c r="XEW10"/>
      <c r="XEX10"/>
      <c r="XEY10"/>
      <c r="XEZ10"/>
    </row>
    <row r="11" spans="1:16384" s="5" customFormat="1">
      <c r="AE11" s="68"/>
      <c r="AF11" s="68"/>
      <c r="AG11" s="68"/>
      <c r="AH11" s="68"/>
      <c r="AI11" s="68"/>
      <c r="AJ11" s="112"/>
      <c r="AK11" s="112"/>
      <c r="AL11" s="112"/>
      <c r="AM11" s="188"/>
      <c r="AN11" s="188"/>
      <c r="AO11" s="188"/>
      <c r="AP11" s="188"/>
      <c r="AQ11" s="188"/>
      <c r="AR11" s="188"/>
      <c r="AS11"/>
      <c r="AT11"/>
      <c r="AU11"/>
      <c r="AV11"/>
      <c r="AW11"/>
      <c r="AX11"/>
      <c r="AY11"/>
      <c r="AZ11"/>
      <c r="BA11"/>
      <c r="BB11"/>
      <c r="BC11"/>
      <c r="BD11"/>
      <c r="BE11"/>
      <c r="BF11"/>
      <c r="BG11"/>
      <c r="BH11"/>
      <c r="CM11" s="112"/>
      <c r="CN11" s="112"/>
      <c r="CO11" s="112"/>
      <c r="CP11" s="112"/>
      <c r="CQ11" s="112"/>
      <c r="CR11" s="112"/>
      <c r="CS11" s="112"/>
      <c r="CT11" s="112"/>
      <c r="CU11"/>
      <c r="CV11"/>
      <c r="CW11"/>
      <c r="CX11"/>
      <c r="CY11"/>
      <c r="CZ11"/>
      <c r="DA11"/>
      <c r="DB11"/>
      <c r="DC11"/>
      <c r="DD11"/>
      <c r="DE11"/>
      <c r="DF11"/>
      <c r="DG11"/>
      <c r="DH11"/>
      <c r="DI11"/>
      <c r="DJ11"/>
      <c r="DK11"/>
      <c r="DL11"/>
      <c r="DM11"/>
      <c r="DN11"/>
      <c r="DO11"/>
      <c r="DP11"/>
      <c r="EU11" s="112"/>
      <c r="EV11" s="112"/>
      <c r="EW11" s="112"/>
      <c r="EX11" s="112"/>
      <c r="EY11" s="112"/>
      <c r="EZ11" s="112"/>
      <c r="FA11" s="112"/>
      <c r="FB11" s="112"/>
      <c r="FC11"/>
      <c r="FD11"/>
      <c r="FE11"/>
      <c r="FF11"/>
      <c r="FG11"/>
      <c r="FH11"/>
      <c r="FI11"/>
      <c r="FJ11"/>
      <c r="FK11"/>
      <c r="FL11"/>
      <c r="FM11"/>
      <c r="FN11"/>
      <c r="FO11"/>
      <c r="FP11"/>
      <c r="FQ11"/>
      <c r="FR11"/>
      <c r="FS11"/>
      <c r="FT11"/>
      <c r="FU11"/>
      <c r="FV11"/>
      <c r="FW11"/>
      <c r="FX11"/>
      <c r="HC11" s="112"/>
      <c r="HD11" s="112"/>
      <c r="HE11" s="112"/>
      <c r="HF11" s="112"/>
      <c r="HG11" s="112"/>
      <c r="HH11" s="112"/>
      <c r="HI11" s="112"/>
      <c r="HJ11" s="112"/>
      <c r="HK11"/>
      <c r="HL11"/>
      <c r="HM11"/>
      <c r="HN11"/>
      <c r="HO11"/>
      <c r="HP11"/>
      <c r="HQ11"/>
      <c r="HR11"/>
      <c r="HS11"/>
      <c r="HT11"/>
      <c r="HU11"/>
      <c r="HV11"/>
      <c r="HW11"/>
      <c r="HX11"/>
      <c r="HY11"/>
      <c r="HZ11"/>
      <c r="IA11"/>
      <c r="IB11"/>
      <c r="IC11"/>
      <c r="ID11"/>
      <c r="IE11"/>
      <c r="IF11"/>
      <c r="JK11" s="112"/>
      <c r="JL11" s="112"/>
      <c r="JM11" s="112"/>
      <c r="JN11" s="112"/>
      <c r="JO11" s="112"/>
      <c r="JP11" s="112"/>
      <c r="JQ11" s="112"/>
      <c r="JR11" s="112"/>
      <c r="JS11"/>
      <c r="JT11"/>
      <c r="JU11"/>
      <c r="JV11"/>
      <c r="JW11"/>
      <c r="JX11"/>
      <c r="JY11"/>
      <c r="JZ11"/>
      <c r="KA11"/>
      <c r="KB11"/>
      <c r="KC11"/>
      <c r="KD11"/>
      <c r="KE11"/>
      <c r="KF11"/>
      <c r="KG11"/>
      <c r="KH11"/>
      <c r="KI11"/>
      <c r="KJ11"/>
      <c r="KK11"/>
      <c r="KL11"/>
      <c r="KM11"/>
      <c r="KN11"/>
      <c r="LS11" s="112"/>
      <c r="LT11" s="112"/>
      <c r="LU11" s="112"/>
      <c r="LV11" s="112"/>
      <c r="LW11" s="112"/>
      <c r="LX11" s="112"/>
      <c r="LY11" s="112"/>
      <c r="LZ11" s="112"/>
      <c r="MA11"/>
      <c r="MB11"/>
      <c r="MC11"/>
      <c r="MD11"/>
      <c r="ME11"/>
      <c r="MF11"/>
      <c r="MG11"/>
      <c r="MH11"/>
      <c r="MI11"/>
      <c r="MJ11"/>
      <c r="MK11"/>
      <c r="ML11"/>
      <c r="MM11"/>
      <c r="MN11"/>
      <c r="MO11"/>
      <c r="MP11"/>
      <c r="MQ11"/>
      <c r="MR11"/>
      <c r="MS11"/>
      <c r="MT11"/>
      <c r="MU11"/>
      <c r="MV11"/>
      <c r="OA11" s="112"/>
      <c r="OB11" s="112"/>
      <c r="OC11" s="112"/>
      <c r="OD11" s="112"/>
      <c r="OE11" s="112"/>
      <c r="OF11" s="112"/>
      <c r="OG11" s="112"/>
      <c r="OH11" s="112"/>
      <c r="OI11"/>
      <c r="OJ11"/>
      <c r="OK11"/>
      <c r="OL11"/>
      <c r="OM11"/>
      <c r="ON11"/>
      <c r="OO11"/>
      <c r="OP11"/>
      <c r="OQ11"/>
      <c r="OR11"/>
      <c r="OS11"/>
      <c r="OT11"/>
      <c r="OU11"/>
      <c r="OV11"/>
      <c r="OW11"/>
      <c r="OX11"/>
      <c r="OY11"/>
      <c r="OZ11"/>
      <c r="PA11"/>
      <c r="PB11"/>
      <c r="PC11"/>
      <c r="PD11"/>
      <c r="QI11" s="112"/>
      <c r="QJ11" s="112"/>
      <c r="QK11" s="112"/>
      <c r="QL11" s="112"/>
      <c r="QM11" s="112"/>
      <c r="QN11" s="112"/>
      <c r="QO11" s="112"/>
      <c r="QP11" s="112"/>
      <c r="QQ11"/>
      <c r="QR11"/>
      <c r="QS11"/>
      <c r="QT11"/>
      <c r="QU11"/>
      <c r="QV11"/>
      <c r="QW11"/>
      <c r="QX11"/>
      <c r="QY11"/>
      <c r="QZ11"/>
      <c r="RA11"/>
      <c r="RB11"/>
      <c r="RC11"/>
      <c r="RD11"/>
      <c r="RE11"/>
      <c r="RF11"/>
      <c r="RG11"/>
      <c r="RH11"/>
      <c r="RI11"/>
      <c r="RJ11"/>
      <c r="RK11"/>
      <c r="RL11"/>
      <c r="SQ11" s="112"/>
      <c r="SR11" s="112"/>
      <c r="SS11" s="112"/>
      <c r="ST11" s="112"/>
      <c r="SU11" s="112"/>
      <c r="SV11" s="112"/>
      <c r="SW11" s="112"/>
      <c r="SX11" s="112"/>
      <c r="SY11"/>
      <c r="SZ11"/>
      <c r="TA11"/>
      <c r="TB11"/>
      <c r="TC11"/>
      <c r="TD11"/>
      <c r="TE11"/>
      <c r="TF11"/>
      <c r="TG11"/>
      <c r="TH11"/>
      <c r="TI11"/>
      <c r="TJ11"/>
      <c r="TK11"/>
      <c r="TL11"/>
      <c r="TM11"/>
      <c r="TN11"/>
      <c r="TO11"/>
      <c r="TP11"/>
      <c r="TQ11"/>
      <c r="TR11"/>
      <c r="TS11"/>
      <c r="TT11"/>
      <c r="UY11" s="112"/>
      <c r="UZ11" s="112"/>
      <c r="VA11" s="112"/>
      <c r="VB11" s="112"/>
      <c r="VC11" s="112"/>
      <c r="VD11" s="112"/>
      <c r="VE11" s="112"/>
      <c r="VF11" s="112"/>
      <c r="VG11"/>
      <c r="VH11"/>
      <c r="VI11"/>
      <c r="VJ11"/>
      <c r="VK11"/>
      <c r="VL11"/>
      <c r="VM11"/>
      <c r="VN11"/>
      <c r="VO11"/>
      <c r="VP11"/>
      <c r="VQ11"/>
      <c r="VR11"/>
      <c r="VS11"/>
      <c r="VT11"/>
      <c r="VU11"/>
      <c r="VV11"/>
      <c r="VW11"/>
      <c r="VX11"/>
      <c r="VY11"/>
      <c r="VZ11"/>
      <c r="WA11"/>
      <c r="WB11"/>
      <c r="XG11" s="112"/>
      <c r="XH11" s="112"/>
      <c r="XI11" s="112"/>
      <c r="XJ11" s="112"/>
      <c r="XK11" s="112"/>
      <c r="XL11" s="112"/>
      <c r="XM11" s="112"/>
      <c r="XN11" s="112"/>
      <c r="XO11"/>
      <c r="XP11"/>
      <c r="XQ11"/>
      <c r="XR11"/>
      <c r="XS11"/>
      <c r="XT11"/>
      <c r="XU11"/>
      <c r="XV11"/>
      <c r="XW11"/>
      <c r="XX11"/>
      <c r="XY11"/>
      <c r="XZ11"/>
      <c r="YA11"/>
      <c r="YB11"/>
      <c r="YC11"/>
      <c r="YD11"/>
      <c r="YE11"/>
      <c r="YF11"/>
      <c r="YG11"/>
      <c r="YH11"/>
      <c r="YI11"/>
      <c r="YJ11"/>
      <c r="ZO11" s="112"/>
      <c r="ZP11" s="112"/>
      <c r="ZQ11" s="112"/>
      <c r="ZR11" s="112"/>
      <c r="ZS11" s="112"/>
      <c r="ZT11" s="112"/>
      <c r="ZU11" s="112"/>
      <c r="ZV11" s="112"/>
      <c r="ZW11"/>
      <c r="ZX11"/>
      <c r="ZY11"/>
      <c r="ZZ11"/>
      <c r="AAA11"/>
      <c r="AAB11"/>
      <c r="AAC11"/>
      <c r="AAD11"/>
      <c r="AAE11"/>
      <c r="AAF11"/>
      <c r="AAG11"/>
      <c r="AAH11"/>
      <c r="AAI11"/>
      <c r="AAJ11"/>
      <c r="AAK11"/>
      <c r="AAL11"/>
      <c r="AAM11"/>
      <c r="AAN11"/>
      <c r="AAO11"/>
      <c r="AAP11"/>
      <c r="AAQ11"/>
      <c r="AAR11"/>
      <c r="ABW11" s="112"/>
      <c r="ABX11" s="112"/>
      <c r="ABY11" s="112"/>
      <c r="ABZ11" s="112"/>
      <c r="ACA11" s="112"/>
      <c r="ACB11" s="112"/>
      <c r="ACC11" s="112"/>
      <c r="ACD11" s="112"/>
      <c r="ACE11"/>
      <c r="ACF11"/>
      <c r="ACG11"/>
      <c r="ACH11"/>
      <c r="ACI11"/>
      <c r="ACJ11"/>
      <c r="ACK11"/>
      <c r="ACL11"/>
      <c r="ACM11"/>
      <c r="ACN11"/>
      <c r="ACO11"/>
      <c r="ACP11"/>
      <c r="ACQ11"/>
      <c r="ACR11"/>
      <c r="ACS11"/>
      <c r="ACT11"/>
      <c r="ACU11"/>
      <c r="ACV11"/>
      <c r="ACW11"/>
      <c r="ACX11"/>
      <c r="ACY11"/>
      <c r="ACZ11"/>
      <c r="AEE11" s="112"/>
      <c r="AEF11" s="112"/>
      <c r="AEG11" s="112"/>
      <c r="AEH11" s="112"/>
      <c r="AEI11" s="112"/>
      <c r="AEJ11" s="112"/>
      <c r="AEK11" s="112"/>
      <c r="AEL11" s="112"/>
      <c r="AEM11"/>
      <c r="AEN11"/>
      <c r="AEO11"/>
      <c r="AEP11"/>
      <c r="AEQ11"/>
      <c r="AER11"/>
      <c r="AES11"/>
      <c r="AET11"/>
      <c r="AEU11"/>
      <c r="AEV11"/>
      <c r="AEW11"/>
      <c r="AEX11"/>
      <c r="AEY11"/>
      <c r="AEZ11"/>
      <c r="AFA11"/>
      <c r="AFB11"/>
      <c r="AFC11"/>
      <c r="AFD11"/>
      <c r="AFE11"/>
      <c r="AFF11"/>
      <c r="AFG11"/>
      <c r="AFH11"/>
      <c r="AGM11" s="112"/>
      <c r="AGN11" s="112"/>
      <c r="AGO11" s="112"/>
      <c r="AGP11" s="112"/>
      <c r="AGQ11" s="112"/>
      <c r="AGR11" s="112"/>
      <c r="AGS11" s="112"/>
      <c r="AGT11" s="112"/>
      <c r="AGU11"/>
      <c r="AGV11"/>
      <c r="AGW11"/>
      <c r="AGX11"/>
      <c r="AGY11"/>
      <c r="AGZ11"/>
      <c r="AHA11"/>
      <c r="AHB11"/>
      <c r="AHC11"/>
      <c r="AHD11"/>
      <c r="AHE11"/>
      <c r="AHF11"/>
      <c r="AHG11"/>
      <c r="AHH11"/>
      <c r="AHI11"/>
      <c r="AHJ11"/>
      <c r="AHK11"/>
      <c r="AHL11"/>
      <c r="AHM11"/>
      <c r="AHN11"/>
      <c r="AHO11"/>
      <c r="AHP11"/>
      <c r="AIU11" s="112"/>
      <c r="AIV11" s="112"/>
      <c r="AIW11" s="112"/>
      <c r="AIX11" s="112"/>
      <c r="AIY11" s="112"/>
      <c r="AIZ11" s="112"/>
      <c r="AJA11" s="112"/>
      <c r="AJB11" s="112"/>
      <c r="AJC11"/>
      <c r="AJD11"/>
      <c r="AJE11"/>
      <c r="AJF11"/>
      <c r="AJG11"/>
      <c r="AJH11"/>
      <c r="AJI11"/>
      <c r="AJJ11"/>
      <c r="AJK11"/>
      <c r="AJL11"/>
      <c r="AJM11"/>
      <c r="AJN11"/>
      <c r="AJO11"/>
      <c r="AJP11"/>
      <c r="AJQ11"/>
      <c r="AJR11"/>
      <c r="AJS11"/>
      <c r="AJT11"/>
      <c r="AJU11"/>
      <c r="AJV11"/>
      <c r="AJW11"/>
      <c r="AJX11"/>
      <c r="ALC11" s="112"/>
      <c r="ALD11" s="112"/>
      <c r="ALE11" s="112"/>
      <c r="ALF11" s="112"/>
      <c r="ALG11" s="112"/>
      <c r="ALH11" s="112"/>
      <c r="ALI11" s="112"/>
      <c r="ALJ11" s="112"/>
      <c r="ALK11"/>
      <c r="ALL11"/>
      <c r="ALM11"/>
      <c r="ALN11"/>
      <c r="ALO11"/>
      <c r="ALP11"/>
      <c r="ALQ11"/>
      <c r="ALR11"/>
      <c r="ALS11"/>
      <c r="ALT11"/>
      <c r="ALU11"/>
      <c r="ALV11"/>
      <c r="ALW11"/>
      <c r="ALX11"/>
      <c r="ALY11"/>
      <c r="ALZ11"/>
      <c r="AMA11"/>
      <c r="AMB11"/>
      <c r="AMC11"/>
      <c r="AMD11"/>
      <c r="AME11"/>
      <c r="AMF11"/>
      <c r="ANK11" s="112"/>
      <c r="ANL11" s="112"/>
      <c r="ANM11" s="112"/>
      <c r="ANN11" s="112"/>
      <c r="ANO11" s="112"/>
      <c r="ANP11" s="112"/>
      <c r="ANQ11" s="112"/>
      <c r="ANR11" s="112"/>
      <c r="ANS11"/>
      <c r="ANT11"/>
      <c r="ANU11"/>
      <c r="ANV11"/>
      <c r="ANW11"/>
      <c r="ANX11"/>
      <c r="ANY11"/>
      <c r="ANZ11"/>
      <c r="AOA11"/>
      <c r="AOB11"/>
      <c r="AOC11"/>
      <c r="AOD11"/>
      <c r="AOE11"/>
      <c r="AOF11"/>
      <c r="AOG11"/>
      <c r="AOH11"/>
      <c r="AOI11"/>
      <c r="AOJ11"/>
      <c r="AOK11"/>
      <c r="AOL11"/>
      <c r="AOM11"/>
      <c r="AON11"/>
      <c r="APS11" s="112"/>
      <c r="APT11" s="112"/>
      <c r="APU11" s="112"/>
      <c r="APV11" s="112"/>
      <c r="APW11" s="112"/>
      <c r="APX11" s="112"/>
      <c r="APY11" s="112"/>
      <c r="APZ11" s="112"/>
      <c r="AQA11"/>
      <c r="AQB11"/>
      <c r="AQC11"/>
      <c r="AQD11"/>
      <c r="AQE11"/>
      <c r="AQF11"/>
      <c r="AQG11"/>
      <c r="AQH11"/>
      <c r="AQI11"/>
      <c r="AQJ11"/>
      <c r="AQK11"/>
      <c r="AQL11"/>
      <c r="AQM11"/>
      <c r="AQN11"/>
      <c r="AQO11"/>
      <c r="AQP11"/>
      <c r="AQQ11"/>
      <c r="AQR11"/>
      <c r="AQS11"/>
      <c r="AQT11"/>
      <c r="AQU11"/>
      <c r="AQV11"/>
      <c r="ASA11" s="112"/>
      <c r="ASB11" s="112"/>
      <c r="ASC11" s="112"/>
      <c r="ASD11" s="112"/>
      <c r="ASE11" s="112"/>
      <c r="ASF11" s="112"/>
      <c r="ASG11" s="112"/>
      <c r="ASH11" s="112"/>
      <c r="ASI11"/>
      <c r="ASJ11"/>
      <c r="ASK11"/>
      <c r="ASL11"/>
      <c r="ASM11"/>
      <c r="ASN11"/>
      <c r="ASO11"/>
      <c r="ASP11"/>
      <c r="ASQ11"/>
      <c r="ASR11"/>
      <c r="ASS11"/>
      <c r="AST11"/>
      <c r="ASU11"/>
      <c r="ASV11"/>
      <c r="ASW11"/>
      <c r="ASX11"/>
      <c r="ASY11"/>
      <c r="ASZ11"/>
      <c r="ATA11"/>
      <c r="ATB11"/>
      <c r="ATC11"/>
      <c r="ATD11"/>
      <c r="AUI11" s="112"/>
      <c r="AUJ11" s="112"/>
      <c r="AUK11" s="112"/>
      <c r="AUL11" s="112"/>
      <c r="AUM11" s="112"/>
      <c r="AUN11" s="112"/>
      <c r="AUO11" s="112"/>
      <c r="AUP11" s="112"/>
      <c r="AUQ11"/>
      <c r="AUR11"/>
      <c r="AUS11"/>
      <c r="AUT11"/>
      <c r="AUU11"/>
      <c r="AUV11"/>
      <c r="AUW11"/>
      <c r="AUX11"/>
      <c r="AUY11"/>
      <c r="AUZ11"/>
      <c r="AVA11"/>
      <c r="AVB11"/>
      <c r="AVC11"/>
      <c r="AVD11"/>
      <c r="AVE11"/>
      <c r="AVF11"/>
      <c r="AVG11"/>
      <c r="AVH11"/>
      <c r="AVI11"/>
      <c r="AVJ11"/>
      <c r="AVK11"/>
      <c r="AVL11"/>
      <c r="AWQ11" s="112"/>
      <c r="AWR11" s="112"/>
      <c r="AWS11" s="112"/>
      <c r="AWT11" s="112"/>
      <c r="AWU11" s="112"/>
      <c r="AWV11" s="112"/>
      <c r="AWW11" s="112"/>
      <c r="AWX11" s="112"/>
      <c r="AWY11"/>
      <c r="AWZ11"/>
      <c r="AXA11"/>
      <c r="AXB11"/>
      <c r="AXC11"/>
      <c r="AXD11"/>
      <c r="AXE11"/>
      <c r="AXF11"/>
      <c r="AXG11"/>
      <c r="AXH11"/>
      <c r="AXI11"/>
      <c r="AXJ11"/>
      <c r="AXK11"/>
      <c r="AXL11"/>
      <c r="AXM11"/>
      <c r="AXN11"/>
      <c r="AXO11"/>
      <c r="AXP11"/>
      <c r="AXQ11"/>
      <c r="AXR11"/>
      <c r="AXS11"/>
      <c r="AXT11"/>
      <c r="AYY11" s="112"/>
      <c r="AYZ11" s="112"/>
      <c r="AZA11" s="112"/>
      <c r="AZB11" s="112"/>
      <c r="AZC11" s="112"/>
      <c r="AZD11" s="112"/>
      <c r="AZE11" s="112"/>
      <c r="AZF11" s="112"/>
      <c r="AZG11"/>
      <c r="AZH11"/>
      <c r="AZI11"/>
      <c r="AZJ11"/>
      <c r="AZK11"/>
      <c r="AZL11"/>
      <c r="AZM11"/>
      <c r="AZN11"/>
      <c r="AZO11"/>
      <c r="AZP11"/>
      <c r="AZQ11"/>
      <c r="AZR11"/>
      <c r="AZS11"/>
      <c r="AZT11"/>
      <c r="AZU11"/>
      <c r="AZV11"/>
      <c r="AZW11"/>
      <c r="AZX11"/>
      <c r="AZY11"/>
      <c r="AZZ11"/>
      <c r="BAA11"/>
      <c r="BAB11"/>
      <c r="BBG11" s="112"/>
      <c r="BBH11" s="112"/>
      <c r="BBI11" s="112"/>
      <c r="BBJ11" s="112"/>
      <c r="BBK11" s="112"/>
      <c r="BBL11" s="112"/>
      <c r="BBM11" s="112"/>
      <c r="BBN11" s="112"/>
      <c r="BBO11"/>
      <c r="BBP11"/>
      <c r="BBQ11"/>
      <c r="BBR11"/>
      <c r="BBS11"/>
      <c r="BBT11"/>
      <c r="BBU11"/>
      <c r="BBV11"/>
      <c r="BBW11"/>
      <c r="BBX11"/>
      <c r="BBY11"/>
      <c r="BBZ11"/>
      <c r="BCA11"/>
      <c r="BCB11"/>
      <c r="BCC11"/>
      <c r="BCD11"/>
      <c r="BCE11"/>
      <c r="BCF11"/>
      <c r="BCG11"/>
      <c r="BCH11"/>
      <c r="BCI11"/>
      <c r="BCJ11"/>
      <c r="BDO11" s="112"/>
      <c r="BDP11" s="112"/>
      <c r="BDQ11" s="112"/>
      <c r="BDR11" s="112"/>
      <c r="BDS11" s="112"/>
      <c r="BDT11" s="112"/>
      <c r="BDU11" s="112"/>
      <c r="BDV11" s="112"/>
      <c r="BDW11"/>
      <c r="BDX11"/>
      <c r="BDY11"/>
      <c r="BDZ11"/>
      <c r="BEA11"/>
      <c r="BEB11"/>
      <c r="BEC11"/>
      <c r="BED11"/>
      <c r="BEE11"/>
      <c r="BEF11"/>
      <c r="BEG11"/>
      <c r="BEH11"/>
      <c r="BEI11"/>
      <c r="BEJ11"/>
      <c r="BEK11"/>
      <c r="BEL11"/>
      <c r="BEM11"/>
      <c r="BEN11"/>
      <c r="BEO11"/>
      <c r="BEP11"/>
      <c r="BEQ11"/>
      <c r="BER11"/>
      <c r="BFW11" s="112"/>
      <c r="BFX11" s="112"/>
      <c r="BFY11" s="112"/>
      <c r="BFZ11" s="112"/>
      <c r="BGA11" s="112"/>
      <c r="BGB11" s="112"/>
      <c r="BGC11" s="112"/>
      <c r="BGD11" s="112"/>
      <c r="BGE11"/>
      <c r="BGF11"/>
      <c r="BGG11"/>
      <c r="BGH11"/>
      <c r="BGI11"/>
      <c r="BGJ11"/>
      <c r="BGK11"/>
      <c r="BGL11"/>
      <c r="BGM11"/>
      <c r="BGN11"/>
      <c r="BGO11"/>
      <c r="BGP11"/>
      <c r="BGQ11"/>
      <c r="BGR11"/>
      <c r="BGS11"/>
      <c r="BGT11"/>
      <c r="BGU11"/>
      <c r="BGV11"/>
      <c r="BGW11"/>
      <c r="BGX11"/>
      <c r="BGY11"/>
      <c r="BGZ11"/>
      <c r="BIE11" s="112"/>
      <c r="BIF11" s="112"/>
      <c r="BIG11" s="112"/>
      <c r="BIH11" s="112"/>
      <c r="BII11" s="112"/>
      <c r="BIJ11" s="112"/>
      <c r="BIK11" s="112"/>
      <c r="BIL11" s="112"/>
      <c r="BIM11"/>
      <c r="BIN11"/>
      <c r="BIO11"/>
      <c r="BIP11"/>
      <c r="BIQ11"/>
      <c r="BIR11"/>
      <c r="BIS11"/>
      <c r="BIT11"/>
      <c r="BIU11"/>
      <c r="BIV11"/>
      <c r="BIW11"/>
      <c r="BIX11"/>
      <c r="BIY11"/>
      <c r="BIZ11"/>
      <c r="BJA11"/>
      <c r="BJB11"/>
      <c r="BJC11"/>
      <c r="BJD11"/>
      <c r="BJE11"/>
      <c r="BJF11"/>
      <c r="BJG11"/>
      <c r="BJH11"/>
      <c r="BKM11" s="112"/>
      <c r="BKN11" s="112"/>
      <c r="BKO11" s="112"/>
      <c r="BKP11" s="112"/>
      <c r="BKQ11" s="112"/>
      <c r="BKR11" s="112"/>
      <c r="BKS11" s="112"/>
      <c r="BKT11" s="112"/>
      <c r="BKU11"/>
      <c r="BKV11"/>
      <c r="BKW11"/>
      <c r="BKX11"/>
      <c r="BKY11"/>
      <c r="BKZ11"/>
      <c r="BLA11"/>
      <c r="BLB11"/>
      <c r="BLC11"/>
      <c r="BLD11"/>
      <c r="BLE11"/>
      <c r="BLF11"/>
      <c r="BLG11"/>
      <c r="BLH11"/>
      <c r="BLI11"/>
      <c r="BLJ11"/>
      <c r="BLK11"/>
      <c r="BLL11"/>
      <c r="BLM11"/>
      <c r="BLN11"/>
      <c r="BLO11"/>
      <c r="BLP11"/>
      <c r="BMU11" s="112"/>
      <c r="BMV11" s="112"/>
      <c r="BMW11" s="112"/>
      <c r="BMX11" s="112"/>
      <c r="BMY11" s="112"/>
      <c r="BMZ11" s="112"/>
      <c r="BNA11" s="112"/>
      <c r="BNB11" s="112"/>
      <c r="BNC11"/>
      <c r="BND11"/>
      <c r="BNE11"/>
      <c r="BNF11"/>
      <c r="BNG11"/>
      <c r="BNH11"/>
      <c r="BNI11"/>
      <c r="BNJ11"/>
      <c r="BNK11"/>
      <c r="BNL11"/>
      <c r="BNM11"/>
      <c r="BNN11"/>
      <c r="BNO11"/>
      <c r="BNP11"/>
      <c r="BNQ11"/>
      <c r="BNR11"/>
      <c r="BNS11"/>
      <c r="BNT11"/>
      <c r="BNU11"/>
      <c r="BNV11"/>
      <c r="BNW11"/>
      <c r="BNX11"/>
      <c r="BPC11" s="112"/>
      <c r="BPD11" s="112"/>
      <c r="BPE11" s="112"/>
      <c r="BPF11" s="112"/>
      <c r="BPG11" s="112"/>
      <c r="BPH11" s="112"/>
      <c r="BPI11" s="112"/>
      <c r="BPJ11" s="112"/>
      <c r="BPK11"/>
      <c r="BPL11"/>
      <c r="BPM11"/>
      <c r="BPN11"/>
      <c r="BPO11"/>
      <c r="BPP11"/>
      <c r="BPQ11"/>
      <c r="BPR11"/>
      <c r="BPS11"/>
      <c r="BPT11"/>
      <c r="BPU11"/>
      <c r="BPV11"/>
      <c r="BPW11"/>
      <c r="BPX11"/>
      <c r="BPY11"/>
      <c r="BPZ11"/>
      <c r="BQA11"/>
      <c r="BQB11"/>
      <c r="BQC11"/>
      <c r="BQD11"/>
      <c r="BQE11"/>
      <c r="BQF11"/>
      <c r="BRK11" s="112"/>
      <c r="BRL11" s="112"/>
      <c r="BRM11" s="112"/>
      <c r="BRN11" s="112"/>
      <c r="BRO11" s="112"/>
      <c r="BRP11" s="112"/>
      <c r="BRQ11" s="112"/>
      <c r="BRR11" s="112"/>
      <c r="BRS11"/>
      <c r="BRT11"/>
      <c r="BRU11"/>
      <c r="BRV11"/>
      <c r="BRW11"/>
      <c r="BRX11"/>
      <c r="BRY11"/>
      <c r="BRZ11"/>
      <c r="BSA11"/>
      <c r="BSB11"/>
      <c r="BSC11"/>
      <c r="BSD11"/>
      <c r="BSE11"/>
      <c r="BSF11"/>
      <c r="BSG11"/>
      <c r="BSH11"/>
      <c r="BSI11"/>
      <c r="BSJ11"/>
      <c r="BSK11"/>
      <c r="BSL11"/>
      <c r="BSM11"/>
      <c r="BSN11"/>
      <c r="BTS11" s="112"/>
      <c r="BTT11" s="112"/>
      <c r="BTU11" s="112"/>
      <c r="BTV11" s="112"/>
      <c r="BTW11" s="112"/>
      <c r="BTX11" s="112"/>
      <c r="BTY11" s="112"/>
      <c r="BTZ11" s="112"/>
      <c r="BUA11"/>
      <c r="BUB11"/>
      <c r="BUC11"/>
      <c r="BUD11"/>
      <c r="BUE11"/>
      <c r="BUF11"/>
      <c r="BUG11"/>
      <c r="BUH11"/>
      <c r="BUI11"/>
      <c r="BUJ11"/>
      <c r="BUK11"/>
      <c r="BUL11"/>
      <c r="BUM11"/>
      <c r="BUN11"/>
      <c r="BUO11"/>
      <c r="BUP11"/>
      <c r="BUQ11"/>
      <c r="BUR11"/>
      <c r="BUS11"/>
      <c r="BUT11"/>
      <c r="BUU11"/>
      <c r="BUV11"/>
      <c r="BWA11" s="112"/>
      <c r="BWB11" s="112"/>
      <c r="BWC11" s="112"/>
      <c r="BWD11" s="112"/>
      <c r="BWE11" s="112"/>
      <c r="BWF11" s="112"/>
      <c r="BWG11" s="112"/>
      <c r="BWH11" s="112"/>
      <c r="BWI11"/>
      <c r="BWJ11"/>
      <c r="BWK11"/>
      <c r="BWL11"/>
      <c r="BWM11"/>
      <c r="BWN11"/>
      <c r="BWO11"/>
      <c r="BWP11"/>
      <c r="BWQ11"/>
      <c r="BWR11"/>
      <c r="BWS11"/>
      <c r="BWT11"/>
      <c r="BWU11"/>
      <c r="BWV11"/>
      <c r="BWW11"/>
      <c r="BWX11"/>
      <c r="BWY11"/>
      <c r="BWZ11"/>
      <c r="BXA11"/>
      <c r="BXB11"/>
      <c r="BXC11"/>
      <c r="BXD11"/>
      <c r="BYI11" s="112"/>
      <c r="BYJ11" s="112"/>
      <c r="BYK11" s="112"/>
      <c r="BYL11" s="112"/>
      <c r="BYM11" s="112"/>
      <c r="BYN11" s="112"/>
      <c r="BYO11" s="112"/>
      <c r="BYP11" s="112"/>
      <c r="BYQ11"/>
      <c r="BYR11"/>
      <c r="BYS11"/>
      <c r="BYT11"/>
      <c r="BYU11"/>
      <c r="BYV11"/>
      <c r="BYW11"/>
      <c r="BYX11"/>
      <c r="BYY11"/>
      <c r="BYZ11"/>
      <c r="BZA11"/>
      <c r="BZB11"/>
      <c r="BZC11"/>
      <c r="BZD11"/>
      <c r="BZE11"/>
      <c r="BZF11"/>
      <c r="BZG11"/>
      <c r="BZH11"/>
      <c r="BZI11"/>
      <c r="BZJ11"/>
      <c r="BZK11"/>
      <c r="BZL11"/>
      <c r="CAQ11" s="112"/>
      <c r="CAR11" s="112"/>
      <c r="CAS11" s="112"/>
      <c r="CAT11" s="112"/>
      <c r="CAU11" s="112"/>
      <c r="CAV11" s="112"/>
      <c r="CAW11" s="112"/>
      <c r="CAX11" s="112"/>
      <c r="CAY11"/>
      <c r="CAZ11"/>
      <c r="CBA11"/>
      <c r="CBB11"/>
      <c r="CBC11"/>
      <c r="CBD11"/>
      <c r="CBE11"/>
      <c r="CBF11"/>
      <c r="CBG11"/>
      <c r="CBH11"/>
      <c r="CBI11"/>
      <c r="CBJ11"/>
      <c r="CBK11"/>
      <c r="CBL11"/>
      <c r="CBM11"/>
      <c r="CBN11"/>
      <c r="CBO11"/>
      <c r="CBP11"/>
      <c r="CBQ11"/>
      <c r="CBR11"/>
      <c r="CBS11"/>
      <c r="CBT11"/>
      <c r="CCY11" s="112"/>
      <c r="CCZ11" s="112"/>
      <c r="CDA11" s="112"/>
      <c r="CDB11" s="112"/>
      <c r="CDC11" s="112"/>
      <c r="CDD11" s="112"/>
      <c r="CDE11" s="112"/>
      <c r="CDF11" s="112"/>
      <c r="CDG11"/>
      <c r="CDH11"/>
      <c r="CDI11"/>
      <c r="CDJ11"/>
      <c r="CDK11"/>
      <c r="CDL11"/>
      <c r="CDM11"/>
      <c r="CDN11"/>
      <c r="CDO11"/>
      <c r="CDP11"/>
      <c r="CDQ11"/>
      <c r="CDR11"/>
      <c r="CDS11"/>
      <c r="CDT11"/>
      <c r="CDU11"/>
      <c r="CDV11"/>
      <c r="CDW11"/>
      <c r="CDX11"/>
      <c r="CDY11"/>
      <c r="CDZ11"/>
      <c r="CEA11"/>
      <c r="CEB11"/>
      <c r="CFG11" s="112"/>
      <c r="CFH11" s="112"/>
      <c r="CFI11" s="112"/>
      <c r="CFJ11" s="112"/>
      <c r="CFK11" s="112"/>
      <c r="CFL11" s="112"/>
      <c r="CFM11" s="112"/>
      <c r="CFN11" s="112"/>
      <c r="CFO11"/>
      <c r="CFP11"/>
      <c r="CFQ11"/>
      <c r="CFR11"/>
      <c r="CFS11"/>
      <c r="CFT11"/>
      <c r="CFU11"/>
      <c r="CFV11"/>
      <c r="CFW11"/>
      <c r="CFX11"/>
      <c r="CFY11"/>
      <c r="CFZ11"/>
      <c r="CGA11"/>
      <c r="CGB11"/>
      <c r="CGC11"/>
      <c r="CGD11"/>
      <c r="CGE11"/>
      <c r="CGF11"/>
      <c r="CGG11"/>
      <c r="CGH11"/>
      <c r="CGI11"/>
      <c r="CGJ11"/>
      <c r="CHO11" s="112"/>
      <c r="CHP11" s="112"/>
      <c r="CHQ11" s="112"/>
      <c r="CHR11" s="112"/>
      <c r="CHS11" s="112"/>
      <c r="CHT11" s="112"/>
      <c r="CHU11" s="112"/>
      <c r="CHV11" s="112"/>
      <c r="CHW11"/>
      <c r="CHX11"/>
      <c r="CHY11"/>
      <c r="CHZ11"/>
      <c r="CIA11"/>
      <c r="CIB11"/>
      <c r="CIC11"/>
      <c r="CID11"/>
      <c r="CIE11"/>
      <c r="CIF11"/>
      <c r="CIG11"/>
      <c r="CIH11"/>
      <c r="CII11"/>
      <c r="CIJ11"/>
      <c r="CIK11"/>
      <c r="CIL11"/>
      <c r="CIM11"/>
      <c r="CIN11"/>
      <c r="CIO11"/>
      <c r="CIP11"/>
      <c r="CIQ11"/>
      <c r="CIR11"/>
      <c r="CJW11" s="112"/>
      <c r="CJX11" s="112"/>
      <c r="CJY11" s="112"/>
      <c r="CJZ11" s="112"/>
      <c r="CKA11" s="112"/>
      <c r="CKB11" s="112"/>
      <c r="CKC11" s="112"/>
      <c r="CKD11" s="112"/>
      <c r="CKE11"/>
      <c r="CKF11"/>
      <c r="CKG11"/>
      <c r="CKH11"/>
      <c r="CKI11"/>
      <c r="CKJ11"/>
      <c r="CKK11"/>
      <c r="CKL11"/>
      <c r="CKM11"/>
      <c r="CKN11"/>
      <c r="CKO11"/>
      <c r="CKP11"/>
      <c r="CKQ11"/>
      <c r="CKR11"/>
      <c r="CKS11"/>
      <c r="CKT11"/>
      <c r="CKU11"/>
      <c r="CKV11"/>
      <c r="CKW11"/>
      <c r="CKX11"/>
      <c r="CKY11"/>
      <c r="CKZ11"/>
      <c r="CME11" s="112"/>
      <c r="CMF11" s="112"/>
      <c r="CMG11" s="112"/>
      <c r="CMH11" s="112"/>
      <c r="CMI11" s="112"/>
      <c r="CMJ11" s="112"/>
      <c r="CMK11" s="112"/>
      <c r="CML11" s="112"/>
      <c r="CMM11"/>
      <c r="CMN11"/>
      <c r="CMO11"/>
      <c r="CMP11"/>
      <c r="CMQ11"/>
      <c r="CMR11"/>
      <c r="CMS11"/>
      <c r="CMT11"/>
      <c r="CMU11"/>
      <c r="CMV11"/>
      <c r="CMW11"/>
      <c r="CMX11"/>
      <c r="CMY11"/>
      <c r="CMZ11"/>
      <c r="CNA11"/>
      <c r="CNB11"/>
      <c r="CNC11"/>
      <c r="CND11"/>
      <c r="CNE11"/>
      <c r="CNF11"/>
      <c r="CNG11"/>
      <c r="CNH11"/>
      <c r="COM11" s="112"/>
      <c r="CON11" s="112"/>
      <c r="COO11" s="112"/>
      <c r="COP11" s="112"/>
      <c r="COQ11" s="112"/>
      <c r="COR11" s="112"/>
      <c r="COS11" s="112"/>
      <c r="COT11" s="112"/>
      <c r="COU11"/>
      <c r="COV11"/>
      <c r="COW11"/>
      <c r="COX11"/>
      <c r="COY11"/>
      <c r="COZ11"/>
      <c r="CPA11"/>
      <c r="CPB11"/>
      <c r="CPC11"/>
      <c r="CPD11"/>
      <c r="CPE11"/>
      <c r="CPF11"/>
      <c r="CPG11"/>
      <c r="CPH11"/>
      <c r="CPI11"/>
      <c r="CPJ11"/>
      <c r="CPK11"/>
      <c r="CPL11"/>
      <c r="CPM11"/>
      <c r="CPN11"/>
      <c r="CPO11"/>
      <c r="CPP11"/>
      <c r="CQU11" s="112"/>
      <c r="CQV11" s="112"/>
      <c r="CQW11" s="112"/>
      <c r="CQX11" s="112"/>
      <c r="CQY11" s="112"/>
      <c r="CQZ11" s="112"/>
      <c r="CRA11" s="112"/>
      <c r="CRB11" s="112"/>
      <c r="CRC11"/>
      <c r="CRD11"/>
      <c r="CRE11"/>
      <c r="CRF11"/>
      <c r="CRG11"/>
      <c r="CRH11"/>
      <c r="CRI11"/>
      <c r="CRJ11"/>
      <c r="CRK11"/>
      <c r="CRL11"/>
      <c r="CRM11"/>
      <c r="CRN11"/>
      <c r="CRO11"/>
      <c r="CRP11"/>
      <c r="CRQ11"/>
      <c r="CRR11"/>
      <c r="CRS11"/>
      <c r="CRT11"/>
      <c r="CRU11"/>
      <c r="CRV11"/>
      <c r="CRW11"/>
      <c r="CRX11"/>
      <c r="CTC11" s="112"/>
      <c r="CTD11" s="112"/>
      <c r="CTE11" s="112"/>
      <c r="CTF11" s="112"/>
      <c r="CTG11" s="112"/>
      <c r="CTH11" s="112"/>
      <c r="CTI11" s="112"/>
      <c r="CTJ11" s="112"/>
      <c r="CTK11"/>
      <c r="CTL11"/>
      <c r="CTM11"/>
      <c r="CTN11"/>
      <c r="CTO11"/>
      <c r="CTP11"/>
      <c r="CTQ11"/>
      <c r="CTR11"/>
      <c r="CTS11"/>
      <c r="CTT11"/>
      <c r="CTU11"/>
      <c r="CTV11"/>
      <c r="CTW11"/>
      <c r="CTX11"/>
      <c r="CTY11"/>
      <c r="CTZ11"/>
      <c r="CUA11"/>
      <c r="CUB11"/>
      <c r="CUC11"/>
      <c r="CUD11"/>
      <c r="CUE11"/>
      <c r="CUF11"/>
      <c r="CVK11" s="112"/>
      <c r="CVL11" s="112"/>
      <c r="CVM11" s="112"/>
      <c r="CVN11" s="112"/>
      <c r="CVO11" s="112"/>
      <c r="CVP11" s="112"/>
      <c r="CVQ11" s="112"/>
      <c r="CVR11" s="112"/>
      <c r="CVS11"/>
      <c r="CVT11"/>
      <c r="CVU11"/>
      <c r="CVV11"/>
      <c r="CVW11"/>
      <c r="CVX11"/>
      <c r="CVY11"/>
      <c r="CVZ11"/>
      <c r="CWA11"/>
      <c r="CWB11"/>
      <c r="CWC11"/>
      <c r="CWD11"/>
      <c r="CWE11"/>
      <c r="CWF11"/>
      <c r="CWG11"/>
      <c r="CWH11"/>
      <c r="CWI11"/>
      <c r="CWJ11"/>
      <c r="CWK11"/>
      <c r="CWL11"/>
      <c r="CWM11"/>
      <c r="CWN11"/>
      <c r="CXS11" s="112"/>
      <c r="CXT11" s="112"/>
      <c r="CXU11" s="112"/>
      <c r="CXV11" s="112"/>
      <c r="CXW11" s="112"/>
      <c r="CXX11" s="112"/>
      <c r="CXY11" s="112"/>
      <c r="CXZ11" s="112"/>
      <c r="CYA11"/>
      <c r="CYB11"/>
      <c r="CYC11"/>
      <c r="CYD11"/>
      <c r="CYE11"/>
      <c r="CYF11"/>
      <c r="CYG11"/>
      <c r="CYH11"/>
      <c r="CYI11"/>
      <c r="CYJ11"/>
      <c r="CYK11"/>
      <c r="CYL11"/>
      <c r="CYM11"/>
      <c r="CYN11"/>
      <c r="CYO11"/>
      <c r="CYP11"/>
      <c r="CYQ11"/>
      <c r="CYR11"/>
      <c r="CYS11"/>
      <c r="CYT11"/>
      <c r="CYU11"/>
      <c r="CYV11"/>
      <c r="DAA11" s="112"/>
      <c r="DAB11" s="112"/>
      <c r="DAC11" s="112"/>
      <c r="DAD11" s="112"/>
      <c r="DAE11" s="112"/>
      <c r="DAF11" s="112"/>
      <c r="DAG11" s="112"/>
      <c r="DAH11" s="112"/>
      <c r="DAI11"/>
      <c r="DAJ11"/>
      <c r="DAK11"/>
      <c r="DAL11"/>
      <c r="DAM11"/>
      <c r="DAN11"/>
      <c r="DAO11"/>
      <c r="DAP11"/>
      <c r="DAQ11"/>
      <c r="DAR11"/>
      <c r="DAS11"/>
      <c r="DAT11"/>
      <c r="DAU11"/>
      <c r="DAV11"/>
      <c r="DAW11"/>
      <c r="DAX11"/>
      <c r="DAY11"/>
      <c r="DAZ11"/>
      <c r="DBA11"/>
      <c r="DBB11"/>
      <c r="DBC11"/>
      <c r="DBD11"/>
      <c r="DCI11" s="112"/>
      <c r="DCJ11" s="112"/>
      <c r="DCK11" s="112"/>
      <c r="DCL11" s="112"/>
      <c r="DCM11" s="112"/>
      <c r="DCN11" s="112"/>
      <c r="DCO11" s="112"/>
      <c r="DCP11" s="112"/>
      <c r="DCQ11"/>
      <c r="DCR11"/>
      <c r="DCS11"/>
      <c r="DCT11"/>
      <c r="DCU11"/>
      <c r="DCV11"/>
      <c r="DCW11"/>
      <c r="DCX11"/>
      <c r="DCY11"/>
      <c r="DCZ11"/>
      <c r="DDA11"/>
      <c r="DDB11"/>
      <c r="DDC11"/>
      <c r="DDD11"/>
      <c r="DDE11"/>
      <c r="DDF11"/>
      <c r="DDG11"/>
      <c r="DDH11"/>
      <c r="DDI11"/>
      <c r="DDJ11"/>
      <c r="DDK11"/>
      <c r="DDL11"/>
      <c r="DEQ11" s="112"/>
      <c r="DER11" s="112"/>
      <c r="DES11" s="112"/>
      <c r="DET11" s="112"/>
      <c r="DEU11" s="112"/>
      <c r="DEV11" s="112"/>
      <c r="DEW11" s="112"/>
      <c r="DEX11" s="112"/>
      <c r="DEY11"/>
      <c r="DEZ11"/>
      <c r="DFA11"/>
      <c r="DFB11"/>
      <c r="DFC11"/>
      <c r="DFD11"/>
      <c r="DFE11"/>
      <c r="DFF11"/>
      <c r="DFG11"/>
      <c r="DFH11"/>
      <c r="DFI11"/>
      <c r="DFJ11"/>
      <c r="DFK11"/>
      <c r="DFL11"/>
      <c r="DFM11"/>
      <c r="DFN11"/>
      <c r="DFO11"/>
      <c r="DFP11"/>
      <c r="DFQ11"/>
      <c r="DFR11"/>
      <c r="DFS11"/>
      <c r="DFT11"/>
      <c r="DGY11" s="112"/>
      <c r="DGZ11" s="112"/>
      <c r="DHA11" s="112"/>
      <c r="DHB11" s="112"/>
      <c r="DHC11" s="112"/>
      <c r="DHD11" s="112"/>
      <c r="DHE11" s="112"/>
      <c r="DHF11" s="112"/>
      <c r="DHG11"/>
      <c r="DHH11"/>
      <c r="DHI11"/>
      <c r="DHJ11"/>
      <c r="DHK11"/>
      <c r="DHL11"/>
      <c r="DHM11"/>
      <c r="DHN11"/>
      <c r="DHO11"/>
      <c r="DHP11"/>
      <c r="DHQ11"/>
      <c r="DHR11"/>
      <c r="DHS11"/>
      <c r="DHT11"/>
      <c r="DHU11"/>
      <c r="DHV11"/>
      <c r="DHW11"/>
      <c r="DHX11"/>
      <c r="DHY11"/>
      <c r="DHZ11"/>
      <c r="DIA11"/>
      <c r="DIB11"/>
      <c r="DJG11" s="112"/>
      <c r="DJH11" s="112"/>
      <c r="DJI11" s="112"/>
      <c r="DJJ11" s="112"/>
      <c r="DJK11" s="112"/>
      <c r="DJL11" s="112"/>
      <c r="DJM11" s="112"/>
      <c r="DJN11" s="112"/>
      <c r="DJO11"/>
      <c r="DJP11"/>
      <c r="DJQ11"/>
      <c r="DJR11"/>
      <c r="DJS11"/>
      <c r="DJT11"/>
      <c r="DJU11"/>
      <c r="DJV11"/>
      <c r="DJW11"/>
      <c r="DJX11"/>
      <c r="DJY11"/>
      <c r="DJZ11"/>
      <c r="DKA11"/>
      <c r="DKB11"/>
      <c r="DKC11"/>
      <c r="DKD11"/>
      <c r="DKE11"/>
      <c r="DKF11"/>
      <c r="DKG11"/>
      <c r="DKH11"/>
      <c r="DKI11"/>
      <c r="DKJ11"/>
      <c r="DLO11" s="112"/>
      <c r="DLP11" s="112"/>
      <c r="DLQ11" s="112"/>
      <c r="DLR11" s="112"/>
      <c r="DLS11" s="112"/>
      <c r="DLT11" s="112"/>
      <c r="DLU11" s="112"/>
      <c r="DLV11" s="112"/>
      <c r="DLW11"/>
      <c r="DLX11"/>
      <c r="DLY11"/>
      <c r="DLZ11"/>
      <c r="DMA11"/>
      <c r="DMB11"/>
      <c r="DMC11"/>
      <c r="DMD11"/>
      <c r="DME11"/>
      <c r="DMF11"/>
      <c r="DMG11"/>
      <c r="DMH11"/>
      <c r="DMI11"/>
      <c r="DMJ11"/>
      <c r="DMK11"/>
      <c r="DML11"/>
      <c r="DMM11"/>
      <c r="DMN11"/>
      <c r="DMO11"/>
      <c r="DMP11"/>
      <c r="DMQ11"/>
      <c r="DMR11"/>
      <c r="DNW11" s="112"/>
      <c r="DNX11" s="112"/>
      <c r="DNY11" s="112"/>
      <c r="DNZ11" s="112"/>
      <c r="DOA11" s="112"/>
      <c r="DOB11" s="112"/>
      <c r="DOC11" s="112"/>
      <c r="DOD11" s="112"/>
      <c r="DOE11"/>
      <c r="DOF11"/>
      <c r="DOG11"/>
      <c r="DOH11"/>
      <c r="DOI11"/>
      <c r="DOJ11"/>
      <c r="DOK11"/>
      <c r="DOL11"/>
      <c r="DOM11"/>
      <c r="DON11"/>
      <c r="DOO11"/>
      <c r="DOP11"/>
      <c r="DOQ11"/>
      <c r="DOR11"/>
      <c r="DOS11"/>
      <c r="DOT11"/>
      <c r="DOU11"/>
      <c r="DOV11"/>
      <c r="DOW11"/>
      <c r="DOX11"/>
      <c r="DOY11"/>
      <c r="DOZ11"/>
      <c r="DQE11" s="112"/>
      <c r="DQF11" s="112"/>
      <c r="DQG11" s="112"/>
      <c r="DQH11" s="112"/>
      <c r="DQI11" s="112"/>
      <c r="DQJ11" s="112"/>
      <c r="DQK11" s="112"/>
      <c r="DQL11" s="112"/>
      <c r="DQM11"/>
      <c r="DQN11"/>
      <c r="DQO11"/>
      <c r="DQP11"/>
      <c r="DQQ11"/>
      <c r="DQR11"/>
      <c r="DQS11"/>
      <c r="DQT11"/>
      <c r="DQU11"/>
      <c r="DQV11"/>
      <c r="DQW11"/>
      <c r="DQX11"/>
      <c r="DQY11"/>
      <c r="DQZ11"/>
      <c r="DRA11"/>
      <c r="DRB11"/>
      <c r="DRC11"/>
      <c r="DRD11"/>
      <c r="DRE11"/>
      <c r="DRF11"/>
      <c r="DRG11"/>
      <c r="DRH11"/>
      <c r="DSM11" s="112"/>
      <c r="DSN11" s="112"/>
      <c r="DSO11" s="112"/>
      <c r="DSP11" s="112"/>
      <c r="DSQ11" s="112"/>
      <c r="DSR11" s="112"/>
      <c r="DSS11" s="112"/>
      <c r="DST11" s="112"/>
      <c r="DSU11"/>
      <c r="DSV11"/>
      <c r="DSW11"/>
      <c r="DSX11"/>
      <c r="DSY11"/>
      <c r="DSZ11"/>
      <c r="DTA11"/>
      <c r="DTB11"/>
      <c r="DTC11"/>
      <c r="DTD11"/>
      <c r="DTE11"/>
      <c r="DTF11"/>
      <c r="DTG11"/>
      <c r="DTH11"/>
      <c r="DTI11"/>
      <c r="DTJ11"/>
      <c r="DTK11"/>
      <c r="DTL11"/>
      <c r="DTM11"/>
      <c r="DTN11"/>
      <c r="DTO11"/>
      <c r="DTP11"/>
      <c r="DUU11" s="112"/>
      <c r="DUV11" s="112"/>
      <c r="DUW11" s="112"/>
      <c r="DUX11" s="112"/>
      <c r="DUY11" s="112"/>
      <c r="DUZ11" s="112"/>
      <c r="DVA11" s="112"/>
      <c r="DVB11" s="112"/>
      <c r="DVC11"/>
      <c r="DVD11"/>
      <c r="DVE11"/>
      <c r="DVF11"/>
      <c r="DVG11"/>
      <c r="DVH11"/>
      <c r="DVI11"/>
      <c r="DVJ11"/>
      <c r="DVK11"/>
      <c r="DVL11"/>
      <c r="DVM11"/>
      <c r="DVN11"/>
      <c r="DVO11"/>
      <c r="DVP11"/>
      <c r="DVQ11"/>
      <c r="DVR11"/>
      <c r="DVS11"/>
      <c r="DVT11"/>
      <c r="DVU11"/>
      <c r="DVV11"/>
      <c r="DVW11"/>
      <c r="DVX11"/>
      <c r="DXC11" s="112"/>
      <c r="DXD11" s="112"/>
      <c r="DXE11" s="112"/>
      <c r="DXF11" s="112"/>
      <c r="DXG11" s="112"/>
      <c r="DXH11" s="112"/>
      <c r="DXI11" s="112"/>
      <c r="DXJ11" s="112"/>
      <c r="DXK11"/>
      <c r="DXL11"/>
      <c r="DXM11"/>
      <c r="DXN11"/>
      <c r="DXO11"/>
      <c r="DXP11"/>
      <c r="DXQ11"/>
      <c r="DXR11"/>
      <c r="DXS11"/>
      <c r="DXT11"/>
      <c r="DXU11"/>
      <c r="DXV11"/>
      <c r="DXW11"/>
      <c r="DXX11"/>
      <c r="DXY11"/>
      <c r="DXZ11"/>
      <c r="DYA11"/>
      <c r="DYB11"/>
      <c r="DYC11"/>
      <c r="DYD11"/>
      <c r="DYE11"/>
      <c r="DYF11"/>
      <c r="DZK11" s="112"/>
      <c r="DZL11" s="112"/>
      <c r="DZM11" s="112"/>
      <c r="DZN11" s="112"/>
      <c r="DZO11" s="112"/>
      <c r="DZP11" s="112"/>
      <c r="DZQ11" s="112"/>
      <c r="DZR11" s="112"/>
      <c r="DZS11"/>
      <c r="DZT11"/>
      <c r="DZU11"/>
      <c r="DZV11"/>
      <c r="DZW11"/>
      <c r="DZX11"/>
      <c r="DZY11"/>
      <c r="DZZ11"/>
      <c r="EAA11"/>
      <c r="EAB11"/>
      <c r="EAC11"/>
      <c r="EAD11"/>
      <c r="EAE11"/>
      <c r="EAF11"/>
      <c r="EAG11"/>
      <c r="EAH11"/>
      <c r="EAI11"/>
      <c r="EAJ11"/>
      <c r="EAK11"/>
      <c r="EAL11"/>
      <c r="EAM11"/>
      <c r="EAN11"/>
      <c r="EBS11" s="112"/>
      <c r="EBT11" s="112"/>
      <c r="EBU11" s="112"/>
      <c r="EBV11" s="112"/>
      <c r="EBW11" s="112"/>
      <c r="EBX11" s="112"/>
      <c r="EBY11" s="112"/>
      <c r="EBZ11" s="112"/>
      <c r="ECA11"/>
      <c r="ECB11"/>
      <c r="ECC11"/>
      <c r="ECD11"/>
      <c r="ECE11"/>
      <c r="ECF11"/>
      <c r="ECG11"/>
      <c r="ECH11"/>
      <c r="ECI11"/>
      <c r="ECJ11"/>
      <c r="ECK11"/>
      <c r="ECL11"/>
      <c r="ECM11"/>
      <c r="ECN11"/>
      <c r="ECO11"/>
      <c r="ECP11"/>
      <c r="ECQ11"/>
      <c r="ECR11"/>
      <c r="ECS11"/>
      <c r="ECT11"/>
      <c r="ECU11"/>
      <c r="ECV11"/>
      <c r="EEA11" s="112"/>
      <c r="EEB11" s="112"/>
      <c r="EEC11" s="112"/>
      <c r="EED11" s="112"/>
      <c r="EEE11" s="112"/>
      <c r="EEF11" s="112"/>
      <c r="EEG11" s="112"/>
      <c r="EEH11" s="112"/>
      <c r="EEI11"/>
      <c r="EEJ11"/>
      <c r="EEK11"/>
      <c r="EEL11"/>
      <c r="EEM11"/>
      <c r="EEN11"/>
      <c r="EEO11"/>
      <c r="EEP11"/>
      <c r="EEQ11"/>
      <c r="EER11"/>
      <c r="EES11"/>
      <c r="EET11"/>
      <c r="EEU11"/>
      <c r="EEV11"/>
      <c r="EEW11"/>
      <c r="EEX11"/>
      <c r="EEY11"/>
      <c r="EEZ11"/>
      <c r="EFA11"/>
      <c r="EFB11"/>
      <c r="EFC11"/>
      <c r="EFD11"/>
      <c r="EGI11" s="112"/>
      <c r="EGJ11" s="112"/>
      <c r="EGK11" s="112"/>
      <c r="EGL11" s="112"/>
      <c r="EGM11" s="112"/>
      <c r="EGN11" s="112"/>
      <c r="EGO11" s="112"/>
      <c r="EGP11" s="112"/>
      <c r="EGQ11"/>
      <c r="EGR11"/>
      <c r="EGS11"/>
      <c r="EGT11"/>
      <c r="EGU11"/>
      <c r="EGV11"/>
      <c r="EGW11"/>
      <c r="EGX11"/>
      <c r="EGY11"/>
      <c r="EGZ11"/>
      <c r="EHA11"/>
      <c r="EHB11"/>
      <c r="EHC11"/>
      <c r="EHD11"/>
      <c r="EHE11"/>
      <c r="EHF11"/>
      <c r="EHG11"/>
      <c r="EHH11"/>
      <c r="EHI11"/>
      <c r="EHJ11"/>
      <c r="EHK11"/>
      <c r="EHL11"/>
      <c r="EIQ11" s="112"/>
      <c r="EIR11" s="112"/>
      <c r="EIS11" s="112"/>
      <c r="EIT11" s="112"/>
      <c r="EIU11" s="112"/>
      <c r="EIV11" s="112"/>
      <c r="EIW11" s="112"/>
      <c r="EIX11" s="112"/>
      <c r="EIY11"/>
      <c r="EIZ11"/>
      <c r="EJA11"/>
      <c r="EJB11"/>
      <c r="EJC11"/>
      <c r="EJD11"/>
      <c r="EJE11"/>
      <c r="EJF11"/>
      <c r="EJG11"/>
      <c r="EJH11"/>
      <c r="EJI11"/>
      <c r="EJJ11"/>
      <c r="EJK11"/>
      <c r="EJL11"/>
      <c r="EJM11"/>
      <c r="EJN11"/>
      <c r="EJO11"/>
      <c r="EJP11"/>
      <c r="EJQ11"/>
      <c r="EJR11"/>
      <c r="EJS11"/>
      <c r="EJT11"/>
      <c r="EKY11" s="112"/>
      <c r="EKZ11" s="112"/>
      <c r="ELA11" s="112"/>
      <c r="ELB11" s="112"/>
      <c r="ELC11" s="112"/>
      <c r="ELD11" s="112"/>
      <c r="ELE11" s="112"/>
      <c r="ELF11" s="112"/>
      <c r="ELG11"/>
      <c r="ELH11"/>
      <c r="ELI11"/>
      <c r="ELJ11"/>
      <c r="ELK11"/>
      <c r="ELL11"/>
      <c r="ELM11"/>
      <c r="ELN11"/>
      <c r="ELO11"/>
      <c r="ELP11"/>
      <c r="ELQ11"/>
      <c r="ELR11"/>
      <c r="ELS11"/>
      <c r="ELT11"/>
      <c r="ELU11"/>
      <c r="ELV11"/>
      <c r="ELW11"/>
      <c r="ELX11"/>
      <c r="ELY11"/>
      <c r="ELZ11"/>
      <c r="EMA11"/>
      <c r="EMB11"/>
      <c r="ENG11" s="112"/>
      <c r="ENH11" s="112"/>
      <c r="ENI11" s="112"/>
      <c r="ENJ11" s="112"/>
      <c r="ENK11" s="112"/>
      <c r="ENL11" s="112"/>
      <c r="ENM11" s="112"/>
      <c r="ENN11" s="112"/>
      <c r="ENO11"/>
      <c r="ENP11"/>
      <c r="ENQ11"/>
      <c r="ENR11"/>
      <c r="ENS11"/>
      <c r="ENT11"/>
      <c r="ENU11"/>
      <c r="ENV11"/>
      <c r="ENW11"/>
      <c r="ENX11"/>
      <c r="ENY11"/>
      <c r="ENZ11"/>
      <c r="EOA11"/>
      <c r="EOB11"/>
      <c r="EOC11"/>
      <c r="EOD11"/>
      <c r="EOE11"/>
      <c r="EOF11"/>
      <c r="EOG11"/>
      <c r="EOH11"/>
      <c r="EOI11"/>
      <c r="EOJ11"/>
      <c r="EPO11" s="112"/>
      <c r="EPP11" s="112"/>
      <c r="EPQ11" s="112"/>
      <c r="EPR11" s="112"/>
      <c r="EPS11" s="112"/>
      <c r="EPT11" s="112"/>
      <c r="EPU11" s="112"/>
      <c r="EPV11" s="112"/>
      <c r="EPW11"/>
      <c r="EPX11"/>
      <c r="EPY11"/>
      <c r="EPZ11"/>
      <c r="EQA11"/>
      <c r="EQB11"/>
      <c r="EQC11"/>
      <c r="EQD11"/>
      <c r="EQE11"/>
      <c r="EQF11"/>
      <c r="EQG11"/>
      <c r="EQH11"/>
      <c r="EQI11"/>
      <c r="EQJ11"/>
      <c r="EQK11"/>
      <c r="EQL11"/>
      <c r="EQM11"/>
      <c r="EQN11"/>
      <c r="EQO11"/>
      <c r="EQP11"/>
      <c r="EQQ11"/>
      <c r="EQR11"/>
      <c r="ERW11" s="112"/>
      <c r="ERX11" s="112"/>
      <c r="ERY11" s="112"/>
      <c r="ERZ11" s="112"/>
      <c r="ESA11" s="112"/>
      <c r="ESB11" s="112"/>
      <c r="ESC11" s="112"/>
      <c r="ESD11" s="112"/>
      <c r="ESE11"/>
      <c r="ESF11"/>
      <c r="ESG11"/>
      <c r="ESH11"/>
      <c r="ESI11"/>
      <c r="ESJ11"/>
      <c r="ESK11"/>
      <c r="ESL11"/>
      <c r="ESM11"/>
      <c r="ESN11"/>
      <c r="ESO11"/>
      <c r="ESP11"/>
      <c r="ESQ11"/>
      <c r="ESR11"/>
      <c r="ESS11"/>
      <c r="EST11"/>
      <c r="ESU11"/>
      <c r="ESV11"/>
      <c r="ESW11"/>
      <c r="ESX11"/>
      <c r="ESY11"/>
      <c r="ESZ11"/>
      <c r="EUE11" s="112"/>
      <c r="EUF11" s="112"/>
      <c r="EUG11" s="112"/>
      <c r="EUH11" s="112"/>
      <c r="EUI11" s="112"/>
      <c r="EUJ11" s="112"/>
      <c r="EUK11" s="112"/>
      <c r="EUL11" s="112"/>
      <c r="EUM11"/>
      <c r="EUN11"/>
      <c r="EUO11"/>
      <c r="EUP11"/>
      <c r="EUQ11"/>
      <c r="EUR11"/>
      <c r="EUS11"/>
      <c r="EUT11"/>
      <c r="EUU11"/>
      <c r="EUV11"/>
      <c r="EUW11"/>
      <c r="EUX11"/>
      <c r="EUY11"/>
      <c r="EUZ11"/>
      <c r="EVA11"/>
      <c r="EVB11"/>
      <c r="EVC11"/>
      <c r="EVD11"/>
      <c r="EVE11"/>
      <c r="EVF11"/>
      <c r="EVG11"/>
      <c r="EVH11"/>
      <c r="EWM11" s="112"/>
      <c r="EWN11" s="112"/>
      <c r="EWO11" s="112"/>
      <c r="EWP11" s="112"/>
      <c r="EWQ11" s="112"/>
      <c r="EWR11" s="112"/>
      <c r="EWS11" s="112"/>
      <c r="EWT11" s="112"/>
      <c r="EWU11"/>
      <c r="EWV11"/>
      <c r="EWW11"/>
      <c r="EWX11"/>
      <c r="EWY11"/>
      <c r="EWZ11"/>
      <c r="EXA11"/>
      <c r="EXB11"/>
      <c r="EXC11"/>
      <c r="EXD11"/>
      <c r="EXE11"/>
      <c r="EXF11"/>
      <c r="EXG11"/>
      <c r="EXH11"/>
      <c r="EXI11"/>
      <c r="EXJ11"/>
      <c r="EXK11"/>
      <c r="EXL11"/>
      <c r="EXM11"/>
      <c r="EXN11"/>
      <c r="EXO11"/>
      <c r="EXP11"/>
      <c r="EYU11" s="112"/>
      <c r="EYV11" s="112"/>
      <c r="EYW11" s="112"/>
      <c r="EYX11" s="112"/>
      <c r="EYY11" s="112"/>
      <c r="EYZ11" s="112"/>
      <c r="EZA11" s="112"/>
      <c r="EZB11" s="112"/>
      <c r="EZC11"/>
      <c r="EZD11"/>
      <c r="EZE11"/>
      <c r="EZF11"/>
      <c r="EZG11"/>
      <c r="EZH11"/>
      <c r="EZI11"/>
      <c r="EZJ11"/>
      <c r="EZK11"/>
      <c r="EZL11"/>
      <c r="EZM11"/>
      <c r="EZN11"/>
      <c r="EZO11"/>
      <c r="EZP11"/>
      <c r="EZQ11"/>
      <c r="EZR11"/>
      <c r="EZS11"/>
      <c r="EZT11"/>
      <c r="EZU11"/>
      <c r="EZV11"/>
      <c r="EZW11"/>
      <c r="EZX11"/>
      <c r="FBC11" s="112"/>
      <c r="FBD11" s="112"/>
      <c r="FBE11" s="112"/>
      <c r="FBF11" s="112"/>
      <c r="FBG11" s="112"/>
      <c r="FBH11" s="112"/>
      <c r="FBI11" s="112"/>
      <c r="FBJ11" s="112"/>
      <c r="FBK11"/>
      <c r="FBL11"/>
      <c r="FBM11"/>
      <c r="FBN11"/>
      <c r="FBO11"/>
      <c r="FBP11"/>
      <c r="FBQ11"/>
      <c r="FBR11"/>
      <c r="FBS11"/>
      <c r="FBT11"/>
      <c r="FBU11"/>
      <c r="FBV11"/>
      <c r="FBW11"/>
      <c r="FBX11"/>
      <c r="FBY11"/>
      <c r="FBZ11"/>
      <c r="FCA11"/>
      <c r="FCB11"/>
      <c r="FCC11"/>
      <c r="FCD11"/>
      <c r="FCE11"/>
      <c r="FCF11"/>
      <c r="FDK11" s="112"/>
      <c r="FDL11" s="112"/>
      <c r="FDM11" s="112"/>
      <c r="FDN11" s="112"/>
      <c r="FDO11" s="112"/>
      <c r="FDP11" s="112"/>
      <c r="FDQ11" s="112"/>
      <c r="FDR11" s="112"/>
      <c r="FDS11"/>
      <c r="FDT11"/>
      <c r="FDU11"/>
      <c r="FDV11"/>
      <c r="FDW11"/>
      <c r="FDX11"/>
      <c r="FDY11"/>
      <c r="FDZ11"/>
      <c r="FEA11"/>
      <c r="FEB11"/>
      <c r="FEC11"/>
      <c r="FED11"/>
      <c r="FEE11"/>
      <c r="FEF11"/>
      <c r="FEG11"/>
      <c r="FEH11"/>
      <c r="FEI11"/>
      <c r="FEJ11"/>
      <c r="FEK11"/>
      <c r="FEL11"/>
      <c r="FEM11"/>
      <c r="FEN11"/>
      <c r="FFS11" s="112"/>
      <c r="FFT11" s="112"/>
      <c r="FFU11" s="112"/>
      <c r="FFV11" s="112"/>
      <c r="FFW11" s="112"/>
      <c r="FFX11" s="112"/>
      <c r="FFY11" s="112"/>
      <c r="FFZ11" s="112"/>
      <c r="FGA11"/>
      <c r="FGB11"/>
      <c r="FGC11"/>
      <c r="FGD11"/>
      <c r="FGE11"/>
      <c r="FGF11"/>
      <c r="FGG11"/>
      <c r="FGH11"/>
      <c r="FGI11"/>
      <c r="FGJ11"/>
      <c r="FGK11"/>
      <c r="FGL11"/>
      <c r="FGM11"/>
      <c r="FGN11"/>
      <c r="FGO11"/>
      <c r="FGP11"/>
      <c r="FGQ11"/>
      <c r="FGR11"/>
      <c r="FGS11"/>
      <c r="FGT11"/>
      <c r="FGU11"/>
      <c r="FGV11"/>
      <c r="FIA11" s="112"/>
      <c r="FIB11" s="112"/>
      <c r="FIC11" s="112"/>
      <c r="FID11" s="112"/>
      <c r="FIE11" s="112"/>
      <c r="FIF11" s="112"/>
      <c r="FIG11" s="112"/>
      <c r="FIH11" s="112"/>
      <c r="FII11"/>
      <c r="FIJ11"/>
      <c r="FIK11"/>
      <c r="FIL11"/>
      <c r="FIM11"/>
      <c r="FIN11"/>
      <c r="FIO11"/>
      <c r="FIP11"/>
      <c r="FIQ11"/>
      <c r="FIR11"/>
      <c r="FIS11"/>
      <c r="FIT11"/>
      <c r="FIU11"/>
      <c r="FIV11"/>
      <c r="FIW11"/>
      <c r="FIX11"/>
      <c r="FIY11"/>
      <c r="FIZ11"/>
      <c r="FJA11"/>
      <c r="FJB11"/>
      <c r="FJC11"/>
      <c r="FJD11"/>
      <c r="FKI11" s="112"/>
      <c r="FKJ11" s="112"/>
      <c r="FKK11" s="112"/>
      <c r="FKL11" s="112"/>
      <c r="FKM11" s="112"/>
      <c r="FKN11" s="112"/>
      <c r="FKO11" s="112"/>
      <c r="FKP11" s="112"/>
      <c r="FKQ11"/>
      <c r="FKR11"/>
      <c r="FKS11"/>
      <c r="FKT11"/>
      <c r="FKU11"/>
      <c r="FKV11"/>
      <c r="FKW11"/>
      <c r="FKX11"/>
      <c r="FKY11"/>
      <c r="FKZ11"/>
      <c r="FLA11"/>
      <c r="FLB11"/>
      <c r="FLC11"/>
      <c r="FLD11"/>
      <c r="FLE11"/>
      <c r="FLF11"/>
      <c r="FLG11"/>
      <c r="FLH11"/>
      <c r="FLI11"/>
      <c r="FLJ11"/>
      <c r="FLK11"/>
      <c r="FLL11"/>
      <c r="FMQ11" s="112"/>
      <c r="FMR11" s="112"/>
      <c r="FMS11" s="112"/>
      <c r="FMT11" s="112"/>
      <c r="FMU11" s="112"/>
      <c r="FMV11" s="112"/>
      <c r="FMW11" s="112"/>
      <c r="FMX11" s="112"/>
      <c r="FMY11"/>
      <c r="FMZ11"/>
      <c r="FNA11"/>
      <c r="FNB11"/>
      <c r="FNC11"/>
      <c r="FND11"/>
      <c r="FNE11"/>
      <c r="FNF11"/>
      <c r="FNG11"/>
      <c r="FNH11"/>
      <c r="FNI11"/>
      <c r="FNJ11"/>
      <c r="FNK11"/>
      <c r="FNL11"/>
      <c r="FNM11"/>
      <c r="FNN11"/>
      <c r="FNO11"/>
      <c r="FNP11"/>
      <c r="FNQ11"/>
      <c r="FNR11"/>
      <c r="FNS11"/>
      <c r="FNT11"/>
      <c r="FOY11" s="112"/>
      <c r="FOZ11" s="112"/>
      <c r="FPA11" s="112"/>
      <c r="FPB11" s="112"/>
      <c r="FPC11" s="112"/>
      <c r="FPD11" s="112"/>
      <c r="FPE11" s="112"/>
      <c r="FPF11" s="112"/>
      <c r="FPG11"/>
      <c r="FPH11"/>
      <c r="FPI11"/>
      <c r="FPJ11"/>
      <c r="FPK11"/>
      <c r="FPL11"/>
      <c r="FPM11"/>
      <c r="FPN11"/>
      <c r="FPO11"/>
      <c r="FPP11"/>
      <c r="FPQ11"/>
      <c r="FPR11"/>
      <c r="FPS11"/>
      <c r="FPT11"/>
      <c r="FPU11"/>
      <c r="FPV11"/>
      <c r="FPW11"/>
      <c r="FPX11"/>
      <c r="FPY11"/>
      <c r="FPZ11"/>
      <c r="FQA11"/>
      <c r="FQB11"/>
      <c r="FRG11" s="112"/>
      <c r="FRH11" s="112"/>
      <c r="FRI11" s="112"/>
      <c r="FRJ11" s="112"/>
      <c r="FRK11" s="112"/>
      <c r="FRL11" s="112"/>
      <c r="FRM11" s="112"/>
      <c r="FRN11" s="112"/>
      <c r="FRO11"/>
      <c r="FRP11"/>
      <c r="FRQ11"/>
      <c r="FRR11"/>
      <c r="FRS11"/>
      <c r="FRT11"/>
      <c r="FRU11"/>
      <c r="FRV11"/>
      <c r="FRW11"/>
      <c r="FRX11"/>
      <c r="FRY11"/>
      <c r="FRZ11"/>
      <c r="FSA11"/>
      <c r="FSB11"/>
      <c r="FSC11"/>
      <c r="FSD11"/>
      <c r="FSE11"/>
      <c r="FSF11"/>
      <c r="FSG11"/>
      <c r="FSH11"/>
      <c r="FSI11"/>
      <c r="FSJ11"/>
      <c r="FTO11" s="112"/>
      <c r="FTP11" s="112"/>
      <c r="FTQ11" s="112"/>
      <c r="FTR11" s="112"/>
      <c r="FTS11" s="112"/>
      <c r="FTT11" s="112"/>
      <c r="FTU11" s="112"/>
      <c r="FTV11" s="112"/>
      <c r="FTW11"/>
      <c r="FTX11"/>
      <c r="FTY11"/>
      <c r="FTZ11"/>
      <c r="FUA11"/>
      <c r="FUB11"/>
      <c r="FUC11"/>
      <c r="FUD11"/>
      <c r="FUE11"/>
      <c r="FUF11"/>
      <c r="FUG11"/>
      <c r="FUH11"/>
      <c r="FUI11"/>
      <c r="FUJ11"/>
      <c r="FUK11"/>
      <c r="FUL11"/>
      <c r="FUM11"/>
      <c r="FUN11"/>
      <c r="FUO11"/>
      <c r="FUP11"/>
      <c r="FUQ11"/>
      <c r="FUR11"/>
      <c r="FVW11" s="112"/>
      <c r="FVX11" s="112"/>
      <c r="FVY11" s="112"/>
      <c r="FVZ11" s="112"/>
      <c r="FWA11" s="112"/>
      <c r="FWB11" s="112"/>
      <c r="FWC11" s="112"/>
      <c r="FWD11" s="112"/>
      <c r="FWE11"/>
      <c r="FWF11"/>
      <c r="FWG11"/>
      <c r="FWH11"/>
      <c r="FWI11"/>
      <c r="FWJ11"/>
      <c r="FWK11"/>
      <c r="FWL11"/>
      <c r="FWM11"/>
      <c r="FWN11"/>
      <c r="FWO11"/>
      <c r="FWP11"/>
      <c r="FWQ11"/>
      <c r="FWR11"/>
      <c r="FWS11"/>
      <c r="FWT11"/>
      <c r="FWU11"/>
      <c r="FWV11"/>
      <c r="FWW11"/>
      <c r="FWX11"/>
      <c r="FWY11"/>
      <c r="FWZ11"/>
      <c r="FYE11" s="112"/>
      <c r="FYF11" s="112"/>
      <c r="FYG11" s="112"/>
      <c r="FYH11" s="112"/>
      <c r="FYI11" s="112"/>
      <c r="FYJ11" s="112"/>
      <c r="FYK11" s="112"/>
      <c r="FYL11" s="112"/>
      <c r="FYM11"/>
      <c r="FYN11"/>
      <c r="FYO11"/>
      <c r="FYP11"/>
      <c r="FYQ11"/>
      <c r="FYR11"/>
      <c r="FYS11"/>
      <c r="FYT11"/>
      <c r="FYU11"/>
      <c r="FYV11"/>
      <c r="FYW11"/>
      <c r="FYX11"/>
      <c r="FYY11"/>
      <c r="FYZ11"/>
      <c r="FZA11"/>
      <c r="FZB11"/>
      <c r="FZC11"/>
      <c r="FZD11"/>
      <c r="FZE11"/>
      <c r="FZF11"/>
      <c r="FZG11"/>
      <c r="FZH11"/>
      <c r="GAM11" s="112"/>
      <c r="GAN11" s="112"/>
      <c r="GAO11" s="112"/>
      <c r="GAP11" s="112"/>
      <c r="GAQ11" s="112"/>
      <c r="GAR11" s="112"/>
      <c r="GAS11" s="112"/>
      <c r="GAT11" s="112"/>
      <c r="GAU11"/>
      <c r="GAV11"/>
      <c r="GAW11"/>
      <c r="GAX11"/>
      <c r="GAY11"/>
      <c r="GAZ11"/>
      <c r="GBA11"/>
      <c r="GBB11"/>
      <c r="GBC11"/>
      <c r="GBD11"/>
      <c r="GBE11"/>
      <c r="GBF11"/>
      <c r="GBG11"/>
      <c r="GBH11"/>
      <c r="GBI11"/>
      <c r="GBJ11"/>
      <c r="GBK11"/>
      <c r="GBL11"/>
      <c r="GBM11"/>
      <c r="GBN11"/>
      <c r="GBO11"/>
      <c r="GBP11"/>
      <c r="GCU11" s="112"/>
      <c r="GCV11" s="112"/>
      <c r="GCW11" s="112"/>
      <c r="GCX11" s="112"/>
      <c r="GCY11" s="112"/>
      <c r="GCZ11" s="112"/>
      <c r="GDA11" s="112"/>
      <c r="GDB11" s="112"/>
      <c r="GDC11"/>
      <c r="GDD11"/>
      <c r="GDE11"/>
      <c r="GDF11"/>
      <c r="GDG11"/>
      <c r="GDH11"/>
      <c r="GDI11"/>
      <c r="GDJ11"/>
      <c r="GDK11"/>
      <c r="GDL11"/>
      <c r="GDM11"/>
      <c r="GDN11"/>
      <c r="GDO11"/>
      <c r="GDP11"/>
      <c r="GDQ11"/>
      <c r="GDR11"/>
      <c r="GDS11"/>
      <c r="GDT11"/>
      <c r="GDU11"/>
      <c r="GDV11"/>
      <c r="GDW11"/>
      <c r="GDX11"/>
      <c r="GFC11" s="112"/>
      <c r="GFD11" s="112"/>
      <c r="GFE11" s="112"/>
      <c r="GFF11" s="112"/>
      <c r="GFG11" s="112"/>
      <c r="GFH11" s="112"/>
      <c r="GFI11" s="112"/>
      <c r="GFJ11" s="112"/>
      <c r="GFK11"/>
      <c r="GFL11"/>
      <c r="GFM11"/>
      <c r="GFN11"/>
      <c r="GFO11"/>
      <c r="GFP11"/>
      <c r="GFQ11"/>
      <c r="GFR11"/>
      <c r="GFS11"/>
      <c r="GFT11"/>
      <c r="GFU11"/>
      <c r="GFV11"/>
      <c r="GFW11"/>
      <c r="GFX11"/>
      <c r="GFY11"/>
      <c r="GFZ11"/>
      <c r="GGA11"/>
      <c r="GGB11"/>
      <c r="GGC11"/>
      <c r="GGD11"/>
      <c r="GGE11"/>
      <c r="GGF11"/>
      <c r="GHK11" s="112"/>
      <c r="GHL11" s="112"/>
      <c r="GHM11" s="112"/>
      <c r="GHN11" s="112"/>
      <c r="GHO11" s="112"/>
      <c r="GHP11" s="112"/>
      <c r="GHQ11" s="112"/>
      <c r="GHR11" s="112"/>
      <c r="GHS11"/>
      <c r="GHT11"/>
      <c r="GHU11"/>
      <c r="GHV11"/>
      <c r="GHW11"/>
      <c r="GHX11"/>
      <c r="GHY11"/>
      <c r="GHZ11"/>
      <c r="GIA11"/>
      <c r="GIB11"/>
      <c r="GIC11"/>
      <c r="GID11"/>
      <c r="GIE11"/>
      <c r="GIF11"/>
      <c r="GIG11"/>
      <c r="GIH11"/>
      <c r="GII11"/>
      <c r="GIJ11"/>
      <c r="GIK11"/>
      <c r="GIL11"/>
      <c r="GIM11"/>
      <c r="GIN11"/>
      <c r="GJS11" s="112"/>
      <c r="GJT11" s="112"/>
      <c r="GJU11" s="112"/>
      <c r="GJV11" s="112"/>
      <c r="GJW11" s="112"/>
      <c r="GJX11" s="112"/>
      <c r="GJY11" s="112"/>
      <c r="GJZ11" s="112"/>
      <c r="GKA11"/>
      <c r="GKB11"/>
      <c r="GKC11"/>
      <c r="GKD11"/>
      <c r="GKE11"/>
      <c r="GKF11"/>
      <c r="GKG11"/>
      <c r="GKH11"/>
      <c r="GKI11"/>
      <c r="GKJ11"/>
      <c r="GKK11"/>
      <c r="GKL11"/>
      <c r="GKM11"/>
      <c r="GKN11"/>
      <c r="GKO11"/>
      <c r="GKP11"/>
      <c r="GKQ11"/>
      <c r="GKR11"/>
      <c r="GKS11"/>
      <c r="GKT11"/>
      <c r="GKU11"/>
      <c r="GKV11"/>
      <c r="GMA11" s="112"/>
      <c r="GMB11" s="112"/>
      <c r="GMC11" s="112"/>
      <c r="GMD11" s="112"/>
      <c r="GME11" s="112"/>
      <c r="GMF11" s="112"/>
      <c r="GMG11" s="112"/>
      <c r="GMH11" s="112"/>
      <c r="GMI11"/>
      <c r="GMJ11"/>
      <c r="GMK11"/>
      <c r="GML11"/>
      <c r="GMM11"/>
      <c r="GMN11"/>
      <c r="GMO11"/>
      <c r="GMP11"/>
      <c r="GMQ11"/>
      <c r="GMR11"/>
      <c r="GMS11"/>
      <c r="GMT11"/>
      <c r="GMU11"/>
      <c r="GMV11"/>
      <c r="GMW11"/>
      <c r="GMX11"/>
      <c r="GMY11"/>
      <c r="GMZ11"/>
      <c r="GNA11"/>
      <c r="GNB11"/>
      <c r="GNC11"/>
      <c r="GND11"/>
      <c r="GOI11" s="112"/>
      <c r="GOJ11" s="112"/>
      <c r="GOK11" s="112"/>
      <c r="GOL11" s="112"/>
      <c r="GOM11" s="112"/>
      <c r="GON11" s="112"/>
      <c r="GOO11" s="112"/>
      <c r="GOP11" s="112"/>
      <c r="GOQ11"/>
      <c r="GOR11"/>
      <c r="GOS11"/>
      <c r="GOT11"/>
      <c r="GOU11"/>
      <c r="GOV11"/>
      <c r="GOW11"/>
      <c r="GOX11"/>
      <c r="GOY11"/>
      <c r="GOZ11"/>
      <c r="GPA11"/>
      <c r="GPB11"/>
      <c r="GPC11"/>
      <c r="GPD11"/>
      <c r="GPE11"/>
      <c r="GPF11"/>
      <c r="GPG11"/>
      <c r="GPH11"/>
      <c r="GPI11"/>
      <c r="GPJ11"/>
      <c r="GPK11"/>
      <c r="GPL11"/>
      <c r="GQQ11" s="112"/>
      <c r="GQR11" s="112"/>
      <c r="GQS11" s="112"/>
      <c r="GQT11" s="112"/>
      <c r="GQU11" s="112"/>
      <c r="GQV11" s="112"/>
      <c r="GQW11" s="112"/>
      <c r="GQX11" s="112"/>
      <c r="GQY11"/>
      <c r="GQZ11"/>
      <c r="GRA11"/>
      <c r="GRB11"/>
      <c r="GRC11"/>
      <c r="GRD11"/>
      <c r="GRE11"/>
      <c r="GRF11"/>
      <c r="GRG11"/>
      <c r="GRH11"/>
      <c r="GRI11"/>
      <c r="GRJ11"/>
      <c r="GRK11"/>
      <c r="GRL11"/>
      <c r="GRM11"/>
      <c r="GRN11"/>
      <c r="GRO11"/>
      <c r="GRP11"/>
      <c r="GRQ11"/>
      <c r="GRR11"/>
      <c r="GRS11"/>
      <c r="GRT11"/>
      <c r="GSY11" s="112"/>
      <c r="GSZ11" s="112"/>
      <c r="GTA11" s="112"/>
      <c r="GTB11" s="112"/>
      <c r="GTC11" s="112"/>
      <c r="GTD11" s="112"/>
      <c r="GTE11" s="112"/>
      <c r="GTF11" s="112"/>
      <c r="GTG11"/>
      <c r="GTH11"/>
      <c r="GTI11"/>
      <c r="GTJ11"/>
      <c r="GTK11"/>
      <c r="GTL11"/>
      <c r="GTM11"/>
      <c r="GTN11"/>
      <c r="GTO11"/>
      <c r="GTP11"/>
      <c r="GTQ11"/>
      <c r="GTR11"/>
      <c r="GTS11"/>
      <c r="GTT11"/>
      <c r="GTU11"/>
      <c r="GTV11"/>
      <c r="GTW11"/>
      <c r="GTX11"/>
      <c r="GTY11"/>
      <c r="GTZ11"/>
      <c r="GUA11"/>
      <c r="GUB11"/>
      <c r="GVG11" s="112"/>
      <c r="GVH11" s="112"/>
      <c r="GVI11" s="112"/>
      <c r="GVJ11" s="112"/>
      <c r="GVK11" s="112"/>
      <c r="GVL11" s="112"/>
      <c r="GVM11" s="112"/>
      <c r="GVN11" s="112"/>
      <c r="GVO11"/>
      <c r="GVP11"/>
      <c r="GVQ11"/>
      <c r="GVR11"/>
      <c r="GVS11"/>
      <c r="GVT11"/>
      <c r="GVU11"/>
      <c r="GVV11"/>
      <c r="GVW11"/>
      <c r="GVX11"/>
      <c r="GVY11"/>
      <c r="GVZ11"/>
      <c r="GWA11"/>
      <c r="GWB11"/>
      <c r="GWC11"/>
      <c r="GWD11"/>
      <c r="GWE11"/>
      <c r="GWF11"/>
      <c r="GWG11"/>
      <c r="GWH11"/>
      <c r="GWI11"/>
      <c r="GWJ11"/>
      <c r="GXO11" s="112"/>
      <c r="GXP11" s="112"/>
      <c r="GXQ11" s="112"/>
      <c r="GXR11" s="112"/>
      <c r="GXS11" s="112"/>
      <c r="GXT11" s="112"/>
      <c r="GXU11" s="112"/>
      <c r="GXV11" s="112"/>
      <c r="GXW11"/>
      <c r="GXX11"/>
      <c r="GXY11"/>
      <c r="GXZ11"/>
      <c r="GYA11"/>
      <c r="GYB11"/>
      <c r="GYC11"/>
      <c r="GYD11"/>
      <c r="GYE11"/>
      <c r="GYF11"/>
      <c r="GYG11"/>
      <c r="GYH11"/>
      <c r="GYI11"/>
      <c r="GYJ11"/>
      <c r="GYK11"/>
      <c r="GYL11"/>
      <c r="GYM11"/>
      <c r="GYN11"/>
      <c r="GYO11"/>
      <c r="GYP11"/>
      <c r="GYQ11"/>
      <c r="GYR11"/>
      <c r="GZW11" s="112"/>
      <c r="GZX11" s="112"/>
      <c r="GZY11" s="112"/>
      <c r="GZZ11" s="112"/>
      <c r="HAA11" s="112"/>
      <c r="HAB11" s="112"/>
      <c r="HAC11" s="112"/>
      <c r="HAD11" s="112"/>
      <c r="HAE11"/>
      <c r="HAF11"/>
      <c r="HAG11"/>
      <c r="HAH11"/>
      <c r="HAI11"/>
      <c r="HAJ11"/>
      <c r="HAK11"/>
      <c r="HAL11"/>
      <c r="HAM11"/>
      <c r="HAN11"/>
      <c r="HAO11"/>
      <c r="HAP11"/>
      <c r="HAQ11"/>
      <c r="HAR11"/>
      <c r="HAS11"/>
      <c r="HAT11"/>
      <c r="HAU11"/>
      <c r="HAV11"/>
      <c r="HAW11"/>
      <c r="HAX11"/>
      <c r="HAY11"/>
      <c r="HAZ11"/>
      <c r="HCE11" s="112"/>
      <c r="HCF11" s="112"/>
      <c r="HCG11" s="112"/>
      <c r="HCH11" s="112"/>
      <c r="HCI11" s="112"/>
      <c r="HCJ11" s="112"/>
      <c r="HCK11" s="112"/>
      <c r="HCL11" s="112"/>
      <c r="HCM11"/>
      <c r="HCN11"/>
      <c r="HCO11"/>
      <c r="HCP11"/>
      <c r="HCQ11"/>
      <c r="HCR11"/>
      <c r="HCS11"/>
      <c r="HCT11"/>
      <c r="HCU11"/>
      <c r="HCV11"/>
      <c r="HCW11"/>
      <c r="HCX11"/>
      <c r="HCY11"/>
      <c r="HCZ11"/>
      <c r="HDA11"/>
      <c r="HDB11"/>
      <c r="HDC11"/>
      <c r="HDD11"/>
      <c r="HDE11"/>
      <c r="HDF11"/>
      <c r="HDG11"/>
      <c r="HDH11"/>
      <c r="HEM11" s="112"/>
      <c r="HEN11" s="112"/>
      <c r="HEO11" s="112"/>
      <c r="HEP11" s="112"/>
      <c r="HEQ11" s="112"/>
      <c r="HER11" s="112"/>
      <c r="HES11" s="112"/>
      <c r="HET11" s="112"/>
      <c r="HEU11"/>
      <c r="HEV11"/>
      <c r="HEW11"/>
      <c r="HEX11"/>
      <c r="HEY11"/>
      <c r="HEZ11"/>
      <c r="HFA11"/>
      <c r="HFB11"/>
      <c r="HFC11"/>
      <c r="HFD11"/>
      <c r="HFE11"/>
      <c r="HFF11"/>
      <c r="HFG11"/>
      <c r="HFH11"/>
      <c r="HFI11"/>
      <c r="HFJ11"/>
      <c r="HFK11"/>
      <c r="HFL11"/>
      <c r="HFM11"/>
      <c r="HFN11"/>
      <c r="HFO11"/>
      <c r="HFP11"/>
      <c r="HGU11" s="112"/>
      <c r="HGV11" s="112"/>
      <c r="HGW11" s="112"/>
      <c r="HGX11" s="112"/>
      <c r="HGY11" s="112"/>
      <c r="HGZ11" s="112"/>
      <c r="HHA11" s="112"/>
      <c r="HHB11" s="112"/>
      <c r="HHC11"/>
      <c r="HHD11"/>
      <c r="HHE11"/>
      <c r="HHF11"/>
      <c r="HHG11"/>
      <c r="HHH11"/>
      <c r="HHI11"/>
      <c r="HHJ11"/>
      <c r="HHK11"/>
      <c r="HHL11"/>
      <c r="HHM11"/>
      <c r="HHN11"/>
      <c r="HHO11"/>
      <c r="HHP11"/>
      <c r="HHQ11"/>
      <c r="HHR11"/>
      <c r="HHS11"/>
      <c r="HHT11"/>
      <c r="HHU11"/>
      <c r="HHV11"/>
      <c r="HHW11"/>
      <c r="HHX11"/>
      <c r="HJC11" s="112"/>
      <c r="HJD11" s="112"/>
      <c r="HJE11" s="112"/>
      <c r="HJF11" s="112"/>
      <c r="HJG11" s="112"/>
      <c r="HJH11" s="112"/>
      <c r="HJI11" s="112"/>
      <c r="HJJ11" s="112"/>
      <c r="HJK11"/>
      <c r="HJL11"/>
      <c r="HJM11"/>
      <c r="HJN11"/>
      <c r="HJO11"/>
      <c r="HJP11"/>
      <c r="HJQ11"/>
      <c r="HJR11"/>
      <c r="HJS11"/>
      <c r="HJT11"/>
      <c r="HJU11"/>
      <c r="HJV11"/>
      <c r="HJW11"/>
      <c r="HJX11"/>
      <c r="HJY11"/>
      <c r="HJZ11"/>
      <c r="HKA11"/>
      <c r="HKB11"/>
      <c r="HKC11"/>
      <c r="HKD11"/>
      <c r="HKE11"/>
      <c r="HKF11"/>
      <c r="HLK11" s="112"/>
      <c r="HLL11" s="112"/>
      <c r="HLM11" s="112"/>
      <c r="HLN11" s="112"/>
      <c r="HLO11" s="112"/>
      <c r="HLP11" s="112"/>
      <c r="HLQ11" s="112"/>
      <c r="HLR11" s="112"/>
      <c r="HLS11"/>
      <c r="HLT11"/>
      <c r="HLU11"/>
      <c r="HLV11"/>
      <c r="HLW11"/>
      <c r="HLX11"/>
      <c r="HLY11"/>
      <c r="HLZ11"/>
      <c r="HMA11"/>
      <c r="HMB11"/>
      <c r="HMC11"/>
      <c r="HMD11"/>
      <c r="HME11"/>
      <c r="HMF11"/>
      <c r="HMG11"/>
      <c r="HMH11"/>
      <c r="HMI11"/>
      <c r="HMJ11"/>
      <c r="HMK11"/>
      <c r="HML11"/>
      <c r="HMM11"/>
      <c r="HMN11"/>
      <c r="HNS11" s="112"/>
      <c r="HNT11" s="112"/>
      <c r="HNU11" s="112"/>
      <c r="HNV11" s="112"/>
      <c r="HNW11" s="112"/>
      <c r="HNX11" s="112"/>
      <c r="HNY11" s="112"/>
      <c r="HNZ11" s="112"/>
      <c r="HOA11"/>
      <c r="HOB11"/>
      <c r="HOC11"/>
      <c r="HOD11"/>
      <c r="HOE11"/>
      <c r="HOF11"/>
      <c r="HOG11"/>
      <c r="HOH11"/>
      <c r="HOI11"/>
      <c r="HOJ11"/>
      <c r="HOK11"/>
      <c r="HOL11"/>
      <c r="HOM11"/>
      <c r="HON11"/>
      <c r="HOO11"/>
      <c r="HOP11"/>
      <c r="HOQ11"/>
      <c r="HOR11"/>
      <c r="HOS11"/>
      <c r="HOT11"/>
      <c r="HOU11"/>
      <c r="HOV11"/>
      <c r="HQA11" s="112"/>
      <c r="HQB11" s="112"/>
      <c r="HQC11" s="112"/>
      <c r="HQD11" s="112"/>
      <c r="HQE11" s="112"/>
      <c r="HQF11" s="112"/>
      <c r="HQG11" s="112"/>
      <c r="HQH11" s="112"/>
      <c r="HQI11"/>
      <c r="HQJ11"/>
      <c r="HQK11"/>
      <c r="HQL11"/>
      <c r="HQM11"/>
      <c r="HQN11"/>
      <c r="HQO11"/>
      <c r="HQP11"/>
      <c r="HQQ11"/>
      <c r="HQR11"/>
      <c r="HQS11"/>
      <c r="HQT11"/>
      <c r="HQU11"/>
      <c r="HQV11"/>
      <c r="HQW11"/>
      <c r="HQX11"/>
      <c r="HQY11"/>
      <c r="HQZ11"/>
      <c r="HRA11"/>
      <c r="HRB11"/>
      <c r="HRC11"/>
      <c r="HRD11"/>
      <c r="HSI11" s="112"/>
      <c r="HSJ11" s="112"/>
      <c r="HSK11" s="112"/>
      <c r="HSL11" s="112"/>
      <c r="HSM11" s="112"/>
      <c r="HSN11" s="112"/>
      <c r="HSO11" s="112"/>
      <c r="HSP11" s="112"/>
      <c r="HSQ11"/>
      <c r="HSR11"/>
      <c r="HSS11"/>
      <c r="HST11"/>
      <c r="HSU11"/>
      <c r="HSV11"/>
      <c r="HSW11"/>
      <c r="HSX11"/>
      <c r="HSY11"/>
      <c r="HSZ11"/>
      <c r="HTA11"/>
      <c r="HTB11"/>
      <c r="HTC11"/>
      <c r="HTD11"/>
      <c r="HTE11"/>
      <c r="HTF11"/>
      <c r="HTG11"/>
      <c r="HTH11"/>
      <c r="HTI11"/>
      <c r="HTJ11"/>
      <c r="HTK11"/>
      <c r="HTL11"/>
      <c r="HUQ11" s="112"/>
      <c r="HUR11" s="112"/>
      <c r="HUS11" s="112"/>
      <c r="HUT11" s="112"/>
      <c r="HUU11" s="112"/>
      <c r="HUV11" s="112"/>
      <c r="HUW11" s="112"/>
      <c r="HUX11" s="112"/>
      <c r="HUY11"/>
      <c r="HUZ11"/>
      <c r="HVA11"/>
      <c r="HVB11"/>
      <c r="HVC11"/>
      <c r="HVD11"/>
      <c r="HVE11"/>
      <c r="HVF11"/>
      <c r="HVG11"/>
      <c r="HVH11"/>
      <c r="HVI11"/>
      <c r="HVJ11"/>
      <c r="HVK11"/>
      <c r="HVL11"/>
      <c r="HVM11"/>
      <c r="HVN11"/>
      <c r="HVO11"/>
      <c r="HVP11"/>
      <c r="HVQ11"/>
      <c r="HVR11"/>
      <c r="HVS11"/>
      <c r="HVT11"/>
      <c r="HWY11" s="112"/>
      <c r="HWZ11" s="112"/>
      <c r="HXA11" s="112"/>
      <c r="HXB11" s="112"/>
      <c r="HXC11" s="112"/>
      <c r="HXD11" s="112"/>
      <c r="HXE11" s="112"/>
      <c r="HXF11" s="112"/>
      <c r="HXG11"/>
      <c r="HXH11"/>
      <c r="HXI11"/>
      <c r="HXJ11"/>
      <c r="HXK11"/>
      <c r="HXL11"/>
      <c r="HXM11"/>
      <c r="HXN11"/>
      <c r="HXO11"/>
      <c r="HXP11"/>
      <c r="HXQ11"/>
      <c r="HXR11"/>
      <c r="HXS11"/>
      <c r="HXT11"/>
      <c r="HXU11"/>
      <c r="HXV11"/>
      <c r="HXW11"/>
      <c r="HXX11"/>
      <c r="HXY11"/>
      <c r="HXZ11"/>
      <c r="HYA11"/>
      <c r="HYB11"/>
      <c r="HZG11" s="112"/>
      <c r="HZH11" s="112"/>
      <c r="HZI11" s="112"/>
      <c r="HZJ11" s="112"/>
      <c r="HZK11" s="112"/>
      <c r="HZL11" s="112"/>
      <c r="HZM11" s="112"/>
      <c r="HZN11" s="112"/>
      <c r="HZO11"/>
      <c r="HZP11"/>
      <c r="HZQ11"/>
      <c r="HZR11"/>
      <c r="HZS11"/>
      <c r="HZT11"/>
      <c r="HZU11"/>
      <c r="HZV11"/>
      <c r="HZW11"/>
      <c r="HZX11"/>
      <c r="HZY11"/>
      <c r="HZZ11"/>
      <c r="IAA11"/>
      <c r="IAB11"/>
      <c r="IAC11"/>
      <c r="IAD11"/>
      <c r="IAE11"/>
      <c r="IAF11"/>
      <c r="IAG11"/>
      <c r="IAH11"/>
      <c r="IAI11"/>
      <c r="IAJ11"/>
      <c r="IBO11" s="112"/>
      <c r="IBP11" s="112"/>
      <c r="IBQ11" s="112"/>
      <c r="IBR11" s="112"/>
      <c r="IBS11" s="112"/>
      <c r="IBT11" s="112"/>
      <c r="IBU11" s="112"/>
      <c r="IBV11" s="112"/>
      <c r="IBW11"/>
      <c r="IBX11"/>
      <c r="IBY11"/>
      <c r="IBZ11"/>
      <c r="ICA11"/>
      <c r="ICB11"/>
      <c r="ICC11"/>
      <c r="ICD11"/>
      <c r="ICE11"/>
      <c r="ICF11"/>
      <c r="ICG11"/>
      <c r="ICH11"/>
      <c r="ICI11"/>
      <c r="ICJ11"/>
      <c r="ICK11"/>
      <c r="ICL11"/>
      <c r="ICM11"/>
      <c r="ICN11"/>
      <c r="ICO11"/>
      <c r="ICP11"/>
      <c r="ICQ11"/>
      <c r="ICR11"/>
      <c r="IDW11" s="112"/>
      <c r="IDX11" s="112"/>
      <c r="IDY11" s="112"/>
      <c r="IDZ11" s="112"/>
      <c r="IEA11" s="112"/>
      <c r="IEB11" s="112"/>
      <c r="IEC11" s="112"/>
      <c r="IED11" s="112"/>
      <c r="IEE11"/>
      <c r="IEF11"/>
      <c r="IEG11"/>
      <c r="IEH11"/>
      <c r="IEI11"/>
      <c r="IEJ11"/>
      <c r="IEK11"/>
      <c r="IEL11"/>
      <c r="IEM11"/>
      <c r="IEN11"/>
      <c r="IEO11"/>
      <c r="IEP11"/>
      <c r="IEQ11"/>
      <c r="IER11"/>
      <c r="IES11"/>
      <c r="IET11"/>
      <c r="IEU11"/>
      <c r="IEV11"/>
      <c r="IEW11"/>
      <c r="IEX11"/>
      <c r="IEY11"/>
      <c r="IEZ11"/>
      <c r="IGE11" s="112"/>
      <c r="IGF11" s="112"/>
      <c r="IGG11" s="112"/>
      <c r="IGH11" s="112"/>
      <c r="IGI11" s="112"/>
      <c r="IGJ11" s="112"/>
      <c r="IGK11" s="112"/>
      <c r="IGL11" s="112"/>
      <c r="IGM11"/>
      <c r="IGN11"/>
      <c r="IGO11"/>
      <c r="IGP11"/>
      <c r="IGQ11"/>
      <c r="IGR11"/>
      <c r="IGS11"/>
      <c r="IGT11"/>
      <c r="IGU11"/>
      <c r="IGV11"/>
      <c r="IGW11"/>
      <c r="IGX11"/>
      <c r="IGY11"/>
      <c r="IGZ11"/>
      <c r="IHA11"/>
      <c r="IHB11"/>
      <c r="IHC11"/>
      <c r="IHD11"/>
      <c r="IHE11"/>
      <c r="IHF11"/>
      <c r="IHG11"/>
      <c r="IHH11"/>
      <c r="IIM11" s="112"/>
      <c r="IIN11" s="112"/>
      <c r="IIO11" s="112"/>
      <c r="IIP11" s="112"/>
      <c r="IIQ11" s="112"/>
      <c r="IIR11" s="112"/>
      <c r="IIS11" s="112"/>
      <c r="IIT11" s="112"/>
      <c r="IIU11"/>
      <c r="IIV11"/>
      <c r="IIW11"/>
      <c r="IIX11"/>
      <c r="IIY11"/>
      <c r="IIZ11"/>
      <c r="IJA11"/>
      <c r="IJB11"/>
      <c r="IJC11"/>
      <c r="IJD11"/>
      <c r="IJE11"/>
      <c r="IJF11"/>
      <c r="IJG11"/>
      <c r="IJH11"/>
      <c r="IJI11"/>
      <c r="IJJ11"/>
      <c r="IJK11"/>
      <c r="IJL11"/>
      <c r="IJM11"/>
      <c r="IJN11"/>
      <c r="IJO11"/>
      <c r="IJP11"/>
      <c r="IKU11" s="112"/>
      <c r="IKV11" s="112"/>
      <c r="IKW11" s="112"/>
      <c r="IKX11" s="112"/>
      <c r="IKY11" s="112"/>
      <c r="IKZ11" s="112"/>
      <c r="ILA11" s="112"/>
      <c r="ILB11" s="112"/>
      <c r="ILC11"/>
      <c r="ILD11"/>
      <c r="ILE11"/>
      <c r="ILF11"/>
      <c r="ILG11"/>
      <c r="ILH11"/>
      <c r="ILI11"/>
      <c r="ILJ11"/>
      <c r="ILK11"/>
      <c r="ILL11"/>
      <c r="ILM11"/>
      <c r="ILN11"/>
      <c r="ILO11"/>
      <c r="ILP11"/>
      <c r="ILQ11"/>
      <c r="ILR11"/>
      <c r="ILS11"/>
      <c r="ILT11"/>
      <c r="ILU11"/>
      <c r="ILV11"/>
      <c r="ILW11"/>
      <c r="ILX11"/>
      <c r="INC11" s="112"/>
      <c r="IND11" s="112"/>
      <c r="INE11" s="112"/>
      <c r="INF11" s="112"/>
      <c r="ING11" s="112"/>
      <c r="INH11" s="112"/>
      <c r="INI11" s="112"/>
      <c r="INJ11" s="112"/>
      <c r="INK11"/>
      <c r="INL11"/>
      <c r="INM11"/>
      <c r="INN11"/>
      <c r="INO11"/>
      <c r="INP11"/>
      <c r="INQ11"/>
      <c r="INR11"/>
      <c r="INS11"/>
      <c r="INT11"/>
      <c r="INU11"/>
      <c r="INV11"/>
      <c r="INW11"/>
      <c r="INX11"/>
      <c r="INY11"/>
      <c r="INZ11"/>
      <c r="IOA11"/>
      <c r="IOB11"/>
      <c r="IOC11"/>
      <c r="IOD11"/>
      <c r="IOE11"/>
      <c r="IOF11"/>
      <c r="IPK11" s="112"/>
      <c r="IPL11" s="112"/>
      <c r="IPM11" s="112"/>
      <c r="IPN11" s="112"/>
      <c r="IPO11" s="112"/>
      <c r="IPP11" s="112"/>
      <c r="IPQ11" s="112"/>
      <c r="IPR11" s="112"/>
      <c r="IPS11"/>
      <c r="IPT11"/>
      <c r="IPU11"/>
      <c r="IPV11"/>
      <c r="IPW11"/>
      <c r="IPX11"/>
      <c r="IPY11"/>
      <c r="IPZ11"/>
      <c r="IQA11"/>
      <c r="IQB11"/>
      <c r="IQC11"/>
      <c r="IQD11"/>
      <c r="IQE11"/>
      <c r="IQF11"/>
      <c r="IQG11"/>
      <c r="IQH11"/>
      <c r="IQI11"/>
      <c r="IQJ11"/>
      <c r="IQK11"/>
      <c r="IQL11"/>
      <c r="IQM11"/>
      <c r="IQN11"/>
      <c r="IRS11" s="112"/>
      <c r="IRT11" s="112"/>
      <c r="IRU11" s="112"/>
      <c r="IRV11" s="112"/>
      <c r="IRW11" s="112"/>
      <c r="IRX11" s="112"/>
      <c r="IRY11" s="112"/>
      <c r="IRZ11" s="112"/>
      <c r="ISA11"/>
      <c r="ISB11"/>
      <c r="ISC11"/>
      <c r="ISD11"/>
      <c r="ISE11"/>
      <c r="ISF11"/>
      <c r="ISG11"/>
      <c r="ISH11"/>
      <c r="ISI11"/>
      <c r="ISJ11"/>
      <c r="ISK11"/>
      <c r="ISL11"/>
      <c r="ISM11"/>
      <c r="ISN11"/>
      <c r="ISO11"/>
      <c r="ISP11"/>
      <c r="ISQ11"/>
      <c r="ISR11"/>
      <c r="ISS11"/>
      <c r="IST11"/>
      <c r="ISU11"/>
      <c r="ISV11"/>
      <c r="IUA11" s="112"/>
      <c r="IUB11" s="112"/>
      <c r="IUC11" s="112"/>
      <c r="IUD11" s="112"/>
      <c r="IUE11" s="112"/>
      <c r="IUF11" s="112"/>
      <c r="IUG11" s="112"/>
      <c r="IUH11" s="112"/>
      <c r="IUI11"/>
      <c r="IUJ11"/>
      <c r="IUK11"/>
      <c r="IUL11"/>
      <c r="IUM11"/>
      <c r="IUN11"/>
      <c r="IUO11"/>
      <c r="IUP11"/>
      <c r="IUQ11"/>
      <c r="IUR11"/>
      <c r="IUS11"/>
      <c r="IUT11"/>
      <c r="IUU11"/>
      <c r="IUV11"/>
      <c r="IUW11"/>
      <c r="IUX11"/>
      <c r="IUY11"/>
      <c r="IUZ11"/>
      <c r="IVA11"/>
      <c r="IVB11"/>
      <c r="IVC11"/>
      <c r="IVD11"/>
      <c r="IWI11" s="112"/>
      <c r="IWJ11" s="112"/>
      <c r="IWK11" s="112"/>
      <c r="IWL11" s="112"/>
      <c r="IWM11" s="112"/>
      <c r="IWN11" s="112"/>
      <c r="IWO11" s="112"/>
      <c r="IWP11" s="112"/>
      <c r="IWQ11"/>
      <c r="IWR11"/>
      <c r="IWS11"/>
      <c r="IWT11"/>
      <c r="IWU11"/>
      <c r="IWV11"/>
      <c r="IWW11"/>
      <c r="IWX11"/>
      <c r="IWY11"/>
      <c r="IWZ11"/>
      <c r="IXA11"/>
      <c r="IXB11"/>
      <c r="IXC11"/>
      <c r="IXD11"/>
      <c r="IXE11"/>
      <c r="IXF11"/>
      <c r="IXG11"/>
      <c r="IXH11"/>
      <c r="IXI11"/>
      <c r="IXJ11"/>
      <c r="IXK11"/>
      <c r="IXL11"/>
      <c r="IYQ11" s="112"/>
      <c r="IYR11" s="112"/>
      <c r="IYS11" s="112"/>
      <c r="IYT11" s="112"/>
      <c r="IYU11" s="112"/>
      <c r="IYV11" s="112"/>
      <c r="IYW11" s="112"/>
      <c r="IYX11" s="112"/>
      <c r="IYY11"/>
      <c r="IYZ11"/>
      <c r="IZA11"/>
      <c r="IZB11"/>
      <c r="IZC11"/>
      <c r="IZD11"/>
      <c r="IZE11"/>
      <c r="IZF11"/>
      <c r="IZG11"/>
      <c r="IZH11"/>
      <c r="IZI11"/>
      <c r="IZJ11"/>
      <c r="IZK11"/>
      <c r="IZL11"/>
      <c r="IZM11"/>
      <c r="IZN11"/>
      <c r="IZO11"/>
      <c r="IZP11"/>
      <c r="IZQ11"/>
      <c r="IZR11"/>
      <c r="IZS11"/>
      <c r="IZT11"/>
      <c r="JAY11" s="112"/>
      <c r="JAZ11" s="112"/>
      <c r="JBA11" s="112"/>
      <c r="JBB11" s="112"/>
      <c r="JBC11" s="112"/>
      <c r="JBD11" s="112"/>
      <c r="JBE11" s="112"/>
      <c r="JBF11" s="112"/>
      <c r="JBG11"/>
      <c r="JBH11"/>
      <c r="JBI11"/>
      <c r="JBJ11"/>
      <c r="JBK11"/>
      <c r="JBL11"/>
      <c r="JBM11"/>
      <c r="JBN11"/>
      <c r="JBO11"/>
      <c r="JBP11"/>
      <c r="JBQ11"/>
      <c r="JBR11"/>
      <c r="JBS11"/>
      <c r="JBT11"/>
      <c r="JBU11"/>
      <c r="JBV11"/>
      <c r="JBW11"/>
      <c r="JBX11"/>
      <c r="JBY11"/>
      <c r="JBZ11"/>
      <c r="JCA11"/>
      <c r="JCB11"/>
      <c r="JDG11" s="112"/>
      <c r="JDH11" s="112"/>
      <c r="JDI11" s="112"/>
      <c r="JDJ11" s="112"/>
      <c r="JDK11" s="112"/>
      <c r="JDL11" s="112"/>
      <c r="JDM11" s="112"/>
      <c r="JDN11" s="112"/>
      <c r="JDO11"/>
      <c r="JDP11"/>
      <c r="JDQ11"/>
      <c r="JDR11"/>
      <c r="JDS11"/>
      <c r="JDT11"/>
      <c r="JDU11"/>
      <c r="JDV11"/>
      <c r="JDW11"/>
      <c r="JDX11"/>
      <c r="JDY11"/>
      <c r="JDZ11"/>
      <c r="JEA11"/>
      <c r="JEB11"/>
      <c r="JEC11"/>
      <c r="JED11"/>
      <c r="JEE11"/>
      <c r="JEF11"/>
      <c r="JEG11"/>
      <c r="JEH11"/>
      <c r="JEI11"/>
      <c r="JEJ11"/>
      <c r="JFO11" s="112"/>
      <c r="JFP11" s="112"/>
      <c r="JFQ11" s="112"/>
      <c r="JFR11" s="112"/>
      <c r="JFS11" s="112"/>
      <c r="JFT11" s="112"/>
      <c r="JFU11" s="112"/>
      <c r="JFV11" s="112"/>
      <c r="JFW11"/>
      <c r="JFX11"/>
      <c r="JFY11"/>
      <c r="JFZ11"/>
      <c r="JGA11"/>
      <c r="JGB11"/>
      <c r="JGC11"/>
      <c r="JGD11"/>
      <c r="JGE11"/>
      <c r="JGF11"/>
      <c r="JGG11"/>
      <c r="JGH11"/>
      <c r="JGI11"/>
      <c r="JGJ11"/>
      <c r="JGK11"/>
      <c r="JGL11"/>
      <c r="JGM11"/>
      <c r="JGN11"/>
      <c r="JGO11"/>
      <c r="JGP11"/>
      <c r="JGQ11"/>
      <c r="JGR11"/>
      <c r="JHW11" s="112"/>
      <c r="JHX11" s="112"/>
      <c r="JHY11" s="112"/>
      <c r="JHZ11" s="112"/>
      <c r="JIA11" s="112"/>
      <c r="JIB11" s="112"/>
      <c r="JIC11" s="112"/>
      <c r="JID11" s="112"/>
      <c r="JIE11"/>
      <c r="JIF11"/>
      <c r="JIG11"/>
      <c r="JIH11"/>
      <c r="JII11"/>
      <c r="JIJ11"/>
      <c r="JIK11"/>
      <c r="JIL11"/>
      <c r="JIM11"/>
      <c r="JIN11"/>
      <c r="JIO11"/>
      <c r="JIP11"/>
      <c r="JIQ11"/>
      <c r="JIR11"/>
      <c r="JIS11"/>
      <c r="JIT11"/>
      <c r="JIU11"/>
      <c r="JIV11"/>
      <c r="JIW11"/>
      <c r="JIX11"/>
      <c r="JIY11"/>
      <c r="JIZ11"/>
      <c r="JKE11" s="112"/>
      <c r="JKF11" s="112"/>
      <c r="JKG11" s="112"/>
      <c r="JKH11" s="112"/>
      <c r="JKI11" s="112"/>
      <c r="JKJ11" s="112"/>
      <c r="JKK11" s="112"/>
      <c r="JKL11" s="112"/>
      <c r="JKM11"/>
      <c r="JKN11"/>
      <c r="JKO11"/>
      <c r="JKP11"/>
      <c r="JKQ11"/>
      <c r="JKR11"/>
      <c r="JKS11"/>
      <c r="JKT11"/>
      <c r="JKU11"/>
      <c r="JKV11"/>
      <c r="JKW11"/>
      <c r="JKX11"/>
      <c r="JKY11"/>
      <c r="JKZ11"/>
      <c r="JLA11"/>
      <c r="JLB11"/>
      <c r="JLC11"/>
      <c r="JLD11"/>
      <c r="JLE11"/>
      <c r="JLF11"/>
      <c r="JLG11"/>
      <c r="JLH11"/>
      <c r="JMM11" s="112"/>
      <c r="JMN11" s="112"/>
      <c r="JMO11" s="112"/>
      <c r="JMP11" s="112"/>
      <c r="JMQ11" s="112"/>
      <c r="JMR11" s="112"/>
      <c r="JMS11" s="112"/>
      <c r="JMT11" s="112"/>
      <c r="JMU11"/>
      <c r="JMV11"/>
      <c r="JMW11"/>
      <c r="JMX11"/>
      <c r="JMY11"/>
      <c r="JMZ11"/>
      <c r="JNA11"/>
      <c r="JNB11"/>
      <c r="JNC11"/>
      <c r="JND11"/>
      <c r="JNE11"/>
      <c r="JNF11"/>
      <c r="JNG11"/>
      <c r="JNH11"/>
      <c r="JNI11"/>
      <c r="JNJ11"/>
      <c r="JNK11"/>
      <c r="JNL11"/>
      <c r="JNM11"/>
      <c r="JNN11"/>
      <c r="JNO11"/>
      <c r="JNP11"/>
      <c r="JOU11" s="112"/>
      <c r="JOV11" s="112"/>
      <c r="JOW11" s="112"/>
      <c r="JOX11" s="112"/>
      <c r="JOY11" s="112"/>
      <c r="JOZ11" s="112"/>
      <c r="JPA11" s="112"/>
      <c r="JPB11" s="112"/>
      <c r="JPC11"/>
      <c r="JPD11"/>
      <c r="JPE11"/>
      <c r="JPF11"/>
      <c r="JPG11"/>
      <c r="JPH11"/>
      <c r="JPI11"/>
      <c r="JPJ11"/>
      <c r="JPK11"/>
      <c r="JPL11"/>
      <c r="JPM11"/>
      <c r="JPN11"/>
      <c r="JPO11"/>
      <c r="JPP11"/>
      <c r="JPQ11"/>
      <c r="JPR11"/>
      <c r="JPS11"/>
      <c r="JPT11"/>
      <c r="JPU11"/>
      <c r="JPV11"/>
      <c r="JPW11"/>
      <c r="JPX11"/>
      <c r="JRC11" s="112"/>
      <c r="JRD11" s="112"/>
      <c r="JRE11" s="112"/>
      <c r="JRF11" s="112"/>
      <c r="JRG11" s="112"/>
      <c r="JRH11" s="112"/>
      <c r="JRI11" s="112"/>
      <c r="JRJ11" s="112"/>
      <c r="JRK11"/>
      <c r="JRL11"/>
      <c r="JRM11"/>
      <c r="JRN11"/>
      <c r="JRO11"/>
      <c r="JRP11"/>
      <c r="JRQ11"/>
      <c r="JRR11"/>
      <c r="JRS11"/>
      <c r="JRT11"/>
      <c r="JRU11"/>
      <c r="JRV11"/>
      <c r="JRW11"/>
      <c r="JRX11"/>
      <c r="JRY11"/>
      <c r="JRZ11"/>
      <c r="JSA11"/>
      <c r="JSB11"/>
      <c r="JSC11"/>
      <c r="JSD11"/>
      <c r="JSE11"/>
      <c r="JSF11"/>
      <c r="JTK11" s="112"/>
      <c r="JTL11" s="112"/>
      <c r="JTM11" s="112"/>
      <c r="JTN11" s="112"/>
      <c r="JTO11" s="112"/>
      <c r="JTP11" s="112"/>
      <c r="JTQ11" s="112"/>
      <c r="JTR11" s="112"/>
      <c r="JTS11"/>
      <c r="JTT11"/>
      <c r="JTU11"/>
      <c r="JTV11"/>
      <c r="JTW11"/>
      <c r="JTX11"/>
      <c r="JTY11"/>
      <c r="JTZ11"/>
      <c r="JUA11"/>
      <c r="JUB11"/>
      <c r="JUC11"/>
      <c r="JUD11"/>
      <c r="JUE11"/>
      <c r="JUF11"/>
      <c r="JUG11"/>
      <c r="JUH11"/>
      <c r="JUI11"/>
      <c r="JUJ11"/>
      <c r="JUK11"/>
      <c r="JUL11"/>
      <c r="JUM11"/>
      <c r="JUN11"/>
      <c r="JVS11" s="112"/>
      <c r="JVT11" s="112"/>
      <c r="JVU11" s="112"/>
      <c r="JVV11" s="112"/>
      <c r="JVW11" s="112"/>
      <c r="JVX11" s="112"/>
      <c r="JVY11" s="112"/>
      <c r="JVZ11" s="112"/>
      <c r="JWA11"/>
      <c r="JWB11"/>
      <c r="JWC11"/>
      <c r="JWD11"/>
      <c r="JWE11"/>
      <c r="JWF11"/>
      <c r="JWG11"/>
      <c r="JWH11"/>
      <c r="JWI11"/>
      <c r="JWJ11"/>
      <c r="JWK11"/>
      <c r="JWL11"/>
      <c r="JWM11"/>
      <c r="JWN11"/>
      <c r="JWO11"/>
      <c r="JWP11"/>
      <c r="JWQ11"/>
      <c r="JWR11"/>
      <c r="JWS11"/>
      <c r="JWT11"/>
      <c r="JWU11"/>
      <c r="JWV11"/>
      <c r="JYA11" s="112"/>
      <c r="JYB11" s="112"/>
      <c r="JYC11" s="112"/>
      <c r="JYD11" s="112"/>
      <c r="JYE11" s="112"/>
      <c r="JYF11" s="112"/>
      <c r="JYG11" s="112"/>
      <c r="JYH11" s="112"/>
      <c r="JYI11"/>
      <c r="JYJ11"/>
      <c r="JYK11"/>
      <c r="JYL11"/>
      <c r="JYM11"/>
      <c r="JYN11"/>
      <c r="JYO11"/>
      <c r="JYP11"/>
      <c r="JYQ11"/>
      <c r="JYR11"/>
      <c r="JYS11"/>
      <c r="JYT11"/>
      <c r="JYU11"/>
      <c r="JYV11"/>
      <c r="JYW11"/>
      <c r="JYX11"/>
      <c r="JYY11"/>
      <c r="JYZ11"/>
      <c r="JZA11"/>
      <c r="JZB11"/>
      <c r="JZC11"/>
      <c r="JZD11"/>
      <c r="KAI11" s="112"/>
      <c r="KAJ11" s="112"/>
      <c r="KAK11" s="112"/>
      <c r="KAL11" s="112"/>
      <c r="KAM11" s="112"/>
      <c r="KAN11" s="112"/>
      <c r="KAO11" s="112"/>
      <c r="KAP11" s="112"/>
      <c r="KAQ11"/>
      <c r="KAR11"/>
      <c r="KAS11"/>
      <c r="KAT11"/>
      <c r="KAU11"/>
      <c r="KAV11"/>
      <c r="KAW11"/>
      <c r="KAX11"/>
      <c r="KAY11"/>
      <c r="KAZ11"/>
      <c r="KBA11"/>
      <c r="KBB11"/>
      <c r="KBC11"/>
      <c r="KBD11"/>
      <c r="KBE11"/>
      <c r="KBF11"/>
      <c r="KBG11"/>
      <c r="KBH11"/>
      <c r="KBI11"/>
      <c r="KBJ11"/>
      <c r="KBK11"/>
      <c r="KBL11"/>
      <c r="KCQ11" s="112"/>
      <c r="KCR11" s="112"/>
      <c r="KCS11" s="112"/>
      <c r="KCT11" s="112"/>
      <c r="KCU11" s="112"/>
      <c r="KCV11" s="112"/>
      <c r="KCW11" s="112"/>
      <c r="KCX11" s="112"/>
      <c r="KCY11"/>
      <c r="KCZ11"/>
      <c r="KDA11"/>
      <c r="KDB11"/>
      <c r="KDC11"/>
      <c r="KDD11"/>
      <c r="KDE11"/>
      <c r="KDF11"/>
      <c r="KDG11"/>
      <c r="KDH11"/>
      <c r="KDI11"/>
      <c r="KDJ11"/>
      <c r="KDK11"/>
      <c r="KDL11"/>
      <c r="KDM11"/>
      <c r="KDN11"/>
      <c r="KDO11"/>
      <c r="KDP11"/>
      <c r="KDQ11"/>
      <c r="KDR11"/>
      <c r="KDS11"/>
      <c r="KDT11"/>
      <c r="KEY11" s="112"/>
      <c r="KEZ11" s="112"/>
      <c r="KFA11" s="112"/>
      <c r="KFB11" s="112"/>
      <c r="KFC11" s="112"/>
      <c r="KFD11" s="112"/>
      <c r="KFE11" s="112"/>
      <c r="KFF11" s="112"/>
      <c r="KFG11"/>
      <c r="KFH11"/>
      <c r="KFI11"/>
      <c r="KFJ11"/>
      <c r="KFK11"/>
      <c r="KFL11"/>
      <c r="KFM11"/>
      <c r="KFN11"/>
      <c r="KFO11"/>
      <c r="KFP11"/>
      <c r="KFQ11"/>
      <c r="KFR11"/>
      <c r="KFS11"/>
      <c r="KFT11"/>
      <c r="KFU11"/>
      <c r="KFV11"/>
      <c r="KFW11"/>
      <c r="KFX11"/>
      <c r="KFY11"/>
      <c r="KFZ11"/>
      <c r="KGA11"/>
      <c r="KGB11"/>
      <c r="KHG11" s="112"/>
      <c r="KHH11" s="112"/>
      <c r="KHI11" s="112"/>
      <c r="KHJ11" s="112"/>
      <c r="KHK11" s="112"/>
      <c r="KHL11" s="112"/>
      <c r="KHM11" s="112"/>
      <c r="KHN11" s="112"/>
      <c r="KHO11"/>
      <c r="KHP11"/>
      <c r="KHQ11"/>
      <c r="KHR11"/>
      <c r="KHS11"/>
      <c r="KHT11"/>
      <c r="KHU11"/>
      <c r="KHV11"/>
      <c r="KHW11"/>
      <c r="KHX11"/>
      <c r="KHY11"/>
      <c r="KHZ11"/>
      <c r="KIA11"/>
      <c r="KIB11"/>
      <c r="KIC11"/>
      <c r="KID11"/>
      <c r="KIE11"/>
      <c r="KIF11"/>
      <c r="KIG11"/>
      <c r="KIH11"/>
      <c r="KII11"/>
      <c r="KIJ11"/>
      <c r="KJO11" s="112"/>
      <c r="KJP11" s="112"/>
      <c r="KJQ11" s="112"/>
      <c r="KJR11" s="112"/>
      <c r="KJS11" s="112"/>
      <c r="KJT11" s="112"/>
      <c r="KJU11" s="112"/>
      <c r="KJV11" s="112"/>
      <c r="KJW11"/>
      <c r="KJX11"/>
      <c r="KJY11"/>
      <c r="KJZ11"/>
      <c r="KKA11"/>
      <c r="KKB11"/>
      <c r="KKC11"/>
      <c r="KKD11"/>
      <c r="KKE11"/>
      <c r="KKF11"/>
      <c r="KKG11"/>
      <c r="KKH11"/>
      <c r="KKI11"/>
      <c r="KKJ11"/>
      <c r="KKK11"/>
      <c r="KKL11"/>
      <c r="KKM11"/>
      <c r="KKN11"/>
      <c r="KKO11"/>
      <c r="KKP11"/>
      <c r="KKQ11"/>
      <c r="KKR11"/>
      <c r="KLW11" s="112"/>
      <c r="KLX11" s="112"/>
      <c r="KLY11" s="112"/>
      <c r="KLZ11" s="112"/>
      <c r="KMA11" s="112"/>
      <c r="KMB11" s="112"/>
      <c r="KMC11" s="112"/>
      <c r="KMD11" s="112"/>
      <c r="KME11"/>
      <c r="KMF11"/>
      <c r="KMG11"/>
      <c r="KMH11"/>
      <c r="KMI11"/>
      <c r="KMJ11"/>
      <c r="KMK11"/>
      <c r="KML11"/>
      <c r="KMM11"/>
      <c r="KMN11"/>
      <c r="KMO11"/>
      <c r="KMP11"/>
      <c r="KMQ11"/>
      <c r="KMR11"/>
      <c r="KMS11"/>
      <c r="KMT11"/>
      <c r="KMU11"/>
      <c r="KMV11"/>
      <c r="KMW11"/>
      <c r="KMX11"/>
      <c r="KMY11"/>
      <c r="KMZ11"/>
      <c r="KOE11" s="112"/>
      <c r="KOF11" s="112"/>
      <c r="KOG11" s="112"/>
      <c r="KOH11" s="112"/>
      <c r="KOI11" s="112"/>
      <c r="KOJ11" s="112"/>
      <c r="KOK11" s="112"/>
      <c r="KOL11" s="112"/>
      <c r="KOM11"/>
      <c r="KON11"/>
      <c r="KOO11"/>
      <c r="KOP11"/>
      <c r="KOQ11"/>
      <c r="KOR11"/>
      <c r="KOS11"/>
      <c r="KOT11"/>
      <c r="KOU11"/>
      <c r="KOV11"/>
      <c r="KOW11"/>
      <c r="KOX11"/>
      <c r="KOY11"/>
      <c r="KOZ11"/>
      <c r="KPA11"/>
      <c r="KPB11"/>
      <c r="KPC11"/>
      <c r="KPD11"/>
      <c r="KPE11"/>
      <c r="KPF11"/>
      <c r="KPG11"/>
      <c r="KPH11"/>
      <c r="KQM11" s="112"/>
      <c r="KQN11" s="112"/>
      <c r="KQO11" s="112"/>
      <c r="KQP11" s="112"/>
      <c r="KQQ11" s="112"/>
      <c r="KQR11" s="112"/>
      <c r="KQS11" s="112"/>
      <c r="KQT11" s="112"/>
      <c r="KQU11"/>
      <c r="KQV11"/>
      <c r="KQW11"/>
      <c r="KQX11"/>
      <c r="KQY11"/>
      <c r="KQZ11"/>
      <c r="KRA11"/>
      <c r="KRB11"/>
      <c r="KRC11"/>
      <c r="KRD11"/>
      <c r="KRE11"/>
      <c r="KRF11"/>
      <c r="KRG11"/>
      <c r="KRH11"/>
      <c r="KRI11"/>
      <c r="KRJ11"/>
      <c r="KRK11"/>
      <c r="KRL11"/>
      <c r="KRM11"/>
      <c r="KRN11"/>
      <c r="KRO11"/>
      <c r="KRP11"/>
      <c r="KSU11" s="112"/>
      <c r="KSV11" s="112"/>
      <c r="KSW11" s="112"/>
      <c r="KSX11" s="112"/>
      <c r="KSY11" s="112"/>
      <c r="KSZ11" s="112"/>
      <c r="KTA11" s="112"/>
      <c r="KTB11" s="112"/>
      <c r="KTC11"/>
      <c r="KTD11"/>
      <c r="KTE11"/>
      <c r="KTF11"/>
      <c r="KTG11"/>
      <c r="KTH11"/>
      <c r="KTI11"/>
      <c r="KTJ11"/>
      <c r="KTK11"/>
      <c r="KTL11"/>
      <c r="KTM11"/>
      <c r="KTN11"/>
      <c r="KTO11"/>
      <c r="KTP11"/>
      <c r="KTQ11"/>
      <c r="KTR11"/>
      <c r="KTS11"/>
      <c r="KTT11"/>
      <c r="KTU11"/>
      <c r="KTV11"/>
      <c r="KTW11"/>
      <c r="KTX11"/>
      <c r="KVC11" s="112"/>
      <c r="KVD11" s="112"/>
      <c r="KVE11" s="112"/>
      <c r="KVF11" s="112"/>
      <c r="KVG11" s="112"/>
      <c r="KVH11" s="112"/>
      <c r="KVI11" s="112"/>
      <c r="KVJ11" s="112"/>
      <c r="KVK11"/>
      <c r="KVL11"/>
      <c r="KVM11"/>
      <c r="KVN11"/>
      <c r="KVO11"/>
      <c r="KVP11"/>
      <c r="KVQ11"/>
      <c r="KVR11"/>
      <c r="KVS11"/>
      <c r="KVT11"/>
      <c r="KVU11"/>
      <c r="KVV11"/>
      <c r="KVW11"/>
      <c r="KVX11"/>
      <c r="KVY11"/>
      <c r="KVZ11"/>
      <c r="KWA11"/>
      <c r="KWB11"/>
      <c r="KWC11"/>
      <c r="KWD11"/>
      <c r="KWE11"/>
      <c r="KWF11"/>
      <c r="KXK11" s="112"/>
      <c r="KXL11" s="112"/>
      <c r="KXM11" s="112"/>
      <c r="KXN11" s="112"/>
      <c r="KXO11" s="112"/>
      <c r="KXP11" s="112"/>
      <c r="KXQ11" s="112"/>
      <c r="KXR11" s="112"/>
      <c r="KXS11"/>
      <c r="KXT11"/>
      <c r="KXU11"/>
      <c r="KXV11"/>
      <c r="KXW11"/>
      <c r="KXX11"/>
      <c r="KXY11"/>
      <c r="KXZ11"/>
      <c r="KYA11"/>
      <c r="KYB11"/>
      <c r="KYC11"/>
      <c r="KYD11"/>
      <c r="KYE11"/>
      <c r="KYF11"/>
      <c r="KYG11"/>
      <c r="KYH11"/>
      <c r="KYI11"/>
      <c r="KYJ11"/>
      <c r="KYK11"/>
      <c r="KYL11"/>
      <c r="KYM11"/>
      <c r="KYN11"/>
      <c r="KZS11" s="112"/>
      <c r="KZT11" s="112"/>
      <c r="KZU11" s="112"/>
      <c r="KZV11" s="112"/>
      <c r="KZW11" s="112"/>
      <c r="KZX11" s="112"/>
      <c r="KZY11" s="112"/>
      <c r="KZZ11" s="112"/>
      <c r="LAA11"/>
      <c r="LAB11"/>
      <c r="LAC11"/>
      <c r="LAD11"/>
      <c r="LAE11"/>
      <c r="LAF11"/>
      <c r="LAG11"/>
      <c r="LAH11"/>
      <c r="LAI11"/>
      <c r="LAJ11"/>
      <c r="LAK11"/>
      <c r="LAL11"/>
      <c r="LAM11"/>
      <c r="LAN11"/>
      <c r="LAO11"/>
      <c r="LAP11"/>
      <c r="LAQ11"/>
      <c r="LAR11"/>
      <c r="LAS11"/>
      <c r="LAT11"/>
      <c r="LAU11"/>
      <c r="LAV11"/>
      <c r="LCA11" s="112"/>
      <c r="LCB11" s="112"/>
      <c r="LCC11" s="112"/>
      <c r="LCD11" s="112"/>
      <c r="LCE11" s="112"/>
      <c r="LCF11" s="112"/>
      <c r="LCG11" s="112"/>
      <c r="LCH11" s="112"/>
      <c r="LCI11"/>
      <c r="LCJ11"/>
      <c r="LCK11"/>
      <c r="LCL11"/>
      <c r="LCM11"/>
      <c r="LCN11"/>
      <c r="LCO11"/>
      <c r="LCP11"/>
      <c r="LCQ11"/>
      <c r="LCR11"/>
      <c r="LCS11"/>
      <c r="LCT11"/>
      <c r="LCU11"/>
      <c r="LCV11"/>
      <c r="LCW11"/>
      <c r="LCX11"/>
      <c r="LCY11"/>
      <c r="LCZ11"/>
      <c r="LDA11"/>
      <c r="LDB11"/>
      <c r="LDC11"/>
      <c r="LDD11"/>
      <c r="LEI11" s="112"/>
      <c r="LEJ11" s="112"/>
      <c r="LEK11" s="112"/>
      <c r="LEL11" s="112"/>
      <c r="LEM11" s="112"/>
      <c r="LEN11" s="112"/>
      <c r="LEO11" s="112"/>
      <c r="LEP11" s="112"/>
      <c r="LEQ11"/>
      <c r="LER11"/>
      <c r="LES11"/>
      <c r="LET11"/>
      <c r="LEU11"/>
      <c r="LEV11"/>
      <c r="LEW11"/>
      <c r="LEX11"/>
      <c r="LEY11"/>
      <c r="LEZ11"/>
      <c r="LFA11"/>
      <c r="LFB11"/>
      <c r="LFC11"/>
      <c r="LFD11"/>
      <c r="LFE11"/>
      <c r="LFF11"/>
      <c r="LFG11"/>
      <c r="LFH11"/>
      <c r="LFI11"/>
      <c r="LFJ11"/>
      <c r="LFK11"/>
      <c r="LFL11"/>
      <c r="LGQ11" s="112"/>
      <c r="LGR11" s="112"/>
      <c r="LGS11" s="112"/>
      <c r="LGT11" s="112"/>
      <c r="LGU11" s="112"/>
      <c r="LGV11" s="112"/>
      <c r="LGW11" s="112"/>
      <c r="LGX11" s="112"/>
      <c r="LGY11"/>
      <c r="LGZ11"/>
      <c r="LHA11"/>
      <c r="LHB11"/>
      <c r="LHC11"/>
      <c r="LHD11"/>
      <c r="LHE11"/>
      <c r="LHF11"/>
      <c r="LHG11"/>
      <c r="LHH11"/>
      <c r="LHI11"/>
      <c r="LHJ11"/>
      <c r="LHK11"/>
      <c r="LHL11"/>
      <c r="LHM11"/>
      <c r="LHN11"/>
      <c r="LHO11"/>
      <c r="LHP11"/>
      <c r="LHQ11"/>
      <c r="LHR11"/>
      <c r="LHS11"/>
      <c r="LHT11"/>
      <c r="LIY11" s="112"/>
      <c r="LIZ11" s="112"/>
      <c r="LJA11" s="112"/>
      <c r="LJB11" s="112"/>
      <c r="LJC11" s="112"/>
      <c r="LJD11" s="112"/>
      <c r="LJE11" s="112"/>
      <c r="LJF11" s="112"/>
      <c r="LJG11"/>
      <c r="LJH11"/>
      <c r="LJI11"/>
      <c r="LJJ11"/>
      <c r="LJK11"/>
      <c r="LJL11"/>
      <c r="LJM11"/>
      <c r="LJN11"/>
      <c r="LJO11"/>
      <c r="LJP11"/>
      <c r="LJQ11"/>
      <c r="LJR11"/>
      <c r="LJS11"/>
      <c r="LJT11"/>
      <c r="LJU11"/>
      <c r="LJV11"/>
      <c r="LJW11"/>
      <c r="LJX11"/>
      <c r="LJY11"/>
      <c r="LJZ11"/>
      <c r="LKA11"/>
      <c r="LKB11"/>
      <c r="LLG11" s="112"/>
      <c r="LLH11" s="112"/>
      <c r="LLI11" s="112"/>
      <c r="LLJ11" s="112"/>
      <c r="LLK11" s="112"/>
      <c r="LLL11" s="112"/>
      <c r="LLM11" s="112"/>
      <c r="LLN11" s="112"/>
      <c r="LLO11"/>
      <c r="LLP11"/>
      <c r="LLQ11"/>
      <c r="LLR11"/>
      <c r="LLS11"/>
      <c r="LLT11"/>
      <c r="LLU11"/>
      <c r="LLV11"/>
      <c r="LLW11"/>
      <c r="LLX11"/>
      <c r="LLY11"/>
      <c r="LLZ11"/>
      <c r="LMA11"/>
      <c r="LMB11"/>
      <c r="LMC11"/>
      <c r="LMD11"/>
      <c r="LME11"/>
      <c r="LMF11"/>
      <c r="LMG11"/>
      <c r="LMH11"/>
      <c r="LMI11"/>
      <c r="LMJ11"/>
      <c r="LNO11" s="112"/>
      <c r="LNP11" s="112"/>
      <c r="LNQ11" s="112"/>
      <c r="LNR11" s="112"/>
      <c r="LNS11" s="112"/>
      <c r="LNT11" s="112"/>
      <c r="LNU11" s="112"/>
      <c r="LNV11" s="112"/>
      <c r="LNW11"/>
      <c r="LNX11"/>
      <c r="LNY11"/>
      <c r="LNZ11"/>
      <c r="LOA11"/>
      <c r="LOB11"/>
      <c r="LOC11"/>
      <c r="LOD11"/>
      <c r="LOE11"/>
      <c r="LOF11"/>
      <c r="LOG11"/>
      <c r="LOH11"/>
      <c r="LOI11"/>
      <c r="LOJ11"/>
      <c r="LOK11"/>
      <c r="LOL11"/>
      <c r="LOM11"/>
      <c r="LON11"/>
      <c r="LOO11"/>
      <c r="LOP11"/>
      <c r="LOQ11"/>
      <c r="LOR11"/>
      <c r="LPW11" s="112"/>
      <c r="LPX11" s="112"/>
      <c r="LPY11" s="112"/>
      <c r="LPZ11" s="112"/>
      <c r="LQA11" s="112"/>
      <c r="LQB11" s="112"/>
      <c r="LQC11" s="112"/>
      <c r="LQD11" s="112"/>
      <c r="LQE11"/>
      <c r="LQF11"/>
      <c r="LQG11"/>
      <c r="LQH11"/>
      <c r="LQI11"/>
      <c r="LQJ11"/>
      <c r="LQK11"/>
      <c r="LQL11"/>
      <c r="LQM11"/>
      <c r="LQN11"/>
      <c r="LQO11"/>
      <c r="LQP11"/>
      <c r="LQQ11"/>
      <c r="LQR11"/>
      <c r="LQS11"/>
      <c r="LQT11"/>
      <c r="LQU11"/>
      <c r="LQV11"/>
      <c r="LQW11"/>
      <c r="LQX11"/>
      <c r="LQY11"/>
      <c r="LQZ11"/>
      <c r="LSE11" s="112"/>
      <c r="LSF11" s="112"/>
      <c r="LSG11" s="112"/>
      <c r="LSH11" s="112"/>
      <c r="LSI11" s="112"/>
      <c r="LSJ11" s="112"/>
      <c r="LSK11" s="112"/>
      <c r="LSL11" s="112"/>
      <c r="LSM11"/>
      <c r="LSN11"/>
      <c r="LSO11"/>
      <c r="LSP11"/>
      <c r="LSQ11"/>
      <c r="LSR11"/>
      <c r="LSS11"/>
      <c r="LST11"/>
      <c r="LSU11"/>
      <c r="LSV11"/>
      <c r="LSW11"/>
      <c r="LSX11"/>
      <c r="LSY11"/>
      <c r="LSZ11"/>
      <c r="LTA11"/>
      <c r="LTB11"/>
      <c r="LTC11"/>
      <c r="LTD11"/>
      <c r="LTE11"/>
      <c r="LTF11"/>
      <c r="LTG11"/>
      <c r="LTH11"/>
      <c r="LUM11" s="112"/>
      <c r="LUN11" s="112"/>
      <c r="LUO11" s="112"/>
      <c r="LUP11" s="112"/>
      <c r="LUQ11" s="112"/>
      <c r="LUR11" s="112"/>
      <c r="LUS11" s="112"/>
      <c r="LUT11" s="112"/>
      <c r="LUU11"/>
      <c r="LUV11"/>
      <c r="LUW11"/>
      <c r="LUX11"/>
      <c r="LUY11"/>
      <c r="LUZ11"/>
      <c r="LVA11"/>
      <c r="LVB11"/>
      <c r="LVC11"/>
      <c r="LVD11"/>
      <c r="LVE11"/>
      <c r="LVF11"/>
      <c r="LVG11"/>
      <c r="LVH11"/>
      <c r="LVI11"/>
      <c r="LVJ11"/>
      <c r="LVK11"/>
      <c r="LVL11"/>
      <c r="LVM11"/>
      <c r="LVN11"/>
      <c r="LVO11"/>
      <c r="LVP11"/>
      <c r="LWU11" s="112"/>
      <c r="LWV11" s="112"/>
      <c r="LWW11" s="112"/>
      <c r="LWX11" s="112"/>
      <c r="LWY11" s="112"/>
      <c r="LWZ11" s="112"/>
      <c r="LXA11" s="112"/>
      <c r="LXB11" s="112"/>
      <c r="LXC11"/>
      <c r="LXD11"/>
      <c r="LXE11"/>
      <c r="LXF11"/>
      <c r="LXG11"/>
      <c r="LXH11"/>
      <c r="LXI11"/>
      <c r="LXJ11"/>
      <c r="LXK11"/>
      <c r="LXL11"/>
      <c r="LXM11"/>
      <c r="LXN11"/>
      <c r="LXO11"/>
      <c r="LXP11"/>
      <c r="LXQ11"/>
      <c r="LXR11"/>
      <c r="LXS11"/>
      <c r="LXT11"/>
      <c r="LXU11"/>
      <c r="LXV11"/>
      <c r="LXW11"/>
      <c r="LXX11"/>
      <c r="LZC11" s="112"/>
      <c r="LZD11" s="112"/>
      <c r="LZE11" s="112"/>
      <c r="LZF11" s="112"/>
      <c r="LZG11" s="112"/>
      <c r="LZH11" s="112"/>
      <c r="LZI11" s="112"/>
      <c r="LZJ11" s="112"/>
      <c r="LZK11"/>
      <c r="LZL11"/>
      <c r="LZM11"/>
      <c r="LZN11"/>
      <c r="LZO11"/>
      <c r="LZP11"/>
      <c r="LZQ11"/>
      <c r="LZR11"/>
      <c r="LZS11"/>
      <c r="LZT11"/>
      <c r="LZU11"/>
      <c r="LZV11"/>
      <c r="LZW11"/>
      <c r="LZX11"/>
      <c r="LZY11"/>
      <c r="LZZ11"/>
      <c r="MAA11"/>
      <c r="MAB11"/>
      <c r="MAC11"/>
      <c r="MAD11"/>
      <c r="MAE11"/>
      <c r="MAF11"/>
      <c r="MBK11" s="112"/>
      <c r="MBL11" s="112"/>
      <c r="MBM11" s="112"/>
      <c r="MBN11" s="112"/>
      <c r="MBO11" s="112"/>
      <c r="MBP11" s="112"/>
      <c r="MBQ11" s="112"/>
      <c r="MBR11" s="112"/>
      <c r="MBS11"/>
      <c r="MBT11"/>
      <c r="MBU11"/>
      <c r="MBV11"/>
      <c r="MBW11"/>
      <c r="MBX11"/>
      <c r="MBY11"/>
      <c r="MBZ11"/>
      <c r="MCA11"/>
      <c r="MCB11"/>
      <c r="MCC11"/>
      <c r="MCD11"/>
      <c r="MCE11"/>
      <c r="MCF11"/>
      <c r="MCG11"/>
      <c r="MCH11"/>
      <c r="MCI11"/>
      <c r="MCJ11"/>
      <c r="MCK11"/>
      <c r="MCL11"/>
      <c r="MCM11"/>
      <c r="MCN11"/>
      <c r="MDS11" s="112"/>
      <c r="MDT11" s="112"/>
      <c r="MDU11" s="112"/>
      <c r="MDV11" s="112"/>
      <c r="MDW11" s="112"/>
      <c r="MDX11" s="112"/>
      <c r="MDY11" s="112"/>
      <c r="MDZ11" s="112"/>
      <c r="MEA11"/>
      <c r="MEB11"/>
      <c r="MEC11"/>
      <c r="MED11"/>
      <c r="MEE11"/>
      <c r="MEF11"/>
      <c r="MEG11"/>
      <c r="MEH11"/>
      <c r="MEI11"/>
      <c r="MEJ11"/>
      <c r="MEK11"/>
      <c r="MEL11"/>
      <c r="MEM11"/>
      <c r="MEN11"/>
      <c r="MEO11"/>
      <c r="MEP11"/>
      <c r="MEQ11"/>
      <c r="MER11"/>
      <c r="MES11"/>
      <c r="MET11"/>
      <c r="MEU11"/>
      <c r="MEV11"/>
      <c r="MGA11" s="112"/>
      <c r="MGB11" s="112"/>
      <c r="MGC11" s="112"/>
      <c r="MGD11" s="112"/>
      <c r="MGE11" s="112"/>
      <c r="MGF11" s="112"/>
      <c r="MGG11" s="112"/>
      <c r="MGH11" s="112"/>
      <c r="MGI11"/>
      <c r="MGJ11"/>
      <c r="MGK11"/>
      <c r="MGL11"/>
      <c r="MGM11"/>
      <c r="MGN11"/>
      <c r="MGO11"/>
      <c r="MGP11"/>
      <c r="MGQ11"/>
      <c r="MGR11"/>
      <c r="MGS11"/>
      <c r="MGT11"/>
      <c r="MGU11"/>
      <c r="MGV11"/>
      <c r="MGW11"/>
      <c r="MGX11"/>
      <c r="MGY11"/>
      <c r="MGZ11"/>
      <c r="MHA11"/>
      <c r="MHB11"/>
      <c r="MHC11"/>
      <c r="MHD11"/>
      <c r="MII11" s="112"/>
      <c r="MIJ11" s="112"/>
      <c r="MIK11" s="112"/>
      <c r="MIL11" s="112"/>
      <c r="MIM11" s="112"/>
      <c r="MIN11" s="112"/>
      <c r="MIO11" s="112"/>
      <c r="MIP11" s="112"/>
      <c r="MIQ11"/>
      <c r="MIR11"/>
      <c r="MIS11"/>
      <c r="MIT11"/>
      <c r="MIU11"/>
      <c r="MIV11"/>
      <c r="MIW11"/>
      <c r="MIX11"/>
      <c r="MIY11"/>
      <c r="MIZ11"/>
      <c r="MJA11"/>
      <c r="MJB11"/>
      <c r="MJC11"/>
      <c r="MJD11"/>
      <c r="MJE11"/>
      <c r="MJF11"/>
      <c r="MJG11"/>
      <c r="MJH11"/>
      <c r="MJI11"/>
      <c r="MJJ11"/>
      <c r="MJK11"/>
      <c r="MJL11"/>
      <c r="MKQ11" s="112"/>
      <c r="MKR11" s="112"/>
      <c r="MKS11" s="112"/>
      <c r="MKT11" s="112"/>
      <c r="MKU11" s="112"/>
      <c r="MKV11" s="112"/>
      <c r="MKW11" s="112"/>
      <c r="MKX11" s="112"/>
      <c r="MKY11"/>
      <c r="MKZ11"/>
      <c r="MLA11"/>
      <c r="MLB11"/>
      <c r="MLC11"/>
      <c r="MLD11"/>
      <c r="MLE11"/>
      <c r="MLF11"/>
      <c r="MLG11"/>
      <c r="MLH11"/>
      <c r="MLI11"/>
      <c r="MLJ11"/>
      <c r="MLK11"/>
      <c r="MLL11"/>
      <c r="MLM11"/>
      <c r="MLN11"/>
      <c r="MLO11"/>
      <c r="MLP11"/>
      <c r="MLQ11"/>
      <c r="MLR11"/>
      <c r="MLS11"/>
      <c r="MLT11"/>
      <c r="MMY11" s="112"/>
      <c r="MMZ11" s="112"/>
      <c r="MNA11" s="112"/>
      <c r="MNB11" s="112"/>
      <c r="MNC11" s="112"/>
      <c r="MND11" s="112"/>
      <c r="MNE11" s="112"/>
      <c r="MNF11" s="112"/>
      <c r="MNG11"/>
      <c r="MNH11"/>
      <c r="MNI11"/>
      <c r="MNJ11"/>
      <c r="MNK11"/>
      <c r="MNL11"/>
      <c r="MNM11"/>
      <c r="MNN11"/>
      <c r="MNO11"/>
      <c r="MNP11"/>
      <c r="MNQ11"/>
      <c r="MNR11"/>
      <c r="MNS11"/>
      <c r="MNT11"/>
      <c r="MNU11"/>
      <c r="MNV11"/>
      <c r="MNW11"/>
      <c r="MNX11"/>
      <c r="MNY11"/>
      <c r="MNZ11"/>
      <c r="MOA11"/>
      <c r="MOB11"/>
      <c r="MPG11" s="112"/>
      <c r="MPH11" s="112"/>
      <c r="MPI11" s="112"/>
      <c r="MPJ11" s="112"/>
      <c r="MPK11" s="112"/>
      <c r="MPL11" s="112"/>
      <c r="MPM11" s="112"/>
      <c r="MPN11" s="112"/>
      <c r="MPO11"/>
      <c r="MPP11"/>
      <c r="MPQ11"/>
      <c r="MPR11"/>
      <c r="MPS11"/>
      <c r="MPT11"/>
      <c r="MPU11"/>
      <c r="MPV11"/>
      <c r="MPW11"/>
      <c r="MPX11"/>
      <c r="MPY11"/>
      <c r="MPZ11"/>
      <c r="MQA11"/>
      <c r="MQB11"/>
      <c r="MQC11"/>
      <c r="MQD11"/>
      <c r="MQE11"/>
      <c r="MQF11"/>
      <c r="MQG11"/>
      <c r="MQH11"/>
      <c r="MQI11"/>
      <c r="MQJ11"/>
      <c r="MRO11" s="112"/>
      <c r="MRP11" s="112"/>
      <c r="MRQ11" s="112"/>
      <c r="MRR11" s="112"/>
      <c r="MRS11" s="112"/>
      <c r="MRT11" s="112"/>
      <c r="MRU11" s="112"/>
      <c r="MRV11" s="112"/>
      <c r="MRW11"/>
      <c r="MRX11"/>
      <c r="MRY11"/>
      <c r="MRZ11"/>
      <c r="MSA11"/>
      <c r="MSB11"/>
      <c r="MSC11"/>
      <c r="MSD11"/>
      <c r="MSE11"/>
      <c r="MSF11"/>
      <c r="MSG11"/>
      <c r="MSH11"/>
      <c r="MSI11"/>
      <c r="MSJ11"/>
      <c r="MSK11"/>
      <c r="MSL11"/>
      <c r="MSM11"/>
      <c r="MSN11"/>
      <c r="MSO11"/>
      <c r="MSP11"/>
      <c r="MSQ11"/>
      <c r="MSR11"/>
      <c r="MTW11" s="112"/>
      <c r="MTX11" s="112"/>
      <c r="MTY11" s="112"/>
      <c r="MTZ11" s="112"/>
      <c r="MUA11" s="112"/>
      <c r="MUB11" s="112"/>
      <c r="MUC11" s="112"/>
      <c r="MUD11" s="112"/>
      <c r="MUE11"/>
      <c r="MUF11"/>
      <c r="MUG11"/>
      <c r="MUH11"/>
      <c r="MUI11"/>
      <c r="MUJ11"/>
      <c r="MUK11"/>
      <c r="MUL11"/>
      <c r="MUM11"/>
      <c r="MUN11"/>
      <c r="MUO11"/>
      <c r="MUP11"/>
      <c r="MUQ11"/>
      <c r="MUR11"/>
      <c r="MUS11"/>
      <c r="MUT11"/>
      <c r="MUU11"/>
      <c r="MUV11"/>
      <c r="MUW11"/>
      <c r="MUX11"/>
      <c r="MUY11"/>
      <c r="MUZ11"/>
      <c r="MWE11" s="112"/>
      <c r="MWF11" s="112"/>
      <c r="MWG11" s="112"/>
      <c r="MWH11" s="112"/>
      <c r="MWI11" s="112"/>
      <c r="MWJ11" s="112"/>
      <c r="MWK11" s="112"/>
      <c r="MWL11" s="112"/>
      <c r="MWM11"/>
      <c r="MWN11"/>
      <c r="MWO11"/>
      <c r="MWP11"/>
      <c r="MWQ11"/>
      <c r="MWR11"/>
      <c r="MWS11"/>
      <c r="MWT11"/>
      <c r="MWU11"/>
      <c r="MWV11"/>
      <c r="MWW11"/>
      <c r="MWX11"/>
      <c r="MWY11"/>
      <c r="MWZ11"/>
      <c r="MXA11"/>
      <c r="MXB11"/>
      <c r="MXC11"/>
      <c r="MXD11"/>
      <c r="MXE11"/>
      <c r="MXF11"/>
      <c r="MXG11"/>
      <c r="MXH11"/>
      <c r="MYM11" s="112"/>
      <c r="MYN11" s="112"/>
      <c r="MYO11" s="112"/>
      <c r="MYP11" s="112"/>
      <c r="MYQ11" s="112"/>
      <c r="MYR11" s="112"/>
      <c r="MYS11" s="112"/>
      <c r="MYT11" s="112"/>
      <c r="MYU11"/>
      <c r="MYV11"/>
      <c r="MYW11"/>
      <c r="MYX11"/>
      <c r="MYY11"/>
      <c r="MYZ11"/>
      <c r="MZA11"/>
      <c r="MZB11"/>
      <c r="MZC11"/>
      <c r="MZD11"/>
      <c r="MZE11"/>
      <c r="MZF11"/>
      <c r="MZG11"/>
      <c r="MZH11"/>
      <c r="MZI11"/>
      <c r="MZJ11"/>
      <c r="MZK11"/>
      <c r="MZL11"/>
      <c r="MZM11"/>
      <c r="MZN11"/>
      <c r="MZO11"/>
      <c r="MZP11"/>
      <c r="NAU11" s="112"/>
      <c r="NAV11" s="112"/>
      <c r="NAW11" s="112"/>
      <c r="NAX11" s="112"/>
      <c r="NAY11" s="112"/>
      <c r="NAZ11" s="112"/>
      <c r="NBA11" s="112"/>
      <c r="NBB11" s="112"/>
      <c r="NBC11"/>
      <c r="NBD11"/>
      <c r="NBE11"/>
      <c r="NBF11"/>
      <c r="NBG11"/>
      <c r="NBH11"/>
      <c r="NBI11"/>
      <c r="NBJ11"/>
      <c r="NBK11"/>
      <c r="NBL11"/>
      <c r="NBM11"/>
      <c r="NBN11"/>
      <c r="NBO11"/>
      <c r="NBP11"/>
      <c r="NBQ11"/>
      <c r="NBR11"/>
      <c r="NBS11"/>
      <c r="NBT11"/>
      <c r="NBU11"/>
      <c r="NBV11"/>
      <c r="NBW11"/>
      <c r="NBX11"/>
      <c r="NDC11" s="112"/>
      <c r="NDD11" s="112"/>
      <c r="NDE11" s="112"/>
      <c r="NDF11" s="112"/>
      <c r="NDG11" s="112"/>
      <c r="NDH11" s="112"/>
      <c r="NDI11" s="112"/>
      <c r="NDJ11" s="112"/>
      <c r="NDK11"/>
      <c r="NDL11"/>
      <c r="NDM11"/>
      <c r="NDN11"/>
      <c r="NDO11"/>
      <c r="NDP11"/>
      <c r="NDQ11"/>
      <c r="NDR11"/>
      <c r="NDS11"/>
      <c r="NDT11"/>
      <c r="NDU11"/>
      <c r="NDV11"/>
      <c r="NDW11"/>
      <c r="NDX11"/>
      <c r="NDY11"/>
      <c r="NDZ11"/>
      <c r="NEA11"/>
      <c r="NEB11"/>
      <c r="NEC11"/>
      <c r="NED11"/>
      <c r="NEE11"/>
      <c r="NEF11"/>
      <c r="NFK11" s="112"/>
      <c r="NFL11" s="112"/>
      <c r="NFM11" s="112"/>
      <c r="NFN11" s="112"/>
      <c r="NFO11" s="112"/>
      <c r="NFP11" s="112"/>
      <c r="NFQ11" s="112"/>
      <c r="NFR11" s="112"/>
      <c r="NFS11"/>
      <c r="NFT11"/>
      <c r="NFU11"/>
      <c r="NFV11"/>
      <c r="NFW11"/>
      <c r="NFX11"/>
      <c r="NFY11"/>
      <c r="NFZ11"/>
      <c r="NGA11"/>
      <c r="NGB11"/>
      <c r="NGC11"/>
      <c r="NGD11"/>
      <c r="NGE11"/>
      <c r="NGF11"/>
      <c r="NGG11"/>
      <c r="NGH11"/>
      <c r="NGI11"/>
      <c r="NGJ11"/>
      <c r="NGK11"/>
      <c r="NGL11"/>
      <c r="NGM11"/>
      <c r="NGN11"/>
      <c r="NHS11" s="112"/>
      <c r="NHT11" s="112"/>
      <c r="NHU11" s="112"/>
      <c r="NHV11" s="112"/>
      <c r="NHW11" s="112"/>
      <c r="NHX11" s="112"/>
      <c r="NHY11" s="112"/>
      <c r="NHZ11" s="112"/>
      <c r="NIA11"/>
      <c r="NIB11"/>
      <c r="NIC11"/>
      <c r="NID11"/>
      <c r="NIE11"/>
      <c r="NIF11"/>
      <c r="NIG11"/>
      <c r="NIH11"/>
      <c r="NII11"/>
      <c r="NIJ11"/>
      <c r="NIK11"/>
      <c r="NIL11"/>
      <c r="NIM11"/>
      <c r="NIN11"/>
      <c r="NIO11"/>
      <c r="NIP11"/>
      <c r="NIQ11"/>
      <c r="NIR11"/>
      <c r="NIS11"/>
      <c r="NIT11"/>
      <c r="NIU11"/>
      <c r="NIV11"/>
      <c r="NKA11" s="112"/>
      <c r="NKB11" s="112"/>
      <c r="NKC11" s="112"/>
      <c r="NKD11" s="112"/>
      <c r="NKE11" s="112"/>
      <c r="NKF11" s="112"/>
      <c r="NKG11" s="112"/>
      <c r="NKH11" s="112"/>
      <c r="NKI11"/>
      <c r="NKJ11"/>
      <c r="NKK11"/>
      <c r="NKL11"/>
      <c r="NKM11"/>
      <c r="NKN11"/>
      <c r="NKO11"/>
      <c r="NKP11"/>
      <c r="NKQ11"/>
      <c r="NKR11"/>
      <c r="NKS11"/>
      <c r="NKT11"/>
      <c r="NKU11"/>
      <c r="NKV11"/>
      <c r="NKW11"/>
      <c r="NKX11"/>
      <c r="NKY11"/>
      <c r="NKZ11"/>
      <c r="NLA11"/>
      <c r="NLB11"/>
      <c r="NLC11"/>
      <c r="NLD11"/>
      <c r="NMI11" s="112"/>
      <c r="NMJ11" s="112"/>
      <c r="NMK11" s="112"/>
      <c r="NML11" s="112"/>
      <c r="NMM11" s="112"/>
      <c r="NMN11" s="112"/>
      <c r="NMO11" s="112"/>
      <c r="NMP11" s="112"/>
      <c r="NMQ11"/>
      <c r="NMR11"/>
      <c r="NMS11"/>
      <c r="NMT11"/>
      <c r="NMU11"/>
      <c r="NMV11"/>
      <c r="NMW11"/>
      <c r="NMX11"/>
      <c r="NMY11"/>
      <c r="NMZ11"/>
      <c r="NNA11"/>
      <c r="NNB11"/>
      <c r="NNC11"/>
      <c r="NND11"/>
      <c r="NNE11"/>
      <c r="NNF11"/>
      <c r="NNG11"/>
      <c r="NNH11"/>
      <c r="NNI11"/>
      <c r="NNJ11"/>
      <c r="NNK11"/>
      <c r="NNL11"/>
      <c r="NOQ11" s="112"/>
      <c r="NOR11" s="112"/>
      <c r="NOS11" s="112"/>
      <c r="NOT11" s="112"/>
      <c r="NOU11" s="112"/>
      <c r="NOV11" s="112"/>
      <c r="NOW11" s="112"/>
      <c r="NOX11" s="112"/>
      <c r="NOY11"/>
      <c r="NOZ11"/>
      <c r="NPA11"/>
      <c r="NPB11"/>
      <c r="NPC11"/>
      <c r="NPD11"/>
      <c r="NPE11"/>
      <c r="NPF11"/>
      <c r="NPG11"/>
      <c r="NPH11"/>
      <c r="NPI11"/>
      <c r="NPJ11"/>
      <c r="NPK11"/>
      <c r="NPL11"/>
      <c r="NPM11"/>
      <c r="NPN11"/>
      <c r="NPO11"/>
      <c r="NPP11"/>
      <c r="NPQ11"/>
      <c r="NPR11"/>
      <c r="NPS11"/>
      <c r="NPT11"/>
      <c r="NQY11" s="112"/>
      <c r="NQZ11" s="112"/>
      <c r="NRA11" s="112"/>
      <c r="NRB11" s="112"/>
      <c r="NRC11" s="112"/>
      <c r="NRD11" s="112"/>
      <c r="NRE11" s="112"/>
      <c r="NRF11" s="112"/>
      <c r="NRG11"/>
      <c r="NRH11"/>
      <c r="NRI11"/>
      <c r="NRJ11"/>
      <c r="NRK11"/>
      <c r="NRL11"/>
      <c r="NRM11"/>
      <c r="NRN11"/>
      <c r="NRO11"/>
      <c r="NRP11"/>
      <c r="NRQ11"/>
      <c r="NRR11"/>
      <c r="NRS11"/>
      <c r="NRT11"/>
      <c r="NRU11"/>
      <c r="NRV11"/>
      <c r="NRW11"/>
      <c r="NRX11"/>
      <c r="NRY11"/>
      <c r="NRZ11"/>
      <c r="NSA11"/>
      <c r="NSB11"/>
      <c r="NTG11" s="112"/>
      <c r="NTH11" s="112"/>
      <c r="NTI11" s="112"/>
      <c r="NTJ11" s="112"/>
      <c r="NTK11" s="112"/>
      <c r="NTL11" s="112"/>
      <c r="NTM11" s="112"/>
      <c r="NTN11" s="112"/>
      <c r="NTO11"/>
      <c r="NTP11"/>
      <c r="NTQ11"/>
      <c r="NTR11"/>
      <c r="NTS11"/>
      <c r="NTT11"/>
      <c r="NTU11"/>
      <c r="NTV11"/>
      <c r="NTW11"/>
      <c r="NTX11"/>
      <c r="NTY11"/>
      <c r="NTZ11"/>
      <c r="NUA11"/>
      <c r="NUB11"/>
      <c r="NUC11"/>
      <c r="NUD11"/>
      <c r="NUE11"/>
      <c r="NUF11"/>
      <c r="NUG11"/>
      <c r="NUH11"/>
      <c r="NUI11"/>
      <c r="NUJ11"/>
      <c r="NVO11" s="112"/>
      <c r="NVP11" s="112"/>
      <c r="NVQ11" s="112"/>
      <c r="NVR11" s="112"/>
      <c r="NVS11" s="112"/>
      <c r="NVT11" s="112"/>
      <c r="NVU11" s="112"/>
      <c r="NVV11" s="112"/>
      <c r="NVW11"/>
      <c r="NVX11"/>
      <c r="NVY11"/>
      <c r="NVZ11"/>
      <c r="NWA11"/>
      <c r="NWB11"/>
      <c r="NWC11"/>
      <c r="NWD11"/>
      <c r="NWE11"/>
      <c r="NWF11"/>
      <c r="NWG11"/>
      <c r="NWH11"/>
      <c r="NWI11"/>
      <c r="NWJ11"/>
      <c r="NWK11"/>
      <c r="NWL11"/>
      <c r="NWM11"/>
      <c r="NWN11"/>
      <c r="NWO11"/>
      <c r="NWP11"/>
      <c r="NWQ11"/>
      <c r="NWR11"/>
      <c r="NXW11" s="112"/>
      <c r="NXX11" s="112"/>
      <c r="NXY11" s="112"/>
      <c r="NXZ11" s="112"/>
      <c r="NYA11" s="112"/>
      <c r="NYB11" s="112"/>
      <c r="NYC11" s="112"/>
      <c r="NYD11" s="112"/>
      <c r="NYE11"/>
      <c r="NYF11"/>
      <c r="NYG11"/>
      <c r="NYH11"/>
      <c r="NYI11"/>
      <c r="NYJ11"/>
      <c r="NYK11"/>
      <c r="NYL11"/>
      <c r="NYM11"/>
      <c r="NYN11"/>
      <c r="NYO11"/>
      <c r="NYP11"/>
      <c r="NYQ11"/>
      <c r="NYR11"/>
      <c r="NYS11"/>
      <c r="NYT11"/>
      <c r="NYU11"/>
      <c r="NYV11"/>
      <c r="NYW11"/>
      <c r="NYX11"/>
      <c r="NYY11"/>
      <c r="NYZ11"/>
      <c r="OAE11" s="112"/>
      <c r="OAF11" s="112"/>
      <c r="OAG11" s="112"/>
      <c r="OAH11" s="112"/>
      <c r="OAI11" s="112"/>
      <c r="OAJ11" s="112"/>
      <c r="OAK11" s="112"/>
      <c r="OAL11" s="112"/>
      <c r="OAM11"/>
      <c r="OAN11"/>
      <c r="OAO11"/>
      <c r="OAP11"/>
      <c r="OAQ11"/>
      <c r="OAR11"/>
      <c r="OAS11"/>
      <c r="OAT11"/>
      <c r="OAU11"/>
      <c r="OAV11"/>
      <c r="OAW11"/>
      <c r="OAX11"/>
      <c r="OAY11"/>
      <c r="OAZ11"/>
      <c r="OBA11"/>
      <c r="OBB11"/>
      <c r="OBC11"/>
      <c r="OBD11"/>
      <c r="OBE11"/>
      <c r="OBF11"/>
      <c r="OBG11"/>
      <c r="OBH11"/>
      <c r="OCM11" s="112"/>
      <c r="OCN11" s="112"/>
      <c r="OCO11" s="112"/>
      <c r="OCP11" s="112"/>
      <c r="OCQ11" s="112"/>
      <c r="OCR11" s="112"/>
      <c r="OCS11" s="112"/>
      <c r="OCT11" s="112"/>
      <c r="OCU11"/>
      <c r="OCV11"/>
      <c r="OCW11"/>
      <c r="OCX11"/>
      <c r="OCY11"/>
      <c r="OCZ11"/>
      <c r="ODA11"/>
      <c r="ODB11"/>
      <c r="ODC11"/>
      <c r="ODD11"/>
      <c r="ODE11"/>
      <c r="ODF11"/>
      <c r="ODG11"/>
      <c r="ODH11"/>
      <c r="ODI11"/>
      <c r="ODJ11"/>
      <c r="ODK11"/>
      <c r="ODL11"/>
      <c r="ODM11"/>
      <c r="ODN11"/>
      <c r="ODO11"/>
      <c r="ODP11"/>
      <c r="OEU11" s="112"/>
      <c r="OEV11" s="112"/>
      <c r="OEW11" s="112"/>
      <c r="OEX11" s="112"/>
      <c r="OEY11" s="112"/>
      <c r="OEZ11" s="112"/>
      <c r="OFA11" s="112"/>
      <c r="OFB11" s="112"/>
      <c r="OFC11"/>
      <c r="OFD11"/>
      <c r="OFE11"/>
      <c r="OFF11"/>
      <c r="OFG11"/>
      <c r="OFH11"/>
      <c r="OFI11"/>
      <c r="OFJ11"/>
      <c r="OFK11"/>
      <c r="OFL11"/>
      <c r="OFM11"/>
      <c r="OFN11"/>
      <c r="OFO11"/>
      <c r="OFP11"/>
      <c r="OFQ11"/>
      <c r="OFR11"/>
      <c r="OFS11"/>
      <c r="OFT11"/>
      <c r="OFU11"/>
      <c r="OFV11"/>
      <c r="OFW11"/>
      <c r="OFX11"/>
      <c r="OHC11" s="112"/>
      <c r="OHD11" s="112"/>
      <c r="OHE11" s="112"/>
      <c r="OHF11" s="112"/>
      <c r="OHG11" s="112"/>
      <c r="OHH11" s="112"/>
      <c r="OHI11" s="112"/>
      <c r="OHJ11" s="112"/>
      <c r="OHK11"/>
      <c r="OHL11"/>
      <c r="OHM11"/>
      <c r="OHN11"/>
      <c r="OHO11"/>
      <c r="OHP11"/>
      <c r="OHQ11"/>
      <c r="OHR11"/>
      <c r="OHS11"/>
      <c r="OHT11"/>
      <c r="OHU11"/>
      <c r="OHV11"/>
      <c r="OHW11"/>
      <c r="OHX11"/>
      <c r="OHY11"/>
      <c r="OHZ11"/>
      <c r="OIA11"/>
      <c r="OIB11"/>
      <c r="OIC11"/>
      <c r="OID11"/>
      <c r="OIE11"/>
      <c r="OIF11"/>
      <c r="OJK11" s="112"/>
      <c r="OJL11" s="112"/>
      <c r="OJM11" s="112"/>
      <c r="OJN11" s="112"/>
      <c r="OJO11" s="112"/>
      <c r="OJP11" s="112"/>
      <c r="OJQ11" s="112"/>
      <c r="OJR11" s="112"/>
      <c r="OJS11"/>
      <c r="OJT11"/>
      <c r="OJU11"/>
      <c r="OJV11"/>
      <c r="OJW11"/>
      <c r="OJX11"/>
      <c r="OJY11"/>
      <c r="OJZ11"/>
      <c r="OKA11"/>
      <c r="OKB11"/>
      <c r="OKC11"/>
      <c r="OKD11"/>
      <c r="OKE11"/>
      <c r="OKF11"/>
      <c r="OKG11"/>
      <c r="OKH11"/>
      <c r="OKI11"/>
      <c r="OKJ11"/>
      <c r="OKK11"/>
      <c r="OKL11"/>
      <c r="OKM11"/>
      <c r="OKN11"/>
      <c r="OLS11" s="112"/>
      <c r="OLT11" s="112"/>
      <c r="OLU11" s="112"/>
      <c r="OLV11" s="112"/>
      <c r="OLW11" s="112"/>
      <c r="OLX11" s="112"/>
      <c r="OLY11" s="112"/>
      <c r="OLZ11" s="112"/>
      <c r="OMA11"/>
      <c r="OMB11"/>
      <c r="OMC11"/>
      <c r="OMD11"/>
      <c r="OME11"/>
      <c r="OMF11"/>
      <c r="OMG11"/>
      <c r="OMH11"/>
      <c r="OMI11"/>
      <c r="OMJ11"/>
      <c r="OMK11"/>
      <c r="OML11"/>
      <c r="OMM11"/>
      <c r="OMN11"/>
      <c r="OMO11"/>
      <c r="OMP11"/>
      <c r="OMQ11"/>
      <c r="OMR11"/>
      <c r="OMS11"/>
      <c r="OMT11"/>
      <c r="OMU11"/>
      <c r="OMV11"/>
      <c r="OOA11" s="112"/>
      <c r="OOB11" s="112"/>
      <c r="OOC11" s="112"/>
      <c r="OOD11" s="112"/>
      <c r="OOE11" s="112"/>
      <c r="OOF11" s="112"/>
      <c r="OOG11" s="112"/>
      <c r="OOH11" s="112"/>
      <c r="OOI11"/>
      <c r="OOJ11"/>
      <c r="OOK11"/>
      <c r="OOL11"/>
      <c r="OOM11"/>
      <c r="OON11"/>
      <c r="OOO11"/>
      <c r="OOP11"/>
      <c r="OOQ11"/>
      <c r="OOR11"/>
      <c r="OOS11"/>
      <c r="OOT11"/>
      <c r="OOU11"/>
      <c r="OOV11"/>
      <c r="OOW11"/>
      <c r="OOX11"/>
      <c r="OOY11"/>
      <c r="OOZ11"/>
      <c r="OPA11"/>
      <c r="OPB11"/>
      <c r="OPC11"/>
      <c r="OPD11"/>
      <c r="OQI11" s="112"/>
      <c r="OQJ11" s="112"/>
      <c r="OQK11" s="112"/>
      <c r="OQL11" s="112"/>
      <c r="OQM11" s="112"/>
      <c r="OQN11" s="112"/>
      <c r="OQO11" s="112"/>
      <c r="OQP11" s="112"/>
      <c r="OQQ11"/>
      <c r="OQR11"/>
      <c r="OQS11"/>
      <c r="OQT11"/>
      <c r="OQU11"/>
      <c r="OQV11"/>
      <c r="OQW11"/>
      <c r="OQX11"/>
      <c r="OQY11"/>
      <c r="OQZ11"/>
      <c r="ORA11"/>
      <c r="ORB11"/>
      <c r="ORC11"/>
      <c r="ORD11"/>
      <c r="ORE11"/>
      <c r="ORF11"/>
      <c r="ORG11"/>
      <c r="ORH11"/>
      <c r="ORI11"/>
      <c r="ORJ11"/>
      <c r="ORK11"/>
      <c r="ORL11"/>
      <c r="OSQ11" s="112"/>
      <c r="OSR11" s="112"/>
      <c r="OSS11" s="112"/>
      <c r="OST11" s="112"/>
      <c r="OSU11" s="112"/>
      <c r="OSV11" s="112"/>
      <c r="OSW11" s="112"/>
      <c r="OSX11" s="112"/>
      <c r="OSY11"/>
      <c r="OSZ11"/>
      <c r="OTA11"/>
      <c r="OTB11"/>
      <c r="OTC11"/>
      <c r="OTD11"/>
      <c r="OTE11"/>
      <c r="OTF11"/>
      <c r="OTG11"/>
      <c r="OTH11"/>
      <c r="OTI11"/>
      <c r="OTJ11"/>
      <c r="OTK11"/>
      <c r="OTL11"/>
      <c r="OTM11"/>
      <c r="OTN11"/>
      <c r="OTO11"/>
      <c r="OTP11"/>
      <c r="OTQ11"/>
      <c r="OTR11"/>
      <c r="OTS11"/>
      <c r="OTT11"/>
      <c r="OUY11" s="112"/>
      <c r="OUZ11" s="112"/>
      <c r="OVA11" s="112"/>
      <c r="OVB11" s="112"/>
      <c r="OVC11" s="112"/>
      <c r="OVD11" s="112"/>
      <c r="OVE11" s="112"/>
      <c r="OVF11" s="112"/>
      <c r="OVG11"/>
      <c r="OVH11"/>
      <c r="OVI11"/>
      <c r="OVJ11"/>
      <c r="OVK11"/>
      <c r="OVL11"/>
      <c r="OVM11"/>
      <c r="OVN11"/>
      <c r="OVO11"/>
      <c r="OVP11"/>
      <c r="OVQ11"/>
      <c r="OVR11"/>
      <c r="OVS11"/>
      <c r="OVT11"/>
      <c r="OVU11"/>
      <c r="OVV11"/>
      <c r="OVW11"/>
      <c r="OVX11"/>
      <c r="OVY11"/>
      <c r="OVZ11"/>
      <c r="OWA11"/>
      <c r="OWB11"/>
      <c r="OXG11" s="112"/>
      <c r="OXH11" s="112"/>
      <c r="OXI11" s="112"/>
      <c r="OXJ11" s="112"/>
      <c r="OXK11" s="112"/>
      <c r="OXL11" s="112"/>
      <c r="OXM11" s="112"/>
      <c r="OXN11" s="112"/>
      <c r="OXO11"/>
      <c r="OXP11"/>
      <c r="OXQ11"/>
      <c r="OXR11"/>
      <c r="OXS11"/>
      <c r="OXT11"/>
      <c r="OXU11"/>
      <c r="OXV11"/>
      <c r="OXW11"/>
      <c r="OXX11"/>
      <c r="OXY11"/>
      <c r="OXZ11"/>
      <c r="OYA11"/>
      <c r="OYB11"/>
      <c r="OYC11"/>
      <c r="OYD11"/>
      <c r="OYE11"/>
      <c r="OYF11"/>
      <c r="OYG11"/>
      <c r="OYH11"/>
      <c r="OYI11"/>
      <c r="OYJ11"/>
      <c r="OZO11" s="112"/>
      <c r="OZP11" s="112"/>
      <c r="OZQ11" s="112"/>
      <c r="OZR11" s="112"/>
      <c r="OZS11" s="112"/>
      <c r="OZT11" s="112"/>
      <c r="OZU11" s="112"/>
      <c r="OZV11" s="112"/>
      <c r="OZW11"/>
      <c r="OZX11"/>
      <c r="OZY11"/>
      <c r="OZZ11"/>
      <c r="PAA11"/>
      <c r="PAB11"/>
      <c r="PAC11"/>
      <c r="PAD11"/>
      <c r="PAE11"/>
      <c r="PAF11"/>
      <c r="PAG11"/>
      <c r="PAH11"/>
      <c r="PAI11"/>
      <c r="PAJ11"/>
      <c r="PAK11"/>
      <c r="PAL11"/>
      <c r="PAM11"/>
      <c r="PAN11"/>
      <c r="PAO11"/>
      <c r="PAP11"/>
      <c r="PAQ11"/>
      <c r="PAR11"/>
      <c r="PBW11" s="112"/>
      <c r="PBX11" s="112"/>
      <c r="PBY11" s="112"/>
      <c r="PBZ11" s="112"/>
      <c r="PCA11" s="112"/>
      <c r="PCB11" s="112"/>
      <c r="PCC11" s="112"/>
      <c r="PCD11" s="112"/>
      <c r="PCE11"/>
      <c r="PCF11"/>
      <c r="PCG11"/>
      <c r="PCH11"/>
      <c r="PCI11"/>
      <c r="PCJ11"/>
      <c r="PCK11"/>
      <c r="PCL11"/>
      <c r="PCM11"/>
      <c r="PCN11"/>
      <c r="PCO11"/>
      <c r="PCP11"/>
      <c r="PCQ11"/>
      <c r="PCR11"/>
      <c r="PCS11"/>
      <c r="PCT11"/>
      <c r="PCU11"/>
      <c r="PCV11"/>
      <c r="PCW11"/>
      <c r="PCX11"/>
      <c r="PCY11"/>
      <c r="PCZ11"/>
      <c r="PEE11" s="112"/>
      <c r="PEF11" s="112"/>
      <c r="PEG11" s="112"/>
      <c r="PEH11" s="112"/>
      <c r="PEI11" s="112"/>
      <c r="PEJ11" s="112"/>
      <c r="PEK11" s="112"/>
      <c r="PEL11" s="112"/>
      <c r="PEM11"/>
      <c r="PEN11"/>
      <c r="PEO11"/>
      <c r="PEP11"/>
      <c r="PEQ11"/>
      <c r="PER11"/>
      <c r="PES11"/>
      <c r="PET11"/>
      <c r="PEU11"/>
      <c r="PEV11"/>
      <c r="PEW11"/>
      <c r="PEX11"/>
      <c r="PEY11"/>
      <c r="PEZ11"/>
      <c r="PFA11"/>
      <c r="PFB11"/>
      <c r="PFC11"/>
      <c r="PFD11"/>
      <c r="PFE11"/>
      <c r="PFF11"/>
      <c r="PFG11"/>
      <c r="PFH11"/>
      <c r="PGM11" s="112"/>
      <c r="PGN11" s="112"/>
      <c r="PGO11" s="112"/>
      <c r="PGP11" s="112"/>
      <c r="PGQ11" s="112"/>
      <c r="PGR11" s="112"/>
      <c r="PGS11" s="112"/>
      <c r="PGT11" s="112"/>
      <c r="PGU11"/>
      <c r="PGV11"/>
      <c r="PGW11"/>
      <c r="PGX11"/>
      <c r="PGY11"/>
      <c r="PGZ11"/>
      <c r="PHA11"/>
      <c r="PHB11"/>
      <c r="PHC11"/>
      <c r="PHD11"/>
      <c r="PHE11"/>
      <c r="PHF11"/>
      <c r="PHG11"/>
      <c r="PHH11"/>
      <c r="PHI11"/>
      <c r="PHJ11"/>
      <c r="PHK11"/>
      <c r="PHL11"/>
      <c r="PHM11"/>
      <c r="PHN11"/>
      <c r="PHO11"/>
      <c r="PHP11"/>
      <c r="PIU11" s="112"/>
      <c r="PIV11" s="112"/>
      <c r="PIW11" s="112"/>
      <c r="PIX11" s="112"/>
      <c r="PIY11" s="112"/>
      <c r="PIZ11" s="112"/>
      <c r="PJA11" s="112"/>
      <c r="PJB11" s="112"/>
      <c r="PJC11"/>
      <c r="PJD11"/>
      <c r="PJE11"/>
      <c r="PJF11"/>
      <c r="PJG11"/>
      <c r="PJH11"/>
      <c r="PJI11"/>
      <c r="PJJ11"/>
      <c r="PJK11"/>
      <c r="PJL11"/>
      <c r="PJM11"/>
      <c r="PJN11"/>
      <c r="PJO11"/>
      <c r="PJP11"/>
      <c r="PJQ11"/>
      <c r="PJR11"/>
      <c r="PJS11"/>
      <c r="PJT11"/>
      <c r="PJU11"/>
      <c r="PJV11"/>
      <c r="PJW11"/>
      <c r="PJX11"/>
      <c r="PLC11" s="112"/>
      <c r="PLD11" s="112"/>
      <c r="PLE11" s="112"/>
      <c r="PLF11" s="112"/>
      <c r="PLG11" s="112"/>
      <c r="PLH11" s="112"/>
      <c r="PLI11" s="112"/>
      <c r="PLJ11" s="112"/>
      <c r="PLK11"/>
      <c r="PLL11"/>
      <c r="PLM11"/>
      <c r="PLN11"/>
      <c r="PLO11"/>
      <c r="PLP11"/>
      <c r="PLQ11"/>
      <c r="PLR11"/>
      <c r="PLS11"/>
      <c r="PLT11"/>
      <c r="PLU11"/>
      <c r="PLV11"/>
      <c r="PLW11"/>
      <c r="PLX11"/>
      <c r="PLY11"/>
      <c r="PLZ11"/>
      <c r="PMA11"/>
      <c r="PMB11"/>
      <c r="PMC11"/>
      <c r="PMD11"/>
      <c r="PME11"/>
      <c r="PMF11"/>
      <c r="PNK11" s="112"/>
      <c r="PNL11" s="112"/>
      <c r="PNM11" s="112"/>
      <c r="PNN11" s="112"/>
      <c r="PNO11" s="112"/>
      <c r="PNP11" s="112"/>
      <c r="PNQ11" s="112"/>
      <c r="PNR11" s="112"/>
      <c r="PNS11"/>
      <c r="PNT11"/>
      <c r="PNU11"/>
      <c r="PNV11"/>
      <c r="PNW11"/>
      <c r="PNX11"/>
      <c r="PNY11"/>
      <c r="PNZ11"/>
      <c r="POA11"/>
      <c r="POB11"/>
      <c r="POC11"/>
      <c r="POD11"/>
      <c r="POE11"/>
      <c r="POF11"/>
      <c r="POG11"/>
      <c r="POH11"/>
      <c r="POI11"/>
      <c r="POJ11"/>
      <c r="POK11"/>
      <c r="POL11"/>
      <c r="POM11"/>
      <c r="PON11"/>
      <c r="PPS11" s="112"/>
      <c r="PPT11" s="112"/>
      <c r="PPU11" s="112"/>
      <c r="PPV11" s="112"/>
      <c r="PPW11" s="112"/>
      <c r="PPX11" s="112"/>
      <c r="PPY11" s="112"/>
      <c r="PPZ11" s="112"/>
      <c r="PQA11"/>
      <c r="PQB11"/>
      <c r="PQC11"/>
      <c r="PQD11"/>
      <c r="PQE11"/>
      <c r="PQF11"/>
      <c r="PQG11"/>
      <c r="PQH11"/>
      <c r="PQI11"/>
      <c r="PQJ11"/>
      <c r="PQK11"/>
      <c r="PQL11"/>
      <c r="PQM11"/>
      <c r="PQN11"/>
      <c r="PQO11"/>
      <c r="PQP11"/>
      <c r="PQQ11"/>
      <c r="PQR11"/>
      <c r="PQS11"/>
      <c r="PQT11"/>
      <c r="PQU11"/>
      <c r="PQV11"/>
      <c r="PSA11" s="112"/>
      <c r="PSB11" s="112"/>
      <c r="PSC11" s="112"/>
      <c r="PSD11" s="112"/>
      <c r="PSE11" s="112"/>
      <c r="PSF11" s="112"/>
      <c r="PSG11" s="112"/>
      <c r="PSH11" s="112"/>
      <c r="PSI11"/>
      <c r="PSJ11"/>
      <c r="PSK11"/>
      <c r="PSL11"/>
      <c r="PSM11"/>
      <c r="PSN11"/>
      <c r="PSO11"/>
      <c r="PSP11"/>
      <c r="PSQ11"/>
      <c r="PSR11"/>
      <c r="PSS11"/>
      <c r="PST11"/>
      <c r="PSU11"/>
      <c r="PSV11"/>
      <c r="PSW11"/>
      <c r="PSX11"/>
      <c r="PSY11"/>
      <c r="PSZ11"/>
      <c r="PTA11"/>
      <c r="PTB11"/>
      <c r="PTC11"/>
      <c r="PTD11"/>
      <c r="PUI11" s="112"/>
      <c r="PUJ11" s="112"/>
      <c r="PUK11" s="112"/>
      <c r="PUL11" s="112"/>
      <c r="PUM11" s="112"/>
      <c r="PUN11" s="112"/>
      <c r="PUO11" s="112"/>
      <c r="PUP11" s="112"/>
      <c r="PUQ11"/>
      <c r="PUR11"/>
      <c r="PUS11"/>
      <c r="PUT11"/>
      <c r="PUU11"/>
      <c r="PUV11"/>
      <c r="PUW11"/>
      <c r="PUX11"/>
      <c r="PUY11"/>
      <c r="PUZ11"/>
      <c r="PVA11"/>
      <c r="PVB11"/>
      <c r="PVC11"/>
      <c r="PVD11"/>
      <c r="PVE11"/>
      <c r="PVF11"/>
      <c r="PVG11"/>
      <c r="PVH11"/>
      <c r="PVI11"/>
      <c r="PVJ11"/>
      <c r="PVK11"/>
      <c r="PVL11"/>
      <c r="PWQ11" s="112"/>
      <c r="PWR11" s="112"/>
      <c r="PWS11" s="112"/>
      <c r="PWT11" s="112"/>
      <c r="PWU11" s="112"/>
      <c r="PWV11" s="112"/>
      <c r="PWW11" s="112"/>
      <c r="PWX11" s="112"/>
      <c r="PWY11"/>
      <c r="PWZ11"/>
      <c r="PXA11"/>
      <c r="PXB11"/>
      <c r="PXC11"/>
      <c r="PXD11"/>
      <c r="PXE11"/>
      <c r="PXF11"/>
      <c r="PXG11"/>
      <c r="PXH11"/>
      <c r="PXI11"/>
      <c r="PXJ11"/>
      <c r="PXK11"/>
      <c r="PXL11"/>
      <c r="PXM11"/>
      <c r="PXN11"/>
      <c r="PXO11"/>
      <c r="PXP11"/>
      <c r="PXQ11"/>
      <c r="PXR11"/>
      <c r="PXS11"/>
      <c r="PXT11"/>
      <c r="PYY11" s="112"/>
      <c r="PYZ11" s="112"/>
      <c r="PZA11" s="112"/>
      <c r="PZB11" s="112"/>
      <c r="PZC11" s="112"/>
      <c r="PZD11" s="112"/>
      <c r="PZE11" s="112"/>
      <c r="PZF11" s="112"/>
      <c r="PZG11"/>
      <c r="PZH11"/>
      <c r="PZI11"/>
      <c r="PZJ11"/>
      <c r="PZK11"/>
      <c r="PZL11"/>
      <c r="PZM11"/>
      <c r="PZN11"/>
      <c r="PZO11"/>
      <c r="PZP11"/>
      <c r="PZQ11"/>
      <c r="PZR11"/>
      <c r="PZS11"/>
      <c r="PZT11"/>
      <c r="PZU11"/>
      <c r="PZV11"/>
      <c r="PZW11"/>
      <c r="PZX11"/>
      <c r="PZY11"/>
      <c r="PZZ11"/>
      <c r="QAA11"/>
      <c r="QAB11"/>
      <c r="QBG11" s="112"/>
      <c r="QBH11" s="112"/>
      <c r="QBI11" s="112"/>
      <c r="QBJ11" s="112"/>
      <c r="QBK11" s="112"/>
      <c r="QBL11" s="112"/>
      <c r="QBM11" s="112"/>
      <c r="QBN11" s="112"/>
      <c r="QBO11"/>
      <c r="QBP11"/>
      <c r="QBQ11"/>
      <c r="QBR11"/>
      <c r="QBS11"/>
      <c r="QBT11"/>
      <c r="QBU11"/>
      <c r="QBV11"/>
      <c r="QBW11"/>
      <c r="QBX11"/>
      <c r="QBY11"/>
      <c r="QBZ11"/>
      <c r="QCA11"/>
      <c r="QCB11"/>
      <c r="QCC11"/>
      <c r="QCD11"/>
      <c r="QCE11"/>
      <c r="QCF11"/>
      <c r="QCG11"/>
      <c r="QCH11"/>
      <c r="QCI11"/>
      <c r="QCJ11"/>
      <c r="QDO11" s="112"/>
      <c r="QDP11" s="112"/>
      <c r="QDQ11" s="112"/>
      <c r="QDR11" s="112"/>
      <c r="QDS11" s="112"/>
      <c r="QDT11" s="112"/>
      <c r="QDU11" s="112"/>
      <c r="QDV11" s="112"/>
      <c r="QDW11"/>
      <c r="QDX11"/>
      <c r="QDY11"/>
      <c r="QDZ11"/>
      <c r="QEA11"/>
      <c r="QEB11"/>
      <c r="QEC11"/>
      <c r="QED11"/>
      <c r="QEE11"/>
      <c r="QEF11"/>
      <c r="QEG11"/>
      <c r="QEH11"/>
      <c r="QEI11"/>
      <c r="QEJ11"/>
      <c r="QEK11"/>
      <c r="QEL11"/>
      <c r="QEM11"/>
      <c r="QEN11"/>
      <c r="QEO11"/>
      <c r="QEP11"/>
      <c r="QEQ11"/>
      <c r="QER11"/>
      <c r="QFW11" s="112"/>
      <c r="QFX11" s="112"/>
      <c r="QFY11" s="112"/>
      <c r="QFZ11" s="112"/>
      <c r="QGA11" s="112"/>
      <c r="QGB11" s="112"/>
      <c r="QGC11" s="112"/>
      <c r="QGD11" s="112"/>
      <c r="QGE11"/>
      <c r="QGF11"/>
      <c r="QGG11"/>
      <c r="QGH11"/>
      <c r="QGI11"/>
      <c r="QGJ11"/>
      <c r="QGK11"/>
      <c r="QGL11"/>
      <c r="QGM11"/>
      <c r="QGN11"/>
      <c r="QGO11"/>
      <c r="QGP11"/>
      <c r="QGQ11"/>
      <c r="QGR11"/>
      <c r="QGS11"/>
      <c r="QGT11"/>
      <c r="QGU11"/>
      <c r="QGV11"/>
      <c r="QGW11"/>
      <c r="QGX11"/>
      <c r="QGY11"/>
      <c r="QGZ11"/>
      <c r="QIE11" s="112"/>
      <c r="QIF11" s="112"/>
      <c r="QIG11" s="112"/>
      <c r="QIH11" s="112"/>
      <c r="QII11" s="112"/>
      <c r="QIJ11" s="112"/>
      <c r="QIK11" s="112"/>
      <c r="QIL11" s="112"/>
      <c r="QIM11"/>
      <c r="QIN11"/>
      <c r="QIO11"/>
      <c r="QIP11"/>
      <c r="QIQ11"/>
      <c r="QIR11"/>
      <c r="QIS11"/>
      <c r="QIT11"/>
      <c r="QIU11"/>
      <c r="QIV11"/>
      <c r="QIW11"/>
      <c r="QIX11"/>
      <c r="QIY11"/>
      <c r="QIZ11"/>
      <c r="QJA11"/>
      <c r="QJB11"/>
      <c r="QJC11"/>
      <c r="QJD11"/>
      <c r="QJE11"/>
      <c r="QJF11"/>
      <c r="QJG11"/>
      <c r="QJH11"/>
      <c r="QKM11" s="112"/>
      <c r="QKN11" s="112"/>
      <c r="QKO11" s="112"/>
      <c r="QKP11" s="112"/>
      <c r="QKQ11" s="112"/>
      <c r="QKR11" s="112"/>
      <c r="QKS11" s="112"/>
      <c r="QKT11" s="112"/>
      <c r="QKU11"/>
      <c r="QKV11"/>
      <c r="QKW11"/>
      <c r="QKX11"/>
      <c r="QKY11"/>
      <c r="QKZ11"/>
      <c r="QLA11"/>
      <c r="QLB11"/>
      <c r="QLC11"/>
      <c r="QLD11"/>
      <c r="QLE11"/>
      <c r="QLF11"/>
      <c r="QLG11"/>
      <c r="QLH11"/>
      <c r="QLI11"/>
      <c r="QLJ11"/>
      <c r="QLK11"/>
      <c r="QLL11"/>
      <c r="QLM11"/>
      <c r="QLN11"/>
      <c r="QLO11"/>
      <c r="QLP11"/>
      <c r="QMU11" s="112"/>
      <c r="QMV11" s="112"/>
      <c r="QMW11" s="112"/>
      <c r="QMX11" s="112"/>
      <c r="QMY11" s="112"/>
      <c r="QMZ11" s="112"/>
      <c r="QNA11" s="112"/>
      <c r="QNB11" s="112"/>
      <c r="QNC11"/>
      <c r="QND11"/>
      <c r="QNE11"/>
      <c r="QNF11"/>
      <c r="QNG11"/>
      <c r="QNH11"/>
      <c r="QNI11"/>
      <c r="QNJ11"/>
      <c r="QNK11"/>
      <c r="QNL11"/>
      <c r="QNM11"/>
      <c r="QNN11"/>
      <c r="QNO11"/>
      <c r="QNP11"/>
      <c r="QNQ11"/>
      <c r="QNR11"/>
      <c r="QNS11"/>
      <c r="QNT11"/>
      <c r="QNU11"/>
      <c r="QNV11"/>
      <c r="QNW11"/>
      <c r="QNX11"/>
      <c r="QPC11" s="112"/>
      <c r="QPD11" s="112"/>
      <c r="QPE11" s="112"/>
      <c r="QPF11" s="112"/>
      <c r="QPG11" s="112"/>
      <c r="QPH11" s="112"/>
      <c r="QPI11" s="112"/>
      <c r="QPJ11" s="112"/>
      <c r="QPK11"/>
      <c r="QPL11"/>
      <c r="QPM11"/>
      <c r="QPN11"/>
      <c r="QPO11"/>
      <c r="QPP11"/>
      <c r="QPQ11"/>
      <c r="QPR11"/>
      <c r="QPS11"/>
      <c r="QPT11"/>
      <c r="QPU11"/>
      <c r="QPV11"/>
      <c r="QPW11"/>
      <c r="QPX11"/>
      <c r="QPY11"/>
      <c r="QPZ11"/>
      <c r="QQA11"/>
      <c r="QQB11"/>
      <c r="QQC11"/>
      <c r="QQD11"/>
      <c r="QQE11"/>
      <c r="QQF11"/>
      <c r="QRK11" s="112"/>
      <c r="QRL11" s="112"/>
      <c r="QRM11" s="112"/>
      <c r="QRN11" s="112"/>
      <c r="QRO11" s="112"/>
      <c r="QRP11" s="112"/>
      <c r="QRQ11" s="112"/>
      <c r="QRR11" s="112"/>
      <c r="QRS11"/>
      <c r="QRT11"/>
      <c r="QRU11"/>
      <c r="QRV11"/>
      <c r="QRW11"/>
      <c r="QRX11"/>
      <c r="QRY11"/>
      <c r="QRZ11"/>
      <c r="QSA11"/>
      <c r="QSB11"/>
      <c r="QSC11"/>
      <c r="QSD11"/>
      <c r="QSE11"/>
      <c r="QSF11"/>
      <c r="QSG11"/>
      <c r="QSH11"/>
      <c r="QSI11"/>
      <c r="QSJ11"/>
      <c r="QSK11"/>
      <c r="QSL11"/>
      <c r="QSM11"/>
      <c r="QSN11"/>
      <c r="QTS11" s="112"/>
      <c r="QTT11" s="112"/>
      <c r="QTU11" s="112"/>
      <c r="QTV11" s="112"/>
      <c r="QTW11" s="112"/>
      <c r="QTX11" s="112"/>
      <c r="QTY11" s="112"/>
      <c r="QTZ11" s="112"/>
      <c r="QUA11"/>
      <c r="QUB11"/>
      <c r="QUC11"/>
      <c r="QUD11"/>
      <c r="QUE11"/>
      <c r="QUF11"/>
      <c r="QUG11"/>
      <c r="QUH11"/>
      <c r="QUI11"/>
      <c r="QUJ11"/>
      <c r="QUK11"/>
      <c r="QUL11"/>
      <c r="QUM11"/>
      <c r="QUN11"/>
      <c r="QUO11"/>
      <c r="QUP11"/>
      <c r="QUQ11"/>
      <c r="QUR11"/>
      <c r="QUS11"/>
      <c r="QUT11"/>
      <c r="QUU11"/>
      <c r="QUV11"/>
      <c r="QWA11" s="112"/>
      <c r="QWB11" s="112"/>
      <c r="QWC11" s="112"/>
      <c r="QWD11" s="112"/>
      <c r="QWE11" s="112"/>
      <c r="QWF11" s="112"/>
      <c r="QWG11" s="112"/>
      <c r="QWH11" s="112"/>
      <c r="QWI11"/>
      <c r="QWJ11"/>
      <c r="QWK11"/>
      <c r="QWL11"/>
      <c r="QWM11"/>
      <c r="QWN11"/>
      <c r="QWO11"/>
      <c r="QWP11"/>
      <c r="QWQ11"/>
      <c r="QWR11"/>
      <c r="QWS11"/>
      <c r="QWT11"/>
      <c r="QWU11"/>
      <c r="QWV11"/>
      <c r="QWW11"/>
      <c r="QWX11"/>
      <c r="QWY11"/>
      <c r="QWZ11"/>
      <c r="QXA11"/>
      <c r="QXB11"/>
      <c r="QXC11"/>
      <c r="QXD11"/>
      <c r="QYI11" s="112"/>
      <c r="QYJ11" s="112"/>
      <c r="QYK11" s="112"/>
      <c r="QYL11" s="112"/>
      <c r="QYM11" s="112"/>
      <c r="QYN11" s="112"/>
      <c r="QYO11" s="112"/>
      <c r="QYP11" s="112"/>
      <c r="QYQ11"/>
      <c r="QYR11"/>
      <c r="QYS11"/>
      <c r="QYT11"/>
      <c r="QYU11"/>
      <c r="QYV11"/>
      <c r="QYW11"/>
      <c r="QYX11"/>
      <c r="QYY11"/>
      <c r="QYZ11"/>
      <c r="QZA11"/>
      <c r="QZB11"/>
      <c r="QZC11"/>
      <c r="QZD11"/>
      <c r="QZE11"/>
      <c r="QZF11"/>
      <c r="QZG11"/>
      <c r="QZH11"/>
      <c r="QZI11"/>
      <c r="QZJ11"/>
      <c r="QZK11"/>
      <c r="QZL11"/>
      <c r="RAQ11" s="112"/>
      <c r="RAR11" s="112"/>
      <c r="RAS11" s="112"/>
      <c r="RAT11" s="112"/>
      <c r="RAU11" s="112"/>
      <c r="RAV11" s="112"/>
      <c r="RAW11" s="112"/>
      <c r="RAX11" s="112"/>
      <c r="RAY11"/>
      <c r="RAZ11"/>
      <c r="RBA11"/>
      <c r="RBB11"/>
      <c r="RBC11"/>
      <c r="RBD11"/>
      <c r="RBE11"/>
      <c r="RBF11"/>
      <c r="RBG11"/>
      <c r="RBH11"/>
      <c r="RBI11"/>
      <c r="RBJ11"/>
      <c r="RBK11"/>
      <c r="RBL11"/>
      <c r="RBM11"/>
      <c r="RBN11"/>
      <c r="RBO11"/>
      <c r="RBP11"/>
      <c r="RBQ11"/>
      <c r="RBR11"/>
      <c r="RBS11"/>
      <c r="RBT11"/>
      <c r="RCY11" s="112"/>
      <c r="RCZ11" s="112"/>
      <c r="RDA11" s="112"/>
      <c r="RDB11" s="112"/>
      <c r="RDC11" s="112"/>
      <c r="RDD11" s="112"/>
      <c r="RDE11" s="112"/>
      <c r="RDF11" s="112"/>
      <c r="RDG11"/>
      <c r="RDH11"/>
      <c r="RDI11"/>
      <c r="RDJ11"/>
      <c r="RDK11"/>
      <c r="RDL11"/>
      <c r="RDM11"/>
      <c r="RDN11"/>
      <c r="RDO11"/>
      <c r="RDP11"/>
      <c r="RDQ11"/>
      <c r="RDR11"/>
      <c r="RDS11"/>
      <c r="RDT11"/>
      <c r="RDU11"/>
      <c r="RDV11"/>
      <c r="RDW11"/>
      <c r="RDX11"/>
      <c r="RDY11"/>
      <c r="RDZ11"/>
      <c r="REA11"/>
      <c r="REB11"/>
      <c r="RFG11" s="112"/>
      <c r="RFH11" s="112"/>
      <c r="RFI11" s="112"/>
      <c r="RFJ11" s="112"/>
      <c r="RFK11" s="112"/>
      <c r="RFL11" s="112"/>
      <c r="RFM11" s="112"/>
      <c r="RFN11" s="112"/>
      <c r="RFO11"/>
      <c r="RFP11"/>
      <c r="RFQ11"/>
      <c r="RFR11"/>
      <c r="RFS11"/>
      <c r="RFT11"/>
      <c r="RFU11"/>
      <c r="RFV11"/>
      <c r="RFW11"/>
      <c r="RFX11"/>
      <c r="RFY11"/>
      <c r="RFZ11"/>
      <c r="RGA11"/>
      <c r="RGB11"/>
      <c r="RGC11"/>
      <c r="RGD11"/>
      <c r="RGE11"/>
      <c r="RGF11"/>
      <c r="RGG11"/>
      <c r="RGH11"/>
      <c r="RGI11"/>
      <c r="RGJ11"/>
      <c r="RHO11" s="112"/>
      <c r="RHP11" s="112"/>
      <c r="RHQ11" s="112"/>
      <c r="RHR11" s="112"/>
      <c r="RHS11" s="112"/>
      <c r="RHT11" s="112"/>
      <c r="RHU11" s="112"/>
      <c r="RHV11" s="112"/>
      <c r="RHW11"/>
      <c r="RHX11"/>
      <c r="RHY11"/>
      <c r="RHZ11"/>
      <c r="RIA11"/>
      <c r="RIB11"/>
      <c r="RIC11"/>
      <c r="RID11"/>
      <c r="RIE11"/>
      <c r="RIF11"/>
      <c r="RIG11"/>
      <c r="RIH11"/>
      <c r="RII11"/>
      <c r="RIJ11"/>
      <c r="RIK11"/>
      <c r="RIL11"/>
      <c r="RIM11"/>
      <c r="RIN11"/>
      <c r="RIO11"/>
      <c r="RIP11"/>
      <c r="RIQ11"/>
      <c r="RIR11"/>
      <c r="RJW11" s="112"/>
      <c r="RJX11" s="112"/>
      <c r="RJY11" s="112"/>
      <c r="RJZ11" s="112"/>
      <c r="RKA11" s="112"/>
      <c r="RKB11" s="112"/>
      <c r="RKC11" s="112"/>
      <c r="RKD11" s="112"/>
      <c r="RKE11"/>
      <c r="RKF11"/>
      <c r="RKG11"/>
      <c r="RKH11"/>
      <c r="RKI11"/>
      <c r="RKJ11"/>
      <c r="RKK11"/>
      <c r="RKL11"/>
      <c r="RKM11"/>
      <c r="RKN11"/>
      <c r="RKO11"/>
      <c r="RKP11"/>
      <c r="RKQ11"/>
      <c r="RKR11"/>
      <c r="RKS11"/>
      <c r="RKT11"/>
      <c r="RKU11"/>
      <c r="RKV11"/>
      <c r="RKW11"/>
      <c r="RKX11"/>
      <c r="RKY11"/>
      <c r="RKZ11"/>
      <c r="RME11" s="112"/>
      <c r="RMF11" s="112"/>
      <c r="RMG11" s="112"/>
      <c r="RMH11" s="112"/>
      <c r="RMI11" s="112"/>
      <c r="RMJ11" s="112"/>
      <c r="RMK11" s="112"/>
      <c r="RML11" s="112"/>
      <c r="RMM11"/>
      <c r="RMN11"/>
      <c r="RMO11"/>
      <c r="RMP11"/>
      <c r="RMQ11"/>
      <c r="RMR11"/>
      <c r="RMS11"/>
      <c r="RMT11"/>
      <c r="RMU11"/>
      <c r="RMV11"/>
      <c r="RMW11"/>
      <c r="RMX11"/>
      <c r="RMY11"/>
      <c r="RMZ11"/>
      <c r="RNA11"/>
      <c r="RNB11"/>
      <c r="RNC11"/>
      <c r="RND11"/>
      <c r="RNE11"/>
      <c r="RNF11"/>
      <c r="RNG11"/>
      <c r="RNH11"/>
      <c r="ROM11" s="112"/>
      <c r="RON11" s="112"/>
      <c r="ROO11" s="112"/>
      <c r="ROP11" s="112"/>
      <c r="ROQ11" s="112"/>
      <c r="ROR11" s="112"/>
      <c r="ROS11" s="112"/>
      <c r="ROT11" s="112"/>
      <c r="ROU11"/>
      <c r="ROV11"/>
      <c r="ROW11"/>
      <c r="ROX11"/>
      <c r="ROY11"/>
      <c r="ROZ11"/>
      <c r="RPA11"/>
      <c r="RPB11"/>
      <c r="RPC11"/>
      <c r="RPD11"/>
      <c r="RPE11"/>
      <c r="RPF11"/>
      <c r="RPG11"/>
      <c r="RPH11"/>
      <c r="RPI11"/>
      <c r="RPJ11"/>
      <c r="RPK11"/>
      <c r="RPL11"/>
      <c r="RPM11"/>
      <c r="RPN11"/>
      <c r="RPO11"/>
      <c r="RPP11"/>
      <c r="RQU11" s="112"/>
      <c r="RQV11" s="112"/>
      <c r="RQW11" s="112"/>
      <c r="RQX11" s="112"/>
      <c r="RQY11" s="112"/>
      <c r="RQZ11" s="112"/>
      <c r="RRA11" s="112"/>
      <c r="RRB11" s="112"/>
      <c r="RRC11"/>
      <c r="RRD11"/>
      <c r="RRE11"/>
      <c r="RRF11"/>
      <c r="RRG11"/>
      <c r="RRH11"/>
      <c r="RRI11"/>
      <c r="RRJ11"/>
      <c r="RRK11"/>
      <c r="RRL11"/>
      <c r="RRM11"/>
      <c r="RRN11"/>
      <c r="RRO11"/>
      <c r="RRP11"/>
      <c r="RRQ11"/>
      <c r="RRR11"/>
      <c r="RRS11"/>
      <c r="RRT11"/>
      <c r="RRU11"/>
      <c r="RRV11"/>
      <c r="RRW11"/>
      <c r="RRX11"/>
      <c r="RTC11" s="112"/>
      <c r="RTD11" s="112"/>
      <c r="RTE11" s="112"/>
      <c r="RTF11" s="112"/>
      <c r="RTG11" s="112"/>
      <c r="RTH11" s="112"/>
      <c r="RTI11" s="112"/>
      <c r="RTJ11" s="112"/>
      <c r="RTK11"/>
      <c r="RTL11"/>
      <c r="RTM11"/>
      <c r="RTN11"/>
      <c r="RTO11"/>
      <c r="RTP11"/>
      <c r="RTQ11"/>
      <c r="RTR11"/>
      <c r="RTS11"/>
      <c r="RTT11"/>
      <c r="RTU11"/>
      <c r="RTV11"/>
      <c r="RTW11"/>
      <c r="RTX11"/>
      <c r="RTY11"/>
      <c r="RTZ11"/>
      <c r="RUA11"/>
      <c r="RUB11"/>
      <c r="RUC11"/>
      <c r="RUD11"/>
      <c r="RUE11"/>
      <c r="RUF11"/>
      <c r="RVK11" s="112"/>
      <c r="RVL11" s="112"/>
      <c r="RVM11" s="112"/>
      <c r="RVN11" s="112"/>
      <c r="RVO11" s="112"/>
      <c r="RVP11" s="112"/>
      <c r="RVQ11" s="112"/>
      <c r="RVR11" s="112"/>
      <c r="RVS11"/>
      <c r="RVT11"/>
      <c r="RVU11"/>
      <c r="RVV11"/>
      <c r="RVW11"/>
      <c r="RVX11"/>
      <c r="RVY11"/>
      <c r="RVZ11"/>
      <c r="RWA11"/>
      <c r="RWB11"/>
      <c r="RWC11"/>
      <c r="RWD11"/>
      <c r="RWE11"/>
      <c r="RWF11"/>
      <c r="RWG11"/>
      <c r="RWH11"/>
      <c r="RWI11"/>
      <c r="RWJ11"/>
      <c r="RWK11"/>
      <c r="RWL11"/>
      <c r="RWM11"/>
      <c r="RWN11"/>
      <c r="RXS11" s="112"/>
      <c r="RXT11" s="112"/>
      <c r="RXU11" s="112"/>
      <c r="RXV11" s="112"/>
      <c r="RXW11" s="112"/>
      <c r="RXX11" s="112"/>
      <c r="RXY11" s="112"/>
      <c r="RXZ11" s="112"/>
      <c r="RYA11"/>
      <c r="RYB11"/>
      <c r="RYC11"/>
      <c r="RYD11"/>
      <c r="RYE11"/>
      <c r="RYF11"/>
      <c r="RYG11"/>
      <c r="RYH11"/>
      <c r="RYI11"/>
      <c r="RYJ11"/>
      <c r="RYK11"/>
      <c r="RYL11"/>
      <c r="RYM11"/>
      <c r="RYN11"/>
      <c r="RYO11"/>
      <c r="RYP11"/>
      <c r="RYQ11"/>
      <c r="RYR11"/>
      <c r="RYS11"/>
      <c r="RYT11"/>
      <c r="RYU11"/>
      <c r="RYV11"/>
      <c r="SAA11" s="112"/>
      <c r="SAB11" s="112"/>
      <c r="SAC11" s="112"/>
      <c r="SAD11" s="112"/>
      <c r="SAE11" s="112"/>
      <c r="SAF11" s="112"/>
      <c r="SAG11" s="112"/>
      <c r="SAH11" s="112"/>
      <c r="SAI11"/>
      <c r="SAJ11"/>
      <c r="SAK11"/>
      <c r="SAL11"/>
      <c r="SAM11"/>
      <c r="SAN11"/>
      <c r="SAO11"/>
      <c r="SAP11"/>
      <c r="SAQ11"/>
      <c r="SAR11"/>
      <c r="SAS11"/>
      <c r="SAT11"/>
      <c r="SAU11"/>
      <c r="SAV11"/>
      <c r="SAW11"/>
      <c r="SAX11"/>
      <c r="SAY11"/>
      <c r="SAZ11"/>
      <c r="SBA11"/>
      <c r="SBB11"/>
      <c r="SBC11"/>
      <c r="SBD11"/>
      <c r="SCI11" s="112"/>
      <c r="SCJ11" s="112"/>
      <c r="SCK11" s="112"/>
      <c r="SCL11" s="112"/>
      <c r="SCM11" s="112"/>
      <c r="SCN11" s="112"/>
      <c r="SCO11" s="112"/>
      <c r="SCP11" s="112"/>
      <c r="SCQ11"/>
      <c r="SCR11"/>
      <c r="SCS11"/>
      <c r="SCT11"/>
      <c r="SCU11"/>
      <c r="SCV11"/>
      <c r="SCW11"/>
      <c r="SCX11"/>
      <c r="SCY11"/>
      <c r="SCZ11"/>
      <c r="SDA11"/>
      <c r="SDB11"/>
      <c r="SDC11"/>
      <c r="SDD11"/>
      <c r="SDE11"/>
      <c r="SDF11"/>
      <c r="SDG11"/>
      <c r="SDH11"/>
      <c r="SDI11"/>
      <c r="SDJ11"/>
      <c r="SDK11"/>
      <c r="SDL11"/>
      <c r="SEQ11" s="112"/>
      <c r="SER11" s="112"/>
      <c r="SES11" s="112"/>
      <c r="SET11" s="112"/>
      <c r="SEU11" s="112"/>
      <c r="SEV11" s="112"/>
      <c r="SEW11" s="112"/>
      <c r="SEX11" s="112"/>
      <c r="SEY11"/>
      <c r="SEZ11"/>
      <c r="SFA11"/>
      <c r="SFB11"/>
      <c r="SFC11"/>
      <c r="SFD11"/>
      <c r="SFE11"/>
      <c r="SFF11"/>
      <c r="SFG11"/>
      <c r="SFH11"/>
      <c r="SFI11"/>
      <c r="SFJ11"/>
      <c r="SFK11"/>
      <c r="SFL11"/>
      <c r="SFM11"/>
      <c r="SFN11"/>
      <c r="SFO11"/>
      <c r="SFP11"/>
      <c r="SFQ11"/>
      <c r="SFR11"/>
      <c r="SFS11"/>
      <c r="SFT11"/>
      <c r="SGY11" s="112"/>
      <c r="SGZ11" s="112"/>
      <c r="SHA11" s="112"/>
      <c r="SHB11" s="112"/>
      <c r="SHC11" s="112"/>
      <c r="SHD11" s="112"/>
      <c r="SHE11" s="112"/>
      <c r="SHF11" s="112"/>
      <c r="SHG11"/>
      <c r="SHH11"/>
      <c r="SHI11"/>
      <c r="SHJ11"/>
      <c r="SHK11"/>
      <c r="SHL11"/>
      <c r="SHM11"/>
      <c r="SHN11"/>
      <c r="SHO11"/>
      <c r="SHP11"/>
      <c r="SHQ11"/>
      <c r="SHR11"/>
      <c r="SHS11"/>
      <c r="SHT11"/>
      <c r="SHU11"/>
      <c r="SHV11"/>
      <c r="SHW11"/>
      <c r="SHX11"/>
      <c r="SHY11"/>
      <c r="SHZ11"/>
      <c r="SIA11"/>
      <c r="SIB11"/>
      <c r="SJG11" s="112"/>
      <c r="SJH11" s="112"/>
      <c r="SJI11" s="112"/>
      <c r="SJJ11" s="112"/>
      <c r="SJK11" s="112"/>
      <c r="SJL11" s="112"/>
      <c r="SJM11" s="112"/>
      <c r="SJN11" s="112"/>
      <c r="SJO11"/>
      <c r="SJP11"/>
      <c r="SJQ11"/>
      <c r="SJR11"/>
      <c r="SJS11"/>
      <c r="SJT11"/>
      <c r="SJU11"/>
      <c r="SJV11"/>
      <c r="SJW11"/>
      <c r="SJX11"/>
      <c r="SJY11"/>
      <c r="SJZ11"/>
      <c r="SKA11"/>
      <c r="SKB11"/>
      <c r="SKC11"/>
      <c r="SKD11"/>
      <c r="SKE11"/>
      <c r="SKF11"/>
      <c r="SKG11"/>
      <c r="SKH11"/>
      <c r="SKI11"/>
      <c r="SKJ11"/>
      <c r="SLO11" s="112"/>
      <c r="SLP11" s="112"/>
      <c r="SLQ11" s="112"/>
      <c r="SLR11" s="112"/>
      <c r="SLS11" s="112"/>
      <c r="SLT11" s="112"/>
      <c r="SLU11" s="112"/>
      <c r="SLV11" s="112"/>
      <c r="SLW11"/>
      <c r="SLX11"/>
      <c r="SLY11"/>
      <c r="SLZ11"/>
      <c r="SMA11"/>
      <c r="SMB11"/>
      <c r="SMC11"/>
      <c r="SMD11"/>
      <c r="SME11"/>
      <c r="SMF11"/>
      <c r="SMG11"/>
      <c r="SMH11"/>
      <c r="SMI11"/>
      <c r="SMJ11"/>
      <c r="SMK11"/>
      <c r="SML11"/>
      <c r="SMM11"/>
      <c r="SMN11"/>
      <c r="SMO11"/>
      <c r="SMP11"/>
      <c r="SMQ11"/>
      <c r="SMR11"/>
      <c r="SNW11" s="112"/>
      <c r="SNX11" s="112"/>
      <c r="SNY11" s="112"/>
      <c r="SNZ11" s="112"/>
      <c r="SOA11" s="112"/>
      <c r="SOB11" s="112"/>
      <c r="SOC11" s="112"/>
      <c r="SOD11" s="112"/>
      <c r="SOE11"/>
      <c r="SOF11"/>
      <c r="SOG11"/>
      <c r="SOH11"/>
      <c r="SOI11"/>
      <c r="SOJ11"/>
      <c r="SOK11"/>
      <c r="SOL11"/>
      <c r="SOM11"/>
      <c r="SON11"/>
      <c r="SOO11"/>
      <c r="SOP11"/>
      <c r="SOQ11"/>
      <c r="SOR11"/>
      <c r="SOS11"/>
      <c r="SOT11"/>
      <c r="SOU11"/>
      <c r="SOV11"/>
      <c r="SOW11"/>
      <c r="SOX11"/>
      <c r="SOY11"/>
      <c r="SOZ11"/>
      <c r="SQE11" s="112"/>
      <c r="SQF11" s="112"/>
      <c r="SQG11" s="112"/>
      <c r="SQH11" s="112"/>
      <c r="SQI11" s="112"/>
      <c r="SQJ11" s="112"/>
      <c r="SQK11" s="112"/>
      <c r="SQL11" s="112"/>
      <c r="SQM11"/>
      <c r="SQN11"/>
      <c r="SQO11"/>
      <c r="SQP11"/>
      <c r="SQQ11"/>
      <c r="SQR11"/>
      <c r="SQS11"/>
      <c r="SQT11"/>
      <c r="SQU11"/>
      <c r="SQV11"/>
      <c r="SQW11"/>
      <c r="SQX11"/>
      <c r="SQY11"/>
      <c r="SQZ11"/>
      <c r="SRA11"/>
      <c r="SRB11"/>
      <c r="SRC11"/>
      <c r="SRD11"/>
      <c r="SRE11"/>
      <c r="SRF11"/>
      <c r="SRG11"/>
      <c r="SRH11"/>
      <c r="SSM11" s="112"/>
      <c r="SSN11" s="112"/>
      <c r="SSO11" s="112"/>
      <c r="SSP11" s="112"/>
      <c r="SSQ11" s="112"/>
      <c r="SSR11" s="112"/>
      <c r="SSS11" s="112"/>
      <c r="SST11" s="112"/>
      <c r="SSU11"/>
      <c r="SSV11"/>
      <c r="SSW11"/>
      <c r="SSX11"/>
      <c r="SSY11"/>
      <c r="SSZ11"/>
      <c r="STA11"/>
      <c r="STB11"/>
      <c r="STC11"/>
      <c r="STD11"/>
      <c r="STE11"/>
      <c r="STF11"/>
      <c r="STG11"/>
      <c r="STH11"/>
      <c r="STI11"/>
      <c r="STJ11"/>
      <c r="STK11"/>
      <c r="STL11"/>
      <c r="STM11"/>
      <c r="STN11"/>
      <c r="STO11"/>
      <c r="STP11"/>
      <c r="SUU11" s="112"/>
      <c r="SUV11" s="112"/>
      <c r="SUW11" s="112"/>
      <c r="SUX11" s="112"/>
      <c r="SUY11" s="112"/>
      <c r="SUZ11" s="112"/>
      <c r="SVA11" s="112"/>
      <c r="SVB11" s="112"/>
      <c r="SVC11"/>
      <c r="SVD11"/>
      <c r="SVE11"/>
      <c r="SVF11"/>
      <c r="SVG11"/>
      <c r="SVH11"/>
      <c r="SVI11"/>
      <c r="SVJ11"/>
      <c r="SVK11"/>
      <c r="SVL11"/>
      <c r="SVM11"/>
      <c r="SVN11"/>
      <c r="SVO11"/>
      <c r="SVP11"/>
      <c r="SVQ11"/>
      <c r="SVR11"/>
      <c r="SVS11"/>
      <c r="SVT11"/>
      <c r="SVU11"/>
      <c r="SVV11"/>
      <c r="SVW11"/>
      <c r="SVX11"/>
      <c r="SXC11" s="112"/>
      <c r="SXD11" s="112"/>
      <c r="SXE11" s="112"/>
      <c r="SXF11" s="112"/>
      <c r="SXG11" s="112"/>
      <c r="SXH11" s="112"/>
      <c r="SXI11" s="112"/>
      <c r="SXJ11" s="112"/>
      <c r="SXK11"/>
      <c r="SXL11"/>
      <c r="SXM11"/>
      <c r="SXN11"/>
      <c r="SXO11"/>
      <c r="SXP11"/>
      <c r="SXQ11"/>
      <c r="SXR11"/>
      <c r="SXS11"/>
      <c r="SXT11"/>
      <c r="SXU11"/>
      <c r="SXV11"/>
      <c r="SXW11"/>
      <c r="SXX11"/>
      <c r="SXY11"/>
      <c r="SXZ11"/>
      <c r="SYA11"/>
      <c r="SYB11"/>
      <c r="SYC11"/>
      <c r="SYD11"/>
      <c r="SYE11"/>
      <c r="SYF11"/>
      <c r="SZK11" s="112"/>
      <c r="SZL11" s="112"/>
      <c r="SZM11" s="112"/>
      <c r="SZN11" s="112"/>
      <c r="SZO11" s="112"/>
      <c r="SZP11" s="112"/>
      <c r="SZQ11" s="112"/>
      <c r="SZR11" s="112"/>
      <c r="SZS11"/>
      <c r="SZT11"/>
      <c r="SZU11"/>
      <c r="SZV11"/>
      <c r="SZW11"/>
      <c r="SZX11"/>
      <c r="SZY11"/>
      <c r="SZZ11"/>
      <c r="TAA11"/>
      <c r="TAB11"/>
      <c r="TAC11"/>
      <c r="TAD11"/>
      <c r="TAE11"/>
      <c r="TAF11"/>
      <c r="TAG11"/>
      <c r="TAH11"/>
      <c r="TAI11"/>
      <c r="TAJ11"/>
      <c r="TAK11"/>
      <c r="TAL11"/>
      <c r="TAM11"/>
      <c r="TAN11"/>
      <c r="TBS11" s="112"/>
      <c r="TBT11" s="112"/>
      <c r="TBU11" s="112"/>
      <c r="TBV11" s="112"/>
      <c r="TBW11" s="112"/>
      <c r="TBX11" s="112"/>
      <c r="TBY11" s="112"/>
      <c r="TBZ11" s="112"/>
      <c r="TCA11"/>
      <c r="TCB11"/>
      <c r="TCC11"/>
      <c r="TCD11"/>
      <c r="TCE11"/>
      <c r="TCF11"/>
      <c r="TCG11"/>
      <c r="TCH11"/>
      <c r="TCI11"/>
      <c r="TCJ11"/>
      <c r="TCK11"/>
      <c r="TCL11"/>
      <c r="TCM11"/>
      <c r="TCN11"/>
      <c r="TCO11"/>
      <c r="TCP11"/>
      <c r="TCQ11"/>
      <c r="TCR11"/>
      <c r="TCS11"/>
      <c r="TCT11"/>
      <c r="TCU11"/>
      <c r="TCV11"/>
      <c r="TEA11" s="112"/>
      <c r="TEB11" s="112"/>
      <c r="TEC11" s="112"/>
      <c r="TED11" s="112"/>
      <c r="TEE11" s="112"/>
      <c r="TEF11" s="112"/>
      <c r="TEG11" s="112"/>
      <c r="TEH11" s="112"/>
      <c r="TEI11"/>
      <c r="TEJ11"/>
      <c r="TEK11"/>
      <c r="TEL11"/>
      <c r="TEM11"/>
      <c r="TEN11"/>
      <c r="TEO11"/>
      <c r="TEP11"/>
      <c r="TEQ11"/>
      <c r="TER11"/>
      <c r="TES11"/>
      <c r="TET11"/>
      <c r="TEU11"/>
      <c r="TEV11"/>
      <c r="TEW11"/>
      <c r="TEX11"/>
      <c r="TEY11"/>
      <c r="TEZ11"/>
      <c r="TFA11"/>
      <c r="TFB11"/>
      <c r="TFC11"/>
      <c r="TFD11"/>
      <c r="TGI11" s="112"/>
      <c r="TGJ11" s="112"/>
      <c r="TGK11" s="112"/>
      <c r="TGL11" s="112"/>
      <c r="TGM11" s="112"/>
      <c r="TGN11" s="112"/>
      <c r="TGO11" s="112"/>
      <c r="TGP11" s="112"/>
      <c r="TGQ11"/>
      <c r="TGR11"/>
      <c r="TGS11"/>
      <c r="TGT11"/>
      <c r="TGU11"/>
      <c r="TGV11"/>
      <c r="TGW11"/>
      <c r="TGX11"/>
      <c r="TGY11"/>
      <c r="TGZ11"/>
      <c r="THA11"/>
      <c r="THB11"/>
      <c r="THC11"/>
      <c r="THD11"/>
      <c r="THE11"/>
      <c r="THF11"/>
      <c r="THG11"/>
      <c r="THH11"/>
      <c r="THI11"/>
      <c r="THJ11"/>
      <c r="THK11"/>
      <c r="THL11"/>
      <c r="TIQ11" s="112"/>
      <c r="TIR11" s="112"/>
      <c r="TIS11" s="112"/>
      <c r="TIT11" s="112"/>
      <c r="TIU11" s="112"/>
      <c r="TIV11" s="112"/>
      <c r="TIW11" s="112"/>
      <c r="TIX11" s="112"/>
      <c r="TIY11"/>
      <c r="TIZ11"/>
      <c r="TJA11"/>
      <c r="TJB11"/>
      <c r="TJC11"/>
      <c r="TJD11"/>
      <c r="TJE11"/>
      <c r="TJF11"/>
      <c r="TJG11"/>
      <c r="TJH11"/>
      <c r="TJI11"/>
      <c r="TJJ11"/>
      <c r="TJK11"/>
      <c r="TJL11"/>
      <c r="TJM11"/>
      <c r="TJN11"/>
      <c r="TJO11"/>
      <c r="TJP11"/>
      <c r="TJQ11"/>
      <c r="TJR11"/>
      <c r="TJS11"/>
      <c r="TJT11"/>
      <c r="TKY11" s="112"/>
      <c r="TKZ11" s="112"/>
      <c r="TLA11" s="112"/>
      <c r="TLB11" s="112"/>
      <c r="TLC11" s="112"/>
      <c r="TLD11" s="112"/>
      <c r="TLE11" s="112"/>
      <c r="TLF11" s="112"/>
      <c r="TLG11"/>
      <c r="TLH11"/>
      <c r="TLI11"/>
      <c r="TLJ11"/>
      <c r="TLK11"/>
      <c r="TLL11"/>
      <c r="TLM11"/>
      <c r="TLN11"/>
      <c r="TLO11"/>
      <c r="TLP11"/>
      <c r="TLQ11"/>
      <c r="TLR11"/>
      <c r="TLS11"/>
      <c r="TLT11"/>
      <c r="TLU11"/>
      <c r="TLV11"/>
      <c r="TLW11"/>
      <c r="TLX11"/>
      <c r="TLY11"/>
      <c r="TLZ11"/>
      <c r="TMA11"/>
      <c r="TMB11"/>
      <c r="TNG11" s="112"/>
      <c r="TNH11" s="112"/>
      <c r="TNI11" s="112"/>
      <c r="TNJ11" s="112"/>
      <c r="TNK11" s="112"/>
      <c r="TNL11" s="112"/>
      <c r="TNM11" s="112"/>
      <c r="TNN11" s="112"/>
      <c r="TNO11"/>
      <c r="TNP11"/>
      <c r="TNQ11"/>
      <c r="TNR11"/>
      <c r="TNS11"/>
      <c r="TNT11"/>
      <c r="TNU11"/>
      <c r="TNV11"/>
      <c r="TNW11"/>
      <c r="TNX11"/>
      <c r="TNY11"/>
      <c r="TNZ11"/>
      <c r="TOA11"/>
      <c r="TOB11"/>
      <c r="TOC11"/>
      <c r="TOD11"/>
      <c r="TOE11"/>
      <c r="TOF11"/>
      <c r="TOG11"/>
      <c r="TOH11"/>
      <c r="TOI11"/>
      <c r="TOJ11"/>
      <c r="TPO11" s="112"/>
      <c r="TPP11" s="112"/>
      <c r="TPQ11" s="112"/>
      <c r="TPR11" s="112"/>
      <c r="TPS11" s="112"/>
      <c r="TPT11" s="112"/>
      <c r="TPU11" s="112"/>
      <c r="TPV11" s="112"/>
      <c r="TPW11"/>
      <c r="TPX11"/>
      <c r="TPY11"/>
      <c r="TPZ11"/>
      <c r="TQA11"/>
      <c r="TQB11"/>
      <c r="TQC11"/>
      <c r="TQD11"/>
      <c r="TQE11"/>
      <c r="TQF11"/>
      <c r="TQG11"/>
      <c r="TQH11"/>
      <c r="TQI11"/>
      <c r="TQJ11"/>
      <c r="TQK11"/>
      <c r="TQL11"/>
      <c r="TQM11"/>
      <c r="TQN11"/>
      <c r="TQO11"/>
      <c r="TQP11"/>
      <c r="TQQ11"/>
      <c r="TQR11"/>
      <c r="TRW11" s="112"/>
      <c r="TRX11" s="112"/>
      <c r="TRY11" s="112"/>
      <c r="TRZ11" s="112"/>
      <c r="TSA11" s="112"/>
      <c r="TSB11" s="112"/>
      <c r="TSC11" s="112"/>
      <c r="TSD11" s="112"/>
      <c r="TSE11"/>
      <c r="TSF11"/>
      <c r="TSG11"/>
      <c r="TSH11"/>
      <c r="TSI11"/>
      <c r="TSJ11"/>
      <c r="TSK11"/>
      <c r="TSL11"/>
      <c r="TSM11"/>
      <c r="TSN11"/>
      <c r="TSO11"/>
      <c r="TSP11"/>
      <c r="TSQ11"/>
      <c r="TSR11"/>
      <c r="TSS11"/>
      <c r="TST11"/>
      <c r="TSU11"/>
      <c r="TSV11"/>
      <c r="TSW11"/>
      <c r="TSX11"/>
      <c r="TSY11"/>
      <c r="TSZ11"/>
      <c r="TUE11" s="112"/>
      <c r="TUF11" s="112"/>
      <c r="TUG11" s="112"/>
      <c r="TUH11" s="112"/>
      <c r="TUI11" s="112"/>
      <c r="TUJ11" s="112"/>
      <c r="TUK11" s="112"/>
      <c r="TUL11" s="112"/>
      <c r="TUM11"/>
      <c r="TUN11"/>
      <c r="TUO11"/>
      <c r="TUP11"/>
      <c r="TUQ11"/>
      <c r="TUR11"/>
      <c r="TUS11"/>
      <c r="TUT11"/>
      <c r="TUU11"/>
      <c r="TUV11"/>
      <c r="TUW11"/>
      <c r="TUX11"/>
      <c r="TUY11"/>
      <c r="TUZ11"/>
      <c r="TVA11"/>
      <c r="TVB11"/>
      <c r="TVC11"/>
      <c r="TVD11"/>
      <c r="TVE11"/>
      <c r="TVF11"/>
      <c r="TVG11"/>
      <c r="TVH11"/>
      <c r="TWM11" s="112"/>
      <c r="TWN11" s="112"/>
      <c r="TWO11" s="112"/>
      <c r="TWP11" s="112"/>
      <c r="TWQ11" s="112"/>
      <c r="TWR11" s="112"/>
      <c r="TWS11" s="112"/>
      <c r="TWT11" s="112"/>
      <c r="TWU11"/>
      <c r="TWV11"/>
      <c r="TWW11"/>
      <c r="TWX11"/>
      <c r="TWY11"/>
      <c r="TWZ11"/>
      <c r="TXA11"/>
      <c r="TXB11"/>
      <c r="TXC11"/>
      <c r="TXD11"/>
      <c r="TXE11"/>
      <c r="TXF11"/>
      <c r="TXG11"/>
      <c r="TXH11"/>
      <c r="TXI11"/>
      <c r="TXJ11"/>
      <c r="TXK11"/>
      <c r="TXL11"/>
      <c r="TXM11"/>
      <c r="TXN11"/>
      <c r="TXO11"/>
      <c r="TXP11"/>
      <c r="TYU11" s="112"/>
      <c r="TYV11" s="112"/>
      <c r="TYW11" s="112"/>
      <c r="TYX11" s="112"/>
      <c r="TYY11" s="112"/>
      <c r="TYZ11" s="112"/>
      <c r="TZA11" s="112"/>
      <c r="TZB11" s="112"/>
      <c r="TZC11"/>
      <c r="TZD11"/>
      <c r="TZE11"/>
      <c r="TZF11"/>
      <c r="TZG11"/>
      <c r="TZH11"/>
      <c r="TZI11"/>
      <c r="TZJ11"/>
      <c r="TZK11"/>
      <c r="TZL11"/>
      <c r="TZM11"/>
      <c r="TZN11"/>
      <c r="TZO11"/>
      <c r="TZP11"/>
      <c r="TZQ11"/>
      <c r="TZR11"/>
      <c r="TZS11"/>
      <c r="TZT11"/>
      <c r="TZU11"/>
      <c r="TZV11"/>
      <c r="TZW11"/>
      <c r="TZX11"/>
      <c r="UBC11" s="112"/>
      <c r="UBD11" s="112"/>
      <c r="UBE11" s="112"/>
      <c r="UBF11" s="112"/>
      <c r="UBG11" s="112"/>
      <c r="UBH11" s="112"/>
      <c r="UBI11" s="112"/>
      <c r="UBJ11" s="112"/>
      <c r="UBK11"/>
      <c r="UBL11"/>
      <c r="UBM11"/>
      <c r="UBN11"/>
      <c r="UBO11"/>
      <c r="UBP11"/>
      <c r="UBQ11"/>
      <c r="UBR11"/>
      <c r="UBS11"/>
      <c r="UBT11"/>
      <c r="UBU11"/>
      <c r="UBV11"/>
      <c r="UBW11"/>
      <c r="UBX11"/>
      <c r="UBY11"/>
      <c r="UBZ11"/>
      <c r="UCA11"/>
      <c r="UCB11"/>
      <c r="UCC11"/>
      <c r="UCD11"/>
      <c r="UCE11"/>
      <c r="UCF11"/>
      <c r="UDK11" s="112"/>
      <c r="UDL11" s="112"/>
      <c r="UDM11" s="112"/>
      <c r="UDN11" s="112"/>
      <c r="UDO11" s="112"/>
      <c r="UDP11" s="112"/>
      <c r="UDQ11" s="112"/>
      <c r="UDR11" s="112"/>
      <c r="UDS11"/>
      <c r="UDT11"/>
      <c r="UDU11"/>
      <c r="UDV11"/>
      <c r="UDW11"/>
      <c r="UDX11"/>
      <c r="UDY11"/>
      <c r="UDZ11"/>
      <c r="UEA11"/>
      <c r="UEB11"/>
      <c r="UEC11"/>
      <c r="UED11"/>
      <c r="UEE11"/>
      <c r="UEF11"/>
      <c r="UEG11"/>
      <c r="UEH11"/>
      <c r="UEI11"/>
      <c r="UEJ11"/>
      <c r="UEK11"/>
      <c r="UEL11"/>
      <c r="UEM11"/>
      <c r="UEN11"/>
      <c r="UFS11" s="112"/>
      <c r="UFT11" s="112"/>
      <c r="UFU11" s="112"/>
      <c r="UFV11" s="112"/>
      <c r="UFW11" s="112"/>
      <c r="UFX11" s="112"/>
      <c r="UFY11" s="112"/>
      <c r="UFZ11" s="112"/>
      <c r="UGA11"/>
      <c r="UGB11"/>
      <c r="UGC11"/>
      <c r="UGD11"/>
      <c r="UGE11"/>
      <c r="UGF11"/>
      <c r="UGG11"/>
      <c r="UGH11"/>
      <c r="UGI11"/>
      <c r="UGJ11"/>
      <c r="UGK11"/>
      <c r="UGL11"/>
      <c r="UGM11"/>
      <c r="UGN11"/>
      <c r="UGO11"/>
      <c r="UGP11"/>
      <c r="UGQ11"/>
      <c r="UGR11"/>
      <c r="UGS11"/>
      <c r="UGT11"/>
      <c r="UGU11"/>
      <c r="UGV11"/>
      <c r="UIA11" s="112"/>
      <c r="UIB11" s="112"/>
      <c r="UIC11" s="112"/>
      <c r="UID11" s="112"/>
      <c r="UIE11" s="112"/>
      <c r="UIF11" s="112"/>
      <c r="UIG11" s="112"/>
      <c r="UIH11" s="112"/>
      <c r="UII11"/>
      <c r="UIJ11"/>
      <c r="UIK11"/>
      <c r="UIL11"/>
      <c r="UIM11"/>
      <c r="UIN11"/>
      <c r="UIO11"/>
      <c r="UIP11"/>
      <c r="UIQ11"/>
      <c r="UIR11"/>
      <c r="UIS11"/>
      <c r="UIT11"/>
      <c r="UIU11"/>
      <c r="UIV11"/>
      <c r="UIW11"/>
      <c r="UIX11"/>
      <c r="UIY11"/>
      <c r="UIZ11"/>
      <c r="UJA11"/>
      <c r="UJB11"/>
      <c r="UJC11"/>
      <c r="UJD11"/>
      <c r="UKI11" s="112"/>
      <c r="UKJ11" s="112"/>
      <c r="UKK11" s="112"/>
      <c r="UKL11" s="112"/>
      <c r="UKM11" s="112"/>
      <c r="UKN11" s="112"/>
      <c r="UKO11" s="112"/>
      <c r="UKP11" s="112"/>
      <c r="UKQ11"/>
      <c r="UKR11"/>
      <c r="UKS11"/>
      <c r="UKT11"/>
      <c r="UKU11"/>
      <c r="UKV11"/>
      <c r="UKW11"/>
      <c r="UKX11"/>
      <c r="UKY11"/>
      <c r="UKZ11"/>
      <c r="ULA11"/>
      <c r="ULB11"/>
      <c r="ULC11"/>
      <c r="ULD11"/>
      <c r="ULE11"/>
      <c r="ULF11"/>
      <c r="ULG11"/>
      <c r="ULH11"/>
      <c r="ULI11"/>
      <c r="ULJ11"/>
      <c r="ULK11"/>
      <c r="ULL11"/>
      <c r="UMQ11" s="112"/>
      <c r="UMR11" s="112"/>
      <c r="UMS11" s="112"/>
      <c r="UMT11" s="112"/>
      <c r="UMU11" s="112"/>
      <c r="UMV11" s="112"/>
      <c r="UMW11" s="112"/>
      <c r="UMX11" s="112"/>
      <c r="UMY11"/>
      <c r="UMZ11"/>
      <c r="UNA11"/>
      <c r="UNB11"/>
      <c r="UNC11"/>
      <c r="UND11"/>
      <c r="UNE11"/>
      <c r="UNF11"/>
      <c r="UNG11"/>
      <c r="UNH11"/>
      <c r="UNI11"/>
      <c r="UNJ11"/>
      <c r="UNK11"/>
      <c r="UNL11"/>
      <c r="UNM11"/>
      <c r="UNN11"/>
      <c r="UNO11"/>
      <c r="UNP11"/>
      <c r="UNQ11"/>
      <c r="UNR11"/>
      <c r="UNS11"/>
      <c r="UNT11"/>
      <c r="UOY11" s="112"/>
      <c r="UOZ11" s="112"/>
      <c r="UPA11" s="112"/>
      <c r="UPB11" s="112"/>
      <c r="UPC11" s="112"/>
      <c r="UPD11" s="112"/>
      <c r="UPE11" s="112"/>
      <c r="UPF11" s="112"/>
      <c r="UPG11"/>
      <c r="UPH11"/>
      <c r="UPI11"/>
      <c r="UPJ11"/>
      <c r="UPK11"/>
      <c r="UPL11"/>
      <c r="UPM11"/>
      <c r="UPN11"/>
      <c r="UPO11"/>
      <c r="UPP11"/>
      <c r="UPQ11"/>
      <c r="UPR11"/>
      <c r="UPS11"/>
      <c r="UPT11"/>
      <c r="UPU11"/>
      <c r="UPV11"/>
      <c r="UPW11"/>
      <c r="UPX11"/>
      <c r="UPY11"/>
      <c r="UPZ11"/>
      <c r="UQA11"/>
      <c r="UQB11"/>
      <c r="URG11" s="112"/>
      <c r="URH11" s="112"/>
      <c r="URI11" s="112"/>
      <c r="URJ11" s="112"/>
      <c r="URK11" s="112"/>
      <c r="URL11" s="112"/>
      <c r="URM11" s="112"/>
      <c r="URN11" s="112"/>
      <c r="URO11"/>
      <c r="URP11"/>
      <c r="URQ11"/>
      <c r="URR11"/>
      <c r="URS11"/>
      <c r="URT11"/>
      <c r="URU11"/>
      <c r="URV11"/>
      <c r="URW11"/>
      <c r="URX11"/>
      <c r="URY11"/>
      <c r="URZ11"/>
      <c r="USA11"/>
      <c r="USB11"/>
      <c r="USC11"/>
      <c r="USD11"/>
      <c r="USE11"/>
      <c r="USF11"/>
      <c r="USG11"/>
      <c r="USH11"/>
      <c r="USI11"/>
      <c r="USJ11"/>
      <c r="UTO11" s="112"/>
      <c r="UTP11" s="112"/>
      <c r="UTQ11" s="112"/>
      <c r="UTR11" s="112"/>
      <c r="UTS11" s="112"/>
      <c r="UTT11" s="112"/>
      <c r="UTU11" s="112"/>
      <c r="UTV11" s="112"/>
      <c r="UTW11"/>
      <c r="UTX11"/>
      <c r="UTY11"/>
      <c r="UTZ11"/>
      <c r="UUA11"/>
      <c r="UUB11"/>
      <c r="UUC11"/>
      <c r="UUD11"/>
      <c r="UUE11"/>
      <c r="UUF11"/>
      <c r="UUG11"/>
      <c r="UUH11"/>
      <c r="UUI11"/>
      <c r="UUJ11"/>
      <c r="UUK11"/>
      <c r="UUL11"/>
      <c r="UUM11"/>
      <c r="UUN11"/>
      <c r="UUO11"/>
      <c r="UUP11"/>
      <c r="UUQ11"/>
      <c r="UUR11"/>
      <c r="UVW11" s="112"/>
      <c r="UVX11" s="112"/>
      <c r="UVY11" s="112"/>
      <c r="UVZ11" s="112"/>
      <c r="UWA11" s="112"/>
      <c r="UWB11" s="112"/>
      <c r="UWC11" s="112"/>
      <c r="UWD11" s="112"/>
      <c r="UWE11"/>
      <c r="UWF11"/>
      <c r="UWG11"/>
      <c r="UWH11"/>
      <c r="UWI11"/>
      <c r="UWJ11"/>
      <c r="UWK11"/>
      <c r="UWL11"/>
      <c r="UWM11"/>
      <c r="UWN11"/>
      <c r="UWO11"/>
      <c r="UWP11"/>
      <c r="UWQ11"/>
      <c r="UWR11"/>
      <c r="UWS11"/>
      <c r="UWT11"/>
      <c r="UWU11"/>
      <c r="UWV11"/>
      <c r="UWW11"/>
      <c r="UWX11"/>
      <c r="UWY11"/>
      <c r="UWZ11"/>
      <c r="UYE11" s="112"/>
      <c r="UYF11" s="112"/>
      <c r="UYG11" s="112"/>
      <c r="UYH11" s="112"/>
      <c r="UYI11" s="112"/>
      <c r="UYJ11" s="112"/>
      <c r="UYK11" s="112"/>
      <c r="UYL11" s="112"/>
      <c r="UYM11"/>
      <c r="UYN11"/>
      <c r="UYO11"/>
      <c r="UYP11"/>
      <c r="UYQ11"/>
      <c r="UYR11"/>
      <c r="UYS11"/>
      <c r="UYT11"/>
      <c r="UYU11"/>
      <c r="UYV11"/>
      <c r="UYW11"/>
      <c r="UYX11"/>
      <c r="UYY11"/>
      <c r="UYZ11"/>
      <c r="UZA11"/>
      <c r="UZB11"/>
      <c r="UZC11"/>
      <c r="UZD11"/>
      <c r="UZE11"/>
      <c r="UZF11"/>
      <c r="UZG11"/>
      <c r="UZH11"/>
      <c r="VAM11" s="112"/>
      <c r="VAN11" s="112"/>
      <c r="VAO11" s="112"/>
      <c r="VAP11" s="112"/>
      <c r="VAQ11" s="112"/>
      <c r="VAR11" s="112"/>
      <c r="VAS11" s="112"/>
      <c r="VAT11" s="112"/>
      <c r="VAU11"/>
      <c r="VAV11"/>
      <c r="VAW11"/>
      <c r="VAX11"/>
      <c r="VAY11"/>
      <c r="VAZ11"/>
      <c r="VBA11"/>
      <c r="VBB11"/>
      <c r="VBC11"/>
      <c r="VBD11"/>
      <c r="VBE11"/>
      <c r="VBF11"/>
      <c r="VBG11"/>
      <c r="VBH11"/>
      <c r="VBI11"/>
      <c r="VBJ11"/>
      <c r="VBK11"/>
      <c r="VBL11"/>
      <c r="VBM11"/>
      <c r="VBN11"/>
      <c r="VBO11"/>
      <c r="VBP11"/>
      <c r="VCU11" s="112"/>
      <c r="VCV11" s="112"/>
      <c r="VCW11" s="112"/>
      <c r="VCX11" s="112"/>
      <c r="VCY11" s="112"/>
      <c r="VCZ11" s="112"/>
      <c r="VDA11" s="112"/>
      <c r="VDB11" s="112"/>
      <c r="VDC11"/>
      <c r="VDD11"/>
      <c r="VDE11"/>
      <c r="VDF11"/>
      <c r="VDG11"/>
      <c r="VDH11"/>
      <c r="VDI11"/>
      <c r="VDJ11"/>
      <c r="VDK11"/>
      <c r="VDL11"/>
      <c r="VDM11"/>
      <c r="VDN11"/>
      <c r="VDO11"/>
      <c r="VDP11"/>
      <c r="VDQ11"/>
      <c r="VDR11"/>
      <c r="VDS11"/>
      <c r="VDT11"/>
      <c r="VDU11"/>
      <c r="VDV11"/>
      <c r="VDW11"/>
      <c r="VDX11"/>
      <c r="VFC11" s="112"/>
      <c r="VFD11" s="112"/>
      <c r="VFE11" s="112"/>
      <c r="VFF11" s="112"/>
      <c r="VFG11" s="112"/>
      <c r="VFH11" s="112"/>
      <c r="VFI11" s="112"/>
      <c r="VFJ11" s="112"/>
      <c r="VFK11"/>
      <c r="VFL11"/>
      <c r="VFM11"/>
      <c r="VFN11"/>
      <c r="VFO11"/>
      <c r="VFP11"/>
      <c r="VFQ11"/>
      <c r="VFR11"/>
      <c r="VFS11"/>
      <c r="VFT11"/>
      <c r="VFU11"/>
      <c r="VFV11"/>
      <c r="VFW11"/>
      <c r="VFX11"/>
      <c r="VFY11"/>
      <c r="VFZ11"/>
      <c r="VGA11"/>
      <c r="VGB11"/>
      <c r="VGC11"/>
      <c r="VGD11"/>
      <c r="VGE11"/>
      <c r="VGF11"/>
      <c r="VHK11" s="112"/>
      <c r="VHL11" s="112"/>
      <c r="VHM11" s="112"/>
      <c r="VHN11" s="112"/>
      <c r="VHO11" s="112"/>
      <c r="VHP11" s="112"/>
      <c r="VHQ11" s="112"/>
      <c r="VHR11" s="112"/>
      <c r="VHS11"/>
      <c r="VHT11"/>
      <c r="VHU11"/>
      <c r="VHV11"/>
      <c r="VHW11"/>
      <c r="VHX11"/>
      <c r="VHY11"/>
      <c r="VHZ11"/>
      <c r="VIA11"/>
      <c r="VIB11"/>
      <c r="VIC11"/>
      <c r="VID11"/>
      <c r="VIE11"/>
      <c r="VIF11"/>
      <c r="VIG11"/>
      <c r="VIH11"/>
      <c r="VII11"/>
      <c r="VIJ11"/>
      <c r="VIK11"/>
      <c r="VIL11"/>
      <c r="VIM11"/>
      <c r="VIN11"/>
      <c r="VJS11" s="112"/>
      <c r="VJT11" s="112"/>
      <c r="VJU11" s="112"/>
      <c r="VJV11" s="112"/>
      <c r="VJW11" s="112"/>
      <c r="VJX11" s="112"/>
      <c r="VJY11" s="112"/>
      <c r="VJZ11" s="112"/>
      <c r="VKA11"/>
      <c r="VKB11"/>
      <c r="VKC11"/>
      <c r="VKD11"/>
      <c r="VKE11"/>
      <c r="VKF11"/>
      <c r="VKG11"/>
      <c r="VKH11"/>
      <c r="VKI11"/>
      <c r="VKJ11"/>
      <c r="VKK11"/>
      <c r="VKL11"/>
      <c r="VKM11"/>
      <c r="VKN11"/>
      <c r="VKO11"/>
      <c r="VKP11"/>
      <c r="VKQ11"/>
      <c r="VKR11"/>
      <c r="VKS11"/>
      <c r="VKT11"/>
      <c r="VKU11"/>
      <c r="VKV11"/>
      <c r="VMA11" s="112"/>
      <c r="VMB11" s="112"/>
      <c r="VMC11" s="112"/>
      <c r="VMD11" s="112"/>
      <c r="VME11" s="112"/>
      <c r="VMF11" s="112"/>
      <c r="VMG11" s="112"/>
      <c r="VMH11" s="112"/>
      <c r="VMI11"/>
      <c r="VMJ11"/>
      <c r="VMK11"/>
      <c r="VML11"/>
      <c r="VMM11"/>
      <c r="VMN11"/>
      <c r="VMO11"/>
      <c r="VMP11"/>
      <c r="VMQ11"/>
      <c r="VMR11"/>
      <c r="VMS11"/>
      <c r="VMT11"/>
      <c r="VMU11"/>
      <c r="VMV11"/>
      <c r="VMW11"/>
      <c r="VMX11"/>
      <c r="VMY11"/>
      <c r="VMZ11"/>
      <c r="VNA11"/>
      <c r="VNB11"/>
      <c r="VNC11"/>
      <c r="VND11"/>
      <c r="VOI11" s="112"/>
      <c r="VOJ11" s="112"/>
      <c r="VOK11" s="112"/>
      <c r="VOL11" s="112"/>
      <c r="VOM11" s="112"/>
      <c r="VON11" s="112"/>
      <c r="VOO11" s="112"/>
      <c r="VOP11" s="112"/>
      <c r="VOQ11"/>
      <c r="VOR11"/>
      <c r="VOS11"/>
      <c r="VOT11"/>
      <c r="VOU11"/>
      <c r="VOV11"/>
      <c r="VOW11"/>
      <c r="VOX11"/>
      <c r="VOY11"/>
      <c r="VOZ11"/>
      <c r="VPA11"/>
      <c r="VPB11"/>
      <c r="VPC11"/>
      <c r="VPD11"/>
      <c r="VPE11"/>
      <c r="VPF11"/>
      <c r="VPG11"/>
      <c r="VPH11"/>
      <c r="VPI11"/>
      <c r="VPJ11"/>
      <c r="VPK11"/>
      <c r="VPL11"/>
      <c r="VQQ11" s="112"/>
      <c r="VQR11" s="112"/>
      <c r="VQS11" s="112"/>
      <c r="VQT11" s="112"/>
      <c r="VQU11" s="112"/>
      <c r="VQV11" s="112"/>
      <c r="VQW11" s="112"/>
      <c r="VQX11" s="112"/>
      <c r="VQY11"/>
      <c r="VQZ11"/>
      <c r="VRA11"/>
      <c r="VRB11"/>
      <c r="VRC11"/>
      <c r="VRD11"/>
      <c r="VRE11"/>
      <c r="VRF11"/>
      <c r="VRG11"/>
      <c r="VRH11"/>
      <c r="VRI11"/>
      <c r="VRJ11"/>
      <c r="VRK11"/>
      <c r="VRL11"/>
      <c r="VRM11"/>
      <c r="VRN11"/>
      <c r="VRO11"/>
      <c r="VRP11"/>
      <c r="VRQ11"/>
      <c r="VRR11"/>
      <c r="VRS11"/>
      <c r="VRT11"/>
      <c r="VSY11" s="112"/>
      <c r="VSZ11" s="112"/>
      <c r="VTA11" s="112"/>
      <c r="VTB11" s="112"/>
      <c r="VTC11" s="112"/>
      <c r="VTD11" s="112"/>
      <c r="VTE11" s="112"/>
      <c r="VTF11" s="112"/>
      <c r="VTG11"/>
      <c r="VTH11"/>
      <c r="VTI11"/>
      <c r="VTJ11"/>
      <c r="VTK11"/>
      <c r="VTL11"/>
      <c r="VTM11"/>
      <c r="VTN11"/>
      <c r="VTO11"/>
      <c r="VTP11"/>
      <c r="VTQ11"/>
      <c r="VTR11"/>
      <c r="VTS11"/>
      <c r="VTT11"/>
      <c r="VTU11"/>
      <c r="VTV11"/>
      <c r="VTW11"/>
      <c r="VTX11"/>
      <c r="VTY11"/>
      <c r="VTZ11"/>
      <c r="VUA11"/>
      <c r="VUB11"/>
      <c r="VVG11" s="112"/>
      <c r="VVH11" s="112"/>
      <c r="VVI11" s="112"/>
      <c r="VVJ11" s="112"/>
      <c r="VVK11" s="112"/>
      <c r="VVL11" s="112"/>
      <c r="VVM11" s="112"/>
      <c r="VVN11" s="112"/>
      <c r="VVO11"/>
      <c r="VVP11"/>
      <c r="VVQ11"/>
      <c r="VVR11"/>
      <c r="VVS11"/>
      <c r="VVT11"/>
      <c r="VVU11"/>
      <c r="VVV11"/>
      <c r="VVW11"/>
      <c r="VVX11"/>
      <c r="VVY11"/>
      <c r="VVZ11"/>
      <c r="VWA11"/>
      <c r="VWB11"/>
      <c r="VWC11"/>
      <c r="VWD11"/>
      <c r="VWE11"/>
      <c r="VWF11"/>
      <c r="VWG11"/>
      <c r="VWH11"/>
      <c r="VWI11"/>
      <c r="VWJ11"/>
      <c r="VXO11" s="112"/>
      <c r="VXP11" s="112"/>
      <c r="VXQ11" s="112"/>
      <c r="VXR11" s="112"/>
      <c r="VXS11" s="112"/>
      <c r="VXT11" s="112"/>
      <c r="VXU11" s="112"/>
      <c r="VXV11" s="112"/>
      <c r="VXW11"/>
      <c r="VXX11"/>
      <c r="VXY11"/>
      <c r="VXZ11"/>
      <c r="VYA11"/>
      <c r="VYB11"/>
      <c r="VYC11"/>
      <c r="VYD11"/>
      <c r="VYE11"/>
      <c r="VYF11"/>
      <c r="VYG11"/>
      <c r="VYH11"/>
      <c r="VYI11"/>
      <c r="VYJ11"/>
      <c r="VYK11"/>
      <c r="VYL11"/>
      <c r="VYM11"/>
      <c r="VYN11"/>
      <c r="VYO11"/>
      <c r="VYP11"/>
      <c r="VYQ11"/>
      <c r="VYR11"/>
      <c r="VZW11" s="112"/>
      <c r="VZX11" s="112"/>
      <c r="VZY11" s="112"/>
      <c r="VZZ11" s="112"/>
      <c r="WAA11" s="112"/>
      <c r="WAB11" s="112"/>
      <c r="WAC11" s="112"/>
      <c r="WAD11" s="112"/>
      <c r="WAE11"/>
      <c r="WAF11"/>
      <c r="WAG11"/>
      <c r="WAH11"/>
      <c r="WAI11"/>
      <c r="WAJ11"/>
      <c r="WAK11"/>
      <c r="WAL11"/>
      <c r="WAM11"/>
      <c r="WAN11"/>
      <c r="WAO11"/>
      <c r="WAP11"/>
      <c r="WAQ11"/>
      <c r="WAR11"/>
      <c r="WAS11"/>
      <c r="WAT11"/>
      <c r="WAU11"/>
      <c r="WAV11"/>
      <c r="WAW11"/>
      <c r="WAX11"/>
      <c r="WAY11"/>
      <c r="WAZ11"/>
      <c r="WCE11" s="112"/>
      <c r="WCF11" s="112"/>
      <c r="WCG11" s="112"/>
      <c r="WCH11" s="112"/>
      <c r="WCI11" s="112"/>
      <c r="WCJ11" s="112"/>
      <c r="WCK11" s="112"/>
      <c r="WCL11" s="112"/>
      <c r="WCM11"/>
      <c r="WCN11"/>
      <c r="WCO11"/>
      <c r="WCP11"/>
      <c r="WCQ11"/>
      <c r="WCR11"/>
      <c r="WCS11"/>
      <c r="WCT11"/>
      <c r="WCU11"/>
      <c r="WCV11"/>
      <c r="WCW11"/>
      <c r="WCX11"/>
      <c r="WCY11"/>
      <c r="WCZ11"/>
      <c r="WDA11"/>
      <c r="WDB11"/>
      <c r="WDC11"/>
      <c r="WDD11"/>
      <c r="WDE11"/>
      <c r="WDF11"/>
      <c r="WDG11"/>
      <c r="WDH11"/>
      <c r="WEM11" s="112"/>
      <c r="WEN11" s="112"/>
      <c r="WEO11" s="112"/>
      <c r="WEP11" s="112"/>
      <c r="WEQ11" s="112"/>
      <c r="WER11" s="112"/>
      <c r="WES11" s="112"/>
      <c r="WET11" s="112"/>
      <c r="WEU11"/>
      <c r="WEV11"/>
      <c r="WEW11"/>
      <c r="WEX11"/>
      <c r="WEY11"/>
      <c r="WEZ11"/>
      <c r="WFA11"/>
      <c r="WFB11"/>
      <c r="WFC11"/>
      <c r="WFD11"/>
      <c r="WFE11"/>
      <c r="WFF11"/>
      <c r="WFG11"/>
      <c r="WFH11"/>
      <c r="WFI11"/>
      <c r="WFJ11"/>
      <c r="WFK11"/>
      <c r="WFL11"/>
      <c r="WFM11"/>
      <c r="WFN11"/>
      <c r="WFO11"/>
      <c r="WFP11"/>
      <c r="WGU11" s="112"/>
      <c r="WGV11" s="112"/>
      <c r="WGW11" s="112"/>
      <c r="WGX11" s="112"/>
      <c r="WGY11" s="112"/>
      <c r="WGZ11" s="112"/>
      <c r="WHA11" s="112"/>
      <c r="WHB11" s="112"/>
      <c r="WHC11"/>
      <c r="WHD11"/>
      <c r="WHE11"/>
      <c r="WHF11"/>
      <c r="WHG11"/>
      <c r="WHH11"/>
      <c r="WHI11"/>
      <c r="WHJ11"/>
      <c r="WHK11"/>
      <c r="WHL11"/>
      <c r="WHM11"/>
      <c r="WHN11"/>
      <c r="WHO11"/>
      <c r="WHP11"/>
      <c r="WHQ11"/>
      <c r="WHR11"/>
      <c r="WHS11"/>
      <c r="WHT11"/>
      <c r="WHU11"/>
      <c r="WHV11"/>
      <c r="WHW11"/>
      <c r="WHX11"/>
      <c r="WJC11" s="112"/>
      <c r="WJD11" s="112"/>
      <c r="WJE11" s="112"/>
      <c r="WJF11" s="112"/>
      <c r="WJG11" s="112"/>
      <c r="WJH11" s="112"/>
      <c r="WJI11" s="112"/>
      <c r="WJJ11" s="112"/>
      <c r="WJK11"/>
      <c r="WJL11"/>
      <c r="WJM11"/>
      <c r="WJN11"/>
      <c r="WJO11"/>
      <c r="WJP11"/>
      <c r="WJQ11"/>
      <c r="WJR11"/>
      <c r="WJS11"/>
      <c r="WJT11"/>
      <c r="WJU11"/>
      <c r="WJV11"/>
      <c r="WJW11"/>
      <c r="WJX11"/>
      <c r="WJY11"/>
      <c r="WJZ11"/>
      <c r="WKA11"/>
      <c r="WKB11"/>
      <c r="WKC11"/>
      <c r="WKD11"/>
      <c r="WKE11"/>
      <c r="WKF11"/>
      <c r="WLK11" s="112"/>
      <c r="WLL11" s="112"/>
      <c r="WLM11" s="112"/>
      <c r="WLN11" s="112"/>
      <c r="WLO11" s="112"/>
      <c r="WLP11" s="112"/>
      <c r="WLQ11" s="112"/>
      <c r="WLR11" s="112"/>
      <c r="WLS11"/>
      <c r="WLT11"/>
      <c r="WLU11"/>
      <c r="WLV11"/>
      <c r="WLW11"/>
      <c r="WLX11"/>
      <c r="WLY11"/>
      <c r="WLZ11"/>
      <c r="WMA11"/>
      <c r="WMB11"/>
      <c r="WMC11"/>
      <c r="WMD11"/>
      <c r="WME11"/>
      <c r="WMF11"/>
      <c r="WMG11"/>
      <c r="WMH11"/>
      <c r="WMI11"/>
      <c r="WMJ11"/>
      <c r="WMK11"/>
      <c r="WML11"/>
      <c r="WMM11"/>
      <c r="WMN11"/>
      <c r="WNS11" s="112"/>
      <c r="WNT11" s="112"/>
      <c r="WNU11" s="112"/>
      <c r="WNV11" s="112"/>
      <c r="WNW11" s="112"/>
      <c r="WNX11" s="112"/>
      <c r="WNY11" s="112"/>
      <c r="WNZ11" s="112"/>
      <c r="WOA11"/>
      <c r="WOB11"/>
      <c r="WOC11"/>
      <c r="WOD11"/>
      <c r="WOE11"/>
      <c r="WOF11"/>
      <c r="WOG11"/>
      <c r="WOH11"/>
      <c r="WOI11"/>
      <c r="WOJ11"/>
      <c r="WOK11"/>
      <c r="WOL11"/>
      <c r="WOM11"/>
      <c r="WON11"/>
      <c r="WOO11"/>
      <c r="WOP11"/>
      <c r="WOQ11"/>
      <c r="WOR11"/>
      <c r="WOS11"/>
      <c r="WOT11"/>
      <c r="WOU11"/>
      <c r="WOV11"/>
      <c r="WQA11" s="112"/>
      <c r="WQB11" s="112"/>
      <c r="WQC11" s="112"/>
      <c r="WQD11" s="112"/>
      <c r="WQE11" s="112"/>
      <c r="WQF11" s="112"/>
      <c r="WQG11" s="112"/>
      <c r="WQH11" s="112"/>
      <c r="WQI11"/>
      <c r="WQJ11"/>
      <c r="WQK11"/>
      <c r="WQL11"/>
      <c r="WQM11"/>
      <c r="WQN11"/>
      <c r="WQO11"/>
      <c r="WQP11"/>
      <c r="WQQ11"/>
      <c r="WQR11"/>
      <c r="WQS11"/>
      <c r="WQT11"/>
      <c r="WQU11"/>
      <c r="WQV11"/>
      <c r="WQW11"/>
      <c r="WQX11"/>
      <c r="WQY11"/>
      <c r="WQZ11"/>
      <c r="WRA11"/>
      <c r="WRB11"/>
      <c r="WRC11"/>
      <c r="WRD11"/>
      <c r="WSI11" s="112"/>
      <c r="WSJ11" s="112"/>
      <c r="WSK11" s="112"/>
      <c r="WSL11" s="112"/>
      <c r="WSM11" s="112"/>
      <c r="WSN11" s="112"/>
      <c r="WSO11" s="112"/>
      <c r="WSP11" s="112"/>
      <c r="WSQ11"/>
      <c r="WSR11"/>
      <c r="WSS11"/>
      <c r="WST11"/>
      <c r="WSU11"/>
      <c r="WSV11"/>
      <c r="WSW11"/>
      <c r="WSX11"/>
      <c r="WSY11"/>
      <c r="WSZ11"/>
      <c r="WTA11"/>
      <c r="WTB11"/>
      <c r="WTC11"/>
      <c r="WTD11"/>
      <c r="WTE11"/>
      <c r="WTF11"/>
      <c r="WTG11"/>
      <c r="WTH11"/>
      <c r="WTI11"/>
      <c r="WTJ11"/>
      <c r="WTK11"/>
      <c r="WTL11"/>
      <c r="WUQ11" s="112"/>
      <c r="WUR11" s="112"/>
      <c r="WUS11" s="112"/>
      <c r="WUT11" s="112"/>
      <c r="WUU11" s="112"/>
      <c r="WUV11" s="112"/>
      <c r="WUW11" s="112"/>
      <c r="WUX11" s="112"/>
      <c r="WUY11"/>
      <c r="WUZ11"/>
      <c r="WVA11"/>
      <c r="WVB11"/>
      <c r="WVC11"/>
      <c r="WVD11"/>
      <c r="WVE11"/>
      <c r="WVF11"/>
      <c r="WVG11"/>
      <c r="WVH11"/>
      <c r="WVI11"/>
      <c r="WVJ11"/>
      <c r="WVK11"/>
      <c r="WVL11"/>
      <c r="WVM11"/>
      <c r="WVN11"/>
      <c r="WVO11"/>
      <c r="WVP11"/>
      <c r="WVQ11"/>
      <c r="WVR11"/>
      <c r="WVS11"/>
      <c r="WVT11"/>
      <c r="WWY11" s="112"/>
      <c r="WWZ11" s="112"/>
      <c r="WXA11" s="112"/>
      <c r="WXB11" s="112"/>
      <c r="WXC11" s="112"/>
      <c r="WXD11" s="112"/>
      <c r="WXE11" s="112"/>
      <c r="WXF11" s="112"/>
      <c r="WXG11"/>
      <c r="WXH11"/>
      <c r="WXI11"/>
      <c r="WXJ11"/>
      <c r="WXK11"/>
      <c r="WXL11"/>
      <c r="WXM11"/>
      <c r="WXN11"/>
      <c r="WXO11"/>
      <c r="WXP11"/>
      <c r="WXQ11"/>
      <c r="WXR11"/>
      <c r="WXS11"/>
      <c r="WXT11"/>
      <c r="WXU11"/>
      <c r="WXV11"/>
      <c r="WXW11"/>
      <c r="WXX11"/>
      <c r="WXY11"/>
      <c r="WXZ11"/>
      <c r="WYA11"/>
      <c r="WYB11"/>
      <c r="WZG11" s="112"/>
      <c r="WZH11" s="112"/>
      <c r="WZI11" s="112"/>
      <c r="WZJ11" s="112"/>
      <c r="WZK11" s="112"/>
      <c r="WZL11" s="112"/>
      <c r="WZM11" s="112"/>
      <c r="WZN11" s="112"/>
      <c r="WZO11"/>
      <c r="WZP11"/>
      <c r="WZQ11"/>
      <c r="WZR11"/>
      <c r="WZS11"/>
      <c r="WZT11"/>
      <c r="WZU11"/>
      <c r="WZV11"/>
      <c r="WZW11"/>
      <c r="WZX11"/>
      <c r="WZY11"/>
      <c r="WZZ11"/>
      <c r="XAA11"/>
      <c r="XAB11"/>
      <c r="XAC11"/>
      <c r="XAD11"/>
      <c r="XAE11"/>
      <c r="XAF11"/>
      <c r="XAG11"/>
      <c r="XAH11"/>
      <c r="XAI11"/>
      <c r="XAJ11"/>
      <c r="XBO11" s="112"/>
      <c r="XBP11" s="112"/>
      <c r="XBQ11" s="112"/>
      <c r="XBR11" s="112"/>
      <c r="XBS11" s="112"/>
      <c r="XBT11" s="112"/>
      <c r="XBU11" s="112"/>
      <c r="XBV11" s="112"/>
      <c r="XBW11"/>
      <c r="XBX11"/>
      <c r="XBY11"/>
      <c r="XBZ11"/>
      <c r="XCA11"/>
      <c r="XCB11"/>
      <c r="XCC11"/>
      <c r="XCD11"/>
      <c r="XCE11"/>
      <c r="XCF11"/>
      <c r="XCG11"/>
      <c r="XCH11"/>
      <c r="XCI11"/>
      <c r="XCJ11"/>
      <c r="XCK11"/>
      <c r="XCL11"/>
      <c r="XCM11"/>
      <c r="XCN11"/>
      <c r="XCO11"/>
      <c r="XCP11"/>
      <c r="XCQ11"/>
      <c r="XCR11"/>
      <c r="XDW11" s="112"/>
      <c r="XDX11" s="112"/>
      <c r="XDY11" s="112"/>
      <c r="XDZ11" s="112"/>
      <c r="XEA11" s="112"/>
      <c r="XEB11" s="112"/>
      <c r="XEC11" s="112"/>
      <c r="XED11" s="112"/>
      <c r="XEE11"/>
      <c r="XEF11"/>
      <c r="XEG11"/>
      <c r="XEH11"/>
      <c r="XEI11"/>
      <c r="XEJ11"/>
      <c r="XEK11"/>
      <c r="XEL11"/>
      <c r="XEM11"/>
      <c r="XEN11"/>
      <c r="XEO11"/>
      <c r="XEP11"/>
      <c r="XEQ11"/>
      <c r="XER11"/>
      <c r="XES11"/>
      <c r="XET11"/>
      <c r="XEU11"/>
      <c r="XEV11"/>
      <c r="XEW11"/>
      <c r="XEX11"/>
      <c r="XEY11"/>
      <c r="XEZ11"/>
    </row>
    <row r="12" spans="1:16384" s="5" customFormat="1">
      <c r="AE12" s="68"/>
      <c r="AF12" s="68" t="s">
        <v>327</v>
      </c>
      <c r="AG12" s="68"/>
      <c r="AH12" s="68"/>
      <c r="AI12" s="68"/>
      <c r="AJ12" s="112"/>
      <c r="AK12" s="112"/>
      <c r="AL12" s="112"/>
      <c r="AM12" s="188"/>
      <c r="AN12" s="188"/>
      <c r="AO12" s="188"/>
      <c r="AP12" s="188"/>
      <c r="AQ12" s="188"/>
      <c r="AR12" s="188"/>
      <c r="AS12"/>
      <c r="AT12"/>
      <c r="AU12"/>
      <c r="AV12"/>
      <c r="AW12"/>
      <c r="AX12"/>
      <c r="AY12"/>
      <c r="AZ12"/>
      <c r="BA12"/>
      <c r="BB12"/>
      <c r="BC12"/>
      <c r="BD12"/>
      <c r="BE12"/>
      <c r="BF12"/>
      <c r="BG12"/>
      <c r="BH12"/>
      <c r="CM12" s="112"/>
      <c r="CN12" s="112"/>
      <c r="CO12" s="112"/>
      <c r="CP12" s="112"/>
      <c r="CQ12" s="112"/>
      <c r="CR12" s="112"/>
      <c r="CS12" s="112"/>
      <c r="CT12" s="112"/>
      <c r="CU12"/>
      <c r="CV12"/>
      <c r="CW12"/>
      <c r="CX12"/>
      <c r="CY12"/>
      <c r="CZ12"/>
      <c r="DA12"/>
      <c r="DB12"/>
      <c r="DC12"/>
      <c r="DD12"/>
      <c r="DE12"/>
      <c r="DF12"/>
      <c r="DG12"/>
      <c r="DH12"/>
      <c r="DI12"/>
      <c r="DJ12"/>
      <c r="DK12"/>
      <c r="DL12"/>
      <c r="DM12"/>
      <c r="DN12"/>
      <c r="DO12"/>
      <c r="DP12"/>
      <c r="EU12" s="112"/>
      <c r="EV12" s="112"/>
      <c r="EW12" s="112"/>
      <c r="EX12" s="112"/>
      <c r="EY12" s="112"/>
      <c r="EZ12" s="112"/>
      <c r="FA12" s="112"/>
      <c r="FB12" s="112"/>
      <c r="FC12"/>
      <c r="FD12"/>
      <c r="FE12"/>
      <c r="FF12"/>
      <c r="FG12"/>
      <c r="FH12"/>
      <c r="FI12"/>
      <c r="FJ12"/>
      <c r="FK12"/>
      <c r="FL12"/>
      <c r="FM12"/>
      <c r="FN12"/>
      <c r="FO12"/>
      <c r="FP12"/>
      <c r="FQ12"/>
      <c r="FR12"/>
      <c r="FS12"/>
      <c r="FT12"/>
      <c r="FU12"/>
      <c r="FV12"/>
      <c r="FW12"/>
      <c r="FX12"/>
      <c r="HC12" s="112"/>
      <c r="HD12" s="112"/>
      <c r="HE12" s="112"/>
      <c r="HF12" s="112"/>
      <c r="HG12" s="112"/>
      <c r="HH12" s="112"/>
      <c r="HI12" s="112"/>
      <c r="HJ12" s="112"/>
      <c r="HK12"/>
      <c r="HL12"/>
      <c r="HM12"/>
      <c r="HN12"/>
      <c r="HO12"/>
      <c r="HP12"/>
      <c r="HQ12"/>
      <c r="HR12"/>
      <c r="HS12"/>
      <c r="HT12"/>
      <c r="HU12"/>
      <c r="HV12"/>
      <c r="HW12"/>
      <c r="HX12"/>
      <c r="HY12"/>
      <c r="HZ12"/>
      <c r="IA12"/>
      <c r="IB12"/>
      <c r="IC12"/>
      <c r="ID12"/>
      <c r="IE12"/>
      <c r="IF12"/>
      <c r="JK12" s="112"/>
      <c r="JL12" s="112"/>
      <c r="JM12" s="112"/>
      <c r="JN12" s="112"/>
      <c r="JO12" s="112"/>
      <c r="JP12" s="112"/>
      <c r="JQ12" s="112"/>
      <c r="JR12" s="112"/>
      <c r="JS12"/>
      <c r="JT12"/>
      <c r="JU12"/>
      <c r="JV12"/>
      <c r="JW12"/>
      <c r="JX12"/>
      <c r="JY12"/>
      <c r="JZ12"/>
      <c r="KA12"/>
      <c r="KB12"/>
      <c r="KC12"/>
      <c r="KD12"/>
      <c r="KE12"/>
      <c r="KF12"/>
      <c r="KG12"/>
      <c r="KH12"/>
      <c r="KI12"/>
      <c r="KJ12"/>
      <c r="KK12"/>
      <c r="KL12"/>
      <c r="KM12"/>
      <c r="KN12"/>
      <c r="LS12" s="112"/>
      <c r="LT12" s="112"/>
      <c r="LU12" s="112"/>
      <c r="LV12" s="112"/>
      <c r="LW12" s="112"/>
      <c r="LX12" s="112"/>
      <c r="LY12" s="112"/>
      <c r="LZ12" s="112"/>
      <c r="MA12"/>
      <c r="MB12"/>
      <c r="MC12"/>
      <c r="MD12"/>
      <c r="ME12"/>
      <c r="MF12"/>
      <c r="MG12"/>
      <c r="MH12"/>
      <c r="MI12"/>
      <c r="MJ12"/>
      <c r="MK12"/>
      <c r="ML12"/>
      <c r="MM12"/>
      <c r="MN12"/>
      <c r="MO12"/>
      <c r="MP12"/>
      <c r="MQ12"/>
      <c r="MR12"/>
      <c r="MS12"/>
      <c r="MT12"/>
      <c r="MU12"/>
      <c r="MV12"/>
      <c r="OA12" s="112"/>
      <c r="OB12" s="112"/>
      <c r="OC12" s="112"/>
      <c r="OD12" s="112"/>
      <c r="OE12" s="112"/>
      <c r="OF12" s="112"/>
      <c r="OG12" s="112"/>
      <c r="OH12" s="112"/>
      <c r="OI12"/>
      <c r="OJ12"/>
      <c r="OK12"/>
      <c r="OL12"/>
      <c r="OM12"/>
      <c r="ON12"/>
      <c r="OO12"/>
      <c r="OP12"/>
      <c r="OQ12"/>
      <c r="OR12"/>
      <c r="OS12"/>
      <c r="OT12"/>
      <c r="OU12"/>
      <c r="OV12"/>
      <c r="OW12"/>
      <c r="OX12"/>
      <c r="OY12"/>
      <c r="OZ12"/>
      <c r="PA12"/>
      <c r="PB12"/>
      <c r="PC12"/>
      <c r="PD12"/>
      <c r="QI12" s="112"/>
      <c r="QJ12" s="112"/>
      <c r="QK12" s="112"/>
      <c r="QL12" s="112"/>
      <c r="QM12" s="112"/>
      <c r="QN12" s="112"/>
      <c r="QO12" s="112"/>
      <c r="QP12" s="112"/>
      <c r="QQ12"/>
      <c r="QR12"/>
      <c r="QS12"/>
      <c r="QT12"/>
      <c r="QU12"/>
      <c r="QV12"/>
      <c r="QW12"/>
      <c r="QX12"/>
      <c r="QY12"/>
      <c r="QZ12"/>
      <c r="RA12"/>
      <c r="RB12"/>
      <c r="RC12"/>
      <c r="RD12"/>
      <c r="RE12"/>
      <c r="RF12"/>
      <c r="RG12"/>
      <c r="RH12"/>
      <c r="RI12"/>
      <c r="RJ12"/>
      <c r="RK12"/>
      <c r="RL12"/>
      <c r="SQ12" s="112"/>
      <c r="SR12" s="112"/>
      <c r="SS12" s="112"/>
      <c r="ST12" s="112"/>
      <c r="SU12" s="112"/>
      <c r="SV12" s="112"/>
      <c r="SW12" s="112"/>
      <c r="SX12" s="112"/>
      <c r="SY12"/>
      <c r="SZ12"/>
      <c r="TA12"/>
      <c r="TB12"/>
      <c r="TC12"/>
      <c r="TD12"/>
      <c r="TE12"/>
      <c r="TF12"/>
      <c r="TG12"/>
      <c r="TH12"/>
      <c r="TI12"/>
      <c r="TJ12"/>
      <c r="TK12"/>
      <c r="TL12"/>
      <c r="TM12"/>
      <c r="TN12"/>
      <c r="TO12"/>
      <c r="TP12"/>
      <c r="TQ12"/>
      <c r="TR12"/>
      <c r="TS12"/>
      <c r="TT12"/>
      <c r="UY12" s="112"/>
      <c r="UZ12" s="112"/>
      <c r="VA12" s="112"/>
      <c r="VB12" s="112"/>
      <c r="VC12" s="112"/>
      <c r="VD12" s="112"/>
      <c r="VE12" s="112"/>
      <c r="VF12" s="112"/>
      <c r="VG12"/>
      <c r="VH12"/>
      <c r="VI12"/>
      <c r="VJ12"/>
      <c r="VK12"/>
      <c r="VL12"/>
      <c r="VM12"/>
      <c r="VN12"/>
      <c r="VO12"/>
      <c r="VP12"/>
      <c r="VQ12"/>
      <c r="VR12"/>
      <c r="VS12"/>
      <c r="VT12"/>
      <c r="VU12"/>
      <c r="VV12"/>
      <c r="VW12"/>
      <c r="VX12"/>
      <c r="VY12"/>
      <c r="VZ12"/>
      <c r="WA12"/>
      <c r="WB12"/>
      <c r="XG12" s="112"/>
      <c r="XH12" s="112"/>
      <c r="XI12" s="112"/>
      <c r="XJ12" s="112"/>
      <c r="XK12" s="112"/>
      <c r="XL12" s="112"/>
      <c r="XM12" s="112"/>
      <c r="XN12" s="112"/>
      <c r="XO12"/>
      <c r="XP12"/>
      <c r="XQ12"/>
      <c r="XR12"/>
      <c r="XS12"/>
      <c r="XT12"/>
      <c r="XU12"/>
      <c r="XV12"/>
      <c r="XW12"/>
      <c r="XX12"/>
      <c r="XY12"/>
      <c r="XZ12"/>
      <c r="YA12"/>
      <c r="YB12"/>
      <c r="YC12"/>
      <c r="YD12"/>
      <c r="YE12"/>
      <c r="YF12"/>
      <c r="YG12"/>
      <c r="YH12"/>
      <c r="YI12"/>
      <c r="YJ12"/>
      <c r="ZO12" s="112"/>
      <c r="ZP12" s="112"/>
      <c r="ZQ12" s="112"/>
      <c r="ZR12" s="112"/>
      <c r="ZS12" s="112"/>
      <c r="ZT12" s="112"/>
      <c r="ZU12" s="112"/>
      <c r="ZV12" s="112"/>
      <c r="ZW12"/>
      <c r="ZX12"/>
      <c r="ZY12"/>
      <c r="ZZ12"/>
      <c r="AAA12"/>
      <c r="AAB12"/>
      <c r="AAC12"/>
      <c r="AAD12"/>
      <c r="AAE12"/>
      <c r="AAF12"/>
      <c r="AAG12"/>
      <c r="AAH12"/>
      <c r="AAI12"/>
      <c r="AAJ12"/>
      <c r="AAK12"/>
      <c r="AAL12"/>
      <c r="AAM12"/>
      <c r="AAN12"/>
      <c r="AAO12"/>
      <c r="AAP12"/>
      <c r="AAQ12"/>
      <c r="AAR12"/>
      <c r="ABW12" s="112"/>
      <c r="ABX12" s="112"/>
      <c r="ABY12" s="112"/>
      <c r="ABZ12" s="112"/>
      <c r="ACA12" s="112"/>
      <c r="ACB12" s="112"/>
      <c r="ACC12" s="112"/>
      <c r="ACD12" s="112"/>
      <c r="ACE12"/>
      <c r="ACF12"/>
      <c r="ACG12"/>
      <c r="ACH12"/>
      <c r="ACI12"/>
      <c r="ACJ12"/>
      <c r="ACK12"/>
      <c r="ACL12"/>
      <c r="ACM12"/>
      <c r="ACN12"/>
      <c r="ACO12"/>
      <c r="ACP12"/>
      <c r="ACQ12"/>
      <c r="ACR12"/>
      <c r="ACS12"/>
      <c r="ACT12"/>
      <c r="ACU12"/>
      <c r="ACV12"/>
      <c r="ACW12"/>
      <c r="ACX12"/>
      <c r="ACY12"/>
      <c r="ACZ12"/>
      <c r="AEE12" s="112"/>
      <c r="AEF12" s="112"/>
      <c r="AEG12" s="112"/>
      <c r="AEH12" s="112"/>
      <c r="AEI12" s="112"/>
      <c r="AEJ12" s="112"/>
      <c r="AEK12" s="112"/>
      <c r="AEL12" s="112"/>
      <c r="AEM12"/>
      <c r="AEN12"/>
      <c r="AEO12"/>
      <c r="AEP12"/>
      <c r="AEQ12"/>
      <c r="AER12"/>
      <c r="AES12"/>
      <c r="AET12"/>
      <c r="AEU12"/>
      <c r="AEV12"/>
      <c r="AEW12"/>
      <c r="AEX12"/>
      <c r="AEY12"/>
      <c r="AEZ12"/>
      <c r="AFA12"/>
      <c r="AFB12"/>
      <c r="AFC12"/>
      <c r="AFD12"/>
      <c r="AFE12"/>
      <c r="AFF12"/>
      <c r="AFG12"/>
      <c r="AFH12"/>
      <c r="AGM12" s="112"/>
      <c r="AGN12" s="112"/>
      <c r="AGO12" s="112"/>
      <c r="AGP12" s="112"/>
      <c r="AGQ12" s="112"/>
      <c r="AGR12" s="112"/>
      <c r="AGS12" s="112"/>
      <c r="AGT12" s="112"/>
      <c r="AGU12"/>
      <c r="AGV12"/>
      <c r="AGW12"/>
      <c r="AGX12"/>
      <c r="AGY12"/>
      <c r="AGZ12"/>
      <c r="AHA12"/>
      <c r="AHB12"/>
      <c r="AHC12"/>
      <c r="AHD12"/>
      <c r="AHE12"/>
      <c r="AHF12"/>
      <c r="AHG12"/>
      <c r="AHH12"/>
      <c r="AHI12"/>
      <c r="AHJ12"/>
      <c r="AHK12"/>
      <c r="AHL12"/>
      <c r="AHM12"/>
      <c r="AHN12"/>
      <c r="AHO12"/>
      <c r="AHP12"/>
      <c r="AIU12" s="112"/>
      <c r="AIV12" s="112"/>
      <c r="AIW12" s="112"/>
      <c r="AIX12" s="112"/>
      <c r="AIY12" s="112"/>
      <c r="AIZ12" s="112"/>
      <c r="AJA12" s="112"/>
      <c r="AJB12" s="112"/>
      <c r="AJC12"/>
      <c r="AJD12"/>
      <c r="AJE12"/>
      <c r="AJF12"/>
      <c r="AJG12"/>
      <c r="AJH12"/>
      <c r="AJI12"/>
      <c r="AJJ12"/>
      <c r="AJK12"/>
      <c r="AJL12"/>
      <c r="AJM12"/>
      <c r="AJN12"/>
      <c r="AJO12"/>
      <c r="AJP12"/>
      <c r="AJQ12"/>
      <c r="AJR12"/>
      <c r="AJS12"/>
      <c r="AJT12"/>
      <c r="AJU12"/>
      <c r="AJV12"/>
      <c r="AJW12"/>
      <c r="AJX12"/>
      <c r="ALC12" s="112"/>
      <c r="ALD12" s="112"/>
      <c r="ALE12" s="112"/>
      <c r="ALF12" s="112"/>
      <c r="ALG12" s="112"/>
      <c r="ALH12" s="112"/>
      <c r="ALI12" s="112"/>
      <c r="ALJ12" s="112"/>
      <c r="ALK12"/>
      <c r="ALL12"/>
      <c r="ALM12"/>
      <c r="ALN12"/>
      <c r="ALO12"/>
      <c r="ALP12"/>
      <c r="ALQ12"/>
      <c r="ALR12"/>
      <c r="ALS12"/>
      <c r="ALT12"/>
      <c r="ALU12"/>
      <c r="ALV12"/>
      <c r="ALW12"/>
      <c r="ALX12"/>
      <c r="ALY12"/>
      <c r="ALZ12"/>
      <c r="AMA12"/>
      <c r="AMB12"/>
      <c r="AMC12"/>
      <c r="AMD12"/>
      <c r="AME12"/>
      <c r="AMF12"/>
      <c r="ANK12" s="112"/>
      <c r="ANL12" s="112"/>
      <c r="ANM12" s="112"/>
      <c r="ANN12" s="112"/>
      <c r="ANO12" s="112"/>
      <c r="ANP12" s="112"/>
      <c r="ANQ12" s="112"/>
      <c r="ANR12" s="112"/>
      <c r="ANS12"/>
      <c r="ANT12"/>
      <c r="ANU12"/>
      <c r="ANV12"/>
      <c r="ANW12"/>
      <c r="ANX12"/>
      <c r="ANY12"/>
      <c r="ANZ12"/>
      <c r="AOA12"/>
      <c r="AOB12"/>
      <c r="AOC12"/>
      <c r="AOD12"/>
      <c r="AOE12"/>
      <c r="AOF12"/>
      <c r="AOG12"/>
      <c r="AOH12"/>
      <c r="AOI12"/>
      <c r="AOJ12"/>
      <c r="AOK12"/>
      <c r="AOL12"/>
      <c r="AOM12"/>
      <c r="AON12"/>
      <c r="APS12" s="112"/>
      <c r="APT12" s="112"/>
      <c r="APU12" s="112"/>
      <c r="APV12" s="112"/>
      <c r="APW12" s="112"/>
      <c r="APX12" s="112"/>
      <c r="APY12" s="112"/>
      <c r="APZ12" s="112"/>
      <c r="AQA12"/>
      <c r="AQB12"/>
      <c r="AQC12"/>
      <c r="AQD12"/>
      <c r="AQE12"/>
      <c r="AQF12"/>
      <c r="AQG12"/>
      <c r="AQH12"/>
      <c r="AQI12"/>
      <c r="AQJ12"/>
      <c r="AQK12"/>
      <c r="AQL12"/>
      <c r="AQM12"/>
      <c r="AQN12"/>
      <c r="AQO12"/>
      <c r="AQP12"/>
      <c r="AQQ12"/>
      <c r="AQR12"/>
      <c r="AQS12"/>
      <c r="AQT12"/>
      <c r="AQU12"/>
      <c r="AQV12"/>
      <c r="ASA12" s="112"/>
      <c r="ASB12" s="112"/>
      <c r="ASC12" s="112"/>
      <c r="ASD12" s="112"/>
      <c r="ASE12" s="112"/>
      <c r="ASF12" s="112"/>
      <c r="ASG12" s="112"/>
      <c r="ASH12" s="112"/>
      <c r="ASI12"/>
      <c r="ASJ12"/>
      <c r="ASK12"/>
      <c r="ASL12"/>
      <c r="ASM12"/>
      <c r="ASN12"/>
      <c r="ASO12"/>
      <c r="ASP12"/>
      <c r="ASQ12"/>
      <c r="ASR12"/>
      <c r="ASS12"/>
      <c r="AST12"/>
      <c r="ASU12"/>
      <c r="ASV12"/>
      <c r="ASW12"/>
      <c r="ASX12"/>
      <c r="ASY12"/>
      <c r="ASZ12"/>
      <c r="ATA12"/>
      <c r="ATB12"/>
      <c r="ATC12"/>
      <c r="ATD12"/>
      <c r="AUI12" s="112"/>
      <c r="AUJ12" s="112"/>
      <c r="AUK12" s="112"/>
      <c r="AUL12" s="112"/>
      <c r="AUM12" s="112"/>
      <c r="AUN12" s="112"/>
      <c r="AUO12" s="112"/>
      <c r="AUP12" s="112"/>
      <c r="AUQ12"/>
      <c r="AUR12"/>
      <c r="AUS12"/>
      <c r="AUT12"/>
      <c r="AUU12"/>
      <c r="AUV12"/>
      <c r="AUW12"/>
      <c r="AUX12"/>
      <c r="AUY12"/>
      <c r="AUZ12"/>
      <c r="AVA12"/>
      <c r="AVB12"/>
      <c r="AVC12"/>
      <c r="AVD12"/>
      <c r="AVE12"/>
      <c r="AVF12"/>
      <c r="AVG12"/>
      <c r="AVH12"/>
      <c r="AVI12"/>
      <c r="AVJ12"/>
      <c r="AVK12"/>
      <c r="AVL12"/>
      <c r="AWQ12" s="112"/>
      <c r="AWR12" s="112"/>
      <c r="AWS12" s="112"/>
      <c r="AWT12" s="112"/>
      <c r="AWU12" s="112"/>
      <c r="AWV12" s="112"/>
      <c r="AWW12" s="112"/>
      <c r="AWX12" s="112"/>
      <c r="AWY12"/>
      <c r="AWZ12"/>
      <c r="AXA12"/>
      <c r="AXB12"/>
      <c r="AXC12"/>
      <c r="AXD12"/>
      <c r="AXE12"/>
      <c r="AXF12"/>
      <c r="AXG12"/>
      <c r="AXH12"/>
      <c r="AXI12"/>
      <c r="AXJ12"/>
      <c r="AXK12"/>
      <c r="AXL12"/>
      <c r="AXM12"/>
      <c r="AXN12"/>
      <c r="AXO12"/>
      <c r="AXP12"/>
      <c r="AXQ12"/>
      <c r="AXR12"/>
      <c r="AXS12"/>
      <c r="AXT12"/>
      <c r="AYY12" s="112"/>
      <c r="AYZ12" s="112"/>
      <c r="AZA12" s="112"/>
      <c r="AZB12" s="112"/>
      <c r="AZC12" s="112"/>
      <c r="AZD12" s="112"/>
      <c r="AZE12" s="112"/>
      <c r="AZF12" s="112"/>
      <c r="AZG12"/>
      <c r="AZH12"/>
      <c r="AZI12"/>
      <c r="AZJ12"/>
      <c r="AZK12"/>
      <c r="AZL12"/>
      <c r="AZM12"/>
      <c r="AZN12"/>
      <c r="AZO12"/>
      <c r="AZP12"/>
      <c r="AZQ12"/>
      <c r="AZR12"/>
      <c r="AZS12"/>
      <c r="AZT12"/>
      <c r="AZU12"/>
      <c r="AZV12"/>
      <c r="AZW12"/>
      <c r="AZX12"/>
      <c r="AZY12"/>
      <c r="AZZ12"/>
      <c r="BAA12"/>
      <c r="BAB12"/>
      <c r="BBG12" s="112"/>
      <c r="BBH12" s="112"/>
      <c r="BBI12" s="112"/>
      <c r="BBJ12" s="112"/>
      <c r="BBK12" s="112"/>
      <c r="BBL12" s="112"/>
      <c r="BBM12" s="112"/>
      <c r="BBN12" s="112"/>
      <c r="BBO12"/>
      <c r="BBP12"/>
      <c r="BBQ12"/>
      <c r="BBR12"/>
      <c r="BBS12"/>
      <c r="BBT12"/>
      <c r="BBU12"/>
      <c r="BBV12"/>
      <c r="BBW12"/>
      <c r="BBX12"/>
      <c r="BBY12"/>
      <c r="BBZ12"/>
      <c r="BCA12"/>
      <c r="BCB12"/>
      <c r="BCC12"/>
      <c r="BCD12"/>
      <c r="BCE12"/>
      <c r="BCF12"/>
      <c r="BCG12"/>
      <c r="BCH12"/>
      <c r="BCI12"/>
      <c r="BCJ12"/>
      <c r="BDO12" s="112"/>
      <c r="BDP12" s="112"/>
      <c r="BDQ12" s="112"/>
      <c r="BDR12" s="112"/>
      <c r="BDS12" s="112"/>
      <c r="BDT12" s="112"/>
      <c r="BDU12" s="112"/>
      <c r="BDV12" s="112"/>
      <c r="BDW12"/>
      <c r="BDX12"/>
      <c r="BDY12"/>
      <c r="BDZ12"/>
      <c r="BEA12"/>
      <c r="BEB12"/>
      <c r="BEC12"/>
      <c r="BED12"/>
      <c r="BEE12"/>
      <c r="BEF12"/>
      <c r="BEG12"/>
      <c r="BEH12"/>
      <c r="BEI12"/>
      <c r="BEJ12"/>
      <c r="BEK12"/>
      <c r="BEL12"/>
      <c r="BEM12"/>
      <c r="BEN12"/>
      <c r="BEO12"/>
      <c r="BEP12"/>
      <c r="BEQ12"/>
      <c r="BER12"/>
      <c r="BFW12" s="112"/>
      <c r="BFX12" s="112"/>
      <c r="BFY12" s="112"/>
      <c r="BFZ12" s="112"/>
      <c r="BGA12" s="112"/>
      <c r="BGB12" s="112"/>
      <c r="BGC12" s="112"/>
      <c r="BGD12" s="112"/>
      <c r="BGE12"/>
      <c r="BGF12"/>
      <c r="BGG12"/>
      <c r="BGH12"/>
      <c r="BGI12"/>
      <c r="BGJ12"/>
      <c r="BGK12"/>
      <c r="BGL12"/>
      <c r="BGM12"/>
      <c r="BGN12"/>
      <c r="BGO12"/>
      <c r="BGP12"/>
      <c r="BGQ12"/>
      <c r="BGR12"/>
      <c r="BGS12"/>
      <c r="BGT12"/>
      <c r="BGU12"/>
      <c r="BGV12"/>
      <c r="BGW12"/>
      <c r="BGX12"/>
      <c r="BGY12"/>
      <c r="BGZ12"/>
      <c r="BIE12" s="112"/>
      <c r="BIF12" s="112"/>
      <c r="BIG12" s="112"/>
      <c r="BIH12" s="112"/>
      <c r="BII12" s="112"/>
      <c r="BIJ12" s="112"/>
      <c r="BIK12" s="112"/>
      <c r="BIL12" s="112"/>
      <c r="BIM12"/>
      <c r="BIN12"/>
      <c r="BIO12"/>
      <c r="BIP12"/>
      <c r="BIQ12"/>
      <c r="BIR12"/>
      <c r="BIS12"/>
      <c r="BIT12"/>
      <c r="BIU12"/>
      <c r="BIV12"/>
      <c r="BIW12"/>
      <c r="BIX12"/>
      <c r="BIY12"/>
      <c r="BIZ12"/>
      <c r="BJA12"/>
      <c r="BJB12"/>
      <c r="BJC12"/>
      <c r="BJD12"/>
      <c r="BJE12"/>
      <c r="BJF12"/>
      <c r="BJG12"/>
      <c r="BJH12"/>
      <c r="BKM12" s="112"/>
      <c r="BKN12" s="112"/>
      <c r="BKO12" s="112"/>
      <c r="BKP12" s="112"/>
      <c r="BKQ12" s="112"/>
      <c r="BKR12" s="112"/>
      <c r="BKS12" s="112"/>
      <c r="BKT12" s="112"/>
      <c r="BKU12"/>
      <c r="BKV12"/>
      <c r="BKW12"/>
      <c r="BKX12"/>
      <c r="BKY12"/>
      <c r="BKZ12"/>
      <c r="BLA12"/>
      <c r="BLB12"/>
      <c r="BLC12"/>
      <c r="BLD12"/>
      <c r="BLE12"/>
      <c r="BLF12"/>
      <c r="BLG12"/>
      <c r="BLH12"/>
      <c r="BLI12"/>
      <c r="BLJ12"/>
      <c r="BLK12"/>
      <c r="BLL12"/>
      <c r="BLM12"/>
      <c r="BLN12"/>
      <c r="BLO12"/>
      <c r="BLP12"/>
      <c r="BMU12" s="112"/>
      <c r="BMV12" s="112"/>
      <c r="BMW12" s="112"/>
      <c r="BMX12" s="112"/>
      <c r="BMY12" s="112"/>
      <c r="BMZ12" s="112"/>
      <c r="BNA12" s="112"/>
      <c r="BNB12" s="112"/>
      <c r="BNC12"/>
      <c r="BND12"/>
      <c r="BNE12"/>
      <c r="BNF12"/>
      <c r="BNG12"/>
      <c r="BNH12"/>
      <c r="BNI12"/>
      <c r="BNJ12"/>
      <c r="BNK12"/>
      <c r="BNL12"/>
      <c r="BNM12"/>
      <c r="BNN12"/>
      <c r="BNO12"/>
      <c r="BNP12"/>
      <c r="BNQ12"/>
      <c r="BNR12"/>
      <c r="BNS12"/>
      <c r="BNT12"/>
      <c r="BNU12"/>
      <c r="BNV12"/>
      <c r="BNW12"/>
      <c r="BNX12"/>
      <c r="BPC12" s="112"/>
      <c r="BPD12" s="112"/>
      <c r="BPE12" s="112"/>
      <c r="BPF12" s="112"/>
      <c r="BPG12" s="112"/>
      <c r="BPH12" s="112"/>
      <c r="BPI12" s="112"/>
      <c r="BPJ12" s="112"/>
      <c r="BPK12"/>
      <c r="BPL12"/>
      <c r="BPM12"/>
      <c r="BPN12"/>
      <c r="BPO12"/>
      <c r="BPP12"/>
      <c r="BPQ12"/>
      <c r="BPR12"/>
      <c r="BPS12"/>
      <c r="BPT12"/>
      <c r="BPU12"/>
      <c r="BPV12"/>
      <c r="BPW12"/>
      <c r="BPX12"/>
      <c r="BPY12"/>
      <c r="BPZ12"/>
      <c r="BQA12"/>
      <c r="BQB12"/>
      <c r="BQC12"/>
      <c r="BQD12"/>
      <c r="BQE12"/>
      <c r="BQF12"/>
      <c r="BRK12" s="112"/>
      <c r="BRL12" s="112"/>
      <c r="BRM12" s="112"/>
      <c r="BRN12" s="112"/>
      <c r="BRO12" s="112"/>
      <c r="BRP12" s="112"/>
      <c r="BRQ12" s="112"/>
      <c r="BRR12" s="112"/>
      <c r="BRS12"/>
      <c r="BRT12"/>
      <c r="BRU12"/>
      <c r="BRV12"/>
      <c r="BRW12"/>
      <c r="BRX12"/>
      <c r="BRY12"/>
      <c r="BRZ12"/>
      <c r="BSA12"/>
      <c r="BSB12"/>
      <c r="BSC12"/>
      <c r="BSD12"/>
      <c r="BSE12"/>
      <c r="BSF12"/>
      <c r="BSG12"/>
      <c r="BSH12"/>
      <c r="BSI12"/>
      <c r="BSJ12"/>
      <c r="BSK12"/>
      <c r="BSL12"/>
      <c r="BSM12"/>
      <c r="BSN12"/>
      <c r="BTS12" s="112"/>
      <c r="BTT12" s="112"/>
      <c r="BTU12" s="112"/>
      <c r="BTV12" s="112"/>
      <c r="BTW12" s="112"/>
      <c r="BTX12" s="112"/>
      <c r="BTY12" s="112"/>
      <c r="BTZ12" s="112"/>
      <c r="BUA12"/>
      <c r="BUB12"/>
      <c r="BUC12"/>
      <c r="BUD12"/>
      <c r="BUE12"/>
      <c r="BUF12"/>
      <c r="BUG12"/>
      <c r="BUH12"/>
      <c r="BUI12"/>
      <c r="BUJ12"/>
      <c r="BUK12"/>
      <c r="BUL12"/>
      <c r="BUM12"/>
      <c r="BUN12"/>
      <c r="BUO12"/>
      <c r="BUP12"/>
      <c r="BUQ12"/>
      <c r="BUR12"/>
      <c r="BUS12"/>
      <c r="BUT12"/>
      <c r="BUU12"/>
      <c r="BUV12"/>
      <c r="BWA12" s="112"/>
      <c r="BWB12" s="112"/>
      <c r="BWC12" s="112"/>
      <c r="BWD12" s="112"/>
      <c r="BWE12" s="112"/>
      <c r="BWF12" s="112"/>
      <c r="BWG12" s="112"/>
      <c r="BWH12" s="112"/>
      <c r="BWI12"/>
      <c r="BWJ12"/>
      <c r="BWK12"/>
      <c r="BWL12"/>
      <c r="BWM12"/>
      <c r="BWN12"/>
      <c r="BWO12"/>
      <c r="BWP12"/>
      <c r="BWQ12"/>
      <c r="BWR12"/>
      <c r="BWS12"/>
      <c r="BWT12"/>
      <c r="BWU12"/>
      <c r="BWV12"/>
      <c r="BWW12"/>
      <c r="BWX12"/>
      <c r="BWY12"/>
      <c r="BWZ12"/>
      <c r="BXA12"/>
      <c r="BXB12"/>
      <c r="BXC12"/>
      <c r="BXD12"/>
      <c r="BYI12" s="112"/>
      <c r="BYJ12" s="112"/>
      <c r="BYK12" s="112"/>
      <c r="BYL12" s="112"/>
      <c r="BYM12" s="112"/>
      <c r="BYN12" s="112"/>
      <c r="BYO12" s="112"/>
      <c r="BYP12" s="112"/>
      <c r="BYQ12"/>
      <c r="BYR12"/>
      <c r="BYS12"/>
      <c r="BYT12"/>
      <c r="BYU12"/>
      <c r="BYV12"/>
      <c r="BYW12"/>
      <c r="BYX12"/>
      <c r="BYY12"/>
      <c r="BYZ12"/>
      <c r="BZA12"/>
      <c r="BZB12"/>
      <c r="BZC12"/>
      <c r="BZD12"/>
      <c r="BZE12"/>
      <c r="BZF12"/>
      <c r="BZG12"/>
      <c r="BZH12"/>
      <c r="BZI12"/>
      <c r="BZJ12"/>
      <c r="BZK12"/>
      <c r="BZL12"/>
      <c r="CAQ12" s="112"/>
      <c r="CAR12" s="112"/>
      <c r="CAS12" s="112"/>
      <c r="CAT12" s="112"/>
      <c r="CAU12" s="112"/>
      <c r="CAV12" s="112"/>
      <c r="CAW12" s="112"/>
      <c r="CAX12" s="112"/>
      <c r="CAY12"/>
      <c r="CAZ12"/>
      <c r="CBA12"/>
      <c r="CBB12"/>
      <c r="CBC12"/>
      <c r="CBD12"/>
      <c r="CBE12"/>
      <c r="CBF12"/>
      <c r="CBG12"/>
      <c r="CBH12"/>
      <c r="CBI12"/>
      <c r="CBJ12"/>
      <c r="CBK12"/>
      <c r="CBL12"/>
      <c r="CBM12"/>
      <c r="CBN12"/>
      <c r="CBO12"/>
      <c r="CBP12"/>
      <c r="CBQ12"/>
      <c r="CBR12"/>
      <c r="CBS12"/>
      <c r="CBT12"/>
      <c r="CCY12" s="112"/>
      <c r="CCZ12" s="112"/>
      <c r="CDA12" s="112"/>
      <c r="CDB12" s="112"/>
      <c r="CDC12" s="112"/>
      <c r="CDD12" s="112"/>
      <c r="CDE12" s="112"/>
      <c r="CDF12" s="112"/>
      <c r="CDG12"/>
      <c r="CDH12"/>
      <c r="CDI12"/>
      <c r="CDJ12"/>
      <c r="CDK12"/>
      <c r="CDL12"/>
      <c r="CDM12"/>
      <c r="CDN12"/>
      <c r="CDO12"/>
      <c r="CDP12"/>
      <c r="CDQ12"/>
      <c r="CDR12"/>
      <c r="CDS12"/>
      <c r="CDT12"/>
      <c r="CDU12"/>
      <c r="CDV12"/>
      <c r="CDW12"/>
      <c r="CDX12"/>
      <c r="CDY12"/>
      <c r="CDZ12"/>
      <c r="CEA12"/>
      <c r="CEB12"/>
      <c r="CFG12" s="112"/>
      <c r="CFH12" s="112"/>
      <c r="CFI12" s="112"/>
      <c r="CFJ12" s="112"/>
      <c r="CFK12" s="112"/>
      <c r="CFL12" s="112"/>
      <c r="CFM12" s="112"/>
      <c r="CFN12" s="112"/>
      <c r="CFO12"/>
      <c r="CFP12"/>
      <c r="CFQ12"/>
      <c r="CFR12"/>
      <c r="CFS12"/>
      <c r="CFT12"/>
      <c r="CFU12"/>
      <c r="CFV12"/>
      <c r="CFW12"/>
      <c r="CFX12"/>
      <c r="CFY12"/>
      <c r="CFZ12"/>
      <c r="CGA12"/>
      <c r="CGB12"/>
      <c r="CGC12"/>
      <c r="CGD12"/>
      <c r="CGE12"/>
      <c r="CGF12"/>
      <c r="CGG12"/>
      <c r="CGH12"/>
      <c r="CGI12"/>
      <c r="CGJ12"/>
      <c r="CHO12" s="112"/>
      <c r="CHP12" s="112"/>
      <c r="CHQ12" s="112"/>
      <c r="CHR12" s="112"/>
      <c r="CHS12" s="112"/>
      <c r="CHT12" s="112"/>
      <c r="CHU12" s="112"/>
      <c r="CHV12" s="112"/>
      <c r="CHW12"/>
      <c r="CHX12"/>
      <c r="CHY12"/>
      <c r="CHZ12"/>
      <c r="CIA12"/>
      <c r="CIB12"/>
      <c r="CIC12"/>
      <c r="CID12"/>
      <c r="CIE12"/>
      <c r="CIF12"/>
      <c r="CIG12"/>
      <c r="CIH12"/>
      <c r="CII12"/>
      <c r="CIJ12"/>
      <c r="CIK12"/>
      <c r="CIL12"/>
      <c r="CIM12"/>
      <c r="CIN12"/>
      <c r="CIO12"/>
      <c r="CIP12"/>
      <c r="CIQ12"/>
      <c r="CIR12"/>
      <c r="CJW12" s="112"/>
      <c r="CJX12" s="112"/>
      <c r="CJY12" s="112"/>
      <c r="CJZ12" s="112"/>
      <c r="CKA12" s="112"/>
      <c r="CKB12" s="112"/>
      <c r="CKC12" s="112"/>
      <c r="CKD12" s="112"/>
      <c r="CKE12"/>
      <c r="CKF12"/>
      <c r="CKG12"/>
      <c r="CKH12"/>
      <c r="CKI12"/>
      <c r="CKJ12"/>
      <c r="CKK12"/>
      <c r="CKL12"/>
      <c r="CKM12"/>
      <c r="CKN12"/>
      <c r="CKO12"/>
      <c r="CKP12"/>
      <c r="CKQ12"/>
      <c r="CKR12"/>
      <c r="CKS12"/>
      <c r="CKT12"/>
      <c r="CKU12"/>
      <c r="CKV12"/>
      <c r="CKW12"/>
      <c r="CKX12"/>
      <c r="CKY12"/>
      <c r="CKZ12"/>
      <c r="CME12" s="112"/>
      <c r="CMF12" s="112"/>
      <c r="CMG12" s="112"/>
      <c r="CMH12" s="112"/>
      <c r="CMI12" s="112"/>
      <c r="CMJ12" s="112"/>
      <c r="CMK12" s="112"/>
      <c r="CML12" s="112"/>
      <c r="CMM12"/>
      <c r="CMN12"/>
      <c r="CMO12"/>
      <c r="CMP12"/>
      <c r="CMQ12"/>
      <c r="CMR12"/>
      <c r="CMS12"/>
      <c r="CMT12"/>
      <c r="CMU12"/>
      <c r="CMV12"/>
      <c r="CMW12"/>
      <c r="CMX12"/>
      <c r="CMY12"/>
      <c r="CMZ12"/>
      <c r="CNA12"/>
      <c r="CNB12"/>
      <c r="CNC12"/>
      <c r="CND12"/>
      <c r="CNE12"/>
      <c r="CNF12"/>
      <c r="CNG12"/>
      <c r="CNH12"/>
      <c r="COM12" s="112"/>
      <c r="CON12" s="112"/>
      <c r="COO12" s="112"/>
      <c r="COP12" s="112"/>
      <c r="COQ12" s="112"/>
      <c r="COR12" s="112"/>
      <c r="COS12" s="112"/>
      <c r="COT12" s="112"/>
      <c r="COU12"/>
      <c r="COV12"/>
      <c r="COW12"/>
      <c r="COX12"/>
      <c r="COY12"/>
      <c r="COZ12"/>
      <c r="CPA12"/>
      <c r="CPB12"/>
      <c r="CPC12"/>
      <c r="CPD12"/>
      <c r="CPE12"/>
      <c r="CPF12"/>
      <c r="CPG12"/>
      <c r="CPH12"/>
      <c r="CPI12"/>
      <c r="CPJ12"/>
      <c r="CPK12"/>
      <c r="CPL12"/>
      <c r="CPM12"/>
      <c r="CPN12"/>
      <c r="CPO12"/>
      <c r="CPP12"/>
      <c r="CQU12" s="112"/>
      <c r="CQV12" s="112"/>
      <c r="CQW12" s="112"/>
      <c r="CQX12" s="112"/>
      <c r="CQY12" s="112"/>
      <c r="CQZ12" s="112"/>
      <c r="CRA12" s="112"/>
      <c r="CRB12" s="112"/>
      <c r="CRC12"/>
      <c r="CRD12"/>
      <c r="CRE12"/>
      <c r="CRF12"/>
      <c r="CRG12"/>
      <c r="CRH12"/>
      <c r="CRI12"/>
      <c r="CRJ12"/>
      <c r="CRK12"/>
      <c r="CRL12"/>
      <c r="CRM12"/>
      <c r="CRN12"/>
      <c r="CRO12"/>
      <c r="CRP12"/>
      <c r="CRQ12"/>
      <c r="CRR12"/>
      <c r="CRS12"/>
      <c r="CRT12"/>
      <c r="CRU12"/>
      <c r="CRV12"/>
      <c r="CRW12"/>
      <c r="CRX12"/>
      <c r="CTC12" s="112"/>
      <c r="CTD12" s="112"/>
      <c r="CTE12" s="112"/>
      <c r="CTF12" s="112"/>
      <c r="CTG12" s="112"/>
      <c r="CTH12" s="112"/>
      <c r="CTI12" s="112"/>
      <c r="CTJ12" s="112"/>
      <c r="CTK12"/>
      <c r="CTL12"/>
      <c r="CTM12"/>
      <c r="CTN12"/>
      <c r="CTO12"/>
      <c r="CTP12"/>
      <c r="CTQ12"/>
      <c r="CTR12"/>
      <c r="CTS12"/>
      <c r="CTT12"/>
      <c r="CTU12"/>
      <c r="CTV12"/>
      <c r="CTW12"/>
      <c r="CTX12"/>
      <c r="CTY12"/>
      <c r="CTZ12"/>
      <c r="CUA12"/>
      <c r="CUB12"/>
      <c r="CUC12"/>
      <c r="CUD12"/>
      <c r="CUE12"/>
      <c r="CUF12"/>
      <c r="CVK12" s="112"/>
      <c r="CVL12" s="112"/>
      <c r="CVM12" s="112"/>
      <c r="CVN12" s="112"/>
      <c r="CVO12" s="112"/>
      <c r="CVP12" s="112"/>
      <c r="CVQ12" s="112"/>
      <c r="CVR12" s="112"/>
      <c r="CVS12"/>
      <c r="CVT12"/>
      <c r="CVU12"/>
      <c r="CVV12"/>
      <c r="CVW12"/>
      <c r="CVX12"/>
      <c r="CVY12"/>
      <c r="CVZ12"/>
      <c r="CWA12"/>
      <c r="CWB12"/>
      <c r="CWC12"/>
      <c r="CWD12"/>
      <c r="CWE12"/>
      <c r="CWF12"/>
      <c r="CWG12"/>
      <c r="CWH12"/>
      <c r="CWI12"/>
      <c r="CWJ12"/>
      <c r="CWK12"/>
      <c r="CWL12"/>
      <c r="CWM12"/>
      <c r="CWN12"/>
      <c r="CXS12" s="112"/>
      <c r="CXT12" s="112"/>
      <c r="CXU12" s="112"/>
      <c r="CXV12" s="112"/>
      <c r="CXW12" s="112"/>
      <c r="CXX12" s="112"/>
      <c r="CXY12" s="112"/>
      <c r="CXZ12" s="112"/>
      <c r="CYA12"/>
      <c r="CYB12"/>
      <c r="CYC12"/>
      <c r="CYD12"/>
      <c r="CYE12"/>
      <c r="CYF12"/>
      <c r="CYG12"/>
      <c r="CYH12"/>
      <c r="CYI12"/>
      <c r="CYJ12"/>
      <c r="CYK12"/>
      <c r="CYL12"/>
      <c r="CYM12"/>
      <c r="CYN12"/>
      <c r="CYO12"/>
      <c r="CYP12"/>
      <c r="CYQ12"/>
      <c r="CYR12"/>
      <c r="CYS12"/>
      <c r="CYT12"/>
      <c r="CYU12"/>
      <c r="CYV12"/>
      <c r="DAA12" s="112"/>
      <c r="DAB12" s="112"/>
      <c r="DAC12" s="112"/>
      <c r="DAD12" s="112"/>
      <c r="DAE12" s="112"/>
      <c r="DAF12" s="112"/>
      <c r="DAG12" s="112"/>
      <c r="DAH12" s="112"/>
      <c r="DAI12"/>
      <c r="DAJ12"/>
      <c r="DAK12"/>
      <c r="DAL12"/>
      <c r="DAM12"/>
      <c r="DAN12"/>
      <c r="DAO12"/>
      <c r="DAP12"/>
      <c r="DAQ12"/>
      <c r="DAR12"/>
      <c r="DAS12"/>
      <c r="DAT12"/>
      <c r="DAU12"/>
      <c r="DAV12"/>
      <c r="DAW12"/>
      <c r="DAX12"/>
      <c r="DAY12"/>
      <c r="DAZ12"/>
      <c r="DBA12"/>
      <c r="DBB12"/>
      <c r="DBC12"/>
      <c r="DBD12"/>
      <c r="DCI12" s="112"/>
      <c r="DCJ12" s="112"/>
      <c r="DCK12" s="112"/>
      <c r="DCL12" s="112"/>
      <c r="DCM12" s="112"/>
      <c r="DCN12" s="112"/>
      <c r="DCO12" s="112"/>
      <c r="DCP12" s="112"/>
      <c r="DCQ12"/>
      <c r="DCR12"/>
      <c r="DCS12"/>
      <c r="DCT12"/>
      <c r="DCU12"/>
      <c r="DCV12"/>
      <c r="DCW12"/>
      <c r="DCX12"/>
      <c r="DCY12"/>
      <c r="DCZ12"/>
      <c r="DDA12"/>
      <c r="DDB12"/>
      <c r="DDC12"/>
      <c r="DDD12"/>
      <c r="DDE12"/>
      <c r="DDF12"/>
      <c r="DDG12"/>
      <c r="DDH12"/>
      <c r="DDI12"/>
      <c r="DDJ12"/>
      <c r="DDK12"/>
      <c r="DDL12"/>
      <c r="DEQ12" s="112"/>
      <c r="DER12" s="112"/>
      <c r="DES12" s="112"/>
      <c r="DET12" s="112"/>
      <c r="DEU12" s="112"/>
      <c r="DEV12" s="112"/>
      <c r="DEW12" s="112"/>
      <c r="DEX12" s="112"/>
      <c r="DEY12"/>
      <c r="DEZ12"/>
      <c r="DFA12"/>
      <c r="DFB12"/>
      <c r="DFC12"/>
      <c r="DFD12"/>
      <c r="DFE12"/>
      <c r="DFF12"/>
      <c r="DFG12"/>
      <c r="DFH12"/>
      <c r="DFI12"/>
      <c r="DFJ12"/>
      <c r="DFK12"/>
      <c r="DFL12"/>
      <c r="DFM12"/>
      <c r="DFN12"/>
      <c r="DFO12"/>
      <c r="DFP12"/>
      <c r="DFQ12"/>
      <c r="DFR12"/>
      <c r="DFS12"/>
      <c r="DFT12"/>
      <c r="DGY12" s="112"/>
      <c r="DGZ12" s="112"/>
      <c r="DHA12" s="112"/>
      <c r="DHB12" s="112"/>
      <c r="DHC12" s="112"/>
      <c r="DHD12" s="112"/>
      <c r="DHE12" s="112"/>
      <c r="DHF12" s="112"/>
      <c r="DHG12"/>
      <c r="DHH12"/>
      <c r="DHI12"/>
      <c r="DHJ12"/>
      <c r="DHK12"/>
      <c r="DHL12"/>
      <c r="DHM12"/>
      <c r="DHN12"/>
      <c r="DHO12"/>
      <c r="DHP12"/>
      <c r="DHQ12"/>
      <c r="DHR12"/>
      <c r="DHS12"/>
      <c r="DHT12"/>
      <c r="DHU12"/>
      <c r="DHV12"/>
      <c r="DHW12"/>
      <c r="DHX12"/>
      <c r="DHY12"/>
      <c r="DHZ12"/>
      <c r="DIA12"/>
      <c r="DIB12"/>
      <c r="DJG12" s="112"/>
      <c r="DJH12" s="112"/>
      <c r="DJI12" s="112"/>
      <c r="DJJ12" s="112"/>
      <c r="DJK12" s="112"/>
      <c r="DJL12" s="112"/>
      <c r="DJM12" s="112"/>
      <c r="DJN12" s="112"/>
      <c r="DJO12"/>
      <c r="DJP12"/>
      <c r="DJQ12"/>
      <c r="DJR12"/>
      <c r="DJS12"/>
      <c r="DJT12"/>
      <c r="DJU12"/>
      <c r="DJV12"/>
      <c r="DJW12"/>
      <c r="DJX12"/>
      <c r="DJY12"/>
      <c r="DJZ12"/>
      <c r="DKA12"/>
      <c r="DKB12"/>
      <c r="DKC12"/>
      <c r="DKD12"/>
      <c r="DKE12"/>
      <c r="DKF12"/>
      <c r="DKG12"/>
      <c r="DKH12"/>
      <c r="DKI12"/>
      <c r="DKJ12"/>
      <c r="DLO12" s="112"/>
      <c r="DLP12" s="112"/>
      <c r="DLQ12" s="112"/>
      <c r="DLR12" s="112"/>
      <c r="DLS12" s="112"/>
      <c r="DLT12" s="112"/>
      <c r="DLU12" s="112"/>
      <c r="DLV12" s="112"/>
      <c r="DLW12"/>
      <c r="DLX12"/>
      <c r="DLY12"/>
      <c r="DLZ12"/>
      <c r="DMA12"/>
      <c r="DMB12"/>
      <c r="DMC12"/>
      <c r="DMD12"/>
      <c r="DME12"/>
      <c r="DMF12"/>
      <c r="DMG12"/>
      <c r="DMH12"/>
      <c r="DMI12"/>
      <c r="DMJ12"/>
      <c r="DMK12"/>
      <c r="DML12"/>
      <c r="DMM12"/>
      <c r="DMN12"/>
      <c r="DMO12"/>
      <c r="DMP12"/>
      <c r="DMQ12"/>
      <c r="DMR12"/>
      <c r="DNW12" s="112"/>
      <c r="DNX12" s="112"/>
      <c r="DNY12" s="112"/>
      <c r="DNZ12" s="112"/>
      <c r="DOA12" s="112"/>
      <c r="DOB12" s="112"/>
      <c r="DOC12" s="112"/>
      <c r="DOD12" s="112"/>
      <c r="DOE12"/>
      <c r="DOF12"/>
      <c r="DOG12"/>
      <c r="DOH12"/>
      <c r="DOI12"/>
      <c r="DOJ12"/>
      <c r="DOK12"/>
      <c r="DOL12"/>
      <c r="DOM12"/>
      <c r="DON12"/>
      <c r="DOO12"/>
      <c r="DOP12"/>
      <c r="DOQ12"/>
      <c r="DOR12"/>
      <c r="DOS12"/>
      <c r="DOT12"/>
      <c r="DOU12"/>
      <c r="DOV12"/>
      <c r="DOW12"/>
      <c r="DOX12"/>
      <c r="DOY12"/>
      <c r="DOZ12"/>
      <c r="DQE12" s="112"/>
      <c r="DQF12" s="112"/>
      <c r="DQG12" s="112"/>
      <c r="DQH12" s="112"/>
      <c r="DQI12" s="112"/>
      <c r="DQJ12" s="112"/>
      <c r="DQK12" s="112"/>
      <c r="DQL12" s="112"/>
      <c r="DQM12"/>
      <c r="DQN12"/>
      <c r="DQO12"/>
      <c r="DQP12"/>
      <c r="DQQ12"/>
      <c r="DQR12"/>
      <c r="DQS12"/>
      <c r="DQT12"/>
      <c r="DQU12"/>
      <c r="DQV12"/>
      <c r="DQW12"/>
      <c r="DQX12"/>
      <c r="DQY12"/>
      <c r="DQZ12"/>
      <c r="DRA12"/>
      <c r="DRB12"/>
      <c r="DRC12"/>
      <c r="DRD12"/>
      <c r="DRE12"/>
      <c r="DRF12"/>
      <c r="DRG12"/>
      <c r="DRH12"/>
      <c r="DSM12" s="112"/>
      <c r="DSN12" s="112"/>
      <c r="DSO12" s="112"/>
      <c r="DSP12" s="112"/>
      <c r="DSQ12" s="112"/>
      <c r="DSR12" s="112"/>
      <c r="DSS12" s="112"/>
      <c r="DST12" s="112"/>
      <c r="DSU12"/>
      <c r="DSV12"/>
      <c r="DSW12"/>
      <c r="DSX12"/>
      <c r="DSY12"/>
      <c r="DSZ12"/>
      <c r="DTA12"/>
      <c r="DTB12"/>
      <c r="DTC12"/>
      <c r="DTD12"/>
      <c r="DTE12"/>
      <c r="DTF12"/>
      <c r="DTG12"/>
      <c r="DTH12"/>
      <c r="DTI12"/>
      <c r="DTJ12"/>
      <c r="DTK12"/>
      <c r="DTL12"/>
      <c r="DTM12"/>
      <c r="DTN12"/>
      <c r="DTO12"/>
      <c r="DTP12"/>
      <c r="DUU12" s="112"/>
      <c r="DUV12" s="112"/>
      <c r="DUW12" s="112"/>
      <c r="DUX12" s="112"/>
      <c r="DUY12" s="112"/>
      <c r="DUZ12" s="112"/>
      <c r="DVA12" s="112"/>
      <c r="DVB12" s="112"/>
      <c r="DVC12"/>
      <c r="DVD12"/>
      <c r="DVE12"/>
      <c r="DVF12"/>
      <c r="DVG12"/>
      <c r="DVH12"/>
      <c r="DVI12"/>
      <c r="DVJ12"/>
      <c r="DVK12"/>
      <c r="DVL12"/>
      <c r="DVM12"/>
      <c r="DVN12"/>
      <c r="DVO12"/>
      <c r="DVP12"/>
      <c r="DVQ12"/>
      <c r="DVR12"/>
      <c r="DVS12"/>
      <c r="DVT12"/>
      <c r="DVU12"/>
      <c r="DVV12"/>
      <c r="DVW12"/>
      <c r="DVX12"/>
      <c r="DXC12" s="112"/>
      <c r="DXD12" s="112"/>
      <c r="DXE12" s="112"/>
      <c r="DXF12" s="112"/>
      <c r="DXG12" s="112"/>
      <c r="DXH12" s="112"/>
      <c r="DXI12" s="112"/>
      <c r="DXJ12" s="112"/>
      <c r="DXK12"/>
      <c r="DXL12"/>
      <c r="DXM12"/>
      <c r="DXN12"/>
      <c r="DXO12"/>
      <c r="DXP12"/>
      <c r="DXQ12"/>
      <c r="DXR12"/>
      <c r="DXS12"/>
      <c r="DXT12"/>
      <c r="DXU12"/>
      <c r="DXV12"/>
      <c r="DXW12"/>
      <c r="DXX12"/>
      <c r="DXY12"/>
      <c r="DXZ12"/>
      <c r="DYA12"/>
      <c r="DYB12"/>
      <c r="DYC12"/>
      <c r="DYD12"/>
      <c r="DYE12"/>
      <c r="DYF12"/>
      <c r="DZK12" s="112"/>
      <c r="DZL12" s="112"/>
      <c r="DZM12" s="112"/>
      <c r="DZN12" s="112"/>
      <c r="DZO12" s="112"/>
      <c r="DZP12" s="112"/>
      <c r="DZQ12" s="112"/>
      <c r="DZR12" s="112"/>
      <c r="DZS12"/>
      <c r="DZT12"/>
      <c r="DZU12"/>
      <c r="DZV12"/>
      <c r="DZW12"/>
      <c r="DZX12"/>
      <c r="DZY12"/>
      <c r="DZZ12"/>
      <c r="EAA12"/>
      <c r="EAB12"/>
      <c r="EAC12"/>
      <c r="EAD12"/>
      <c r="EAE12"/>
      <c r="EAF12"/>
      <c r="EAG12"/>
      <c r="EAH12"/>
      <c r="EAI12"/>
      <c r="EAJ12"/>
      <c r="EAK12"/>
      <c r="EAL12"/>
      <c r="EAM12"/>
      <c r="EAN12"/>
      <c r="EBS12" s="112"/>
      <c r="EBT12" s="112"/>
      <c r="EBU12" s="112"/>
      <c r="EBV12" s="112"/>
      <c r="EBW12" s="112"/>
      <c r="EBX12" s="112"/>
      <c r="EBY12" s="112"/>
      <c r="EBZ12" s="112"/>
      <c r="ECA12"/>
      <c r="ECB12"/>
      <c r="ECC12"/>
      <c r="ECD12"/>
      <c r="ECE12"/>
      <c r="ECF12"/>
      <c r="ECG12"/>
      <c r="ECH12"/>
      <c r="ECI12"/>
      <c r="ECJ12"/>
      <c r="ECK12"/>
      <c r="ECL12"/>
      <c r="ECM12"/>
      <c r="ECN12"/>
      <c r="ECO12"/>
      <c r="ECP12"/>
      <c r="ECQ12"/>
      <c r="ECR12"/>
      <c r="ECS12"/>
      <c r="ECT12"/>
      <c r="ECU12"/>
      <c r="ECV12"/>
      <c r="EEA12" s="112"/>
      <c r="EEB12" s="112"/>
      <c r="EEC12" s="112"/>
      <c r="EED12" s="112"/>
      <c r="EEE12" s="112"/>
      <c r="EEF12" s="112"/>
      <c r="EEG12" s="112"/>
      <c r="EEH12" s="112"/>
      <c r="EEI12"/>
      <c r="EEJ12"/>
      <c r="EEK12"/>
      <c r="EEL12"/>
      <c r="EEM12"/>
      <c r="EEN12"/>
      <c r="EEO12"/>
      <c r="EEP12"/>
      <c r="EEQ12"/>
      <c r="EER12"/>
      <c r="EES12"/>
      <c r="EET12"/>
      <c r="EEU12"/>
      <c r="EEV12"/>
      <c r="EEW12"/>
      <c r="EEX12"/>
      <c r="EEY12"/>
      <c r="EEZ12"/>
      <c r="EFA12"/>
      <c r="EFB12"/>
      <c r="EFC12"/>
      <c r="EFD12"/>
      <c r="EGI12" s="112"/>
      <c r="EGJ12" s="112"/>
      <c r="EGK12" s="112"/>
      <c r="EGL12" s="112"/>
      <c r="EGM12" s="112"/>
      <c r="EGN12" s="112"/>
      <c r="EGO12" s="112"/>
      <c r="EGP12" s="112"/>
      <c r="EGQ12"/>
      <c r="EGR12"/>
      <c r="EGS12"/>
      <c r="EGT12"/>
      <c r="EGU12"/>
      <c r="EGV12"/>
      <c r="EGW12"/>
      <c r="EGX12"/>
      <c r="EGY12"/>
      <c r="EGZ12"/>
      <c r="EHA12"/>
      <c r="EHB12"/>
      <c r="EHC12"/>
      <c r="EHD12"/>
      <c r="EHE12"/>
      <c r="EHF12"/>
      <c r="EHG12"/>
      <c r="EHH12"/>
      <c r="EHI12"/>
      <c r="EHJ12"/>
      <c r="EHK12"/>
      <c r="EHL12"/>
      <c r="EIQ12" s="112"/>
      <c r="EIR12" s="112"/>
      <c r="EIS12" s="112"/>
      <c r="EIT12" s="112"/>
      <c r="EIU12" s="112"/>
      <c r="EIV12" s="112"/>
      <c r="EIW12" s="112"/>
      <c r="EIX12" s="112"/>
      <c r="EIY12"/>
      <c r="EIZ12"/>
      <c r="EJA12"/>
      <c r="EJB12"/>
      <c r="EJC12"/>
      <c r="EJD12"/>
      <c r="EJE12"/>
      <c r="EJF12"/>
      <c r="EJG12"/>
      <c r="EJH12"/>
      <c r="EJI12"/>
      <c r="EJJ12"/>
      <c r="EJK12"/>
      <c r="EJL12"/>
      <c r="EJM12"/>
      <c r="EJN12"/>
      <c r="EJO12"/>
      <c r="EJP12"/>
      <c r="EJQ12"/>
      <c r="EJR12"/>
      <c r="EJS12"/>
      <c r="EJT12"/>
      <c r="EKY12" s="112"/>
      <c r="EKZ12" s="112"/>
      <c r="ELA12" s="112"/>
      <c r="ELB12" s="112"/>
      <c r="ELC12" s="112"/>
      <c r="ELD12" s="112"/>
      <c r="ELE12" s="112"/>
      <c r="ELF12" s="112"/>
      <c r="ELG12"/>
      <c r="ELH12"/>
      <c r="ELI12"/>
      <c r="ELJ12"/>
      <c r="ELK12"/>
      <c r="ELL12"/>
      <c r="ELM12"/>
      <c r="ELN12"/>
      <c r="ELO12"/>
      <c r="ELP12"/>
      <c r="ELQ12"/>
      <c r="ELR12"/>
      <c r="ELS12"/>
      <c r="ELT12"/>
      <c r="ELU12"/>
      <c r="ELV12"/>
      <c r="ELW12"/>
      <c r="ELX12"/>
      <c r="ELY12"/>
      <c r="ELZ12"/>
      <c r="EMA12"/>
      <c r="EMB12"/>
      <c r="ENG12" s="112"/>
      <c r="ENH12" s="112"/>
      <c r="ENI12" s="112"/>
      <c r="ENJ12" s="112"/>
      <c r="ENK12" s="112"/>
      <c r="ENL12" s="112"/>
      <c r="ENM12" s="112"/>
      <c r="ENN12" s="112"/>
      <c r="ENO12"/>
      <c r="ENP12"/>
      <c r="ENQ12"/>
      <c r="ENR12"/>
      <c r="ENS12"/>
      <c r="ENT12"/>
      <c r="ENU12"/>
      <c r="ENV12"/>
      <c r="ENW12"/>
      <c r="ENX12"/>
      <c r="ENY12"/>
      <c r="ENZ12"/>
      <c r="EOA12"/>
      <c r="EOB12"/>
      <c r="EOC12"/>
      <c r="EOD12"/>
      <c r="EOE12"/>
      <c r="EOF12"/>
      <c r="EOG12"/>
      <c r="EOH12"/>
      <c r="EOI12"/>
      <c r="EOJ12"/>
      <c r="EPO12" s="112"/>
      <c r="EPP12" s="112"/>
      <c r="EPQ12" s="112"/>
      <c r="EPR12" s="112"/>
      <c r="EPS12" s="112"/>
      <c r="EPT12" s="112"/>
      <c r="EPU12" s="112"/>
      <c r="EPV12" s="112"/>
      <c r="EPW12"/>
      <c r="EPX12"/>
      <c r="EPY12"/>
      <c r="EPZ12"/>
      <c r="EQA12"/>
      <c r="EQB12"/>
      <c r="EQC12"/>
      <c r="EQD12"/>
      <c r="EQE12"/>
      <c r="EQF12"/>
      <c r="EQG12"/>
      <c r="EQH12"/>
      <c r="EQI12"/>
      <c r="EQJ12"/>
      <c r="EQK12"/>
      <c r="EQL12"/>
      <c r="EQM12"/>
      <c r="EQN12"/>
      <c r="EQO12"/>
      <c r="EQP12"/>
      <c r="EQQ12"/>
      <c r="EQR12"/>
      <c r="ERW12" s="112"/>
      <c r="ERX12" s="112"/>
      <c r="ERY12" s="112"/>
      <c r="ERZ12" s="112"/>
      <c r="ESA12" s="112"/>
      <c r="ESB12" s="112"/>
      <c r="ESC12" s="112"/>
      <c r="ESD12" s="112"/>
      <c r="ESE12"/>
      <c r="ESF12"/>
      <c r="ESG12"/>
      <c r="ESH12"/>
      <c r="ESI12"/>
      <c r="ESJ12"/>
      <c r="ESK12"/>
      <c r="ESL12"/>
      <c r="ESM12"/>
      <c r="ESN12"/>
      <c r="ESO12"/>
      <c r="ESP12"/>
      <c r="ESQ12"/>
      <c r="ESR12"/>
      <c r="ESS12"/>
      <c r="EST12"/>
      <c r="ESU12"/>
      <c r="ESV12"/>
      <c r="ESW12"/>
      <c r="ESX12"/>
      <c r="ESY12"/>
      <c r="ESZ12"/>
      <c r="EUE12" s="112"/>
      <c r="EUF12" s="112"/>
      <c r="EUG12" s="112"/>
      <c r="EUH12" s="112"/>
      <c r="EUI12" s="112"/>
      <c r="EUJ12" s="112"/>
      <c r="EUK12" s="112"/>
      <c r="EUL12" s="112"/>
      <c r="EUM12"/>
      <c r="EUN12"/>
      <c r="EUO12"/>
      <c r="EUP12"/>
      <c r="EUQ12"/>
      <c r="EUR12"/>
      <c r="EUS12"/>
      <c r="EUT12"/>
      <c r="EUU12"/>
      <c r="EUV12"/>
      <c r="EUW12"/>
      <c r="EUX12"/>
      <c r="EUY12"/>
      <c r="EUZ12"/>
      <c r="EVA12"/>
      <c r="EVB12"/>
      <c r="EVC12"/>
      <c r="EVD12"/>
      <c r="EVE12"/>
      <c r="EVF12"/>
      <c r="EVG12"/>
      <c r="EVH12"/>
      <c r="EWM12" s="112"/>
      <c r="EWN12" s="112"/>
      <c r="EWO12" s="112"/>
      <c r="EWP12" s="112"/>
      <c r="EWQ12" s="112"/>
      <c r="EWR12" s="112"/>
      <c r="EWS12" s="112"/>
      <c r="EWT12" s="112"/>
      <c r="EWU12"/>
      <c r="EWV12"/>
      <c r="EWW12"/>
      <c r="EWX12"/>
      <c r="EWY12"/>
      <c r="EWZ12"/>
      <c r="EXA12"/>
      <c r="EXB12"/>
      <c r="EXC12"/>
      <c r="EXD12"/>
      <c r="EXE12"/>
      <c r="EXF12"/>
      <c r="EXG12"/>
      <c r="EXH12"/>
      <c r="EXI12"/>
      <c r="EXJ12"/>
      <c r="EXK12"/>
      <c r="EXL12"/>
      <c r="EXM12"/>
      <c r="EXN12"/>
      <c r="EXO12"/>
      <c r="EXP12"/>
      <c r="EYU12" s="112"/>
      <c r="EYV12" s="112"/>
      <c r="EYW12" s="112"/>
      <c r="EYX12" s="112"/>
      <c r="EYY12" s="112"/>
      <c r="EYZ12" s="112"/>
      <c r="EZA12" s="112"/>
      <c r="EZB12" s="112"/>
      <c r="EZC12"/>
      <c r="EZD12"/>
      <c r="EZE12"/>
      <c r="EZF12"/>
      <c r="EZG12"/>
      <c r="EZH12"/>
      <c r="EZI12"/>
      <c r="EZJ12"/>
      <c r="EZK12"/>
      <c r="EZL12"/>
      <c r="EZM12"/>
      <c r="EZN12"/>
      <c r="EZO12"/>
      <c r="EZP12"/>
      <c r="EZQ12"/>
      <c r="EZR12"/>
      <c r="EZS12"/>
      <c r="EZT12"/>
      <c r="EZU12"/>
      <c r="EZV12"/>
      <c r="EZW12"/>
      <c r="EZX12"/>
      <c r="FBC12" s="112"/>
      <c r="FBD12" s="112"/>
      <c r="FBE12" s="112"/>
      <c r="FBF12" s="112"/>
      <c r="FBG12" s="112"/>
      <c r="FBH12" s="112"/>
      <c r="FBI12" s="112"/>
      <c r="FBJ12" s="112"/>
      <c r="FBK12"/>
      <c r="FBL12"/>
      <c r="FBM12"/>
      <c r="FBN12"/>
      <c r="FBO12"/>
      <c r="FBP12"/>
      <c r="FBQ12"/>
      <c r="FBR12"/>
      <c r="FBS12"/>
      <c r="FBT12"/>
      <c r="FBU12"/>
      <c r="FBV12"/>
      <c r="FBW12"/>
      <c r="FBX12"/>
      <c r="FBY12"/>
      <c r="FBZ12"/>
      <c r="FCA12"/>
      <c r="FCB12"/>
      <c r="FCC12"/>
      <c r="FCD12"/>
      <c r="FCE12"/>
      <c r="FCF12"/>
      <c r="FDK12" s="112"/>
      <c r="FDL12" s="112"/>
      <c r="FDM12" s="112"/>
      <c r="FDN12" s="112"/>
      <c r="FDO12" s="112"/>
      <c r="FDP12" s="112"/>
      <c r="FDQ12" s="112"/>
      <c r="FDR12" s="112"/>
      <c r="FDS12"/>
      <c r="FDT12"/>
      <c r="FDU12"/>
      <c r="FDV12"/>
      <c r="FDW12"/>
      <c r="FDX12"/>
      <c r="FDY12"/>
      <c r="FDZ12"/>
      <c r="FEA12"/>
      <c r="FEB12"/>
      <c r="FEC12"/>
      <c r="FED12"/>
      <c r="FEE12"/>
      <c r="FEF12"/>
      <c r="FEG12"/>
      <c r="FEH12"/>
      <c r="FEI12"/>
      <c r="FEJ12"/>
      <c r="FEK12"/>
      <c r="FEL12"/>
      <c r="FEM12"/>
      <c r="FEN12"/>
      <c r="FFS12" s="112"/>
      <c r="FFT12" s="112"/>
      <c r="FFU12" s="112"/>
      <c r="FFV12" s="112"/>
      <c r="FFW12" s="112"/>
      <c r="FFX12" s="112"/>
      <c r="FFY12" s="112"/>
      <c r="FFZ12" s="112"/>
      <c r="FGA12"/>
      <c r="FGB12"/>
      <c r="FGC12"/>
      <c r="FGD12"/>
      <c r="FGE12"/>
      <c r="FGF12"/>
      <c r="FGG12"/>
      <c r="FGH12"/>
      <c r="FGI12"/>
      <c r="FGJ12"/>
      <c r="FGK12"/>
      <c r="FGL12"/>
      <c r="FGM12"/>
      <c r="FGN12"/>
      <c r="FGO12"/>
      <c r="FGP12"/>
      <c r="FGQ12"/>
      <c r="FGR12"/>
      <c r="FGS12"/>
      <c r="FGT12"/>
      <c r="FGU12"/>
      <c r="FGV12"/>
      <c r="FIA12" s="112"/>
      <c r="FIB12" s="112"/>
      <c r="FIC12" s="112"/>
      <c r="FID12" s="112"/>
      <c r="FIE12" s="112"/>
      <c r="FIF12" s="112"/>
      <c r="FIG12" s="112"/>
      <c r="FIH12" s="112"/>
      <c r="FII12"/>
      <c r="FIJ12"/>
      <c r="FIK12"/>
      <c r="FIL12"/>
      <c r="FIM12"/>
      <c r="FIN12"/>
      <c r="FIO12"/>
      <c r="FIP12"/>
      <c r="FIQ12"/>
      <c r="FIR12"/>
      <c r="FIS12"/>
      <c r="FIT12"/>
      <c r="FIU12"/>
      <c r="FIV12"/>
      <c r="FIW12"/>
      <c r="FIX12"/>
      <c r="FIY12"/>
      <c r="FIZ12"/>
      <c r="FJA12"/>
      <c r="FJB12"/>
      <c r="FJC12"/>
      <c r="FJD12"/>
      <c r="FKI12" s="112"/>
      <c r="FKJ12" s="112"/>
      <c r="FKK12" s="112"/>
      <c r="FKL12" s="112"/>
      <c r="FKM12" s="112"/>
      <c r="FKN12" s="112"/>
      <c r="FKO12" s="112"/>
      <c r="FKP12" s="112"/>
      <c r="FKQ12"/>
      <c r="FKR12"/>
      <c r="FKS12"/>
      <c r="FKT12"/>
      <c r="FKU12"/>
      <c r="FKV12"/>
      <c r="FKW12"/>
      <c r="FKX12"/>
      <c r="FKY12"/>
      <c r="FKZ12"/>
      <c r="FLA12"/>
      <c r="FLB12"/>
      <c r="FLC12"/>
      <c r="FLD12"/>
      <c r="FLE12"/>
      <c r="FLF12"/>
      <c r="FLG12"/>
      <c r="FLH12"/>
      <c r="FLI12"/>
      <c r="FLJ12"/>
      <c r="FLK12"/>
      <c r="FLL12"/>
      <c r="FMQ12" s="112"/>
      <c r="FMR12" s="112"/>
      <c r="FMS12" s="112"/>
      <c r="FMT12" s="112"/>
      <c r="FMU12" s="112"/>
      <c r="FMV12" s="112"/>
      <c r="FMW12" s="112"/>
      <c r="FMX12" s="112"/>
      <c r="FMY12"/>
      <c r="FMZ12"/>
      <c r="FNA12"/>
      <c r="FNB12"/>
      <c r="FNC12"/>
      <c r="FND12"/>
      <c r="FNE12"/>
      <c r="FNF12"/>
      <c r="FNG12"/>
      <c r="FNH12"/>
      <c r="FNI12"/>
      <c r="FNJ12"/>
      <c r="FNK12"/>
      <c r="FNL12"/>
      <c r="FNM12"/>
      <c r="FNN12"/>
      <c r="FNO12"/>
      <c r="FNP12"/>
      <c r="FNQ12"/>
      <c r="FNR12"/>
      <c r="FNS12"/>
      <c r="FNT12"/>
      <c r="FOY12" s="112"/>
      <c r="FOZ12" s="112"/>
      <c r="FPA12" s="112"/>
      <c r="FPB12" s="112"/>
      <c r="FPC12" s="112"/>
      <c r="FPD12" s="112"/>
      <c r="FPE12" s="112"/>
      <c r="FPF12" s="112"/>
      <c r="FPG12"/>
      <c r="FPH12"/>
      <c r="FPI12"/>
      <c r="FPJ12"/>
      <c r="FPK12"/>
      <c r="FPL12"/>
      <c r="FPM12"/>
      <c r="FPN12"/>
      <c r="FPO12"/>
      <c r="FPP12"/>
      <c r="FPQ12"/>
      <c r="FPR12"/>
      <c r="FPS12"/>
      <c r="FPT12"/>
      <c r="FPU12"/>
      <c r="FPV12"/>
      <c r="FPW12"/>
      <c r="FPX12"/>
      <c r="FPY12"/>
      <c r="FPZ12"/>
      <c r="FQA12"/>
      <c r="FQB12"/>
      <c r="FRG12" s="112"/>
      <c r="FRH12" s="112"/>
      <c r="FRI12" s="112"/>
      <c r="FRJ12" s="112"/>
      <c r="FRK12" s="112"/>
      <c r="FRL12" s="112"/>
      <c r="FRM12" s="112"/>
      <c r="FRN12" s="112"/>
      <c r="FRO12"/>
      <c r="FRP12"/>
      <c r="FRQ12"/>
      <c r="FRR12"/>
      <c r="FRS12"/>
      <c r="FRT12"/>
      <c r="FRU12"/>
      <c r="FRV12"/>
      <c r="FRW12"/>
      <c r="FRX12"/>
      <c r="FRY12"/>
      <c r="FRZ12"/>
      <c r="FSA12"/>
      <c r="FSB12"/>
      <c r="FSC12"/>
      <c r="FSD12"/>
      <c r="FSE12"/>
      <c r="FSF12"/>
      <c r="FSG12"/>
      <c r="FSH12"/>
      <c r="FSI12"/>
      <c r="FSJ12"/>
      <c r="FTO12" s="112"/>
      <c r="FTP12" s="112"/>
      <c r="FTQ12" s="112"/>
      <c r="FTR12" s="112"/>
      <c r="FTS12" s="112"/>
      <c r="FTT12" s="112"/>
      <c r="FTU12" s="112"/>
      <c r="FTV12" s="112"/>
      <c r="FTW12"/>
      <c r="FTX12"/>
      <c r="FTY12"/>
      <c r="FTZ12"/>
      <c r="FUA12"/>
      <c r="FUB12"/>
      <c r="FUC12"/>
      <c r="FUD12"/>
      <c r="FUE12"/>
      <c r="FUF12"/>
      <c r="FUG12"/>
      <c r="FUH12"/>
      <c r="FUI12"/>
      <c r="FUJ12"/>
      <c r="FUK12"/>
      <c r="FUL12"/>
      <c r="FUM12"/>
      <c r="FUN12"/>
      <c r="FUO12"/>
      <c r="FUP12"/>
      <c r="FUQ12"/>
      <c r="FUR12"/>
      <c r="FVW12" s="112"/>
      <c r="FVX12" s="112"/>
      <c r="FVY12" s="112"/>
      <c r="FVZ12" s="112"/>
      <c r="FWA12" s="112"/>
      <c r="FWB12" s="112"/>
      <c r="FWC12" s="112"/>
      <c r="FWD12" s="112"/>
      <c r="FWE12"/>
      <c r="FWF12"/>
      <c r="FWG12"/>
      <c r="FWH12"/>
      <c r="FWI12"/>
      <c r="FWJ12"/>
      <c r="FWK12"/>
      <c r="FWL12"/>
      <c r="FWM12"/>
      <c r="FWN12"/>
      <c r="FWO12"/>
      <c r="FWP12"/>
      <c r="FWQ12"/>
      <c r="FWR12"/>
      <c r="FWS12"/>
      <c r="FWT12"/>
      <c r="FWU12"/>
      <c r="FWV12"/>
      <c r="FWW12"/>
      <c r="FWX12"/>
      <c r="FWY12"/>
      <c r="FWZ12"/>
      <c r="FYE12" s="112"/>
      <c r="FYF12" s="112"/>
      <c r="FYG12" s="112"/>
      <c r="FYH12" s="112"/>
      <c r="FYI12" s="112"/>
      <c r="FYJ12" s="112"/>
      <c r="FYK12" s="112"/>
      <c r="FYL12" s="112"/>
      <c r="FYM12"/>
      <c r="FYN12"/>
      <c r="FYO12"/>
      <c r="FYP12"/>
      <c r="FYQ12"/>
      <c r="FYR12"/>
      <c r="FYS12"/>
      <c r="FYT12"/>
      <c r="FYU12"/>
      <c r="FYV12"/>
      <c r="FYW12"/>
      <c r="FYX12"/>
      <c r="FYY12"/>
      <c r="FYZ12"/>
      <c r="FZA12"/>
      <c r="FZB12"/>
      <c r="FZC12"/>
      <c r="FZD12"/>
      <c r="FZE12"/>
      <c r="FZF12"/>
      <c r="FZG12"/>
      <c r="FZH12"/>
      <c r="GAM12" s="112"/>
      <c r="GAN12" s="112"/>
      <c r="GAO12" s="112"/>
      <c r="GAP12" s="112"/>
      <c r="GAQ12" s="112"/>
      <c r="GAR12" s="112"/>
      <c r="GAS12" s="112"/>
      <c r="GAT12" s="112"/>
      <c r="GAU12"/>
      <c r="GAV12"/>
      <c r="GAW12"/>
      <c r="GAX12"/>
      <c r="GAY12"/>
      <c r="GAZ12"/>
      <c r="GBA12"/>
      <c r="GBB12"/>
      <c r="GBC12"/>
      <c r="GBD12"/>
      <c r="GBE12"/>
      <c r="GBF12"/>
      <c r="GBG12"/>
      <c r="GBH12"/>
      <c r="GBI12"/>
      <c r="GBJ12"/>
      <c r="GBK12"/>
      <c r="GBL12"/>
      <c r="GBM12"/>
      <c r="GBN12"/>
      <c r="GBO12"/>
      <c r="GBP12"/>
      <c r="GCU12" s="112"/>
      <c r="GCV12" s="112"/>
      <c r="GCW12" s="112"/>
      <c r="GCX12" s="112"/>
      <c r="GCY12" s="112"/>
      <c r="GCZ12" s="112"/>
      <c r="GDA12" s="112"/>
      <c r="GDB12" s="112"/>
      <c r="GDC12"/>
      <c r="GDD12"/>
      <c r="GDE12"/>
      <c r="GDF12"/>
      <c r="GDG12"/>
      <c r="GDH12"/>
      <c r="GDI12"/>
      <c r="GDJ12"/>
      <c r="GDK12"/>
      <c r="GDL12"/>
      <c r="GDM12"/>
      <c r="GDN12"/>
      <c r="GDO12"/>
      <c r="GDP12"/>
      <c r="GDQ12"/>
      <c r="GDR12"/>
      <c r="GDS12"/>
      <c r="GDT12"/>
      <c r="GDU12"/>
      <c r="GDV12"/>
      <c r="GDW12"/>
      <c r="GDX12"/>
      <c r="GFC12" s="112"/>
      <c r="GFD12" s="112"/>
      <c r="GFE12" s="112"/>
      <c r="GFF12" s="112"/>
      <c r="GFG12" s="112"/>
      <c r="GFH12" s="112"/>
      <c r="GFI12" s="112"/>
      <c r="GFJ12" s="112"/>
      <c r="GFK12"/>
      <c r="GFL12"/>
      <c r="GFM12"/>
      <c r="GFN12"/>
      <c r="GFO12"/>
      <c r="GFP12"/>
      <c r="GFQ12"/>
      <c r="GFR12"/>
      <c r="GFS12"/>
      <c r="GFT12"/>
      <c r="GFU12"/>
      <c r="GFV12"/>
      <c r="GFW12"/>
      <c r="GFX12"/>
      <c r="GFY12"/>
      <c r="GFZ12"/>
      <c r="GGA12"/>
      <c r="GGB12"/>
      <c r="GGC12"/>
      <c r="GGD12"/>
      <c r="GGE12"/>
      <c r="GGF12"/>
      <c r="GHK12" s="112"/>
      <c r="GHL12" s="112"/>
      <c r="GHM12" s="112"/>
      <c r="GHN12" s="112"/>
      <c r="GHO12" s="112"/>
      <c r="GHP12" s="112"/>
      <c r="GHQ12" s="112"/>
      <c r="GHR12" s="112"/>
      <c r="GHS12"/>
      <c r="GHT12"/>
      <c r="GHU12"/>
      <c r="GHV12"/>
      <c r="GHW12"/>
      <c r="GHX12"/>
      <c r="GHY12"/>
      <c r="GHZ12"/>
      <c r="GIA12"/>
      <c r="GIB12"/>
      <c r="GIC12"/>
      <c r="GID12"/>
      <c r="GIE12"/>
      <c r="GIF12"/>
      <c r="GIG12"/>
      <c r="GIH12"/>
      <c r="GII12"/>
      <c r="GIJ12"/>
      <c r="GIK12"/>
      <c r="GIL12"/>
      <c r="GIM12"/>
      <c r="GIN12"/>
      <c r="GJS12" s="112"/>
      <c r="GJT12" s="112"/>
      <c r="GJU12" s="112"/>
      <c r="GJV12" s="112"/>
      <c r="GJW12" s="112"/>
      <c r="GJX12" s="112"/>
      <c r="GJY12" s="112"/>
      <c r="GJZ12" s="112"/>
      <c r="GKA12"/>
      <c r="GKB12"/>
      <c r="GKC12"/>
      <c r="GKD12"/>
      <c r="GKE12"/>
      <c r="GKF12"/>
      <c r="GKG12"/>
      <c r="GKH12"/>
      <c r="GKI12"/>
      <c r="GKJ12"/>
      <c r="GKK12"/>
      <c r="GKL12"/>
      <c r="GKM12"/>
      <c r="GKN12"/>
      <c r="GKO12"/>
      <c r="GKP12"/>
      <c r="GKQ12"/>
      <c r="GKR12"/>
      <c r="GKS12"/>
      <c r="GKT12"/>
      <c r="GKU12"/>
      <c r="GKV12"/>
      <c r="GMA12" s="112"/>
      <c r="GMB12" s="112"/>
      <c r="GMC12" s="112"/>
      <c r="GMD12" s="112"/>
      <c r="GME12" s="112"/>
      <c r="GMF12" s="112"/>
      <c r="GMG12" s="112"/>
      <c r="GMH12" s="112"/>
      <c r="GMI12"/>
      <c r="GMJ12"/>
      <c r="GMK12"/>
      <c r="GML12"/>
      <c r="GMM12"/>
      <c r="GMN12"/>
      <c r="GMO12"/>
      <c r="GMP12"/>
      <c r="GMQ12"/>
      <c r="GMR12"/>
      <c r="GMS12"/>
      <c r="GMT12"/>
      <c r="GMU12"/>
      <c r="GMV12"/>
      <c r="GMW12"/>
      <c r="GMX12"/>
      <c r="GMY12"/>
      <c r="GMZ12"/>
      <c r="GNA12"/>
      <c r="GNB12"/>
      <c r="GNC12"/>
      <c r="GND12"/>
      <c r="GOI12" s="112"/>
      <c r="GOJ12" s="112"/>
      <c r="GOK12" s="112"/>
      <c r="GOL12" s="112"/>
      <c r="GOM12" s="112"/>
      <c r="GON12" s="112"/>
      <c r="GOO12" s="112"/>
      <c r="GOP12" s="112"/>
      <c r="GOQ12"/>
      <c r="GOR12"/>
      <c r="GOS12"/>
      <c r="GOT12"/>
      <c r="GOU12"/>
      <c r="GOV12"/>
      <c r="GOW12"/>
      <c r="GOX12"/>
      <c r="GOY12"/>
      <c r="GOZ12"/>
      <c r="GPA12"/>
      <c r="GPB12"/>
      <c r="GPC12"/>
      <c r="GPD12"/>
      <c r="GPE12"/>
      <c r="GPF12"/>
      <c r="GPG12"/>
      <c r="GPH12"/>
      <c r="GPI12"/>
      <c r="GPJ12"/>
      <c r="GPK12"/>
      <c r="GPL12"/>
      <c r="GQQ12" s="112"/>
      <c r="GQR12" s="112"/>
      <c r="GQS12" s="112"/>
      <c r="GQT12" s="112"/>
      <c r="GQU12" s="112"/>
      <c r="GQV12" s="112"/>
      <c r="GQW12" s="112"/>
      <c r="GQX12" s="112"/>
      <c r="GQY12"/>
      <c r="GQZ12"/>
      <c r="GRA12"/>
      <c r="GRB12"/>
      <c r="GRC12"/>
      <c r="GRD12"/>
      <c r="GRE12"/>
      <c r="GRF12"/>
      <c r="GRG12"/>
      <c r="GRH12"/>
      <c r="GRI12"/>
      <c r="GRJ12"/>
      <c r="GRK12"/>
      <c r="GRL12"/>
      <c r="GRM12"/>
      <c r="GRN12"/>
      <c r="GRO12"/>
      <c r="GRP12"/>
      <c r="GRQ12"/>
      <c r="GRR12"/>
      <c r="GRS12"/>
      <c r="GRT12"/>
      <c r="GSY12" s="112"/>
      <c r="GSZ12" s="112"/>
      <c r="GTA12" s="112"/>
      <c r="GTB12" s="112"/>
      <c r="GTC12" s="112"/>
      <c r="GTD12" s="112"/>
      <c r="GTE12" s="112"/>
      <c r="GTF12" s="112"/>
      <c r="GTG12"/>
      <c r="GTH12"/>
      <c r="GTI12"/>
      <c r="GTJ12"/>
      <c r="GTK12"/>
      <c r="GTL12"/>
      <c r="GTM12"/>
      <c r="GTN12"/>
      <c r="GTO12"/>
      <c r="GTP12"/>
      <c r="GTQ12"/>
      <c r="GTR12"/>
      <c r="GTS12"/>
      <c r="GTT12"/>
      <c r="GTU12"/>
      <c r="GTV12"/>
      <c r="GTW12"/>
      <c r="GTX12"/>
      <c r="GTY12"/>
      <c r="GTZ12"/>
      <c r="GUA12"/>
      <c r="GUB12"/>
      <c r="GVG12" s="112"/>
      <c r="GVH12" s="112"/>
      <c r="GVI12" s="112"/>
      <c r="GVJ12" s="112"/>
      <c r="GVK12" s="112"/>
      <c r="GVL12" s="112"/>
      <c r="GVM12" s="112"/>
      <c r="GVN12" s="112"/>
      <c r="GVO12"/>
      <c r="GVP12"/>
      <c r="GVQ12"/>
      <c r="GVR12"/>
      <c r="GVS12"/>
      <c r="GVT12"/>
      <c r="GVU12"/>
      <c r="GVV12"/>
      <c r="GVW12"/>
      <c r="GVX12"/>
      <c r="GVY12"/>
      <c r="GVZ12"/>
      <c r="GWA12"/>
      <c r="GWB12"/>
      <c r="GWC12"/>
      <c r="GWD12"/>
      <c r="GWE12"/>
      <c r="GWF12"/>
      <c r="GWG12"/>
      <c r="GWH12"/>
      <c r="GWI12"/>
      <c r="GWJ12"/>
      <c r="GXO12" s="112"/>
      <c r="GXP12" s="112"/>
      <c r="GXQ12" s="112"/>
      <c r="GXR12" s="112"/>
      <c r="GXS12" s="112"/>
      <c r="GXT12" s="112"/>
      <c r="GXU12" s="112"/>
      <c r="GXV12" s="112"/>
      <c r="GXW12"/>
      <c r="GXX12"/>
      <c r="GXY12"/>
      <c r="GXZ12"/>
      <c r="GYA12"/>
      <c r="GYB12"/>
      <c r="GYC12"/>
      <c r="GYD12"/>
      <c r="GYE12"/>
      <c r="GYF12"/>
      <c r="GYG12"/>
      <c r="GYH12"/>
      <c r="GYI12"/>
      <c r="GYJ12"/>
      <c r="GYK12"/>
      <c r="GYL12"/>
      <c r="GYM12"/>
      <c r="GYN12"/>
      <c r="GYO12"/>
      <c r="GYP12"/>
      <c r="GYQ12"/>
      <c r="GYR12"/>
      <c r="GZW12" s="112"/>
      <c r="GZX12" s="112"/>
      <c r="GZY12" s="112"/>
      <c r="GZZ12" s="112"/>
      <c r="HAA12" s="112"/>
      <c r="HAB12" s="112"/>
      <c r="HAC12" s="112"/>
      <c r="HAD12" s="112"/>
      <c r="HAE12"/>
      <c r="HAF12"/>
      <c r="HAG12"/>
      <c r="HAH12"/>
      <c r="HAI12"/>
      <c r="HAJ12"/>
      <c r="HAK12"/>
      <c r="HAL12"/>
      <c r="HAM12"/>
      <c r="HAN12"/>
      <c r="HAO12"/>
      <c r="HAP12"/>
      <c r="HAQ12"/>
      <c r="HAR12"/>
      <c r="HAS12"/>
      <c r="HAT12"/>
      <c r="HAU12"/>
      <c r="HAV12"/>
      <c r="HAW12"/>
      <c r="HAX12"/>
      <c r="HAY12"/>
      <c r="HAZ12"/>
      <c r="HCE12" s="112"/>
      <c r="HCF12" s="112"/>
      <c r="HCG12" s="112"/>
      <c r="HCH12" s="112"/>
      <c r="HCI12" s="112"/>
      <c r="HCJ12" s="112"/>
      <c r="HCK12" s="112"/>
      <c r="HCL12" s="112"/>
      <c r="HCM12"/>
      <c r="HCN12"/>
      <c r="HCO12"/>
      <c r="HCP12"/>
      <c r="HCQ12"/>
      <c r="HCR12"/>
      <c r="HCS12"/>
      <c r="HCT12"/>
      <c r="HCU12"/>
      <c r="HCV12"/>
      <c r="HCW12"/>
      <c r="HCX12"/>
      <c r="HCY12"/>
      <c r="HCZ12"/>
      <c r="HDA12"/>
      <c r="HDB12"/>
      <c r="HDC12"/>
      <c r="HDD12"/>
      <c r="HDE12"/>
      <c r="HDF12"/>
      <c r="HDG12"/>
      <c r="HDH12"/>
      <c r="HEM12" s="112"/>
      <c r="HEN12" s="112"/>
      <c r="HEO12" s="112"/>
      <c r="HEP12" s="112"/>
      <c r="HEQ12" s="112"/>
      <c r="HER12" s="112"/>
      <c r="HES12" s="112"/>
      <c r="HET12" s="112"/>
      <c r="HEU12"/>
      <c r="HEV12"/>
      <c r="HEW12"/>
      <c r="HEX12"/>
      <c r="HEY12"/>
      <c r="HEZ12"/>
      <c r="HFA12"/>
      <c r="HFB12"/>
      <c r="HFC12"/>
      <c r="HFD12"/>
      <c r="HFE12"/>
      <c r="HFF12"/>
      <c r="HFG12"/>
      <c r="HFH12"/>
      <c r="HFI12"/>
      <c r="HFJ12"/>
      <c r="HFK12"/>
      <c r="HFL12"/>
      <c r="HFM12"/>
      <c r="HFN12"/>
      <c r="HFO12"/>
      <c r="HFP12"/>
      <c r="HGU12" s="112"/>
      <c r="HGV12" s="112"/>
      <c r="HGW12" s="112"/>
      <c r="HGX12" s="112"/>
      <c r="HGY12" s="112"/>
      <c r="HGZ12" s="112"/>
      <c r="HHA12" s="112"/>
      <c r="HHB12" s="112"/>
      <c r="HHC12"/>
      <c r="HHD12"/>
      <c r="HHE12"/>
      <c r="HHF12"/>
      <c r="HHG12"/>
      <c r="HHH12"/>
      <c r="HHI12"/>
      <c r="HHJ12"/>
      <c r="HHK12"/>
      <c r="HHL12"/>
      <c r="HHM12"/>
      <c r="HHN12"/>
      <c r="HHO12"/>
      <c r="HHP12"/>
      <c r="HHQ12"/>
      <c r="HHR12"/>
      <c r="HHS12"/>
      <c r="HHT12"/>
      <c r="HHU12"/>
      <c r="HHV12"/>
      <c r="HHW12"/>
      <c r="HHX12"/>
      <c r="HJC12" s="112"/>
      <c r="HJD12" s="112"/>
      <c r="HJE12" s="112"/>
      <c r="HJF12" s="112"/>
      <c r="HJG12" s="112"/>
      <c r="HJH12" s="112"/>
      <c r="HJI12" s="112"/>
      <c r="HJJ12" s="112"/>
      <c r="HJK12"/>
      <c r="HJL12"/>
      <c r="HJM12"/>
      <c r="HJN12"/>
      <c r="HJO12"/>
      <c r="HJP12"/>
      <c r="HJQ12"/>
      <c r="HJR12"/>
      <c r="HJS12"/>
      <c r="HJT12"/>
      <c r="HJU12"/>
      <c r="HJV12"/>
      <c r="HJW12"/>
      <c r="HJX12"/>
      <c r="HJY12"/>
      <c r="HJZ12"/>
      <c r="HKA12"/>
      <c r="HKB12"/>
      <c r="HKC12"/>
      <c r="HKD12"/>
      <c r="HKE12"/>
      <c r="HKF12"/>
      <c r="HLK12" s="112"/>
      <c r="HLL12" s="112"/>
      <c r="HLM12" s="112"/>
      <c r="HLN12" s="112"/>
      <c r="HLO12" s="112"/>
      <c r="HLP12" s="112"/>
      <c r="HLQ12" s="112"/>
      <c r="HLR12" s="112"/>
      <c r="HLS12"/>
      <c r="HLT12"/>
      <c r="HLU12"/>
      <c r="HLV12"/>
      <c r="HLW12"/>
      <c r="HLX12"/>
      <c r="HLY12"/>
      <c r="HLZ12"/>
      <c r="HMA12"/>
      <c r="HMB12"/>
      <c r="HMC12"/>
      <c r="HMD12"/>
      <c r="HME12"/>
      <c r="HMF12"/>
      <c r="HMG12"/>
      <c r="HMH12"/>
      <c r="HMI12"/>
      <c r="HMJ12"/>
      <c r="HMK12"/>
      <c r="HML12"/>
      <c r="HMM12"/>
      <c r="HMN12"/>
      <c r="HNS12" s="112"/>
      <c r="HNT12" s="112"/>
      <c r="HNU12" s="112"/>
      <c r="HNV12" s="112"/>
      <c r="HNW12" s="112"/>
      <c r="HNX12" s="112"/>
      <c r="HNY12" s="112"/>
      <c r="HNZ12" s="112"/>
      <c r="HOA12"/>
      <c r="HOB12"/>
      <c r="HOC12"/>
      <c r="HOD12"/>
      <c r="HOE12"/>
      <c r="HOF12"/>
      <c r="HOG12"/>
      <c r="HOH12"/>
      <c r="HOI12"/>
      <c r="HOJ12"/>
      <c r="HOK12"/>
      <c r="HOL12"/>
      <c r="HOM12"/>
      <c r="HON12"/>
      <c r="HOO12"/>
      <c r="HOP12"/>
      <c r="HOQ12"/>
      <c r="HOR12"/>
      <c r="HOS12"/>
      <c r="HOT12"/>
      <c r="HOU12"/>
      <c r="HOV12"/>
      <c r="HQA12" s="112"/>
      <c r="HQB12" s="112"/>
      <c r="HQC12" s="112"/>
      <c r="HQD12" s="112"/>
      <c r="HQE12" s="112"/>
      <c r="HQF12" s="112"/>
      <c r="HQG12" s="112"/>
      <c r="HQH12" s="112"/>
      <c r="HQI12"/>
      <c r="HQJ12"/>
      <c r="HQK12"/>
      <c r="HQL12"/>
      <c r="HQM12"/>
      <c r="HQN12"/>
      <c r="HQO12"/>
      <c r="HQP12"/>
      <c r="HQQ12"/>
      <c r="HQR12"/>
      <c r="HQS12"/>
      <c r="HQT12"/>
      <c r="HQU12"/>
      <c r="HQV12"/>
      <c r="HQW12"/>
      <c r="HQX12"/>
      <c r="HQY12"/>
      <c r="HQZ12"/>
      <c r="HRA12"/>
      <c r="HRB12"/>
      <c r="HRC12"/>
      <c r="HRD12"/>
      <c r="HSI12" s="112"/>
      <c r="HSJ12" s="112"/>
      <c r="HSK12" s="112"/>
      <c r="HSL12" s="112"/>
      <c r="HSM12" s="112"/>
      <c r="HSN12" s="112"/>
      <c r="HSO12" s="112"/>
      <c r="HSP12" s="112"/>
      <c r="HSQ12"/>
      <c r="HSR12"/>
      <c r="HSS12"/>
      <c r="HST12"/>
      <c r="HSU12"/>
      <c r="HSV12"/>
      <c r="HSW12"/>
      <c r="HSX12"/>
      <c r="HSY12"/>
      <c r="HSZ12"/>
      <c r="HTA12"/>
      <c r="HTB12"/>
      <c r="HTC12"/>
      <c r="HTD12"/>
      <c r="HTE12"/>
      <c r="HTF12"/>
      <c r="HTG12"/>
      <c r="HTH12"/>
      <c r="HTI12"/>
      <c r="HTJ12"/>
      <c r="HTK12"/>
      <c r="HTL12"/>
      <c r="HUQ12" s="112"/>
      <c r="HUR12" s="112"/>
      <c r="HUS12" s="112"/>
      <c r="HUT12" s="112"/>
      <c r="HUU12" s="112"/>
      <c r="HUV12" s="112"/>
      <c r="HUW12" s="112"/>
      <c r="HUX12" s="112"/>
      <c r="HUY12"/>
      <c r="HUZ12"/>
      <c r="HVA12"/>
      <c r="HVB12"/>
      <c r="HVC12"/>
      <c r="HVD12"/>
      <c r="HVE12"/>
      <c r="HVF12"/>
      <c r="HVG12"/>
      <c r="HVH12"/>
      <c r="HVI12"/>
      <c r="HVJ12"/>
      <c r="HVK12"/>
      <c r="HVL12"/>
      <c r="HVM12"/>
      <c r="HVN12"/>
      <c r="HVO12"/>
      <c r="HVP12"/>
      <c r="HVQ12"/>
      <c r="HVR12"/>
      <c r="HVS12"/>
      <c r="HVT12"/>
      <c r="HWY12" s="112"/>
      <c r="HWZ12" s="112"/>
      <c r="HXA12" s="112"/>
      <c r="HXB12" s="112"/>
      <c r="HXC12" s="112"/>
      <c r="HXD12" s="112"/>
      <c r="HXE12" s="112"/>
      <c r="HXF12" s="112"/>
      <c r="HXG12"/>
      <c r="HXH12"/>
      <c r="HXI12"/>
      <c r="HXJ12"/>
      <c r="HXK12"/>
      <c r="HXL12"/>
      <c r="HXM12"/>
      <c r="HXN12"/>
      <c r="HXO12"/>
      <c r="HXP12"/>
      <c r="HXQ12"/>
      <c r="HXR12"/>
      <c r="HXS12"/>
      <c r="HXT12"/>
      <c r="HXU12"/>
      <c r="HXV12"/>
      <c r="HXW12"/>
      <c r="HXX12"/>
      <c r="HXY12"/>
      <c r="HXZ12"/>
      <c r="HYA12"/>
      <c r="HYB12"/>
      <c r="HZG12" s="112"/>
      <c r="HZH12" s="112"/>
      <c r="HZI12" s="112"/>
      <c r="HZJ12" s="112"/>
      <c r="HZK12" s="112"/>
      <c r="HZL12" s="112"/>
      <c r="HZM12" s="112"/>
      <c r="HZN12" s="112"/>
      <c r="HZO12"/>
      <c r="HZP12"/>
      <c r="HZQ12"/>
      <c r="HZR12"/>
      <c r="HZS12"/>
      <c r="HZT12"/>
      <c r="HZU12"/>
      <c r="HZV12"/>
      <c r="HZW12"/>
      <c r="HZX12"/>
      <c r="HZY12"/>
      <c r="HZZ12"/>
      <c r="IAA12"/>
      <c r="IAB12"/>
      <c r="IAC12"/>
      <c r="IAD12"/>
      <c r="IAE12"/>
      <c r="IAF12"/>
      <c r="IAG12"/>
      <c r="IAH12"/>
      <c r="IAI12"/>
      <c r="IAJ12"/>
      <c r="IBO12" s="112"/>
      <c r="IBP12" s="112"/>
      <c r="IBQ12" s="112"/>
      <c r="IBR12" s="112"/>
      <c r="IBS12" s="112"/>
      <c r="IBT12" s="112"/>
      <c r="IBU12" s="112"/>
      <c r="IBV12" s="112"/>
      <c r="IBW12"/>
      <c r="IBX12"/>
      <c r="IBY12"/>
      <c r="IBZ12"/>
      <c r="ICA12"/>
      <c r="ICB12"/>
      <c r="ICC12"/>
      <c r="ICD12"/>
      <c r="ICE12"/>
      <c r="ICF12"/>
      <c r="ICG12"/>
      <c r="ICH12"/>
      <c r="ICI12"/>
      <c r="ICJ12"/>
      <c r="ICK12"/>
      <c r="ICL12"/>
      <c r="ICM12"/>
      <c r="ICN12"/>
      <c r="ICO12"/>
      <c r="ICP12"/>
      <c r="ICQ12"/>
      <c r="ICR12"/>
      <c r="IDW12" s="112"/>
      <c r="IDX12" s="112"/>
      <c r="IDY12" s="112"/>
      <c r="IDZ12" s="112"/>
      <c r="IEA12" s="112"/>
      <c r="IEB12" s="112"/>
      <c r="IEC12" s="112"/>
      <c r="IED12" s="112"/>
      <c r="IEE12"/>
      <c r="IEF12"/>
      <c r="IEG12"/>
      <c r="IEH12"/>
      <c r="IEI12"/>
      <c r="IEJ12"/>
      <c r="IEK12"/>
      <c r="IEL12"/>
      <c r="IEM12"/>
      <c r="IEN12"/>
      <c r="IEO12"/>
      <c r="IEP12"/>
      <c r="IEQ12"/>
      <c r="IER12"/>
      <c r="IES12"/>
      <c r="IET12"/>
      <c r="IEU12"/>
      <c r="IEV12"/>
      <c r="IEW12"/>
      <c r="IEX12"/>
      <c r="IEY12"/>
      <c r="IEZ12"/>
      <c r="IGE12" s="112"/>
      <c r="IGF12" s="112"/>
      <c r="IGG12" s="112"/>
      <c r="IGH12" s="112"/>
      <c r="IGI12" s="112"/>
      <c r="IGJ12" s="112"/>
      <c r="IGK12" s="112"/>
      <c r="IGL12" s="112"/>
      <c r="IGM12"/>
      <c r="IGN12"/>
      <c r="IGO12"/>
      <c r="IGP12"/>
      <c r="IGQ12"/>
      <c r="IGR12"/>
      <c r="IGS12"/>
      <c r="IGT12"/>
      <c r="IGU12"/>
      <c r="IGV12"/>
      <c r="IGW12"/>
      <c r="IGX12"/>
      <c r="IGY12"/>
      <c r="IGZ12"/>
      <c r="IHA12"/>
      <c r="IHB12"/>
      <c r="IHC12"/>
      <c r="IHD12"/>
      <c r="IHE12"/>
      <c r="IHF12"/>
      <c r="IHG12"/>
      <c r="IHH12"/>
      <c r="IIM12" s="112"/>
      <c r="IIN12" s="112"/>
      <c r="IIO12" s="112"/>
      <c r="IIP12" s="112"/>
      <c r="IIQ12" s="112"/>
      <c r="IIR12" s="112"/>
      <c r="IIS12" s="112"/>
      <c r="IIT12" s="112"/>
      <c r="IIU12"/>
      <c r="IIV12"/>
      <c r="IIW12"/>
      <c r="IIX12"/>
      <c r="IIY12"/>
      <c r="IIZ12"/>
      <c r="IJA12"/>
      <c r="IJB12"/>
      <c r="IJC12"/>
      <c r="IJD12"/>
      <c r="IJE12"/>
      <c r="IJF12"/>
      <c r="IJG12"/>
      <c r="IJH12"/>
      <c r="IJI12"/>
      <c r="IJJ12"/>
      <c r="IJK12"/>
      <c r="IJL12"/>
      <c r="IJM12"/>
      <c r="IJN12"/>
      <c r="IJO12"/>
      <c r="IJP12"/>
      <c r="IKU12" s="112"/>
      <c r="IKV12" s="112"/>
      <c r="IKW12" s="112"/>
      <c r="IKX12" s="112"/>
      <c r="IKY12" s="112"/>
      <c r="IKZ12" s="112"/>
      <c r="ILA12" s="112"/>
      <c r="ILB12" s="112"/>
      <c r="ILC12"/>
      <c r="ILD12"/>
      <c r="ILE12"/>
      <c r="ILF12"/>
      <c r="ILG12"/>
      <c r="ILH12"/>
      <c r="ILI12"/>
      <c r="ILJ12"/>
      <c r="ILK12"/>
      <c r="ILL12"/>
      <c r="ILM12"/>
      <c r="ILN12"/>
      <c r="ILO12"/>
      <c r="ILP12"/>
      <c r="ILQ12"/>
      <c r="ILR12"/>
      <c r="ILS12"/>
      <c r="ILT12"/>
      <c r="ILU12"/>
      <c r="ILV12"/>
      <c r="ILW12"/>
      <c r="ILX12"/>
      <c r="INC12" s="112"/>
      <c r="IND12" s="112"/>
      <c r="INE12" s="112"/>
      <c r="INF12" s="112"/>
      <c r="ING12" s="112"/>
      <c r="INH12" s="112"/>
      <c r="INI12" s="112"/>
      <c r="INJ12" s="112"/>
      <c r="INK12"/>
      <c r="INL12"/>
      <c r="INM12"/>
      <c r="INN12"/>
      <c r="INO12"/>
      <c r="INP12"/>
      <c r="INQ12"/>
      <c r="INR12"/>
      <c r="INS12"/>
      <c r="INT12"/>
      <c r="INU12"/>
      <c r="INV12"/>
      <c r="INW12"/>
      <c r="INX12"/>
      <c r="INY12"/>
      <c r="INZ12"/>
      <c r="IOA12"/>
      <c r="IOB12"/>
      <c r="IOC12"/>
      <c r="IOD12"/>
      <c r="IOE12"/>
      <c r="IOF12"/>
      <c r="IPK12" s="112"/>
      <c r="IPL12" s="112"/>
      <c r="IPM12" s="112"/>
      <c r="IPN12" s="112"/>
      <c r="IPO12" s="112"/>
      <c r="IPP12" s="112"/>
      <c r="IPQ12" s="112"/>
      <c r="IPR12" s="112"/>
      <c r="IPS12"/>
      <c r="IPT12"/>
      <c r="IPU12"/>
      <c r="IPV12"/>
      <c r="IPW12"/>
      <c r="IPX12"/>
      <c r="IPY12"/>
      <c r="IPZ12"/>
      <c r="IQA12"/>
      <c r="IQB12"/>
      <c r="IQC12"/>
      <c r="IQD12"/>
      <c r="IQE12"/>
      <c r="IQF12"/>
      <c r="IQG12"/>
      <c r="IQH12"/>
      <c r="IQI12"/>
      <c r="IQJ12"/>
      <c r="IQK12"/>
      <c r="IQL12"/>
      <c r="IQM12"/>
      <c r="IQN12"/>
      <c r="IRS12" s="112"/>
      <c r="IRT12" s="112"/>
      <c r="IRU12" s="112"/>
      <c r="IRV12" s="112"/>
      <c r="IRW12" s="112"/>
      <c r="IRX12" s="112"/>
      <c r="IRY12" s="112"/>
      <c r="IRZ12" s="112"/>
      <c r="ISA12"/>
      <c r="ISB12"/>
      <c r="ISC12"/>
      <c r="ISD12"/>
      <c r="ISE12"/>
      <c r="ISF12"/>
      <c r="ISG12"/>
      <c r="ISH12"/>
      <c r="ISI12"/>
      <c r="ISJ12"/>
      <c r="ISK12"/>
      <c r="ISL12"/>
      <c r="ISM12"/>
      <c r="ISN12"/>
      <c r="ISO12"/>
      <c r="ISP12"/>
      <c r="ISQ12"/>
      <c r="ISR12"/>
      <c r="ISS12"/>
      <c r="IST12"/>
      <c r="ISU12"/>
      <c r="ISV12"/>
      <c r="IUA12" s="112"/>
      <c r="IUB12" s="112"/>
      <c r="IUC12" s="112"/>
      <c r="IUD12" s="112"/>
      <c r="IUE12" s="112"/>
      <c r="IUF12" s="112"/>
      <c r="IUG12" s="112"/>
      <c r="IUH12" s="112"/>
      <c r="IUI12"/>
      <c r="IUJ12"/>
      <c r="IUK12"/>
      <c r="IUL12"/>
      <c r="IUM12"/>
      <c r="IUN12"/>
      <c r="IUO12"/>
      <c r="IUP12"/>
      <c r="IUQ12"/>
      <c r="IUR12"/>
      <c r="IUS12"/>
      <c r="IUT12"/>
      <c r="IUU12"/>
      <c r="IUV12"/>
      <c r="IUW12"/>
      <c r="IUX12"/>
      <c r="IUY12"/>
      <c r="IUZ12"/>
      <c r="IVA12"/>
      <c r="IVB12"/>
      <c r="IVC12"/>
      <c r="IVD12"/>
      <c r="IWI12" s="112"/>
      <c r="IWJ12" s="112"/>
      <c r="IWK12" s="112"/>
      <c r="IWL12" s="112"/>
      <c r="IWM12" s="112"/>
      <c r="IWN12" s="112"/>
      <c r="IWO12" s="112"/>
      <c r="IWP12" s="112"/>
      <c r="IWQ12"/>
      <c r="IWR12"/>
      <c r="IWS12"/>
      <c r="IWT12"/>
      <c r="IWU12"/>
      <c r="IWV12"/>
      <c r="IWW12"/>
      <c r="IWX12"/>
      <c r="IWY12"/>
      <c r="IWZ12"/>
      <c r="IXA12"/>
      <c r="IXB12"/>
      <c r="IXC12"/>
      <c r="IXD12"/>
      <c r="IXE12"/>
      <c r="IXF12"/>
      <c r="IXG12"/>
      <c r="IXH12"/>
      <c r="IXI12"/>
      <c r="IXJ12"/>
      <c r="IXK12"/>
      <c r="IXL12"/>
      <c r="IYQ12" s="112"/>
      <c r="IYR12" s="112"/>
      <c r="IYS12" s="112"/>
      <c r="IYT12" s="112"/>
      <c r="IYU12" s="112"/>
      <c r="IYV12" s="112"/>
      <c r="IYW12" s="112"/>
      <c r="IYX12" s="112"/>
      <c r="IYY12"/>
      <c r="IYZ12"/>
      <c r="IZA12"/>
      <c r="IZB12"/>
      <c r="IZC12"/>
      <c r="IZD12"/>
      <c r="IZE12"/>
      <c r="IZF12"/>
      <c r="IZG12"/>
      <c r="IZH12"/>
      <c r="IZI12"/>
      <c r="IZJ12"/>
      <c r="IZK12"/>
      <c r="IZL12"/>
      <c r="IZM12"/>
      <c r="IZN12"/>
      <c r="IZO12"/>
      <c r="IZP12"/>
      <c r="IZQ12"/>
      <c r="IZR12"/>
      <c r="IZS12"/>
      <c r="IZT12"/>
      <c r="JAY12" s="112"/>
      <c r="JAZ12" s="112"/>
      <c r="JBA12" s="112"/>
      <c r="JBB12" s="112"/>
      <c r="JBC12" s="112"/>
      <c r="JBD12" s="112"/>
      <c r="JBE12" s="112"/>
      <c r="JBF12" s="112"/>
      <c r="JBG12"/>
      <c r="JBH12"/>
      <c r="JBI12"/>
      <c r="JBJ12"/>
      <c r="JBK12"/>
      <c r="JBL12"/>
      <c r="JBM12"/>
      <c r="JBN12"/>
      <c r="JBO12"/>
      <c r="JBP12"/>
      <c r="JBQ12"/>
      <c r="JBR12"/>
      <c r="JBS12"/>
      <c r="JBT12"/>
      <c r="JBU12"/>
      <c r="JBV12"/>
      <c r="JBW12"/>
      <c r="JBX12"/>
      <c r="JBY12"/>
      <c r="JBZ12"/>
      <c r="JCA12"/>
      <c r="JCB12"/>
      <c r="JDG12" s="112"/>
      <c r="JDH12" s="112"/>
      <c r="JDI12" s="112"/>
      <c r="JDJ12" s="112"/>
      <c r="JDK12" s="112"/>
      <c r="JDL12" s="112"/>
      <c r="JDM12" s="112"/>
      <c r="JDN12" s="112"/>
      <c r="JDO12"/>
      <c r="JDP12"/>
      <c r="JDQ12"/>
      <c r="JDR12"/>
      <c r="JDS12"/>
      <c r="JDT12"/>
      <c r="JDU12"/>
      <c r="JDV12"/>
      <c r="JDW12"/>
      <c r="JDX12"/>
      <c r="JDY12"/>
      <c r="JDZ12"/>
      <c r="JEA12"/>
      <c r="JEB12"/>
      <c r="JEC12"/>
      <c r="JED12"/>
      <c r="JEE12"/>
      <c r="JEF12"/>
      <c r="JEG12"/>
      <c r="JEH12"/>
      <c r="JEI12"/>
      <c r="JEJ12"/>
      <c r="JFO12" s="112"/>
      <c r="JFP12" s="112"/>
      <c r="JFQ12" s="112"/>
      <c r="JFR12" s="112"/>
      <c r="JFS12" s="112"/>
      <c r="JFT12" s="112"/>
      <c r="JFU12" s="112"/>
      <c r="JFV12" s="112"/>
      <c r="JFW12"/>
      <c r="JFX12"/>
      <c r="JFY12"/>
      <c r="JFZ12"/>
      <c r="JGA12"/>
      <c r="JGB12"/>
      <c r="JGC12"/>
      <c r="JGD12"/>
      <c r="JGE12"/>
      <c r="JGF12"/>
      <c r="JGG12"/>
      <c r="JGH12"/>
      <c r="JGI12"/>
      <c r="JGJ12"/>
      <c r="JGK12"/>
      <c r="JGL12"/>
      <c r="JGM12"/>
      <c r="JGN12"/>
      <c r="JGO12"/>
      <c r="JGP12"/>
      <c r="JGQ12"/>
      <c r="JGR12"/>
      <c r="JHW12" s="112"/>
      <c r="JHX12" s="112"/>
      <c r="JHY12" s="112"/>
      <c r="JHZ12" s="112"/>
      <c r="JIA12" s="112"/>
      <c r="JIB12" s="112"/>
      <c r="JIC12" s="112"/>
      <c r="JID12" s="112"/>
      <c r="JIE12"/>
      <c r="JIF12"/>
      <c r="JIG12"/>
      <c r="JIH12"/>
      <c r="JII12"/>
      <c r="JIJ12"/>
      <c r="JIK12"/>
      <c r="JIL12"/>
      <c r="JIM12"/>
      <c r="JIN12"/>
      <c r="JIO12"/>
      <c r="JIP12"/>
      <c r="JIQ12"/>
      <c r="JIR12"/>
      <c r="JIS12"/>
      <c r="JIT12"/>
      <c r="JIU12"/>
      <c r="JIV12"/>
      <c r="JIW12"/>
      <c r="JIX12"/>
      <c r="JIY12"/>
      <c r="JIZ12"/>
      <c r="JKE12" s="112"/>
      <c r="JKF12" s="112"/>
      <c r="JKG12" s="112"/>
      <c r="JKH12" s="112"/>
      <c r="JKI12" s="112"/>
      <c r="JKJ12" s="112"/>
      <c r="JKK12" s="112"/>
      <c r="JKL12" s="112"/>
      <c r="JKM12"/>
      <c r="JKN12"/>
      <c r="JKO12"/>
      <c r="JKP12"/>
      <c r="JKQ12"/>
      <c r="JKR12"/>
      <c r="JKS12"/>
      <c r="JKT12"/>
      <c r="JKU12"/>
      <c r="JKV12"/>
      <c r="JKW12"/>
      <c r="JKX12"/>
      <c r="JKY12"/>
      <c r="JKZ12"/>
      <c r="JLA12"/>
      <c r="JLB12"/>
      <c r="JLC12"/>
      <c r="JLD12"/>
      <c r="JLE12"/>
      <c r="JLF12"/>
      <c r="JLG12"/>
      <c r="JLH12"/>
      <c r="JMM12" s="112"/>
      <c r="JMN12" s="112"/>
      <c r="JMO12" s="112"/>
      <c r="JMP12" s="112"/>
      <c r="JMQ12" s="112"/>
      <c r="JMR12" s="112"/>
      <c r="JMS12" s="112"/>
      <c r="JMT12" s="112"/>
      <c r="JMU12"/>
      <c r="JMV12"/>
      <c r="JMW12"/>
      <c r="JMX12"/>
      <c r="JMY12"/>
      <c r="JMZ12"/>
      <c r="JNA12"/>
      <c r="JNB12"/>
      <c r="JNC12"/>
      <c r="JND12"/>
      <c r="JNE12"/>
      <c r="JNF12"/>
      <c r="JNG12"/>
      <c r="JNH12"/>
      <c r="JNI12"/>
      <c r="JNJ12"/>
      <c r="JNK12"/>
      <c r="JNL12"/>
      <c r="JNM12"/>
      <c r="JNN12"/>
      <c r="JNO12"/>
      <c r="JNP12"/>
      <c r="JOU12" s="112"/>
      <c r="JOV12" s="112"/>
      <c r="JOW12" s="112"/>
      <c r="JOX12" s="112"/>
      <c r="JOY12" s="112"/>
      <c r="JOZ12" s="112"/>
      <c r="JPA12" s="112"/>
      <c r="JPB12" s="112"/>
      <c r="JPC12"/>
      <c r="JPD12"/>
      <c r="JPE12"/>
      <c r="JPF12"/>
      <c r="JPG12"/>
      <c r="JPH12"/>
      <c r="JPI12"/>
      <c r="JPJ12"/>
      <c r="JPK12"/>
      <c r="JPL12"/>
      <c r="JPM12"/>
      <c r="JPN12"/>
      <c r="JPO12"/>
      <c r="JPP12"/>
      <c r="JPQ12"/>
      <c r="JPR12"/>
      <c r="JPS12"/>
      <c r="JPT12"/>
      <c r="JPU12"/>
      <c r="JPV12"/>
      <c r="JPW12"/>
      <c r="JPX12"/>
      <c r="JRC12" s="112"/>
      <c r="JRD12" s="112"/>
      <c r="JRE12" s="112"/>
      <c r="JRF12" s="112"/>
      <c r="JRG12" s="112"/>
      <c r="JRH12" s="112"/>
      <c r="JRI12" s="112"/>
      <c r="JRJ12" s="112"/>
      <c r="JRK12"/>
      <c r="JRL12"/>
      <c r="JRM12"/>
      <c r="JRN12"/>
      <c r="JRO12"/>
      <c r="JRP12"/>
      <c r="JRQ12"/>
      <c r="JRR12"/>
      <c r="JRS12"/>
      <c r="JRT12"/>
      <c r="JRU12"/>
      <c r="JRV12"/>
      <c r="JRW12"/>
      <c r="JRX12"/>
      <c r="JRY12"/>
      <c r="JRZ12"/>
      <c r="JSA12"/>
      <c r="JSB12"/>
      <c r="JSC12"/>
      <c r="JSD12"/>
      <c r="JSE12"/>
      <c r="JSF12"/>
      <c r="JTK12" s="112"/>
      <c r="JTL12" s="112"/>
      <c r="JTM12" s="112"/>
      <c r="JTN12" s="112"/>
      <c r="JTO12" s="112"/>
      <c r="JTP12" s="112"/>
      <c r="JTQ12" s="112"/>
      <c r="JTR12" s="112"/>
      <c r="JTS12"/>
      <c r="JTT12"/>
      <c r="JTU12"/>
      <c r="JTV12"/>
      <c r="JTW12"/>
      <c r="JTX12"/>
      <c r="JTY12"/>
      <c r="JTZ12"/>
      <c r="JUA12"/>
      <c r="JUB12"/>
      <c r="JUC12"/>
      <c r="JUD12"/>
      <c r="JUE12"/>
      <c r="JUF12"/>
      <c r="JUG12"/>
      <c r="JUH12"/>
      <c r="JUI12"/>
      <c r="JUJ12"/>
      <c r="JUK12"/>
      <c r="JUL12"/>
      <c r="JUM12"/>
      <c r="JUN12"/>
      <c r="JVS12" s="112"/>
      <c r="JVT12" s="112"/>
      <c r="JVU12" s="112"/>
      <c r="JVV12" s="112"/>
      <c r="JVW12" s="112"/>
      <c r="JVX12" s="112"/>
      <c r="JVY12" s="112"/>
      <c r="JVZ12" s="112"/>
      <c r="JWA12"/>
      <c r="JWB12"/>
      <c r="JWC12"/>
      <c r="JWD12"/>
      <c r="JWE12"/>
      <c r="JWF12"/>
      <c r="JWG12"/>
      <c r="JWH12"/>
      <c r="JWI12"/>
      <c r="JWJ12"/>
      <c r="JWK12"/>
      <c r="JWL12"/>
      <c r="JWM12"/>
      <c r="JWN12"/>
      <c r="JWO12"/>
      <c r="JWP12"/>
      <c r="JWQ12"/>
      <c r="JWR12"/>
      <c r="JWS12"/>
      <c r="JWT12"/>
      <c r="JWU12"/>
      <c r="JWV12"/>
      <c r="JYA12" s="112"/>
      <c r="JYB12" s="112"/>
      <c r="JYC12" s="112"/>
      <c r="JYD12" s="112"/>
      <c r="JYE12" s="112"/>
      <c r="JYF12" s="112"/>
      <c r="JYG12" s="112"/>
      <c r="JYH12" s="112"/>
      <c r="JYI12"/>
      <c r="JYJ12"/>
      <c r="JYK12"/>
      <c r="JYL12"/>
      <c r="JYM12"/>
      <c r="JYN12"/>
      <c r="JYO12"/>
      <c r="JYP12"/>
      <c r="JYQ12"/>
      <c r="JYR12"/>
      <c r="JYS12"/>
      <c r="JYT12"/>
      <c r="JYU12"/>
      <c r="JYV12"/>
      <c r="JYW12"/>
      <c r="JYX12"/>
      <c r="JYY12"/>
      <c r="JYZ12"/>
      <c r="JZA12"/>
      <c r="JZB12"/>
      <c r="JZC12"/>
      <c r="JZD12"/>
      <c r="KAI12" s="112"/>
      <c r="KAJ12" s="112"/>
      <c r="KAK12" s="112"/>
      <c r="KAL12" s="112"/>
      <c r="KAM12" s="112"/>
      <c r="KAN12" s="112"/>
      <c r="KAO12" s="112"/>
      <c r="KAP12" s="112"/>
      <c r="KAQ12"/>
      <c r="KAR12"/>
      <c r="KAS12"/>
      <c r="KAT12"/>
      <c r="KAU12"/>
      <c r="KAV12"/>
      <c r="KAW12"/>
      <c r="KAX12"/>
      <c r="KAY12"/>
      <c r="KAZ12"/>
      <c r="KBA12"/>
      <c r="KBB12"/>
      <c r="KBC12"/>
      <c r="KBD12"/>
      <c r="KBE12"/>
      <c r="KBF12"/>
      <c r="KBG12"/>
      <c r="KBH12"/>
      <c r="KBI12"/>
      <c r="KBJ12"/>
      <c r="KBK12"/>
      <c r="KBL12"/>
      <c r="KCQ12" s="112"/>
      <c r="KCR12" s="112"/>
      <c r="KCS12" s="112"/>
      <c r="KCT12" s="112"/>
      <c r="KCU12" s="112"/>
      <c r="KCV12" s="112"/>
      <c r="KCW12" s="112"/>
      <c r="KCX12" s="112"/>
      <c r="KCY12"/>
      <c r="KCZ12"/>
      <c r="KDA12"/>
      <c r="KDB12"/>
      <c r="KDC12"/>
      <c r="KDD12"/>
      <c r="KDE12"/>
      <c r="KDF12"/>
      <c r="KDG12"/>
      <c r="KDH12"/>
      <c r="KDI12"/>
      <c r="KDJ12"/>
      <c r="KDK12"/>
      <c r="KDL12"/>
      <c r="KDM12"/>
      <c r="KDN12"/>
      <c r="KDO12"/>
      <c r="KDP12"/>
      <c r="KDQ12"/>
      <c r="KDR12"/>
      <c r="KDS12"/>
      <c r="KDT12"/>
      <c r="KEY12" s="112"/>
      <c r="KEZ12" s="112"/>
      <c r="KFA12" s="112"/>
      <c r="KFB12" s="112"/>
      <c r="KFC12" s="112"/>
      <c r="KFD12" s="112"/>
      <c r="KFE12" s="112"/>
      <c r="KFF12" s="112"/>
      <c r="KFG12"/>
      <c r="KFH12"/>
      <c r="KFI12"/>
      <c r="KFJ12"/>
      <c r="KFK12"/>
      <c r="KFL12"/>
      <c r="KFM12"/>
      <c r="KFN12"/>
      <c r="KFO12"/>
      <c r="KFP12"/>
      <c r="KFQ12"/>
      <c r="KFR12"/>
      <c r="KFS12"/>
      <c r="KFT12"/>
      <c r="KFU12"/>
      <c r="KFV12"/>
      <c r="KFW12"/>
      <c r="KFX12"/>
      <c r="KFY12"/>
      <c r="KFZ12"/>
      <c r="KGA12"/>
      <c r="KGB12"/>
      <c r="KHG12" s="112"/>
      <c r="KHH12" s="112"/>
      <c r="KHI12" s="112"/>
      <c r="KHJ12" s="112"/>
      <c r="KHK12" s="112"/>
      <c r="KHL12" s="112"/>
      <c r="KHM12" s="112"/>
      <c r="KHN12" s="112"/>
      <c r="KHO12"/>
      <c r="KHP12"/>
      <c r="KHQ12"/>
      <c r="KHR12"/>
      <c r="KHS12"/>
      <c r="KHT12"/>
      <c r="KHU12"/>
      <c r="KHV12"/>
      <c r="KHW12"/>
      <c r="KHX12"/>
      <c r="KHY12"/>
      <c r="KHZ12"/>
      <c r="KIA12"/>
      <c r="KIB12"/>
      <c r="KIC12"/>
      <c r="KID12"/>
      <c r="KIE12"/>
      <c r="KIF12"/>
      <c r="KIG12"/>
      <c r="KIH12"/>
      <c r="KII12"/>
      <c r="KIJ12"/>
      <c r="KJO12" s="112"/>
      <c r="KJP12" s="112"/>
      <c r="KJQ12" s="112"/>
      <c r="KJR12" s="112"/>
      <c r="KJS12" s="112"/>
      <c r="KJT12" s="112"/>
      <c r="KJU12" s="112"/>
      <c r="KJV12" s="112"/>
      <c r="KJW12"/>
      <c r="KJX12"/>
      <c r="KJY12"/>
      <c r="KJZ12"/>
      <c r="KKA12"/>
      <c r="KKB12"/>
      <c r="KKC12"/>
      <c r="KKD12"/>
      <c r="KKE12"/>
      <c r="KKF12"/>
      <c r="KKG12"/>
      <c r="KKH12"/>
      <c r="KKI12"/>
      <c r="KKJ12"/>
      <c r="KKK12"/>
      <c r="KKL12"/>
      <c r="KKM12"/>
      <c r="KKN12"/>
      <c r="KKO12"/>
      <c r="KKP12"/>
      <c r="KKQ12"/>
      <c r="KKR12"/>
      <c r="KLW12" s="112"/>
      <c r="KLX12" s="112"/>
      <c r="KLY12" s="112"/>
      <c r="KLZ12" s="112"/>
      <c r="KMA12" s="112"/>
      <c r="KMB12" s="112"/>
      <c r="KMC12" s="112"/>
      <c r="KMD12" s="112"/>
      <c r="KME12"/>
      <c r="KMF12"/>
      <c r="KMG12"/>
      <c r="KMH12"/>
      <c r="KMI12"/>
      <c r="KMJ12"/>
      <c r="KMK12"/>
      <c r="KML12"/>
      <c r="KMM12"/>
      <c r="KMN12"/>
      <c r="KMO12"/>
      <c r="KMP12"/>
      <c r="KMQ12"/>
      <c r="KMR12"/>
      <c r="KMS12"/>
      <c r="KMT12"/>
      <c r="KMU12"/>
      <c r="KMV12"/>
      <c r="KMW12"/>
      <c r="KMX12"/>
      <c r="KMY12"/>
      <c r="KMZ12"/>
      <c r="KOE12" s="112"/>
      <c r="KOF12" s="112"/>
      <c r="KOG12" s="112"/>
      <c r="KOH12" s="112"/>
      <c r="KOI12" s="112"/>
      <c r="KOJ12" s="112"/>
      <c r="KOK12" s="112"/>
      <c r="KOL12" s="112"/>
      <c r="KOM12"/>
      <c r="KON12"/>
      <c r="KOO12"/>
      <c r="KOP12"/>
      <c r="KOQ12"/>
      <c r="KOR12"/>
      <c r="KOS12"/>
      <c r="KOT12"/>
      <c r="KOU12"/>
      <c r="KOV12"/>
      <c r="KOW12"/>
      <c r="KOX12"/>
      <c r="KOY12"/>
      <c r="KOZ12"/>
      <c r="KPA12"/>
      <c r="KPB12"/>
      <c r="KPC12"/>
      <c r="KPD12"/>
      <c r="KPE12"/>
      <c r="KPF12"/>
      <c r="KPG12"/>
      <c r="KPH12"/>
      <c r="KQM12" s="112"/>
      <c r="KQN12" s="112"/>
      <c r="KQO12" s="112"/>
      <c r="KQP12" s="112"/>
      <c r="KQQ12" s="112"/>
      <c r="KQR12" s="112"/>
      <c r="KQS12" s="112"/>
      <c r="KQT12" s="112"/>
      <c r="KQU12"/>
      <c r="KQV12"/>
      <c r="KQW12"/>
      <c r="KQX12"/>
      <c r="KQY12"/>
      <c r="KQZ12"/>
      <c r="KRA12"/>
      <c r="KRB12"/>
      <c r="KRC12"/>
      <c r="KRD12"/>
      <c r="KRE12"/>
      <c r="KRF12"/>
      <c r="KRG12"/>
      <c r="KRH12"/>
      <c r="KRI12"/>
      <c r="KRJ12"/>
      <c r="KRK12"/>
      <c r="KRL12"/>
      <c r="KRM12"/>
      <c r="KRN12"/>
      <c r="KRO12"/>
      <c r="KRP12"/>
      <c r="KSU12" s="112"/>
      <c r="KSV12" s="112"/>
      <c r="KSW12" s="112"/>
      <c r="KSX12" s="112"/>
      <c r="KSY12" s="112"/>
      <c r="KSZ12" s="112"/>
      <c r="KTA12" s="112"/>
      <c r="KTB12" s="112"/>
      <c r="KTC12"/>
      <c r="KTD12"/>
      <c r="KTE12"/>
      <c r="KTF12"/>
      <c r="KTG12"/>
      <c r="KTH12"/>
      <c r="KTI12"/>
      <c r="KTJ12"/>
      <c r="KTK12"/>
      <c r="KTL12"/>
      <c r="KTM12"/>
      <c r="KTN12"/>
      <c r="KTO12"/>
      <c r="KTP12"/>
      <c r="KTQ12"/>
      <c r="KTR12"/>
      <c r="KTS12"/>
      <c r="KTT12"/>
      <c r="KTU12"/>
      <c r="KTV12"/>
      <c r="KTW12"/>
      <c r="KTX12"/>
      <c r="KVC12" s="112"/>
      <c r="KVD12" s="112"/>
      <c r="KVE12" s="112"/>
      <c r="KVF12" s="112"/>
      <c r="KVG12" s="112"/>
      <c r="KVH12" s="112"/>
      <c r="KVI12" s="112"/>
      <c r="KVJ12" s="112"/>
      <c r="KVK12"/>
      <c r="KVL12"/>
      <c r="KVM12"/>
      <c r="KVN12"/>
      <c r="KVO12"/>
      <c r="KVP12"/>
      <c r="KVQ12"/>
      <c r="KVR12"/>
      <c r="KVS12"/>
      <c r="KVT12"/>
      <c r="KVU12"/>
      <c r="KVV12"/>
      <c r="KVW12"/>
      <c r="KVX12"/>
      <c r="KVY12"/>
      <c r="KVZ12"/>
      <c r="KWA12"/>
      <c r="KWB12"/>
      <c r="KWC12"/>
      <c r="KWD12"/>
      <c r="KWE12"/>
      <c r="KWF12"/>
      <c r="KXK12" s="112"/>
      <c r="KXL12" s="112"/>
      <c r="KXM12" s="112"/>
      <c r="KXN12" s="112"/>
      <c r="KXO12" s="112"/>
      <c r="KXP12" s="112"/>
      <c r="KXQ12" s="112"/>
      <c r="KXR12" s="112"/>
      <c r="KXS12"/>
      <c r="KXT12"/>
      <c r="KXU12"/>
      <c r="KXV12"/>
      <c r="KXW12"/>
      <c r="KXX12"/>
      <c r="KXY12"/>
      <c r="KXZ12"/>
      <c r="KYA12"/>
      <c r="KYB12"/>
      <c r="KYC12"/>
      <c r="KYD12"/>
      <c r="KYE12"/>
      <c r="KYF12"/>
      <c r="KYG12"/>
      <c r="KYH12"/>
      <c r="KYI12"/>
      <c r="KYJ12"/>
      <c r="KYK12"/>
      <c r="KYL12"/>
      <c r="KYM12"/>
      <c r="KYN12"/>
      <c r="KZS12" s="112"/>
      <c r="KZT12" s="112"/>
      <c r="KZU12" s="112"/>
      <c r="KZV12" s="112"/>
      <c r="KZW12" s="112"/>
      <c r="KZX12" s="112"/>
      <c r="KZY12" s="112"/>
      <c r="KZZ12" s="112"/>
      <c r="LAA12"/>
      <c r="LAB12"/>
      <c r="LAC12"/>
      <c r="LAD12"/>
      <c r="LAE12"/>
      <c r="LAF12"/>
      <c r="LAG12"/>
      <c r="LAH12"/>
      <c r="LAI12"/>
      <c r="LAJ12"/>
      <c r="LAK12"/>
      <c r="LAL12"/>
      <c r="LAM12"/>
      <c r="LAN12"/>
      <c r="LAO12"/>
      <c r="LAP12"/>
      <c r="LAQ12"/>
      <c r="LAR12"/>
      <c r="LAS12"/>
      <c r="LAT12"/>
      <c r="LAU12"/>
      <c r="LAV12"/>
      <c r="LCA12" s="112"/>
      <c r="LCB12" s="112"/>
      <c r="LCC12" s="112"/>
      <c r="LCD12" s="112"/>
      <c r="LCE12" s="112"/>
      <c r="LCF12" s="112"/>
      <c r="LCG12" s="112"/>
      <c r="LCH12" s="112"/>
      <c r="LCI12"/>
      <c r="LCJ12"/>
      <c r="LCK12"/>
      <c r="LCL12"/>
      <c r="LCM12"/>
      <c r="LCN12"/>
      <c r="LCO12"/>
      <c r="LCP12"/>
      <c r="LCQ12"/>
      <c r="LCR12"/>
      <c r="LCS12"/>
      <c r="LCT12"/>
      <c r="LCU12"/>
      <c r="LCV12"/>
      <c r="LCW12"/>
      <c r="LCX12"/>
      <c r="LCY12"/>
      <c r="LCZ12"/>
      <c r="LDA12"/>
      <c r="LDB12"/>
      <c r="LDC12"/>
      <c r="LDD12"/>
      <c r="LEI12" s="112"/>
      <c r="LEJ12" s="112"/>
      <c r="LEK12" s="112"/>
      <c r="LEL12" s="112"/>
      <c r="LEM12" s="112"/>
      <c r="LEN12" s="112"/>
      <c r="LEO12" s="112"/>
      <c r="LEP12" s="112"/>
      <c r="LEQ12"/>
      <c r="LER12"/>
      <c r="LES12"/>
      <c r="LET12"/>
      <c r="LEU12"/>
      <c r="LEV12"/>
      <c r="LEW12"/>
      <c r="LEX12"/>
      <c r="LEY12"/>
      <c r="LEZ12"/>
      <c r="LFA12"/>
      <c r="LFB12"/>
      <c r="LFC12"/>
      <c r="LFD12"/>
      <c r="LFE12"/>
      <c r="LFF12"/>
      <c r="LFG12"/>
      <c r="LFH12"/>
      <c r="LFI12"/>
      <c r="LFJ12"/>
      <c r="LFK12"/>
      <c r="LFL12"/>
      <c r="LGQ12" s="112"/>
      <c r="LGR12" s="112"/>
      <c r="LGS12" s="112"/>
      <c r="LGT12" s="112"/>
      <c r="LGU12" s="112"/>
      <c r="LGV12" s="112"/>
      <c r="LGW12" s="112"/>
      <c r="LGX12" s="112"/>
      <c r="LGY12"/>
      <c r="LGZ12"/>
      <c r="LHA12"/>
      <c r="LHB12"/>
      <c r="LHC12"/>
      <c r="LHD12"/>
      <c r="LHE12"/>
      <c r="LHF12"/>
      <c r="LHG12"/>
      <c r="LHH12"/>
      <c r="LHI12"/>
      <c r="LHJ12"/>
      <c r="LHK12"/>
      <c r="LHL12"/>
      <c r="LHM12"/>
      <c r="LHN12"/>
      <c r="LHO12"/>
      <c r="LHP12"/>
      <c r="LHQ12"/>
      <c r="LHR12"/>
      <c r="LHS12"/>
      <c r="LHT12"/>
      <c r="LIY12" s="112"/>
      <c r="LIZ12" s="112"/>
      <c r="LJA12" s="112"/>
      <c r="LJB12" s="112"/>
      <c r="LJC12" s="112"/>
      <c r="LJD12" s="112"/>
      <c r="LJE12" s="112"/>
      <c r="LJF12" s="112"/>
      <c r="LJG12"/>
      <c r="LJH12"/>
      <c r="LJI12"/>
      <c r="LJJ12"/>
      <c r="LJK12"/>
      <c r="LJL12"/>
      <c r="LJM12"/>
      <c r="LJN12"/>
      <c r="LJO12"/>
      <c r="LJP12"/>
      <c r="LJQ12"/>
      <c r="LJR12"/>
      <c r="LJS12"/>
      <c r="LJT12"/>
      <c r="LJU12"/>
      <c r="LJV12"/>
      <c r="LJW12"/>
      <c r="LJX12"/>
      <c r="LJY12"/>
      <c r="LJZ12"/>
      <c r="LKA12"/>
      <c r="LKB12"/>
      <c r="LLG12" s="112"/>
      <c r="LLH12" s="112"/>
      <c r="LLI12" s="112"/>
      <c r="LLJ12" s="112"/>
      <c r="LLK12" s="112"/>
      <c r="LLL12" s="112"/>
      <c r="LLM12" s="112"/>
      <c r="LLN12" s="112"/>
      <c r="LLO12"/>
      <c r="LLP12"/>
      <c r="LLQ12"/>
      <c r="LLR12"/>
      <c r="LLS12"/>
      <c r="LLT12"/>
      <c r="LLU12"/>
      <c r="LLV12"/>
      <c r="LLW12"/>
      <c r="LLX12"/>
      <c r="LLY12"/>
      <c r="LLZ12"/>
      <c r="LMA12"/>
      <c r="LMB12"/>
      <c r="LMC12"/>
      <c r="LMD12"/>
      <c r="LME12"/>
      <c r="LMF12"/>
      <c r="LMG12"/>
      <c r="LMH12"/>
      <c r="LMI12"/>
      <c r="LMJ12"/>
      <c r="LNO12" s="112"/>
      <c r="LNP12" s="112"/>
      <c r="LNQ12" s="112"/>
      <c r="LNR12" s="112"/>
      <c r="LNS12" s="112"/>
      <c r="LNT12" s="112"/>
      <c r="LNU12" s="112"/>
      <c r="LNV12" s="112"/>
      <c r="LNW12"/>
      <c r="LNX12"/>
      <c r="LNY12"/>
      <c r="LNZ12"/>
      <c r="LOA12"/>
      <c r="LOB12"/>
      <c r="LOC12"/>
      <c r="LOD12"/>
      <c r="LOE12"/>
      <c r="LOF12"/>
      <c r="LOG12"/>
      <c r="LOH12"/>
      <c r="LOI12"/>
      <c r="LOJ12"/>
      <c r="LOK12"/>
      <c r="LOL12"/>
      <c r="LOM12"/>
      <c r="LON12"/>
      <c r="LOO12"/>
      <c r="LOP12"/>
      <c r="LOQ12"/>
      <c r="LOR12"/>
      <c r="LPW12" s="112"/>
      <c r="LPX12" s="112"/>
      <c r="LPY12" s="112"/>
      <c r="LPZ12" s="112"/>
      <c r="LQA12" s="112"/>
      <c r="LQB12" s="112"/>
      <c r="LQC12" s="112"/>
      <c r="LQD12" s="112"/>
      <c r="LQE12"/>
      <c r="LQF12"/>
      <c r="LQG12"/>
      <c r="LQH12"/>
      <c r="LQI12"/>
      <c r="LQJ12"/>
      <c r="LQK12"/>
      <c r="LQL12"/>
      <c r="LQM12"/>
      <c r="LQN12"/>
      <c r="LQO12"/>
      <c r="LQP12"/>
      <c r="LQQ12"/>
      <c r="LQR12"/>
      <c r="LQS12"/>
      <c r="LQT12"/>
      <c r="LQU12"/>
      <c r="LQV12"/>
      <c r="LQW12"/>
      <c r="LQX12"/>
      <c r="LQY12"/>
      <c r="LQZ12"/>
      <c r="LSE12" s="112"/>
      <c r="LSF12" s="112"/>
      <c r="LSG12" s="112"/>
      <c r="LSH12" s="112"/>
      <c r="LSI12" s="112"/>
      <c r="LSJ12" s="112"/>
      <c r="LSK12" s="112"/>
      <c r="LSL12" s="112"/>
      <c r="LSM12"/>
      <c r="LSN12"/>
      <c r="LSO12"/>
      <c r="LSP12"/>
      <c r="LSQ12"/>
      <c r="LSR12"/>
      <c r="LSS12"/>
      <c r="LST12"/>
      <c r="LSU12"/>
      <c r="LSV12"/>
      <c r="LSW12"/>
      <c r="LSX12"/>
      <c r="LSY12"/>
      <c r="LSZ12"/>
      <c r="LTA12"/>
      <c r="LTB12"/>
      <c r="LTC12"/>
      <c r="LTD12"/>
      <c r="LTE12"/>
      <c r="LTF12"/>
      <c r="LTG12"/>
      <c r="LTH12"/>
      <c r="LUM12" s="112"/>
      <c r="LUN12" s="112"/>
      <c r="LUO12" s="112"/>
      <c r="LUP12" s="112"/>
      <c r="LUQ12" s="112"/>
      <c r="LUR12" s="112"/>
      <c r="LUS12" s="112"/>
      <c r="LUT12" s="112"/>
      <c r="LUU12"/>
      <c r="LUV12"/>
      <c r="LUW12"/>
      <c r="LUX12"/>
      <c r="LUY12"/>
      <c r="LUZ12"/>
      <c r="LVA12"/>
      <c r="LVB12"/>
      <c r="LVC12"/>
      <c r="LVD12"/>
      <c r="LVE12"/>
      <c r="LVF12"/>
      <c r="LVG12"/>
      <c r="LVH12"/>
      <c r="LVI12"/>
      <c r="LVJ12"/>
      <c r="LVK12"/>
      <c r="LVL12"/>
      <c r="LVM12"/>
      <c r="LVN12"/>
      <c r="LVO12"/>
      <c r="LVP12"/>
      <c r="LWU12" s="112"/>
      <c r="LWV12" s="112"/>
      <c r="LWW12" s="112"/>
      <c r="LWX12" s="112"/>
      <c r="LWY12" s="112"/>
      <c r="LWZ12" s="112"/>
      <c r="LXA12" s="112"/>
      <c r="LXB12" s="112"/>
      <c r="LXC12"/>
      <c r="LXD12"/>
      <c r="LXE12"/>
      <c r="LXF12"/>
      <c r="LXG12"/>
      <c r="LXH12"/>
      <c r="LXI12"/>
      <c r="LXJ12"/>
      <c r="LXK12"/>
      <c r="LXL12"/>
      <c r="LXM12"/>
      <c r="LXN12"/>
      <c r="LXO12"/>
      <c r="LXP12"/>
      <c r="LXQ12"/>
      <c r="LXR12"/>
      <c r="LXS12"/>
      <c r="LXT12"/>
      <c r="LXU12"/>
      <c r="LXV12"/>
      <c r="LXW12"/>
      <c r="LXX12"/>
      <c r="LZC12" s="112"/>
      <c r="LZD12" s="112"/>
      <c r="LZE12" s="112"/>
      <c r="LZF12" s="112"/>
      <c r="LZG12" s="112"/>
      <c r="LZH12" s="112"/>
      <c r="LZI12" s="112"/>
      <c r="LZJ12" s="112"/>
      <c r="LZK12"/>
      <c r="LZL12"/>
      <c r="LZM12"/>
      <c r="LZN12"/>
      <c r="LZO12"/>
      <c r="LZP12"/>
      <c r="LZQ12"/>
      <c r="LZR12"/>
      <c r="LZS12"/>
      <c r="LZT12"/>
      <c r="LZU12"/>
      <c r="LZV12"/>
      <c r="LZW12"/>
      <c r="LZX12"/>
      <c r="LZY12"/>
      <c r="LZZ12"/>
      <c r="MAA12"/>
      <c r="MAB12"/>
      <c r="MAC12"/>
      <c r="MAD12"/>
      <c r="MAE12"/>
      <c r="MAF12"/>
      <c r="MBK12" s="112"/>
      <c r="MBL12" s="112"/>
      <c r="MBM12" s="112"/>
      <c r="MBN12" s="112"/>
      <c r="MBO12" s="112"/>
      <c r="MBP12" s="112"/>
      <c r="MBQ12" s="112"/>
      <c r="MBR12" s="112"/>
      <c r="MBS12"/>
      <c r="MBT12"/>
      <c r="MBU12"/>
      <c r="MBV12"/>
      <c r="MBW12"/>
      <c r="MBX12"/>
      <c r="MBY12"/>
      <c r="MBZ12"/>
      <c r="MCA12"/>
      <c r="MCB12"/>
      <c r="MCC12"/>
      <c r="MCD12"/>
      <c r="MCE12"/>
      <c r="MCF12"/>
      <c r="MCG12"/>
      <c r="MCH12"/>
      <c r="MCI12"/>
      <c r="MCJ12"/>
      <c r="MCK12"/>
      <c r="MCL12"/>
      <c r="MCM12"/>
      <c r="MCN12"/>
      <c r="MDS12" s="112"/>
      <c r="MDT12" s="112"/>
      <c r="MDU12" s="112"/>
      <c r="MDV12" s="112"/>
      <c r="MDW12" s="112"/>
      <c r="MDX12" s="112"/>
      <c r="MDY12" s="112"/>
      <c r="MDZ12" s="112"/>
      <c r="MEA12"/>
      <c r="MEB12"/>
      <c r="MEC12"/>
      <c r="MED12"/>
      <c r="MEE12"/>
      <c r="MEF12"/>
      <c r="MEG12"/>
      <c r="MEH12"/>
      <c r="MEI12"/>
      <c r="MEJ12"/>
      <c r="MEK12"/>
      <c r="MEL12"/>
      <c r="MEM12"/>
      <c r="MEN12"/>
      <c r="MEO12"/>
      <c r="MEP12"/>
      <c r="MEQ12"/>
      <c r="MER12"/>
      <c r="MES12"/>
      <c r="MET12"/>
      <c r="MEU12"/>
      <c r="MEV12"/>
      <c r="MGA12" s="112"/>
      <c r="MGB12" s="112"/>
      <c r="MGC12" s="112"/>
      <c r="MGD12" s="112"/>
      <c r="MGE12" s="112"/>
      <c r="MGF12" s="112"/>
      <c r="MGG12" s="112"/>
      <c r="MGH12" s="112"/>
      <c r="MGI12"/>
      <c r="MGJ12"/>
      <c r="MGK12"/>
      <c r="MGL12"/>
      <c r="MGM12"/>
      <c r="MGN12"/>
      <c r="MGO12"/>
      <c r="MGP12"/>
      <c r="MGQ12"/>
      <c r="MGR12"/>
      <c r="MGS12"/>
      <c r="MGT12"/>
      <c r="MGU12"/>
      <c r="MGV12"/>
      <c r="MGW12"/>
      <c r="MGX12"/>
      <c r="MGY12"/>
      <c r="MGZ12"/>
      <c r="MHA12"/>
      <c r="MHB12"/>
      <c r="MHC12"/>
      <c r="MHD12"/>
      <c r="MII12" s="112"/>
      <c r="MIJ12" s="112"/>
      <c r="MIK12" s="112"/>
      <c r="MIL12" s="112"/>
      <c r="MIM12" s="112"/>
      <c r="MIN12" s="112"/>
      <c r="MIO12" s="112"/>
      <c r="MIP12" s="112"/>
      <c r="MIQ12"/>
      <c r="MIR12"/>
      <c r="MIS12"/>
      <c r="MIT12"/>
      <c r="MIU12"/>
      <c r="MIV12"/>
      <c r="MIW12"/>
      <c r="MIX12"/>
      <c r="MIY12"/>
      <c r="MIZ12"/>
      <c r="MJA12"/>
      <c r="MJB12"/>
      <c r="MJC12"/>
      <c r="MJD12"/>
      <c r="MJE12"/>
      <c r="MJF12"/>
      <c r="MJG12"/>
      <c r="MJH12"/>
      <c r="MJI12"/>
      <c r="MJJ12"/>
      <c r="MJK12"/>
      <c r="MJL12"/>
      <c r="MKQ12" s="112"/>
      <c r="MKR12" s="112"/>
      <c r="MKS12" s="112"/>
      <c r="MKT12" s="112"/>
      <c r="MKU12" s="112"/>
      <c r="MKV12" s="112"/>
      <c r="MKW12" s="112"/>
      <c r="MKX12" s="112"/>
      <c r="MKY12"/>
      <c r="MKZ12"/>
      <c r="MLA12"/>
      <c r="MLB12"/>
      <c r="MLC12"/>
      <c r="MLD12"/>
      <c r="MLE12"/>
      <c r="MLF12"/>
      <c r="MLG12"/>
      <c r="MLH12"/>
      <c r="MLI12"/>
      <c r="MLJ12"/>
      <c r="MLK12"/>
      <c r="MLL12"/>
      <c r="MLM12"/>
      <c r="MLN12"/>
      <c r="MLO12"/>
      <c r="MLP12"/>
      <c r="MLQ12"/>
      <c r="MLR12"/>
      <c r="MLS12"/>
      <c r="MLT12"/>
      <c r="MMY12" s="112"/>
      <c r="MMZ12" s="112"/>
      <c r="MNA12" s="112"/>
      <c r="MNB12" s="112"/>
      <c r="MNC12" s="112"/>
      <c r="MND12" s="112"/>
      <c r="MNE12" s="112"/>
      <c r="MNF12" s="112"/>
      <c r="MNG12"/>
      <c r="MNH12"/>
      <c r="MNI12"/>
      <c r="MNJ12"/>
      <c r="MNK12"/>
      <c r="MNL12"/>
      <c r="MNM12"/>
      <c r="MNN12"/>
      <c r="MNO12"/>
      <c r="MNP12"/>
      <c r="MNQ12"/>
      <c r="MNR12"/>
      <c r="MNS12"/>
      <c r="MNT12"/>
      <c r="MNU12"/>
      <c r="MNV12"/>
      <c r="MNW12"/>
      <c r="MNX12"/>
      <c r="MNY12"/>
      <c r="MNZ12"/>
      <c r="MOA12"/>
      <c r="MOB12"/>
      <c r="MPG12" s="112"/>
      <c r="MPH12" s="112"/>
      <c r="MPI12" s="112"/>
      <c r="MPJ12" s="112"/>
      <c r="MPK12" s="112"/>
      <c r="MPL12" s="112"/>
      <c r="MPM12" s="112"/>
      <c r="MPN12" s="112"/>
      <c r="MPO12"/>
      <c r="MPP12"/>
      <c r="MPQ12"/>
      <c r="MPR12"/>
      <c r="MPS12"/>
      <c r="MPT12"/>
      <c r="MPU12"/>
      <c r="MPV12"/>
      <c r="MPW12"/>
      <c r="MPX12"/>
      <c r="MPY12"/>
      <c r="MPZ12"/>
      <c r="MQA12"/>
      <c r="MQB12"/>
      <c r="MQC12"/>
      <c r="MQD12"/>
      <c r="MQE12"/>
      <c r="MQF12"/>
      <c r="MQG12"/>
      <c r="MQH12"/>
      <c r="MQI12"/>
      <c r="MQJ12"/>
      <c r="MRO12" s="112"/>
      <c r="MRP12" s="112"/>
      <c r="MRQ12" s="112"/>
      <c r="MRR12" s="112"/>
      <c r="MRS12" s="112"/>
      <c r="MRT12" s="112"/>
      <c r="MRU12" s="112"/>
      <c r="MRV12" s="112"/>
      <c r="MRW12"/>
      <c r="MRX12"/>
      <c r="MRY12"/>
      <c r="MRZ12"/>
      <c r="MSA12"/>
      <c r="MSB12"/>
      <c r="MSC12"/>
      <c r="MSD12"/>
      <c r="MSE12"/>
      <c r="MSF12"/>
      <c r="MSG12"/>
      <c r="MSH12"/>
      <c r="MSI12"/>
      <c r="MSJ12"/>
      <c r="MSK12"/>
      <c r="MSL12"/>
      <c r="MSM12"/>
      <c r="MSN12"/>
      <c r="MSO12"/>
      <c r="MSP12"/>
      <c r="MSQ12"/>
      <c r="MSR12"/>
      <c r="MTW12" s="112"/>
      <c r="MTX12" s="112"/>
      <c r="MTY12" s="112"/>
      <c r="MTZ12" s="112"/>
      <c r="MUA12" s="112"/>
      <c r="MUB12" s="112"/>
      <c r="MUC12" s="112"/>
      <c r="MUD12" s="112"/>
      <c r="MUE12"/>
      <c r="MUF12"/>
      <c r="MUG12"/>
      <c r="MUH12"/>
      <c r="MUI12"/>
      <c r="MUJ12"/>
      <c r="MUK12"/>
      <c r="MUL12"/>
      <c r="MUM12"/>
      <c r="MUN12"/>
      <c r="MUO12"/>
      <c r="MUP12"/>
      <c r="MUQ12"/>
      <c r="MUR12"/>
      <c r="MUS12"/>
      <c r="MUT12"/>
      <c r="MUU12"/>
      <c r="MUV12"/>
      <c r="MUW12"/>
      <c r="MUX12"/>
      <c r="MUY12"/>
      <c r="MUZ12"/>
      <c r="MWE12" s="112"/>
      <c r="MWF12" s="112"/>
      <c r="MWG12" s="112"/>
      <c r="MWH12" s="112"/>
      <c r="MWI12" s="112"/>
      <c r="MWJ12" s="112"/>
      <c r="MWK12" s="112"/>
      <c r="MWL12" s="112"/>
      <c r="MWM12"/>
      <c r="MWN12"/>
      <c r="MWO12"/>
      <c r="MWP12"/>
      <c r="MWQ12"/>
      <c r="MWR12"/>
      <c r="MWS12"/>
      <c r="MWT12"/>
      <c r="MWU12"/>
      <c r="MWV12"/>
      <c r="MWW12"/>
      <c r="MWX12"/>
      <c r="MWY12"/>
      <c r="MWZ12"/>
      <c r="MXA12"/>
      <c r="MXB12"/>
      <c r="MXC12"/>
      <c r="MXD12"/>
      <c r="MXE12"/>
      <c r="MXF12"/>
      <c r="MXG12"/>
      <c r="MXH12"/>
      <c r="MYM12" s="112"/>
      <c r="MYN12" s="112"/>
      <c r="MYO12" s="112"/>
      <c r="MYP12" s="112"/>
      <c r="MYQ12" s="112"/>
      <c r="MYR12" s="112"/>
      <c r="MYS12" s="112"/>
      <c r="MYT12" s="112"/>
      <c r="MYU12"/>
      <c r="MYV12"/>
      <c r="MYW12"/>
      <c r="MYX12"/>
      <c r="MYY12"/>
      <c r="MYZ12"/>
      <c r="MZA12"/>
      <c r="MZB12"/>
      <c r="MZC12"/>
      <c r="MZD12"/>
      <c r="MZE12"/>
      <c r="MZF12"/>
      <c r="MZG12"/>
      <c r="MZH12"/>
      <c r="MZI12"/>
      <c r="MZJ12"/>
      <c r="MZK12"/>
      <c r="MZL12"/>
      <c r="MZM12"/>
      <c r="MZN12"/>
      <c r="MZO12"/>
      <c r="MZP12"/>
      <c r="NAU12" s="112"/>
      <c r="NAV12" s="112"/>
      <c r="NAW12" s="112"/>
      <c r="NAX12" s="112"/>
      <c r="NAY12" s="112"/>
      <c r="NAZ12" s="112"/>
      <c r="NBA12" s="112"/>
      <c r="NBB12" s="112"/>
      <c r="NBC12"/>
      <c r="NBD12"/>
      <c r="NBE12"/>
      <c r="NBF12"/>
      <c r="NBG12"/>
      <c r="NBH12"/>
      <c r="NBI12"/>
      <c r="NBJ12"/>
      <c r="NBK12"/>
      <c r="NBL12"/>
      <c r="NBM12"/>
      <c r="NBN12"/>
      <c r="NBO12"/>
      <c r="NBP12"/>
      <c r="NBQ12"/>
      <c r="NBR12"/>
      <c r="NBS12"/>
      <c r="NBT12"/>
      <c r="NBU12"/>
      <c r="NBV12"/>
      <c r="NBW12"/>
      <c r="NBX12"/>
      <c r="NDC12" s="112"/>
      <c r="NDD12" s="112"/>
      <c r="NDE12" s="112"/>
      <c r="NDF12" s="112"/>
      <c r="NDG12" s="112"/>
      <c r="NDH12" s="112"/>
      <c r="NDI12" s="112"/>
      <c r="NDJ12" s="112"/>
      <c r="NDK12"/>
      <c r="NDL12"/>
      <c r="NDM12"/>
      <c r="NDN12"/>
      <c r="NDO12"/>
      <c r="NDP12"/>
      <c r="NDQ12"/>
      <c r="NDR12"/>
      <c r="NDS12"/>
      <c r="NDT12"/>
      <c r="NDU12"/>
      <c r="NDV12"/>
      <c r="NDW12"/>
      <c r="NDX12"/>
      <c r="NDY12"/>
      <c r="NDZ12"/>
      <c r="NEA12"/>
      <c r="NEB12"/>
      <c r="NEC12"/>
      <c r="NED12"/>
      <c r="NEE12"/>
      <c r="NEF12"/>
      <c r="NFK12" s="112"/>
      <c r="NFL12" s="112"/>
      <c r="NFM12" s="112"/>
      <c r="NFN12" s="112"/>
      <c r="NFO12" s="112"/>
      <c r="NFP12" s="112"/>
      <c r="NFQ12" s="112"/>
      <c r="NFR12" s="112"/>
      <c r="NFS12"/>
      <c r="NFT12"/>
      <c r="NFU12"/>
      <c r="NFV12"/>
      <c r="NFW12"/>
      <c r="NFX12"/>
      <c r="NFY12"/>
      <c r="NFZ12"/>
      <c r="NGA12"/>
      <c r="NGB12"/>
      <c r="NGC12"/>
      <c r="NGD12"/>
      <c r="NGE12"/>
      <c r="NGF12"/>
      <c r="NGG12"/>
      <c r="NGH12"/>
      <c r="NGI12"/>
      <c r="NGJ12"/>
      <c r="NGK12"/>
      <c r="NGL12"/>
      <c r="NGM12"/>
      <c r="NGN12"/>
      <c r="NHS12" s="112"/>
      <c r="NHT12" s="112"/>
      <c r="NHU12" s="112"/>
      <c r="NHV12" s="112"/>
      <c r="NHW12" s="112"/>
      <c r="NHX12" s="112"/>
      <c r="NHY12" s="112"/>
      <c r="NHZ12" s="112"/>
      <c r="NIA12"/>
      <c r="NIB12"/>
      <c r="NIC12"/>
      <c r="NID12"/>
      <c r="NIE12"/>
      <c r="NIF12"/>
      <c r="NIG12"/>
      <c r="NIH12"/>
      <c r="NII12"/>
      <c r="NIJ12"/>
      <c r="NIK12"/>
      <c r="NIL12"/>
      <c r="NIM12"/>
      <c r="NIN12"/>
      <c r="NIO12"/>
      <c r="NIP12"/>
      <c r="NIQ12"/>
      <c r="NIR12"/>
      <c r="NIS12"/>
      <c r="NIT12"/>
      <c r="NIU12"/>
      <c r="NIV12"/>
      <c r="NKA12" s="112"/>
      <c r="NKB12" s="112"/>
      <c r="NKC12" s="112"/>
      <c r="NKD12" s="112"/>
      <c r="NKE12" s="112"/>
      <c r="NKF12" s="112"/>
      <c r="NKG12" s="112"/>
      <c r="NKH12" s="112"/>
      <c r="NKI12"/>
      <c r="NKJ12"/>
      <c r="NKK12"/>
      <c r="NKL12"/>
      <c r="NKM12"/>
      <c r="NKN12"/>
      <c r="NKO12"/>
      <c r="NKP12"/>
      <c r="NKQ12"/>
      <c r="NKR12"/>
      <c r="NKS12"/>
      <c r="NKT12"/>
      <c r="NKU12"/>
      <c r="NKV12"/>
      <c r="NKW12"/>
      <c r="NKX12"/>
      <c r="NKY12"/>
      <c r="NKZ12"/>
      <c r="NLA12"/>
      <c r="NLB12"/>
      <c r="NLC12"/>
      <c r="NLD12"/>
      <c r="NMI12" s="112"/>
      <c r="NMJ12" s="112"/>
      <c r="NMK12" s="112"/>
      <c r="NML12" s="112"/>
      <c r="NMM12" s="112"/>
      <c r="NMN12" s="112"/>
      <c r="NMO12" s="112"/>
      <c r="NMP12" s="112"/>
      <c r="NMQ12"/>
      <c r="NMR12"/>
      <c r="NMS12"/>
      <c r="NMT12"/>
      <c r="NMU12"/>
      <c r="NMV12"/>
      <c r="NMW12"/>
      <c r="NMX12"/>
      <c r="NMY12"/>
      <c r="NMZ12"/>
      <c r="NNA12"/>
      <c r="NNB12"/>
      <c r="NNC12"/>
      <c r="NND12"/>
      <c r="NNE12"/>
      <c r="NNF12"/>
      <c r="NNG12"/>
      <c r="NNH12"/>
      <c r="NNI12"/>
      <c r="NNJ12"/>
      <c r="NNK12"/>
      <c r="NNL12"/>
      <c r="NOQ12" s="112"/>
      <c r="NOR12" s="112"/>
      <c r="NOS12" s="112"/>
      <c r="NOT12" s="112"/>
      <c r="NOU12" s="112"/>
      <c r="NOV12" s="112"/>
      <c r="NOW12" s="112"/>
      <c r="NOX12" s="112"/>
      <c r="NOY12"/>
      <c r="NOZ12"/>
      <c r="NPA12"/>
      <c r="NPB12"/>
      <c r="NPC12"/>
      <c r="NPD12"/>
      <c r="NPE12"/>
      <c r="NPF12"/>
      <c r="NPG12"/>
      <c r="NPH12"/>
      <c r="NPI12"/>
      <c r="NPJ12"/>
      <c r="NPK12"/>
      <c r="NPL12"/>
      <c r="NPM12"/>
      <c r="NPN12"/>
      <c r="NPO12"/>
      <c r="NPP12"/>
      <c r="NPQ12"/>
      <c r="NPR12"/>
      <c r="NPS12"/>
      <c r="NPT12"/>
      <c r="NQY12" s="112"/>
      <c r="NQZ12" s="112"/>
      <c r="NRA12" s="112"/>
      <c r="NRB12" s="112"/>
      <c r="NRC12" s="112"/>
      <c r="NRD12" s="112"/>
      <c r="NRE12" s="112"/>
      <c r="NRF12" s="112"/>
      <c r="NRG12"/>
      <c r="NRH12"/>
      <c r="NRI12"/>
      <c r="NRJ12"/>
      <c r="NRK12"/>
      <c r="NRL12"/>
      <c r="NRM12"/>
      <c r="NRN12"/>
      <c r="NRO12"/>
      <c r="NRP12"/>
      <c r="NRQ12"/>
      <c r="NRR12"/>
      <c r="NRS12"/>
      <c r="NRT12"/>
      <c r="NRU12"/>
      <c r="NRV12"/>
      <c r="NRW12"/>
      <c r="NRX12"/>
      <c r="NRY12"/>
      <c r="NRZ12"/>
      <c r="NSA12"/>
      <c r="NSB12"/>
      <c r="NTG12" s="112"/>
      <c r="NTH12" s="112"/>
      <c r="NTI12" s="112"/>
      <c r="NTJ12" s="112"/>
      <c r="NTK12" s="112"/>
      <c r="NTL12" s="112"/>
      <c r="NTM12" s="112"/>
      <c r="NTN12" s="112"/>
      <c r="NTO12"/>
      <c r="NTP12"/>
      <c r="NTQ12"/>
      <c r="NTR12"/>
      <c r="NTS12"/>
      <c r="NTT12"/>
      <c r="NTU12"/>
      <c r="NTV12"/>
      <c r="NTW12"/>
      <c r="NTX12"/>
      <c r="NTY12"/>
      <c r="NTZ12"/>
      <c r="NUA12"/>
      <c r="NUB12"/>
      <c r="NUC12"/>
      <c r="NUD12"/>
      <c r="NUE12"/>
      <c r="NUF12"/>
      <c r="NUG12"/>
      <c r="NUH12"/>
      <c r="NUI12"/>
      <c r="NUJ12"/>
      <c r="NVO12" s="112"/>
      <c r="NVP12" s="112"/>
      <c r="NVQ12" s="112"/>
      <c r="NVR12" s="112"/>
      <c r="NVS12" s="112"/>
      <c r="NVT12" s="112"/>
      <c r="NVU12" s="112"/>
      <c r="NVV12" s="112"/>
      <c r="NVW12"/>
      <c r="NVX12"/>
      <c r="NVY12"/>
      <c r="NVZ12"/>
      <c r="NWA12"/>
      <c r="NWB12"/>
      <c r="NWC12"/>
      <c r="NWD12"/>
      <c r="NWE12"/>
      <c r="NWF12"/>
      <c r="NWG12"/>
      <c r="NWH12"/>
      <c r="NWI12"/>
      <c r="NWJ12"/>
      <c r="NWK12"/>
      <c r="NWL12"/>
      <c r="NWM12"/>
      <c r="NWN12"/>
      <c r="NWO12"/>
      <c r="NWP12"/>
      <c r="NWQ12"/>
      <c r="NWR12"/>
      <c r="NXW12" s="112"/>
      <c r="NXX12" s="112"/>
      <c r="NXY12" s="112"/>
      <c r="NXZ12" s="112"/>
      <c r="NYA12" s="112"/>
      <c r="NYB12" s="112"/>
      <c r="NYC12" s="112"/>
      <c r="NYD12" s="112"/>
      <c r="NYE12"/>
      <c r="NYF12"/>
      <c r="NYG12"/>
      <c r="NYH12"/>
      <c r="NYI12"/>
      <c r="NYJ12"/>
      <c r="NYK12"/>
      <c r="NYL12"/>
      <c r="NYM12"/>
      <c r="NYN12"/>
      <c r="NYO12"/>
      <c r="NYP12"/>
      <c r="NYQ12"/>
      <c r="NYR12"/>
      <c r="NYS12"/>
      <c r="NYT12"/>
      <c r="NYU12"/>
      <c r="NYV12"/>
      <c r="NYW12"/>
      <c r="NYX12"/>
      <c r="NYY12"/>
      <c r="NYZ12"/>
      <c r="OAE12" s="112"/>
      <c r="OAF12" s="112"/>
      <c r="OAG12" s="112"/>
      <c r="OAH12" s="112"/>
      <c r="OAI12" s="112"/>
      <c r="OAJ12" s="112"/>
      <c r="OAK12" s="112"/>
      <c r="OAL12" s="112"/>
      <c r="OAM12"/>
      <c r="OAN12"/>
      <c r="OAO12"/>
      <c r="OAP12"/>
      <c r="OAQ12"/>
      <c r="OAR12"/>
      <c r="OAS12"/>
      <c r="OAT12"/>
      <c r="OAU12"/>
      <c r="OAV12"/>
      <c r="OAW12"/>
      <c r="OAX12"/>
      <c r="OAY12"/>
      <c r="OAZ12"/>
      <c r="OBA12"/>
      <c r="OBB12"/>
      <c r="OBC12"/>
      <c r="OBD12"/>
      <c r="OBE12"/>
      <c r="OBF12"/>
      <c r="OBG12"/>
      <c r="OBH12"/>
      <c r="OCM12" s="112"/>
      <c r="OCN12" s="112"/>
      <c r="OCO12" s="112"/>
      <c r="OCP12" s="112"/>
      <c r="OCQ12" s="112"/>
      <c r="OCR12" s="112"/>
      <c r="OCS12" s="112"/>
      <c r="OCT12" s="112"/>
      <c r="OCU12"/>
      <c r="OCV12"/>
      <c r="OCW12"/>
      <c r="OCX12"/>
      <c r="OCY12"/>
      <c r="OCZ12"/>
      <c r="ODA12"/>
      <c r="ODB12"/>
      <c r="ODC12"/>
      <c r="ODD12"/>
      <c r="ODE12"/>
      <c r="ODF12"/>
      <c r="ODG12"/>
      <c r="ODH12"/>
      <c r="ODI12"/>
      <c r="ODJ12"/>
      <c r="ODK12"/>
      <c r="ODL12"/>
      <c r="ODM12"/>
      <c r="ODN12"/>
      <c r="ODO12"/>
      <c r="ODP12"/>
      <c r="OEU12" s="112"/>
      <c r="OEV12" s="112"/>
      <c r="OEW12" s="112"/>
      <c r="OEX12" s="112"/>
      <c r="OEY12" s="112"/>
      <c r="OEZ12" s="112"/>
      <c r="OFA12" s="112"/>
      <c r="OFB12" s="112"/>
      <c r="OFC12"/>
      <c r="OFD12"/>
      <c r="OFE12"/>
      <c r="OFF12"/>
      <c r="OFG12"/>
      <c r="OFH12"/>
      <c r="OFI12"/>
      <c r="OFJ12"/>
      <c r="OFK12"/>
      <c r="OFL12"/>
      <c r="OFM12"/>
      <c r="OFN12"/>
      <c r="OFO12"/>
      <c r="OFP12"/>
      <c r="OFQ12"/>
      <c r="OFR12"/>
      <c r="OFS12"/>
      <c r="OFT12"/>
      <c r="OFU12"/>
      <c r="OFV12"/>
      <c r="OFW12"/>
      <c r="OFX12"/>
      <c r="OHC12" s="112"/>
      <c r="OHD12" s="112"/>
      <c r="OHE12" s="112"/>
      <c r="OHF12" s="112"/>
      <c r="OHG12" s="112"/>
      <c r="OHH12" s="112"/>
      <c r="OHI12" s="112"/>
      <c r="OHJ12" s="112"/>
      <c r="OHK12"/>
      <c r="OHL12"/>
      <c r="OHM12"/>
      <c r="OHN12"/>
      <c r="OHO12"/>
      <c r="OHP12"/>
      <c r="OHQ12"/>
      <c r="OHR12"/>
      <c r="OHS12"/>
      <c r="OHT12"/>
      <c r="OHU12"/>
      <c r="OHV12"/>
      <c r="OHW12"/>
      <c r="OHX12"/>
      <c r="OHY12"/>
      <c r="OHZ12"/>
      <c r="OIA12"/>
      <c r="OIB12"/>
      <c r="OIC12"/>
      <c r="OID12"/>
      <c r="OIE12"/>
      <c r="OIF12"/>
      <c r="OJK12" s="112"/>
      <c r="OJL12" s="112"/>
      <c r="OJM12" s="112"/>
      <c r="OJN12" s="112"/>
      <c r="OJO12" s="112"/>
      <c r="OJP12" s="112"/>
      <c r="OJQ12" s="112"/>
      <c r="OJR12" s="112"/>
      <c r="OJS12"/>
      <c r="OJT12"/>
      <c r="OJU12"/>
      <c r="OJV12"/>
      <c r="OJW12"/>
      <c r="OJX12"/>
      <c r="OJY12"/>
      <c r="OJZ12"/>
      <c r="OKA12"/>
      <c r="OKB12"/>
      <c r="OKC12"/>
      <c r="OKD12"/>
      <c r="OKE12"/>
      <c r="OKF12"/>
      <c r="OKG12"/>
      <c r="OKH12"/>
      <c r="OKI12"/>
      <c r="OKJ12"/>
      <c r="OKK12"/>
      <c r="OKL12"/>
      <c r="OKM12"/>
      <c r="OKN12"/>
      <c r="OLS12" s="112"/>
      <c r="OLT12" s="112"/>
      <c r="OLU12" s="112"/>
      <c r="OLV12" s="112"/>
      <c r="OLW12" s="112"/>
      <c r="OLX12" s="112"/>
      <c r="OLY12" s="112"/>
      <c r="OLZ12" s="112"/>
      <c r="OMA12"/>
      <c r="OMB12"/>
      <c r="OMC12"/>
      <c r="OMD12"/>
      <c r="OME12"/>
      <c r="OMF12"/>
      <c r="OMG12"/>
      <c r="OMH12"/>
      <c r="OMI12"/>
      <c r="OMJ12"/>
      <c r="OMK12"/>
      <c r="OML12"/>
      <c r="OMM12"/>
      <c r="OMN12"/>
      <c r="OMO12"/>
      <c r="OMP12"/>
      <c r="OMQ12"/>
      <c r="OMR12"/>
      <c r="OMS12"/>
      <c r="OMT12"/>
      <c r="OMU12"/>
      <c r="OMV12"/>
      <c r="OOA12" s="112"/>
      <c r="OOB12" s="112"/>
      <c r="OOC12" s="112"/>
      <c r="OOD12" s="112"/>
      <c r="OOE12" s="112"/>
      <c r="OOF12" s="112"/>
      <c r="OOG12" s="112"/>
      <c r="OOH12" s="112"/>
      <c r="OOI12"/>
      <c r="OOJ12"/>
      <c r="OOK12"/>
      <c r="OOL12"/>
      <c r="OOM12"/>
      <c r="OON12"/>
      <c r="OOO12"/>
      <c r="OOP12"/>
      <c r="OOQ12"/>
      <c r="OOR12"/>
      <c r="OOS12"/>
      <c r="OOT12"/>
      <c r="OOU12"/>
      <c r="OOV12"/>
      <c r="OOW12"/>
      <c r="OOX12"/>
      <c r="OOY12"/>
      <c r="OOZ12"/>
      <c r="OPA12"/>
      <c r="OPB12"/>
      <c r="OPC12"/>
      <c r="OPD12"/>
      <c r="OQI12" s="112"/>
      <c r="OQJ12" s="112"/>
      <c r="OQK12" s="112"/>
      <c r="OQL12" s="112"/>
      <c r="OQM12" s="112"/>
      <c r="OQN12" s="112"/>
      <c r="OQO12" s="112"/>
      <c r="OQP12" s="112"/>
      <c r="OQQ12"/>
      <c r="OQR12"/>
      <c r="OQS12"/>
      <c r="OQT12"/>
      <c r="OQU12"/>
      <c r="OQV12"/>
      <c r="OQW12"/>
      <c r="OQX12"/>
      <c r="OQY12"/>
      <c r="OQZ12"/>
      <c r="ORA12"/>
      <c r="ORB12"/>
      <c r="ORC12"/>
      <c r="ORD12"/>
      <c r="ORE12"/>
      <c r="ORF12"/>
      <c r="ORG12"/>
      <c r="ORH12"/>
      <c r="ORI12"/>
      <c r="ORJ12"/>
      <c r="ORK12"/>
      <c r="ORL12"/>
      <c r="OSQ12" s="112"/>
      <c r="OSR12" s="112"/>
      <c r="OSS12" s="112"/>
      <c r="OST12" s="112"/>
      <c r="OSU12" s="112"/>
      <c r="OSV12" s="112"/>
      <c r="OSW12" s="112"/>
      <c r="OSX12" s="112"/>
      <c r="OSY12"/>
      <c r="OSZ12"/>
      <c r="OTA12"/>
      <c r="OTB12"/>
      <c r="OTC12"/>
      <c r="OTD12"/>
      <c r="OTE12"/>
      <c r="OTF12"/>
      <c r="OTG12"/>
      <c r="OTH12"/>
      <c r="OTI12"/>
      <c r="OTJ12"/>
      <c r="OTK12"/>
      <c r="OTL12"/>
      <c r="OTM12"/>
      <c r="OTN12"/>
      <c r="OTO12"/>
      <c r="OTP12"/>
      <c r="OTQ12"/>
      <c r="OTR12"/>
      <c r="OTS12"/>
      <c r="OTT12"/>
      <c r="OUY12" s="112"/>
      <c r="OUZ12" s="112"/>
      <c r="OVA12" s="112"/>
      <c r="OVB12" s="112"/>
      <c r="OVC12" s="112"/>
      <c r="OVD12" s="112"/>
      <c r="OVE12" s="112"/>
      <c r="OVF12" s="112"/>
      <c r="OVG12"/>
      <c r="OVH12"/>
      <c r="OVI12"/>
      <c r="OVJ12"/>
      <c r="OVK12"/>
      <c r="OVL12"/>
      <c r="OVM12"/>
      <c r="OVN12"/>
      <c r="OVO12"/>
      <c r="OVP12"/>
      <c r="OVQ12"/>
      <c r="OVR12"/>
      <c r="OVS12"/>
      <c r="OVT12"/>
      <c r="OVU12"/>
      <c r="OVV12"/>
      <c r="OVW12"/>
      <c r="OVX12"/>
      <c r="OVY12"/>
      <c r="OVZ12"/>
      <c r="OWA12"/>
      <c r="OWB12"/>
      <c r="OXG12" s="112"/>
      <c r="OXH12" s="112"/>
      <c r="OXI12" s="112"/>
      <c r="OXJ12" s="112"/>
      <c r="OXK12" s="112"/>
      <c r="OXL12" s="112"/>
      <c r="OXM12" s="112"/>
      <c r="OXN12" s="112"/>
      <c r="OXO12"/>
      <c r="OXP12"/>
      <c r="OXQ12"/>
      <c r="OXR12"/>
      <c r="OXS12"/>
      <c r="OXT12"/>
      <c r="OXU12"/>
      <c r="OXV12"/>
      <c r="OXW12"/>
      <c r="OXX12"/>
      <c r="OXY12"/>
      <c r="OXZ12"/>
      <c r="OYA12"/>
      <c r="OYB12"/>
      <c r="OYC12"/>
      <c r="OYD12"/>
      <c r="OYE12"/>
      <c r="OYF12"/>
      <c r="OYG12"/>
      <c r="OYH12"/>
      <c r="OYI12"/>
      <c r="OYJ12"/>
      <c r="OZO12" s="112"/>
      <c r="OZP12" s="112"/>
      <c r="OZQ12" s="112"/>
      <c r="OZR12" s="112"/>
      <c r="OZS12" s="112"/>
      <c r="OZT12" s="112"/>
      <c r="OZU12" s="112"/>
      <c r="OZV12" s="112"/>
      <c r="OZW12"/>
      <c r="OZX12"/>
      <c r="OZY12"/>
      <c r="OZZ12"/>
      <c r="PAA12"/>
      <c r="PAB12"/>
      <c r="PAC12"/>
      <c r="PAD12"/>
      <c r="PAE12"/>
      <c r="PAF12"/>
      <c r="PAG12"/>
      <c r="PAH12"/>
      <c r="PAI12"/>
      <c r="PAJ12"/>
      <c r="PAK12"/>
      <c r="PAL12"/>
      <c r="PAM12"/>
      <c r="PAN12"/>
      <c r="PAO12"/>
      <c r="PAP12"/>
      <c r="PAQ12"/>
      <c r="PAR12"/>
      <c r="PBW12" s="112"/>
      <c r="PBX12" s="112"/>
      <c r="PBY12" s="112"/>
      <c r="PBZ12" s="112"/>
      <c r="PCA12" s="112"/>
      <c r="PCB12" s="112"/>
      <c r="PCC12" s="112"/>
      <c r="PCD12" s="112"/>
      <c r="PCE12"/>
      <c r="PCF12"/>
      <c r="PCG12"/>
      <c r="PCH12"/>
      <c r="PCI12"/>
      <c r="PCJ12"/>
      <c r="PCK12"/>
      <c r="PCL12"/>
      <c r="PCM12"/>
      <c r="PCN12"/>
      <c r="PCO12"/>
      <c r="PCP12"/>
      <c r="PCQ12"/>
      <c r="PCR12"/>
      <c r="PCS12"/>
      <c r="PCT12"/>
      <c r="PCU12"/>
      <c r="PCV12"/>
      <c r="PCW12"/>
      <c r="PCX12"/>
      <c r="PCY12"/>
      <c r="PCZ12"/>
      <c r="PEE12" s="112"/>
      <c r="PEF12" s="112"/>
      <c r="PEG12" s="112"/>
      <c r="PEH12" s="112"/>
      <c r="PEI12" s="112"/>
      <c r="PEJ12" s="112"/>
      <c r="PEK12" s="112"/>
      <c r="PEL12" s="112"/>
      <c r="PEM12"/>
      <c r="PEN12"/>
      <c r="PEO12"/>
      <c r="PEP12"/>
      <c r="PEQ12"/>
      <c r="PER12"/>
      <c r="PES12"/>
      <c r="PET12"/>
      <c r="PEU12"/>
      <c r="PEV12"/>
      <c r="PEW12"/>
      <c r="PEX12"/>
      <c r="PEY12"/>
      <c r="PEZ12"/>
      <c r="PFA12"/>
      <c r="PFB12"/>
      <c r="PFC12"/>
      <c r="PFD12"/>
      <c r="PFE12"/>
      <c r="PFF12"/>
      <c r="PFG12"/>
      <c r="PFH12"/>
      <c r="PGM12" s="112"/>
      <c r="PGN12" s="112"/>
      <c r="PGO12" s="112"/>
      <c r="PGP12" s="112"/>
      <c r="PGQ12" s="112"/>
      <c r="PGR12" s="112"/>
      <c r="PGS12" s="112"/>
      <c r="PGT12" s="112"/>
      <c r="PGU12"/>
      <c r="PGV12"/>
      <c r="PGW12"/>
      <c r="PGX12"/>
      <c r="PGY12"/>
      <c r="PGZ12"/>
      <c r="PHA12"/>
      <c r="PHB12"/>
      <c r="PHC12"/>
      <c r="PHD12"/>
      <c r="PHE12"/>
      <c r="PHF12"/>
      <c r="PHG12"/>
      <c r="PHH12"/>
      <c r="PHI12"/>
      <c r="PHJ12"/>
      <c r="PHK12"/>
      <c r="PHL12"/>
      <c r="PHM12"/>
      <c r="PHN12"/>
      <c r="PHO12"/>
      <c r="PHP12"/>
      <c r="PIU12" s="112"/>
      <c r="PIV12" s="112"/>
      <c r="PIW12" s="112"/>
      <c r="PIX12" s="112"/>
      <c r="PIY12" s="112"/>
      <c r="PIZ12" s="112"/>
      <c r="PJA12" s="112"/>
      <c r="PJB12" s="112"/>
      <c r="PJC12"/>
      <c r="PJD12"/>
      <c r="PJE12"/>
      <c r="PJF12"/>
      <c r="PJG12"/>
      <c r="PJH12"/>
      <c r="PJI12"/>
      <c r="PJJ12"/>
      <c r="PJK12"/>
      <c r="PJL12"/>
      <c r="PJM12"/>
      <c r="PJN12"/>
      <c r="PJO12"/>
      <c r="PJP12"/>
      <c r="PJQ12"/>
      <c r="PJR12"/>
      <c r="PJS12"/>
      <c r="PJT12"/>
      <c r="PJU12"/>
      <c r="PJV12"/>
      <c r="PJW12"/>
      <c r="PJX12"/>
      <c r="PLC12" s="112"/>
      <c r="PLD12" s="112"/>
      <c r="PLE12" s="112"/>
      <c r="PLF12" s="112"/>
      <c r="PLG12" s="112"/>
      <c r="PLH12" s="112"/>
      <c r="PLI12" s="112"/>
      <c r="PLJ12" s="112"/>
      <c r="PLK12"/>
      <c r="PLL12"/>
      <c r="PLM12"/>
      <c r="PLN12"/>
      <c r="PLO12"/>
      <c r="PLP12"/>
      <c r="PLQ12"/>
      <c r="PLR12"/>
      <c r="PLS12"/>
      <c r="PLT12"/>
      <c r="PLU12"/>
      <c r="PLV12"/>
      <c r="PLW12"/>
      <c r="PLX12"/>
      <c r="PLY12"/>
      <c r="PLZ12"/>
      <c r="PMA12"/>
      <c r="PMB12"/>
      <c r="PMC12"/>
      <c r="PMD12"/>
      <c r="PME12"/>
      <c r="PMF12"/>
      <c r="PNK12" s="112"/>
      <c r="PNL12" s="112"/>
      <c r="PNM12" s="112"/>
      <c r="PNN12" s="112"/>
      <c r="PNO12" s="112"/>
      <c r="PNP12" s="112"/>
      <c r="PNQ12" s="112"/>
      <c r="PNR12" s="112"/>
      <c r="PNS12"/>
      <c r="PNT12"/>
      <c r="PNU12"/>
      <c r="PNV12"/>
      <c r="PNW12"/>
      <c r="PNX12"/>
      <c r="PNY12"/>
      <c r="PNZ12"/>
      <c r="POA12"/>
      <c r="POB12"/>
      <c r="POC12"/>
      <c r="POD12"/>
      <c r="POE12"/>
      <c r="POF12"/>
      <c r="POG12"/>
      <c r="POH12"/>
      <c r="POI12"/>
      <c r="POJ12"/>
      <c r="POK12"/>
      <c r="POL12"/>
      <c r="POM12"/>
      <c r="PON12"/>
      <c r="PPS12" s="112"/>
      <c r="PPT12" s="112"/>
      <c r="PPU12" s="112"/>
      <c r="PPV12" s="112"/>
      <c r="PPW12" s="112"/>
      <c r="PPX12" s="112"/>
      <c r="PPY12" s="112"/>
      <c r="PPZ12" s="112"/>
      <c r="PQA12"/>
      <c r="PQB12"/>
      <c r="PQC12"/>
      <c r="PQD12"/>
      <c r="PQE12"/>
      <c r="PQF12"/>
      <c r="PQG12"/>
      <c r="PQH12"/>
      <c r="PQI12"/>
      <c r="PQJ12"/>
      <c r="PQK12"/>
      <c r="PQL12"/>
      <c r="PQM12"/>
      <c r="PQN12"/>
      <c r="PQO12"/>
      <c r="PQP12"/>
      <c r="PQQ12"/>
      <c r="PQR12"/>
      <c r="PQS12"/>
      <c r="PQT12"/>
      <c r="PQU12"/>
      <c r="PQV12"/>
      <c r="PSA12" s="112"/>
      <c r="PSB12" s="112"/>
      <c r="PSC12" s="112"/>
      <c r="PSD12" s="112"/>
      <c r="PSE12" s="112"/>
      <c r="PSF12" s="112"/>
      <c r="PSG12" s="112"/>
      <c r="PSH12" s="112"/>
      <c r="PSI12"/>
      <c r="PSJ12"/>
      <c r="PSK12"/>
      <c r="PSL12"/>
      <c r="PSM12"/>
      <c r="PSN12"/>
      <c r="PSO12"/>
      <c r="PSP12"/>
      <c r="PSQ12"/>
      <c r="PSR12"/>
      <c r="PSS12"/>
      <c r="PST12"/>
      <c r="PSU12"/>
      <c r="PSV12"/>
      <c r="PSW12"/>
      <c r="PSX12"/>
      <c r="PSY12"/>
      <c r="PSZ12"/>
      <c r="PTA12"/>
      <c r="PTB12"/>
      <c r="PTC12"/>
      <c r="PTD12"/>
      <c r="PUI12" s="112"/>
      <c r="PUJ12" s="112"/>
      <c r="PUK12" s="112"/>
      <c r="PUL12" s="112"/>
      <c r="PUM12" s="112"/>
      <c r="PUN12" s="112"/>
      <c r="PUO12" s="112"/>
      <c r="PUP12" s="112"/>
      <c r="PUQ12"/>
      <c r="PUR12"/>
      <c r="PUS12"/>
      <c r="PUT12"/>
      <c r="PUU12"/>
      <c r="PUV12"/>
      <c r="PUW12"/>
      <c r="PUX12"/>
      <c r="PUY12"/>
      <c r="PUZ12"/>
      <c r="PVA12"/>
      <c r="PVB12"/>
      <c r="PVC12"/>
      <c r="PVD12"/>
      <c r="PVE12"/>
      <c r="PVF12"/>
      <c r="PVG12"/>
      <c r="PVH12"/>
      <c r="PVI12"/>
      <c r="PVJ12"/>
      <c r="PVK12"/>
      <c r="PVL12"/>
      <c r="PWQ12" s="112"/>
      <c r="PWR12" s="112"/>
      <c r="PWS12" s="112"/>
      <c r="PWT12" s="112"/>
      <c r="PWU12" s="112"/>
      <c r="PWV12" s="112"/>
      <c r="PWW12" s="112"/>
      <c r="PWX12" s="112"/>
      <c r="PWY12"/>
      <c r="PWZ12"/>
      <c r="PXA12"/>
      <c r="PXB12"/>
      <c r="PXC12"/>
      <c r="PXD12"/>
      <c r="PXE12"/>
      <c r="PXF12"/>
      <c r="PXG12"/>
      <c r="PXH12"/>
      <c r="PXI12"/>
      <c r="PXJ12"/>
      <c r="PXK12"/>
      <c r="PXL12"/>
      <c r="PXM12"/>
      <c r="PXN12"/>
      <c r="PXO12"/>
      <c r="PXP12"/>
      <c r="PXQ12"/>
      <c r="PXR12"/>
      <c r="PXS12"/>
      <c r="PXT12"/>
      <c r="PYY12" s="112"/>
      <c r="PYZ12" s="112"/>
      <c r="PZA12" s="112"/>
      <c r="PZB12" s="112"/>
      <c r="PZC12" s="112"/>
      <c r="PZD12" s="112"/>
      <c r="PZE12" s="112"/>
      <c r="PZF12" s="112"/>
      <c r="PZG12"/>
      <c r="PZH12"/>
      <c r="PZI12"/>
      <c r="PZJ12"/>
      <c r="PZK12"/>
      <c r="PZL12"/>
      <c r="PZM12"/>
      <c r="PZN12"/>
      <c r="PZO12"/>
      <c r="PZP12"/>
      <c r="PZQ12"/>
      <c r="PZR12"/>
      <c r="PZS12"/>
      <c r="PZT12"/>
      <c r="PZU12"/>
      <c r="PZV12"/>
      <c r="PZW12"/>
      <c r="PZX12"/>
      <c r="PZY12"/>
      <c r="PZZ12"/>
      <c r="QAA12"/>
      <c r="QAB12"/>
      <c r="QBG12" s="112"/>
      <c r="QBH12" s="112"/>
      <c r="QBI12" s="112"/>
      <c r="QBJ12" s="112"/>
      <c r="QBK12" s="112"/>
      <c r="QBL12" s="112"/>
      <c r="QBM12" s="112"/>
      <c r="QBN12" s="112"/>
      <c r="QBO12"/>
      <c r="QBP12"/>
      <c r="QBQ12"/>
      <c r="QBR12"/>
      <c r="QBS12"/>
      <c r="QBT12"/>
      <c r="QBU12"/>
      <c r="QBV12"/>
      <c r="QBW12"/>
      <c r="QBX12"/>
      <c r="QBY12"/>
      <c r="QBZ12"/>
      <c r="QCA12"/>
      <c r="QCB12"/>
      <c r="QCC12"/>
      <c r="QCD12"/>
      <c r="QCE12"/>
      <c r="QCF12"/>
      <c r="QCG12"/>
      <c r="QCH12"/>
      <c r="QCI12"/>
      <c r="QCJ12"/>
      <c r="QDO12" s="112"/>
      <c r="QDP12" s="112"/>
      <c r="QDQ12" s="112"/>
      <c r="QDR12" s="112"/>
      <c r="QDS12" s="112"/>
      <c r="QDT12" s="112"/>
      <c r="QDU12" s="112"/>
      <c r="QDV12" s="112"/>
      <c r="QDW12"/>
      <c r="QDX12"/>
      <c r="QDY12"/>
      <c r="QDZ12"/>
      <c r="QEA12"/>
      <c r="QEB12"/>
      <c r="QEC12"/>
      <c r="QED12"/>
      <c r="QEE12"/>
      <c r="QEF12"/>
      <c r="QEG12"/>
      <c r="QEH12"/>
      <c r="QEI12"/>
      <c r="QEJ12"/>
      <c r="QEK12"/>
      <c r="QEL12"/>
      <c r="QEM12"/>
      <c r="QEN12"/>
      <c r="QEO12"/>
      <c r="QEP12"/>
      <c r="QEQ12"/>
      <c r="QER12"/>
      <c r="QFW12" s="112"/>
      <c r="QFX12" s="112"/>
      <c r="QFY12" s="112"/>
      <c r="QFZ12" s="112"/>
      <c r="QGA12" s="112"/>
      <c r="QGB12" s="112"/>
      <c r="QGC12" s="112"/>
      <c r="QGD12" s="112"/>
      <c r="QGE12"/>
      <c r="QGF12"/>
      <c r="QGG12"/>
      <c r="QGH12"/>
      <c r="QGI12"/>
      <c r="QGJ12"/>
      <c r="QGK12"/>
      <c r="QGL12"/>
      <c r="QGM12"/>
      <c r="QGN12"/>
      <c r="QGO12"/>
      <c r="QGP12"/>
      <c r="QGQ12"/>
      <c r="QGR12"/>
      <c r="QGS12"/>
      <c r="QGT12"/>
      <c r="QGU12"/>
      <c r="QGV12"/>
      <c r="QGW12"/>
      <c r="QGX12"/>
      <c r="QGY12"/>
      <c r="QGZ12"/>
      <c r="QIE12" s="112"/>
      <c r="QIF12" s="112"/>
      <c r="QIG12" s="112"/>
      <c r="QIH12" s="112"/>
      <c r="QII12" s="112"/>
      <c r="QIJ12" s="112"/>
      <c r="QIK12" s="112"/>
      <c r="QIL12" s="112"/>
      <c r="QIM12"/>
      <c r="QIN12"/>
      <c r="QIO12"/>
      <c r="QIP12"/>
      <c r="QIQ12"/>
      <c r="QIR12"/>
      <c r="QIS12"/>
      <c r="QIT12"/>
      <c r="QIU12"/>
      <c r="QIV12"/>
      <c r="QIW12"/>
      <c r="QIX12"/>
      <c r="QIY12"/>
      <c r="QIZ12"/>
      <c r="QJA12"/>
      <c r="QJB12"/>
      <c r="QJC12"/>
      <c r="QJD12"/>
      <c r="QJE12"/>
      <c r="QJF12"/>
      <c r="QJG12"/>
      <c r="QJH12"/>
      <c r="QKM12" s="112"/>
      <c r="QKN12" s="112"/>
      <c r="QKO12" s="112"/>
      <c r="QKP12" s="112"/>
      <c r="QKQ12" s="112"/>
      <c r="QKR12" s="112"/>
      <c r="QKS12" s="112"/>
      <c r="QKT12" s="112"/>
      <c r="QKU12"/>
      <c r="QKV12"/>
      <c r="QKW12"/>
      <c r="QKX12"/>
      <c r="QKY12"/>
      <c r="QKZ12"/>
      <c r="QLA12"/>
      <c r="QLB12"/>
      <c r="QLC12"/>
      <c r="QLD12"/>
      <c r="QLE12"/>
      <c r="QLF12"/>
      <c r="QLG12"/>
      <c r="QLH12"/>
      <c r="QLI12"/>
      <c r="QLJ12"/>
      <c r="QLK12"/>
      <c r="QLL12"/>
      <c r="QLM12"/>
      <c r="QLN12"/>
      <c r="QLO12"/>
      <c r="QLP12"/>
      <c r="QMU12" s="112"/>
      <c r="QMV12" s="112"/>
      <c r="QMW12" s="112"/>
      <c r="QMX12" s="112"/>
      <c r="QMY12" s="112"/>
      <c r="QMZ12" s="112"/>
      <c r="QNA12" s="112"/>
      <c r="QNB12" s="112"/>
      <c r="QNC12"/>
      <c r="QND12"/>
      <c r="QNE12"/>
      <c r="QNF12"/>
      <c r="QNG12"/>
      <c r="QNH12"/>
      <c r="QNI12"/>
      <c r="QNJ12"/>
      <c r="QNK12"/>
      <c r="QNL12"/>
      <c r="QNM12"/>
      <c r="QNN12"/>
      <c r="QNO12"/>
      <c r="QNP12"/>
      <c r="QNQ12"/>
      <c r="QNR12"/>
      <c r="QNS12"/>
      <c r="QNT12"/>
      <c r="QNU12"/>
      <c r="QNV12"/>
      <c r="QNW12"/>
      <c r="QNX12"/>
      <c r="QPC12" s="112"/>
      <c r="QPD12" s="112"/>
      <c r="QPE12" s="112"/>
      <c r="QPF12" s="112"/>
      <c r="QPG12" s="112"/>
      <c r="QPH12" s="112"/>
      <c r="QPI12" s="112"/>
      <c r="QPJ12" s="112"/>
      <c r="QPK12"/>
      <c r="QPL12"/>
      <c r="QPM12"/>
      <c r="QPN12"/>
      <c r="QPO12"/>
      <c r="QPP12"/>
      <c r="QPQ12"/>
      <c r="QPR12"/>
      <c r="QPS12"/>
      <c r="QPT12"/>
      <c r="QPU12"/>
      <c r="QPV12"/>
      <c r="QPW12"/>
      <c r="QPX12"/>
      <c r="QPY12"/>
      <c r="QPZ12"/>
      <c r="QQA12"/>
      <c r="QQB12"/>
      <c r="QQC12"/>
      <c r="QQD12"/>
      <c r="QQE12"/>
      <c r="QQF12"/>
      <c r="QRK12" s="112"/>
      <c r="QRL12" s="112"/>
      <c r="QRM12" s="112"/>
      <c r="QRN12" s="112"/>
      <c r="QRO12" s="112"/>
      <c r="QRP12" s="112"/>
      <c r="QRQ12" s="112"/>
      <c r="QRR12" s="112"/>
      <c r="QRS12"/>
      <c r="QRT12"/>
      <c r="QRU12"/>
      <c r="QRV12"/>
      <c r="QRW12"/>
      <c r="QRX12"/>
      <c r="QRY12"/>
      <c r="QRZ12"/>
      <c r="QSA12"/>
      <c r="QSB12"/>
      <c r="QSC12"/>
      <c r="QSD12"/>
      <c r="QSE12"/>
      <c r="QSF12"/>
      <c r="QSG12"/>
      <c r="QSH12"/>
      <c r="QSI12"/>
      <c r="QSJ12"/>
      <c r="QSK12"/>
      <c r="QSL12"/>
      <c r="QSM12"/>
      <c r="QSN12"/>
      <c r="QTS12" s="112"/>
      <c r="QTT12" s="112"/>
      <c r="QTU12" s="112"/>
      <c r="QTV12" s="112"/>
      <c r="QTW12" s="112"/>
      <c r="QTX12" s="112"/>
      <c r="QTY12" s="112"/>
      <c r="QTZ12" s="112"/>
      <c r="QUA12"/>
      <c r="QUB12"/>
      <c r="QUC12"/>
      <c r="QUD12"/>
      <c r="QUE12"/>
      <c r="QUF12"/>
      <c r="QUG12"/>
      <c r="QUH12"/>
      <c r="QUI12"/>
      <c r="QUJ12"/>
      <c r="QUK12"/>
      <c r="QUL12"/>
      <c r="QUM12"/>
      <c r="QUN12"/>
      <c r="QUO12"/>
      <c r="QUP12"/>
      <c r="QUQ12"/>
      <c r="QUR12"/>
      <c r="QUS12"/>
      <c r="QUT12"/>
      <c r="QUU12"/>
      <c r="QUV12"/>
      <c r="QWA12" s="112"/>
      <c r="QWB12" s="112"/>
      <c r="QWC12" s="112"/>
      <c r="QWD12" s="112"/>
      <c r="QWE12" s="112"/>
      <c r="QWF12" s="112"/>
      <c r="QWG12" s="112"/>
      <c r="QWH12" s="112"/>
      <c r="QWI12"/>
      <c r="QWJ12"/>
      <c r="QWK12"/>
      <c r="QWL12"/>
      <c r="QWM12"/>
      <c r="QWN12"/>
      <c r="QWO12"/>
      <c r="QWP12"/>
      <c r="QWQ12"/>
      <c r="QWR12"/>
      <c r="QWS12"/>
      <c r="QWT12"/>
      <c r="QWU12"/>
      <c r="QWV12"/>
      <c r="QWW12"/>
      <c r="QWX12"/>
      <c r="QWY12"/>
      <c r="QWZ12"/>
      <c r="QXA12"/>
      <c r="QXB12"/>
      <c r="QXC12"/>
      <c r="QXD12"/>
      <c r="QYI12" s="112"/>
      <c r="QYJ12" s="112"/>
      <c r="QYK12" s="112"/>
      <c r="QYL12" s="112"/>
      <c r="QYM12" s="112"/>
      <c r="QYN12" s="112"/>
      <c r="QYO12" s="112"/>
      <c r="QYP12" s="112"/>
      <c r="QYQ12"/>
      <c r="QYR12"/>
      <c r="QYS12"/>
      <c r="QYT12"/>
      <c r="QYU12"/>
      <c r="QYV12"/>
      <c r="QYW12"/>
      <c r="QYX12"/>
      <c r="QYY12"/>
      <c r="QYZ12"/>
      <c r="QZA12"/>
      <c r="QZB12"/>
      <c r="QZC12"/>
      <c r="QZD12"/>
      <c r="QZE12"/>
      <c r="QZF12"/>
      <c r="QZG12"/>
      <c r="QZH12"/>
      <c r="QZI12"/>
      <c r="QZJ12"/>
      <c r="QZK12"/>
      <c r="QZL12"/>
      <c r="RAQ12" s="112"/>
      <c r="RAR12" s="112"/>
      <c r="RAS12" s="112"/>
      <c r="RAT12" s="112"/>
      <c r="RAU12" s="112"/>
      <c r="RAV12" s="112"/>
      <c r="RAW12" s="112"/>
      <c r="RAX12" s="112"/>
      <c r="RAY12"/>
      <c r="RAZ12"/>
      <c r="RBA12"/>
      <c r="RBB12"/>
      <c r="RBC12"/>
      <c r="RBD12"/>
      <c r="RBE12"/>
      <c r="RBF12"/>
      <c r="RBG12"/>
      <c r="RBH12"/>
      <c r="RBI12"/>
      <c r="RBJ12"/>
      <c r="RBK12"/>
      <c r="RBL12"/>
      <c r="RBM12"/>
      <c r="RBN12"/>
      <c r="RBO12"/>
      <c r="RBP12"/>
      <c r="RBQ12"/>
      <c r="RBR12"/>
      <c r="RBS12"/>
      <c r="RBT12"/>
      <c r="RCY12" s="112"/>
      <c r="RCZ12" s="112"/>
      <c r="RDA12" s="112"/>
      <c r="RDB12" s="112"/>
      <c r="RDC12" s="112"/>
      <c r="RDD12" s="112"/>
      <c r="RDE12" s="112"/>
      <c r="RDF12" s="112"/>
      <c r="RDG12"/>
      <c r="RDH12"/>
      <c r="RDI12"/>
      <c r="RDJ12"/>
      <c r="RDK12"/>
      <c r="RDL12"/>
      <c r="RDM12"/>
      <c r="RDN12"/>
      <c r="RDO12"/>
      <c r="RDP12"/>
      <c r="RDQ12"/>
      <c r="RDR12"/>
      <c r="RDS12"/>
      <c r="RDT12"/>
      <c r="RDU12"/>
      <c r="RDV12"/>
      <c r="RDW12"/>
      <c r="RDX12"/>
      <c r="RDY12"/>
      <c r="RDZ12"/>
      <c r="REA12"/>
      <c r="REB12"/>
      <c r="RFG12" s="112"/>
      <c r="RFH12" s="112"/>
      <c r="RFI12" s="112"/>
      <c r="RFJ12" s="112"/>
      <c r="RFK12" s="112"/>
      <c r="RFL12" s="112"/>
      <c r="RFM12" s="112"/>
      <c r="RFN12" s="112"/>
      <c r="RFO12"/>
      <c r="RFP12"/>
      <c r="RFQ12"/>
      <c r="RFR12"/>
      <c r="RFS12"/>
      <c r="RFT12"/>
      <c r="RFU12"/>
      <c r="RFV12"/>
      <c r="RFW12"/>
      <c r="RFX12"/>
      <c r="RFY12"/>
      <c r="RFZ12"/>
      <c r="RGA12"/>
      <c r="RGB12"/>
      <c r="RGC12"/>
      <c r="RGD12"/>
      <c r="RGE12"/>
      <c r="RGF12"/>
      <c r="RGG12"/>
      <c r="RGH12"/>
      <c r="RGI12"/>
      <c r="RGJ12"/>
      <c r="RHO12" s="112"/>
      <c r="RHP12" s="112"/>
      <c r="RHQ12" s="112"/>
      <c r="RHR12" s="112"/>
      <c r="RHS12" s="112"/>
      <c r="RHT12" s="112"/>
      <c r="RHU12" s="112"/>
      <c r="RHV12" s="112"/>
      <c r="RHW12"/>
      <c r="RHX12"/>
      <c r="RHY12"/>
      <c r="RHZ12"/>
      <c r="RIA12"/>
      <c r="RIB12"/>
      <c r="RIC12"/>
      <c r="RID12"/>
      <c r="RIE12"/>
      <c r="RIF12"/>
      <c r="RIG12"/>
      <c r="RIH12"/>
      <c r="RII12"/>
      <c r="RIJ12"/>
      <c r="RIK12"/>
      <c r="RIL12"/>
      <c r="RIM12"/>
      <c r="RIN12"/>
      <c r="RIO12"/>
      <c r="RIP12"/>
      <c r="RIQ12"/>
      <c r="RIR12"/>
      <c r="RJW12" s="112"/>
      <c r="RJX12" s="112"/>
      <c r="RJY12" s="112"/>
      <c r="RJZ12" s="112"/>
      <c r="RKA12" s="112"/>
      <c r="RKB12" s="112"/>
      <c r="RKC12" s="112"/>
      <c r="RKD12" s="112"/>
      <c r="RKE12"/>
      <c r="RKF12"/>
      <c r="RKG12"/>
      <c r="RKH12"/>
      <c r="RKI12"/>
      <c r="RKJ12"/>
      <c r="RKK12"/>
      <c r="RKL12"/>
      <c r="RKM12"/>
      <c r="RKN12"/>
      <c r="RKO12"/>
      <c r="RKP12"/>
      <c r="RKQ12"/>
      <c r="RKR12"/>
      <c r="RKS12"/>
      <c r="RKT12"/>
      <c r="RKU12"/>
      <c r="RKV12"/>
      <c r="RKW12"/>
      <c r="RKX12"/>
      <c r="RKY12"/>
      <c r="RKZ12"/>
      <c r="RME12" s="112"/>
      <c r="RMF12" s="112"/>
      <c r="RMG12" s="112"/>
      <c r="RMH12" s="112"/>
      <c r="RMI12" s="112"/>
      <c r="RMJ12" s="112"/>
      <c r="RMK12" s="112"/>
      <c r="RML12" s="112"/>
      <c r="RMM12"/>
      <c r="RMN12"/>
      <c r="RMO12"/>
      <c r="RMP12"/>
      <c r="RMQ12"/>
      <c r="RMR12"/>
      <c r="RMS12"/>
      <c r="RMT12"/>
      <c r="RMU12"/>
      <c r="RMV12"/>
      <c r="RMW12"/>
      <c r="RMX12"/>
      <c r="RMY12"/>
      <c r="RMZ12"/>
      <c r="RNA12"/>
      <c r="RNB12"/>
      <c r="RNC12"/>
      <c r="RND12"/>
      <c r="RNE12"/>
      <c r="RNF12"/>
      <c r="RNG12"/>
      <c r="RNH12"/>
      <c r="ROM12" s="112"/>
      <c r="RON12" s="112"/>
      <c r="ROO12" s="112"/>
      <c r="ROP12" s="112"/>
      <c r="ROQ12" s="112"/>
      <c r="ROR12" s="112"/>
      <c r="ROS12" s="112"/>
      <c r="ROT12" s="112"/>
      <c r="ROU12"/>
      <c r="ROV12"/>
      <c r="ROW12"/>
      <c r="ROX12"/>
      <c r="ROY12"/>
      <c r="ROZ12"/>
      <c r="RPA12"/>
      <c r="RPB12"/>
      <c r="RPC12"/>
      <c r="RPD12"/>
      <c r="RPE12"/>
      <c r="RPF12"/>
      <c r="RPG12"/>
      <c r="RPH12"/>
      <c r="RPI12"/>
      <c r="RPJ12"/>
      <c r="RPK12"/>
      <c r="RPL12"/>
      <c r="RPM12"/>
      <c r="RPN12"/>
      <c r="RPO12"/>
      <c r="RPP12"/>
      <c r="RQU12" s="112"/>
      <c r="RQV12" s="112"/>
      <c r="RQW12" s="112"/>
      <c r="RQX12" s="112"/>
      <c r="RQY12" s="112"/>
      <c r="RQZ12" s="112"/>
      <c r="RRA12" s="112"/>
      <c r="RRB12" s="112"/>
      <c r="RRC12"/>
      <c r="RRD12"/>
      <c r="RRE12"/>
      <c r="RRF12"/>
      <c r="RRG12"/>
      <c r="RRH12"/>
      <c r="RRI12"/>
      <c r="RRJ12"/>
      <c r="RRK12"/>
      <c r="RRL12"/>
      <c r="RRM12"/>
      <c r="RRN12"/>
      <c r="RRO12"/>
      <c r="RRP12"/>
      <c r="RRQ12"/>
      <c r="RRR12"/>
      <c r="RRS12"/>
      <c r="RRT12"/>
      <c r="RRU12"/>
      <c r="RRV12"/>
      <c r="RRW12"/>
      <c r="RRX12"/>
      <c r="RTC12" s="112"/>
      <c r="RTD12" s="112"/>
      <c r="RTE12" s="112"/>
      <c r="RTF12" s="112"/>
      <c r="RTG12" s="112"/>
      <c r="RTH12" s="112"/>
      <c r="RTI12" s="112"/>
      <c r="RTJ12" s="112"/>
      <c r="RTK12"/>
      <c r="RTL12"/>
      <c r="RTM12"/>
      <c r="RTN12"/>
      <c r="RTO12"/>
      <c r="RTP12"/>
      <c r="RTQ12"/>
      <c r="RTR12"/>
      <c r="RTS12"/>
      <c r="RTT12"/>
      <c r="RTU12"/>
      <c r="RTV12"/>
      <c r="RTW12"/>
      <c r="RTX12"/>
      <c r="RTY12"/>
      <c r="RTZ12"/>
      <c r="RUA12"/>
      <c r="RUB12"/>
      <c r="RUC12"/>
      <c r="RUD12"/>
      <c r="RUE12"/>
      <c r="RUF12"/>
      <c r="RVK12" s="112"/>
      <c r="RVL12" s="112"/>
      <c r="RVM12" s="112"/>
      <c r="RVN12" s="112"/>
      <c r="RVO12" s="112"/>
      <c r="RVP12" s="112"/>
      <c r="RVQ12" s="112"/>
      <c r="RVR12" s="112"/>
      <c r="RVS12"/>
      <c r="RVT12"/>
      <c r="RVU12"/>
      <c r="RVV12"/>
      <c r="RVW12"/>
      <c r="RVX12"/>
      <c r="RVY12"/>
      <c r="RVZ12"/>
      <c r="RWA12"/>
      <c r="RWB12"/>
      <c r="RWC12"/>
      <c r="RWD12"/>
      <c r="RWE12"/>
      <c r="RWF12"/>
      <c r="RWG12"/>
      <c r="RWH12"/>
      <c r="RWI12"/>
      <c r="RWJ12"/>
      <c r="RWK12"/>
      <c r="RWL12"/>
      <c r="RWM12"/>
      <c r="RWN12"/>
      <c r="RXS12" s="112"/>
      <c r="RXT12" s="112"/>
      <c r="RXU12" s="112"/>
      <c r="RXV12" s="112"/>
      <c r="RXW12" s="112"/>
      <c r="RXX12" s="112"/>
      <c r="RXY12" s="112"/>
      <c r="RXZ12" s="112"/>
      <c r="RYA12"/>
      <c r="RYB12"/>
      <c r="RYC12"/>
      <c r="RYD12"/>
      <c r="RYE12"/>
      <c r="RYF12"/>
      <c r="RYG12"/>
      <c r="RYH12"/>
      <c r="RYI12"/>
      <c r="RYJ12"/>
      <c r="RYK12"/>
      <c r="RYL12"/>
      <c r="RYM12"/>
      <c r="RYN12"/>
      <c r="RYO12"/>
      <c r="RYP12"/>
      <c r="RYQ12"/>
      <c r="RYR12"/>
      <c r="RYS12"/>
      <c r="RYT12"/>
      <c r="RYU12"/>
      <c r="RYV12"/>
      <c r="SAA12" s="112"/>
      <c r="SAB12" s="112"/>
      <c r="SAC12" s="112"/>
      <c r="SAD12" s="112"/>
      <c r="SAE12" s="112"/>
      <c r="SAF12" s="112"/>
      <c r="SAG12" s="112"/>
      <c r="SAH12" s="112"/>
      <c r="SAI12"/>
      <c r="SAJ12"/>
      <c r="SAK12"/>
      <c r="SAL12"/>
      <c r="SAM12"/>
      <c r="SAN12"/>
      <c r="SAO12"/>
      <c r="SAP12"/>
      <c r="SAQ12"/>
      <c r="SAR12"/>
      <c r="SAS12"/>
      <c r="SAT12"/>
      <c r="SAU12"/>
      <c r="SAV12"/>
      <c r="SAW12"/>
      <c r="SAX12"/>
      <c r="SAY12"/>
      <c r="SAZ12"/>
      <c r="SBA12"/>
      <c r="SBB12"/>
      <c r="SBC12"/>
      <c r="SBD12"/>
      <c r="SCI12" s="112"/>
      <c r="SCJ12" s="112"/>
      <c r="SCK12" s="112"/>
      <c r="SCL12" s="112"/>
      <c r="SCM12" s="112"/>
      <c r="SCN12" s="112"/>
      <c r="SCO12" s="112"/>
      <c r="SCP12" s="112"/>
      <c r="SCQ12"/>
      <c r="SCR12"/>
      <c r="SCS12"/>
      <c r="SCT12"/>
      <c r="SCU12"/>
      <c r="SCV12"/>
      <c r="SCW12"/>
      <c r="SCX12"/>
      <c r="SCY12"/>
      <c r="SCZ12"/>
      <c r="SDA12"/>
      <c r="SDB12"/>
      <c r="SDC12"/>
      <c r="SDD12"/>
      <c r="SDE12"/>
      <c r="SDF12"/>
      <c r="SDG12"/>
      <c r="SDH12"/>
      <c r="SDI12"/>
      <c r="SDJ12"/>
      <c r="SDK12"/>
      <c r="SDL12"/>
      <c r="SEQ12" s="112"/>
      <c r="SER12" s="112"/>
      <c r="SES12" s="112"/>
      <c r="SET12" s="112"/>
      <c r="SEU12" s="112"/>
      <c r="SEV12" s="112"/>
      <c r="SEW12" s="112"/>
      <c r="SEX12" s="112"/>
      <c r="SEY12"/>
      <c r="SEZ12"/>
      <c r="SFA12"/>
      <c r="SFB12"/>
      <c r="SFC12"/>
      <c r="SFD12"/>
      <c r="SFE12"/>
      <c r="SFF12"/>
      <c r="SFG12"/>
      <c r="SFH12"/>
      <c r="SFI12"/>
      <c r="SFJ12"/>
      <c r="SFK12"/>
      <c r="SFL12"/>
      <c r="SFM12"/>
      <c r="SFN12"/>
      <c r="SFO12"/>
      <c r="SFP12"/>
      <c r="SFQ12"/>
      <c r="SFR12"/>
      <c r="SFS12"/>
      <c r="SFT12"/>
      <c r="SGY12" s="112"/>
      <c r="SGZ12" s="112"/>
      <c r="SHA12" s="112"/>
      <c r="SHB12" s="112"/>
      <c r="SHC12" s="112"/>
      <c r="SHD12" s="112"/>
      <c r="SHE12" s="112"/>
      <c r="SHF12" s="112"/>
      <c r="SHG12"/>
      <c r="SHH12"/>
      <c r="SHI12"/>
      <c r="SHJ12"/>
      <c r="SHK12"/>
      <c r="SHL12"/>
      <c r="SHM12"/>
      <c r="SHN12"/>
      <c r="SHO12"/>
      <c r="SHP12"/>
      <c r="SHQ12"/>
      <c r="SHR12"/>
      <c r="SHS12"/>
      <c r="SHT12"/>
      <c r="SHU12"/>
      <c r="SHV12"/>
      <c r="SHW12"/>
      <c r="SHX12"/>
      <c r="SHY12"/>
      <c r="SHZ12"/>
      <c r="SIA12"/>
      <c r="SIB12"/>
      <c r="SJG12" s="112"/>
      <c r="SJH12" s="112"/>
      <c r="SJI12" s="112"/>
      <c r="SJJ12" s="112"/>
      <c r="SJK12" s="112"/>
      <c r="SJL12" s="112"/>
      <c r="SJM12" s="112"/>
      <c r="SJN12" s="112"/>
      <c r="SJO12"/>
      <c r="SJP12"/>
      <c r="SJQ12"/>
      <c r="SJR12"/>
      <c r="SJS12"/>
      <c r="SJT12"/>
      <c r="SJU12"/>
      <c r="SJV12"/>
      <c r="SJW12"/>
      <c r="SJX12"/>
      <c r="SJY12"/>
      <c r="SJZ12"/>
      <c r="SKA12"/>
      <c r="SKB12"/>
      <c r="SKC12"/>
      <c r="SKD12"/>
      <c r="SKE12"/>
      <c r="SKF12"/>
      <c r="SKG12"/>
      <c r="SKH12"/>
      <c r="SKI12"/>
      <c r="SKJ12"/>
      <c r="SLO12" s="112"/>
      <c r="SLP12" s="112"/>
      <c r="SLQ12" s="112"/>
      <c r="SLR12" s="112"/>
      <c r="SLS12" s="112"/>
      <c r="SLT12" s="112"/>
      <c r="SLU12" s="112"/>
      <c r="SLV12" s="112"/>
      <c r="SLW12"/>
      <c r="SLX12"/>
      <c r="SLY12"/>
      <c r="SLZ12"/>
      <c r="SMA12"/>
      <c r="SMB12"/>
      <c r="SMC12"/>
      <c r="SMD12"/>
      <c r="SME12"/>
      <c r="SMF12"/>
      <c r="SMG12"/>
      <c r="SMH12"/>
      <c r="SMI12"/>
      <c r="SMJ12"/>
      <c r="SMK12"/>
      <c r="SML12"/>
      <c r="SMM12"/>
      <c r="SMN12"/>
      <c r="SMO12"/>
      <c r="SMP12"/>
      <c r="SMQ12"/>
      <c r="SMR12"/>
      <c r="SNW12" s="112"/>
      <c r="SNX12" s="112"/>
      <c r="SNY12" s="112"/>
      <c r="SNZ12" s="112"/>
      <c r="SOA12" s="112"/>
      <c r="SOB12" s="112"/>
      <c r="SOC12" s="112"/>
      <c r="SOD12" s="112"/>
      <c r="SOE12"/>
      <c r="SOF12"/>
      <c r="SOG12"/>
      <c r="SOH12"/>
      <c r="SOI12"/>
      <c r="SOJ12"/>
      <c r="SOK12"/>
      <c r="SOL12"/>
      <c r="SOM12"/>
      <c r="SON12"/>
      <c r="SOO12"/>
      <c r="SOP12"/>
      <c r="SOQ12"/>
      <c r="SOR12"/>
      <c r="SOS12"/>
      <c r="SOT12"/>
      <c r="SOU12"/>
      <c r="SOV12"/>
      <c r="SOW12"/>
      <c r="SOX12"/>
      <c r="SOY12"/>
      <c r="SOZ12"/>
      <c r="SQE12" s="112"/>
      <c r="SQF12" s="112"/>
      <c r="SQG12" s="112"/>
      <c r="SQH12" s="112"/>
      <c r="SQI12" s="112"/>
      <c r="SQJ12" s="112"/>
      <c r="SQK12" s="112"/>
      <c r="SQL12" s="112"/>
      <c r="SQM12"/>
      <c r="SQN12"/>
      <c r="SQO12"/>
      <c r="SQP12"/>
      <c r="SQQ12"/>
      <c r="SQR12"/>
      <c r="SQS12"/>
      <c r="SQT12"/>
      <c r="SQU12"/>
      <c r="SQV12"/>
      <c r="SQW12"/>
      <c r="SQX12"/>
      <c r="SQY12"/>
      <c r="SQZ12"/>
      <c r="SRA12"/>
      <c r="SRB12"/>
      <c r="SRC12"/>
      <c r="SRD12"/>
      <c r="SRE12"/>
      <c r="SRF12"/>
      <c r="SRG12"/>
      <c r="SRH12"/>
      <c r="SSM12" s="112"/>
      <c r="SSN12" s="112"/>
      <c r="SSO12" s="112"/>
      <c r="SSP12" s="112"/>
      <c r="SSQ12" s="112"/>
      <c r="SSR12" s="112"/>
      <c r="SSS12" s="112"/>
      <c r="SST12" s="112"/>
      <c r="SSU12"/>
      <c r="SSV12"/>
      <c r="SSW12"/>
      <c r="SSX12"/>
      <c r="SSY12"/>
      <c r="SSZ12"/>
      <c r="STA12"/>
      <c r="STB12"/>
      <c r="STC12"/>
      <c r="STD12"/>
      <c r="STE12"/>
      <c r="STF12"/>
      <c r="STG12"/>
      <c r="STH12"/>
      <c r="STI12"/>
      <c r="STJ12"/>
      <c r="STK12"/>
      <c r="STL12"/>
      <c r="STM12"/>
      <c r="STN12"/>
      <c r="STO12"/>
      <c r="STP12"/>
      <c r="SUU12" s="112"/>
      <c r="SUV12" s="112"/>
      <c r="SUW12" s="112"/>
      <c r="SUX12" s="112"/>
      <c r="SUY12" s="112"/>
      <c r="SUZ12" s="112"/>
      <c r="SVA12" s="112"/>
      <c r="SVB12" s="112"/>
      <c r="SVC12"/>
      <c r="SVD12"/>
      <c r="SVE12"/>
      <c r="SVF12"/>
      <c r="SVG12"/>
      <c r="SVH12"/>
      <c r="SVI12"/>
      <c r="SVJ12"/>
      <c r="SVK12"/>
      <c r="SVL12"/>
      <c r="SVM12"/>
      <c r="SVN12"/>
      <c r="SVO12"/>
      <c r="SVP12"/>
      <c r="SVQ12"/>
      <c r="SVR12"/>
      <c r="SVS12"/>
      <c r="SVT12"/>
      <c r="SVU12"/>
      <c r="SVV12"/>
      <c r="SVW12"/>
      <c r="SVX12"/>
      <c r="SXC12" s="112"/>
      <c r="SXD12" s="112"/>
      <c r="SXE12" s="112"/>
      <c r="SXF12" s="112"/>
      <c r="SXG12" s="112"/>
      <c r="SXH12" s="112"/>
      <c r="SXI12" s="112"/>
      <c r="SXJ12" s="112"/>
      <c r="SXK12"/>
      <c r="SXL12"/>
      <c r="SXM12"/>
      <c r="SXN12"/>
      <c r="SXO12"/>
      <c r="SXP12"/>
      <c r="SXQ12"/>
      <c r="SXR12"/>
      <c r="SXS12"/>
      <c r="SXT12"/>
      <c r="SXU12"/>
      <c r="SXV12"/>
      <c r="SXW12"/>
      <c r="SXX12"/>
      <c r="SXY12"/>
      <c r="SXZ12"/>
      <c r="SYA12"/>
      <c r="SYB12"/>
      <c r="SYC12"/>
      <c r="SYD12"/>
      <c r="SYE12"/>
      <c r="SYF12"/>
      <c r="SZK12" s="112"/>
      <c r="SZL12" s="112"/>
      <c r="SZM12" s="112"/>
      <c r="SZN12" s="112"/>
      <c r="SZO12" s="112"/>
      <c r="SZP12" s="112"/>
      <c r="SZQ12" s="112"/>
      <c r="SZR12" s="112"/>
      <c r="SZS12"/>
      <c r="SZT12"/>
      <c r="SZU12"/>
      <c r="SZV12"/>
      <c r="SZW12"/>
      <c r="SZX12"/>
      <c r="SZY12"/>
      <c r="SZZ12"/>
      <c r="TAA12"/>
      <c r="TAB12"/>
      <c r="TAC12"/>
      <c r="TAD12"/>
      <c r="TAE12"/>
      <c r="TAF12"/>
      <c r="TAG12"/>
      <c r="TAH12"/>
      <c r="TAI12"/>
      <c r="TAJ12"/>
      <c r="TAK12"/>
      <c r="TAL12"/>
      <c r="TAM12"/>
      <c r="TAN12"/>
      <c r="TBS12" s="112"/>
      <c r="TBT12" s="112"/>
      <c r="TBU12" s="112"/>
      <c r="TBV12" s="112"/>
      <c r="TBW12" s="112"/>
      <c r="TBX12" s="112"/>
      <c r="TBY12" s="112"/>
      <c r="TBZ12" s="112"/>
      <c r="TCA12"/>
      <c r="TCB12"/>
      <c r="TCC12"/>
      <c r="TCD12"/>
      <c r="TCE12"/>
      <c r="TCF12"/>
      <c r="TCG12"/>
      <c r="TCH12"/>
      <c r="TCI12"/>
      <c r="TCJ12"/>
      <c r="TCK12"/>
      <c r="TCL12"/>
      <c r="TCM12"/>
      <c r="TCN12"/>
      <c r="TCO12"/>
      <c r="TCP12"/>
      <c r="TCQ12"/>
      <c r="TCR12"/>
      <c r="TCS12"/>
      <c r="TCT12"/>
      <c r="TCU12"/>
      <c r="TCV12"/>
      <c r="TEA12" s="112"/>
      <c r="TEB12" s="112"/>
      <c r="TEC12" s="112"/>
      <c r="TED12" s="112"/>
      <c r="TEE12" s="112"/>
      <c r="TEF12" s="112"/>
      <c r="TEG12" s="112"/>
      <c r="TEH12" s="112"/>
      <c r="TEI12"/>
      <c r="TEJ12"/>
      <c r="TEK12"/>
      <c r="TEL12"/>
      <c r="TEM12"/>
      <c r="TEN12"/>
      <c r="TEO12"/>
      <c r="TEP12"/>
      <c r="TEQ12"/>
      <c r="TER12"/>
      <c r="TES12"/>
      <c r="TET12"/>
      <c r="TEU12"/>
      <c r="TEV12"/>
      <c r="TEW12"/>
      <c r="TEX12"/>
      <c r="TEY12"/>
      <c r="TEZ12"/>
      <c r="TFA12"/>
      <c r="TFB12"/>
      <c r="TFC12"/>
      <c r="TFD12"/>
      <c r="TGI12" s="112"/>
      <c r="TGJ12" s="112"/>
      <c r="TGK12" s="112"/>
      <c r="TGL12" s="112"/>
      <c r="TGM12" s="112"/>
      <c r="TGN12" s="112"/>
      <c r="TGO12" s="112"/>
      <c r="TGP12" s="112"/>
      <c r="TGQ12"/>
      <c r="TGR12"/>
      <c r="TGS12"/>
      <c r="TGT12"/>
      <c r="TGU12"/>
      <c r="TGV12"/>
      <c r="TGW12"/>
      <c r="TGX12"/>
      <c r="TGY12"/>
      <c r="TGZ12"/>
      <c r="THA12"/>
      <c r="THB12"/>
      <c r="THC12"/>
      <c r="THD12"/>
      <c r="THE12"/>
      <c r="THF12"/>
      <c r="THG12"/>
      <c r="THH12"/>
      <c r="THI12"/>
      <c r="THJ12"/>
      <c r="THK12"/>
      <c r="THL12"/>
      <c r="TIQ12" s="112"/>
      <c r="TIR12" s="112"/>
      <c r="TIS12" s="112"/>
      <c r="TIT12" s="112"/>
      <c r="TIU12" s="112"/>
      <c r="TIV12" s="112"/>
      <c r="TIW12" s="112"/>
      <c r="TIX12" s="112"/>
      <c r="TIY12"/>
      <c r="TIZ12"/>
      <c r="TJA12"/>
      <c r="TJB12"/>
      <c r="TJC12"/>
      <c r="TJD12"/>
      <c r="TJE12"/>
      <c r="TJF12"/>
      <c r="TJG12"/>
      <c r="TJH12"/>
      <c r="TJI12"/>
      <c r="TJJ12"/>
      <c r="TJK12"/>
      <c r="TJL12"/>
      <c r="TJM12"/>
      <c r="TJN12"/>
      <c r="TJO12"/>
      <c r="TJP12"/>
      <c r="TJQ12"/>
      <c r="TJR12"/>
      <c r="TJS12"/>
      <c r="TJT12"/>
      <c r="TKY12" s="112"/>
      <c r="TKZ12" s="112"/>
      <c r="TLA12" s="112"/>
      <c r="TLB12" s="112"/>
      <c r="TLC12" s="112"/>
      <c r="TLD12" s="112"/>
      <c r="TLE12" s="112"/>
      <c r="TLF12" s="112"/>
      <c r="TLG12"/>
      <c r="TLH12"/>
      <c r="TLI12"/>
      <c r="TLJ12"/>
      <c r="TLK12"/>
      <c r="TLL12"/>
      <c r="TLM12"/>
      <c r="TLN12"/>
      <c r="TLO12"/>
      <c r="TLP12"/>
      <c r="TLQ12"/>
      <c r="TLR12"/>
      <c r="TLS12"/>
      <c r="TLT12"/>
      <c r="TLU12"/>
      <c r="TLV12"/>
      <c r="TLW12"/>
      <c r="TLX12"/>
      <c r="TLY12"/>
      <c r="TLZ12"/>
      <c r="TMA12"/>
      <c r="TMB12"/>
      <c r="TNG12" s="112"/>
      <c r="TNH12" s="112"/>
      <c r="TNI12" s="112"/>
      <c r="TNJ12" s="112"/>
      <c r="TNK12" s="112"/>
      <c r="TNL12" s="112"/>
      <c r="TNM12" s="112"/>
      <c r="TNN12" s="112"/>
      <c r="TNO12"/>
      <c r="TNP12"/>
      <c r="TNQ12"/>
      <c r="TNR12"/>
      <c r="TNS12"/>
      <c r="TNT12"/>
      <c r="TNU12"/>
      <c r="TNV12"/>
      <c r="TNW12"/>
      <c r="TNX12"/>
      <c r="TNY12"/>
      <c r="TNZ12"/>
      <c r="TOA12"/>
      <c r="TOB12"/>
      <c r="TOC12"/>
      <c r="TOD12"/>
      <c r="TOE12"/>
      <c r="TOF12"/>
      <c r="TOG12"/>
      <c r="TOH12"/>
      <c r="TOI12"/>
      <c r="TOJ12"/>
      <c r="TPO12" s="112"/>
      <c r="TPP12" s="112"/>
      <c r="TPQ12" s="112"/>
      <c r="TPR12" s="112"/>
      <c r="TPS12" s="112"/>
      <c r="TPT12" s="112"/>
      <c r="TPU12" s="112"/>
      <c r="TPV12" s="112"/>
      <c r="TPW12"/>
      <c r="TPX12"/>
      <c r="TPY12"/>
      <c r="TPZ12"/>
      <c r="TQA12"/>
      <c r="TQB12"/>
      <c r="TQC12"/>
      <c r="TQD12"/>
      <c r="TQE12"/>
      <c r="TQF12"/>
      <c r="TQG12"/>
      <c r="TQH12"/>
      <c r="TQI12"/>
      <c r="TQJ12"/>
      <c r="TQK12"/>
      <c r="TQL12"/>
      <c r="TQM12"/>
      <c r="TQN12"/>
      <c r="TQO12"/>
      <c r="TQP12"/>
      <c r="TQQ12"/>
      <c r="TQR12"/>
      <c r="TRW12" s="112"/>
      <c r="TRX12" s="112"/>
      <c r="TRY12" s="112"/>
      <c r="TRZ12" s="112"/>
      <c r="TSA12" s="112"/>
      <c r="TSB12" s="112"/>
      <c r="TSC12" s="112"/>
      <c r="TSD12" s="112"/>
      <c r="TSE12"/>
      <c r="TSF12"/>
      <c r="TSG12"/>
      <c r="TSH12"/>
      <c r="TSI12"/>
      <c r="TSJ12"/>
      <c r="TSK12"/>
      <c r="TSL12"/>
      <c r="TSM12"/>
      <c r="TSN12"/>
      <c r="TSO12"/>
      <c r="TSP12"/>
      <c r="TSQ12"/>
      <c r="TSR12"/>
      <c r="TSS12"/>
      <c r="TST12"/>
      <c r="TSU12"/>
      <c r="TSV12"/>
      <c r="TSW12"/>
      <c r="TSX12"/>
      <c r="TSY12"/>
      <c r="TSZ12"/>
      <c r="TUE12" s="112"/>
      <c r="TUF12" s="112"/>
      <c r="TUG12" s="112"/>
      <c r="TUH12" s="112"/>
      <c r="TUI12" s="112"/>
      <c r="TUJ12" s="112"/>
      <c r="TUK12" s="112"/>
      <c r="TUL12" s="112"/>
      <c r="TUM12"/>
      <c r="TUN12"/>
      <c r="TUO12"/>
      <c r="TUP12"/>
      <c r="TUQ12"/>
      <c r="TUR12"/>
      <c r="TUS12"/>
      <c r="TUT12"/>
      <c r="TUU12"/>
      <c r="TUV12"/>
      <c r="TUW12"/>
      <c r="TUX12"/>
      <c r="TUY12"/>
      <c r="TUZ12"/>
      <c r="TVA12"/>
      <c r="TVB12"/>
      <c r="TVC12"/>
      <c r="TVD12"/>
      <c r="TVE12"/>
      <c r="TVF12"/>
      <c r="TVG12"/>
      <c r="TVH12"/>
      <c r="TWM12" s="112"/>
      <c r="TWN12" s="112"/>
      <c r="TWO12" s="112"/>
      <c r="TWP12" s="112"/>
      <c r="TWQ12" s="112"/>
      <c r="TWR12" s="112"/>
      <c r="TWS12" s="112"/>
      <c r="TWT12" s="112"/>
      <c r="TWU12"/>
      <c r="TWV12"/>
      <c r="TWW12"/>
      <c r="TWX12"/>
      <c r="TWY12"/>
      <c r="TWZ12"/>
      <c r="TXA12"/>
      <c r="TXB12"/>
      <c r="TXC12"/>
      <c r="TXD12"/>
      <c r="TXE12"/>
      <c r="TXF12"/>
      <c r="TXG12"/>
      <c r="TXH12"/>
      <c r="TXI12"/>
      <c r="TXJ12"/>
      <c r="TXK12"/>
      <c r="TXL12"/>
      <c r="TXM12"/>
      <c r="TXN12"/>
      <c r="TXO12"/>
      <c r="TXP12"/>
      <c r="TYU12" s="112"/>
      <c r="TYV12" s="112"/>
      <c r="TYW12" s="112"/>
      <c r="TYX12" s="112"/>
      <c r="TYY12" s="112"/>
      <c r="TYZ12" s="112"/>
      <c r="TZA12" s="112"/>
      <c r="TZB12" s="112"/>
      <c r="TZC12"/>
      <c r="TZD12"/>
      <c r="TZE12"/>
      <c r="TZF12"/>
      <c r="TZG12"/>
      <c r="TZH12"/>
      <c r="TZI12"/>
      <c r="TZJ12"/>
      <c r="TZK12"/>
      <c r="TZL12"/>
      <c r="TZM12"/>
      <c r="TZN12"/>
      <c r="TZO12"/>
      <c r="TZP12"/>
      <c r="TZQ12"/>
      <c r="TZR12"/>
      <c r="TZS12"/>
      <c r="TZT12"/>
      <c r="TZU12"/>
      <c r="TZV12"/>
      <c r="TZW12"/>
      <c r="TZX12"/>
      <c r="UBC12" s="112"/>
      <c r="UBD12" s="112"/>
      <c r="UBE12" s="112"/>
      <c r="UBF12" s="112"/>
      <c r="UBG12" s="112"/>
      <c r="UBH12" s="112"/>
      <c r="UBI12" s="112"/>
      <c r="UBJ12" s="112"/>
      <c r="UBK12"/>
      <c r="UBL12"/>
      <c r="UBM12"/>
      <c r="UBN12"/>
      <c r="UBO12"/>
      <c r="UBP12"/>
      <c r="UBQ12"/>
      <c r="UBR12"/>
      <c r="UBS12"/>
      <c r="UBT12"/>
      <c r="UBU12"/>
      <c r="UBV12"/>
      <c r="UBW12"/>
      <c r="UBX12"/>
      <c r="UBY12"/>
      <c r="UBZ12"/>
      <c r="UCA12"/>
      <c r="UCB12"/>
      <c r="UCC12"/>
      <c r="UCD12"/>
      <c r="UCE12"/>
      <c r="UCF12"/>
      <c r="UDK12" s="112"/>
      <c r="UDL12" s="112"/>
      <c r="UDM12" s="112"/>
      <c r="UDN12" s="112"/>
      <c r="UDO12" s="112"/>
      <c r="UDP12" s="112"/>
      <c r="UDQ12" s="112"/>
      <c r="UDR12" s="112"/>
      <c r="UDS12"/>
      <c r="UDT12"/>
      <c r="UDU12"/>
      <c r="UDV12"/>
      <c r="UDW12"/>
      <c r="UDX12"/>
      <c r="UDY12"/>
      <c r="UDZ12"/>
      <c r="UEA12"/>
      <c r="UEB12"/>
      <c r="UEC12"/>
      <c r="UED12"/>
      <c r="UEE12"/>
      <c r="UEF12"/>
      <c r="UEG12"/>
      <c r="UEH12"/>
      <c r="UEI12"/>
      <c r="UEJ12"/>
      <c r="UEK12"/>
      <c r="UEL12"/>
      <c r="UEM12"/>
      <c r="UEN12"/>
      <c r="UFS12" s="112"/>
      <c r="UFT12" s="112"/>
      <c r="UFU12" s="112"/>
      <c r="UFV12" s="112"/>
      <c r="UFW12" s="112"/>
      <c r="UFX12" s="112"/>
      <c r="UFY12" s="112"/>
      <c r="UFZ12" s="112"/>
      <c r="UGA12"/>
      <c r="UGB12"/>
      <c r="UGC12"/>
      <c r="UGD12"/>
      <c r="UGE12"/>
      <c r="UGF12"/>
      <c r="UGG12"/>
      <c r="UGH12"/>
      <c r="UGI12"/>
      <c r="UGJ12"/>
      <c r="UGK12"/>
      <c r="UGL12"/>
      <c r="UGM12"/>
      <c r="UGN12"/>
      <c r="UGO12"/>
      <c r="UGP12"/>
      <c r="UGQ12"/>
      <c r="UGR12"/>
      <c r="UGS12"/>
      <c r="UGT12"/>
      <c r="UGU12"/>
      <c r="UGV12"/>
      <c r="UIA12" s="112"/>
      <c r="UIB12" s="112"/>
      <c r="UIC12" s="112"/>
      <c r="UID12" s="112"/>
      <c r="UIE12" s="112"/>
      <c r="UIF12" s="112"/>
      <c r="UIG12" s="112"/>
      <c r="UIH12" s="112"/>
      <c r="UII12"/>
      <c r="UIJ12"/>
      <c r="UIK12"/>
      <c r="UIL12"/>
      <c r="UIM12"/>
      <c r="UIN12"/>
      <c r="UIO12"/>
      <c r="UIP12"/>
      <c r="UIQ12"/>
      <c r="UIR12"/>
      <c r="UIS12"/>
      <c r="UIT12"/>
      <c r="UIU12"/>
      <c r="UIV12"/>
      <c r="UIW12"/>
      <c r="UIX12"/>
      <c r="UIY12"/>
      <c r="UIZ12"/>
      <c r="UJA12"/>
      <c r="UJB12"/>
      <c r="UJC12"/>
      <c r="UJD12"/>
      <c r="UKI12" s="112"/>
      <c r="UKJ12" s="112"/>
      <c r="UKK12" s="112"/>
      <c r="UKL12" s="112"/>
      <c r="UKM12" s="112"/>
      <c r="UKN12" s="112"/>
      <c r="UKO12" s="112"/>
      <c r="UKP12" s="112"/>
      <c r="UKQ12"/>
      <c r="UKR12"/>
      <c r="UKS12"/>
      <c r="UKT12"/>
      <c r="UKU12"/>
      <c r="UKV12"/>
      <c r="UKW12"/>
      <c r="UKX12"/>
      <c r="UKY12"/>
      <c r="UKZ12"/>
      <c r="ULA12"/>
      <c r="ULB12"/>
      <c r="ULC12"/>
      <c r="ULD12"/>
      <c r="ULE12"/>
      <c r="ULF12"/>
      <c r="ULG12"/>
      <c r="ULH12"/>
      <c r="ULI12"/>
      <c r="ULJ12"/>
      <c r="ULK12"/>
      <c r="ULL12"/>
      <c r="UMQ12" s="112"/>
      <c r="UMR12" s="112"/>
      <c r="UMS12" s="112"/>
      <c r="UMT12" s="112"/>
      <c r="UMU12" s="112"/>
      <c r="UMV12" s="112"/>
      <c r="UMW12" s="112"/>
      <c r="UMX12" s="112"/>
      <c r="UMY12"/>
      <c r="UMZ12"/>
      <c r="UNA12"/>
      <c r="UNB12"/>
      <c r="UNC12"/>
      <c r="UND12"/>
      <c r="UNE12"/>
      <c r="UNF12"/>
      <c r="UNG12"/>
      <c r="UNH12"/>
      <c r="UNI12"/>
      <c r="UNJ12"/>
      <c r="UNK12"/>
      <c r="UNL12"/>
      <c r="UNM12"/>
      <c r="UNN12"/>
      <c r="UNO12"/>
      <c r="UNP12"/>
      <c r="UNQ12"/>
      <c r="UNR12"/>
      <c r="UNS12"/>
      <c r="UNT12"/>
      <c r="UOY12" s="112"/>
      <c r="UOZ12" s="112"/>
      <c r="UPA12" s="112"/>
      <c r="UPB12" s="112"/>
      <c r="UPC12" s="112"/>
      <c r="UPD12" s="112"/>
      <c r="UPE12" s="112"/>
      <c r="UPF12" s="112"/>
      <c r="UPG12"/>
      <c r="UPH12"/>
      <c r="UPI12"/>
      <c r="UPJ12"/>
      <c r="UPK12"/>
      <c r="UPL12"/>
      <c r="UPM12"/>
      <c r="UPN12"/>
      <c r="UPO12"/>
      <c r="UPP12"/>
      <c r="UPQ12"/>
      <c r="UPR12"/>
      <c r="UPS12"/>
      <c r="UPT12"/>
      <c r="UPU12"/>
      <c r="UPV12"/>
      <c r="UPW12"/>
      <c r="UPX12"/>
      <c r="UPY12"/>
      <c r="UPZ12"/>
      <c r="UQA12"/>
      <c r="UQB12"/>
      <c r="URG12" s="112"/>
      <c r="URH12" s="112"/>
      <c r="URI12" s="112"/>
      <c r="URJ12" s="112"/>
      <c r="URK12" s="112"/>
      <c r="URL12" s="112"/>
      <c r="URM12" s="112"/>
      <c r="URN12" s="112"/>
      <c r="URO12"/>
      <c r="URP12"/>
      <c r="URQ12"/>
      <c r="URR12"/>
      <c r="URS12"/>
      <c r="URT12"/>
      <c r="URU12"/>
      <c r="URV12"/>
      <c r="URW12"/>
      <c r="URX12"/>
      <c r="URY12"/>
      <c r="URZ12"/>
      <c r="USA12"/>
      <c r="USB12"/>
      <c r="USC12"/>
      <c r="USD12"/>
      <c r="USE12"/>
      <c r="USF12"/>
      <c r="USG12"/>
      <c r="USH12"/>
      <c r="USI12"/>
      <c r="USJ12"/>
      <c r="UTO12" s="112"/>
      <c r="UTP12" s="112"/>
      <c r="UTQ12" s="112"/>
      <c r="UTR12" s="112"/>
      <c r="UTS12" s="112"/>
      <c r="UTT12" s="112"/>
      <c r="UTU12" s="112"/>
      <c r="UTV12" s="112"/>
      <c r="UTW12"/>
      <c r="UTX12"/>
      <c r="UTY12"/>
      <c r="UTZ12"/>
      <c r="UUA12"/>
      <c r="UUB12"/>
      <c r="UUC12"/>
      <c r="UUD12"/>
      <c r="UUE12"/>
      <c r="UUF12"/>
      <c r="UUG12"/>
      <c r="UUH12"/>
      <c r="UUI12"/>
      <c r="UUJ12"/>
      <c r="UUK12"/>
      <c r="UUL12"/>
      <c r="UUM12"/>
      <c r="UUN12"/>
      <c r="UUO12"/>
      <c r="UUP12"/>
      <c r="UUQ12"/>
      <c r="UUR12"/>
      <c r="UVW12" s="112"/>
      <c r="UVX12" s="112"/>
      <c r="UVY12" s="112"/>
      <c r="UVZ12" s="112"/>
      <c r="UWA12" s="112"/>
      <c r="UWB12" s="112"/>
      <c r="UWC12" s="112"/>
      <c r="UWD12" s="112"/>
      <c r="UWE12"/>
      <c r="UWF12"/>
      <c r="UWG12"/>
      <c r="UWH12"/>
      <c r="UWI12"/>
      <c r="UWJ12"/>
      <c r="UWK12"/>
      <c r="UWL12"/>
      <c r="UWM12"/>
      <c r="UWN12"/>
      <c r="UWO12"/>
      <c r="UWP12"/>
      <c r="UWQ12"/>
      <c r="UWR12"/>
      <c r="UWS12"/>
      <c r="UWT12"/>
      <c r="UWU12"/>
      <c r="UWV12"/>
      <c r="UWW12"/>
      <c r="UWX12"/>
      <c r="UWY12"/>
      <c r="UWZ12"/>
      <c r="UYE12" s="112"/>
      <c r="UYF12" s="112"/>
      <c r="UYG12" s="112"/>
      <c r="UYH12" s="112"/>
      <c r="UYI12" s="112"/>
      <c r="UYJ12" s="112"/>
      <c r="UYK12" s="112"/>
      <c r="UYL12" s="112"/>
      <c r="UYM12"/>
      <c r="UYN12"/>
      <c r="UYO12"/>
      <c r="UYP12"/>
      <c r="UYQ12"/>
      <c r="UYR12"/>
      <c r="UYS12"/>
      <c r="UYT12"/>
      <c r="UYU12"/>
      <c r="UYV12"/>
      <c r="UYW12"/>
      <c r="UYX12"/>
      <c r="UYY12"/>
      <c r="UYZ12"/>
      <c r="UZA12"/>
      <c r="UZB12"/>
      <c r="UZC12"/>
      <c r="UZD12"/>
      <c r="UZE12"/>
      <c r="UZF12"/>
      <c r="UZG12"/>
      <c r="UZH12"/>
      <c r="VAM12" s="112"/>
      <c r="VAN12" s="112"/>
      <c r="VAO12" s="112"/>
      <c r="VAP12" s="112"/>
      <c r="VAQ12" s="112"/>
      <c r="VAR12" s="112"/>
      <c r="VAS12" s="112"/>
      <c r="VAT12" s="112"/>
      <c r="VAU12"/>
      <c r="VAV12"/>
      <c r="VAW12"/>
      <c r="VAX12"/>
      <c r="VAY12"/>
      <c r="VAZ12"/>
      <c r="VBA12"/>
      <c r="VBB12"/>
      <c r="VBC12"/>
      <c r="VBD12"/>
      <c r="VBE12"/>
      <c r="VBF12"/>
      <c r="VBG12"/>
      <c r="VBH12"/>
      <c r="VBI12"/>
      <c r="VBJ12"/>
      <c r="VBK12"/>
      <c r="VBL12"/>
      <c r="VBM12"/>
      <c r="VBN12"/>
      <c r="VBO12"/>
      <c r="VBP12"/>
      <c r="VCU12" s="112"/>
      <c r="VCV12" s="112"/>
      <c r="VCW12" s="112"/>
      <c r="VCX12" s="112"/>
      <c r="VCY12" s="112"/>
      <c r="VCZ12" s="112"/>
      <c r="VDA12" s="112"/>
      <c r="VDB12" s="112"/>
      <c r="VDC12"/>
      <c r="VDD12"/>
      <c r="VDE12"/>
      <c r="VDF12"/>
      <c r="VDG12"/>
      <c r="VDH12"/>
      <c r="VDI12"/>
      <c r="VDJ12"/>
      <c r="VDK12"/>
      <c r="VDL12"/>
      <c r="VDM12"/>
      <c r="VDN12"/>
      <c r="VDO12"/>
      <c r="VDP12"/>
      <c r="VDQ12"/>
      <c r="VDR12"/>
      <c r="VDS12"/>
      <c r="VDT12"/>
      <c r="VDU12"/>
      <c r="VDV12"/>
      <c r="VDW12"/>
      <c r="VDX12"/>
      <c r="VFC12" s="112"/>
      <c r="VFD12" s="112"/>
      <c r="VFE12" s="112"/>
      <c r="VFF12" s="112"/>
      <c r="VFG12" s="112"/>
      <c r="VFH12" s="112"/>
      <c r="VFI12" s="112"/>
      <c r="VFJ12" s="112"/>
      <c r="VFK12"/>
      <c r="VFL12"/>
      <c r="VFM12"/>
      <c r="VFN12"/>
      <c r="VFO12"/>
      <c r="VFP12"/>
      <c r="VFQ12"/>
      <c r="VFR12"/>
      <c r="VFS12"/>
      <c r="VFT12"/>
      <c r="VFU12"/>
      <c r="VFV12"/>
      <c r="VFW12"/>
      <c r="VFX12"/>
      <c r="VFY12"/>
      <c r="VFZ12"/>
      <c r="VGA12"/>
      <c r="VGB12"/>
      <c r="VGC12"/>
      <c r="VGD12"/>
      <c r="VGE12"/>
      <c r="VGF12"/>
      <c r="VHK12" s="112"/>
      <c r="VHL12" s="112"/>
      <c r="VHM12" s="112"/>
      <c r="VHN12" s="112"/>
      <c r="VHO12" s="112"/>
      <c r="VHP12" s="112"/>
      <c r="VHQ12" s="112"/>
      <c r="VHR12" s="112"/>
      <c r="VHS12"/>
      <c r="VHT12"/>
      <c r="VHU12"/>
      <c r="VHV12"/>
      <c r="VHW12"/>
      <c r="VHX12"/>
      <c r="VHY12"/>
      <c r="VHZ12"/>
      <c r="VIA12"/>
      <c r="VIB12"/>
      <c r="VIC12"/>
      <c r="VID12"/>
      <c r="VIE12"/>
      <c r="VIF12"/>
      <c r="VIG12"/>
      <c r="VIH12"/>
      <c r="VII12"/>
      <c r="VIJ12"/>
      <c r="VIK12"/>
      <c r="VIL12"/>
      <c r="VIM12"/>
      <c r="VIN12"/>
      <c r="VJS12" s="112"/>
      <c r="VJT12" s="112"/>
      <c r="VJU12" s="112"/>
      <c r="VJV12" s="112"/>
      <c r="VJW12" s="112"/>
      <c r="VJX12" s="112"/>
      <c r="VJY12" s="112"/>
      <c r="VJZ12" s="112"/>
      <c r="VKA12"/>
      <c r="VKB12"/>
      <c r="VKC12"/>
      <c r="VKD12"/>
      <c r="VKE12"/>
      <c r="VKF12"/>
      <c r="VKG12"/>
      <c r="VKH12"/>
      <c r="VKI12"/>
      <c r="VKJ12"/>
      <c r="VKK12"/>
      <c r="VKL12"/>
      <c r="VKM12"/>
      <c r="VKN12"/>
      <c r="VKO12"/>
      <c r="VKP12"/>
      <c r="VKQ12"/>
      <c r="VKR12"/>
      <c r="VKS12"/>
      <c r="VKT12"/>
      <c r="VKU12"/>
      <c r="VKV12"/>
      <c r="VMA12" s="112"/>
      <c r="VMB12" s="112"/>
      <c r="VMC12" s="112"/>
      <c r="VMD12" s="112"/>
      <c r="VME12" s="112"/>
      <c r="VMF12" s="112"/>
      <c r="VMG12" s="112"/>
      <c r="VMH12" s="112"/>
      <c r="VMI12"/>
      <c r="VMJ12"/>
      <c r="VMK12"/>
      <c r="VML12"/>
      <c r="VMM12"/>
      <c r="VMN12"/>
      <c r="VMO12"/>
      <c r="VMP12"/>
      <c r="VMQ12"/>
      <c r="VMR12"/>
      <c r="VMS12"/>
      <c r="VMT12"/>
      <c r="VMU12"/>
      <c r="VMV12"/>
      <c r="VMW12"/>
      <c r="VMX12"/>
      <c r="VMY12"/>
      <c r="VMZ12"/>
      <c r="VNA12"/>
      <c r="VNB12"/>
      <c r="VNC12"/>
      <c r="VND12"/>
      <c r="VOI12" s="112"/>
      <c r="VOJ12" s="112"/>
      <c r="VOK12" s="112"/>
      <c r="VOL12" s="112"/>
      <c r="VOM12" s="112"/>
      <c r="VON12" s="112"/>
      <c r="VOO12" s="112"/>
      <c r="VOP12" s="112"/>
      <c r="VOQ12"/>
      <c r="VOR12"/>
      <c r="VOS12"/>
      <c r="VOT12"/>
      <c r="VOU12"/>
      <c r="VOV12"/>
      <c r="VOW12"/>
      <c r="VOX12"/>
      <c r="VOY12"/>
      <c r="VOZ12"/>
      <c r="VPA12"/>
      <c r="VPB12"/>
      <c r="VPC12"/>
      <c r="VPD12"/>
      <c r="VPE12"/>
      <c r="VPF12"/>
      <c r="VPG12"/>
      <c r="VPH12"/>
      <c r="VPI12"/>
      <c r="VPJ12"/>
      <c r="VPK12"/>
      <c r="VPL12"/>
      <c r="VQQ12" s="112"/>
      <c r="VQR12" s="112"/>
      <c r="VQS12" s="112"/>
      <c r="VQT12" s="112"/>
      <c r="VQU12" s="112"/>
      <c r="VQV12" s="112"/>
      <c r="VQW12" s="112"/>
      <c r="VQX12" s="112"/>
      <c r="VQY12"/>
      <c r="VQZ12"/>
      <c r="VRA12"/>
      <c r="VRB12"/>
      <c r="VRC12"/>
      <c r="VRD12"/>
      <c r="VRE12"/>
      <c r="VRF12"/>
      <c r="VRG12"/>
      <c r="VRH12"/>
      <c r="VRI12"/>
      <c r="VRJ12"/>
      <c r="VRK12"/>
      <c r="VRL12"/>
      <c r="VRM12"/>
      <c r="VRN12"/>
      <c r="VRO12"/>
      <c r="VRP12"/>
      <c r="VRQ12"/>
      <c r="VRR12"/>
      <c r="VRS12"/>
      <c r="VRT12"/>
      <c r="VSY12" s="112"/>
      <c r="VSZ12" s="112"/>
      <c r="VTA12" s="112"/>
      <c r="VTB12" s="112"/>
      <c r="VTC12" s="112"/>
      <c r="VTD12" s="112"/>
      <c r="VTE12" s="112"/>
      <c r="VTF12" s="112"/>
      <c r="VTG12"/>
      <c r="VTH12"/>
      <c r="VTI12"/>
      <c r="VTJ12"/>
      <c r="VTK12"/>
      <c r="VTL12"/>
      <c r="VTM12"/>
      <c r="VTN12"/>
      <c r="VTO12"/>
      <c r="VTP12"/>
      <c r="VTQ12"/>
      <c r="VTR12"/>
      <c r="VTS12"/>
      <c r="VTT12"/>
      <c r="VTU12"/>
      <c r="VTV12"/>
      <c r="VTW12"/>
      <c r="VTX12"/>
      <c r="VTY12"/>
      <c r="VTZ12"/>
      <c r="VUA12"/>
      <c r="VUB12"/>
      <c r="VVG12" s="112"/>
      <c r="VVH12" s="112"/>
      <c r="VVI12" s="112"/>
      <c r="VVJ12" s="112"/>
      <c r="VVK12" s="112"/>
      <c r="VVL12" s="112"/>
      <c r="VVM12" s="112"/>
      <c r="VVN12" s="112"/>
      <c r="VVO12"/>
      <c r="VVP12"/>
      <c r="VVQ12"/>
      <c r="VVR12"/>
      <c r="VVS12"/>
      <c r="VVT12"/>
      <c r="VVU12"/>
      <c r="VVV12"/>
      <c r="VVW12"/>
      <c r="VVX12"/>
      <c r="VVY12"/>
      <c r="VVZ12"/>
      <c r="VWA12"/>
      <c r="VWB12"/>
      <c r="VWC12"/>
      <c r="VWD12"/>
      <c r="VWE12"/>
      <c r="VWF12"/>
      <c r="VWG12"/>
      <c r="VWH12"/>
      <c r="VWI12"/>
      <c r="VWJ12"/>
      <c r="VXO12" s="112"/>
      <c r="VXP12" s="112"/>
      <c r="VXQ12" s="112"/>
      <c r="VXR12" s="112"/>
      <c r="VXS12" s="112"/>
      <c r="VXT12" s="112"/>
      <c r="VXU12" s="112"/>
      <c r="VXV12" s="112"/>
      <c r="VXW12"/>
      <c r="VXX12"/>
      <c r="VXY12"/>
      <c r="VXZ12"/>
      <c r="VYA12"/>
      <c r="VYB12"/>
      <c r="VYC12"/>
      <c r="VYD12"/>
      <c r="VYE12"/>
      <c r="VYF12"/>
      <c r="VYG12"/>
      <c r="VYH12"/>
      <c r="VYI12"/>
      <c r="VYJ12"/>
      <c r="VYK12"/>
      <c r="VYL12"/>
      <c r="VYM12"/>
      <c r="VYN12"/>
      <c r="VYO12"/>
      <c r="VYP12"/>
      <c r="VYQ12"/>
      <c r="VYR12"/>
      <c r="VZW12" s="112"/>
      <c r="VZX12" s="112"/>
      <c r="VZY12" s="112"/>
      <c r="VZZ12" s="112"/>
      <c r="WAA12" s="112"/>
      <c r="WAB12" s="112"/>
      <c r="WAC12" s="112"/>
      <c r="WAD12" s="112"/>
      <c r="WAE12"/>
      <c r="WAF12"/>
      <c r="WAG12"/>
      <c r="WAH12"/>
      <c r="WAI12"/>
      <c r="WAJ12"/>
      <c r="WAK12"/>
      <c r="WAL12"/>
      <c r="WAM12"/>
      <c r="WAN12"/>
      <c r="WAO12"/>
      <c r="WAP12"/>
      <c r="WAQ12"/>
      <c r="WAR12"/>
      <c r="WAS12"/>
      <c r="WAT12"/>
      <c r="WAU12"/>
      <c r="WAV12"/>
      <c r="WAW12"/>
      <c r="WAX12"/>
      <c r="WAY12"/>
      <c r="WAZ12"/>
      <c r="WCE12" s="112"/>
      <c r="WCF12" s="112"/>
      <c r="WCG12" s="112"/>
      <c r="WCH12" s="112"/>
      <c r="WCI12" s="112"/>
      <c r="WCJ12" s="112"/>
      <c r="WCK12" s="112"/>
      <c r="WCL12" s="112"/>
      <c r="WCM12"/>
      <c r="WCN12"/>
      <c r="WCO12"/>
      <c r="WCP12"/>
      <c r="WCQ12"/>
      <c r="WCR12"/>
      <c r="WCS12"/>
      <c r="WCT12"/>
      <c r="WCU12"/>
      <c r="WCV12"/>
      <c r="WCW12"/>
      <c r="WCX12"/>
      <c r="WCY12"/>
      <c r="WCZ12"/>
      <c r="WDA12"/>
      <c r="WDB12"/>
      <c r="WDC12"/>
      <c r="WDD12"/>
      <c r="WDE12"/>
      <c r="WDF12"/>
      <c r="WDG12"/>
      <c r="WDH12"/>
      <c r="WEM12" s="112"/>
      <c r="WEN12" s="112"/>
      <c r="WEO12" s="112"/>
      <c r="WEP12" s="112"/>
      <c r="WEQ12" s="112"/>
      <c r="WER12" s="112"/>
      <c r="WES12" s="112"/>
      <c r="WET12" s="112"/>
      <c r="WEU12"/>
      <c r="WEV12"/>
      <c r="WEW12"/>
      <c r="WEX12"/>
      <c r="WEY12"/>
      <c r="WEZ12"/>
      <c r="WFA12"/>
      <c r="WFB12"/>
      <c r="WFC12"/>
      <c r="WFD12"/>
      <c r="WFE12"/>
      <c r="WFF12"/>
      <c r="WFG12"/>
      <c r="WFH12"/>
      <c r="WFI12"/>
      <c r="WFJ12"/>
      <c r="WFK12"/>
      <c r="WFL12"/>
      <c r="WFM12"/>
      <c r="WFN12"/>
      <c r="WFO12"/>
      <c r="WFP12"/>
      <c r="WGU12" s="112"/>
      <c r="WGV12" s="112"/>
      <c r="WGW12" s="112"/>
      <c r="WGX12" s="112"/>
      <c r="WGY12" s="112"/>
      <c r="WGZ12" s="112"/>
      <c r="WHA12" s="112"/>
      <c r="WHB12" s="112"/>
      <c r="WHC12"/>
      <c r="WHD12"/>
      <c r="WHE12"/>
      <c r="WHF12"/>
      <c r="WHG12"/>
      <c r="WHH12"/>
      <c r="WHI12"/>
      <c r="WHJ12"/>
      <c r="WHK12"/>
      <c r="WHL12"/>
      <c r="WHM12"/>
      <c r="WHN12"/>
      <c r="WHO12"/>
      <c r="WHP12"/>
      <c r="WHQ12"/>
      <c r="WHR12"/>
      <c r="WHS12"/>
      <c r="WHT12"/>
      <c r="WHU12"/>
      <c r="WHV12"/>
      <c r="WHW12"/>
      <c r="WHX12"/>
      <c r="WJC12" s="112"/>
      <c r="WJD12" s="112"/>
      <c r="WJE12" s="112"/>
      <c r="WJF12" s="112"/>
      <c r="WJG12" s="112"/>
      <c r="WJH12" s="112"/>
      <c r="WJI12" s="112"/>
      <c r="WJJ12" s="112"/>
      <c r="WJK12"/>
      <c r="WJL12"/>
      <c r="WJM12"/>
      <c r="WJN12"/>
      <c r="WJO12"/>
      <c r="WJP12"/>
      <c r="WJQ12"/>
      <c r="WJR12"/>
      <c r="WJS12"/>
      <c r="WJT12"/>
      <c r="WJU12"/>
      <c r="WJV12"/>
      <c r="WJW12"/>
      <c r="WJX12"/>
      <c r="WJY12"/>
      <c r="WJZ12"/>
      <c r="WKA12"/>
      <c r="WKB12"/>
      <c r="WKC12"/>
      <c r="WKD12"/>
      <c r="WKE12"/>
      <c r="WKF12"/>
      <c r="WLK12" s="112"/>
      <c r="WLL12" s="112"/>
      <c r="WLM12" s="112"/>
      <c r="WLN12" s="112"/>
      <c r="WLO12" s="112"/>
      <c r="WLP12" s="112"/>
      <c r="WLQ12" s="112"/>
      <c r="WLR12" s="112"/>
      <c r="WLS12"/>
      <c r="WLT12"/>
      <c r="WLU12"/>
      <c r="WLV12"/>
      <c r="WLW12"/>
      <c r="WLX12"/>
      <c r="WLY12"/>
      <c r="WLZ12"/>
      <c r="WMA12"/>
      <c r="WMB12"/>
      <c r="WMC12"/>
      <c r="WMD12"/>
      <c r="WME12"/>
      <c r="WMF12"/>
      <c r="WMG12"/>
      <c r="WMH12"/>
      <c r="WMI12"/>
      <c r="WMJ12"/>
      <c r="WMK12"/>
      <c r="WML12"/>
      <c r="WMM12"/>
      <c r="WMN12"/>
      <c r="WNS12" s="112"/>
      <c r="WNT12" s="112"/>
      <c r="WNU12" s="112"/>
      <c r="WNV12" s="112"/>
      <c r="WNW12" s="112"/>
      <c r="WNX12" s="112"/>
      <c r="WNY12" s="112"/>
      <c r="WNZ12" s="112"/>
      <c r="WOA12"/>
      <c r="WOB12"/>
      <c r="WOC12"/>
      <c r="WOD12"/>
      <c r="WOE12"/>
      <c r="WOF12"/>
      <c r="WOG12"/>
      <c r="WOH12"/>
      <c r="WOI12"/>
      <c r="WOJ12"/>
      <c r="WOK12"/>
      <c r="WOL12"/>
      <c r="WOM12"/>
      <c r="WON12"/>
      <c r="WOO12"/>
      <c r="WOP12"/>
      <c r="WOQ12"/>
      <c r="WOR12"/>
      <c r="WOS12"/>
      <c r="WOT12"/>
      <c r="WOU12"/>
      <c r="WOV12"/>
      <c r="WQA12" s="112"/>
      <c r="WQB12" s="112"/>
      <c r="WQC12" s="112"/>
      <c r="WQD12" s="112"/>
      <c r="WQE12" s="112"/>
      <c r="WQF12" s="112"/>
      <c r="WQG12" s="112"/>
      <c r="WQH12" s="112"/>
      <c r="WQI12"/>
      <c r="WQJ12"/>
      <c r="WQK12"/>
      <c r="WQL12"/>
      <c r="WQM12"/>
      <c r="WQN12"/>
      <c r="WQO12"/>
      <c r="WQP12"/>
      <c r="WQQ12"/>
      <c r="WQR12"/>
      <c r="WQS12"/>
      <c r="WQT12"/>
      <c r="WQU12"/>
      <c r="WQV12"/>
      <c r="WQW12"/>
      <c r="WQX12"/>
      <c r="WQY12"/>
      <c r="WQZ12"/>
      <c r="WRA12"/>
      <c r="WRB12"/>
      <c r="WRC12"/>
      <c r="WRD12"/>
      <c r="WSI12" s="112"/>
      <c r="WSJ12" s="112"/>
      <c r="WSK12" s="112"/>
      <c r="WSL12" s="112"/>
      <c r="WSM12" s="112"/>
      <c r="WSN12" s="112"/>
      <c r="WSO12" s="112"/>
      <c r="WSP12" s="112"/>
      <c r="WSQ12"/>
      <c r="WSR12"/>
      <c r="WSS12"/>
      <c r="WST12"/>
      <c r="WSU12"/>
      <c r="WSV12"/>
      <c r="WSW12"/>
      <c r="WSX12"/>
      <c r="WSY12"/>
      <c r="WSZ12"/>
      <c r="WTA12"/>
      <c r="WTB12"/>
      <c r="WTC12"/>
      <c r="WTD12"/>
      <c r="WTE12"/>
      <c r="WTF12"/>
      <c r="WTG12"/>
      <c r="WTH12"/>
      <c r="WTI12"/>
      <c r="WTJ12"/>
      <c r="WTK12"/>
      <c r="WTL12"/>
      <c r="WUQ12" s="112"/>
      <c r="WUR12" s="112"/>
      <c r="WUS12" s="112"/>
      <c r="WUT12" s="112"/>
      <c r="WUU12" s="112"/>
      <c r="WUV12" s="112"/>
      <c r="WUW12" s="112"/>
      <c r="WUX12" s="112"/>
      <c r="WUY12"/>
      <c r="WUZ12"/>
      <c r="WVA12"/>
      <c r="WVB12"/>
      <c r="WVC12"/>
      <c r="WVD12"/>
      <c r="WVE12"/>
      <c r="WVF12"/>
      <c r="WVG12"/>
      <c r="WVH12"/>
      <c r="WVI12"/>
      <c r="WVJ12"/>
      <c r="WVK12"/>
      <c r="WVL12"/>
      <c r="WVM12"/>
      <c r="WVN12"/>
      <c r="WVO12"/>
      <c r="WVP12"/>
      <c r="WVQ12"/>
      <c r="WVR12"/>
      <c r="WVS12"/>
      <c r="WVT12"/>
      <c r="WWY12" s="112"/>
      <c r="WWZ12" s="112"/>
      <c r="WXA12" s="112"/>
      <c r="WXB12" s="112"/>
      <c r="WXC12" s="112"/>
      <c r="WXD12" s="112"/>
      <c r="WXE12" s="112"/>
      <c r="WXF12" s="112"/>
      <c r="WXG12"/>
      <c r="WXH12"/>
      <c r="WXI12"/>
      <c r="WXJ12"/>
      <c r="WXK12"/>
      <c r="WXL12"/>
      <c r="WXM12"/>
      <c r="WXN12"/>
      <c r="WXO12"/>
      <c r="WXP12"/>
      <c r="WXQ12"/>
      <c r="WXR12"/>
      <c r="WXS12"/>
      <c r="WXT12"/>
      <c r="WXU12"/>
      <c r="WXV12"/>
      <c r="WXW12"/>
      <c r="WXX12"/>
      <c r="WXY12"/>
      <c r="WXZ12"/>
      <c r="WYA12"/>
      <c r="WYB12"/>
      <c r="WZG12" s="112"/>
      <c r="WZH12" s="112"/>
      <c r="WZI12" s="112"/>
      <c r="WZJ12" s="112"/>
      <c r="WZK12" s="112"/>
      <c r="WZL12" s="112"/>
      <c r="WZM12" s="112"/>
      <c r="WZN12" s="112"/>
      <c r="WZO12"/>
      <c r="WZP12"/>
      <c r="WZQ12"/>
      <c r="WZR12"/>
      <c r="WZS12"/>
      <c r="WZT12"/>
      <c r="WZU12"/>
      <c r="WZV12"/>
      <c r="WZW12"/>
      <c r="WZX12"/>
      <c r="WZY12"/>
      <c r="WZZ12"/>
      <c r="XAA12"/>
      <c r="XAB12"/>
      <c r="XAC12"/>
      <c r="XAD12"/>
      <c r="XAE12"/>
      <c r="XAF12"/>
      <c r="XAG12"/>
      <c r="XAH12"/>
      <c r="XAI12"/>
      <c r="XAJ12"/>
      <c r="XBO12" s="112"/>
      <c r="XBP12" s="112"/>
      <c r="XBQ12" s="112"/>
      <c r="XBR12" s="112"/>
      <c r="XBS12" s="112"/>
      <c r="XBT12" s="112"/>
      <c r="XBU12" s="112"/>
      <c r="XBV12" s="112"/>
      <c r="XBW12"/>
      <c r="XBX12"/>
      <c r="XBY12"/>
      <c r="XBZ12"/>
      <c r="XCA12"/>
      <c r="XCB12"/>
      <c r="XCC12"/>
      <c r="XCD12"/>
      <c r="XCE12"/>
      <c r="XCF12"/>
      <c r="XCG12"/>
      <c r="XCH12"/>
      <c r="XCI12"/>
      <c r="XCJ12"/>
      <c r="XCK12"/>
      <c r="XCL12"/>
      <c r="XCM12"/>
      <c r="XCN12"/>
      <c r="XCO12"/>
      <c r="XCP12"/>
      <c r="XCQ12"/>
      <c r="XCR12"/>
      <c r="XDW12" s="112"/>
      <c r="XDX12" s="112"/>
      <c r="XDY12" s="112"/>
      <c r="XDZ12" s="112"/>
      <c r="XEA12" s="112"/>
      <c r="XEB12" s="112"/>
      <c r="XEC12" s="112"/>
      <c r="XED12" s="112"/>
      <c r="XEE12"/>
      <c r="XEF12"/>
      <c r="XEG12"/>
      <c r="XEH12"/>
      <c r="XEI12"/>
      <c r="XEJ12"/>
      <c r="XEK12"/>
      <c r="XEL12"/>
      <c r="XEM12"/>
      <c r="XEN12"/>
      <c r="XEO12"/>
      <c r="XEP12"/>
      <c r="XEQ12"/>
      <c r="XER12"/>
      <c r="XES12"/>
      <c r="XET12"/>
      <c r="XEU12"/>
      <c r="XEV12"/>
      <c r="XEW12"/>
      <c r="XEX12"/>
      <c r="XEY12"/>
      <c r="XEZ12"/>
    </row>
    <row r="13" spans="1:16384" s="5" customFormat="1" ht="20.100000000000001" customHeight="1">
      <c r="X13" s="305" t="s">
        <v>498</v>
      </c>
      <c r="Y13" s="399" t="str">
        <f>VLOOKUP(AA13,AE25:AG26,2)</f>
        <v>PRATI</v>
      </c>
      <c r="Z13" s="399"/>
      <c r="AA13" s="306">
        <v>1</v>
      </c>
      <c r="AB13" s="403" t="str">
        <f>VLOOKUP(AA13,AE25:AG26,3)</f>
        <v>Exercices Pratiques</v>
      </c>
      <c r="AC13" s="403"/>
      <c r="AD13" s="403"/>
      <c r="AE13" s="68"/>
      <c r="AF13" s="68"/>
      <c r="AG13" s="68"/>
      <c r="AH13" s="68"/>
      <c r="AI13" s="68"/>
      <c r="AJ13" s="112"/>
      <c r="AK13" s="112"/>
      <c r="AL13" s="112"/>
      <c r="AM13" s="188"/>
      <c r="AN13" s="188"/>
      <c r="AO13" s="188"/>
      <c r="AP13" s="188"/>
      <c r="AQ13" s="188"/>
      <c r="AR13" s="188"/>
      <c r="AS13"/>
      <c r="AT13"/>
      <c r="AU13"/>
      <c r="AV13"/>
      <c r="AW13"/>
      <c r="AX13"/>
      <c r="AY13"/>
      <c r="AZ13"/>
      <c r="BA13"/>
      <c r="BB13"/>
      <c r="BC13"/>
      <c r="BD13"/>
      <c r="BE13"/>
      <c r="BF13"/>
      <c r="BG13"/>
      <c r="BH13"/>
      <c r="CM13" s="112"/>
      <c r="CN13" s="112"/>
      <c r="CO13" s="112"/>
      <c r="CP13" s="112"/>
      <c r="CQ13" s="112"/>
      <c r="CR13" s="112"/>
      <c r="CS13" s="112"/>
      <c r="CT13" s="112"/>
      <c r="CU13"/>
      <c r="CV13"/>
      <c r="CW13"/>
      <c r="CX13"/>
      <c r="CY13"/>
      <c r="CZ13"/>
      <c r="DA13"/>
      <c r="DB13"/>
      <c r="DC13"/>
      <c r="DD13"/>
      <c r="DE13"/>
      <c r="DF13"/>
      <c r="DG13"/>
      <c r="DH13"/>
      <c r="DI13"/>
      <c r="DJ13"/>
      <c r="DK13"/>
      <c r="DL13"/>
      <c r="DM13"/>
      <c r="DN13"/>
      <c r="DO13"/>
      <c r="DP13"/>
      <c r="EU13" s="112"/>
      <c r="EV13" s="112"/>
      <c r="EW13" s="112"/>
      <c r="EX13" s="112"/>
      <c r="EY13" s="112"/>
      <c r="EZ13" s="112"/>
      <c r="FA13" s="112"/>
      <c r="FB13" s="112"/>
      <c r="FC13"/>
      <c r="FD13"/>
      <c r="FE13"/>
      <c r="FF13"/>
      <c r="FG13"/>
      <c r="FH13"/>
      <c r="FI13"/>
      <c r="FJ13"/>
      <c r="FK13"/>
      <c r="FL13"/>
      <c r="FM13"/>
      <c r="FN13"/>
      <c r="FO13"/>
      <c r="FP13"/>
      <c r="FQ13"/>
      <c r="FR13"/>
      <c r="FS13"/>
      <c r="FT13"/>
      <c r="FU13"/>
      <c r="FV13"/>
      <c r="FW13"/>
      <c r="FX13"/>
      <c r="HC13" s="112"/>
      <c r="HD13" s="112"/>
      <c r="HE13" s="112"/>
      <c r="HF13" s="112"/>
      <c r="HG13" s="112"/>
      <c r="HH13" s="112"/>
      <c r="HI13" s="112"/>
      <c r="HJ13" s="112"/>
      <c r="HK13"/>
      <c r="HL13"/>
      <c r="HM13"/>
      <c r="HN13"/>
      <c r="HO13"/>
      <c r="HP13"/>
      <c r="HQ13"/>
      <c r="HR13"/>
      <c r="HS13"/>
      <c r="HT13"/>
      <c r="HU13"/>
      <c r="HV13"/>
      <c r="HW13"/>
      <c r="HX13"/>
      <c r="HY13"/>
      <c r="HZ13"/>
      <c r="IA13"/>
      <c r="IB13"/>
      <c r="IC13"/>
      <c r="ID13"/>
      <c r="IE13"/>
      <c r="IF13"/>
      <c r="JK13" s="112"/>
      <c r="JL13" s="112"/>
      <c r="JM13" s="112"/>
      <c r="JN13" s="112"/>
      <c r="JO13" s="112"/>
      <c r="JP13" s="112"/>
      <c r="JQ13" s="112"/>
      <c r="JR13" s="112"/>
      <c r="JS13"/>
      <c r="JT13"/>
      <c r="JU13"/>
      <c r="JV13"/>
      <c r="JW13"/>
      <c r="JX13"/>
      <c r="JY13"/>
      <c r="JZ13"/>
      <c r="KA13"/>
      <c r="KB13"/>
      <c r="KC13"/>
      <c r="KD13"/>
      <c r="KE13"/>
      <c r="KF13"/>
      <c r="KG13"/>
      <c r="KH13"/>
      <c r="KI13"/>
      <c r="KJ13"/>
      <c r="KK13"/>
      <c r="KL13"/>
      <c r="KM13"/>
      <c r="KN13"/>
      <c r="LS13" s="112"/>
      <c r="LT13" s="112"/>
      <c r="LU13" s="112"/>
      <c r="LV13" s="112"/>
      <c r="LW13" s="112"/>
      <c r="LX13" s="112"/>
      <c r="LY13" s="112"/>
      <c r="LZ13" s="112"/>
      <c r="MA13"/>
      <c r="MB13"/>
      <c r="MC13"/>
      <c r="MD13"/>
      <c r="ME13"/>
      <c r="MF13"/>
      <c r="MG13"/>
      <c r="MH13"/>
      <c r="MI13"/>
      <c r="MJ13"/>
      <c r="MK13"/>
      <c r="ML13"/>
      <c r="MM13"/>
      <c r="MN13"/>
      <c r="MO13"/>
      <c r="MP13"/>
      <c r="MQ13"/>
      <c r="MR13"/>
      <c r="MS13"/>
      <c r="MT13"/>
      <c r="MU13"/>
      <c r="MV13"/>
      <c r="OA13" s="112"/>
      <c r="OB13" s="112"/>
      <c r="OC13" s="112"/>
      <c r="OD13" s="112"/>
      <c r="OE13" s="112"/>
      <c r="OF13" s="112"/>
      <c r="OG13" s="112"/>
      <c r="OH13" s="112"/>
      <c r="OI13"/>
      <c r="OJ13"/>
      <c r="OK13"/>
      <c r="OL13"/>
      <c r="OM13"/>
      <c r="ON13"/>
      <c r="OO13"/>
      <c r="OP13"/>
      <c r="OQ13"/>
      <c r="OR13"/>
      <c r="OS13"/>
      <c r="OT13"/>
      <c r="OU13"/>
      <c r="OV13"/>
      <c r="OW13"/>
      <c r="OX13"/>
      <c r="OY13"/>
      <c r="OZ13"/>
      <c r="PA13"/>
      <c r="PB13"/>
      <c r="PC13"/>
      <c r="PD13"/>
      <c r="QI13" s="112"/>
      <c r="QJ13" s="112"/>
      <c r="QK13" s="112"/>
      <c r="QL13" s="112"/>
      <c r="QM13" s="112"/>
      <c r="QN13" s="112"/>
      <c r="QO13" s="112"/>
      <c r="QP13" s="112"/>
      <c r="QQ13"/>
      <c r="QR13"/>
      <c r="QS13"/>
      <c r="QT13"/>
      <c r="QU13"/>
      <c r="QV13"/>
      <c r="QW13"/>
      <c r="QX13"/>
      <c r="QY13"/>
      <c r="QZ13"/>
      <c r="RA13"/>
      <c r="RB13"/>
      <c r="RC13"/>
      <c r="RD13"/>
      <c r="RE13"/>
      <c r="RF13"/>
      <c r="RG13"/>
      <c r="RH13"/>
      <c r="RI13"/>
      <c r="RJ13"/>
      <c r="RK13"/>
      <c r="RL13"/>
      <c r="SQ13" s="112"/>
      <c r="SR13" s="112"/>
      <c r="SS13" s="112"/>
      <c r="ST13" s="112"/>
      <c r="SU13" s="112"/>
      <c r="SV13" s="112"/>
      <c r="SW13" s="112"/>
      <c r="SX13" s="112"/>
      <c r="SY13"/>
      <c r="SZ13"/>
      <c r="TA13"/>
      <c r="TB13"/>
      <c r="TC13"/>
      <c r="TD13"/>
      <c r="TE13"/>
      <c r="TF13"/>
      <c r="TG13"/>
      <c r="TH13"/>
      <c r="TI13"/>
      <c r="TJ13"/>
      <c r="TK13"/>
      <c r="TL13"/>
      <c r="TM13"/>
      <c r="TN13"/>
      <c r="TO13"/>
      <c r="TP13"/>
      <c r="TQ13"/>
      <c r="TR13"/>
      <c r="TS13"/>
      <c r="TT13"/>
      <c r="UY13" s="112"/>
      <c r="UZ13" s="112"/>
      <c r="VA13" s="112"/>
      <c r="VB13" s="112"/>
      <c r="VC13" s="112"/>
      <c r="VD13" s="112"/>
      <c r="VE13" s="112"/>
      <c r="VF13" s="112"/>
      <c r="VG13"/>
      <c r="VH13"/>
      <c r="VI13"/>
      <c r="VJ13"/>
      <c r="VK13"/>
      <c r="VL13"/>
      <c r="VM13"/>
      <c r="VN13"/>
      <c r="VO13"/>
      <c r="VP13"/>
      <c r="VQ13"/>
      <c r="VR13"/>
      <c r="VS13"/>
      <c r="VT13"/>
      <c r="VU13"/>
      <c r="VV13"/>
      <c r="VW13"/>
      <c r="VX13"/>
      <c r="VY13"/>
      <c r="VZ13"/>
      <c r="WA13"/>
      <c r="WB13"/>
      <c r="XG13" s="112"/>
      <c r="XH13" s="112"/>
      <c r="XI13" s="112"/>
      <c r="XJ13" s="112"/>
      <c r="XK13" s="112"/>
      <c r="XL13" s="112"/>
      <c r="XM13" s="112"/>
      <c r="XN13" s="112"/>
      <c r="XO13"/>
      <c r="XP13"/>
      <c r="XQ13"/>
      <c r="XR13"/>
      <c r="XS13"/>
      <c r="XT13"/>
      <c r="XU13"/>
      <c r="XV13"/>
      <c r="XW13"/>
      <c r="XX13"/>
      <c r="XY13"/>
      <c r="XZ13"/>
      <c r="YA13"/>
      <c r="YB13"/>
      <c r="YC13"/>
      <c r="YD13"/>
      <c r="YE13"/>
      <c r="YF13"/>
      <c r="YG13"/>
      <c r="YH13"/>
      <c r="YI13"/>
      <c r="YJ13"/>
      <c r="ZO13" s="112"/>
      <c r="ZP13" s="112"/>
      <c r="ZQ13" s="112"/>
      <c r="ZR13" s="112"/>
      <c r="ZS13" s="112"/>
      <c r="ZT13" s="112"/>
      <c r="ZU13" s="112"/>
      <c r="ZV13" s="112"/>
      <c r="ZW13"/>
      <c r="ZX13"/>
      <c r="ZY13"/>
      <c r="ZZ13"/>
      <c r="AAA13"/>
      <c r="AAB13"/>
      <c r="AAC13"/>
      <c r="AAD13"/>
      <c r="AAE13"/>
      <c r="AAF13"/>
      <c r="AAG13"/>
      <c r="AAH13"/>
      <c r="AAI13"/>
      <c r="AAJ13"/>
      <c r="AAK13"/>
      <c r="AAL13"/>
      <c r="AAM13"/>
      <c r="AAN13"/>
      <c r="AAO13"/>
      <c r="AAP13"/>
      <c r="AAQ13"/>
      <c r="AAR13"/>
      <c r="ABW13" s="112"/>
      <c r="ABX13" s="112"/>
      <c r="ABY13" s="112"/>
      <c r="ABZ13" s="112"/>
      <c r="ACA13" s="112"/>
      <c r="ACB13" s="112"/>
      <c r="ACC13" s="112"/>
      <c r="ACD13" s="112"/>
      <c r="ACE13"/>
      <c r="ACF13"/>
      <c r="ACG13"/>
      <c r="ACH13"/>
      <c r="ACI13"/>
      <c r="ACJ13"/>
      <c r="ACK13"/>
      <c r="ACL13"/>
      <c r="ACM13"/>
      <c r="ACN13"/>
      <c r="ACO13"/>
      <c r="ACP13"/>
      <c r="ACQ13"/>
      <c r="ACR13"/>
      <c r="ACS13"/>
      <c r="ACT13"/>
      <c r="ACU13"/>
      <c r="ACV13"/>
      <c r="ACW13"/>
      <c r="ACX13"/>
      <c r="ACY13"/>
      <c r="ACZ13"/>
      <c r="AEE13" s="112"/>
      <c r="AEF13" s="112"/>
      <c r="AEG13" s="112"/>
      <c r="AEH13" s="112"/>
      <c r="AEI13" s="112"/>
      <c r="AEJ13" s="112"/>
      <c r="AEK13" s="112"/>
      <c r="AEL13" s="112"/>
      <c r="AEM13"/>
      <c r="AEN13"/>
      <c r="AEO13"/>
      <c r="AEP13"/>
      <c r="AEQ13"/>
      <c r="AER13"/>
      <c r="AES13"/>
      <c r="AET13"/>
      <c r="AEU13"/>
      <c r="AEV13"/>
      <c r="AEW13"/>
      <c r="AEX13"/>
      <c r="AEY13"/>
      <c r="AEZ13"/>
      <c r="AFA13"/>
      <c r="AFB13"/>
      <c r="AFC13"/>
      <c r="AFD13"/>
      <c r="AFE13"/>
      <c r="AFF13"/>
      <c r="AFG13"/>
      <c r="AFH13"/>
      <c r="AGM13" s="112"/>
      <c r="AGN13" s="112"/>
      <c r="AGO13" s="112"/>
      <c r="AGP13" s="112"/>
      <c r="AGQ13" s="112"/>
      <c r="AGR13" s="112"/>
      <c r="AGS13" s="112"/>
      <c r="AGT13" s="112"/>
      <c r="AGU13"/>
      <c r="AGV13"/>
      <c r="AGW13"/>
      <c r="AGX13"/>
      <c r="AGY13"/>
      <c r="AGZ13"/>
      <c r="AHA13"/>
      <c r="AHB13"/>
      <c r="AHC13"/>
      <c r="AHD13"/>
      <c r="AHE13"/>
      <c r="AHF13"/>
      <c r="AHG13"/>
      <c r="AHH13"/>
      <c r="AHI13"/>
      <c r="AHJ13"/>
      <c r="AHK13"/>
      <c r="AHL13"/>
      <c r="AHM13"/>
      <c r="AHN13"/>
      <c r="AHO13"/>
      <c r="AHP13"/>
      <c r="AIU13" s="112"/>
      <c r="AIV13" s="112"/>
      <c r="AIW13" s="112"/>
      <c r="AIX13" s="112"/>
      <c r="AIY13" s="112"/>
      <c r="AIZ13" s="112"/>
      <c r="AJA13" s="112"/>
      <c r="AJB13" s="112"/>
      <c r="AJC13"/>
      <c r="AJD13"/>
      <c r="AJE13"/>
      <c r="AJF13"/>
      <c r="AJG13"/>
      <c r="AJH13"/>
      <c r="AJI13"/>
      <c r="AJJ13"/>
      <c r="AJK13"/>
      <c r="AJL13"/>
      <c r="AJM13"/>
      <c r="AJN13"/>
      <c r="AJO13"/>
      <c r="AJP13"/>
      <c r="AJQ13"/>
      <c r="AJR13"/>
      <c r="AJS13"/>
      <c r="AJT13"/>
      <c r="AJU13"/>
      <c r="AJV13"/>
      <c r="AJW13"/>
      <c r="AJX13"/>
      <c r="ALC13" s="112"/>
      <c r="ALD13" s="112"/>
      <c r="ALE13" s="112"/>
      <c r="ALF13" s="112"/>
      <c r="ALG13" s="112"/>
      <c r="ALH13" s="112"/>
      <c r="ALI13" s="112"/>
      <c r="ALJ13" s="112"/>
      <c r="ALK13"/>
      <c r="ALL13"/>
      <c r="ALM13"/>
      <c r="ALN13"/>
      <c r="ALO13"/>
      <c r="ALP13"/>
      <c r="ALQ13"/>
      <c r="ALR13"/>
      <c r="ALS13"/>
      <c r="ALT13"/>
      <c r="ALU13"/>
      <c r="ALV13"/>
      <c r="ALW13"/>
      <c r="ALX13"/>
      <c r="ALY13"/>
      <c r="ALZ13"/>
      <c r="AMA13"/>
      <c r="AMB13"/>
      <c r="AMC13"/>
      <c r="AMD13"/>
      <c r="AME13"/>
      <c r="AMF13"/>
      <c r="ANK13" s="112"/>
      <c r="ANL13" s="112"/>
      <c r="ANM13" s="112"/>
      <c r="ANN13" s="112"/>
      <c r="ANO13" s="112"/>
      <c r="ANP13" s="112"/>
      <c r="ANQ13" s="112"/>
      <c r="ANR13" s="112"/>
      <c r="ANS13"/>
      <c r="ANT13"/>
      <c r="ANU13"/>
      <c r="ANV13"/>
      <c r="ANW13"/>
      <c r="ANX13"/>
      <c r="ANY13"/>
      <c r="ANZ13"/>
      <c r="AOA13"/>
      <c r="AOB13"/>
      <c r="AOC13"/>
      <c r="AOD13"/>
      <c r="AOE13"/>
      <c r="AOF13"/>
      <c r="AOG13"/>
      <c r="AOH13"/>
      <c r="AOI13"/>
      <c r="AOJ13"/>
      <c r="AOK13"/>
      <c r="AOL13"/>
      <c r="AOM13"/>
      <c r="AON13"/>
      <c r="APS13" s="112"/>
      <c r="APT13" s="112"/>
      <c r="APU13" s="112"/>
      <c r="APV13" s="112"/>
      <c r="APW13" s="112"/>
      <c r="APX13" s="112"/>
      <c r="APY13" s="112"/>
      <c r="APZ13" s="112"/>
      <c r="AQA13"/>
      <c r="AQB13"/>
      <c r="AQC13"/>
      <c r="AQD13"/>
      <c r="AQE13"/>
      <c r="AQF13"/>
      <c r="AQG13"/>
      <c r="AQH13"/>
      <c r="AQI13"/>
      <c r="AQJ13"/>
      <c r="AQK13"/>
      <c r="AQL13"/>
      <c r="AQM13"/>
      <c r="AQN13"/>
      <c r="AQO13"/>
      <c r="AQP13"/>
      <c r="AQQ13"/>
      <c r="AQR13"/>
      <c r="AQS13"/>
      <c r="AQT13"/>
      <c r="AQU13"/>
      <c r="AQV13"/>
      <c r="ASA13" s="112"/>
      <c r="ASB13" s="112"/>
      <c r="ASC13" s="112"/>
      <c r="ASD13" s="112"/>
      <c r="ASE13" s="112"/>
      <c r="ASF13" s="112"/>
      <c r="ASG13" s="112"/>
      <c r="ASH13" s="112"/>
      <c r="ASI13"/>
      <c r="ASJ13"/>
      <c r="ASK13"/>
      <c r="ASL13"/>
      <c r="ASM13"/>
      <c r="ASN13"/>
      <c r="ASO13"/>
      <c r="ASP13"/>
      <c r="ASQ13"/>
      <c r="ASR13"/>
      <c r="ASS13"/>
      <c r="AST13"/>
      <c r="ASU13"/>
      <c r="ASV13"/>
      <c r="ASW13"/>
      <c r="ASX13"/>
      <c r="ASY13"/>
      <c r="ASZ13"/>
      <c r="ATA13"/>
      <c r="ATB13"/>
      <c r="ATC13"/>
      <c r="ATD13"/>
      <c r="AUI13" s="112"/>
      <c r="AUJ13" s="112"/>
      <c r="AUK13" s="112"/>
      <c r="AUL13" s="112"/>
      <c r="AUM13" s="112"/>
      <c r="AUN13" s="112"/>
      <c r="AUO13" s="112"/>
      <c r="AUP13" s="112"/>
      <c r="AUQ13"/>
      <c r="AUR13"/>
      <c r="AUS13"/>
      <c r="AUT13"/>
      <c r="AUU13"/>
      <c r="AUV13"/>
      <c r="AUW13"/>
      <c r="AUX13"/>
      <c r="AUY13"/>
      <c r="AUZ13"/>
      <c r="AVA13"/>
      <c r="AVB13"/>
      <c r="AVC13"/>
      <c r="AVD13"/>
      <c r="AVE13"/>
      <c r="AVF13"/>
      <c r="AVG13"/>
      <c r="AVH13"/>
      <c r="AVI13"/>
      <c r="AVJ13"/>
      <c r="AVK13"/>
      <c r="AVL13"/>
      <c r="AWQ13" s="112"/>
      <c r="AWR13" s="112"/>
      <c r="AWS13" s="112"/>
      <c r="AWT13" s="112"/>
      <c r="AWU13" s="112"/>
      <c r="AWV13" s="112"/>
      <c r="AWW13" s="112"/>
      <c r="AWX13" s="112"/>
      <c r="AWY13"/>
      <c r="AWZ13"/>
      <c r="AXA13"/>
      <c r="AXB13"/>
      <c r="AXC13"/>
      <c r="AXD13"/>
      <c r="AXE13"/>
      <c r="AXF13"/>
      <c r="AXG13"/>
      <c r="AXH13"/>
      <c r="AXI13"/>
      <c r="AXJ13"/>
      <c r="AXK13"/>
      <c r="AXL13"/>
      <c r="AXM13"/>
      <c r="AXN13"/>
      <c r="AXO13"/>
      <c r="AXP13"/>
      <c r="AXQ13"/>
      <c r="AXR13"/>
      <c r="AXS13"/>
      <c r="AXT13"/>
      <c r="AYY13" s="112"/>
      <c r="AYZ13" s="112"/>
      <c r="AZA13" s="112"/>
      <c r="AZB13" s="112"/>
      <c r="AZC13" s="112"/>
      <c r="AZD13" s="112"/>
      <c r="AZE13" s="112"/>
      <c r="AZF13" s="112"/>
      <c r="AZG13"/>
      <c r="AZH13"/>
      <c r="AZI13"/>
      <c r="AZJ13"/>
      <c r="AZK13"/>
      <c r="AZL13"/>
      <c r="AZM13"/>
      <c r="AZN13"/>
      <c r="AZO13"/>
      <c r="AZP13"/>
      <c r="AZQ13"/>
      <c r="AZR13"/>
      <c r="AZS13"/>
      <c r="AZT13"/>
      <c r="AZU13"/>
      <c r="AZV13"/>
      <c r="AZW13"/>
      <c r="AZX13"/>
      <c r="AZY13"/>
      <c r="AZZ13"/>
      <c r="BAA13"/>
      <c r="BAB13"/>
      <c r="BBG13" s="112"/>
      <c r="BBH13" s="112"/>
      <c r="BBI13" s="112"/>
      <c r="BBJ13" s="112"/>
      <c r="BBK13" s="112"/>
      <c r="BBL13" s="112"/>
      <c r="BBM13" s="112"/>
      <c r="BBN13" s="112"/>
      <c r="BBO13"/>
      <c r="BBP13"/>
      <c r="BBQ13"/>
      <c r="BBR13"/>
      <c r="BBS13"/>
      <c r="BBT13"/>
      <c r="BBU13"/>
      <c r="BBV13"/>
      <c r="BBW13"/>
      <c r="BBX13"/>
      <c r="BBY13"/>
      <c r="BBZ13"/>
      <c r="BCA13"/>
      <c r="BCB13"/>
      <c r="BCC13"/>
      <c r="BCD13"/>
      <c r="BCE13"/>
      <c r="BCF13"/>
      <c r="BCG13"/>
      <c r="BCH13"/>
      <c r="BCI13"/>
      <c r="BCJ13"/>
      <c r="BDO13" s="112"/>
      <c r="BDP13" s="112"/>
      <c r="BDQ13" s="112"/>
      <c r="BDR13" s="112"/>
      <c r="BDS13" s="112"/>
      <c r="BDT13" s="112"/>
      <c r="BDU13" s="112"/>
      <c r="BDV13" s="112"/>
      <c r="BDW13"/>
      <c r="BDX13"/>
      <c r="BDY13"/>
      <c r="BDZ13"/>
      <c r="BEA13"/>
      <c r="BEB13"/>
      <c r="BEC13"/>
      <c r="BED13"/>
      <c r="BEE13"/>
      <c r="BEF13"/>
      <c r="BEG13"/>
      <c r="BEH13"/>
      <c r="BEI13"/>
      <c r="BEJ13"/>
      <c r="BEK13"/>
      <c r="BEL13"/>
      <c r="BEM13"/>
      <c r="BEN13"/>
      <c r="BEO13"/>
      <c r="BEP13"/>
      <c r="BEQ13"/>
      <c r="BER13"/>
      <c r="BFW13" s="112"/>
      <c r="BFX13" s="112"/>
      <c r="BFY13" s="112"/>
      <c r="BFZ13" s="112"/>
      <c r="BGA13" s="112"/>
      <c r="BGB13" s="112"/>
      <c r="BGC13" s="112"/>
      <c r="BGD13" s="112"/>
      <c r="BGE13"/>
      <c r="BGF13"/>
      <c r="BGG13"/>
      <c r="BGH13"/>
      <c r="BGI13"/>
      <c r="BGJ13"/>
      <c r="BGK13"/>
      <c r="BGL13"/>
      <c r="BGM13"/>
      <c r="BGN13"/>
      <c r="BGO13"/>
      <c r="BGP13"/>
      <c r="BGQ13"/>
      <c r="BGR13"/>
      <c r="BGS13"/>
      <c r="BGT13"/>
      <c r="BGU13"/>
      <c r="BGV13"/>
      <c r="BGW13"/>
      <c r="BGX13"/>
      <c r="BGY13"/>
      <c r="BGZ13"/>
      <c r="BIE13" s="112"/>
      <c r="BIF13" s="112"/>
      <c r="BIG13" s="112"/>
      <c r="BIH13" s="112"/>
      <c r="BII13" s="112"/>
      <c r="BIJ13" s="112"/>
      <c r="BIK13" s="112"/>
      <c r="BIL13" s="112"/>
      <c r="BIM13"/>
      <c r="BIN13"/>
      <c r="BIO13"/>
      <c r="BIP13"/>
      <c r="BIQ13"/>
      <c r="BIR13"/>
      <c r="BIS13"/>
      <c r="BIT13"/>
      <c r="BIU13"/>
      <c r="BIV13"/>
      <c r="BIW13"/>
      <c r="BIX13"/>
      <c r="BIY13"/>
      <c r="BIZ13"/>
      <c r="BJA13"/>
      <c r="BJB13"/>
      <c r="BJC13"/>
      <c r="BJD13"/>
      <c r="BJE13"/>
      <c r="BJF13"/>
      <c r="BJG13"/>
      <c r="BJH13"/>
      <c r="BKM13" s="112"/>
      <c r="BKN13" s="112"/>
      <c r="BKO13" s="112"/>
      <c r="BKP13" s="112"/>
      <c r="BKQ13" s="112"/>
      <c r="BKR13" s="112"/>
      <c r="BKS13" s="112"/>
      <c r="BKT13" s="112"/>
      <c r="BKU13"/>
      <c r="BKV13"/>
      <c r="BKW13"/>
      <c r="BKX13"/>
      <c r="BKY13"/>
      <c r="BKZ13"/>
      <c r="BLA13"/>
      <c r="BLB13"/>
      <c r="BLC13"/>
      <c r="BLD13"/>
      <c r="BLE13"/>
      <c r="BLF13"/>
      <c r="BLG13"/>
      <c r="BLH13"/>
      <c r="BLI13"/>
      <c r="BLJ13"/>
      <c r="BLK13"/>
      <c r="BLL13"/>
      <c r="BLM13"/>
      <c r="BLN13"/>
      <c r="BLO13"/>
      <c r="BLP13"/>
      <c r="BMU13" s="112"/>
      <c r="BMV13" s="112"/>
      <c r="BMW13" s="112"/>
      <c r="BMX13" s="112"/>
      <c r="BMY13" s="112"/>
      <c r="BMZ13" s="112"/>
      <c r="BNA13" s="112"/>
      <c r="BNB13" s="112"/>
      <c r="BNC13"/>
      <c r="BND13"/>
      <c r="BNE13"/>
      <c r="BNF13"/>
      <c r="BNG13"/>
      <c r="BNH13"/>
      <c r="BNI13"/>
      <c r="BNJ13"/>
      <c r="BNK13"/>
      <c r="BNL13"/>
      <c r="BNM13"/>
      <c r="BNN13"/>
      <c r="BNO13"/>
      <c r="BNP13"/>
      <c r="BNQ13"/>
      <c r="BNR13"/>
      <c r="BNS13"/>
      <c r="BNT13"/>
      <c r="BNU13"/>
      <c r="BNV13"/>
      <c r="BNW13"/>
      <c r="BNX13"/>
      <c r="BPC13" s="112"/>
      <c r="BPD13" s="112"/>
      <c r="BPE13" s="112"/>
      <c r="BPF13" s="112"/>
      <c r="BPG13" s="112"/>
      <c r="BPH13" s="112"/>
      <c r="BPI13" s="112"/>
      <c r="BPJ13" s="112"/>
      <c r="BPK13"/>
      <c r="BPL13"/>
      <c r="BPM13"/>
      <c r="BPN13"/>
      <c r="BPO13"/>
      <c r="BPP13"/>
      <c r="BPQ13"/>
      <c r="BPR13"/>
      <c r="BPS13"/>
      <c r="BPT13"/>
      <c r="BPU13"/>
      <c r="BPV13"/>
      <c r="BPW13"/>
      <c r="BPX13"/>
      <c r="BPY13"/>
      <c r="BPZ13"/>
      <c r="BQA13"/>
      <c r="BQB13"/>
      <c r="BQC13"/>
      <c r="BQD13"/>
      <c r="BQE13"/>
      <c r="BQF13"/>
      <c r="BRK13" s="112"/>
      <c r="BRL13" s="112"/>
      <c r="BRM13" s="112"/>
      <c r="BRN13" s="112"/>
      <c r="BRO13" s="112"/>
      <c r="BRP13" s="112"/>
      <c r="BRQ13" s="112"/>
      <c r="BRR13" s="112"/>
      <c r="BRS13"/>
      <c r="BRT13"/>
      <c r="BRU13"/>
      <c r="BRV13"/>
      <c r="BRW13"/>
      <c r="BRX13"/>
      <c r="BRY13"/>
      <c r="BRZ13"/>
      <c r="BSA13"/>
      <c r="BSB13"/>
      <c r="BSC13"/>
      <c r="BSD13"/>
      <c r="BSE13"/>
      <c r="BSF13"/>
      <c r="BSG13"/>
      <c r="BSH13"/>
      <c r="BSI13"/>
      <c r="BSJ13"/>
      <c r="BSK13"/>
      <c r="BSL13"/>
      <c r="BSM13"/>
      <c r="BSN13"/>
      <c r="BTS13" s="112"/>
      <c r="BTT13" s="112"/>
      <c r="BTU13" s="112"/>
      <c r="BTV13" s="112"/>
      <c r="BTW13" s="112"/>
      <c r="BTX13" s="112"/>
      <c r="BTY13" s="112"/>
      <c r="BTZ13" s="112"/>
      <c r="BUA13"/>
      <c r="BUB13"/>
      <c r="BUC13"/>
      <c r="BUD13"/>
      <c r="BUE13"/>
      <c r="BUF13"/>
      <c r="BUG13"/>
      <c r="BUH13"/>
      <c r="BUI13"/>
      <c r="BUJ13"/>
      <c r="BUK13"/>
      <c r="BUL13"/>
      <c r="BUM13"/>
      <c r="BUN13"/>
      <c r="BUO13"/>
      <c r="BUP13"/>
      <c r="BUQ13"/>
      <c r="BUR13"/>
      <c r="BUS13"/>
      <c r="BUT13"/>
      <c r="BUU13"/>
      <c r="BUV13"/>
      <c r="BWA13" s="112"/>
      <c r="BWB13" s="112"/>
      <c r="BWC13" s="112"/>
      <c r="BWD13" s="112"/>
      <c r="BWE13" s="112"/>
      <c r="BWF13" s="112"/>
      <c r="BWG13" s="112"/>
      <c r="BWH13" s="112"/>
      <c r="BWI13"/>
      <c r="BWJ13"/>
      <c r="BWK13"/>
      <c r="BWL13"/>
      <c r="BWM13"/>
      <c r="BWN13"/>
      <c r="BWO13"/>
      <c r="BWP13"/>
      <c r="BWQ13"/>
      <c r="BWR13"/>
      <c r="BWS13"/>
      <c r="BWT13"/>
      <c r="BWU13"/>
      <c r="BWV13"/>
      <c r="BWW13"/>
      <c r="BWX13"/>
      <c r="BWY13"/>
      <c r="BWZ13"/>
      <c r="BXA13"/>
      <c r="BXB13"/>
      <c r="BXC13"/>
      <c r="BXD13"/>
      <c r="BYI13" s="112"/>
      <c r="BYJ13" s="112"/>
      <c r="BYK13" s="112"/>
      <c r="BYL13" s="112"/>
      <c r="BYM13" s="112"/>
      <c r="BYN13" s="112"/>
      <c r="BYO13" s="112"/>
      <c r="BYP13" s="112"/>
      <c r="BYQ13"/>
      <c r="BYR13"/>
      <c r="BYS13"/>
      <c r="BYT13"/>
      <c r="BYU13"/>
      <c r="BYV13"/>
      <c r="BYW13"/>
      <c r="BYX13"/>
      <c r="BYY13"/>
      <c r="BYZ13"/>
      <c r="BZA13"/>
      <c r="BZB13"/>
      <c r="BZC13"/>
      <c r="BZD13"/>
      <c r="BZE13"/>
      <c r="BZF13"/>
      <c r="BZG13"/>
      <c r="BZH13"/>
      <c r="BZI13"/>
      <c r="BZJ13"/>
      <c r="BZK13"/>
      <c r="BZL13"/>
      <c r="CAQ13" s="112"/>
      <c r="CAR13" s="112"/>
      <c r="CAS13" s="112"/>
      <c r="CAT13" s="112"/>
      <c r="CAU13" s="112"/>
      <c r="CAV13" s="112"/>
      <c r="CAW13" s="112"/>
      <c r="CAX13" s="112"/>
      <c r="CAY13"/>
      <c r="CAZ13"/>
      <c r="CBA13"/>
      <c r="CBB13"/>
      <c r="CBC13"/>
      <c r="CBD13"/>
      <c r="CBE13"/>
      <c r="CBF13"/>
      <c r="CBG13"/>
      <c r="CBH13"/>
      <c r="CBI13"/>
      <c r="CBJ13"/>
      <c r="CBK13"/>
      <c r="CBL13"/>
      <c r="CBM13"/>
      <c r="CBN13"/>
      <c r="CBO13"/>
      <c r="CBP13"/>
      <c r="CBQ13"/>
      <c r="CBR13"/>
      <c r="CBS13"/>
      <c r="CBT13"/>
      <c r="CCY13" s="112"/>
      <c r="CCZ13" s="112"/>
      <c r="CDA13" s="112"/>
      <c r="CDB13" s="112"/>
      <c r="CDC13" s="112"/>
      <c r="CDD13" s="112"/>
      <c r="CDE13" s="112"/>
      <c r="CDF13" s="112"/>
      <c r="CDG13"/>
      <c r="CDH13"/>
      <c r="CDI13"/>
      <c r="CDJ13"/>
      <c r="CDK13"/>
      <c r="CDL13"/>
      <c r="CDM13"/>
      <c r="CDN13"/>
      <c r="CDO13"/>
      <c r="CDP13"/>
      <c r="CDQ13"/>
      <c r="CDR13"/>
      <c r="CDS13"/>
      <c r="CDT13"/>
      <c r="CDU13"/>
      <c r="CDV13"/>
      <c r="CDW13"/>
      <c r="CDX13"/>
      <c r="CDY13"/>
      <c r="CDZ13"/>
      <c r="CEA13"/>
      <c r="CEB13"/>
      <c r="CFG13" s="112"/>
      <c r="CFH13" s="112"/>
      <c r="CFI13" s="112"/>
      <c r="CFJ13" s="112"/>
      <c r="CFK13" s="112"/>
      <c r="CFL13" s="112"/>
      <c r="CFM13" s="112"/>
      <c r="CFN13" s="112"/>
      <c r="CFO13"/>
      <c r="CFP13"/>
      <c r="CFQ13"/>
      <c r="CFR13"/>
      <c r="CFS13"/>
      <c r="CFT13"/>
      <c r="CFU13"/>
      <c r="CFV13"/>
      <c r="CFW13"/>
      <c r="CFX13"/>
      <c r="CFY13"/>
      <c r="CFZ13"/>
      <c r="CGA13"/>
      <c r="CGB13"/>
      <c r="CGC13"/>
      <c r="CGD13"/>
      <c r="CGE13"/>
      <c r="CGF13"/>
      <c r="CGG13"/>
      <c r="CGH13"/>
      <c r="CGI13"/>
      <c r="CGJ13"/>
      <c r="CHO13" s="112"/>
      <c r="CHP13" s="112"/>
      <c r="CHQ13" s="112"/>
      <c r="CHR13" s="112"/>
      <c r="CHS13" s="112"/>
      <c r="CHT13" s="112"/>
      <c r="CHU13" s="112"/>
      <c r="CHV13" s="112"/>
      <c r="CHW13"/>
      <c r="CHX13"/>
      <c r="CHY13"/>
      <c r="CHZ13"/>
      <c r="CIA13"/>
      <c r="CIB13"/>
      <c r="CIC13"/>
      <c r="CID13"/>
      <c r="CIE13"/>
      <c r="CIF13"/>
      <c r="CIG13"/>
      <c r="CIH13"/>
      <c r="CII13"/>
      <c r="CIJ13"/>
      <c r="CIK13"/>
      <c r="CIL13"/>
      <c r="CIM13"/>
      <c r="CIN13"/>
      <c r="CIO13"/>
      <c r="CIP13"/>
      <c r="CIQ13"/>
      <c r="CIR13"/>
      <c r="CJW13" s="112"/>
      <c r="CJX13" s="112"/>
      <c r="CJY13" s="112"/>
      <c r="CJZ13" s="112"/>
      <c r="CKA13" s="112"/>
      <c r="CKB13" s="112"/>
      <c r="CKC13" s="112"/>
      <c r="CKD13" s="112"/>
      <c r="CKE13"/>
      <c r="CKF13"/>
      <c r="CKG13"/>
      <c r="CKH13"/>
      <c r="CKI13"/>
      <c r="CKJ13"/>
      <c r="CKK13"/>
      <c r="CKL13"/>
      <c r="CKM13"/>
      <c r="CKN13"/>
      <c r="CKO13"/>
      <c r="CKP13"/>
      <c r="CKQ13"/>
      <c r="CKR13"/>
      <c r="CKS13"/>
      <c r="CKT13"/>
      <c r="CKU13"/>
      <c r="CKV13"/>
      <c r="CKW13"/>
      <c r="CKX13"/>
      <c r="CKY13"/>
      <c r="CKZ13"/>
      <c r="CME13" s="112"/>
      <c r="CMF13" s="112"/>
      <c r="CMG13" s="112"/>
      <c r="CMH13" s="112"/>
      <c r="CMI13" s="112"/>
      <c r="CMJ13" s="112"/>
      <c r="CMK13" s="112"/>
      <c r="CML13" s="112"/>
      <c r="CMM13"/>
      <c r="CMN13"/>
      <c r="CMO13"/>
      <c r="CMP13"/>
      <c r="CMQ13"/>
      <c r="CMR13"/>
      <c r="CMS13"/>
      <c r="CMT13"/>
      <c r="CMU13"/>
      <c r="CMV13"/>
      <c r="CMW13"/>
      <c r="CMX13"/>
      <c r="CMY13"/>
      <c r="CMZ13"/>
      <c r="CNA13"/>
      <c r="CNB13"/>
      <c r="CNC13"/>
      <c r="CND13"/>
      <c r="CNE13"/>
      <c r="CNF13"/>
      <c r="CNG13"/>
      <c r="CNH13"/>
      <c r="COM13" s="112"/>
      <c r="CON13" s="112"/>
      <c r="COO13" s="112"/>
      <c r="COP13" s="112"/>
      <c r="COQ13" s="112"/>
      <c r="COR13" s="112"/>
      <c r="COS13" s="112"/>
      <c r="COT13" s="112"/>
      <c r="COU13"/>
      <c r="COV13"/>
      <c r="COW13"/>
      <c r="COX13"/>
      <c r="COY13"/>
      <c r="COZ13"/>
      <c r="CPA13"/>
      <c r="CPB13"/>
      <c r="CPC13"/>
      <c r="CPD13"/>
      <c r="CPE13"/>
      <c r="CPF13"/>
      <c r="CPG13"/>
      <c r="CPH13"/>
      <c r="CPI13"/>
      <c r="CPJ13"/>
      <c r="CPK13"/>
      <c r="CPL13"/>
      <c r="CPM13"/>
      <c r="CPN13"/>
      <c r="CPO13"/>
      <c r="CPP13"/>
      <c r="CQU13" s="112"/>
      <c r="CQV13" s="112"/>
      <c r="CQW13" s="112"/>
      <c r="CQX13" s="112"/>
      <c r="CQY13" s="112"/>
      <c r="CQZ13" s="112"/>
      <c r="CRA13" s="112"/>
      <c r="CRB13" s="112"/>
      <c r="CRC13"/>
      <c r="CRD13"/>
      <c r="CRE13"/>
      <c r="CRF13"/>
      <c r="CRG13"/>
      <c r="CRH13"/>
      <c r="CRI13"/>
      <c r="CRJ13"/>
      <c r="CRK13"/>
      <c r="CRL13"/>
      <c r="CRM13"/>
      <c r="CRN13"/>
      <c r="CRO13"/>
      <c r="CRP13"/>
      <c r="CRQ13"/>
      <c r="CRR13"/>
      <c r="CRS13"/>
      <c r="CRT13"/>
      <c r="CRU13"/>
      <c r="CRV13"/>
      <c r="CRW13"/>
      <c r="CRX13"/>
      <c r="CTC13" s="112"/>
      <c r="CTD13" s="112"/>
      <c r="CTE13" s="112"/>
      <c r="CTF13" s="112"/>
      <c r="CTG13" s="112"/>
      <c r="CTH13" s="112"/>
      <c r="CTI13" s="112"/>
      <c r="CTJ13" s="112"/>
      <c r="CTK13"/>
      <c r="CTL13"/>
      <c r="CTM13"/>
      <c r="CTN13"/>
      <c r="CTO13"/>
      <c r="CTP13"/>
      <c r="CTQ13"/>
      <c r="CTR13"/>
      <c r="CTS13"/>
      <c r="CTT13"/>
      <c r="CTU13"/>
      <c r="CTV13"/>
      <c r="CTW13"/>
      <c r="CTX13"/>
      <c r="CTY13"/>
      <c r="CTZ13"/>
      <c r="CUA13"/>
      <c r="CUB13"/>
      <c r="CUC13"/>
      <c r="CUD13"/>
      <c r="CUE13"/>
      <c r="CUF13"/>
      <c r="CVK13" s="112"/>
      <c r="CVL13" s="112"/>
      <c r="CVM13" s="112"/>
      <c r="CVN13" s="112"/>
      <c r="CVO13" s="112"/>
      <c r="CVP13" s="112"/>
      <c r="CVQ13" s="112"/>
      <c r="CVR13" s="112"/>
      <c r="CVS13"/>
      <c r="CVT13"/>
      <c r="CVU13"/>
      <c r="CVV13"/>
      <c r="CVW13"/>
      <c r="CVX13"/>
      <c r="CVY13"/>
      <c r="CVZ13"/>
      <c r="CWA13"/>
      <c r="CWB13"/>
      <c r="CWC13"/>
      <c r="CWD13"/>
      <c r="CWE13"/>
      <c r="CWF13"/>
      <c r="CWG13"/>
      <c r="CWH13"/>
      <c r="CWI13"/>
      <c r="CWJ13"/>
      <c r="CWK13"/>
      <c r="CWL13"/>
      <c r="CWM13"/>
      <c r="CWN13"/>
      <c r="CXS13" s="112"/>
      <c r="CXT13" s="112"/>
      <c r="CXU13" s="112"/>
      <c r="CXV13" s="112"/>
      <c r="CXW13" s="112"/>
      <c r="CXX13" s="112"/>
      <c r="CXY13" s="112"/>
      <c r="CXZ13" s="112"/>
      <c r="CYA13"/>
      <c r="CYB13"/>
      <c r="CYC13"/>
      <c r="CYD13"/>
      <c r="CYE13"/>
      <c r="CYF13"/>
      <c r="CYG13"/>
      <c r="CYH13"/>
      <c r="CYI13"/>
      <c r="CYJ13"/>
      <c r="CYK13"/>
      <c r="CYL13"/>
      <c r="CYM13"/>
      <c r="CYN13"/>
      <c r="CYO13"/>
      <c r="CYP13"/>
      <c r="CYQ13"/>
      <c r="CYR13"/>
      <c r="CYS13"/>
      <c r="CYT13"/>
      <c r="CYU13"/>
      <c r="CYV13"/>
      <c r="DAA13" s="112"/>
      <c r="DAB13" s="112"/>
      <c r="DAC13" s="112"/>
      <c r="DAD13" s="112"/>
      <c r="DAE13" s="112"/>
      <c r="DAF13" s="112"/>
      <c r="DAG13" s="112"/>
      <c r="DAH13" s="112"/>
      <c r="DAI13"/>
      <c r="DAJ13"/>
      <c r="DAK13"/>
      <c r="DAL13"/>
      <c r="DAM13"/>
      <c r="DAN13"/>
      <c r="DAO13"/>
      <c r="DAP13"/>
      <c r="DAQ13"/>
      <c r="DAR13"/>
      <c r="DAS13"/>
      <c r="DAT13"/>
      <c r="DAU13"/>
      <c r="DAV13"/>
      <c r="DAW13"/>
      <c r="DAX13"/>
      <c r="DAY13"/>
      <c r="DAZ13"/>
      <c r="DBA13"/>
      <c r="DBB13"/>
      <c r="DBC13"/>
      <c r="DBD13"/>
      <c r="DCI13" s="112"/>
      <c r="DCJ13" s="112"/>
      <c r="DCK13" s="112"/>
      <c r="DCL13" s="112"/>
      <c r="DCM13" s="112"/>
      <c r="DCN13" s="112"/>
      <c r="DCO13" s="112"/>
      <c r="DCP13" s="112"/>
      <c r="DCQ13"/>
      <c r="DCR13"/>
      <c r="DCS13"/>
      <c r="DCT13"/>
      <c r="DCU13"/>
      <c r="DCV13"/>
      <c r="DCW13"/>
      <c r="DCX13"/>
      <c r="DCY13"/>
      <c r="DCZ13"/>
      <c r="DDA13"/>
      <c r="DDB13"/>
      <c r="DDC13"/>
      <c r="DDD13"/>
      <c r="DDE13"/>
      <c r="DDF13"/>
      <c r="DDG13"/>
      <c r="DDH13"/>
      <c r="DDI13"/>
      <c r="DDJ13"/>
      <c r="DDK13"/>
      <c r="DDL13"/>
      <c r="DEQ13" s="112"/>
      <c r="DER13" s="112"/>
      <c r="DES13" s="112"/>
      <c r="DET13" s="112"/>
      <c r="DEU13" s="112"/>
      <c r="DEV13" s="112"/>
      <c r="DEW13" s="112"/>
      <c r="DEX13" s="112"/>
      <c r="DEY13"/>
      <c r="DEZ13"/>
      <c r="DFA13"/>
      <c r="DFB13"/>
      <c r="DFC13"/>
      <c r="DFD13"/>
      <c r="DFE13"/>
      <c r="DFF13"/>
      <c r="DFG13"/>
      <c r="DFH13"/>
      <c r="DFI13"/>
      <c r="DFJ13"/>
      <c r="DFK13"/>
      <c r="DFL13"/>
      <c r="DFM13"/>
      <c r="DFN13"/>
      <c r="DFO13"/>
      <c r="DFP13"/>
      <c r="DFQ13"/>
      <c r="DFR13"/>
      <c r="DFS13"/>
      <c r="DFT13"/>
      <c r="DGY13" s="112"/>
      <c r="DGZ13" s="112"/>
      <c r="DHA13" s="112"/>
      <c r="DHB13" s="112"/>
      <c r="DHC13" s="112"/>
      <c r="DHD13" s="112"/>
      <c r="DHE13" s="112"/>
      <c r="DHF13" s="112"/>
      <c r="DHG13"/>
      <c r="DHH13"/>
      <c r="DHI13"/>
      <c r="DHJ13"/>
      <c r="DHK13"/>
      <c r="DHL13"/>
      <c r="DHM13"/>
      <c r="DHN13"/>
      <c r="DHO13"/>
      <c r="DHP13"/>
      <c r="DHQ13"/>
      <c r="DHR13"/>
      <c r="DHS13"/>
      <c r="DHT13"/>
      <c r="DHU13"/>
      <c r="DHV13"/>
      <c r="DHW13"/>
      <c r="DHX13"/>
      <c r="DHY13"/>
      <c r="DHZ13"/>
      <c r="DIA13"/>
      <c r="DIB13"/>
      <c r="DJG13" s="112"/>
      <c r="DJH13" s="112"/>
      <c r="DJI13" s="112"/>
      <c r="DJJ13" s="112"/>
      <c r="DJK13" s="112"/>
      <c r="DJL13" s="112"/>
      <c r="DJM13" s="112"/>
      <c r="DJN13" s="112"/>
      <c r="DJO13"/>
      <c r="DJP13"/>
      <c r="DJQ13"/>
      <c r="DJR13"/>
      <c r="DJS13"/>
      <c r="DJT13"/>
      <c r="DJU13"/>
      <c r="DJV13"/>
      <c r="DJW13"/>
      <c r="DJX13"/>
      <c r="DJY13"/>
      <c r="DJZ13"/>
      <c r="DKA13"/>
      <c r="DKB13"/>
      <c r="DKC13"/>
      <c r="DKD13"/>
      <c r="DKE13"/>
      <c r="DKF13"/>
      <c r="DKG13"/>
      <c r="DKH13"/>
      <c r="DKI13"/>
      <c r="DKJ13"/>
      <c r="DLO13" s="112"/>
      <c r="DLP13" s="112"/>
      <c r="DLQ13" s="112"/>
      <c r="DLR13" s="112"/>
      <c r="DLS13" s="112"/>
      <c r="DLT13" s="112"/>
      <c r="DLU13" s="112"/>
      <c r="DLV13" s="112"/>
      <c r="DLW13"/>
      <c r="DLX13"/>
      <c r="DLY13"/>
      <c r="DLZ13"/>
      <c r="DMA13"/>
      <c r="DMB13"/>
      <c r="DMC13"/>
      <c r="DMD13"/>
      <c r="DME13"/>
      <c r="DMF13"/>
      <c r="DMG13"/>
      <c r="DMH13"/>
      <c r="DMI13"/>
      <c r="DMJ13"/>
      <c r="DMK13"/>
      <c r="DML13"/>
      <c r="DMM13"/>
      <c r="DMN13"/>
      <c r="DMO13"/>
      <c r="DMP13"/>
      <c r="DMQ13"/>
      <c r="DMR13"/>
      <c r="DNW13" s="112"/>
      <c r="DNX13" s="112"/>
      <c r="DNY13" s="112"/>
      <c r="DNZ13" s="112"/>
      <c r="DOA13" s="112"/>
      <c r="DOB13" s="112"/>
      <c r="DOC13" s="112"/>
      <c r="DOD13" s="112"/>
      <c r="DOE13"/>
      <c r="DOF13"/>
      <c r="DOG13"/>
      <c r="DOH13"/>
      <c r="DOI13"/>
      <c r="DOJ13"/>
      <c r="DOK13"/>
      <c r="DOL13"/>
      <c r="DOM13"/>
      <c r="DON13"/>
      <c r="DOO13"/>
      <c r="DOP13"/>
      <c r="DOQ13"/>
      <c r="DOR13"/>
      <c r="DOS13"/>
      <c r="DOT13"/>
      <c r="DOU13"/>
      <c r="DOV13"/>
      <c r="DOW13"/>
      <c r="DOX13"/>
      <c r="DOY13"/>
      <c r="DOZ13"/>
      <c r="DQE13" s="112"/>
      <c r="DQF13" s="112"/>
      <c r="DQG13" s="112"/>
      <c r="DQH13" s="112"/>
      <c r="DQI13" s="112"/>
      <c r="DQJ13" s="112"/>
      <c r="DQK13" s="112"/>
      <c r="DQL13" s="112"/>
      <c r="DQM13"/>
      <c r="DQN13"/>
      <c r="DQO13"/>
      <c r="DQP13"/>
      <c r="DQQ13"/>
      <c r="DQR13"/>
      <c r="DQS13"/>
      <c r="DQT13"/>
      <c r="DQU13"/>
      <c r="DQV13"/>
      <c r="DQW13"/>
      <c r="DQX13"/>
      <c r="DQY13"/>
      <c r="DQZ13"/>
      <c r="DRA13"/>
      <c r="DRB13"/>
      <c r="DRC13"/>
      <c r="DRD13"/>
      <c r="DRE13"/>
      <c r="DRF13"/>
      <c r="DRG13"/>
      <c r="DRH13"/>
      <c r="DSM13" s="112"/>
      <c r="DSN13" s="112"/>
      <c r="DSO13" s="112"/>
      <c r="DSP13" s="112"/>
      <c r="DSQ13" s="112"/>
      <c r="DSR13" s="112"/>
      <c r="DSS13" s="112"/>
      <c r="DST13" s="112"/>
      <c r="DSU13"/>
      <c r="DSV13"/>
      <c r="DSW13"/>
      <c r="DSX13"/>
      <c r="DSY13"/>
      <c r="DSZ13"/>
      <c r="DTA13"/>
      <c r="DTB13"/>
      <c r="DTC13"/>
      <c r="DTD13"/>
      <c r="DTE13"/>
      <c r="DTF13"/>
      <c r="DTG13"/>
      <c r="DTH13"/>
      <c r="DTI13"/>
      <c r="DTJ13"/>
      <c r="DTK13"/>
      <c r="DTL13"/>
      <c r="DTM13"/>
      <c r="DTN13"/>
      <c r="DTO13"/>
      <c r="DTP13"/>
      <c r="DUU13" s="112"/>
      <c r="DUV13" s="112"/>
      <c r="DUW13" s="112"/>
      <c r="DUX13" s="112"/>
      <c r="DUY13" s="112"/>
      <c r="DUZ13" s="112"/>
      <c r="DVA13" s="112"/>
      <c r="DVB13" s="112"/>
      <c r="DVC13"/>
      <c r="DVD13"/>
      <c r="DVE13"/>
      <c r="DVF13"/>
      <c r="DVG13"/>
      <c r="DVH13"/>
      <c r="DVI13"/>
      <c r="DVJ13"/>
      <c r="DVK13"/>
      <c r="DVL13"/>
      <c r="DVM13"/>
      <c r="DVN13"/>
      <c r="DVO13"/>
      <c r="DVP13"/>
      <c r="DVQ13"/>
      <c r="DVR13"/>
      <c r="DVS13"/>
      <c r="DVT13"/>
      <c r="DVU13"/>
      <c r="DVV13"/>
      <c r="DVW13"/>
      <c r="DVX13"/>
      <c r="DXC13" s="112"/>
      <c r="DXD13" s="112"/>
      <c r="DXE13" s="112"/>
      <c r="DXF13" s="112"/>
      <c r="DXG13" s="112"/>
      <c r="DXH13" s="112"/>
      <c r="DXI13" s="112"/>
      <c r="DXJ13" s="112"/>
      <c r="DXK13"/>
      <c r="DXL13"/>
      <c r="DXM13"/>
      <c r="DXN13"/>
      <c r="DXO13"/>
      <c r="DXP13"/>
      <c r="DXQ13"/>
      <c r="DXR13"/>
      <c r="DXS13"/>
      <c r="DXT13"/>
      <c r="DXU13"/>
      <c r="DXV13"/>
      <c r="DXW13"/>
      <c r="DXX13"/>
      <c r="DXY13"/>
      <c r="DXZ13"/>
      <c r="DYA13"/>
      <c r="DYB13"/>
      <c r="DYC13"/>
      <c r="DYD13"/>
      <c r="DYE13"/>
      <c r="DYF13"/>
      <c r="DZK13" s="112"/>
      <c r="DZL13" s="112"/>
      <c r="DZM13" s="112"/>
      <c r="DZN13" s="112"/>
      <c r="DZO13" s="112"/>
      <c r="DZP13" s="112"/>
      <c r="DZQ13" s="112"/>
      <c r="DZR13" s="112"/>
      <c r="DZS13"/>
      <c r="DZT13"/>
      <c r="DZU13"/>
      <c r="DZV13"/>
      <c r="DZW13"/>
      <c r="DZX13"/>
      <c r="DZY13"/>
      <c r="DZZ13"/>
      <c r="EAA13"/>
      <c r="EAB13"/>
      <c r="EAC13"/>
      <c r="EAD13"/>
      <c r="EAE13"/>
      <c r="EAF13"/>
      <c r="EAG13"/>
      <c r="EAH13"/>
      <c r="EAI13"/>
      <c r="EAJ13"/>
      <c r="EAK13"/>
      <c r="EAL13"/>
      <c r="EAM13"/>
      <c r="EAN13"/>
      <c r="EBS13" s="112"/>
      <c r="EBT13" s="112"/>
      <c r="EBU13" s="112"/>
      <c r="EBV13" s="112"/>
      <c r="EBW13" s="112"/>
      <c r="EBX13" s="112"/>
      <c r="EBY13" s="112"/>
      <c r="EBZ13" s="112"/>
      <c r="ECA13"/>
      <c r="ECB13"/>
      <c r="ECC13"/>
      <c r="ECD13"/>
      <c r="ECE13"/>
      <c r="ECF13"/>
      <c r="ECG13"/>
      <c r="ECH13"/>
      <c r="ECI13"/>
      <c r="ECJ13"/>
      <c r="ECK13"/>
      <c r="ECL13"/>
      <c r="ECM13"/>
      <c r="ECN13"/>
      <c r="ECO13"/>
      <c r="ECP13"/>
      <c r="ECQ13"/>
      <c r="ECR13"/>
      <c r="ECS13"/>
      <c r="ECT13"/>
      <c r="ECU13"/>
      <c r="ECV13"/>
      <c r="EEA13" s="112"/>
      <c r="EEB13" s="112"/>
      <c r="EEC13" s="112"/>
      <c r="EED13" s="112"/>
      <c r="EEE13" s="112"/>
      <c r="EEF13" s="112"/>
      <c r="EEG13" s="112"/>
      <c r="EEH13" s="112"/>
      <c r="EEI13"/>
      <c r="EEJ13"/>
      <c r="EEK13"/>
      <c r="EEL13"/>
      <c r="EEM13"/>
      <c r="EEN13"/>
      <c r="EEO13"/>
      <c r="EEP13"/>
      <c r="EEQ13"/>
      <c r="EER13"/>
      <c r="EES13"/>
      <c r="EET13"/>
      <c r="EEU13"/>
      <c r="EEV13"/>
      <c r="EEW13"/>
      <c r="EEX13"/>
      <c r="EEY13"/>
      <c r="EEZ13"/>
      <c r="EFA13"/>
      <c r="EFB13"/>
      <c r="EFC13"/>
      <c r="EFD13"/>
      <c r="EGI13" s="112"/>
      <c r="EGJ13" s="112"/>
      <c r="EGK13" s="112"/>
      <c r="EGL13" s="112"/>
      <c r="EGM13" s="112"/>
      <c r="EGN13" s="112"/>
      <c r="EGO13" s="112"/>
      <c r="EGP13" s="112"/>
      <c r="EGQ13"/>
      <c r="EGR13"/>
      <c r="EGS13"/>
      <c r="EGT13"/>
      <c r="EGU13"/>
      <c r="EGV13"/>
      <c r="EGW13"/>
      <c r="EGX13"/>
      <c r="EGY13"/>
      <c r="EGZ13"/>
      <c r="EHA13"/>
      <c r="EHB13"/>
      <c r="EHC13"/>
      <c r="EHD13"/>
      <c r="EHE13"/>
      <c r="EHF13"/>
      <c r="EHG13"/>
      <c r="EHH13"/>
      <c r="EHI13"/>
      <c r="EHJ13"/>
      <c r="EHK13"/>
      <c r="EHL13"/>
      <c r="EIQ13" s="112"/>
      <c r="EIR13" s="112"/>
      <c r="EIS13" s="112"/>
      <c r="EIT13" s="112"/>
      <c r="EIU13" s="112"/>
      <c r="EIV13" s="112"/>
      <c r="EIW13" s="112"/>
      <c r="EIX13" s="112"/>
      <c r="EIY13"/>
      <c r="EIZ13"/>
      <c r="EJA13"/>
      <c r="EJB13"/>
      <c r="EJC13"/>
      <c r="EJD13"/>
      <c r="EJE13"/>
      <c r="EJF13"/>
      <c r="EJG13"/>
      <c r="EJH13"/>
      <c r="EJI13"/>
      <c r="EJJ13"/>
      <c r="EJK13"/>
      <c r="EJL13"/>
      <c r="EJM13"/>
      <c r="EJN13"/>
      <c r="EJO13"/>
      <c r="EJP13"/>
      <c r="EJQ13"/>
      <c r="EJR13"/>
      <c r="EJS13"/>
      <c r="EJT13"/>
      <c r="EKY13" s="112"/>
      <c r="EKZ13" s="112"/>
      <c r="ELA13" s="112"/>
      <c r="ELB13" s="112"/>
      <c r="ELC13" s="112"/>
      <c r="ELD13" s="112"/>
      <c r="ELE13" s="112"/>
      <c r="ELF13" s="112"/>
      <c r="ELG13"/>
      <c r="ELH13"/>
      <c r="ELI13"/>
      <c r="ELJ13"/>
      <c r="ELK13"/>
      <c r="ELL13"/>
      <c r="ELM13"/>
      <c r="ELN13"/>
      <c r="ELO13"/>
      <c r="ELP13"/>
      <c r="ELQ13"/>
      <c r="ELR13"/>
      <c r="ELS13"/>
      <c r="ELT13"/>
      <c r="ELU13"/>
      <c r="ELV13"/>
      <c r="ELW13"/>
      <c r="ELX13"/>
      <c r="ELY13"/>
      <c r="ELZ13"/>
      <c r="EMA13"/>
      <c r="EMB13"/>
      <c r="ENG13" s="112"/>
      <c r="ENH13" s="112"/>
      <c r="ENI13" s="112"/>
      <c r="ENJ13" s="112"/>
      <c r="ENK13" s="112"/>
      <c r="ENL13" s="112"/>
      <c r="ENM13" s="112"/>
      <c r="ENN13" s="112"/>
      <c r="ENO13"/>
      <c r="ENP13"/>
      <c r="ENQ13"/>
      <c r="ENR13"/>
      <c r="ENS13"/>
      <c r="ENT13"/>
      <c r="ENU13"/>
      <c r="ENV13"/>
      <c r="ENW13"/>
      <c r="ENX13"/>
      <c r="ENY13"/>
      <c r="ENZ13"/>
      <c r="EOA13"/>
      <c r="EOB13"/>
      <c r="EOC13"/>
      <c r="EOD13"/>
      <c r="EOE13"/>
      <c r="EOF13"/>
      <c r="EOG13"/>
      <c r="EOH13"/>
      <c r="EOI13"/>
      <c r="EOJ13"/>
      <c r="EPO13" s="112"/>
      <c r="EPP13" s="112"/>
      <c r="EPQ13" s="112"/>
      <c r="EPR13" s="112"/>
      <c r="EPS13" s="112"/>
      <c r="EPT13" s="112"/>
      <c r="EPU13" s="112"/>
      <c r="EPV13" s="112"/>
      <c r="EPW13"/>
      <c r="EPX13"/>
      <c r="EPY13"/>
      <c r="EPZ13"/>
      <c r="EQA13"/>
      <c r="EQB13"/>
      <c r="EQC13"/>
      <c r="EQD13"/>
      <c r="EQE13"/>
      <c r="EQF13"/>
      <c r="EQG13"/>
      <c r="EQH13"/>
      <c r="EQI13"/>
      <c r="EQJ13"/>
      <c r="EQK13"/>
      <c r="EQL13"/>
      <c r="EQM13"/>
      <c r="EQN13"/>
      <c r="EQO13"/>
      <c r="EQP13"/>
      <c r="EQQ13"/>
      <c r="EQR13"/>
      <c r="ERW13" s="112"/>
      <c r="ERX13" s="112"/>
      <c r="ERY13" s="112"/>
      <c r="ERZ13" s="112"/>
      <c r="ESA13" s="112"/>
      <c r="ESB13" s="112"/>
      <c r="ESC13" s="112"/>
      <c r="ESD13" s="112"/>
      <c r="ESE13"/>
      <c r="ESF13"/>
      <c r="ESG13"/>
      <c r="ESH13"/>
      <c r="ESI13"/>
      <c r="ESJ13"/>
      <c r="ESK13"/>
      <c r="ESL13"/>
      <c r="ESM13"/>
      <c r="ESN13"/>
      <c r="ESO13"/>
      <c r="ESP13"/>
      <c r="ESQ13"/>
      <c r="ESR13"/>
      <c r="ESS13"/>
      <c r="EST13"/>
      <c r="ESU13"/>
      <c r="ESV13"/>
      <c r="ESW13"/>
      <c r="ESX13"/>
      <c r="ESY13"/>
      <c r="ESZ13"/>
      <c r="EUE13" s="112"/>
      <c r="EUF13" s="112"/>
      <c r="EUG13" s="112"/>
      <c r="EUH13" s="112"/>
      <c r="EUI13" s="112"/>
      <c r="EUJ13" s="112"/>
      <c r="EUK13" s="112"/>
      <c r="EUL13" s="112"/>
      <c r="EUM13"/>
      <c r="EUN13"/>
      <c r="EUO13"/>
      <c r="EUP13"/>
      <c r="EUQ13"/>
      <c r="EUR13"/>
      <c r="EUS13"/>
      <c r="EUT13"/>
      <c r="EUU13"/>
      <c r="EUV13"/>
      <c r="EUW13"/>
      <c r="EUX13"/>
      <c r="EUY13"/>
      <c r="EUZ13"/>
      <c r="EVA13"/>
      <c r="EVB13"/>
      <c r="EVC13"/>
      <c r="EVD13"/>
      <c r="EVE13"/>
      <c r="EVF13"/>
      <c r="EVG13"/>
      <c r="EVH13"/>
      <c r="EWM13" s="112"/>
      <c r="EWN13" s="112"/>
      <c r="EWO13" s="112"/>
      <c r="EWP13" s="112"/>
      <c r="EWQ13" s="112"/>
      <c r="EWR13" s="112"/>
      <c r="EWS13" s="112"/>
      <c r="EWT13" s="112"/>
      <c r="EWU13"/>
      <c r="EWV13"/>
      <c r="EWW13"/>
      <c r="EWX13"/>
      <c r="EWY13"/>
      <c r="EWZ13"/>
      <c r="EXA13"/>
      <c r="EXB13"/>
      <c r="EXC13"/>
      <c r="EXD13"/>
      <c r="EXE13"/>
      <c r="EXF13"/>
      <c r="EXG13"/>
      <c r="EXH13"/>
      <c r="EXI13"/>
      <c r="EXJ13"/>
      <c r="EXK13"/>
      <c r="EXL13"/>
      <c r="EXM13"/>
      <c r="EXN13"/>
      <c r="EXO13"/>
      <c r="EXP13"/>
      <c r="EYU13" s="112"/>
      <c r="EYV13" s="112"/>
      <c r="EYW13" s="112"/>
      <c r="EYX13" s="112"/>
      <c r="EYY13" s="112"/>
      <c r="EYZ13" s="112"/>
      <c r="EZA13" s="112"/>
      <c r="EZB13" s="112"/>
      <c r="EZC13"/>
      <c r="EZD13"/>
      <c r="EZE13"/>
      <c r="EZF13"/>
      <c r="EZG13"/>
      <c r="EZH13"/>
      <c r="EZI13"/>
      <c r="EZJ13"/>
      <c r="EZK13"/>
      <c r="EZL13"/>
      <c r="EZM13"/>
      <c r="EZN13"/>
      <c r="EZO13"/>
      <c r="EZP13"/>
      <c r="EZQ13"/>
      <c r="EZR13"/>
      <c r="EZS13"/>
      <c r="EZT13"/>
      <c r="EZU13"/>
      <c r="EZV13"/>
      <c r="EZW13"/>
      <c r="EZX13"/>
      <c r="FBC13" s="112"/>
      <c r="FBD13" s="112"/>
      <c r="FBE13" s="112"/>
      <c r="FBF13" s="112"/>
      <c r="FBG13" s="112"/>
      <c r="FBH13" s="112"/>
      <c r="FBI13" s="112"/>
      <c r="FBJ13" s="112"/>
      <c r="FBK13"/>
      <c r="FBL13"/>
      <c r="FBM13"/>
      <c r="FBN13"/>
      <c r="FBO13"/>
      <c r="FBP13"/>
      <c r="FBQ13"/>
      <c r="FBR13"/>
      <c r="FBS13"/>
      <c r="FBT13"/>
      <c r="FBU13"/>
      <c r="FBV13"/>
      <c r="FBW13"/>
      <c r="FBX13"/>
      <c r="FBY13"/>
      <c r="FBZ13"/>
      <c r="FCA13"/>
      <c r="FCB13"/>
      <c r="FCC13"/>
      <c r="FCD13"/>
      <c r="FCE13"/>
      <c r="FCF13"/>
      <c r="FDK13" s="112"/>
      <c r="FDL13" s="112"/>
      <c r="FDM13" s="112"/>
      <c r="FDN13" s="112"/>
      <c r="FDO13" s="112"/>
      <c r="FDP13" s="112"/>
      <c r="FDQ13" s="112"/>
      <c r="FDR13" s="112"/>
      <c r="FDS13"/>
      <c r="FDT13"/>
      <c r="FDU13"/>
      <c r="FDV13"/>
      <c r="FDW13"/>
      <c r="FDX13"/>
      <c r="FDY13"/>
      <c r="FDZ13"/>
      <c r="FEA13"/>
      <c r="FEB13"/>
      <c r="FEC13"/>
      <c r="FED13"/>
      <c r="FEE13"/>
      <c r="FEF13"/>
      <c r="FEG13"/>
      <c r="FEH13"/>
      <c r="FEI13"/>
      <c r="FEJ13"/>
      <c r="FEK13"/>
      <c r="FEL13"/>
      <c r="FEM13"/>
      <c r="FEN13"/>
      <c r="FFS13" s="112"/>
      <c r="FFT13" s="112"/>
      <c r="FFU13" s="112"/>
      <c r="FFV13" s="112"/>
      <c r="FFW13" s="112"/>
      <c r="FFX13" s="112"/>
      <c r="FFY13" s="112"/>
      <c r="FFZ13" s="112"/>
      <c r="FGA13"/>
      <c r="FGB13"/>
      <c r="FGC13"/>
      <c r="FGD13"/>
      <c r="FGE13"/>
      <c r="FGF13"/>
      <c r="FGG13"/>
      <c r="FGH13"/>
      <c r="FGI13"/>
      <c r="FGJ13"/>
      <c r="FGK13"/>
      <c r="FGL13"/>
      <c r="FGM13"/>
      <c r="FGN13"/>
      <c r="FGO13"/>
      <c r="FGP13"/>
      <c r="FGQ13"/>
      <c r="FGR13"/>
      <c r="FGS13"/>
      <c r="FGT13"/>
      <c r="FGU13"/>
      <c r="FGV13"/>
      <c r="FIA13" s="112"/>
      <c r="FIB13" s="112"/>
      <c r="FIC13" s="112"/>
      <c r="FID13" s="112"/>
      <c r="FIE13" s="112"/>
      <c r="FIF13" s="112"/>
      <c r="FIG13" s="112"/>
      <c r="FIH13" s="112"/>
      <c r="FII13"/>
      <c r="FIJ13"/>
      <c r="FIK13"/>
      <c r="FIL13"/>
      <c r="FIM13"/>
      <c r="FIN13"/>
      <c r="FIO13"/>
      <c r="FIP13"/>
      <c r="FIQ13"/>
      <c r="FIR13"/>
      <c r="FIS13"/>
      <c r="FIT13"/>
      <c r="FIU13"/>
      <c r="FIV13"/>
      <c r="FIW13"/>
      <c r="FIX13"/>
      <c r="FIY13"/>
      <c r="FIZ13"/>
      <c r="FJA13"/>
      <c r="FJB13"/>
      <c r="FJC13"/>
      <c r="FJD13"/>
      <c r="FKI13" s="112"/>
      <c r="FKJ13" s="112"/>
      <c r="FKK13" s="112"/>
      <c r="FKL13" s="112"/>
      <c r="FKM13" s="112"/>
      <c r="FKN13" s="112"/>
      <c r="FKO13" s="112"/>
      <c r="FKP13" s="112"/>
      <c r="FKQ13"/>
      <c r="FKR13"/>
      <c r="FKS13"/>
      <c r="FKT13"/>
      <c r="FKU13"/>
      <c r="FKV13"/>
      <c r="FKW13"/>
      <c r="FKX13"/>
      <c r="FKY13"/>
      <c r="FKZ13"/>
      <c r="FLA13"/>
      <c r="FLB13"/>
      <c r="FLC13"/>
      <c r="FLD13"/>
      <c r="FLE13"/>
      <c r="FLF13"/>
      <c r="FLG13"/>
      <c r="FLH13"/>
      <c r="FLI13"/>
      <c r="FLJ13"/>
      <c r="FLK13"/>
      <c r="FLL13"/>
      <c r="FMQ13" s="112"/>
      <c r="FMR13" s="112"/>
      <c r="FMS13" s="112"/>
      <c r="FMT13" s="112"/>
      <c r="FMU13" s="112"/>
      <c r="FMV13" s="112"/>
      <c r="FMW13" s="112"/>
      <c r="FMX13" s="112"/>
      <c r="FMY13"/>
      <c r="FMZ13"/>
      <c r="FNA13"/>
      <c r="FNB13"/>
      <c r="FNC13"/>
      <c r="FND13"/>
      <c r="FNE13"/>
      <c r="FNF13"/>
      <c r="FNG13"/>
      <c r="FNH13"/>
      <c r="FNI13"/>
      <c r="FNJ13"/>
      <c r="FNK13"/>
      <c r="FNL13"/>
      <c r="FNM13"/>
      <c r="FNN13"/>
      <c r="FNO13"/>
      <c r="FNP13"/>
      <c r="FNQ13"/>
      <c r="FNR13"/>
      <c r="FNS13"/>
      <c r="FNT13"/>
      <c r="FOY13" s="112"/>
      <c r="FOZ13" s="112"/>
      <c r="FPA13" s="112"/>
      <c r="FPB13" s="112"/>
      <c r="FPC13" s="112"/>
      <c r="FPD13" s="112"/>
      <c r="FPE13" s="112"/>
      <c r="FPF13" s="112"/>
      <c r="FPG13"/>
      <c r="FPH13"/>
      <c r="FPI13"/>
      <c r="FPJ13"/>
      <c r="FPK13"/>
      <c r="FPL13"/>
      <c r="FPM13"/>
      <c r="FPN13"/>
      <c r="FPO13"/>
      <c r="FPP13"/>
      <c r="FPQ13"/>
      <c r="FPR13"/>
      <c r="FPS13"/>
      <c r="FPT13"/>
      <c r="FPU13"/>
      <c r="FPV13"/>
      <c r="FPW13"/>
      <c r="FPX13"/>
      <c r="FPY13"/>
      <c r="FPZ13"/>
      <c r="FQA13"/>
      <c r="FQB13"/>
      <c r="FRG13" s="112"/>
      <c r="FRH13" s="112"/>
      <c r="FRI13" s="112"/>
      <c r="FRJ13" s="112"/>
      <c r="FRK13" s="112"/>
      <c r="FRL13" s="112"/>
      <c r="FRM13" s="112"/>
      <c r="FRN13" s="112"/>
      <c r="FRO13"/>
      <c r="FRP13"/>
      <c r="FRQ13"/>
      <c r="FRR13"/>
      <c r="FRS13"/>
      <c r="FRT13"/>
      <c r="FRU13"/>
      <c r="FRV13"/>
      <c r="FRW13"/>
      <c r="FRX13"/>
      <c r="FRY13"/>
      <c r="FRZ13"/>
      <c r="FSA13"/>
      <c r="FSB13"/>
      <c r="FSC13"/>
      <c r="FSD13"/>
      <c r="FSE13"/>
      <c r="FSF13"/>
      <c r="FSG13"/>
      <c r="FSH13"/>
      <c r="FSI13"/>
      <c r="FSJ13"/>
      <c r="FTO13" s="112"/>
      <c r="FTP13" s="112"/>
      <c r="FTQ13" s="112"/>
      <c r="FTR13" s="112"/>
      <c r="FTS13" s="112"/>
      <c r="FTT13" s="112"/>
      <c r="FTU13" s="112"/>
      <c r="FTV13" s="112"/>
      <c r="FTW13"/>
      <c r="FTX13"/>
      <c r="FTY13"/>
      <c r="FTZ13"/>
      <c r="FUA13"/>
      <c r="FUB13"/>
      <c r="FUC13"/>
      <c r="FUD13"/>
      <c r="FUE13"/>
      <c r="FUF13"/>
      <c r="FUG13"/>
      <c r="FUH13"/>
      <c r="FUI13"/>
      <c r="FUJ13"/>
      <c r="FUK13"/>
      <c r="FUL13"/>
      <c r="FUM13"/>
      <c r="FUN13"/>
      <c r="FUO13"/>
      <c r="FUP13"/>
      <c r="FUQ13"/>
      <c r="FUR13"/>
      <c r="FVW13" s="112"/>
      <c r="FVX13" s="112"/>
      <c r="FVY13" s="112"/>
      <c r="FVZ13" s="112"/>
      <c r="FWA13" s="112"/>
      <c r="FWB13" s="112"/>
      <c r="FWC13" s="112"/>
      <c r="FWD13" s="112"/>
      <c r="FWE13"/>
      <c r="FWF13"/>
      <c r="FWG13"/>
      <c r="FWH13"/>
      <c r="FWI13"/>
      <c r="FWJ13"/>
      <c r="FWK13"/>
      <c r="FWL13"/>
      <c r="FWM13"/>
      <c r="FWN13"/>
      <c r="FWO13"/>
      <c r="FWP13"/>
      <c r="FWQ13"/>
      <c r="FWR13"/>
      <c r="FWS13"/>
      <c r="FWT13"/>
      <c r="FWU13"/>
      <c r="FWV13"/>
      <c r="FWW13"/>
      <c r="FWX13"/>
      <c r="FWY13"/>
      <c r="FWZ13"/>
      <c r="FYE13" s="112"/>
      <c r="FYF13" s="112"/>
      <c r="FYG13" s="112"/>
      <c r="FYH13" s="112"/>
      <c r="FYI13" s="112"/>
      <c r="FYJ13" s="112"/>
      <c r="FYK13" s="112"/>
      <c r="FYL13" s="112"/>
      <c r="FYM13"/>
      <c r="FYN13"/>
      <c r="FYO13"/>
      <c r="FYP13"/>
      <c r="FYQ13"/>
      <c r="FYR13"/>
      <c r="FYS13"/>
      <c r="FYT13"/>
      <c r="FYU13"/>
      <c r="FYV13"/>
      <c r="FYW13"/>
      <c r="FYX13"/>
      <c r="FYY13"/>
      <c r="FYZ13"/>
      <c r="FZA13"/>
      <c r="FZB13"/>
      <c r="FZC13"/>
      <c r="FZD13"/>
      <c r="FZE13"/>
      <c r="FZF13"/>
      <c r="FZG13"/>
      <c r="FZH13"/>
      <c r="GAM13" s="112"/>
      <c r="GAN13" s="112"/>
      <c r="GAO13" s="112"/>
      <c r="GAP13" s="112"/>
      <c r="GAQ13" s="112"/>
      <c r="GAR13" s="112"/>
      <c r="GAS13" s="112"/>
      <c r="GAT13" s="112"/>
      <c r="GAU13"/>
      <c r="GAV13"/>
      <c r="GAW13"/>
      <c r="GAX13"/>
      <c r="GAY13"/>
      <c r="GAZ13"/>
      <c r="GBA13"/>
      <c r="GBB13"/>
      <c r="GBC13"/>
      <c r="GBD13"/>
      <c r="GBE13"/>
      <c r="GBF13"/>
      <c r="GBG13"/>
      <c r="GBH13"/>
      <c r="GBI13"/>
      <c r="GBJ13"/>
      <c r="GBK13"/>
      <c r="GBL13"/>
      <c r="GBM13"/>
      <c r="GBN13"/>
      <c r="GBO13"/>
      <c r="GBP13"/>
      <c r="GCU13" s="112"/>
      <c r="GCV13" s="112"/>
      <c r="GCW13" s="112"/>
      <c r="GCX13" s="112"/>
      <c r="GCY13" s="112"/>
      <c r="GCZ13" s="112"/>
      <c r="GDA13" s="112"/>
      <c r="GDB13" s="112"/>
      <c r="GDC13"/>
      <c r="GDD13"/>
      <c r="GDE13"/>
      <c r="GDF13"/>
      <c r="GDG13"/>
      <c r="GDH13"/>
      <c r="GDI13"/>
      <c r="GDJ13"/>
      <c r="GDK13"/>
      <c r="GDL13"/>
      <c r="GDM13"/>
      <c r="GDN13"/>
      <c r="GDO13"/>
      <c r="GDP13"/>
      <c r="GDQ13"/>
      <c r="GDR13"/>
      <c r="GDS13"/>
      <c r="GDT13"/>
      <c r="GDU13"/>
      <c r="GDV13"/>
      <c r="GDW13"/>
      <c r="GDX13"/>
      <c r="GFC13" s="112"/>
      <c r="GFD13" s="112"/>
      <c r="GFE13" s="112"/>
      <c r="GFF13" s="112"/>
      <c r="GFG13" s="112"/>
      <c r="GFH13" s="112"/>
      <c r="GFI13" s="112"/>
      <c r="GFJ13" s="112"/>
      <c r="GFK13"/>
      <c r="GFL13"/>
      <c r="GFM13"/>
      <c r="GFN13"/>
      <c r="GFO13"/>
      <c r="GFP13"/>
      <c r="GFQ13"/>
      <c r="GFR13"/>
      <c r="GFS13"/>
      <c r="GFT13"/>
      <c r="GFU13"/>
      <c r="GFV13"/>
      <c r="GFW13"/>
      <c r="GFX13"/>
      <c r="GFY13"/>
      <c r="GFZ13"/>
      <c r="GGA13"/>
      <c r="GGB13"/>
      <c r="GGC13"/>
      <c r="GGD13"/>
      <c r="GGE13"/>
      <c r="GGF13"/>
      <c r="GHK13" s="112"/>
      <c r="GHL13" s="112"/>
      <c r="GHM13" s="112"/>
      <c r="GHN13" s="112"/>
      <c r="GHO13" s="112"/>
      <c r="GHP13" s="112"/>
      <c r="GHQ13" s="112"/>
      <c r="GHR13" s="112"/>
      <c r="GHS13"/>
      <c r="GHT13"/>
      <c r="GHU13"/>
      <c r="GHV13"/>
      <c r="GHW13"/>
      <c r="GHX13"/>
      <c r="GHY13"/>
      <c r="GHZ13"/>
      <c r="GIA13"/>
      <c r="GIB13"/>
      <c r="GIC13"/>
      <c r="GID13"/>
      <c r="GIE13"/>
      <c r="GIF13"/>
      <c r="GIG13"/>
      <c r="GIH13"/>
      <c r="GII13"/>
      <c r="GIJ13"/>
      <c r="GIK13"/>
      <c r="GIL13"/>
      <c r="GIM13"/>
      <c r="GIN13"/>
      <c r="GJS13" s="112"/>
      <c r="GJT13" s="112"/>
      <c r="GJU13" s="112"/>
      <c r="GJV13" s="112"/>
      <c r="GJW13" s="112"/>
      <c r="GJX13" s="112"/>
      <c r="GJY13" s="112"/>
      <c r="GJZ13" s="112"/>
      <c r="GKA13"/>
      <c r="GKB13"/>
      <c r="GKC13"/>
      <c r="GKD13"/>
      <c r="GKE13"/>
      <c r="GKF13"/>
      <c r="GKG13"/>
      <c r="GKH13"/>
      <c r="GKI13"/>
      <c r="GKJ13"/>
      <c r="GKK13"/>
      <c r="GKL13"/>
      <c r="GKM13"/>
      <c r="GKN13"/>
      <c r="GKO13"/>
      <c r="GKP13"/>
      <c r="GKQ13"/>
      <c r="GKR13"/>
      <c r="GKS13"/>
      <c r="GKT13"/>
      <c r="GKU13"/>
      <c r="GKV13"/>
      <c r="GMA13" s="112"/>
      <c r="GMB13" s="112"/>
      <c r="GMC13" s="112"/>
      <c r="GMD13" s="112"/>
      <c r="GME13" s="112"/>
      <c r="GMF13" s="112"/>
      <c r="GMG13" s="112"/>
      <c r="GMH13" s="112"/>
      <c r="GMI13"/>
      <c r="GMJ13"/>
      <c r="GMK13"/>
      <c r="GML13"/>
      <c r="GMM13"/>
      <c r="GMN13"/>
      <c r="GMO13"/>
      <c r="GMP13"/>
      <c r="GMQ13"/>
      <c r="GMR13"/>
      <c r="GMS13"/>
      <c r="GMT13"/>
      <c r="GMU13"/>
      <c r="GMV13"/>
      <c r="GMW13"/>
      <c r="GMX13"/>
      <c r="GMY13"/>
      <c r="GMZ13"/>
      <c r="GNA13"/>
      <c r="GNB13"/>
      <c r="GNC13"/>
      <c r="GND13"/>
      <c r="GOI13" s="112"/>
      <c r="GOJ13" s="112"/>
      <c r="GOK13" s="112"/>
      <c r="GOL13" s="112"/>
      <c r="GOM13" s="112"/>
      <c r="GON13" s="112"/>
      <c r="GOO13" s="112"/>
      <c r="GOP13" s="112"/>
      <c r="GOQ13"/>
      <c r="GOR13"/>
      <c r="GOS13"/>
      <c r="GOT13"/>
      <c r="GOU13"/>
      <c r="GOV13"/>
      <c r="GOW13"/>
      <c r="GOX13"/>
      <c r="GOY13"/>
      <c r="GOZ13"/>
      <c r="GPA13"/>
      <c r="GPB13"/>
      <c r="GPC13"/>
      <c r="GPD13"/>
      <c r="GPE13"/>
      <c r="GPF13"/>
      <c r="GPG13"/>
      <c r="GPH13"/>
      <c r="GPI13"/>
      <c r="GPJ13"/>
      <c r="GPK13"/>
      <c r="GPL13"/>
      <c r="GQQ13" s="112"/>
      <c r="GQR13" s="112"/>
      <c r="GQS13" s="112"/>
      <c r="GQT13" s="112"/>
      <c r="GQU13" s="112"/>
      <c r="GQV13" s="112"/>
      <c r="GQW13" s="112"/>
      <c r="GQX13" s="112"/>
      <c r="GQY13"/>
      <c r="GQZ13"/>
      <c r="GRA13"/>
      <c r="GRB13"/>
      <c r="GRC13"/>
      <c r="GRD13"/>
      <c r="GRE13"/>
      <c r="GRF13"/>
      <c r="GRG13"/>
      <c r="GRH13"/>
      <c r="GRI13"/>
      <c r="GRJ13"/>
      <c r="GRK13"/>
      <c r="GRL13"/>
      <c r="GRM13"/>
      <c r="GRN13"/>
      <c r="GRO13"/>
      <c r="GRP13"/>
      <c r="GRQ13"/>
      <c r="GRR13"/>
      <c r="GRS13"/>
      <c r="GRT13"/>
      <c r="GSY13" s="112"/>
      <c r="GSZ13" s="112"/>
      <c r="GTA13" s="112"/>
      <c r="GTB13" s="112"/>
      <c r="GTC13" s="112"/>
      <c r="GTD13" s="112"/>
      <c r="GTE13" s="112"/>
      <c r="GTF13" s="112"/>
      <c r="GTG13"/>
      <c r="GTH13"/>
      <c r="GTI13"/>
      <c r="GTJ13"/>
      <c r="GTK13"/>
      <c r="GTL13"/>
      <c r="GTM13"/>
      <c r="GTN13"/>
      <c r="GTO13"/>
      <c r="GTP13"/>
      <c r="GTQ13"/>
      <c r="GTR13"/>
      <c r="GTS13"/>
      <c r="GTT13"/>
      <c r="GTU13"/>
      <c r="GTV13"/>
      <c r="GTW13"/>
      <c r="GTX13"/>
      <c r="GTY13"/>
      <c r="GTZ13"/>
      <c r="GUA13"/>
      <c r="GUB13"/>
      <c r="GVG13" s="112"/>
      <c r="GVH13" s="112"/>
      <c r="GVI13" s="112"/>
      <c r="GVJ13" s="112"/>
      <c r="GVK13" s="112"/>
      <c r="GVL13" s="112"/>
      <c r="GVM13" s="112"/>
      <c r="GVN13" s="112"/>
      <c r="GVO13"/>
      <c r="GVP13"/>
      <c r="GVQ13"/>
      <c r="GVR13"/>
      <c r="GVS13"/>
      <c r="GVT13"/>
      <c r="GVU13"/>
      <c r="GVV13"/>
      <c r="GVW13"/>
      <c r="GVX13"/>
      <c r="GVY13"/>
      <c r="GVZ13"/>
      <c r="GWA13"/>
      <c r="GWB13"/>
      <c r="GWC13"/>
      <c r="GWD13"/>
      <c r="GWE13"/>
      <c r="GWF13"/>
      <c r="GWG13"/>
      <c r="GWH13"/>
      <c r="GWI13"/>
      <c r="GWJ13"/>
      <c r="GXO13" s="112"/>
      <c r="GXP13" s="112"/>
      <c r="GXQ13" s="112"/>
      <c r="GXR13" s="112"/>
      <c r="GXS13" s="112"/>
      <c r="GXT13" s="112"/>
      <c r="GXU13" s="112"/>
      <c r="GXV13" s="112"/>
      <c r="GXW13"/>
      <c r="GXX13"/>
      <c r="GXY13"/>
      <c r="GXZ13"/>
      <c r="GYA13"/>
      <c r="GYB13"/>
      <c r="GYC13"/>
      <c r="GYD13"/>
      <c r="GYE13"/>
      <c r="GYF13"/>
      <c r="GYG13"/>
      <c r="GYH13"/>
      <c r="GYI13"/>
      <c r="GYJ13"/>
      <c r="GYK13"/>
      <c r="GYL13"/>
      <c r="GYM13"/>
      <c r="GYN13"/>
      <c r="GYO13"/>
      <c r="GYP13"/>
      <c r="GYQ13"/>
      <c r="GYR13"/>
      <c r="GZW13" s="112"/>
      <c r="GZX13" s="112"/>
      <c r="GZY13" s="112"/>
      <c r="GZZ13" s="112"/>
      <c r="HAA13" s="112"/>
      <c r="HAB13" s="112"/>
      <c r="HAC13" s="112"/>
      <c r="HAD13" s="112"/>
      <c r="HAE13"/>
      <c r="HAF13"/>
      <c r="HAG13"/>
      <c r="HAH13"/>
      <c r="HAI13"/>
      <c r="HAJ13"/>
      <c r="HAK13"/>
      <c r="HAL13"/>
      <c r="HAM13"/>
      <c r="HAN13"/>
      <c r="HAO13"/>
      <c r="HAP13"/>
      <c r="HAQ13"/>
      <c r="HAR13"/>
      <c r="HAS13"/>
      <c r="HAT13"/>
      <c r="HAU13"/>
      <c r="HAV13"/>
      <c r="HAW13"/>
      <c r="HAX13"/>
      <c r="HAY13"/>
      <c r="HAZ13"/>
      <c r="HCE13" s="112"/>
      <c r="HCF13" s="112"/>
      <c r="HCG13" s="112"/>
      <c r="HCH13" s="112"/>
      <c r="HCI13" s="112"/>
      <c r="HCJ13" s="112"/>
      <c r="HCK13" s="112"/>
      <c r="HCL13" s="112"/>
      <c r="HCM13"/>
      <c r="HCN13"/>
      <c r="HCO13"/>
      <c r="HCP13"/>
      <c r="HCQ13"/>
      <c r="HCR13"/>
      <c r="HCS13"/>
      <c r="HCT13"/>
      <c r="HCU13"/>
      <c r="HCV13"/>
      <c r="HCW13"/>
      <c r="HCX13"/>
      <c r="HCY13"/>
      <c r="HCZ13"/>
      <c r="HDA13"/>
      <c r="HDB13"/>
      <c r="HDC13"/>
      <c r="HDD13"/>
      <c r="HDE13"/>
      <c r="HDF13"/>
      <c r="HDG13"/>
      <c r="HDH13"/>
      <c r="HEM13" s="112"/>
      <c r="HEN13" s="112"/>
      <c r="HEO13" s="112"/>
      <c r="HEP13" s="112"/>
      <c r="HEQ13" s="112"/>
      <c r="HER13" s="112"/>
      <c r="HES13" s="112"/>
      <c r="HET13" s="112"/>
      <c r="HEU13"/>
      <c r="HEV13"/>
      <c r="HEW13"/>
      <c r="HEX13"/>
      <c r="HEY13"/>
      <c r="HEZ13"/>
      <c r="HFA13"/>
      <c r="HFB13"/>
      <c r="HFC13"/>
      <c r="HFD13"/>
      <c r="HFE13"/>
      <c r="HFF13"/>
      <c r="HFG13"/>
      <c r="HFH13"/>
      <c r="HFI13"/>
      <c r="HFJ13"/>
      <c r="HFK13"/>
      <c r="HFL13"/>
      <c r="HFM13"/>
      <c r="HFN13"/>
      <c r="HFO13"/>
      <c r="HFP13"/>
      <c r="HGU13" s="112"/>
      <c r="HGV13" s="112"/>
      <c r="HGW13" s="112"/>
      <c r="HGX13" s="112"/>
      <c r="HGY13" s="112"/>
      <c r="HGZ13" s="112"/>
      <c r="HHA13" s="112"/>
      <c r="HHB13" s="112"/>
      <c r="HHC13"/>
      <c r="HHD13"/>
      <c r="HHE13"/>
      <c r="HHF13"/>
      <c r="HHG13"/>
      <c r="HHH13"/>
      <c r="HHI13"/>
      <c r="HHJ13"/>
      <c r="HHK13"/>
      <c r="HHL13"/>
      <c r="HHM13"/>
      <c r="HHN13"/>
      <c r="HHO13"/>
      <c r="HHP13"/>
      <c r="HHQ13"/>
      <c r="HHR13"/>
      <c r="HHS13"/>
      <c r="HHT13"/>
      <c r="HHU13"/>
      <c r="HHV13"/>
      <c r="HHW13"/>
      <c r="HHX13"/>
      <c r="HJC13" s="112"/>
      <c r="HJD13" s="112"/>
      <c r="HJE13" s="112"/>
      <c r="HJF13" s="112"/>
      <c r="HJG13" s="112"/>
      <c r="HJH13" s="112"/>
      <c r="HJI13" s="112"/>
      <c r="HJJ13" s="112"/>
      <c r="HJK13"/>
      <c r="HJL13"/>
      <c r="HJM13"/>
      <c r="HJN13"/>
      <c r="HJO13"/>
      <c r="HJP13"/>
      <c r="HJQ13"/>
      <c r="HJR13"/>
      <c r="HJS13"/>
      <c r="HJT13"/>
      <c r="HJU13"/>
      <c r="HJV13"/>
      <c r="HJW13"/>
      <c r="HJX13"/>
      <c r="HJY13"/>
      <c r="HJZ13"/>
      <c r="HKA13"/>
      <c r="HKB13"/>
      <c r="HKC13"/>
      <c r="HKD13"/>
      <c r="HKE13"/>
      <c r="HKF13"/>
      <c r="HLK13" s="112"/>
      <c r="HLL13" s="112"/>
      <c r="HLM13" s="112"/>
      <c r="HLN13" s="112"/>
      <c r="HLO13" s="112"/>
      <c r="HLP13" s="112"/>
      <c r="HLQ13" s="112"/>
      <c r="HLR13" s="112"/>
      <c r="HLS13"/>
      <c r="HLT13"/>
      <c r="HLU13"/>
      <c r="HLV13"/>
      <c r="HLW13"/>
      <c r="HLX13"/>
      <c r="HLY13"/>
      <c r="HLZ13"/>
      <c r="HMA13"/>
      <c r="HMB13"/>
      <c r="HMC13"/>
      <c r="HMD13"/>
      <c r="HME13"/>
      <c r="HMF13"/>
      <c r="HMG13"/>
      <c r="HMH13"/>
      <c r="HMI13"/>
      <c r="HMJ13"/>
      <c r="HMK13"/>
      <c r="HML13"/>
      <c r="HMM13"/>
      <c r="HMN13"/>
      <c r="HNS13" s="112"/>
      <c r="HNT13" s="112"/>
      <c r="HNU13" s="112"/>
      <c r="HNV13" s="112"/>
      <c r="HNW13" s="112"/>
      <c r="HNX13" s="112"/>
      <c r="HNY13" s="112"/>
      <c r="HNZ13" s="112"/>
      <c r="HOA13"/>
      <c r="HOB13"/>
      <c r="HOC13"/>
      <c r="HOD13"/>
      <c r="HOE13"/>
      <c r="HOF13"/>
      <c r="HOG13"/>
      <c r="HOH13"/>
      <c r="HOI13"/>
      <c r="HOJ13"/>
      <c r="HOK13"/>
      <c r="HOL13"/>
      <c r="HOM13"/>
      <c r="HON13"/>
      <c r="HOO13"/>
      <c r="HOP13"/>
      <c r="HOQ13"/>
      <c r="HOR13"/>
      <c r="HOS13"/>
      <c r="HOT13"/>
      <c r="HOU13"/>
      <c r="HOV13"/>
      <c r="HQA13" s="112"/>
      <c r="HQB13" s="112"/>
      <c r="HQC13" s="112"/>
      <c r="HQD13" s="112"/>
      <c r="HQE13" s="112"/>
      <c r="HQF13" s="112"/>
      <c r="HQG13" s="112"/>
      <c r="HQH13" s="112"/>
      <c r="HQI13"/>
      <c r="HQJ13"/>
      <c r="HQK13"/>
      <c r="HQL13"/>
      <c r="HQM13"/>
      <c r="HQN13"/>
      <c r="HQO13"/>
      <c r="HQP13"/>
      <c r="HQQ13"/>
      <c r="HQR13"/>
      <c r="HQS13"/>
      <c r="HQT13"/>
      <c r="HQU13"/>
      <c r="HQV13"/>
      <c r="HQW13"/>
      <c r="HQX13"/>
      <c r="HQY13"/>
      <c r="HQZ13"/>
      <c r="HRA13"/>
      <c r="HRB13"/>
      <c r="HRC13"/>
      <c r="HRD13"/>
      <c r="HSI13" s="112"/>
      <c r="HSJ13" s="112"/>
      <c r="HSK13" s="112"/>
      <c r="HSL13" s="112"/>
      <c r="HSM13" s="112"/>
      <c r="HSN13" s="112"/>
      <c r="HSO13" s="112"/>
      <c r="HSP13" s="112"/>
      <c r="HSQ13"/>
      <c r="HSR13"/>
      <c r="HSS13"/>
      <c r="HST13"/>
      <c r="HSU13"/>
      <c r="HSV13"/>
      <c r="HSW13"/>
      <c r="HSX13"/>
      <c r="HSY13"/>
      <c r="HSZ13"/>
      <c r="HTA13"/>
      <c r="HTB13"/>
      <c r="HTC13"/>
      <c r="HTD13"/>
      <c r="HTE13"/>
      <c r="HTF13"/>
      <c r="HTG13"/>
      <c r="HTH13"/>
      <c r="HTI13"/>
      <c r="HTJ13"/>
      <c r="HTK13"/>
      <c r="HTL13"/>
      <c r="HUQ13" s="112"/>
      <c r="HUR13" s="112"/>
      <c r="HUS13" s="112"/>
      <c r="HUT13" s="112"/>
      <c r="HUU13" s="112"/>
      <c r="HUV13" s="112"/>
      <c r="HUW13" s="112"/>
      <c r="HUX13" s="112"/>
      <c r="HUY13"/>
      <c r="HUZ13"/>
      <c r="HVA13"/>
      <c r="HVB13"/>
      <c r="HVC13"/>
      <c r="HVD13"/>
      <c r="HVE13"/>
      <c r="HVF13"/>
      <c r="HVG13"/>
      <c r="HVH13"/>
      <c r="HVI13"/>
      <c r="HVJ13"/>
      <c r="HVK13"/>
      <c r="HVL13"/>
      <c r="HVM13"/>
      <c r="HVN13"/>
      <c r="HVO13"/>
      <c r="HVP13"/>
      <c r="HVQ13"/>
      <c r="HVR13"/>
      <c r="HVS13"/>
      <c r="HVT13"/>
      <c r="HWY13" s="112"/>
      <c r="HWZ13" s="112"/>
      <c r="HXA13" s="112"/>
      <c r="HXB13" s="112"/>
      <c r="HXC13" s="112"/>
      <c r="HXD13" s="112"/>
      <c r="HXE13" s="112"/>
      <c r="HXF13" s="112"/>
      <c r="HXG13"/>
      <c r="HXH13"/>
      <c r="HXI13"/>
      <c r="HXJ13"/>
      <c r="HXK13"/>
      <c r="HXL13"/>
      <c r="HXM13"/>
      <c r="HXN13"/>
      <c r="HXO13"/>
      <c r="HXP13"/>
      <c r="HXQ13"/>
      <c r="HXR13"/>
      <c r="HXS13"/>
      <c r="HXT13"/>
      <c r="HXU13"/>
      <c r="HXV13"/>
      <c r="HXW13"/>
      <c r="HXX13"/>
      <c r="HXY13"/>
      <c r="HXZ13"/>
      <c r="HYA13"/>
      <c r="HYB13"/>
      <c r="HZG13" s="112"/>
      <c r="HZH13" s="112"/>
      <c r="HZI13" s="112"/>
      <c r="HZJ13" s="112"/>
      <c r="HZK13" s="112"/>
      <c r="HZL13" s="112"/>
      <c r="HZM13" s="112"/>
      <c r="HZN13" s="112"/>
      <c r="HZO13"/>
      <c r="HZP13"/>
      <c r="HZQ13"/>
      <c r="HZR13"/>
      <c r="HZS13"/>
      <c r="HZT13"/>
      <c r="HZU13"/>
      <c r="HZV13"/>
      <c r="HZW13"/>
      <c r="HZX13"/>
      <c r="HZY13"/>
      <c r="HZZ13"/>
      <c r="IAA13"/>
      <c r="IAB13"/>
      <c r="IAC13"/>
      <c r="IAD13"/>
      <c r="IAE13"/>
      <c r="IAF13"/>
      <c r="IAG13"/>
      <c r="IAH13"/>
      <c r="IAI13"/>
      <c r="IAJ13"/>
      <c r="IBO13" s="112"/>
      <c r="IBP13" s="112"/>
      <c r="IBQ13" s="112"/>
      <c r="IBR13" s="112"/>
      <c r="IBS13" s="112"/>
      <c r="IBT13" s="112"/>
      <c r="IBU13" s="112"/>
      <c r="IBV13" s="112"/>
      <c r="IBW13"/>
      <c r="IBX13"/>
      <c r="IBY13"/>
      <c r="IBZ13"/>
      <c r="ICA13"/>
      <c r="ICB13"/>
      <c r="ICC13"/>
      <c r="ICD13"/>
      <c r="ICE13"/>
      <c r="ICF13"/>
      <c r="ICG13"/>
      <c r="ICH13"/>
      <c r="ICI13"/>
      <c r="ICJ13"/>
      <c r="ICK13"/>
      <c r="ICL13"/>
      <c r="ICM13"/>
      <c r="ICN13"/>
      <c r="ICO13"/>
      <c r="ICP13"/>
      <c r="ICQ13"/>
      <c r="ICR13"/>
      <c r="IDW13" s="112"/>
      <c r="IDX13" s="112"/>
      <c r="IDY13" s="112"/>
      <c r="IDZ13" s="112"/>
      <c r="IEA13" s="112"/>
      <c r="IEB13" s="112"/>
      <c r="IEC13" s="112"/>
      <c r="IED13" s="112"/>
      <c r="IEE13"/>
      <c r="IEF13"/>
      <c r="IEG13"/>
      <c r="IEH13"/>
      <c r="IEI13"/>
      <c r="IEJ13"/>
      <c r="IEK13"/>
      <c r="IEL13"/>
      <c r="IEM13"/>
      <c r="IEN13"/>
      <c r="IEO13"/>
      <c r="IEP13"/>
      <c r="IEQ13"/>
      <c r="IER13"/>
      <c r="IES13"/>
      <c r="IET13"/>
      <c r="IEU13"/>
      <c r="IEV13"/>
      <c r="IEW13"/>
      <c r="IEX13"/>
      <c r="IEY13"/>
      <c r="IEZ13"/>
      <c r="IGE13" s="112"/>
      <c r="IGF13" s="112"/>
      <c r="IGG13" s="112"/>
      <c r="IGH13" s="112"/>
      <c r="IGI13" s="112"/>
      <c r="IGJ13" s="112"/>
      <c r="IGK13" s="112"/>
      <c r="IGL13" s="112"/>
      <c r="IGM13"/>
      <c r="IGN13"/>
      <c r="IGO13"/>
      <c r="IGP13"/>
      <c r="IGQ13"/>
      <c r="IGR13"/>
      <c r="IGS13"/>
      <c r="IGT13"/>
      <c r="IGU13"/>
      <c r="IGV13"/>
      <c r="IGW13"/>
      <c r="IGX13"/>
      <c r="IGY13"/>
      <c r="IGZ13"/>
      <c r="IHA13"/>
      <c r="IHB13"/>
      <c r="IHC13"/>
      <c r="IHD13"/>
      <c r="IHE13"/>
      <c r="IHF13"/>
      <c r="IHG13"/>
      <c r="IHH13"/>
      <c r="IIM13" s="112"/>
      <c r="IIN13" s="112"/>
      <c r="IIO13" s="112"/>
      <c r="IIP13" s="112"/>
      <c r="IIQ13" s="112"/>
      <c r="IIR13" s="112"/>
      <c r="IIS13" s="112"/>
      <c r="IIT13" s="112"/>
      <c r="IIU13"/>
      <c r="IIV13"/>
      <c r="IIW13"/>
      <c r="IIX13"/>
      <c r="IIY13"/>
      <c r="IIZ13"/>
      <c r="IJA13"/>
      <c r="IJB13"/>
      <c r="IJC13"/>
      <c r="IJD13"/>
      <c r="IJE13"/>
      <c r="IJF13"/>
      <c r="IJG13"/>
      <c r="IJH13"/>
      <c r="IJI13"/>
      <c r="IJJ13"/>
      <c r="IJK13"/>
      <c r="IJL13"/>
      <c r="IJM13"/>
      <c r="IJN13"/>
      <c r="IJO13"/>
      <c r="IJP13"/>
      <c r="IKU13" s="112"/>
      <c r="IKV13" s="112"/>
      <c r="IKW13" s="112"/>
      <c r="IKX13" s="112"/>
      <c r="IKY13" s="112"/>
      <c r="IKZ13" s="112"/>
      <c r="ILA13" s="112"/>
      <c r="ILB13" s="112"/>
      <c r="ILC13"/>
      <c r="ILD13"/>
      <c r="ILE13"/>
      <c r="ILF13"/>
      <c r="ILG13"/>
      <c r="ILH13"/>
      <c r="ILI13"/>
      <c r="ILJ13"/>
      <c r="ILK13"/>
      <c r="ILL13"/>
      <c r="ILM13"/>
      <c r="ILN13"/>
      <c r="ILO13"/>
      <c r="ILP13"/>
      <c r="ILQ13"/>
      <c r="ILR13"/>
      <c r="ILS13"/>
      <c r="ILT13"/>
      <c r="ILU13"/>
      <c r="ILV13"/>
      <c r="ILW13"/>
      <c r="ILX13"/>
      <c r="INC13" s="112"/>
      <c r="IND13" s="112"/>
      <c r="INE13" s="112"/>
      <c r="INF13" s="112"/>
      <c r="ING13" s="112"/>
      <c r="INH13" s="112"/>
      <c r="INI13" s="112"/>
      <c r="INJ13" s="112"/>
      <c r="INK13"/>
      <c r="INL13"/>
      <c r="INM13"/>
      <c r="INN13"/>
      <c r="INO13"/>
      <c r="INP13"/>
      <c r="INQ13"/>
      <c r="INR13"/>
      <c r="INS13"/>
      <c r="INT13"/>
      <c r="INU13"/>
      <c r="INV13"/>
      <c r="INW13"/>
      <c r="INX13"/>
      <c r="INY13"/>
      <c r="INZ13"/>
      <c r="IOA13"/>
      <c r="IOB13"/>
      <c r="IOC13"/>
      <c r="IOD13"/>
      <c r="IOE13"/>
      <c r="IOF13"/>
      <c r="IPK13" s="112"/>
      <c r="IPL13" s="112"/>
      <c r="IPM13" s="112"/>
      <c r="IPN13" s="112"/>
      <c r="IPO13" s="112"/>
      <c r="IPP13" s="112"/>
      <c r="IPQ13" s="112"/>
      <c r="IPR13" s="112"/>
      <c r="IPS13"/>
      <c r="IPT13"/>
      <c r="IPU13"/>
      <c r="IPV13"/>
      <c r="IPW13"/>
      <c r="IPX13"/>
      <c r="IPY13"/>
      <c r="IPZ13"/>
      <c r="IQA13"/>
      <c r="IQB13"/>
      <c r="IQC13"/>
      <c r="IQD13"/>
      <c r="IQE13"/>
      <c r="IQF13"/>
      <c r="IQG13"/>
      <c r="IQH13"/>
      <c r="IQI13"/>
      <c r="IQJ13"/>
      <c r="IQK13"/>
      <c r="IQL13"/>
      <c r="IQM13"/>
      <c r="IQN13"/>
      <c r="IRS13" s="112"/>
      <c r="IRT13" s="112"/>
      <c r="IRU13" s="112"/>
      <c r="IRV13" s="112"/>
      <c r="IRW13" s="112"/>
      <c r="IRX13" s="112"/>
      <c r="IRY13" s="112"/>
      <c r="IRZ13" s="112"/>
      <c r="ISA13"/>
      <c r="ISB13"/>
      <c r="ISC13"/>
      <c r="ISD13"/>
      <c r="ISE13"/>
      <c r="ISF13"/>
      <c r="ISG13"/>
      <c r="ISH13"/>
      <c r="ISI13"/>
      <c r="ISJ13"/>
      <c r="ISK13"/>
      <c r="ISL13"/>
      <c r="ISM13"/>
      <c r="ISN13"/>
      <c r="ISO13"/>
      <c r="ISP13"/>
      <c r="ISQ13"/>
      <c r="ISR13"/>
      <c r="ISS13"/>
      <c r="IST13"/>
      <c r="ISU13"/>
      <c r="ISV13"/>
      <c r="IUA13" s="112"/>
      <c r="IUB13" s="112"/>
      <c r="IUC13" s="112"/>
      <c r="IUD13" s="112"/>
      <c r="IUE13" s="112"/>
      <c r="IUF13" s="112"/>
      <c r="IUG13" s="112"/>
      <c r="IUH13" s="112"/>
      <c r="IUI13"/>
      <c r="IUJ13"/>
      <c r="IUK13"/>
      <c r="IUL13"/>
      <c r="IUM13"/>
      <c r="IUN13"/>
      <c r="IUO13"/>
      <c r="IUP13"/>
      <c r="IUQ13"/>
      <c r="IUR13"/>
      <c r="IUS13"/>
      <c r="IUT13"/>
      <c r="IUU13"/>
      <c r="IUV13"/>
      <c r="IUW13"/>
      <c r="IUX13"/>
      <c r="IUY13"/>
      <c r="IUZ13"/>
      <c r="IVA13"/>
      <c r="IVB13"/>
      <c r="IVC13"/>
      <c r="IVD13"/>
      <c r="IWI13" s="112"/>
      <c r="IWJ13" s="112"/>
      <c r="IWK13" s="112"/>
      <c r="IWL13" s="112"/>
      <c r="IWM13" s="112"/>
      <c r="IWN13" s="112"/>
      <c r="IWO13" s="112"/>
      <c r="IWP13" s="112"/>
      <c r="IWQ13"/>
      <c r="IWR13"/>
      <c r="IWS13"/>
      <c r="IWT13"/>
      <c r="IWU13"/>
      <c r="IWV13"/>
      <c r="IWW13"/>
      <c r="IWX13"/>
      <c r="IWY13"/>
      <c r="IWZ13"/>
      <c r="IXA13"/>
      <c r="IXB13"/>
      <c r="IXC13"/>
      <c r="IXD13"/>
      <c r="IXE13"/>
      <c r="IXF13"/>
      <c r="IXG13"/>
      <c r="IXH13"/>
      <c r="IXI13"/>
      <c r="IXJ13"/>
      <c r="IXK13"/>
      <c r="IXL13"/>
      <c r="IYQ13" s="112"/>
      <c r="IYR13" s="112"/>
      <c r="IYS13" s="112"/>
      <c r="IYT13" s="112"/>
      <c r="IYU13" s="112"/>
      <c r="IYV13" s="112"/>
      <c r="IYW13" s="112"/>
      <c r="IYX13" s="112"/>
      <c r="IYY13"/>
      <c r="IYZ13"/>
      <c r="IZA13"/>
      <c r="IZB13"/>
      <c r="IZC13"/>
      <c r="IZD13"/>
      <c r="IZE13"/>
      <c r="IZF13"/>
      <c r="IZG13"/>
      <c r="IZH13"/>
      <c r="IZI13"/>
      <c r="IZJ13"/>
      <c r="IZK13"/>
      <c r="IZL13"/>
      <c r="IZM13"/>
      <c r="IZN13"/>
      <c r="IZO13"/>
      <c r="IZP13"/>
      <c r="IZQ13"/>
      <c r="IZR13"/>
      <c r="IZS13"/>
      <c r="IZT13"/>
      <c r="JAY13" s="112"/>
      <c r="JAZ13" s="112"/>
      <c r="JBA13" s="112"/>
      <c r="JBB13" s="112"/>
      <c r="JBC13" s="112"/>
      <c r="JBD13" s="112"/>
      <c r="JBE13" s="112"/>
      <c r="JBF13" s="112"/>
      <c r="JBG13"/>
      <c r="JBH13"/>
      <c r="JBI13"/>
      <c r="JBJ13"/>
      <c r="JBK13"/>
      <c r="JBL13"/>
      <c r="JBM13"/>
      <c r="JBN13"/>
      <c r="JBO13"/>
      <c r="JBP13"/>
      <c r="JBQ13"/>
      <c r="JBR13"/>
      <c r="JBS13"/>
      <c r="JBT13"/>
      <c r="JBU13"/>
      <c r="JBV13"/>
      <c r="JBW13"/>
      <c r="JBX13"/>
      <c r="JBY13"/>
      <c r="JBZ13"/>
      <c r="JCA13"/>
      <c r="JCB13"/>
      <c r="JDG13" s="112"/>
      <c r="JDH13" s="112"/>
      <c r="JDI13" s="112"/>
      <c r="JDJ13" s="112"/>
      <c r="JDK13" s="112"/>
      <c r="JDL13" s="112"/>
      <c r="JDM13" s="112"/>
      <c r="JDN13" s="112"/>
      <c r="JDO13"/>
      <c r="JDP13"/>
      <c r="JDQ13"/>
      <c r="JDR13"/>
      <c r="JDS13"/>
      <c r="JDT13"/>
      <c r="JDU13"/>
      <c r="JDV13"/>
      <c r="JDW13"/>
      <c r="JDX13"/>
      <c r="JDY13"/>
      <c r="JDZ13"/>
      <c r="JEA13"/>
      <c r="JEB13"/>
      <c r="JEC13"/>
      <c r="JED13"/>
      <c r="JEE13"/>
      <c r="JEF13"/>
      <c r="JEG13"/>
      <c r="JEH13"/>
      <c r="JEI13"/>
      <c r="JEJ13"/>
      <c r="JFO13" s="112"/>
      <c r="JFP13" s="112"/>
      <c r="JFQ13" s="112"/>
      <c r="JFR13" s="112"/>
      <c r="JFS13" s="112"/>
      <c r="JFT13" s="112"/>
      <c r="JFU13" s="112"/>
      <c r="JFV13" s="112"/>
      <c r="JFW13"/>
      <c r="JFX13"/>
      <c r="JFY13"/>
      <c r="JFZ13"/>
      <c r="JGA13"/>
      <c r="JGB13"/>
      <c r="JGC13"/>
      <c r="JGD13"/>
      <c r="JGE13"/>
      <c r="JGF13"/>
      <c r="JGG13"/>
      <c r="JGH13"/>
      <c r="JGI13"/>
      <c r="JGJ13"/>
      <c r="JGK13"/>
      <c r="JGL13"/>
      <c r="JGM13"/>
      <c r="JGN13"/>
      <c r="JGO13"/>
      <c r="JGP13"/>
      <c r="JGQ13"/>
      <c r="JGR13"/>
      <c r="JHW13" s="112"/>
      <c r="JHX13" s="112"/>
      <c r="JHY13" s="112"/>
      <c r="JHZ13" s="112"/>
      <c r="JIA13" s="112"/>
      <c r="JIB13" s="112"/>
      <c r="JIC13" s="112"/>
      <c r="JID13" s="112"/>
      <c r="JIE13"/>
      <c r="JIF13"/>
      <c r="JIG13"/>
      <c r="JIH13"/>
      <c r="JII13"/>
      <c r="JIJ13"/>
      <c r="JIK13"/>
      <c r="JIL13"/>
      <c r="JIM13"/>
      <c r="JIN13"/>
      <c r="JIO13"/>
      <c r="JIP13"/>
      <c r="JIQ13"/>
      <c r="JIR13"/>
      <c r="JIS13"/>
      <c r="JIT13"/>
      <c r="JIU13"/>
      <c r="JIV13"/>
      <c r="JIW13"/>
      <c r="JIX13"/>
      <c r="JIY13"/>
      <c r="JIZ13"/>
      <c r="JKE13" s="112"/>
      <c r="JKF13" s="112"/>
      <c r="JKG13" s="112"/>
      <c r="JKH13" s="112"/>
      <c r="JKI13" s="112"/>
      <c r="JKJ13" s="112"/>
      <c r="JKK13" s="112"/>
      <c r="JKL13" s="112"/>
      <c r="JKM13"/>
      <c r="JKN13"/>
      <c r="JKO13"/>
      <c r="JKP13"/>
      <c r="JKQ13"/>
      <c r="JKR13"/>
      <c r="JKS13"/>
      <c r="JKT13"/>
      <c r="JKU13"/>
      <c r="JKV13"/>
      <c r="JKW13"/>
      <c r="JKX13"/>
      <c r="JKY13"/>
      <c r="JKZ13"/>
      <c r="JLA13"/>
      <c r="JLB13"/>
      <c r="JLC13"/>
      <c r="JLD13"/>
      <c r="JLE13"/>
      <c r="JLF13"/>
      <c r="JLG13"/>
      <c r="JLH13"/>
      <c r="JMM13" s="112"/>
      <c r="JMN13" s="112"/>
      <c r="JMO13" s="112"/>
      <c r="JMP13" s="112"/>
      <c r="JMQ13" s="112"/>
      <c r="JMR13" s="112"/>
      <c r="JMS13" s="112"/>
      <c r="JMT13" s="112"/>
      <c r="JMU13"/>
      <c r="JMV13"/>
      <c r="JMW13"/>
      <c r="JMX13"/>
      <c r="JMY13"/>
      <c r="JMZ13"/>
      <c r="JNA13"/>
      <c r="JNB13"/>
      <c r="JNC13"/>
      <c r="JND13"/>
      <c r="JNE13"/>
      <c r="JNF13"/>
      <c r="JNG13"/>
      <c r="JNH13"/>
      <c r="JNI13"/>
      <c r="JNJ13"/>
      <c r="JNK13"/>
      <c r="JNL13"/>
      <c r="JNM13"/>
      <c r="JNN13"/>
      <c r="JNO13"/>
      <c r="JNP13"/>
      <c r="JOU13" s="112"/>
      <c r="JOV13" s="112"/>
      <c r="JOW13" s="112"/>
      <c r="JOX13" s="112"/>
      <c r="JOY13" s="112"/>
      <c r="JOZ13" s="112"/>
      <c r="JPA13" s="112"/>
      <c r="JPB13" s="112"/>
      <c r="JPC13"/>
      <c r="JPD13"/>
      <c r="JPE13"/>
      <c r="JPF13"/>
      <c r="JPG13"/>
      <c r="JPH13"/>
      <c r="JPI13"/>
      <c r="JPJ13"/>
      <c r="JPK13"/>
      <c r="JPL13"/>
      <c r="JPM13"/>
      <c r="JPN13"/>
      <c r="JPO13"/>
      <c r="JPP13"/>
      <c r="JPQ13"/>
      <c r="JPR13"/>
      <c r="JPS13"/>
      <c r="JPT13"/>
      <c r="JPU13"/>
      <c r="JPV13"/>
      <c r="JPW13"/>
      <c r="JPX13"/>
      <c r="JRC13" s="112"/>
      <c r="JRD13" s="112"/>
      <c r="JRE13" s="112"/>
      <c r="JRF13" s="112"/>
      <c r="JRG13" s="112"/>
      <c r="JRH13" s="112"/>
      <c r="JRI13" s="112"/>
      <c r="JRJ13" s="112"/>
      <c r="JRK13"/>
      <c r="JRL13"/>
      <c r="JRM13"/>
      <c r="JRN13"/>
      <c r="JRO13"/>
      <c r="JRP13"/>
      <c r="JRQ13"/>
      <c r="JRR13"/>
      <c r="JRS13"/>
      <c r="JRT13"/>
      <c r="JRU13"/>
      <c r="JRV13"/>
      <c r="JRW13"/>
      <c r="JRX13"/>
      <c r="JRY13"/>
      <c r="JRZ13"/>
      <c r="JSA13"/>
      <c r="JSB13"/>
      <c r="JSC13"/>
      <c r="JSD13"/>
      <c r="JSE13"/>
      <c r="JSF13"/>
      <c r="JTK13" s="112"/>
      <c r="JTL13" s="112"/>
      <c r="JTM13" s="112"/>
      <c r="JTN13" s="112"/>
      <c r="JTO13" s="112"/>
      <c r="JTP13" s="112"/>
      <c r="JTQ13" s="112"/>
      <c r="JTR13" s="112"/>
      <c r="JTS13"/>
      <c r="JTT13"/>
      <c r="JTU13"/>
      <c r="JTV13"/>
      <c r="JTW13"/>
      <c r="JTX13"/>
      <c r="JTY13"/>
      <c r="JTZ13"/>
      <c r="JUA13"/>
      <c r="JUB13"/>
      <c r="JUC13"/>
      <c r="JUD13"/>
      <c r="JUE13"/>
      <c r="JUF13"/>
      <c r="JUG13"/>
      <c r="JUH13"/>
      <c r="JUI13"/>
      <c r="JUJ13"/>
      <c r="JUK13"/>
      <c r="JUL13"/>
      <c r="JUM13"/>
      <c r="JUN13"/>
      <c r="JVS13" s="112"/>
      <c r="JVT13" s="112"/>
      <c r="JVU13" s="112"/>
      <c r="JVV13" s="112"/>
      <c r="JVW13" s="112"/>
      <c r="JVX13" s="112"/>
      <c r="JVY13" s="112"/>
      <c r="JVZ13" s="112"/>
      <c r="JWA13"/>
      <c r="JWB13"/>
      <c r="JWC13"/>
      <c r="JWD13"/>
      <c r="JWE13"/>
      <c r="JWF13"/>
      <c r="JWG13"/>
      <c r="JWH13"/>
      <c r="JWI13"/>
      <c r="JWJ13"/>
      <c r="JWK13"/>
      <c r="JWL13"/>
      <c r="JWM13"/>
      <c r="JWN13"/>
      <c r="JWO13"/>
      <c r="JWP13"/>
      <c r="JWQ13"/>
      <c r="JWR13"/>
      <c r="JWS13"/>
      <c r="JWT13"/>
      <c r="JWU13"/>
      <c r="JWV13"/>
      <c r="JYA13" s="112"/>
      <c r="JYB13" s="112"/>
      <c r="JYC13" s="112"/>
      <c r="JYD13" s="112"/>
      <c r="JYE13" s="112"/>
      <c r="JYF13" s="112"/>
      <c r="JYG13" s="112"/>
      <c r="JYH13" s="112"/>
      <c r="JYI13"/>
      <c r="JYJ13"/>
      <c r="JYK13"/>
      <c r="JYL13"/>
      <c r="JYM13"/>
      <c r="JYN13"/>
      <c r="JYO13"/>
      <c r="JYP13"/>
      <c r="JYQ13"/>
      <c r="JYR13"/>
      <c r="JYS13"/>
      <c r="JYT13"/>
      <c r="JYU13"/>
      <c r="JYV13"/>
      <c r="JYW13"/>
      <c r="JYX13"/>
      <c r="JYY13"/>
      <c r="JYZ13"/>
      <c r="JZA13"/>
      <c r="JZB13"/>
      <c r="JZC13"/>
      <c r="JZD13"/>
      <c r="KAI13" s="112"/>
      <c r="KAJ13" s="112"/>
      <c r="KAK13" s="112"/>
      <c r="KAL13" s="112"/>
      <c r="KAM13" s="112"/>
      <c r="KAN13" s="112"/>
      <c r="KAO13" s="112"/>
      <c r="KAP13" s="112"/>
      <c r="KAQ13"/>
      <c r="KAR13"/>
      <c r="KAS13"/>
      <c r="KAT13"/>
      <c r="KAU13"/>
      <c r="KAV13"/>
      <c r="KAW13"/>
      <c r="KAX13"/>
      <c r="KAY13"/>
      <c r="KAZ13"/>
      <c r="KBA13"/>
      <c r="KBB13"/>
      <c r="KBC13"/>
      <c r="KBD13"/>
      <c r="KBE13"/>
      <c r="KBF13"/>
      <c r="KBG13"/>
      <c r="KBH13"/>
      <c r="KBI13"/>
      <c r="KBJ13"/>
      <c r="KBK13"/>
      <c r="KBL13"/>
      <c r="KCQ13" s="112"/>
      <c r="KCR13" s="112"/>
      <c r="KCS13" s="112"/>
      <c r="KCT13" s="112"/>
      <c r="KCU13" s="112"/>
      <c r="KCV13" s="112"/>
      <c r="KCW13" s="112"/>
      <c r="KCX13" s="112"/>
      <c r="KCY13"/>
      <c r="KCZ13"/>
      <c r="KDA13"/>
      <c r="KDB13"/>
      <c r="KDC13"/>
      <c r="KDD13"/>
      <c r="KDE13"/>
      <c r="KDF13"/>
      <c r="KDG13"/>
      <c r="KDH13"/>
      <c r="KDI13"/>
      <c r="KDJ13"/>
      <c r="KDK13"/>
      <c r="KDL13"/>
      <c r="KDM13"/>
      <c r="KDN13"/>
      <c r="KDO13"/>
      <c r="KDP13"/>
      <c r="KDQ13"/>
      <c r="KDR13"/>
      <c r="KDS13"/>
      <c r="KDT13"/>
      <c r="KEY13" s="112"/>
      <c r="KEZ13" s="112"/>
      <c r="KFA13" s="112"/>
      <c r="KFB13" s="112"/>
      <c r="KFC13" s="112"/>
      <c r="KFD13" s="112"/>
      <c r="KFE13" s="112"/>
      <c r="KFF13" s="112"/>
      <c r="KFG13"/>
      <c r="KFH13"/>
      <c r="KFI13"/>
      <c r="KFJ13"/>
      <c r="KFK13"/>
      <c r="KFL13"/>
      <c r="KFM13"/>
      <c r="KFN13"/>
      <c r="KFO13"/>
      <c r="KFP13"/>
      <c r="KFQ13"/>
      <c r="KFR13"/>
      <c r="KFS13"/>
      <c r="KFT13"/>
      <c r="KFU13"/>
      <c r="KFV13"/>
      <c r="KFW13"/>
      <c r="KFX13"/>
      <c r="KFY13"/>
      <c r="KFZ13"/>
      <c r="KGA13"/>
      <c r="KGB13"/>
      <c r="KHG13" s="112"/>
      <c r="KHH13" s="112"/>
      <c r="KHI13" s="112"/>
      <c r="KHJ13" s="112"/>
      <c r="KHK13" s="112"/>
      <c r="KHL13" s="112"/>
      <c r="KHM13" s="112"/>
      <c r="KHN13" s="112"/>
      <c r="KHO13"/>
      <c r="KHP13"/>
      <c r="KHQ13"/>
      <c r="KHR13"/>
      <c r="KHS13"/>
      <c r="KHT13"/>
      <c r="KHU13"/>
      <c r="KHV13"/>
      <c r="KHW13"/>
      <c r="KHX13"/>
      <c r="KHY13"/>
      <c r="KHZ13"/>
      <c r="KIA13"/>
      <c r="KIB13"/>
      <c r="KIC13"/>
      <c r="KID13"/>
      <c r="KIE13"/>
      <c r="KIF13"/>
      <c r="KIG13"/>
      <c r="KIH13"/>
      <c r="KII13"/>
      <c r="KIJ13"/>
      <c r="KJO13" s="112"/>
      <c r="KJP13" s="112"/>
      <c r="KJQ13" s="112"/>
      <c r="KJR13" s="112"/>
      <c r="KJS13" s="112"/>
      <c r="KJT13" s="112"/>
      <c r="KJU13" s="112"/>
      <c r="KJV13" s="112"/>
      <c r="KJW13"/>
      <c r="KJX13"/>
      <c r="KJY13"/>
      <c r="KJZ13"/>
      <c r="KKA13"/>
      <c r="KKB13"/>
      <c r="KKC13"/>
      <c r="KKD13"/>
      <c r="KKE13"/>
      <c r="KKF13"/>
      <c r="KKG13"/>
      <c r="KKH13"/>
      <c r="KKI13"/>
      <c r="KKJ13"/>
      <c r="KKK13"/>
      <c r="KKL13"/>
      <c r="KKM13"/>
      <c r="KKN13"/>
      <c r="KKO13"/>
      <c r="KKP13"/>
      <c r="KKQ13"/>
      <c r="KKR13"/>
      <c r="KLW13" s="112"/>
      <c r="KLX13" s="112"/>
      <c r="KLY13" s="112"/>
      <c r="KLZ13" s="112"/>
      <c r="KMA13" s="112"/>
      <c r="KMB13" s="112"/>
      <c r="KMC13" s="112"/>
      <c r="KMD13" s="112"/>
      <c r="KME13"/>
      <c r="KMF13"/>
      <c r="KMG13"/>
      <c r="KMH13"/>
      <c r="KMI13"/>
      <c r="KMJ13"/>
      <c r="KMK13"/>
      <c r="KML13"/>
      <c r="KMM13"/>
      <c r="KMN13"/>
      <c r="KMO13"/>
      <c r="KMP13"/>
      <c r="KMQ13"/>
      <c r="KMR13"/>
      <c r="KMS13"/>
      <c r="KMT13"/>
      <c r="KMU13"/>
      <c r="KMV13"/>
      <c r="KMW13"/>
      <c r="KMX13"/>
      <c r="KMY13"/>
      <c r="KMZ13"/>
      <c r="KOE13" s="112"/>
      <c r="KOF13" s="112"/>
      <c r="KOG13" s="112"/>
      <c r="KOH13" s="112"/>
      <c r="KOI13" s="112"/>
      <c r="KOJ13" s="112"/>
      <c r="KOK13" s="112"/>
      <c r="KOL13" s="112"/>
      <c r="KOM13"/>
      <c r="KON13"/>
      <c r="KOO13"/>
      <c r="KOP13"/>
      <c r="KOQ13"/>
      <c r="KOR13"/>
      <c r="KOS13"/>
      <c r="KOT13"/>
      <c r="KOU13"/>
      <c r="KOV13"/>
      <c r="KOW13"/>
      <c r="KOX13"/>
      <c r="KOY13"/>
      <c r="KOZ13"/>
      <c r="KPA13"/>
      <c r="KPB13"/>
      <c r="KPC13"/>
      <c r="KPD13"/>
      <c r="KPE13"/>
      <c r="KPF13"/>
      <c r="KPG13"/>
      <c r="KPH13"/>
      <c r="KQM13" s="112"/>
      <c r="KQN13" s="112"/>
      <c r="KQO13" s="112"/>
      <c r="KQP13" s="112"/>
      <c r="KQQ13" s="112"/>
      <c r="KQR13" s="112"/>
      <c r="KQS13" s="112"/>
      <c r="KQT13" s="112"/>
      <c r="KQU13"/>
      <c r="KQV13"/>
      <c r="KQW13"/>
      <c r="KQX13"/>
      <c r="KQY13"/>
      <c r="KQZ13"/>
      <c r="KRA13"/>
      <c r="KRB13"/>
      <c r="KRC13"/>
      <c r="KRD13"/>
      <c r="KRE13"/>
      <c r="KRF13"/>
      <c r="KRG13"/>
      <c r="KRH13"/>
      <c r="KRI13"/>
      <c r="KRJ13"/>
      <c r="KRK13"/>
      <c r="KRL13"/>
      <c r="KRM13"/>
      <c r="KRN13"/>
      <c r="KRO13"/>
      <c r="KRP13"/>
      <c r="KSU13" s="112"/>
      <c r="KSV13" s="112"/>
      <c r="KSW13" s="112"/>
      <c r="KSX13" s="112"/>
      <c r="KSY13" s="112"/>
      <c r="KSZ13" s="112"/>
      <c r="KTA13" s="112"/>
      <c r="KTB13" s="112"/>
      <c r="KTC13"/>
      <c r="KTD13"/>
      <c r="KTE13"/>
      <c r="KTF13"/>
      <c r="KTG13"/>
      <c r="KTH13"/>
      <c r="KTI13"/>
      <c r="KTJ13"/>
      <c r="KTK13"/>
      <c r="KTL13"/>
      <c r="KTM13"/>
      <c r="KTN13"/>
      <c r="KTO13"/>
      <c r="KTP13"/>
      <c r="KTQ13"/>
      <c r="KTR13"/>
      <c r="KTS13"/>
      <c r="KTT13"/>
      <c r="KTU13"/>
      <c r="KTV13"/>
      <c r="KTW13"/>
      <c r="KTX13"/>
      <c r="KVC13" s="112"/>
      <c r="KVD13" s="112"/>
      <c r="KVE13" s="112"/>
      <c r="KVF13" s="112"/>
      <c r="KVG13" s="112"/>
      <c r="KVH13" s="112"/>
      <c r="KVI13" s="112"/>
      <c r="KVJ13" s="112"/>
      <c r="KVK13"/>
      <c r="KVL13"/>
      <c r="KVM13"/>
      <c r="KVN13"/>
      <c r="KVO13"/>
      <c r="KVP13"/>
      <c r="KVQ13"/>
      <c r="KVR13"/>
      <c r="KVS13"/>
      <c r="KVT13"/>
      <c r="KVU13"/>
      <c r="KVV13"/>
      <c r="KVW13"/>
      <c r="KVX13"/>
      <c r="KVY13"/>
      <c r="KVZ13"/>
      <c r="KWA13"/>
      <c r="KWB13"/>
      <c r="KWC13"/>
      <c r="KWD13"/>
      <c r="KWE13"/>
      <c r="KWF13"/>
      <c r="KXK13" s="112"/>
      <c r="KXL13" s="112"/>
      <c r="KXM13" s="112"/>
      <c r="KXN13" s="112"/>
      <c r="KXO13" s="112"/>
      <c r="KXP13" s="112"/>
      <c r="KXQ13" s="112"/>
      <c r="KXR13" s="112"/>
      <c r="KXS13"/>
      <c r="KXT13"/>
      <c r="KXU13"/>
      <c r="KXV13"/>
      <c r="KXW13"/>
      <c r="KXX13"/>
      <c r="KXY13"/>
      <c r="KXZ13"/>
      <c r="KYA13"/>
      <c r="KYB13"/>
      <c r="KYC13"/>
      <c r="KYD13"/>
      <c r="KYE13"/>
      <c r="KYF13"/>
      <c r="KYG13"/>
      <c r="KYH13"/>
      <c r="KYI13"/>
      <c r="KYJ13"/>
      <c r="KYK13"/>
      <c r="KYL13"/>
      <c r="KYM13"/>
      <c r="KYN13"/>
      <c r="KZS13" s="112"/>
      <c r="KZT13" s="112"/>
      <c r="KZU13" s="112"/>
      <c r="KZV13" s="112"/>
      <c r="KZW13" s="112"/>
      <c r="KZX13" s="112"/>
      <c r="KZY13" s="112"/>
      <c r="KZZ13" s="112"/>
      <c r="LAA13"/>
      <c r="LAB13"/>
      <c r="LAC13"/>
      <c r="LAD13"/>
      <c r="LAE13"/>
      <c r="LAF13"/>
      <c r="LAG13"/>
      <c r="LAH13"/>
      <c r="LAI13"/>
      <c r="LAJ13"/>
      <c r="LAK13"/>
      <c r="LAL13"/>
      <c r="LAM13"/>
      <c r="LAN13"/>
      <c r="LAO13"/>
      <c r="LAP13"/>
      <c r="LAQ13"/>
      <c r="LAR13"/>
      <c r="LAS13"/>
      <c r="LAT13"/>
      <c r="LAU13"/>
      <c r="LAV13"/>
      <c r="LCA13" s="112"/>
      <c r="LCB13" s="112"/>
      <c r="LCC13" s="112"/>
      <c r="LCD13" s="112"/>
      <c r="LCE13" s="112"/>
      <c r="LCF13" s="112"/>
      <c r="LCG13" s="112"/>
      <c r="LCH13" s="112"/>
      <c r="LCI13"/>
      <c r="LCJ13"/>
      <c r="LCK13"/>
      <c r="LCL13"/>
      <c r="LCM13"/>
      <c r="LCN13"/>
      <c r="LCO13"/>
      <c r="LCP13"/>
      <c r="LCQ13"/>
      <c r="LCR13"/>
      <c r="LCS13"/>
      <c r="LCT13"/>
      <c r="LCU13"/>
      <c r="LCV13"/>
      <c r="LCW13"/>
      <c r="LCX13"/>
      <c r="LCY13"/>
      <c r="LCZ13"/>
      <c r="LDA13"/>
      <c r="LDB13"/>
      <c r="LDC13"/>
      <c r="LDD13"/>
      <c r="LEI13" s="112"/>
      <c r="LEJ13" s="112"/>
      <c r="LEK13" s="112"/>
      <c r="LEL13" s="112"/>
      <c r="LEM13" s="112"/>
      <c r="LEN13" s="112"/>
      <c r="LEO13" s="112"/>
      <c r="LEP13" s="112"/>
      <c r="LEQ13"/>
      <c r="LER13"/>
      <c r="LES13"/>
      <c r="LET13"/>
      <c r="LEU13"/>
      <c r="LEV13"/>
      <c r="LEW13"/>
      <c r="LEX13"/>
      <c r="LEY13"/>
      <c r="LEZ13"/>
      <c r="LFA13"/>
      <c r="LFB13"/>
      <c r="LFC13"/>
      <c r="LFD13"/>
      <c r="LFE13"/>
      <c r="LFF13"/>
      <c r="LFG13"/>
      <c r="LFH13"/>
      <c r="LFI13"/>
      <c r="LFJ13"/>
      <c r="LFK13"/>
      <c r="LFL13"/>
      <c r="LGQ13" s="112"/>
      <c r="LGR13" s="112"/>
      <c r="LGS13" s="112"/>
      <c r="LGT13" s="112"/>
      <c r="LGU13" s="112"/>
      <c r="LGV13" s="112"/>
      <c r="LGW13" s="112"/>
      <c r="LGX13" s="112"/>
      <c r="LGY13"/>
      <c r="LGZ13"/>
      <c r="LHA13"/>
      <c r="LHB13"/>
      <c r="LHC13"/>
      <c r="LHD13"/>
      <c r="LHE13"/>
      <c r="LHF13"/>
      <c r="LHG13"/>
      <c r="LHH13"/>
      <c r="LHI13"/>
      <c r="LHJ13"/>
      <c r="LHK13"/>
      <c r="LHL13"/>
      <c r="LHM13"/>
      <c r="LHN13"/>
      <c r="LHO13"/>
      <c r="LHP13"/>
      <c r="LHQ13"/>
      <c r="LHR13"/>
      <c r="LHS13"/>
      <c r="LHT13"/>
      <c r="LIY13" s="112"/>
      <c r="LIZ13" s="112"/>
      <c r="LJA13" s="112"/>
      <c r="LJB13" s="112"/>
      <c r="LJC13" s="112"/>
      <c r="LJD13" s="112"/>
      <c r="LJE13" s="112"/>
      <c r="LJF13" s="112"/>
      <c r="LJG13"/>
      <c r="LJH13"/>
      <c r="LJI13"/>
      <c r="LJJ13"/>
      <c r="LJK13"/>
      <c r="LJL13"/>
      <c r="LJM13"/>
      <c r="LJN13"/>
      <c r="LJO13"/>
      <c r="LJP13"/>
      <c r="LJQ13"/>
      <c r="LJR13"/>
      <c r="LJS13"/>
      <c r="LJT13"/>
      <c r="LJU13"/>
      <c r="LJV13"/>
      <c r="LJW13"/>
      <c r="LJX13"/>
      <c r="LJY13"/>
      <c r="LJZ13"/>
      <c r="LKA13"/>
      <c r="LKB13"/>
      <c r="LLG13" s="112"/>
      <c r="LLH13" s="112"/>
      <c r="LLI13" s="112"/>
      <c r="LLJ13" s="112"/>
      <c r="LLK13" s="112"/>
      <c r="LLL13" s="112"/>
      <c r="LLM13" s="112"/>
      <c r="LLN13" s="112"/>
      <c r="LLO13"/>
      <c r="LLP13"/>
      <c r="LLQ13"/>
      <c r="LLR13"/>
      <c r="LLS13"/>
      <c r="LLT13"/>
      <c r="LLU13"/>
      <c r="LLV13"/>
      <c r="LLW13"/>
      <c r="LLX13"/>
      <c r="LLY13"/>
      <c r="LLZ13"/>
      <c r="LMA13"/>
      <c r="LMB13"/>
      <c r="LMC13"/>
      <c r="LMD13"/>
      <c r="LME13"/>
      <c r="LMF13"/>
      <c r="LMG13"/>
      <c r="LMH13"/>
      <c r="LMI13"/>
      <c r="LMJ13"/>
      <c r="LNO13" s="112"/>
      <c r="LNP13" s="112"/>
      <c r="LNQ13" s="112"/>
      <c r="LNR13" s="112"/>
      <c r="LNS13" s="112"/>
      <c r="LNT13" s="112"/>
      <c r="LNU13" s="112"/>
      <c r="LNV13" s="112"/>
      <c r="LNW13"/>
      <c r="LNX13"/>
      <c r="LNY13"/>
      <c r="LNZ13"/>
      <c r="LOA13"/>
      <c r="LOB13"/>
      <c r="LOC13"/>
      <c r="LOD13"/>
      <c r="LOE13"/>
      <c r="LOF13"/>
      <c r="LOG13"/>
      <c r="LOH13"/>
      <c r="LOI13"/>
      <c r="LOJ13"/>
      <c r="LOK13"/>
      <c r="LOL13"/>
      <c r="LOM13"/>
      <c r="LON13"/>
      <c r="LOO13"/>
      <c r="LOP13"/>
      <c r="LOQ13"/>
      <c r="LOR13"/>
      <c r="LPW13" s="112"/>
      <c r="LPX13" s="112"/>
      <c r="LPY13" s="112"/>
      <c r="LPZ13" s="112"/>
      <c r="LQA13" s="112"/>
      <c r="LQB13" s="112"/>
      <c r="LQC13" s="112"/>
      <c r="LQD13" s="112"/>
      <c r="LQE13"/>
      <c r="LQF13"/>
      <c r="LQG13"/>
      <c r="LQH13"/>
      <c r="LQI13"/>
      <c r="LQJ13"/>
      <c r="LQK13"/>
      <c r="LQL13"/>
      <c r="LQM13"/>
      <c r="LQN13"/>
      <c r="LQO13"/>
      <c r="LQP13"/>
      <c r="LQQ13"/>
      <c r="LQR13"/>
      <c r="LQS13"/>
      <c r="LQT13"/>
      <c r="LQU13"/>
      <c r="LQV13"/>
      <c r="LQW13"/>
      <c r="LQX13"/>
      <c r="LQY13"/>
      <c r="LQZ13"/>
      <c r="LSE13" s="112"/>
      <c r="LSF13" s="112"/>
      <c r="LSG13" s="112"/>
      <c r="LSH13" s="112"/>
      <c r="LSI13" s="112"/>
      <c r="LSJ13" s="112"/>
      <c r="LSK13" s="112"/>
      <c r="LSL13" s="112"/>
      <c r="LSM13"/>
      <c r="LSN13"/>
      <c r="LSO13"/>
      <c r="LSP13"/>
      <c r="LSQ13"/>
      <c r="LSR13"/>
      <c r="LSS13"/>
      <c r="LST13"/>
      <c r="LSU13"/>
      <c r="LSV13"/>
      <c r="LSW13"/>
      <c r="LSX13"/>
      <c r="LSY13"/>
      <c r="LSZ13"/>
      <c r="LTA13"/>
      <c r="LTB13"/>
      <c r="LTC13"/>
      <c r="LTD13"/>
      <c r="LTE13"/>
      <c r="LTF13"/>
      <c r="LTG13"/>
      <c r="LTH13"/>
      <c r="LUM13" s="112"/>
      <c r="LUN13" s="112"/>
      <c r="LUO13" s="112"/>
      <c r="LUP13" s="112"/>
      <c r="LUQ13" s="112"/>
      <c r="LUR13" s="112"/>
      <c r="LUS13" s="112"/>
      <c r="LUT13" s="112"/>
      <c r="LUU13"/>
      <c r="LUV13"/>
      <c r="LUW13"/>
      <c r="LUX13"/>
      <c r="LUY13"/>
      <c r="LUZ13"/>
      <c r="LVA13"/>
      <c r="LVB13"/>
      <c r="LVC13"/>
      <c r="LVD13"/>
      <c r="LVE13"/>
      <c r="LVF13"/>
      <c r="LVG13"/>
      <c r="LVH13"/>
      <c r="LVI13"/>
      <c r="LVJ13"/>
      <c r="LVK13"/>
      <c r="LVL13"/>
      <c r="LVM13"/>
      <c r="LVN13"/>
      <c r="LVO13"/>
      <c r="LVP13"/>
      <c r="LWU13" s="112"/>
      <c r="LWV13" s="112"/>
      <c r="LWW13" s="112"/>
      <c r="LWX13" s="112"/>
      <c r="LWY13" s="112"/>
      <c r="LWZ13" s="112"/>
      <c r="LXA13" s="112"/>
      <c r="LXB13" s="112"/>
      <c r="LXC13"/>
      <c r="LXD13"/>
      <c r="LXE13"/>
      <c r="LXF13"/>
      <c r="LXG13"/>
      <c r="LXH13"/>
      <c r="LXI13"/>
      <c r="LXJ13"/>
      <c r="LXK13"/>
      <c r="LXL13"/>
      <c r="LXM13"/>
      <c r="LXN13"/>
      <c r="LXO13"/>
      <c r="LXP13"/>
      <c r="LXQ13"/>
      <c r="LXR13"/>
      <c r="LXS13"/>
      <c r="LXT13"/>
      <c r="LXU13"/>
      <c r="LXV13"/>
      <c r="LXW13"/>
      <c r="LXX13"/>
      <c r="LZC13" s="112"/>
      <c r="LZD13" s="112"/>
      <c r="LZE13" s="112"/>
      <c r="LZF13" s="112"/>
      <c r="LZG13" s="112"/>
      <c r="LZH13" s="112"/>
      <c r="LZI13" s="112"/>
      <c r="LZJ13" s="112"/>
      <c r="LZK13"/>
      <c r="LZL13"/>
      <c r="LZM13"/>
      <c r="LZN13"/>
      <c r="LZO13"/>
      <c r="LZP13"/>
      <c r="LZQ13"/>
      <c r="LZR13"/>
      <c r="LZS13"/>
      <c r="LZT13"/>
      <c r="LZU13"/>
      <c r="LZV13"/>
      <c r="LZW13"/>
      <c r="LZX13"/>
      <c r="LZY13"/>
      <c r="LZZ13"/>
      <c r="MAA13"/>
      <c r="MAB13"/>
      <c r="MAC13"/>
      <c r="MAD13"/>
      <c r="MAE13"/>
      <c r="MAF13"/>
      <c r="MBK13" s="112"/>
      <c r="MBL13" s="112"/>
      <c r="MBM13" s="112"/>
      <c r="MBN13" s="112"/>
      <c r="MBO13" s="112"/>
      <c r="MBP13" s="112"/>
      <c r="MBQ13" s="112"/>
      <c r="MBR13" s="112"/>
      <c r="MBS13"/>
      <c r="MBT13"/>
      <c r="MBU13"/>
      <c r="MBV13"/>
      <c r="MBW13"/>
      <c r="MBX13"/>
      <c r="MBY13"/>
      <c r="MBZ13"/>
      <c r="MCA13"/>
      <c r="MCB13"/>
      <c r="MCC13"/>
      <c r="MCD13"/>
      <c r="MCE13"/>
      <c r="MCF13"/>
      <c r="MCG13"/>
      <c r="MCH13"/>
      <c r="MCI13"/>
      <c r="MCJ13"/>
      <c r="MCK13"/>
      <c r="MCL13"/>
      <c r="MCM13"/>
      <c r="MCN13"/>
      <c r="MDS13" s="112"/>
      <c r="MDT13" s="112"/>
      <c r="MDU13" s="112"/>
      <c r="MDV13" s="112"/>
      <c r="MDW13" s="112"/>
      <c r="MDX13" s="112"/>
      <c r="MDY13" s="112"/>
      <c r="MDZ13" s="112"/>
      <c r="MEA13"/>
      <c r="MEB13"/>
      <c r="MEC13"/>
      <c r="MED13"/>
      <c r="MEE13"/>
      <c r="MEF13"/>
      <c r="MEG13"/>
      <c r="MEH13"/>
      <c r="MEI13"/>
      <c r="MEJ13"/>
      <c r="MEK13"/>
      <c r="MEL13"/>
      <c r="MEM13"/>
      <c r="MEN13"/>
      <c r="MEO13"/>
      <c r="MEP13"/>
      <c r="MEQ13"/>
      <c r="MER13"/>
      <c r="MES13"/>
      <c r="MET13"/>
      <c r="MEU13"/>
      <c r="MEV13"/>
      <c r="MGA13" s="112"/>
      <c r="MGB13" s="112"/>
      <c r="MGC13" s="112"/>
      <c r="MGD13" s="112"/>
      <c r="MGE13" s="112"/>
      <c r="MGF13" s="112"/>
      <c r="MGG13" s="112"/>
      <c r="MGH13" s="112"/>
      <c r="MGI13"/>
      <c r="MGJ13"/>
      <c r="MGK13"/>
      <c r="MGL13"/>
      <c r="MGM13"/>
      <c r="MGN13"/>
      <c r="MGO13"/>
      <c r="MGP13"/>
      <c r="MGQ13"/>
      <c r="MGR13"/>
      <c r="MGS13"/>
      <c r="MGT13"/>
      <c r="MGU13"/>
      <c r="MGV13"/>
      <c r="MGW13"/>
      <c r="MGX13"/>
      <c r="MGY13"/>
      <c r="MGZ13"/>
      <c r="MHA13"/>
      <c r="MHB13"/>
      <c r="MHC13"/>
      <c r="MHD13"/>
      <c r="MII13" s="112"/>
      <c r="MIJ13" s="112"/>
      <c r="MIK13" s="112"/>
      <c r="MIL13" s="112"/>
      <c r="MIM13" s="112"/>
      <c r="MIN13" s="112"/>
      <c r="MIO13" s="112"/>
      <c r="MIP13" s="112"/>
      <c r="MIQ13"/>
      <c r="MIR13"/>
      <c r="MIS13"/>
      <c r="MIT13"/>
      <c r="MIU13"/>
      <c r="MIV13"/>
      <c r="MIW13"/>
      <c r="MIX13"/>
      <c r="MIY13"/>
      <c r="MIZ13"/>
      <c r="MJA13"/>
      <c r="MJB13"/>
      <c r="MJC13"/>
      <c r="MJD13"/>
      <c r="MJE13"/>
      <c r="MJF13"/>
      <c r="MJG13"/>
      <c r="MJH13"/>
      <c r="MJI13"/>
      <c r="MJJ13"/>
      <c r="MJK13"/>
      <c r="MJL13"/>
      <c r="MKQ13" s="112"/>
      <c r="MKR13" s="112"/>
      <c r="MKS13" s="112"/>
      <c r="MKT13" s="112"/>
      <c r="MKU13" s="112"/>
      <c r="MKV13" s="112"/>
      <c r="MKW13" s="112"/>
      <c r="MKX13" s="112"/>
      <c r="MKY13"/>
      <c r="MKZ13"/>
      <c r="MLA13"/>
      <c r="MLB13"/>
      <c r="MLC13"/>
      <c r="MLD13"/>
      <c r="MLE13"/>
      <c r="MLF13"/>
      <c r="MLG13"/>
      <c r="MLH13"/>
      <c r="MLI13"/>
      <c r="MLJ13"/>
      <c r="MLK13"/>
      <c r="MLL13"/>
      <c r="MLM13"/>
      <c r="MLN13"/>
      <c r="MLO13"/>
      <c r="MLP13"/>
      <c r="MLQ13"/>
      <c r="MLR13"/>
      <c r="MLS13"/>
      <c r="MLT13"/>
      <c r="MMY13" s="112"/>
      <c r="MMZ13" s="112"/>
      <c r="MNA13" s="112"/>
      <c r="MNB13" s="112"/>
      <c r="MNC13" s="112"/>
      <c r="MND13" s="112"/>
      <c r="MNE13" s="112"/>
      <c r="MNF13" s="112"/>
      <c r="MNG13"/>
      <c r="MNH13"/>
      <c r="MNI13"/>
      <c r="MNJ13"/>
      <c r="MNK13"/>
      <c r="MNL13"/>
      <c r="MNM13"/>
      <c r="MNN13"/>
      <c r="MNO13"/>
      <c r="MNP13"/>
      <c r="MNQ13"/>
      <c r="MNR13"/>
      <c r="MNS13"/>
      <c r="MNT13"/>
      <c r="MNU13"/>
      <c r="MNV13"/>
      <c r="MNW13"/>
      <c r="MNX13"/>
      <c r="MNY13"/>
      <c r="MNZ13"/>
      <c r="MOA13"/>
      <c r="MOB13"/>
      <c r="MPG13" s="112"/>
      <c r="MPH13" s="112"/>
      <c r="MPI13" s="112"/>
      <c r="MPJ13" s="112"/>
      <c r="MPK13" s="112"/>
      <c r="MPL13" s="112"/>
      <c r="MPM13" s="112"/>
      <c r="MPN13" s="112"/>
      <c r="MPO13"/>
      <c r="MPP13"/>
      <c r="MPQ13"/>
      <c r="MPR13"/>
      <c r="MPS13"/>
      <c r="MPT13"/>
      <c r="MPU13"/>
      <c r="MPV13"/>
      <c r="MPW13"/>
      <c r="MPX13"/>
      <c r="MPY13"/>
      <c r="MPZ13"/>
      <c r="MQA13"/>
      <c r="MQB13"/>
      <c r="MQC13"/>
      <c r="MQD13"/>
      <c r="MQE13"/>
      <c r="MQF13"/>
      <c r="MQG13"/>
      <c r="MQH13"/>
      <c r="MQI13"/>
      <c r="MQJ13"/>
      <c r="MRO13" s="112"/>
      <c r="MRP13" s="112"/>
      <c r="MRQ13" s="112"/>
      <c r="MRR13" s="112"/>
      <c r="MRS13" s="112"/>
      <c r="MRT13" s="112"/>
      <c r="MRU13" s="112"/>
      <c r="MRV13" s="112"/>
      <c r="MRW13"/>
      <c r="MRX13"/>
      <c r="MRY13"/>
      <c r="MRZ13"/>
      <c r="MSA13"/>
      <c r="MSB13"/>
      <c r="MSC13"/>
      <c r="MSD13"/>
      <c r="MSE13"/>
      <c r="MSF13"/>
      <c r="MSG13"/>
      <c r="MSH13"/>
      <c r="MSI13"/>
      <c r="MSJ13"/>
      <c r="MSK13"/>
      <c r="MSL13"/>
      <c r="MSM13"/>
      <c r="MSN13"/>
      <c r="MSO13"/>
      <c r="MSP13"/>
      <c r="MSQ13"/>
      <c r="MSR13"/>
      <c r="MTW13" s="112"/>
      <c r="MTX13" s="112"/>
      <c r="MTY13" s="112"/>
      <c r="MTZ13" s="112"/>
      <c r="MUA13" s="112"/>
      <c r="MUB13" s="112"/>
      <c r="MUC13" s="112"/>
      <c r="MUD13" s="112"/>
      <c r="MUE13"/>
      <c r="MUF13"/>
      <c r="MUG13"/>
      <c r="MUH13"/>
      <c r="MUI13"/>
      <c r="MUJ13"/>
      <c r="MUK13"/>
      <c r="MUL13"/>
      <c r="MUM13"/>
      <c r="MUN13"/>
      <c r="MUO13"/>
      <c r="MUP13"/>
      <c r="MUQ13"/>
      <c r="MUR13"/>
      <c r="MUS13"/>
      <c r="MUT13"/>
      <c r="MUU13"/>
      <c r="MUV13"/>
      <c r="MUW13"/>
      <c r="MUX13"/>
      <c r="MUY13"/>
      <c r="MUZ13"/>
      <c r="MWE13" s="112"/>
      <c r="MWF13" s="112"/>
      <c r="MWG13" s="112"/>
      <c r="MWH13" s="112"/>
      <c r="MWI13" s="112"/>
      <c r="MWJ13" s="112"/>
      <c r="MWK13" s="112"/>
      <c r="MWL13" s="112"/>
      <c r="MWM13"/>
      <c r="MWN13"/>
      <c r="MWO13"/>
      <c r="MWP13"/>
      <c r="MWQ13"/>
      <c r="MWR13"/>
      <c r="MWS13"/>
      <c r="MWT13"/>
      <c r="MWU13"/>
      <c r="MWV13"/>
      <c r="MWW13"/>
      <c r="MWX13"/>
      <c r="MWY13"/>
      <c r="MWZ13"/>
      <c r="MXA13"/>
      <c r="MXB13"/>
      <c r="MXC13"/>
      <c r="MXD13"/>
      <c r="MXE13"/>
      <c r="MXF13"/>
      <c r="MXG13"/>
      <c r="MXH13"/>
      <c r="MYM13" s="112"/>
      <c r="MYN13" s="112"/>
      <c r="MYO13" s="112"/>
      <c r="MYP13" s="112"/>
      <c r="MYQ13" s="112"/>
      <c r="MYR13" s="112"/>
      <c r="MYS13" s="112"/>
      <c r="MYT13" s="112"/>
      <c r="MYU13"/>
      <c r="MYV13"/>
      <c r="MYW13"/>
      <c r="MYX13"/>
      <c r="MYY13"/>
      <c r="MYZ13"/>
      <c r="MZA13"/>
      <c r="MZB13"/>
      <c r="MZC13"/>
      <c r="MZD13"/>
      <c r="MZE13"/>
      <c r="MZF13"/>
      <c r="MZG13"/>
      <c r="MZH13"/>
      <c r="MZI13"/>
      <c r="MZJ13"/>
      <c r="MZK13"/>
      <c r="MZL13"/>
      <c r="MZM13"/>
      <c r="MZN13"/>
      <c r="MZO13"/>
      <c r="MZP13"/>
      <c r="NAU13" s="112"/>
      <c r="NAV13" s="112"/>
      <c r="NAW13" s="112"/>
      <c r="NAX13" s="112"/>
      <c r="NAY13" s="112"/>
      <c r="NAZ13" s="112"/>
      <c r="NBA13" s="112"/>
      <c r="NBB13" s="112"/>
      <c r="NBC13"/>
      <c r="NBD13"/>
      <c r="NBE13"/>
      <c r="NBF13"/>
      <c r="NBG13"/>
      <c r="NBH13"/>
      <c r="NBI13"/>
      <c r="NBJ13"/>
      <c r="NBK13"/>
      <c r="NBL13"/>
      <c r="NBM13"/>
      <c r="NBN13"/>
      <c r="NBO13"/>
      <c r="NBP13"/>
      <c r="NBQ13"/>
      <c r="NBR13"/>
      <c r="NBS13"/>
      <c r="NBT13"/>
      <c r="NBU13"/>
      <c r="NBV13"/>
      <c r="NBW13"/>
      <c r="NBX13"/>
      <c r="NDC13" s="112"/>
      <c r="NDD13" s="112"/>
      <c r="NDE13" s="112"/>
      <c r="NDF13" s="112"/>
      <c r="NDG13" s="112"/>
      <c r="NDH13" s="112"/>
      <c r="NDI13" s="112"/>
      <c r="NDJ13" s="112"/>
      <c r="NDK13"/>
      <c r="NDL13"/>
      <c r="NDM13"/>
      <c r="NDN13"/>
      <c r="NDO13"/>
      <c r="NDP13"/>
      <c r="NDQ13"/>
      <c r="NDR13"/>
      <c r="NDS13"/>
      <c r="NDT13"/>
      <c r="NDU13"/>
      <c r="NDV13"/>
      <c r="NDW13"/>
      <c r="NDX13"/>
      <c r="NDY13"/>
      <c r="NDZ13"/>
      <c r="NEA13"/>
      <c r="NEB13"/>
      <c r="NEC13"/>
      <c r="NED13"/>
      <c r="NEE13"/>
      <c r="NEF13"/>
      <c r="NFK13" s="112"/>
      <c r="NFL13" s="112"/>
      <c r="NFM13" s="112"/>
      <c r="NFN13" s="112"/>
      <c r="NFO13" s="112"/>
      <c r="NFP13" s="112"/>
      <c r="NFQ13" s="112"/>
      <c r="NFR13" s="112"/>
      <c r="NFS13"/>
      <c r="NFT13"/>
      <c r="NFU13"/>
      <c r="NFV13"/>
      <c r="NFW13"/>
      <c r="NFX13"/>
      <c r="NFY13"/>
      <c r="NFZ13"/>
      <c r="NGA13"/>
      <c r="NGB13"/>
      <c r="NGC13"/>
      <c r="NGD13"/>
      <c r="NGE13"/>
      <c r="NGF13"/>
      <c r="NGG13"/>
      <c r="NGH13"/>
      <c r="NGI13"/>
      <c r="NGJ13"/>
      <c r="NGK13"/>
      <c r="NGL13"/>
      <c r="NGM13"/>
      <c r="NGN13"/>
      <c r="NHS13" s="112"/>
      <c r="NHT13" s="112"/>
      <c r="NHU13" s="112"/>
      <c r="NHV13" s="112"/>
      <c r="NHW13" s="112"/>
      <c r="NHX13" s="112"/>
      <c r="NHY13" s="112"/>
      <c r="NHZ13" s="112"/>
      <c r="NIA13"/>
      <c r="NIB13"/>
      <c r="NIC13"/>
      <c r="NID13"/>
      <c r="NIE13"/>
      <c r="NIF13"/>
      <c r="NIG13"/>
      <c r="NIH13"/>
      <c r="NII13"/>
      <c r="NIJ13"/>
      <c r="NIK13"/>
      <c r="NIL13"/>
      <c r="NIM13"/>
      <c r="NIN13"/>
      <c r="NIO13"/>
      <c r="NIP13"/>
      <c r="NIQ13"/>
      <c r="NIR13"/>
      <c r="NIS13"/>
      <c r="NIT13"/>
      <c r="NIU13"/>
      <c r="NIV13"/>
      <c r="NKA13" s="112"/>
      <c r="NKB13" s="112"/>
      <c r="NKC13" s="112"/>
      <c r="NKD13" s="112"/>
      <c r="NKE13" s="112"/>
      <c r="NKF13" s="112"/>
      <c r="NKG13" s="112"/>
      <c r="NKH13" s="112"/>
      <c r="NKI13"/>
      <c r="NKJ13"/>
      <c r="NKK13"/>
      <c r="NKL13"/>
      <c r="NKM13"/>
      <c r="NKN13"/>
      <c r="NKO13"/>
      <c r="NKP13"/>
      <c r="NKQ13"/>
      <c r="NKR13"/>
      <c r="NKS13"/>
      <c r="NKT13"/>
      <c r="NKU13"/>
      <c r="NKV13"/>
      <c r="NKW13"/>
      <c r="NKX13"/>
      <c r="NKY13"/>
      <c r="NKZ13"/>
      <c r="NLA13"/>
      <c r="NLB13"/>
      <c r="NLC13"/>
      <c r="NLD13"/>
      <c r="NMI13" s="112"/>
      <c r="NMJ13" s="112"/>
      <c r="NMK13" s="112"/>
      <c r="NML13" s="112"/>
      <c r="NMM13" s="112"/>
      <c r="NMN13" s="112"/>
      <c r="NMO13" s="112"/>
      <c r="NMP13" s="112"/>
      <c r="NMQ13"/>
      <c r="NMR13"/>
      <c r="NMS13"/>
      <c r="NMT13"/>
      <c r="NMU13"/>
      <c r="NMV13"/>
      <c r="NMW13"/>
      <c r="NMX13"/>
      <c r="NMY13"/>
      <c r="NMZ13"/>
      <c r="NNA13"/>
      <c r="NNB13"/>
      <c r="NNC13"/>
      <c r="NND13"/>
      <c r="NNE13"/>
      <c r="NNF13"/>
      <c r="NNG13"/>
      <c r="NNH13"/>
      <c r="NNI13"/>
      <c r="NNJ13"/>
      <c r="NNK13"/>
      <c r="NNL13"/>
      <c r="NOQ13" s="112"/>
      <c r="NOR13" s="112"/>
      <c r="NOS13" s="112"/>
      <c r="NOT13" s="112"/>
      <c r="NOU13" s="112"/>
      <c r="NOV13" s="112"/>
      <c r="NOW13" s="112"/>
      <c r="NOX13" s="112"/>
      <c r="NOY13"/>
      <c r="NOZ13"/>
      <c r="NPA13"/>
      <c r="NPB13"/>
      <c r="NPC13"/>
      <c r="NPD13"/>
      <c r="NPE13"/>
      <c r="NPF13"/>
      <c r="NPG13"/>
      <c r="NPH13"/>
      <c r="NPI13"/>
      <c r="NPJ13"/>
      <c r="NPK13"/>
      <c r="NPL13"/>
      <c r="NPM13"/>
      <c r="NPN13"/>
      <c r="NPO13"/>
      <c r="NPP13"/>
      <c r="NPQ13"/>
      <c r="NPR13"/>
      <c r="NPS13"/>
      <c r="NPT13"/>
      <c r="NQY13" s="112"/>
      <c r="NQZ13" s="112"/>
      <c r="NRA13" s="112"/>
      <c r="NRB13" s="112"/>
      <c r="NRC13" s="112"/>
      <c r="NRD13" s="112"/>
      <c r="NRE13" s="112"/>
      <c r="NRF13" s="112"/>
      <c r="NRG13"/>
      <c r="NRH13"/>
      <c r="NRI13"/>
      <c r="NRJ13"/>
      <c r="NRK13"/>
      <c r="NRL13"/>
      <c r="NRM13"/>
      <c r="NRN13"/>
      <c r="NRO13"/>
      <c r="NRP13"/>
      <c r="NRQ13"/>
      <c r="NRR13"/>
      <c r="NRS13"/>
      <c r="NRT13"/>
      <c r="NRU13"/>
      <c r="NRV13"/>
      <c r="NRW13"/>
      <c r="NRX13"/>
      <c r="NRY13"/>
      <c r="NRZ13"/>
      <c r="NSA13"/>
      <c r="NSB13"/>
      <c r="NTG13" s="112"/>
      <c r="NTH13" s="112"/>
      <c r="NTI13" s="112"/>
      <c r="NTJ13" s="112"/>
      <c r="NTK13" s="112"/>
      <c r="NTL13" s="112"/>
      <c r="NTM13" s="112"/>
      <c r="NTN13" s="112"/>
      <c r="NTO13"/>
      <c r="NTP13"/>
      <c r="NTQ13"/>
      <c r="NTR13"/>
      <c r="NTS13"/>
      <c r="NTT13"/>
      <c r="NTU13"/>
      <c r="NTV13"/>
      <c r="NTW13"/>
      <c r="NTX13"/>
      <c r="NTY13"/>
      <c r="NTZ13"/>
      <c r="NUA13"/>
      <c r="NUB13"/>
      <c r="NUC13"/>
      <c r="NUD13"/>
      <c r="NUE13"/>
      <c r="NUF13"/>
      <c r="NUG13"/>
      <c r="NUH13"/>
      <c r="NUI13"/>
      <c r="NUJ13"/>
      <c r="NVO13" s="112"/>
      <c r="NVP13" s="112"/>
      <c r="NVQ13" s="112"/>
      <c r="NVR13" s="112"/>
      <c r="NVS13" s="112"/>
      <c r="NVT13" s="112"/>
      <c r="NVU13" s="112"/>
      <c r="NVV13" s="112"/>
      <c r="NVW13"/>
      <c r="NVX13"/>
      <c r="NVY13"/>
      <c r="NVZ13"/>
      <c r="NWA13"/>
      <c r="NWB13"/>
      <c r="NWC13"/>
      <c r="NWD13"/>
      <c r="NWE13"/>
      <c r="NWF13"/>
      <c r="NWG13"/>
      <c r="NWH13"/>
      <c r="NWI13"/>
      <c r="NWJ13"/>
      <c r="NWK13"/>
      <c r="NWL13"/>
      <c r="NWM13"/>
      <c r="NWN13"/>
      <c r="NWO13"/>
      <c r="NWP13"/>
      <c r="NWQ13"/>
      <c r="NWR13"/>
      <c r="NXW13" s="112"/>
      <c r="NXX13" s="112"/>
      <c r="NXY13" s="112"/>
      <c r="NXZ13" s="112"/>
      <c r="NYA13" s="112"/>
      <c r="NYB13" s="112"/>
      <c r="NYC13" s="112"/>
      <c r="NYD13" s="112"/>
      <c r="NYE13"/>
      <c r="NYF13"/>
      <c r="NYG13"/>
      <c r="NYH13"/>
      <c r="NYI13"/>
      <c r="NYJ13"/>
      <c r="NYK13"/>
      <c r="NYL13"/>
      <c r="NYM13"/>
      <c r="NYN13"/>
      <c r="NYO13"/>
      <c r="NYP13"/>
      <c r="NYQ13"/>
      <c r="NYR13"/>
      <c r="NYS13"/>
      <c r="NYT13"/>
      <c r="NYU13"/>
      <c r="NYV13"/>
      <c r="NYW13"/>
      <c r="NYX13"/>
      <c r="NYY13"/>
      <c r="NYZ13"/>
      <c r="OAE13" s="112"/>
      <c r="OAF13" s="112"/>
      <c r="OAG13" s="112"/>
      <c r="OAH13" s="112"/>
      <c r="OAI13" s="112"/>
      <c r="OAJ13" s="112"/>
      <c r="OAK13" s="112"/>
      <c r="OAL13" s="112"/>
      <c r="OAM13"/>
      <c r="OAN13"/>
      <c r="OAO13"/>
      <c r="OAP13"/>
      <c r="OAQ13"/>
      <c r="OAR13"/>
      <c r="OAS13"/>
      <c r="OAT13"/>
      <c r="OAU13"/>
      <c r="OAV13"/>
      <c r="OAW13"/>
      <c r="OAX13"/>
      <c r="OAY13"/>
      <c r="OAZ13"/>
      <c r="OBA13"/>
      <c r="OBB13"/>
      <c r="OBC13"/>
      <c r="OBD13"/>
      <c r="OBE13"/>
      <c r="OBF13"/>
      <c r="OBG13"/>
      <c r="OBH13"/>
      <c r="OCM13" s="112"/>
      <c r="OCN13" s="112"/>
      <c r="OCO13" s="112"/>
      <c r="OCP13" s="112"/>
      <c r="OCQ13" s="112"/>
      <c r="OCR13" s="112"/>
      <c r="OCS13" s="112"/>
      <c r="OCT13" s="112"/>
      <c r="OCU13"/>
      <c r="OCV13"/>
      <c r="OCW13"/>
      <c r="OCX13"/>
      <c r="OCY13"/>
      <c r="OCZ13"/>
      <c r="ODA13"/>
      <c r="ODB13"/>
      <c r="ODC13"/>
      <c r="ODD13"/>
      <c r="ODE13"/>
      <c r="ODF13"/>
      <c r="ODG13"/>
      <c r="ODH13"/>
      <c r="ODI13"/>
      <c r="ODJ13"/>
      <c r="ODK13"/>
      <c r="ODL13"/>
      <c r="ODM13"/>
      <c r="ODN13"/>
      <c r="ODO13"/>
      <c r="ODP13"/>
      <c r="OEU13" s="112"/>
      <c r="OEV13" s="112"/>
      <c r="OEW13" s="112"/>
      <c r="OEX13" s="112"/>
      <c r="OEY13" s="112"/>
      <c r="OEZ13" s="112"/>
      <c r="OFA13" s="112"/>
      <c r="OFB13" s="112"/>
      <c r="OFC13"/>
      <c r="OFD13"/>
      <c r="OFE13"/>
      <c r="OFF13"/>
      <c r="OFG13"/>
      <c r="OFH13"/>
      <c r="OFI13"/>
      <c r="OFJ13"/>
      <c r="OFK13"/>
      <c r="OFL13"/>
      <c r="OFM13"/>
      <c r="OFN13"/>
      <c r="OFO13"/>
      <c r="OFP13"/>
      <c r="OFQ13"/>
      <c r="OFR13"/>
      <c r="OFS13"/>
      <c r="OFT13"/>
      <c r="OFU13"/>
      <c r="OFV13"/>
      <c r="OFW13"/>
      <c r="OFX13"/>
      <c r="OHC13" s="112"/>
      <c r="OHD13" s="112"/>
      <c r="OHE13" s="112"/>
      <c r="OHF13" s="112"/>
      <c r="OHG13" s="112"/>
      <c r="OHH13" s="112"/>
      <c r="OHI13" s="112"/>
      <c r="OHJ13" s="112"/>
      <c r="OHK13"/>
      <c r="OHL13"/>
      <c r="OHM13"/>
      <c r="OHN13"/>
      <c r="OHO13"/>
      <c r="OHP13"/>
      <c r="OHQ13"/>
      <c r="OHR13"/>
      <c r="OHS13"/>
      <c r="OHT13"/>
      <c r="OHU13"/>
      <c r="OHV13"/>
      <c r="OHW13"/>
      <c r="OHX13"/>
      <c r="OHY13"/>
      <c r="OHZ13"/>
      <c r="OIA13"/>
      <c r="OIB13"/>
      <c r="OIC13"/>
      <c r="OID13"/>
      <c r="OIE13"/>
      <c r="OIF13"/>
      <c r="OJK13" s="112"/>
      <c r="OJL13" s="112"/>
      <c r="OJM13" s="112"/>
      <c r="OJN13" s="112"/>
      <c r="OJO13" s="112"/>
      <c r="OJP13" s="112"/>
      <c r="OJQ13" s="112"/>
      <c r="OJR13" s="112"/>
      <c r="OJS13"/>
      <c r="OJT13"/>
      <c r="OJU13"/>
      <c r="OJV13"/>
      <c r="OJW13"/>
      <c r="OJX13"/>
      <c r="OJY13"/>
      <c r="OJZ13"/>
      <c r="OKA13"/>
      <c r="OKB13"/>
      <c r="OKC13"/>
      <c r="OKD13"/>
      <c r="OKE13"/>
      <c r="OKF13"/>
      <c r="OKG13"/>
      <c r="OKH13"/>
      <c r="OKI13"/>
      <c r="OKJ13"/>
      <c r="OKK13"/>
      <c r="OKL13"/>
      <c r="OKM13"/>
      <c r="OKN13"/>
      <c r="OLS13" s="112"/>
      <c r="OLT13" s="112"/>
      <c r="OLU13" s="112"/>
      <c r="OLV13" s="112"/>
      <c r="OLW13" s="112"/>
      <c r="OLX13" s="112"/>
      <c r="OLY13" s="112"/>
      <c r="OLZ13" s="112"/>
      <c r="OMA13"/>
      <c r="OMB13"/>
      <c r="OMC13"/>
      <c r="OMD13"/>
      <c r="OME13"/>
      <c r="OMF13"/>
      <c r="OMG13"/>
      <c r="OMH13"/>
      <c r="OMI13"/>
      <c r="OMJ13"/>
      <c r="OMK13"/>
      <c r="OML13"/>
      <c r="OMM13"/>
      <c r="OMN13"/>
      <c r="OMO13"/>
      <c r="OMP13"/>
      <c r="OMQ13"/>
      <c r="OMR13"/>
      <c r="OMS13"/>
      <c r="OMT13"/>
      <c r="OMU13"/>
      <c r="OMV13"/>
      <c r="OOA13" s="112"/>
      <c r="OOB13" s="112"/>
      <c r="OOC13" s="112"/>
      <c r="OOD13" s="112"/>
      <c r="OOE13" s="112"/>
      <c r="OOF13" s="112"/>
      <c r="OOG13" s="112"/>
      <c r="OOH13" s="112"/>
      <c r="OOI13"/>
      <c r="OOJ13"/>
      <c r="OOK13"/>
      <c r="OOL13"/>
      <c r="OOM13"/>
      <c r="OON13"/>
      <c r="OOO13"/>
      <c r="OOP13"/>
      <c r="OOQ13"/>
      <c r="OOR13"/>
      <c r="OOS13"/>
      <c r="OOT13"/>
      <c r="OOU13"/>
      <c r="OOV13"/>
      <c r="OOW13"/>
      <c r="OOX13"/>
      <c r="OOY13"/>
      <c r="OOZ13"/>
      <c r="OPA13"/>
      <c r="OPB13"/>
      <c r="OPC13"/>
      <c r="OPD13"/>
      <c r="OQI13" s="112"/>
      <c r="OQJ13" s="112"/>
      <c r="OQK13" s="112"/>
      <c r="OQL13" s="112"/>
      <c r="OQM13" s="112"/>
      <c r="OQN13" s="112"/>
      <c r="OQO13" s="112"/>
      <c r="OQP13" s="112"/>
      <c r="OQQ13"/>
      <c r="OQR13"/>
      <c r="OQS13"/>
      <c r="OQT13"/>
      <c r="OQU13"/>
      <c r="OQV13"/>
      <c r="OQW13"/>
      <c r="OQX13"/>
      <c r="OQY13"/>
      <c r="OQZ13"/>
      <c r="ORA13"/>
      <c r="ORB13"/>
      <c r="ORC13"/>
      <c r="ORD13"/>
      <c r="ORE13"/>
      <c r="ORF13"/>
      <c r="ORG13"/>
      <c r="ORH13"/>
      <c r="ORI13"/>
      <c r="ORJ13"/>
      <c r="ORK13"/>
      <c r="ORL13"/>
      <c r="OSQ13" s="112"/>
      <c r="OSR13" s="112"/>
      <c r="OSS13" s="112"/>
      <c r="OST13" s="112"/>
      <c r="OSU13" s="112"/>
      <c r="OSV13" s="112"/>
      <c r="OSW13" s="112"/>
      <c r="OSX13" s="112"/>
      <c r="OSY13"/>
      <c r="OSZ13"/>
      <c r="OTA13"/>
      <c r="OTB13"/>
      <c r="OTC13"/>
      <c r="OTD13"/>
      <c r="OTE13"/>
      <c r="OTF13"/>
      <c r="OTG13"/>
      <c r="OTH13"/>
      <c r="OTI13"/>
      <c r="OTJ13"/>
      <c r="OTK13"/>
      <c r="OTL13"/>
      <c r="OTM13"/>
      <c r="OTN13"/>
      <c r="OTO13"/>
      <c r="OTP13"/>
      <c r="OTQ13"/>
      <c r="OTR13"/>
      <c r="OTS13"/>
      <c r="OTT13"/>
      <c r="OUY13" s="112"/>
      <c r="OUZ13" s="112"/>
      <c r="OVA13" s="112"/>
      <c r="OVB13" s="112"/>
      <c r="OVC13" s="112"/>
      <c r="OVD13" s="112"/>
      <c r="OVE13" s="112"/>
      <c r="OVF13" s="112"/>
      <c r="OVG13"/>
      <c r="OVH13"/>
      <c r="OVI13"/>
      <c r="OVJ13"/>
      <c r="OVK13"/>
      <c r="OVL13"/>
      <c r="OVM13"/>
      <c r="OVN13"/>
      <c r="OVO13"/>
      <c r="OVP13"/>
      <c r="OVQ13"/>
      <c r="OVR13"/>
      <c r="OVS13"/>
      <c r="OVT13"/>
      <c r="OVU13"/>
      <c r="OVV13"/>
      <c r="OVW13"/>
      <c r="OVX13"/>
      <c r="OVY13"/>
      <c r="OVZ13"/>
      <c r="OWA13"/>
      <c r="OWB13"/>
      <c r="OXG13" s="112"/>
      <c r="OXH13" s="112"/>
      <c r="OXI13" s="112"/>
      <c r="OXJ13" s="112"/>
      <c r="OXK13" s="112"/>
      <c r="OXL13" s="112"/>
      <c r="OXM13" s="112"/>
      <c r="OXN13" s="112"/>
      <c r="OXO13"/>
      <c r="OXP13"/>
      <c r="OXQ13"/>
      <c r="OXR13"/>
      <c r="OXS13"/>
      <c r="OXT13"/>
      <c r="OXU13"/>
      <c r="OXV13"/>
      <c r="OXW13"/>
      <c r="OXX13"/>
      <c r="OXY13"/>
      <c r="OXZ13"/>
      <c r="OYA13"/>
      <c r="OYB13"/>
      <c r="OYC13"/>
      <c r="OYD13"/>
      <c r="OYE13"/>
      <c r="OYF13"/>
      <c r="OYG13"/>
      <c r="OYH13"/>
      <c r="OYI13"/>
      <c r="OYJ13"/>
      <c r="OZO13" s="112"/>
      <c r="OZP13" s="112"/>
      <c r="OZQ13" s="112"/>
      <c r="OZR13" s="112"/>
      <c r="OZS13" s="112"/>
      <c r="OZT13" s="112"/>
      <c r="OZU13" s="112"/>
      <c r="OZV13" s="112"/>
      <c r="OZW13"/>
      <c r="OZX13"/>
      <c r="OZY13"/>
      <c r="OZZ13"/>
      <c r="PAA13"/>
      <c r="PAB13"/>
      <c r="PAC13"/>
      <c r="PAD13"/>
      <c r="PAE13"/>
      <c r="PAF13"/>
      <c r="PAG13"/>
      <c r="PAH13"/>
      <c r="PAI13"/>
      <c r="PAJ13"/>
      <c r="PAK13"/>
      <c r="PAL13"/>
      <c r="PAM13"/>
      <c r="PAN13"/>
      <c r="PAO13"/>
      <c r="PAP13"/>
      <c r="PAQ13"/>
      <c r="PAR13"/>
      <c r="PBW13" s="112"/>
      <c r="PBX13" s="112"/>
      <c r="PBY13" s="112"/>
      <c r="PBZ13" s="112"/>
      <c r="PCA13" s="112"/>
      <c r="PCB13" s="112"/>
      <c r="PCC13" s="112"/>
      <c r="PCD13" s="112"/>
      <c r="PCE13"/>
      <c r="PCF13"/>
      <c r="PCG13"/>
      <c r="PCH13"/>
      <c r="PCI13"/>
      <c r="PCJ13"/>
      <c r="PCK13"/>
      <c r="PCL13"/>
      <c r="PCM13"/>
      <c r="PCN13"/>
      <c r="PCO13"/>
      <c r="PCP13"/>
      <c r="PCQ13"/>
      <c r="PCR13"/>
      <c r="PCS13"/>
      <c r="PCT13"/>
      <c r="PCU13"/>
      <c r="PCV13"/>
      <c r="PCW13"/>
      <c r="PCX13"/>
      <c r="PCY13"/>
      <c r="PCZ13"/>
      <c r="PEE13" s="112"/>
      <c r="PEF13" s="112"/>
      <c r="PEG13" s="112"/>
      <c r="PEH13" s="112"/>
      <c r="PEI13" s="112"/>
      <c r="PEJ13" s="112"/>
      <c r="PEK13" s="112"/>
      <c r="PEL13" s="112"/>
      <c r="PEM13"/>
      <c r="PEN13"/>
      <c r="PEO13"/>
      <c r="PEP13"/>
      <c r="PEQ13"/>
      <c r="PER13"/>
      <c r="PES13"/>
      <c r="PET13"/>
      <c r="PEU13"/>
      <c r="PEV13"/>
      <c r="PEW13"/>
      <c r="PEX13"/>
      <c r="PEY13"/>
      <c r="PEZ13"/>
      <c r="PFA13"/>
      <c r="PFB13"/>
      <c r="PFC13"/>
      <c r="PFD13"/>
      <c r="PFE13"/>
      <c r="PFF13"/>
      <c r="PFG13"/>
      <c r="PFH13"/>
      <c r="PGM13" s="112"/>
      <c r="PGN13" s="112"/>
      <c r="PGO13" s="112"/>
      <c r="PGP13" s="112"/>
      <c r="PGQ13" s="112"/>
      <c r="PGR13" s="112"/>
      <c r="PGS13" s="112"/>
      <c r="PGT13" s="112"/>
      <c r="PGU13"/>
      <c r="PGV13"/>
      <c r="PGW13"/>
      <c r="PGX13"/>
      <c r="PGY13"/>
      <c r="PGZ13"/>
      <c r="PHA13"/>
      <c r="PHB13"/>
      <c r="PHC13"/>
      <c r="PHD13"/>
      <c r="PHE13"/>
      <c r="PHF13"/>
      <c r="PHG13"/>
      <c r="PHH13"/>
      <c r="PHI13"/>
      <c r="PHJ13"/>
      <c r="PHK13"/>
      <c r="PHL13"/>
      <c r="PHM13"/>
      <c r="PHN13"/>
      <c r="PHO13"/>
      <c r="PHP13"/>
      <c r="PIU13" s="112"/>
      <c r="PIV13" s="112"/>
      <c r="PIW13" s="112"/>
      <c r="PIX13" s="112"/>
      <c r="PIY13" s="112"/>
      <c r="PIZ13" s="112"/>
      <c r="PJA13" s="112"/>
      <c r="PJB13" s="112"/>
      <c r="PJC13"/>
      <c r="PJD13"/>
      <c r="PJE13"/>
      <c r="PJF13"/>
      <c r="PJG13"/>
      <c r="PJH13"/>
      <c r="PJI13"/>
      <c r="PJJ13"/>
      <c r="PJK13"/>
      <c r="PJL13"/>
      <c r="PJM13"/>
      <c r="PJN13"/>
      <c r="PJO13"/>
      <c r="PJP13"/>
      <c r="PJQ13"/>
      <c r="PJR13"/>
      <c r="PJS13"/>
      <c r="PJT13"/>
      <c r="PJU13"/>
      <c r="PJV13"/>
      <c r="PJW13"/>
      <c r="PJX13"/>
      <c r="PLC13" s="112"/>
      <c r="PLD13" s="112"/>
      <c r="PLE13" s="112"/>
      <c r="PLF13" s="112"/>
      <c r="PLG13" s="112"/>
      <c r="PLH13" s="112"/>
      <c r="PLI13" s="112"/>
      <c r="PLJ13" s="112"/>
      <c r="PLK13"/>
      <c r="PLL13"/>
      <c r="PLM13"/>
      <c r="PLN13"/>
      <c r="PLO13"/>
      <c r="PLP13"/>
      <c r="PLQ13"/>
      <c r="PLR13"/>
      <c r="PLS13"/>
      <c r="PLT13"/>
      <c r="PLU13"/>
      <c r="PLV13"/>
      <c r="PLW13"/>
      <c r="PLX13"/>
      <c r="PLY13"/>
      <c r="PLZ13"/>
      <c r="PMA13"/>
      <c r="PMB13"/>
      <c r="PMC13"/>
      <c r="PMD13"/>
      <c r="PME13"/>
      <c r="PMF13"/>
      <c r="PNK13" s="112"/>
      <c r="PNL13" s="112"/>
      <c r="PNM13" s="112"/>
      <c r="PNN13" s="112"/>
      <c r="PNO13" s="112"/>
      <c r="PNP13" s="112"/>
      <c r="PNQ13" s="112"/>
      <c r="PNR13" s="112"/>
      <c r="PNS13"/>
      <c r="PNT13"/>
      <c r="PNU13"/>
      <c r="PNV13"/>
      <c r="PNW13"/>
      <c r="PNX13"/>
      <c r="PNY13"/>
      <c r="PNZ13"/>
      <c r="POA13"/>
      <c r="POB13"/>
      <c r="POC13"/>
      <c r="POD13"/>
      <c r="POE13"/>
      <c r="POF13"/>
      <c r="POG13"/>
      <c r="POH13"/>
      <c r="POI13"/>
      <c r="POJ13"/>
      <c r="POK13"/>
      <c r="POL13"/>
      <c r="POM13"/>
      <c r="PON13"/>
      <c r="PPS13" s="112"/>
      <c r="PPT13" s="112"/>
      <c r="PPU13" s="112"/>
      <c r="PPV13" s="112"/>
      <c r="PPW13" s="112"/>
      <c r="PPX13" s="112"/>
      <c r="PPY13" s="112"/>
      <c r="PPZ13" s="112"/>
      <c r="PQA13"/>
      <c r="PQB13"/>
      <c r="PQC13"/>
      <c r="PQD13"/>
      <c r="PQE13"/>
      <c r="PQF13"/>
      <c r="PQG13"/>
      <c r="PQH13"/>
      <c r="PQI13"/>
      <c r="PQJ13"/>
      <c r="PQK13"/>
      <c r="PQL13"/>
      <c r="PQM13"/>
      <c r="PQN13"/>
      <c r="PQO13"/>
      <c r="PQP13"/>
      <c r="PQQ13"/>
      <c r="PQR13"/>
      <c r="PQS13"/>
      <c r="PQT13"/>
      <c r="PQU13"/>
      <c r="PQV13"/>
      <c r="PSA13" s="112"/>
      <c r="PSB13" s="112"/>
      <c r="PSC13" s="112"/>
      <c r="PSD13" s="112"/>
      <c r="PSE13" s="112"/>
      <c r="PSF13" s="112"/>
      <c r="PSG13" s="112"/>
      <c r="PSH13" s="112"/>
      <c r="PSI13"/>
      <c r="PSJ13"/>
      <c r="PSK13"/>
      <c r="PSL13"/>
      <c r="PSM13"/>
      <c r="PSN13"/>
      <c r="PSO13"/>
      <c r="PSP13"/>
      <c r="PSQ13"/>
      <c r="PSR13"/>
      <c r="PSS13"/>
      <c r="PST13"/>
      <c r="PSU13"/>
      <c r="PSV13"/>
      <c r="PSW13"/>
      <c r="PSX13"/>
      <c r="PSY13"/>
      <c r="PSZ13"/>
      <c r="PTA13"/>
      <c r="PTB13"/>
      <c r="PTC13"/>
      <c r="PTD13"/>
      <c r="PUI13" s="112"/>
      <c r="PUJ13" s="112"/>
      <c r="PUK13" s="112"/>
      <c r="PUL13" s="112"/>
      <c r="PUM13" s="112"/>
      <c r="PUN13" s="112"/>
      <c r="PUO13" s="112"/>
      <c r="PUP13" s="112"/>
      <c r="PUQ13"/>
      <c r="PUR13"/>
      <c r="PUS13"/>
      <c r="PUT13"/>
      <c r="PUU13"/>
      <c r="PUV13"/>
      <c r="PUW13"/>
      <c r="PUX13"/>
      <c r="PUY13"/>
      <c r="PUZ13"/>
      <c r="PVA13"/>
      <c r="PVB13"/>
      <c r="PVC13"/>
      <c r="PVD13"/>
      <c r="PVE13"/>
      <c r="PVF13"/>
      <c r="PVG13"/>
      <c r="PVH13"/>
      <c r="PVI13"/>
      <c r="PVJ13"/>
      <c r="PVK13"/>
      <c r="PVL13"/>
      <c r="PWQ13" s="112"/>
      <c r="PWR13" s="112"/>
      <c r="PWS13" s="112"/>
      <c r="PWT13" s="112"/>
      <c r="PWU13" s="112"/>
      <c r="PWV13" s="112"/>
      <c r="PWW13" s="112"/>
      <c r="PWX13" s="112"/>
      <c r="PWY13"/>
      <c r="PWZ13"/>
      <c r="PXA13"/>
      <c r="PXB13"/>
      <c r="PXC13"/>
      <c r="PXD13"/>
      <c r="PXE13"/>
      <c r="PXF13"/>
      <c r="PXG13"/>
      <c r="PXH13"/>
      <c r="PXI13"/>
      <c r="PXJ13"/>
      <c r="PXK13"/>
      <c r="PXL13"/>
      <c r="PXM13"/>
      <c r="PXN13"/>
      <c r="PXO13"/>
      <c r="PXP13"/>
      <c r="PXQ13"/>
      <c r="PXR13"/>
      <c r="PXS13"/>
      <c r="PXT13"/>
      <c r="PYY13" s="112"/>
      <c r="PYZ13" s="112"/>
      <c r="PZA13" s="112"/>
      <c r="PZB13" s="112"/>
      <c r="PZC13" s="112"/>
      <c r="PZD13" s="112"/>
      <c r="PZE13" s="112"/>
      <c r="PZF13" s="112"/>
      <c r="PZG13"/>
      <c r="PZH13"/>
      <c r="PZI13"/>
      <c r="PZJ13"/>
      <c r="PZK13"/>
      <c r="PZL13"/>
      <c r="PZM13"/>
      <c r="PZN13"/>
      <c r="PZO13"/>
      <c r="PZP13"/>
      <c r="PZQ13"/>
      <c r="PZR13"/>
      <c r="PZS13"/>
      <c r="PZT13"/>
      <c r="PZU13"/>
      <c r="PZV13"/>
      <c r="PZW13"/>
      <c r="PZX13"/>
      <c r="PZY13"/>
      <c r="PZZ13"/>
      <c r="QAA13"/>
      <c r="QAB13"/>
      <c r="QBG13" s="112"/>
      <c r="QBH13" s="112"/>
      <c r="QBI13" s="112"/>
      <c r="QBJ13" s="112"/>
      <c r="QBK13" s="112"/>
      <c r="QBL13" s="112"/>
      <c r="QBM13" s="112"/>
      <c r="QBN13" s="112"/>
      <c r="QBO13"/>
      <c r="QBP13"/>
      <c r="QBQ13"/>
      <c r="QBR13"/>
      <c r="QBS13"/>
      <c r="QBT13"/>
      <c r="QBU13"/>
      <c r="QBV13"/>
      <c r="QBW13"/>
      <c r="QBX13"/>
      <c r="QBY13"/>
      <c r="QBZ13"/>
      <c r="QCA13"/>
      <c r="QCB13"/>
      <c r="QCC13"/>
      <c r="QCD13"/>
      <c r="QCE13"/>
      <c r="QCF13"/>
      <c r="QCG13"/>
      <c r="QCH13"/>
      <c r="QCI13"/>
      <c r="QCJ13"/>
      <c r="QDO13" s="112"/>
      <c r="QDP13" s="112"/>
      <c r="QDQ13" s="112"/>
      <c r="QDR13" s="112"/>
      <c r="QDS13" s="112"/>
      <c r="QDT13" s="112"/>
      <c r="QDU13" s="112"/>
      <c r="QDV13" s="112"/>
      <c r="QDW13"/>
      <c r="QDX13"/>
      <c r="QDY13"/>
      <c r="QDZ13"/>
      <c r="QEA13"/>
      <c r="QEB13"/>
      <c r="QEC13"/>
      <c r="QED13"/>
      <c r="QEE13"/>
      <c r="QEF13"/>
      <c r="QEG13"/>
      <c r="QEH13"/>
      <c r="QEI13"/>
      <c r="QEJ13"/>
      <c r="QEK13"/>
      <c r="QEL13"/>
      <c r="QEM13"/>
      <c r="QEN13"/>
      <c r="QEO13"/>
      <c r="QEP13"/>
      <c r="QEQ13"/>
      <c r="QER13"/>
      <c r="QFW13" s="112"/>
      <c r="QFX13" s="112"/>
      <c r="QFY13" s="112"/>
      <c r="QFZ13" s="112"/>
      <c r="QGA13" s="112"/>
      <c r="QGB13" s="112"/>
      <c r="QGC13" s="112"/>
      <c r="QGD13" s="112"/>
      <c r="QGE13"/>
      <c r="QGF13"/>
      <c r="QGG13"/>
      <c r="QGH13"/>
      <c r="QGI13"/>
      <c r="QGJ13"/>
      <c r="QGK13"/>
      <c r="QGL13"/>
      <c r="QGM13"/>
      <c r="QGN13"/>
      <c r="QGO13"/>
      <c r="QGP13"/>
      <c r="QGQ13"/>
      <c r="QGR13"/>
      <c r="QGS13"/>
      <c r="QGT13"/>
      <c r="QGU13"/>
      <c r="QGV13"/>
      <c r="QGW13"/>
      <c r="QGX13"/>
      <c r="QGY13"/>
      <c r="QGZ13"/>
      <c r="QIE13" s="112"/>
      <c r="QIF13" s="112"/>
      <c r="QIG13" s="112"/>
      <c r="QIH13" s="112"/>
      <c r="QII13" s="112"/>
      <c r="QIJ13" s="112"/>
      <c r="QIK13" s="112"/>
      <c r="QIL13" s="112"/>
      <c r="QIM13"/>
      <c r="QIN13"/>
      <c r="QIO13"/>
      <c r="QIP13"/>
      <c r="QIQ13"/>
      <c r="QIR13"/>
      <c r="QIS13"/>
      <c r="QIT13"/>
      <c r="QIU13"/>
      <c r="QIV13"/>
      <c r="QIW13"/>
      <c r="QIX13"/>
      <c r="QIY13"/>
      <c r="QIZ13"/>
      <c r="QJA13"/>
      <c r="QJB13"/>
      <c r="QJC13"/>
      <c r="QJD13"/>
      <c r="QJE13"/>
      <c r="QJF13"/>
      <c r="QJG13"/>
      <c r="QJH13"/>
      <c r="QKM13" s="112"/>
      <c r="QKN13" s="112"/>
      <c r="QKO13" s="112"/>
      <c r="QKP13" s="112"/>
      <c r="QKQ13" s="112"/>
      <c r="QKR13" s="112"/>
      <c r="QKS13" s="112"/>
      <c r="QKT13" s="112"/>
      <c r="QKU13"/>
      <c r="QKV13"/>
      <c r="QKW13"/>
      <c r="QKX13"/>
      <c r="QKY13"/>
      <c r="QKZ13"/>
      <c r="QLA13"/>
      <c r="QLB13"/>
      <c r="QLC13"/>
      <c r="QLD13"/>
      <c r="QLE13"/>
      <c r="QLF13"/>
      <c r="QLG13"/>
      <c r="QLH13"/>
      <c r="QLI13"/>
      <c r="QLJ13"/>
      <c r="QLK13"/>
      <c r="QLL13"/>
      <c r="QLM13"/>
      <c r="QLN13"/>
      <c r="QLO13"/>
      <c r="QLP13"/>
      <c r="QMU13" s="112"/>
      <c r="QMV13" s="112"/>
      <c r="QMW13" s="112"/>
      <c r="QMX13" s="112"/>
      <c r="QMY13" s="112"/>
      <c r="QMZ13" s="112"/>
      <c r="QNA13" s="112"/>
      <c r="QNB13" s="112"/>
      <c r="QNC13"/>
      <c r="QND13"/>
      <c r="QNE13"/>
      <c r="QNF13"/>
      <c r="QNG13"/>
      <c r="QNH13"/>
      <c r="QNI13"/>
      <c r="QNJ13"/>
      <c r="QNK13"/>
      <c r="QNL13"/>
      <c r="QNM13"/>
      <c r="QNN13"/>
      <c r="QNO13"/>
      <c r="QNP13"/>
      <c r="QNQ13"/>
      <c r="QNR13"/>
      <c r="QNS13"/>
      <c r="QNT13"/>
      <c r="QNU13"/>
      <c r="QNV13"/>
      <c r="QNW13"/>
      <c r="QNX13"/>
      <c r="QPC13" s="112"/>
      <c r="QPD13" s="112"/>
      <c r="QPE13" s="112"/>
      <c r="QPF13" s="112"/>
      <c r="QPG13" s="112"/>
      <c r="QPH13" s="112"/>
      <c r="QPI13" s="112"/>
      <c r="QPJ13" s="112"/>
      <c r="QPK13"/>
      <c r="QPL13"/>
      <c r="QPM13"/>
      <c r="QPN13"/>
      <c r="QPO13"/>
      <c r="QPP13"/>
      <c r="QPQ13"/>
      <c r="QPR13"/>
      <c r="QPS13"/>
      <c r="QPT13"/>
      <c r="QPU13"/>
      <c r="QPV13"/>
      <c r="QPW13"/>
      <c r="QPX13"/>
      <c r="QPY13"/>
      <c r="QPZ13"/>
      <c r="QQA13"/>
      <c r="QQB13"/>
      <c r="QQC13"/>
      <c r="QQD13"/>
      <c r="QQE13"/>
      <c r="QQF13"/>
      <c r="QRK13" s="112"/>
      <c r="QRL13" s="112"/>
      <c r="QRM13" s="112"/>
      <c r="QRN13" s="112"/>
      <c r="QRO13" s="112"/>
      <c r="QRP13" s="112"/>
      <c r="QRQ13" s="112"/>
      <c r="QRR13" s="112"/>
      <c r="QRS13"/>
      <c r="QRT13"/>
      <c r="QRU13"/>
      <c r="QRV13"/>
      <c r="QRW13"/>
      <c r="QRX13"/>
      <c r="QRY13"/>
      <c r="QRZ13"/>
      <c r="QSA13"/>
      <c r="QSB13"/>
      <c r="QSC13"/>
      <c r="QSD13"/>
      <c r="QSE13"/>
      <c r="QSF13"/>
      <c r="QSG13"/>
      <c r="QSH13"/>
      <c r="QSI13"/>
      <c r="QSJ13"/>
      <c r="QSK13"/>
      <c r="QSL13"/>
      <c r="QSM13"/>
      <c r="QSN13"/>
      <c r="QTS13" s="112"/>
      <c r="QTT13" s="112"/>
      <c r="QTU13" s="112"/>
      <c r="QTV13" s="112"/>
      <c r="QTW13" s="112"/>
      <c r="QTX13" s="112"/>
      <c r="QTY13" s="112"/>
      <c r="QTZ13" s="112"/>
      <c r="QUA13"/>
      <c r="QUB13"/>
      <c r="QUC13"/>
      <c r="QUD13"/>
      <c r="QUE13"/>
      <c r="QUF13"/>
      <c r="QUG13"/>
      <c r="QUH13"/>
      <c r="QUI13"/>
      <c r="QUJ13"/>
      <c r="QUK13"/>
      <c r="QUL13"/>
      <c r="QUM13"/>
      <c r="QUN13"/>
      <c r="QUO13"/>
      <c r="QUP13"/>
      <c r="QUQ13"/>
      <c r="QUR13"/>
      <c r="QUS13"/>
      <c r="QUT13"/>
      <c r="QUU13"/>
      <c r="QUV13"/>
      <c r="QWA13" s="112"/>
      <c r="QWB13" s="112"/>
      <c r="QWC13" s="112"/>
      <c r="QWD13" s="112"/>
      <c r="QWE13" s="112"/>
      <c r="QWF13" s="112"/>
      <c r="QWG13" s="112"/>
      <c r="QWH13" s="112"/>
      <c r="QWI13"/>
      <c r="QWJ13"/>
      <c r="QWK13"/>
      <c r="QWL13"/>
      <c r="QWM13"/>
      <c r="QWN13"/>
      <c r="QWO13"/>
      <c r="QWP13"/>
      <c r="QWQ13"/>
      <c r="QWR13"/>
      <c r="QWS13"/>
      <c r="QWT13"/>
      <c r="QWU13"/>
      <c r="QWV13"/>
      <c r="QWW13"/>
      <c r="QWX13"/>
      <c r="QWY13"/>
      <c r="QWZ13"/>
      <c r="QXA13"/>
      <c r="QXB13"/>
      <c r="QXC13"/>
      <c r="QXD13"/>
      <c r="QYI13" s="112"/>
      <c r="QYJ13" s="112"/>
      <c r="QYK13" s="112"/>
      <c r="QYL13" s="112"/>
      <c r="QYM13" s="112"/>
      <c r="QYN13" s="112"/>
      <c r="QYO13" s="112"/>
      <c r="QYP13" s="112"/>
      <c r="QYQ13"/>
      <c r="QYR13"/>
      <c r="QYS13"/>
      <c r="QYT13"/>
      <c r="QYU13"/>
      <c r="QYV13"/>
      <c r="QYW13"/>
      <c r="QYX13"/>
      <c r="QYY13"/>
      <c r="QYZ13"/>
      <c r="QZA13"/>
      <c r="QZB13"/>
      <c r="QZC13"/>
      <c r="QZD13"/>
      <c r="QZE13"/>
      <c r="QZF13"/>
      <c r="QZG13"/>
      <c r="QZH13"/>
      <c r="QZI13"/>
      <c r="QZJ13"/>
      <c r="QZK13"/>
      <c r="QZL13"/>
      <c r="RAQ13" s="112"/>
      <c r="RAR13" s="112"/>
      <c r="RAS13" s="112"/>
      <c r="RAT13" s="112"/>
      <c r="RAU13" s="112"/>
      <c r="RAV13" s="112"/>
      <c r="RAW13" s="112"/>
      <c r="RAX13" s="112"/>
      <c r="RAY13"/>
      <c r="RAZ13"/>
      <c r="RBA13"/>
      <c r="RBB13"/>
      <c r="RBC13"/>
      <c r="RBD13"/>
      <c r="RBE13"/>
      <c r="RBF13"/>
      <c r="RBG13"/>
      <c r="RBH13"/>
      <c r="RBI13"/>
      <c r="RBJ13"/>
      <c r="RBK13"/>
      <c r="RBL13"/>
      <c r="RBM13"/>
      <c r="RBN13"/>
      <c r="RBO13"/>
      <c r="RBP13"/>
      <c r="RBQ13"/>
      <c r="RBR13"/>
      <c r="RBS13"/>
      <c r="RBT13"/>
      <c r="RCY13" s="112"/>
      <c r="RCZ13" s="112"/>
      <c r="RDA13" s="112"/>
      <c r="RDB13" s="112"/>
      <c r="RDC13" s="112"/>
      <c r="RDD13" s="112"/>
      <c r="RDE13" s="112"/>
      <c r="RDF13" s="112"/>
      <c r="RDG13"/>
      <c r="RDH13"/>
      <c r="RDI13"/>
      <c r="RDJ13"/>
      <c r="RDK13"/>
      <c r="RDL13"/>
      <c r="RDM13"/>
      <c r="RDN13"/>
      <c r="RDO13"/>
      <c r="RDP13"/>
      <c r="RDQ13"/>
      <c r="RDR13"/>
      <c r="RDS13"/>
      <c r="RDT13"/>
      <c r="RDU13"/>
      <c r="RDV13"/>
      <c r="RDW13"/>
      <c r="RDX13"/>
      <c r="RDY13"/>
      <c r="RDZ13"/>
      <c r="REA13"/>
      <c r="REB13"/>
      <c r="RFG13" s="112"/>
      <c r="RFH13" s="112"/>
      <c r="RFI13" s="112"/>
      <c r="RFJ13" s="112"/>
      <c r="RFK13" s="112"/>
      <c r="RFL13" s="112"/>
      <c r="RFM13" s="112"/>
      <c r="RFN13" s="112"/>
      <c r="RFO13"/>
      <c r="RFP13"/>
      <c r="RFQ13"/>
      <c r="RFR13"/>
      <c r="RFS13"/>
      <c r="RFT13"/>
      <c r="RFU13"/>
      <c r="RFV13"/>
      <c r="RFW13"/>
      <c r="RFX13"/>
      <c r="RFY13"/>
      <c r="RFZ13"/>
      <c r="RGA13"/>
      <c r="RGB13"/>
      <c r="RGC13"/>
      <c r="RGD13"/>
      <c r="RGE13"/>
      <c r="RGF13"/>
      <c r="RGG13"/>
      <c r="RGH13"/>
      <c r="RGI13"/>
      <c r="RGJ13"/>
      <c r="RHO13" s="112"/>
      <c r="RHP13" s="112"/>
      <c r="RHQ13" s="112"/>
      <c r="RHR13" s="112"/>
      <c r="RHS13" s="112"/>
      <c r="RHT13" s="112"/>
      <c r="RHU13" s="112"/>
      <c r="RHV13" s="112"/>
      <c r="RHW13"/>
      <c r="RHX13"/>
      <c r="RHY13"/>
      <c r="RHZ13"/>
      <c r="RIA13"/>
      <c r="RIB13"/>
      <c r="RIC13"/>
      <c r="RID13"/>
      <c r="RIE13"/>
      <c r="RIF13"/>
      <c r="RIG13"/>
      <c r="RIH13"/>
      <c r="RII13"/>
      <c r="RIJ13"/>
      <c r="RIK13"/>
      <c r="RIL13"/>
      <c r="RIM13"/>
      <c r="RIN13"/>
      <c r="RIO13"/>
      <c r="RIP13"/>
      <c r="RIQ13"/>
      <c r="RIR13"/>
      <c r="RJW13" s="112"/>
      <c r="RJX13" s="112"/>
      <c r="RJY13" s="112"/>
      <c r="RJZ13" s="112"/>
      <c r="RKA13" s="112"/>
      <c r="RKB13" s="112"/>
      <c r="RKC13" s="112"/>
      <c r="RKD13" s="112"/>
      <c r="RKE13"/>
      <c r="RKF13"/>
      <c r="RKG13"/>
      <c r="RKH13"/>
      <c r="RKI13"/>
      <c r="RKJ13"/>
      <c r="RKK13"/>
      <c r="RKL13"/>
      <c r="RKM13"/>
      <c r="RKN13"/>
      <c r="RKO13"/>
      <c r="RKP13"/>
      <c r="RKQ13"/>
      <c r="RKR13"/>
      <c r="RKS13"/>
      <c r="RKT13"/>
      <c r="RKU13"/>
      <c r="RKV13"/>
      <c r="RKW13"/>
      <c r="RKX13"/>
      <c r="RKY13"/>
      <c r="RKZ13"/>
      <c r="RME13" s="112"/>
      <c r="RMF13" s="112"/>
      <c r="RMG13" s="112"/>
      <c r="RMH13" s="112"/>
      <c r="RMI13" s="112"/>
      <c r="RMJ13" s="112"/>
      <c r="RMK13" s="112"/>
      <c r="RML13" s="112"/>
      <c r="RMM13"/>
      <c r="RMN13"/>
      <c r="RMO13"/>
      <c r="RMP13"/>
      <c r="RMQ13"/>
      <c r="RMR13"/>
      <c r="RMS13"/>
      <c r="RMT13"/>
      <c r="RMU13"/>
      <c r="RMV13"/>
      <c r="RMW13"/>
      <c r="RMX13"/>
      <c r="RMY13"/>
      <c r="RMZ13"/>
      <c r="RNA13"/>
      <c r="RNB13"/>
      <c r="RNC13"/>
      <c r="RND13"/>
      <c r="RNE13"/>
      <c r="RNF13"/>
      <c r="RNG13"/>
      <c r="RNH13"/>
      <c r="ROM13" s="112"/>
      <c r="RON13" s="112"/>
      <c r="ROO13" s="112"/>
      <c r="ROP13" s="112"/>
      <c r="ROQ13" s="112"/>
      <c r="ROR13" s="112"/>
      <c r="ROS13" s="112"/>
      <c r="ROT13" s="112"/>
      <c r="ROU13"/>
      <c r="ROV13"/>
      <c r="ROW13"/>
      <c r="ROX13"/>
      <c r="ROY13"/>
      <c r="ROZ13"/>
      <c r="RPA13"/>
      <c r="RPB13"/>
      <c r="RPC13"/>
      <c r="RPD13"/>
      <c r="RPE13"/>
      <c r="RPF13"/>
      <c r="RPG13"/>
      <c r="RPH13"/>
      <c r="RPI13"/>
      <c r="RPJ13"/>
      <c r="RPK13"/>
      <c r="RPL13"/>
      <c r="RPM13"/>
      <c r="RPN13"/>
      <c r="RPO13"/>
      <c r="RPP13"/>
      <c r="RQU13" s="112"/>
      <c r="RQV13" s="112"/>
      <c r="RQW13" s="112"/>
      <c r="RQX13" s="112"/>
      <c r="RQY13" s="112"/>
      <c r="RQZ13" s="112"/>
      <c r="RRA13" s="112"/>
      <c r="RRB13" s="112"/>
      <c r="RRC13"/>
      <c r="RRD13"/>
      <c r="RRE13"/>
      <c r="RRF13"/>
      <c r="RRG13"/>
      <c r="RRH13"/>
      <c r="RRI13"/>
      <c r="RRJ13"/>
      <c r="RRK13"/>
      <c r="RRL13"/>
      <c r="RRM13"/>
      <c r="RRN13"/>
      <c r="RRO13"/>
      <c r="RRP13"/>
      <c r="RRQ13"/>
      <c r="RRR13"/>
      <c r="RRS13"/>
      <c r="RRT13"/>
      <c r="RRU13"/>
      <c r="RRV13"/>
      <c r="RRW13"/>
      <c r="RRX13"/>
      <c r="RTC13" s="112"/>
      <c r="RTD13" s="112"/>
      <c r="RTE13" s="112"/>
      <c r="RTF13" s="112"/>
      <c r="RTG13" s="112"/>
      <c r="RTH13" s="112"/>
      <c r="RTI13" s="112"/>
      <c r="RTJ13" s="112"/>
      <c r="RTK13"/>
      <c r="RTL13"/>
      <c r="RTM13"/>
      <c r="RTN13"/>
      <c r="RTO13"/>
      <c r="RTP13"/>
      <c r="RTQ13"/>
      <c r="RTR13"/>
      <c r="RTS13"/>
      <c r="RTT13"/>
      <c r="RTU13"/>
      <c r="RTV13"/>
      <c r="RTW13"/>
      <c r="RTX13"/>
      <c r="RTY13"/>
      <c r="RTZ13"/>
      <c r="RUA13"/>
      <c r="RUB13"/>
      <c r="RUC13"/>
      <c r="RUD13"/>
      <c r="RUE13"/>
      <c r="RUF13"/>
      <c r="RVK13" s="112"/>
      <c r="RVL13" s="112"/>
      <c r="RVM13" s="112"/>
      <c r="RVN13" s="112"/>
      <c r="RVO13" s="112"/>
      <c r="RVP13" s="112"/>
      <c r="RVQ13" s="112"/>
      <c r="RVR13" s="112"/>
      <c r="RVS13"/>
      <c r="RVT13"/>
      <c r="RVU13"/>
      <c r="RVV13"/>
      <c r="RVW13"/>
      <c r="RVX13"/>
      <c r="RVY13"/>
      <c r="RVZ13"/>
      <c r="RWA13"/>
      <c r="RWB13"/>
      <c r="RWC13"/>
      <c r="RWD13"/>
      <c r="RWE13"/>
      <c r="RWF13"/>
      <c r="RWG13"/>
      <c r="RWH13"/>
      <c r="RWI13"/>
      <c r="RWJ13"/>
      <c r="RWK13"/>
      <c r="RWL13"/>
      <c r="RWM13"/>
      <c r="RWN13"/>
      <c r="RXS13" s="112"/>
      <c r="RXT13" s="112"/>
      <c r="RXU13" s="112"/>
      <c r="RXV13" s="112"/>
      <c r="RXW13" s="112"/>
      <c r="RXX13" s="112"/>
      <c r="RXY13" s="112"/>
      <c r="RXZ13" s="112"/>
      <c r="RYA13"/>
      <c r="RYB13"/>
      <c r="RYC13"/>
      <c r="RYD13"/>
      <c r="RYE13"/>
      <c r="RYF13"/>
      <c r="RYG13"/>
      <c r="RYH13"/>
      <c r="RYI13"/>
      <c r="RYJ13"/>
      <c r="RYK13"/>
      <c r="RYL13"/>
      <c r="RYM13"/>
      <c r="RYN13"/>
      <c r="RYO13"/>
      <c r="RYP13"/>
      <c r="RYQ13"/>
      <c r="RYR13"/>
      <c r="RYS13"/>
      <c r="RYT13"/>
      <c r="RYU13"/>
      <c r="RYV13"/>
      <c r="SAA13" s="112"/>
      <c r="SAB13" s="112"/>
      <c r="SAC13" s="112"/>
      <c r="SAD13" s="112"/>
      <c r="SAE13" s="112"/>
      <c r="SAF13" s="112"/>
      <c r="SAG13" s="112"/>
      <c r="SAH13" s="112"/>
      <c r="SAI13"/>
      <c r="SAJ13"/>
      <c r="SAK13"/>
      <c r="SAL13"/>
      <c r="SAM13"/>
      <c r="SAN13"/>
      <c r="SAO13"/>
      <c r="SAP13"/>
      <c r="SAQ13"/>
      <c r="SAR13"/>
      <c r="SAS13"/>
      <c r="SAT13"/>
      <c r="SAU13"/>
      <c r="SAV13"/>
      <c r="SAW13"/>
      <c r="SAX13"/>
      <c r="SAY13"/>
      <c r="SAZ13"/>
      <c r="SBA13"/>
      <c r="SBB13"/>
      <c r="SBC13"/>
      <c r="SBD13"/>
      <c r="SCI13" s="112"/>
      <c r="SCJ13" s="112"/>
      <c r="SCK13" s="112"/>
      <c r="SCL13" s="112"/>
      <c r="SCM13" s="112"/>
      <c r="SCN13" s="112"/>
      <c r="SCO13" s="112"/>
      <c r="SCP13" s="112"/>
      <c r="SCQ13"/>
      <c r="SCR13"/>
      <c r="SCS13"/>
      <c r="SCT13"/>
      <c r="SCU13"/>
      <c r="SCV13"/>
      <c r="SCW13"/>
      <c r="SCX13"/>
      <c r="SCY13"/>
      <c r="SCZ13"/>
      <c r="SDA13"/>
      <c r="SDB13"/>
      <c r="SDC13"/>
      <c r="SDD13"/>
      <c r="SDE13"/>
      <c r="SDF13"/>
      <c r="SDG13"/>
      <c r="SDH13"/>
      <c r="SDI13"/>
      <c r="SDJ13"/>
      <c r="SDK13"/>
      <c r="SDL13"/>
      <c r="SEQ13" s="112"/>
      <c r="SER13" s="112"/>
      <c r="SES13" s="112"/>
      <c r="SET13" s="112"/>
      <c r="SEU13" s="112"/>
      <c r="SEV13" s="112"/>
      <c r="SEW13" s="112"/>
      <c r="SEX13" s="112"/>
      <c r="SEY13"/>
      <c r="SEZ13"/>
      <c r="SFA13"/>
      <c r="SFB13"/>
      <c r="SFC13"/>
      <c r="SFD13"/>
      <c r="SFE13"/>
      <c r="SFF13"/>
      <c r="SFG13"/>
      <c r="SFH13"/>
      <c r="SFI13"/>
      <c r="SFJ13"/>
      <c r="SFK13"/>
      <c r="SFL13"/>
      <c r="SFM13"/>
      <c r="SFN13"/>
      <c r="SFO13"/>
      <c r="SFP13"/>
      <c r="SFQ13"/>
      <c r="SFR13"/>
      <c r="SFS13"/>
      <c r="SFT13"/>
      <c r="SGY13" s="112"/>
      <c r="SGZ13" s="112"/>
      <c r="SHA13" s="112"/>
      <c r="SHB13" s="112"/>
      <c r="SHC13" s="112"/>
      <c r="SHD13" s="112"/>
      <c r="SHE13" s="112"/>
      <c r="SHF13" s="112"/>
      <c r="SHG13"/>
      <c r="SHH13"/>
      <c r="SHI13"/>
      <c r="SHJ13"/>
      <c r="SHK13"/>
      <c r="SHL13"/>
      <c r="SHM13"/>
      <c r="SHN13"/>
      <c r="SHO13"/>
      <c r="SHP13"/>
      <c r="SHQ13"/>
      <c r="SHR13"/>
      <c r="SHS13"/>
      <c r="SHT13"/>
      <c r="SHU13"/>
      <c r="SHV13"/>
      <c r="SHW13"/>
      <c r="SHX13"/>
      <c r="SHY13"/>
      <c r="SHZ13"/>
      <c r="SIA13"/>
      <c r="SIB13"/>
      <c r="SJG13" s="112"/>
      <c r="SJH13" s="112"/>
      <c r="SJI13" s="112"/>
      <c r="SJJ13" s="112"/>
      <c r="SJK13" s="112"/>
      <c r="SJL13" s="112"/>
      <c r="SJM13" s="112"/>
      <c r="SJN13" s="112"/>
      <c r="SJO13"/>
      <c r="SJP13"/>
      <c r="SJQ13"/>
      <c r="SJR13"/>
      <c r="SJS13"/>
      <c r="SJT13"/>
      <c r="SJU13"/>
      <c r="SJV13"/>
      <c r="SJW13"/>
      <c r="SJX13"/>
      <c r="SJY13"/>
      <c r="SJZ13"/>
      <c r="SKA13"/>
      <c r="SKB13"/>
      <c r="SKC13"/>
      <c r="SKD13"/>
      <c r="SKE13"/>
      <c r="SKF13"/>
      <c r="SKG13"/>
      <c r="SKH13"/>
      <c r="SKI13"/>
      <c r="SKJ13"/>
      <c r="SLO13" s="112"/>
      <c r="SLP13" s="112"/>
      <c r="SLQ13" s="112"/>
      <c r="SLR13" s="112"/>
      <c r="SLS13" s="112"/>
      <c r="SLT13" s="112"/>
      <c r="SLU13" s="112"/>
      <c r="SLV13" s="112"/>
      <c r="SLW13"/>
      <c r="SLX13"/>
      <c r="SLY13"/>
      <c r="SLZ13"/>
      <c r="SMA13"/>
      <c r="SMB13"/>
      <c r="SMC13"/>
      <c r="SMD13"/>
      <c r="SME13"/>
      <c r="SMF13"/>
      <c r="SMG13"/>
      <c r="SMH13"/>
      <c r="SMI13"/>
      <c r="SMJ13"/>
      <c r="SMK13"/>
      <c r="SML13"/>
      <c r="SMM13"/>
      <c r="SMN13"/>
      <c r="SMO13"/>
      <c r="SMP13"/>
      <c r="SMQ13"/>
      <c r="SMR13"/>
      <c r="SNW13" s="112"/>
      <c r="SNX13" s="112"/>
      <c r="SNY13" s="112"/>
      <c r="SNZ13" s="112"/>
      <c r="SOA13" s="112"/>
      <c r="SOB13" s="112"/>
      <c r="SOC13" s="112"/>
      <c r="SOD13" s="112"/>
      <c r="SOE13"/>
      <c r="SOF13"/>
      <c r="SOG13"/>
      <c r="SOH13"/>
      <c r="SOI13"/>
      <c r="SOJ13"/>
      <c r="SOK13"/>
      <c r="SOL13"/>
      <c r="SOM13"/>
      <c r="SON13"/>
      <c r="SOO13"/>
      <c r="SOP13"/>
      <c r="SOQ13"/>
      <c r="SOR13"/>
      <c r="SOS13"/>
      <c r="SOT13"/>
      <c r="SOU13"/>
      <c r="SOV13"/>
      <c r="SOW13"/>
      <c r="SOX13"/>
      <c r="SOY13"/>
      <c r="SOZ13"/>
      <c r="SQE13" s="112"/>
      <c r="SQF13" s="112"/>
      <c r="SQG13" s="112"/>
      <c r="SQH13" s="112"/>
      <c r="SQI13" s="112"/>
      <c r="SQJ13" s="112"/>
      <c r="SQK13" s="112"/>
      <c r="SQL13" s="112"/>
      <c r="SQM13"/>
      <c r="SQN13"/>
      <c r="SQO13"/>
      <c r="SQP13"/>
      <c r="SQQ13"/>
      <c r="SQR13"/>
      <c r="SQS13"/>
      <c r="SQT13"/>
      <c r="SQU13"/>
      <c r="SQV13"/>
      <c r="SQW13"/>
      <c r="SQX13"/>
      <c r="SQY13"/>
      <c r="SQZ13"/>
      <c r="SRA13"/>
      <c r="SRB13"/>
      <c r="SRC13"/>
      <c r="SRD13"/>
      <c r="SRE13"/>
      <c r="SRF13"/>
      <c r="SRG13"/>
      <c r="SRH13"/>
      <c r="SSM13" s="112"/>
      <c r="SSN13" s="112"/>
      <c r="SSO13" s="112"/>
      <c r="SSP13" s="112"/>
      <c r="SSQ13" s="112"/>
      <c r="SSR13" s="112"/>
      <c r="SSS13" s="112"/>
      <c r="SST13" s="112"/>
      <c r="SSU13"/>
      <c r="SSV13"/>
      <c r="SSW13"/>
      <c r="SSX13"/>
      <c r="SSY13"/>
      <c r="SSZ13"/>
      <c r="STA13"/>
      <c r="STB13"/>
      <c r="STC13"/>
      <c r="STD13"/>
      <c r="STE13"/>
      <c r="STF13"/>
      <c r="STG13"/>
      <c r="STH13"/>
      <c r="STI13"/>
      <c r="STJ13"/>
      <c r="STK13"/>
      <c r="STL13"/>
      <c r="STM13"/>
      <c r="STN13"/>
      <c r="STO13"/>
      <c r="STP13"/>
      <c r="SUU13" s="112"/>
      <c r="SUV13" s="112"/>
      <c r="SUW13" s="112"/>
      <c r="SUX13" s="112"/>
      <c r="SUY13" s="112"/>
      <c r="SUZ13" s="112"/>
      <c r="SVA13" s="112"/>
      <c r="SVB13" s="112"/>
      <c r="SVC13"/>
      <c r="SVD13"/>
      <c r="SVE13"/>
      <c r="SVF13"/>
      <c r="SVG13"/>
      <c r="SVH13"/>
      <c r="SVI13"/>
      <c r="SVJ13"/>
      <c r="SVK13"/>
      <c r="SVL13"/>
      <c r="SVM13"/>
      <c r="SVN13"/>
      <c r="SVO13"/>
      <c r="SVP13"/>
      <c r="SVQ13"/>
      <c r="SVR13"/>
      <c r="SVS13"/>
      <c r="SVT13"/>
      <c r="SVU13"/>
      <c r="SVV13"/>
      <c r="SVW13"/>
      <c r="SVX13"/>
      <c r="SXC13" s="112"/>
      <c r="SXD13" s="112"/>
      <c r="SXE13" s="112"/>
      <c r="SXF13" s="112"/>
      <c r="SXG13" s="112"/>
      <c r="SXH13" s="112"/>
      <c r="SXI13" s="112"/>
      <c r="SXJ13" s="112"/>
      <c r="SXK13"/>
      <c r="SXL13"/>
      <c r="SXM13"/>
      <c r="SXN13"/>
      <c r="SXO13"/>
      <c r="SXP13"/>
      <c r="SXQ13"/>
      <c r="SXR13"/>
      <c r="SXS13"/>
      <c r="SXT13"/>
      <c r="SXU13"/>
      <c r="SXV13"/>
      <c r="SXW13"/>
      <c r="SXX13"/>
      <c r="SXY13"/>
      <c r="SXZ13"/>
      <c r="SYA13"/>
      <c r="SYB13"/>
      <c r="SYC13"/>
      <c r="SYD13"/>
      <c r="SYE13"/>
      <c r="SYF13"/>
      <c r="SZK13" s="112"/>
      <c r="SZL13" s="112"/>
      <c r="SZM13" s="112"/>
      <c r="SZN13" s="112"/>
      <c r="SZO13" s="112"/>
      <c r="SZP13" s="112"/>
      <c r="SZQ13" s="112"/>
      <c r="SZR13" s="112"/>
      <c r="SZS13"/>
      <c r="SZT13"/>
      <c r="SZU13"/>
      <c r="SZV13"/>
      <c r="SZW13"/>
      <c r="SZX13"/>
      <c r="SZY13"/>
      <c r="SZZ13"/>
      <c r="TAA13"/>
      <c r="TAB13"/>
      <c r="TAC13"/>
      <c r="TAD13"/>
      <c r="TAE13"/>
      <c r="TAF13"/>
      <c r="TAG13"/>
      <c r="TAH13"/>
      <c r="TAI13"/>
      <c r="TAJ13"/>
      <c r="TAK13"/>
      <c r="TAL13"/>
      <c r="TAM13"/>
      <c r="TAN13"/>
      <c r="TBS13" s="112"/>
      <c r="TBT13" s="112"/>
      <c r="TBU13" s="112"/>
      <c r="TBV13" s="112"/>
      <c r="TBW13" s="112"/>
      <c r="TBX13" s="112"/>
      <c r="TBY13" s="112"/>
      <c r="TBZ13" s="112"/>
      <c r="TCA13"/>
      <c r="TCB13"/>
      <c r="TCC13"/>
      <c r="TCD13"/>
      <c r="TCE13"/>
      <c r="TCF13"/>
      <c r="TCG13"/>
      <c r="TCH13"/>
      <c r="TCI13"/>
      <c r="TCJ13"/>
      <c r="TCK13"/>
      <c r="TCL13"/>
      <c r="TCM13"/>
      <c r="TCN13"/>
      <c r="TCO13"/>
      <c r="TCP13"/>
      <c r="TCQ13"/>
      <c r="TCR13"/>
      <c r="TCS13"/>
      <c r="TCT13"/>
      <c r="TCU13"/>
      <c r="TCV13"/>
      <c r="TEA13" s="112"/>
      <c r="TEB13" s="112"/>
      <c r="TEC13" s="112"/>
      <c r="TED13" s="112"/>
      <c r="TEE13" s="112"/>
      <c r="TEF13" s="112"/>
      <c r="TEG13" s="112"/>
      <c r="TEH13" s="112"/>
      <c r="TEI13"/>
      <c r="TEJ13"/>
      <c r="TEK13"/>
      <c r="TEL13"/>
      <c r="TEM13"/>
      <c r="TEN13"/>
      <c r="TEO13"/>
      <c r="TEP13"/>
      <c r="TEQ13"/>
      <c r="TER13"/>
      <c r="TES13"/>
      <c r="TET13"/>
      <c r="TEU13"/>
      <c r="TEV13"/>
      <c r="TEW13"/>
      <c r="TEX13"/>
      <c r="TEY13"/>
      <c r="TEZ13"/>
      <c r="TFA13"/>
      <c r="TFB13"/>
      <c r="TFC13"/>
      <c r="TFD13"/>
      <c r="TGI13" s="112"/>
      <c r="TGJ13" s="112"/>
      <c r="TGK13" s="112"/>
      <c r="TGL13" s="112"/>
      <c r="TGM13" s="112"/>
      <c r="TGN13" s="112"/>
      <c r="TGO13" s="112"/>
      <c r="TGP13" s="112"/>
      <c r="TGQ13"/>
      <c r="TGR13"/>
      <c r="TGS13"/>
      <c r="TGT13"/>
      <c r="TGU13"/>
      <c r="TGV13"/>
      <c r="TGW13"/>
      <c r="TGX13"/>
      <c r="TGY13"/>
      <c r="TGZ13"/>
      <c r="THA13"/>
      <c r="THB13"/>
      <c r="THC13"/>
      <c r="THD13"/>
      <c r="THE13"/>
      <c r="THF13"/>
      <c r="THG13"/>
      <c r="THH13"/>
      <c r="THI13"/>
      <c r="THJ13"/>
      <c r="THK13"/>
      <c r="THL13"/>
      <c r="TIQ13" s="112"/>
      <c r="TIR13" s="112"/>
      <c r="TIS13" s="112"/>
      <c r="TIT13" s="112"/>
      <c r="TIU13" s="112"/>
      <c r="TIV13" s="112"/>
      <c r="TIW13" s="112"/>
      <c r="TIX13" s="112"/>
      <c r="TIY13"/>
      <c r="TIZ13"/>
      <c r="TJA13"/>
      <c r="TJB13"/>
      <c r="TJC13"/>
      <c r="TJD13"/>
      <c r="TJE13"/>
      <c r="TJF13"/>
      <c r="TJG13"/>
      <c r="TJH13"/>
      <c r="TJI13"/>
      <c r="TJJ13"/>
      <c r="TJK13"/>
      <c r="TJL13"/>
      <c r="TJM13"/>
      <c r="TJN13"/>
      <c r="TJO13"/>
      <c r="TJP13"/>
      <c r="TJQ13"/>
      <c r="TJR13"/>
      <c r="TJS13"/>
      <c r="TJT13"/>
      <c r="TKY13" s="112"/>
      <c r="TKZ13" s="112"/>
      <c r="TLA13" s="112"/>
      <c r="TLB13" s="112"/>
      <c r="TLC13" s="112"/>
      <c r="TLD13" s="112"/>
      <c r="TLE13" s="112"/>
      <c r="TLF13" s="112"/>
      <c r="TLG13"/>
      <c r="TLH13"/>
      <c r="TLI13"/>
      <c r="TLJ13"/>
      <c r="TLK13"/>
      <c r="TLL13"/>
      <c r="TLM13"/>
      <c r="TLN13"/>
      <c r="TLO13"/>
      <c r="TLP13"/>
      <c r="TLQ13"/>
      <c r="TLR13"/>
      <c r="TLS13"/>
      <c r="TLT13"/>
      <c r="TLU13"/>
      <c r="TLV13"/>
      <c r="TLW13"/>
      <c r="TLX13"/>
      <c r="TLY13"/>
      <c r="TLZ13"/>
      <c r="TMA13"/>
      <c r="TMB13"/>
      <c r="TNG13" s="112"/>
      <c r="TNH13" s="112"/>
      <c r="TNI13" s="112"/>
      <c r="TNJ13" s="112"/>
      <c r="TNK13" s="112"/>
      <c r="TNL13" s="112"/>
      <c r="TNM13" s="112"/>
      <c r="TNN13" s="112"/>
      <c r="TNO13"/>
      <c r="TNP13"/>
      <c r="TNQ13"/>
      <c r="TNR13"/>
      <c r="TNS13"/>
      <c r="TNT13"/>
      <c r="TNU13"/>
      <c r="TNV13"/>
      <c r="TNW13"/>
      <c r="TNX13"/>
      <c r="TNY13"/>
      <c r="TNZ13"/>
      <c r="TOA13"/>
      <c r="TOB13"/>
      <c r="TOC13"/>
      <c r="TOD13"/>
      <c r="TOE13"/>
      <c r="TOF13"/>
      <c r="TOG13"/>
      <c r="TOH13"/>
      <c r="TOI13"/>
      <c r="TOJ13"/>
      <c r="TPO13" s="112"/>
      <c r="TPP13" s="112"/>
      <c r="TPQ13" s="112"/>
      <c r="TPR13" s="112"/>
      <c r="TPS13" s="112"/>
      <c r="TPT13" s="112"/>
      <c r="TPU13" s="112"/>
      <c r="TPV13" s="112"/>
      <c r="TPW13"/>
      <c r="TPX13"/>
      <c r="TPY13"/>
      <c r="TPZ13"/>
      <c r="TQA13"/>
      <c r="TQB13"/>
      <c r="TQC13"/>
      <c r="TQD13"/>
      <c r="TQE13"/>
      <c r="TQF13"/>
      <c r="TQG13"/>
      <c r="TQH13"/>
      <c r="TQI13"/>
      <c r="TQJ13"/>
      <c r="TQK13"/>
      <c r="TQL13"/>
      <c r="TQM13"/>
      <c r="TQN13"/>
      <c r="TQO13"/>
      <c r="TQP13"/>
      <c r="TQQ13"/>
      <c r="TQR13"/>
      <c r="TRW13" s="112"/>
      <c r="TRX13" s="112"/>
      <c r="TRY13" s="112"/>
      <c r="TRZ13" s="112"/>
      <c r="TSA13" s="112"/>
      <c r="TSB13" s="112"/>
      <c r="TSC13" s="112"/>
      <c r="TSD13" s="112"/>
      <c r="TSE13"/>
      <c r="TSF13"/>
      <c r="TSG13"/>
      <c r="TSH13"/>
      <c r="TSI13"/>
      <c r="TSJ13"/>
      <c r="TSK13"/>
      <c r="TSL13"/>
      <c r="TSM13"/>
      <c r="TSN13"/>
      <c r="TSO13"/>
      <c r="TSP13"/>
      <c r="TSQ13"/>
      <c r="TSR13"/>
      <c r="TSS13"/>
      <c r="TST13"/>
      <c r="TSU13"/>
      <c r="TSV13"/>
      <c r="TSW13"/>
      <c r="TSX13"/>
      <c r="TSY13"/>
      <c r="TSZ13"/>
      <c r="TUE13" s="112"/>
      <c r="TUF13" s="112"/>
      <c r="TUG13" s="112"/>
      <c r="TUH13" s="112"/>
      <c r="TUI13" s="112"/>
      <c r="TUJ13" s="112"/>
      <c r="TUK13" s="112"/>
      <c r="TUL13" s="112"/>
      <c r="TUM13"/>
      <c r="TUN13"/>
      <c r="TUO13"/>
      <c r="TUP13"/>
      <c r="TUQ13"/>
      <c r="TUR13"/>
      <c r="TUS13"/>
      <c r="TUT13"/>
      <c r="TUU13"/>
      <c r="TUV13"/>
      <c r="TUW13"/>
      <c r="TUX13"/>
      <c r="TUY13"/>
      <c r="TUZ13"/>
      <c r="TVA13"/>
      <c r="TVB13"/>
      <c r="TVC13"/>
      <c r="TVD13"/>
      <c r="TVE13"/>
      <c r="TVF13"/>
      <c r="TVG13"/>
      <c r="TVH13"/>
      <c r="TWM13" s="112"/>
      <c r="TWN13" s="112"/>
      <c r="TWO13" s="112"/>
      <c r="TWP13" s="112"/>
      <c r="TWQ13" s="112"/>
      <c r="TWR13" s="112"/>
      <c r="TWS13" s="112"/>
      <c r="TWT13" s="112"/>
      <c r="TWU13"/>
      <c r="TWV13"/>
      <c r="TWW13"/>
      <c r="TWX13"/>
      <c r="TWY13"/>
      <c r="TWZ13"/>
      <c r="TXA13"/>
      <c r="TXB13"/>
      <c r="TXC13"/>
      <c r="TXD13"/>
      <c r="TXE13"/>
      <c r="TXF13"/>
      <c r="TXG13"/>
      <c r="TXH13"/>
      <c r="TXI13"/>
      <c r="TXJ13"/>
      <c r="TXK13"/>
      <c r="TXL13"/>
      <c r="TXM13"/>
      <c r="TXN13"/>
      <c r="TXO13"/>
      <c r="TXP13"/>
      <c r="TYU13" s="112"/>
      <c r="TYV13" s="112"/>
      <c r="TYW13" s="112"/>
      <c r="TYX13" s="112"/>
      <c r="TYY13" s="112"/>
      <c r="TYZ13" s="112"/>
      <c r="TZA13" s="112"/>
      <c r="TZB13" s="112"/>
      <c r="TZC13"/>
      <c r="TZD13"/>
      <c r="TZE13"/>
      <c r="TZF13"/>
      <c r="TZG13"/>
      <c r="TZH13"/>
      <c r="TZI13"/>
      <c r="TZJ13"/>
      <c r="TZK13"/>
      <c r="TZL13"/>
      <c r="TZM13"/>
      <c r="TZN13"/>
      <c r="TZO13"/>
      <c r="TZP13"/>
      <c r="TZQ13"/>
      <c r="TZR13"/>
      <c r="TZS13"/>
      <c r="TZT13"/>
      <c r="TZU13"/>
      <c r="TZV13"/>
      <c r="TZW13"/>
      <c r="TZX13"/>
      <c r="UBC13" s="112"/>
      <c r="UBD13" s="112"/>
      <c r="UBE13" s="112"/>
      <c r="UBF13" s="112"/>
      <c r="UBG13" s="112"/>
      <c r="UBH13" s="112"/>
      <c r="UBI13" s="112"/>
      <c r="UBJ13" s="112"/>
      <c r="UBK13"/>
      <c r="UBL13"/>
      <c r="UBM13"/>
      <c r="UBN13"/>
      <c r="UBO13"/>
      <c r="UBP13"/>
      <c r="UBQ13"/>
      <c r="UBR13"/>
      <c r="UBS13"/>
      <c r="UBT13"/>
      <c r="UBU13"/>
      <c r="UBV13"/>
      <c r="UBW13"/>
      <c r="UBX13"/>
      <c r="UBY13"/>
      <c r="UBZ13"/>
      <c r="UCA13"/>
      <c r="UCB13"/>
      <c r="UCC13"/>
      <c r="UCD13"/>
      <c r="UCE13"/>
      <c r="UCF13"/>
      <c r="UDK13" s="112"/>
      <c r="UDL13" s="112"/>
      <c r="UDM13" s="112"/>
      <c r="UDN13" s="112"/>
      <c r="UDO13" s="112"/>
      <c r="UDP13" s="112"/>
      <c r="UDQ13" s="112"/>
      <c r="UDR13" s="112"/>
      <c r="UDS13"/>
      <c r="UDT13"/>
      <c r="UDU13"/>
      <c r="UDV13"/>
      <c r="UDW13"/>
      <c r="UDX13"/>
      <c r="UDY13"/>
      <c r="UDZ13"/>
      <c r="UEA13"/>
      <c r="UEB13"/>
      <c r="UEC13"/>
      <c r="UED13"/>
      <c r="UEE13"/>
      <c r="UEF13"/>
      <c r="UEG13"/>
      <c r="UEH13"/>
      <c r="UEI13"/>
      <c r="UEJ13"/>
      <c r="UEK13"/>
      <c r="UEL13"/>
      <c r="UEM13"/>
      <c r="UEN13"/>
      <c r="UFS13" s="112"/>
      <c r="UFT13" s="112"/>
      <c r="UFU13" s="112"/>
      <c r="UFV13" s="112"/>
      <c r="UFW13" s="112"/>
      <c r="UFX13" s="112"/>
      <c r="UFY13" s="112"/>
      <c r="UFZ13" s="112"/>
      <c r="UGA13"/>
      <c r="UGB13"/>
      <c r="UGC13"/>
      <c r="UGD13"/>
      <c r="UGE13"/>
      <c r="UGF13"/>
      <c r="UGG13"/>
      <c r="UGH13"/>
      <c r="UGI13"/>
      <c r="UGJ13"/>
      <c r="UGK13"/>
      <c r="UGL13"/>
      <c r="UGM13"/>
      <c r="UGN13"/>
      <c r="UGO13"/>
      <c r="UGP13"/>
      <c r="UGQ13"/>
      <c r="UGR13"/>
      <c r="UGS13"/>
      <c r="UGT13"/>
      <c r="UGU13"/>
      <c r="UGV13"/>
      <c r="UIA13" s="112"/>
      <c r="UIB13" s="112"/>
      <c r="UIC13" s="112"/>
      <c r="UID13" s="112"/>
      <c r="UIE13" s="112"/>
      <c r="UIF13" s="112"/>
      <c r="UIG13" s="112"/>
      <c r="UIH13" s="112"/>
      <c r="UII13"/>
      <c r="UIJ13"/>
      <c r="UIK13"/>
      <c r="UIL13"/>
      <c r="UIM13"/>
      <c r="UIN13"/>
      <c r="UIO13"/>
      <c r="UIP13"/>
      <c r="UIQ13"/>
      <c r="UIR13"/>
      <c r="UIS13"/>
      <c r="UIT13"/>
      <c r="UIU13"/>
      <c r="UIV13"/>
      <c r="UIW13"/>
      <c r="UIX13"/>
      <c r="UIY13"/>
      <c r="UIZ13"/>
      <c r="UJA13"/>
      <c r="UJB13"/>
      <c r="UJC13"/>
      <c r="UJD13"/>
      <c r="UKI13" s="112"/>
      <c r="UKJ13" s="112"/>
      <c r="UKK13" s="112"/>
      <c r="UKL13" s="112"/>
      <c r="UKM13" s="112"/>
      <c r="UKN13" s="112"/>
      <c r="UKO13" s="112"/>
      <c r="UKP13" s="112"/>
      <c r="UKQ13"/>
      <c r="UKR13"/>
      <c r="UKS13"/>
      <c r="UKT13"/>
      <c r="UKU13"/>
      <c r="UKV13"/>
      <c r="UKW13"/>
      <c r="UKX13"/>
      <c r="UKY13"/>
      <c r="UKZ13"/>
      <c r="ULA13"/>
      <c r="ULB13"/>
      <c r="ULC13"/>
      <c r="ULD13"/>
      <c r="ULE13"/>
      <c r="ULF13"/>
      <c r="ULG13"/>
      <c r="ULH13"/>
      <c r="ULI13"/>
      <c r="ULJ13"/>
      <c r="ULK13"/>
      <c r="ULL13"/>
      <c r="UMQ13" s="112"/>
      <c r="UMR13" s="112"/>
      <c r="UMS13" s="112"/>
      <c r="UMT13" s="112"/>
      <c r="UMU13" s="112"/>
      <c r="UMV13" s="112"/>
      <c r="UMW13" s="112"/>
      <c r="UMX13" s="112"/>
      <c r="UMY13"/>
      <c r="UMZ13"/>
      <c r="UNA13"/>
      <c r="UNB13"/>
      <c r="UNC13"/>
      <c r="UND13"/>
      <c r="UNE13"/>
      <c r="UNF13"/>
      <c r="UNG13"/>
      <c r="UNH13"/>
      <c r="UNI13"/>
      <c r="UNJ13"/>
      <c r="UNK13"/>
      <c r="UNL13"/>
      <c r="UNM13"/>
      <c r="UNN13"/>
      <c r="UNO13"/>
      <c r="UNP13"/>
      <c r="UNQ13"/>
      <c r="UNR13"/>
      <c r="UNS13"/>
      <c r="UNT13"/>
      <c r="UOY13" s="112"/>
      <c r="UOZ13" s="112"/>
      <c r="UPA13" s="112"/>
      <c r="UPB13" s="112"/>
      <c r="UPC13" s="112"/>
      <c r="UPD13" s="112"/>
      <c r="UPE13" s="112"/>
      <c r="UPF13" s="112"/>
      <c r="UPG13"/>
      <c r="UPH13"/>
      <c r="UPI13"/>
      <c r="UPJ13"/>
      <c r="UPK13"/>
      <c r="UPL13"/>
      <c r="UPM13"/>
      <c r="UPN13"/>
      <c r="UPO13"/>
      <c r="UPP13"/>
      <c r="UPQ13"/>
      <c r="UPR13"/>
      <c r="UPS13"/>
      <c r="UPT13"/>
      <c r="UPU13"/>
      <c r="UPV13"/>
      <c r="UPW13"/>
      <c r="UPX13"/>
      <c r="UPY13"/>
      <c r="UPZ13"/>
      <c r="UQA13"/>
      <c r="UQB13"/>
      <c r="URG13" s="112"/>
      <c r="URH13" s="112"/>
      <c r="URI13" s="112"/>
      <c r="URJ13" s="112"/>
      <c r="URK13" s="112"/>
      <c r="URL13" s="112"/>
      <c r="URM13" s="112"/>
      <c r="URN13" s="112"/>
      <c r="URO13"/>
      <c r="URP13"/>
      <c r="URQ13"/>
      <c r="URR13"/>
      <c r="URS13"/>
      <c r="URT13"/>
      <c r="URU13"/>
      <c r="URV13"/>
      <c r="URW13"/>
      <c r="URX13"/>
      <c r="URY13"/>
      <c r="URZ13"/>
      <c r="USA13"/>
      <c r="USB13"/>
      <c r="USC13"/>
      <c r="USD13"/>
      <c r="USE13"/>
      <c r="USF13"/>
      <c r="USG13"/>
      <c r="USH13"/>
      <c r="USI13"/>
      <c r="USJ13"/>
      <c r="UTO13" s="112"/>
      <c r="UTP13" s="112"/>
      <c r="UTQ13" s="112"/>
      <c r="UTR13" s="112"/>
      <c r="UTS13" s="112"/>
      <c r="UTT13" s="112"/>
      <c r="UTU13" s="112"/>
      <c r="UTV13" s="112"/>
      <c r="UTW13"/>
      <c r="UTX13"/>
      <c r="UTY13"/>
      <c r="UTZ13"/>
      <c r="UUA13"/>
      <c r="UUB13"/>
      <c r="UUC13"/>
      <c r="UUD13"/>
      <c r="UUE13"/>
      <c r="UUF13"/>
      <c r="UUG13"/>
      <c r="UUH13"/>
      <c r="UUI13"/>
      <c r="UUJ13"/>
      <c r="UUK13"/>
      <c r="UUL13"/>
      <c r="UUM13"/>
      <c r="UUN13"/>
      <c r="UUO13"/>
      <c r="UUP13"/>
      <c r="UUQ13"/>
      <c r="UUR13"/>
      <c r="UVW13" s="112"/>
      <c r="UVX13" s="112"/>
      <c r="UVY13" s="112"/>
      <c r="UVZ13" s="112"/>
      <c r="UWA13" s="112"/>
      <c r="UWB13" s="112"/>
      <c r="UWC13" s="112"/>
      <c r="UWD13" s="112"/>
      <c r="UWE13"/>
      <c r="UWF13"/>
      <c r="UWG13"/>
      <c r="UWH13"/>
      <c r="UWI13"/>
      <c r="UWJ13"/>
      <c r="UWK13"/>
      <c r="UWL13"/>
      <c r="UWM13"/>
      <c r="UWN13"/>
      <c r="UWO13"/>
      <c r="UWP13"/>
      <c r="UWQ13"/>
      <c r="UWR13"/>
      <c r="UWS13"/>
      <c r="UWT13"/>
      <c r="UWU13"/>
      <c r="UWV13"/>
      <c r="UWW13"/>
      <c r="UWX13"/>
      <c r="UWY13"/>
      <c r="UWZ13"/>
      <c r="UYE13" s="112"/>
      <c r="UYF13" s="112"/>
      <c r="UYG13" s="112"/>
      <c r="UYH13" s="112"/>
      <c r="UYI13" s="112"/>
      <c r="UYJ13" s="112"/>
      <c r="UYK13" s="112"/>
      <c r="UYL13" s="112"/>
      <c r="UYM13"/>
      <c r="UYN13"/>
      <c r="UYO13"/>
      <c r="UYP13"/>
      <c r="UYQ13"/>
      <c r="UYR13"/>
      <c r="UYS13"/>
      <c r="UYT13"/>
      <c r="UYU13"/>
      <c r="UYV13"/>
      <c r="UYW13"/>
      <c r="UYX13"/>
      <c r="UYY13"/>
      <c r="UYZ13"/>
      <c r="UZA13"/>
      <c r="UZB13"/>
      <c r="UZC13"/>
      <c r="UZD13"/>
      <c r="UZE13"/>
      <c r="UZF13"/>
      <c r="UZG13"/>
      <c r="UZH13"/>
      <c r="VAM13" s="112"/>
      <c r="VAN13" s="112"/>
      <c r="VAO13" s="112"/>
      <c r="VAP13" s="112"/>
      <c r="VAQ13" s="112"/>
      <c r="VAR13" s="112"/>
      <c r="VAS13" s="112"/>
      <c r="VAT13" s="112"/>
      <c r="VAU13"/>
      <c r="VAV13"/>
      <c r="VAW13"/>
      <c r="VAX13"/>
      <c r="VAY13"/>
      <c r="VAZ13"/>
      <c r="VBA13"/>
      <c r="VBB13"/>
      <c r="VBC13"/>
      <c r="VBD13"/>
      <c r="VBE13"/>
      <c r="VBF13"/>
      <c r="VBG13"/>
      <c r="VBH13"/>
      <c r="VBI13"/>
      <c r="VBJ13"/>
      <c r="VBK13"/>
      <c r="VBL13"/>
      <c r="VBM13"/>
      <c r="VBN13"/>
      <c r="VBO13"/>
      <c r="VBP13"/>
      <c r="VCU13" s="112"/>
      <c r="VCV13" s="112"/>
      <c r="VCW13" s="112"/>
      <c r="VCX13" s="112"/>
      <c r="VCY13" s="112"/>
      <c r="VCZ13" s="112"/>
      <c r="VDA13" s="112"/>
      <c r="VDB13" s="112"/>
      <c r="VDC13"/>
      <c r="VDD13"/>
      <c r="VDE13"/>
      <c r="VDF13"/>
      <c r="VDG13"/>
      <c r="VDH13"/>
      <c r="VDI13"/>
      <c r="VDJ13"/>
      <c r="VDK13"/>
      <c r="VDL13"/>
      <c r="VDM13"/>
      <c r="VDN13"/>
      <c r="VDO13"/>
      <c r="VDP13"/>
      <c r="VDQ13"/>
      <c r="VDR13"/>
      <c r="VDS13"/>
      <c r="VDT13"/>
      <c r="VDU13"/>
      <c r="VDV13"/>
      <c r="VDW13"/>
      <c r="VDX13"/>
      <c r="VFC13" s="112"/>
      <c r="VFD13" s="112"/>
      <c r="VFE13" s="112"/>
      <c r="VFF13" s="112"/>
      <c r="VFG13" s="112"/>
      <c r="VFH13" s="112"/>
      <c r="VFI13" s="112"/>
      <c r="VFJ13" s="112"/>
      <c r="VFK13"/>
      <c r="VFL13"/>
      <c r="VFM13"/>
      <c r="VFN13"/>
      <c r="VFO13"/>
      <c r="VFP13"/>
      <c r="VFQ13"/>
      <c r="VFR13"/>
      <c r="VFS13"/>
      <c r="VFT13"/>
      <c r="VFU13"/>
      <c r="VFV13"/>
      <c r="VFW13"/>
      <c r="VFX13"/>
      <c r="VFY13"/>
      <c r="VFZ13"/>
      <c r="VGA13"/>
      <c r="VGB13"/>
      <c r="VGC13"/>
      <c r="VGD13"/>
      <c r="VGE13"/>
      <c r="VGF13"/>
      <c r="VHK13" s="112"/>
      <c r="VHL13" s="112"/>
      <c r="VHM13" s="112"/>
      <c r="VHN13" s="112"/>
      <c r="VHO13" s="112"/>
      <c r="VHP13" s="112"/>
      <c r="VHQ13" s="112"/>
      <c r="VHR13" s="112"/>
      <c r="VHS13"/>
      <c r="VHT13"/>
      <c r="VHU13"/>
      <c r="VHV13"/>
      <c r="VHW13"/>
      <c r="VHX13"/>
      <c r="VHY13"/>
      <c r="VHZ13"/>
      <c r="VIA13"/>
      <c r="VIB13"/>
      <c r="VIC13"/>
      <c r="VID13"/>
      <c r="VIE13"/>
      <c r="VIF13"/>
      <c r="VIG13"/>
      <c r="VIH13"/>
      <c r="VII13"/>
      <c r="VIJ13"/>
      <c r="VIK13"/>
      <c r="VIL13"/>
      <c r="VIM13"/>
      <c r="VIN13"/>
      <c r="VJS13" s="112"/>
      <c r="VJT13" s="112"/>
      <c r="VJU13" s="112"/>
      <c r="VJV13" s="112"/>
      <c r="VJW13" s="112"/>
      <c r="VJX13" s="112"/>
      <c r="VJY13" s="112"/>
      <c r="VJZ13" s="112"/>
      <c r="VKA13"/>
      <c r="VKB13"/>
      <c r="VKC13"/>
      <c r="VKD13"/>
      <c r="VKE13"/>
      <c r="VKF13"/>
      <c r="VKG13"/>
      <c r="VKH13"/>
      <c r="VKI13"/>
      <c r="VKJ13"/>
      <c r="VKK13"/>
      <c r="VKL13"/>
      <c r="VKM13"/>
      <c r="VKN13"/>
      <c r="VKO13"/>
      <c r="VKP13"/>
      <c r="VKQ13"/>
      <c r="VKR13"/>
      <c r="VKS13"/>
      <c r="VKT13"/>
      <c r="VKU13"/>
      <c r="VKV13"/>
      <c r="VMA13" s="112"/>
      <c r="VMB13" s="112"/>
      <c r="VMC13" s="112"/>
      <c r="VMD13" s="112"/>
      <c r="VME13" s="112"/>
      <c r="VMF13" s="112"/>
      <c r="VMG13" s="112"/>
      <c r="VMH13" s="112"/>
      <c r="VMI13"/>
      <c r="VMJ13"/>
      <c r="VMK13"/>
      <c r="VML13"/>
      <c r="VMM13"/>
      <c r="VMN13"/>
      <c r="VMO13"/>
      <c r="VMP13"/>
      <c r="VMQ13"/>
      <c r="VMR13"/>
      <c r="VMS13"/>
      <c r="VMT13"/>
      <c r="VMU13"/>
      <c r="VMV13"/>
      <c r="VMW13"/>
      <c r="VMX13"/>
      <c r="VMY13"/>
      <c r="VMZ13"/>
      <c r="VNA13"/>
      <c r="VNB13"/>
      <c r="VNC13"/>
      <c r="VND13"/>
      <c r="VOI13" s="112"/>
      <c r="VOJ13" s="112"/>
      <c r="VOK13" s="112"/>
      <c r="VOL13" s="112"/>
      <c r="VOM13" s="112"/>
      <c r="VON13" s="112"/>
      <c r="VOO13" s="112"/>
      <c r="VOP13" s="112"/>
      <c r="VOQ13"/>
      <c r="VOR13"/>
      <c r="VOS13"/>
      <c r="VOT13"/>
      <c r="VOU13"/>
      <c r="VOV13"/>
      <c r="VOW13"/>
      <c r="VOX13"/>
      <c r="VOY13"/>
      <c r="VOZ13"/>
      <c r="VPA13"/>
      <c r="VPB13"/>
      <c r="VPC13"/>
      <c r="VPD13"/>
      <c r="VPE13"/>
      <c r="VPF13"/>
      <c r="VPG13"/>
      <c r="VPH13"/>
      <c r="VPI13"/>
      <c r="VPJ13"/>
      <c r="VPK13"/>
      <c r="VPL13"/>
      <c r="VQQ13" s="112"/>
      <c r="VQR13" s="112"/>
      <c r="VQS13" s="112"/>
      <c r="VQT13" s="112"/>
      <c r="VQU13" s="112"/>
      <c r="VQV13" s="112"/>
      <c r="VQW13" s="112"/>
      <c r="VQX13" s="112"/>
      <c r="VQY13"/>
      <c r="VQZ13"/>
      <c r="VRA13"/>
      <c r="VRB13"/>
      <c r="VRC13"/>
      <c r="VRD13"/>
      <c r="VRE13"/>
      <c r="VRF13"/>
      <c r="VRG13"/>
      <c r="VRH13"/>
      <c r="VRI13"/>
      <c r="VRJ13"/>
      <c r="VRK13"/>
      <c r="VRL13"/>
      <c r="VRM13"/>
      <c r="VRN13"/>
      <c r="VRO13"/>
      <c r="VRP13"/>
      <c r="VRQ13"/>
      <c r="VRR13"/>
      <c r="VRS13"/>
      <c r="VRT13"/>
      <c r="VSY13" s="112"/>
      <c r="VSZ13" s="112"/>
      <c r="VTA13" s="112"/>
      <c r="VTB13" s="112"/>
      <c r="VTC13" s="112"/>
      <c r="VTD13" s="112"/>
      <c r="VTE13" s="112"/>
      <c r="VTF13" s="112"/>
      <c r="VTG13"/>
      <c r="VTH13"/>
      <c r="VTI13"/>
      <c r="VTJ13"/>
      <c r="VTK13"/>
      <c r="VTL13"/>
      <c r="VTM13"/>
      <c r="VTN13"/>
      <c r="VTO13"/>
      <c r="VTP13"/>
      <c r="VTQ13"/>
      <c r="VTR13"/>
      <c r="VTS13"/>
      <c r="VTT13"/>
      <c r="VTU13"/>
      <c r="VTV13"/>
      <c r="VTW13"/>
      <c r="VTX13"/>
      <c r="VTY13"/>
      <c r="VTZ13"/>
      <c r="VUA13"/>
      <c r="VUB13"/>
      <c r="VVG13" s="112"/>
      <c r="VVH13" s="112"/>
      <c r="VVI13" s="112"/>
      <c r="VVJ13" s="112"/>
      <c r="VVK13" s="112"/>
      <c r="VVL13" s="112"/>
      <c r="VVM13" s="112"/>
      <c r="VVN13" s="112"/>
      <c r="VVO13"/>
      <c r="VVP13"/>
      <c r="VVQ13"/>
      <c r="VVR13"/>
      <c r="VVS13"/>
      <c r="VVT13"/>
      <c r="VVU13"/>
      <c r="VVV13"/>
      <c r="VVW13"/>
      <c r="VVX13"/>
      <c r="VVY13"/>
      <c r="VVZ13"/>
      <c r="VWA13"/>
      <c r="VWB13"/>
      <c r="VWC13"/>
      <c r="VWD13"/>
      <c r="VWE13"/>
      <c r="VWF13"/>
      <c r="VWG13"/>
      <c r="VWH13"/>
      <c r="VWI13"/>
      <c r="VWJ13"/>
      <c r="VXO13" s="112"/>
      <c r="VXP13" s="112"/>
      <c r="VXQ13" s="112"/>
      <c r="VXR13" s="112"/>
      <c r="VXS13" s="112"/>
      <c r="VXT13" s="112"/>
      <c r="VXU13" s="112"/>
      <c r="VXV13" s="112"/>
      <c r="VXW13"/>
      <c r="VXX13"/>
      <c r="VXY13"/>
      <c r="VXZ13"/>
      <c r="VYA13"/>
      <c r="VYB13"/>
      <c r="VYC13"/>
      <c r="VYD13"/>
      <c r="VYE13"/>
      <c r="VYF13"/>
      <c r="VYG13"/>
      <c r="VYH13"/>
      <c r="VYI13"/>
      <c r="VYJ13"/>
      <c r="VYK13"/>
      <c r="VYL13"/>
      <c r="VYM13"/>
      <c r="VYN13"/>
      <c r="VYO13"/>
      <c r="VYP13"/>
      <c r="VYQ13"/>
      <c r="VYR13"/>
      <c r="VZW13" s="112"/>
      <c r="VZX13" s="112"/>
      <c r="VZY13" s="112"/>
      <c r="VZZ13" s="112"/>
      <c r="WAA13" s="112"/>
      <c r="WAB13" s="112"/>
      <c r="WAC13" s="112"/>
      <c r="WAD13" s="112"/>
      <c r="WAE13"/>
      <c r="WAF13"/>
      <c r="WAG13"/>
      <c r="WAH13"/>
      <c r="WAI13"/>
      <c r="WAJ13"/>
      <c r="WAK13"/>
      <c r="WAL13"/>
      <c r="WAM13"/>
      <c r="WAN13"/>
      <c r="WAO13"/>
      <c r="WAP13"/>
      <c r="WAQ13"/>
      <c r="WAR13"/>
      <c r="WAS13"/>
      <c r="WAT13"/>
      <c r="WAU13"/>
      <c r="WAV13"/>
      <c r="WAW13"/>
      <c r="WAX13"/>
      <c r="WAY13"/>
      <c r="WAZ13"/>
      <c r="WCE13" s="112"/>
      <c r="WCF13" s="112"/>
      <c r="WCG13" s="112"/>
      <c r="WCH13" s="112"/>
      <c r="WCI13" s="112"/>
      <c r="WCJ13" s="112"/>
      <c r="WCK13" s="112"/>
      <c r="WCL13" s="112"/>
      <c r="WCM13"/>
      <c r="WCN13"/>
      <c r="WCO13"/>
      <c r="WCP13"/>
      <c r="WCQ13"/>
      <c r="WCR13"/>
      <c r="WCS13"/>
      <c r="WCT13"/>
      <c r="WCU13"/>
      <c r="WCV13"/>
      <c r="WCW13"/>
      <c r="WCX13"/>
      <c r="WCY13"/>
      <c r="WCZ13"/>
      <c r="WDA13"/>
      <c r="WDB13"/>
      <c r="WDC13"/>
      <c r="WDD13"/>
      <c r="WDE13"/>
      <c r="WDF13"/>
      <c r="WDG13"/>
      <c r="WDH13"/>
      <c r="WEM13" s="112"/>
      <c r="WEN13" s="112"/>
      <c r="WEO13" s="112"/>
      <c r="WEP13" s="112"/>
      <c r="WEQ13" s="112"/>
      <c r="WER13" s="112"/>
      <c r="WES13" s="112"/>
      <c r="WET13" s="112"/>
      <c r="WEU13"/>
      <c r="WEV13"/>
      <c r="WEW13"/>
      <c r="WEX13"/>
      <c r="WEY13"/>
      <c r="WEZ13"/>
      <c r="WFA13"/>
      <c r="WFB13"/>
      <c r="WFC13"/>
      <c r="WFD13"/>
      <c r="WFE13"/>
      <c r="WFF13"/>
      <c r="WFG13"/>
      <c r="WFH13"/>
      <c r="WFI13"/>
      <c r="WFJ13"/>
      <c r="WFK13"/>
      <c r="WFL13"/>
      <c r="WFM13"/>
      <c r="WFN13"/>
      <c r="WFO13"/>
      <c r="WFP13"/>
      <c r="WGU13" s="112"/>
      <c r="WGV13" s="112"/>
      <c r="WGW13" s="112"/>
      <c r="WGX13" s="112"/>
      <c r="WGY13" s="112"/>
      <c r="WGZ13" s="112"/>
      <c r="WHA13" s="112"/>
      <c r="WHB13" s="112"/>
      <c r="WHC13"/>
      <c r="WHD13"/>
      <c r="WHE13"/>
      <c r="WHF13"/>
      <c r="WHG13"/>
      <c r="WHH13"/>
      <c r="WHI13"/>
      <c r="WHJ13"/>
      <c r="WHK13"/>
      <c r="WHL13"/>
      <c r="WHM13"/>
      <c r="WHN13"/>
      <c r="WHO13"/>
      <c r="WHP13"/>
      <c r="WHQ13"/>
      <c r="WHR13"/>
      <c r="WHS13"/>
      <c r="WHT13"/>
      <c r="WHU13"/>
      <c r="WHV13"/>
      <c r="WHW13"/>
      <c r="WHX13"/>
      <c r="WJC13" s="112"/>
      <c r="WJD13" s="112"/>
      <c r="WJE13" s="112"/>
      <c r="WJF13" s="112"/>
      <c r="WJG13" s="112"/>
      <c r="WJH13" s="112"/>
      <c r="WJI13" s="112"/>
      <c r="WJJ13" s="112"/>
      <c r="WJK13"/>
      <c r="WJL13"/>
      <c r="WJM13"/>
      <c r="WJN13"/>
      <c r="WJO13"/>
      <c r="WJP13"/>
      <c r="WJQ13"/>
      <c r="WJR13"/>
      <c r="WJS13"/>
      <c r="WJT13"/>
      <c r="WJU13"/>
      <c r="WJV13"/>
      <c r="WJW13"/>
      <c r="WJX13"/>
      <c r="WJY13"/>
      <c r="WJZ13"/>
      <c r="WKA13"/>
      <c r="WKB13"/>
      <c r="WKC13"/>
      <c r="WKD13"/>
      <c r="WKE13"/>
      <c r="WKF13"/>
      <c r="WLK13" s="112"/>
      <c r="WLL13" s="112"/>
      <c r="WLM13" s="112"/>
      <c r="WLN13" s="112"/>
      <c r="WLO13" s="112"/>
      <c r="WLP13" s="112"/>
      <c r="WLQ13" s="112"/>
      <c r="WLR13" s="112"/>
      <c r="WLS13"/>
      <c r="WLT13"/>
      <c r="WLU13"/>
      <c r="WLV13"/>
      <c r="WLW13"/>
      <c r="WLX13"/>
      <c r="WLY13"/>
      <c r="WLZ13"/>
      <c r="WMA13"/>
      <c r="WMB13"/>
      <c r="WMC13"/>
      <c r="WMD13"/>
      <c r="WME13"/>
      <c r="WMF13"/>
      <c r="WMG13"/>
      <c r="WMH13"/>
      <c r="WMI13"/>
      <c r="WMJ13"/>
      <c r="WMK13"/>
      <c r="WML13"/>
      <c r="WMM13"/>
      <c r="WMN13"/>
      <c r="WNS13" s="112"/>
      <c r="WNT13" s="112"/>
      <c r="WNU13" s="112"/>
      <c r="WNV13" s="112"/>
      <c r="WNW13" s="112"/>
      <c r="WNX13" s="112"/>
      <c r="WNY13" s="112"/>
      <c r="WNZ13" s="112"/>
      <c r="WOA13"/>
      <c r="WOB13"/>
      <c r="WOC13"/>
      <c r="WOD13"/>
      <c r="WOE13"/>
      <c r="WOF13"/>
      <c r="WOG13"/>
      <c r="WOH13"/>
      <c r="WOI13"/>
      <c r="WOJ13"/>
      <c r="WOK13"/>
      <c r="WOL13"/>
      <c r="WOM13"/>
      <c r="WON13"/>
      <c r="WOO13"/>
      <c r="WOP13"/>
      <c r="WOQ13"/>
      <c r="WOR13"/>
      <c r="WOS13"/>
      <c r="WOT13"/>
      <c r="WOU13"/>
      <c r="WOV13"/>
      <c r="WQA13" s="112"/>
      <c r="WQB13" s="112"/>
      <c r="WQC13" s="112"/>
      <c r="WQD13" s="112"/>
      <c r="WQE13" s="112"/>
      <c r="WQF13" s="112"/>
      <c r="WQG13" s="112"/>
      <c r="WQH13" s="112"/>
      <c r="WQI13"/>
      <c r="WQJ13"/>
      <c r="WQK13"/>
      <c r="WQL13"/>
      <c r="WQM13"/>
      <c r="WQN13"/>
      <c r="WQO13"/>
      <c r="WQP13"/>
      <c r="WQQ13"/>
      <c r="WQR13"/>
      <c r="WQS13"/>
      <c r="WQT13"/>
      <c r="WQU13"/>
      <c r="WQV13"/>
      <c r="WQW13"/>
      <c r="WQX13"/>
      <c r="WQY13"/>
      <c r="WQZ13"/>
      <c r="WRA13"/>
      <c r="WRB13"/>
      <c r="WRC13"/>
      <c r="WRD13"/>
      <c r="WSI13" s="112"/>
      <c r="WSJ13" s="112"/>
      <c r="WSK13" s="112"/>
      <c r="WSL13" s="112"/>
      <c r="WSM13" s="112"/>
      <c r="WSN13" s="112"/>
      <c r="WSO13" s="112"/>
      <c r="WSP13" s="112"/>
      <c r="WSQ13"/>
      <c r="WSR13"/>
      <c r="WSS13"/>
      <c r="WST13"/>
      <c r="WSU13"/>
      <c r="WSV13"/>
      <c r="WSW13"/>
      <c r="WSX13"/>
      <c r="WSY13"/>
      <c r="WSZ13"/>
      <c r="WTA13"/>
      <c r="WTB13"/>
      <c r="WTC13"/>
      <c r="WTD13"/>
      <c r="WTE13"/>
      <c r="WTF13"/>
      <c r="WTG13"/>
      <c r="WTH13"/>
      <c r="WTI13"/>
      <c r="WTJ13"/>
      <c r="WTK13"/>
      <c r="WTL13"/>
      <c r="WUQ13" s="112"/>
      <c r="WUR13" s="112"/>
      <c r="WUS13" s="112"/>
      <c r="WUT13" s="112"/>
      <c r="WUU13" s="112"/>
      <c r="WUV13" s="112"/>
      <c r="WUW13" s="112"/>
      <c r="WUX13" s="112"/>
      <c r="WUY13"/>
      <c r="WUZ13"/>
      <c r="WVA13"/>
      <c r="WVB13"/>
      <c r="WVC13"/>
      <c r="WVD13"/>
      <c r="WVE13"/>
      <c r="WVF13"/>
      <c r="WVG13"/>
      <c r="WVH13"/>
      <c r="WVI13"/>
      <c r="WVJ13"/>
      <c r="WVK13"/>
      <c r="WVL13"/>
      <c r="WVM13"/>
      <c r="WVN13"/>
      <c r="WVO13"/>
      <c r="WVP13"/>
      <c r="WVQ13"/>
      <c r="WVR13"/>
      <c r="WVS13"/>
      <c r="WVT13"/>
      <c r="WWY13" s="112"/>
      <c r="WWZ13" s="112"/>
      <c r="WXA13" s="112"/>
      <c r="WXB13" s="112"/>
      <c r="WXC13" s="112"/>
      <c r="WXD13" s="112"/>
      <c r="WXE13" s="112"/>
      <c r="WXF13" s="112"/>
      <c r="WXG13"/>
      <c r="WXH13"/>
      <c r="WXI13"/>
      <c r="WXJ13"/>
      <c r="WXK13"/>
      <c r="WXL13"/>
      <c r="WXM13"/>
      <c r="WXN13"/>
      <c r="WXO13"/>
      <c r="WXP13"/>
      <c r="WXQ13"/>
      <c r="WXR13"/>
      <c r="WXS13"/>
      <c r="WXT13"/>
      <c r="WXU13"/>
      <c r="WXV13"/>
      <c r="WXW13"/>
      <c r="WXX13"/>
      <c r="WXY13"/>
      <c r="WXZ13"/>
      <c r="WYA13"/>
      <c r="WYB13"/>
      <c r="WZG13" s="112"/>
      <c r="WZH13" s="112"/>
      <c r="WZI13" s="112"/>
      <c r="WZJ13" s="112"/>
      <c r="WZK13" s="112"/>
      <c r="WZL13" s="112"/>
      <c r="WZM13" s="112"/>
      <c r="WZN13" s="112"/>
      <c r="WZO13"/>
      <c r="WZP13"/>
      <c r="WZQ13"/>
      <c r="WZR13"/>
      <c r="WZS13"/>
      <c r="WZT13"/>
      <c r="WZU13"/>
      <c r="WZV13"/>
      <c r="WZW13"/>
      <c r="WZX13"/>
      <c r="WZY13"/>
      <c r="WZZ13"/>
      <c r="XAA13"/>
      <c r="XAB13"/>
      <c r="XAC13"/>
      <c r="XAD13"/>
      <c r="XAE13"/>
      <c r="XAF13"/>
      <c r="XAG13"/>
      <c r="XAH13"/>
      <c r="XAI13"/>
      <c r="XAJ13"/>
      <c r="XBO13" s="112"/>
      <c r="XBP13" s="112"/>
      <c r="XBQ13" s="112"/>
      <c r="XBR13" s="112"/>
      <c r="XBS13" s="112"/>
      <c r="XBT13" s="112"/>
      <c r="XBU13" s="112"/>
      <c r="XBV13" s="112"/>
      <c r="XBW13"/>
      <c r="XBX13"/>
      <c r="XBY13"/>
      <c r="XBZ13"/>
      <c r="XCA13"/>
      <c r="XCB13"/>
      <c r="XCC13"/>
      <c r="XCD13"/>
      <c r="XCE13"/>
      <c r="XCF13"/>
      <c r="XCG13"/>
      <c r="XCH13"/>
      <c r="XCI13"/>
      <c r="XCJ13"/>
      <c r="XCK13"/>
      <c r="XCL13"/>
      <c r="XCM13"/>
      <c r="XCN13"/>
      <c r="XCO13"/>
      <c r="XCP13"/>
      <c r="XCQ13"/>
      <c r="XCR13"/>
      <c r="XDW13" s="112"/>
      <c r="XDX13" s="112"/>
      <c r="XDY13" s="112"/>
      <c r="XDZ13" s="112"/>
      <c r="XEA13" s="112"/>
      <c r="XEB13" s="112"/>
      <c r="XEC13" s="112"/>
      <c r="XED13" s="112"/>
      <c r="XEE13"/>
      <c r="XEF13"/>
      <c r="XEG13"/>
      <c r="XEH13"/>
      <c r="XEI13"/>
      <c r="XEJ13"/>
      <c r="XEK13"/>
      <c r="XEL13"/>
      <c r="XEM13"/>
      <c r="XEN13"/>
      <c r="XEO13"/>
      <c r="XEP13"/>
      <c r="XEQ13"/>
      <c r="XER13"/>
      <c r="XES13"/>
      <c r="XET13"/>
      <c r="XEU13"/>
      <c r="XEV13"/>
      <c r="XEW13"/>
      <c r="XEX13"/>
      <c r="XEY13"/>
      <c r="XEZ13"/>
    </row>
    <row r="14" spans="1:16384" s="5" customFormat="1" ht="20.100000000000001" customHeight="1">
      <c r="Y14" s="414"/>
      <c r="Z14" s="414"/>
      <c r="AB14" s="404"/>
      <c r="AC14" s="404"/>
      <c r="AD14" s="404"/>
      <c r="AE14" s="68"/>
      <c r="AF14" s="68"/>
      <c r="AG14" s="68"/>
      <c r="AH14" s="68"/>
      <c r="AI14" s="68"/>
      <c r="AJ14" s="112"/>
      <c r="AK14" s="112"/>
      <c r="AL14" s="112"/>
      <c r="AM14" s="188"/>
      <c r="AN14" s="188"/>
      <c r="AO14" s="188"/>
      <c r="AP14" s="188"/>
      <c r="AQ14" s="188"/>
      <c r="AR14" s="188"/>
      <c r="AS14"/>
      <c r="AT14"/>
      <c r="AU14"/>
      <c r="AV14"/>
      <c r="AW14"/>
      <c r="AX14"/>
      <c r="AY14"/>
      <c r="AZ14"/>
      <c r="BA14"/>
      <c r="BB14"/>
      <c r="BC14"/>
      <c r="BD14"/>
      <c r="BE14"/>
      <c r="BF14"/>
      <c r="BG14"/>
      <c r="BH14"/>
      <c r="CM14" s="112"/>
      <c r="CN14" s="112"/>
      <c r="CO14" s="112"/>
      <c r="CP14" s="112"/>
      <c r="CQ14" s="112"/>
      <c r="CR14" s="112"/>
      <c r="CS14" s="112"/>
      <c r="CT14" s="112"/>
      <c r="CU14"/>
      <c r="CV14"/>
      <c r="CW14"/>
      <c r="CX14"/>
      <c r="CY14"/>
      <c r="CZ14"/>
      <c r="DA14"/>
      <c r="DB14"/>
      <c r="DC14"/>
      <c r="DD14"/>
      <c r="DE14"/>
      <c r="DF14"/>
      <c r="DG14"/>
      <c r="DH14"/>
      <c r="DI14"/>
      <c r="DJ14"/>
      <c r="DK14"/>
      <c r="DL14"/>
      <c r="DM14"/>
      <c r="DN14"/>
      <c r="DO14"/>
      <c r="DP14"/>
      <c r="EU14" s="112"/>
      <c r="EV14" s="112"/>
      <c r="EW14" s="112"/>
      <c r="EX14" s="112"/>
      <c r="EY14" s="112"/>
      <c r="EZ14" s="112"/>
      <c r="FA14" s="112"/>
      <c r="FB14" s="112"/>
      <c r="FC14"/>
      <c r="FD14"/>
      <c r="FE14"/>
      <c r="FF14"/>
      <c r="FG14"/>
      <c r="FH14"/>
      <c r="FI14"/>
      <c r="FJ14"/>
      <c r="FK14"/>
      <c r="FL14"/>
      <c r="FM14"/>
      <c r="FN14"/>
      <c r="FO14"/>
      <c r="FP14"/>
      <c r="FQ14"/>
      <c r="FR14"/>
      <c r="FS14"/>
      <c r="FT14"/>
      <c r="FU14"/>
      <c r="FV14"/>
      <c r="FW14"/>
      <c r="FX14"/>
      <c r="HC14" s="112"/>
      <c r="HD14" s="112"/>
      <c r="HE14" s="112"/>
      <c r="HF14" s="112"/>
      <c r="HG14" s="112"/>
      <c r="HH14" s="112"/>
      <c r="HI14" s="112"/>
      <c r="HJ14" s="112"/>
      <c r="HK14"/>
      <c r="HL14"/>
      <c r="HM14"/>
      <c r="HN14"/>
      <c r="HO14"/>
      <c r="HP14"/>
      <c r="HQ14"/>
      <c r="HR14"/>
      <c r="HS14"/>
      <c r="HT14"/>
      <c r="HU14"/>
      <c r="HV14"/>
      <c r="HW14"/>
      <c r="HX14"/>
      <c r="HY14"/>
      <c r="HZ14"/>
      <c r="IA14"/>
      <c r="IB14"/>
      <c r="IC14"/>
      <c r="ID14"/>
      <c r="IE14"/>
      <c r="IF14"/>
      <c r="JK14" s="112"/>
      <c r="JL14" s="112"/>
      <c r="JM14" s="112"/>
      <c r="JN14" s="112"/>
      <c r="JO14" s="112"/>
      <c r="JP14" s="112"/>
      <c r="JQ14" s="112"/>
      <c r="JR14" s="112"/>
      <c r="JS14"/>
      <c r="JT14"/>
      <c r="JU14"/>
      <c r="JV14"/>
      <c r="JW14"/>
      <c r="JX14"/>
      <c r="JY14"/>
      <c r="JZ14"/>
      <c r="KA14"/>
      <c r="KB14"/>
      <c r="KC14"/>
      <c r="KD14"/>
      <c r="KE14"/>
      <c r="KF14"/>
      <c r="KG14"/>
      <c r="KH14"/>
      <c r="KI14"/>
      <c r="KJ14"/>
      <c r="KK14"/>
      <c r="KL14"/>
      <c r="KM14"/>
      <c r="KN14"/>
      <c r="LS14" s="112"/>
      <c r="LT14" s="112"/>
      <c r="LU14" s="112"/>
      <c r="LV14" s="112"/>
      <c r="LW14" s="112"/>
      <c r="LX14" s="112"/>
      <c r="LY14" s="112"/>
      <c r="LZ14" s="112"/>
      <c r="MA14"/>
      <c r="MB14"/>
      <c r="MC14"/>
      <c r="MD14"/>
      <c r="ME14"/>
      <c r="MF14"/>
      <c r="MG14"/>
      <c r="MH14"/>
      <c r="MI14"/>
      <c r="MJ14"/>
      <c r="MK14"/>
      <c r="ML14"/>
      <c r="MM14"/>
      <c r="MN14"/>
      <c r="MO14"/>
      <c r="MP14"/>
      <c r="MQ14"/>
      <c r="MR14"/>
      <c r="MS14"/>
      <c r="MT14"/>
      <c r="MU14"/>
      <c r="MV14"/>
      <c r="OA14" s="112"/>
      <c r="OB14" s="112"/>
      <c r="OC14" s="112"/>
      <c r="OD14" s="112"/>
      <c r="OE14" s="112"/>
      <c r="OF14" s="112"/>
      <c r="OG14" s="112"/>
      <c r="OH14" s="112"/>
      <c r="OI14"/>
      <c r="OJ14"/>
      <c r="OK14"/>
      <c r="OL14"/>
      <c r="OM14"/>
      <c r="ON14"/>
      <c r="OO14"/>
      <c r="OP14"/>
      <c r="OQ14"/>
      <c r="OR14"/>
      <c r="OS14"/>
      <c r="OT14"/>
      <c r="OU14"/>
      <c r="OV14"/>
      <c r="OW14"/>
      <c r="OX14"/>
      <c r="OY14"/>
      <c r="OZ14"/>
      <c r="PA14"/>
      <c r="PB14"/>
      <c r="PC14"/>
      <c r="PD14"/>
      <c r="QI14" s="112"/>
      <c r="QJ14" s="112"/>
      <c r="QK14" s="112"/>
      <c r="QL14" s="112"/>
      <c r="QM14" s="112"/>
      <c r="QN14" s="112"/>
      <c r="QO14" s="112"/>
      <c r="QP14" s="112"/>
      <c r="QQ14"/>
      <c r="QR14"/>
      <c r="QS14"/>
      <c r="QT14"/>
      <c r="QU14"/>
      <c r="QV14"/>
      <c r="QW14"/>
      <c r="QX14"/>
      <c r="QY14"/>
      <c r="QZ14"/>
      <c r="RA14"/>
      <c r="RB14"/>
      <c r="RC14"/>
      <c r="RD14"/>
      <c r="RE14"/>
      <c r="RF14"/>
      <c r="RG14"/>
      <c r="RH14"/>
      <c r="RI14"/>
      <c r="RJ14"/>
      <c r="RK14"/>
      <c r="RL14"/>
      <c r="SQ14" s="112"/>
      <c r="SR14" s="112"/>
      <c r="SS14" s="112"/>
      <c r="ST14" s="112"/>
      <c r="SU14" s="112"/>
      <c r="SV14" s="112"/>
      <c r="SW14" s="112"/>
      <c r="SX14" s="112"/>
      <c r="SY14"/>
      <c r="SZ14"/>
      <c r="TA14"/>
      <c r="TB14"/>
      <c r="TC14"/>
      <c r="TD14"/>
      <c r="TE14"/>
      <c r="TF14"/>
      <c r="TG14"/>
      <c r="TH14"/>
      <c r="TI14"/>
      <c r="TJ14"/>
      <c r="TK14"/>
      <c r="TL14"/>
      <c r="TM14"/>
      <c r="TN14"/>
      <c r="TO14"/>
      <c r="TP14"/>
      <c r="TQ14"/>
      <c r="TR14"/>
      <c r="TS14"/>
      <c r="TT14"/>
      <c r="UY14" s="112"/>
      <c r="UZ14" s="112"/>
      <c r="VA14" s="112"/>
      <c r="VB14" s="112"/>
      <c r="VC14" s="112"/>
      <c r="VD14" s="112"/>
      <c r="VE14" s="112"/>
      <c r="VF14" s="112"/>
      <c r="VG14"/>
      <c r="VH14"/>
      <c r="VI14"/>
      <c r="VJ14"/>
      <c r="VK14"/>
      <c r="VL14"/>
      <c r="VM14"/>
      <c r="VN14"/>
      <c r="VO14"/>
      <c r="VP14"/>
      <c r="VQ14"/>
      <c r="VR14"/>
      <c r="VS14"/>
      <c r="VT14"/>
      <c r="VU14"/>
      <c r="VV14"/>
      <c r="VW14"/>
      <c r="VX14"/>
      <c r="VY14"/>
      <c r="VZ14"/>
      <c r="WA14"/>
      <c r="WB14"/>
      <c r="XG14" s="112"/>
      <c r="XH14" s="112"/>
      <c r="XI14" s="112"/>
      <c r="XJ14" s="112"/>
      <c r="XK14" s="112"/>
      <c r="XL14" s="112"/>
      <c r="XM14" s="112"/>
      <c r="XN14" s="112"/>
      <c r="XO14"/>
      <c r="XP14"/>
      <c r="XQ14"/>
      <c r="XR14"/>
      <c r="XS14"/>
      <c r="XT14"/>
      <c r="XU14"/>
      <c r="XV14"/>
      <c r="XW14"/>
      <c r="XX14"/>
      <c r="XY14"/>
      <c r="XZ14"/>
      <c r="YA14"/>
      <c r="YB14"/>
      <c r="YC14"/>
      <c r="YD14"/>
      <c r="YE14"/>
      <c r="YF14"/>
      <c r="YG14"/>
      <c r="YH14"/>
      <c r="YI14"/>
      <c r="YJ14"/>
      <c r="ZO14" s="112"/>
      <c r="ZP14" s="112"/>
      <c r="ZQ14" s="112"/>
      <c r="ZR14" s="112"/>
      <c r="ZS14" s="112"/>
      <c r="ZT14" s="112"/>
      <c r="ZU14" s="112"/>
      <c r="ZV14" s="112"/>
      <c r="ZW14"/>
      <c r="ZX14"/>
      <c r="ZY14"/>
      <c r="ZZ14"/>
      <c r="AAA14"/>
      <c r="AAB14"/>
      <c r="AAC14"/>
      <c r="AAD14"/>
      <c r="AAE14"/>
      <c r="AAF14"/>
      <c r="AAG14"/>
      <c r="AAH14"/>
      <c r="AAI14"/>
      <c r="AAJ14"/>
      <c r="AAK14"/>
      <c r="AAL14"/>
      <c r="AAM14"/>
      <c r="AAN14"/>
      <c r="AAO14"/>
      <c r="AAP14"/>
      <c r="AAQ14"/>
      <c r="AAR14"/>
      <c r="ABW14" s="112"/>
      <c r="ABX14" s="112"/>
      <c r="ABY14" s="112"/>
      <c r="ABZ14" s="112"/>
      <c r="ACA14" s="112"/>
      <c r="ACB14" s="112"/>
      <c r="ACC14" s="112"/>
      <c r="ACD14" s="112"/>
      <c r="ACE14"/>
      <c r="ACF14"/>
      <c r="ACG14"/>
      <c r="ACH14"/>
      <c r="ACI14"/>
      <c r="ACJ14"/>
      <c r="ACK14"/>
      <c r="ACL14"/>
      <c r="ACM14"/>
      <c r="ACN14"/>
      <c r="ACO14"/>
      <c r="ACP14"/>
      <c r="ACQ14"/>
      <c r="ACR14"/>
      <c r="ACS14"/>
      <c r="ACT14"/>
      <c r="ACU14"/>
      <c r="ACV14"/>
      <c r="ACW14"/>
      <c r="ACX14"/>
      <c r="ACY14"/>
      <c r="ACZ14"/>
      <c r="AEE14" s="112"/>
      <c r="AEF14" s="112"/>
      <c r="AEG14" s="112"/>
      <c r="AEH14" s="112"/>
      <c r="AEI14" s="112"/>
      <c r="AEJ14" s="112"/>
      <c r="AEK14" s="112"/>
      <c r="AEL14" s="112"/>
      <c r="AEM14"/>
      <c r="AEN14"/>
      <c r="AEO14"/>
      <c r="AEP14"/>
      <c r="AEQ14"/>
      <c r="AER14"/>
      <c r="AES14"/>
      <c r="AET14"/>
      <c r="AEU14"/>
      <c r="AEV14"/>
      <c r="AEW14"/>
      <c r="AEX14"/>
      <c r="AEY14"/>
      <c r="AEZ14"/>
      <c r="AFA14"/>
      <c r="AFB14"/>
      <c r="AFC14"/>
      <c r="AFD14"/>
      <c r="AFE14"/>
      <c r="AFF14"/>
      <c r="AFG14"/>
      <c r="AFH14"/>
      <c r="AGM14" s="112"/>
      <c r="AGN14" s="112"/>
      <c r="AGO14" s="112"/>
      <c r="AGP14" s="112"/>
      <c r="AGQ14" s="112"/>
      <c r="AGR14" s="112"/>
      <c r="AGS14" s="112"/>
      <c r="AGT14" s="112"/>
      <c r="AGU14"/>
      <c r="AGV14"/>
      <c r="AGW14"/>
      <c r="AGX14"/>
      <c r="AGY14"/>
      <c r="AGZ14"/>
      <c r="AHA14"/>
      <c r="AHB14"/>
      <c r="AHC14"/>
      <c r="AHD14"/>
      <c r="AHE14"/>
      <c r="AHF14"/>
      <c r="AHG14"/>
      <c r="AHH14"/>
      <c r="AHI14"/>
      <c r="AHJ14"/>
      <c r="AHK14"/>
      <c r="AHL14"/>
      <c r="AHM14"/>
      <c r="AHN14"/>
      <c r="AHO14"/>
      <c r="AHP14"/>
      <c r="AIU14" s="112"/>
      <c r="AIV14" s="112"/>
      <c r="AIW14" s="112"/>
      <c r="AIX14" s="112"/>
      <c r="AIY14" s="112"/>
      <c r="AIZ14" s="112"/>
      <c r="AJA14" s="112"/>
      <c r="AJB14" s="112"/>
      <c r="AJC14"/>
      <c r="AJD14"/>
      <c r="AJE14"/>
      <c r="AJF14"/>
      <c r="AJG14"/>
      <c r="AJH14"/>
      <c r="AJI14"/>
      <c r="AJJ14"/>
      <c r="AJK14"/>
      <c r="AJL14"/>
      <c r="AJM14"/>
      <c r="AJN14"/>
      <c r="AJO14"/>
      <c r="AJP14"/>
      <c r="AJQ14"/>
      <c r="AJR14"/>
      <c r="AJS14"/>
      <c r="AJT14"/>
      <c r="AJU14"/>
      <c r="AJV14"/>
      <c r="AJW14"/>
      <c r="AJX14"/>
      <c r="ALC14" s="112"/>
      <c r="ALD14" s="112"/>
      <c r="ALE14" s="112"/>
      <c r="ALF14" s="112"/>
      <c r="ALG14" s="112"/>
      <c r="ALH14" s="112"/>
      <c r="ALI14" s="112"/>
      <c r="ALJ14" s="112"/>
      <c r="ALK14"/>
      <c r="ALL14"/>
      <c r="ALM14"/>
      <c r="ALN14"/>
      <c r="ALO14"/>
      <c r="ALP14"/>
      <c r="ALQ14"/>
      <c r="ALR14"/>
      <c r="ALS14"/>
      <c r="ALT14"/>
      <c r="ALU14"/>
      <c r="ALV14"/>
      <c r="ALW14"/>
      <c r="ALX14"/>
      <c r="ALY14"/>
      <c r="ALZ14"/>
      <c r="AMA14"/>
      <c r="AMB14"/>
      <c r="AMC14"/>
      <c r="AMD14"/>
      <c r="AME14"/>
      <c r="AMF14"/>
      <c r="ANK14" s="112"/>
      <c r="ANL14" s="112"/>
      <c r="ANM14" s="112"/>
      <c r="ANN14" s="112"/>
      <c r="ANO14" s="112"/>
      <c r="ANP14" s="112"/>
      <c r="ANQ14" s="112"/>
      <c r="ANR14" s="112"/>
      <c r="ANS14"/>
      <c r="ANT14"/>
      <c r="ANU14"/>
      <c r="ANV14"/>
      <c r="ANW14"/>
      <c r="ANX14"/>
      <c r="ANY14"/>
      <c r="ANZ14"/>
      <c r="AOA14"/>
      <c r="AOB14"/>
      <c r="AOC14"/>
      <c r="AOD14"/>
      <c r="AOE14"/>
      <c r="AOF14"/>
      <c r="AOG14"/>
      <c r="AOH14"/>
      <c r="AOI14"/>
      <c r="AOJ14"/>
      <c r="AOK14"/>
      <c r="AOL14"/>
      <c r="AOM14"/>
      <c r="AON14"/>
      <c r="APS14" s="112"/>
      <c r="APT14" s="112"/>
      <c r="APU14" s="112"/>
      <c r="APV14" s="112"/>
      <c r="APW14" s="112"/>
      <c r="APX14" s="112"/>
      <c r="APY14" s="112"/>
      <c r="APZ14" s="112"/>
      <c r="AQA14"/>
      <c r="AQB14"/>
      <c r="AQC14"/>
      <c r="AQD14"/>
      <c r="AQE14"/>
      <c r="AQF14"/>
      <c r="AQG14"/>
      <c r="AQH14"/>
      <c r="AQI14"/>
      <c r="AQJ14"/>
      <c r="AQK14"/>
      <c r="AQL14"/>
      <c r="AQM14"/>
      <c r="AQN14"/>
      <c r="AQO14"/>
      <c r="AQP14"/>
      <c r="AQQ14"/>
      <c r="AQR14"/>
      <c r="AQS14"/>
      <c r="AQT14"/>
      <c r="AQU14"/>
      <c r="AQV14"/>
      <c r="ASA14" s="112"/>
      <c r="ASB14" s="112"/>
      <c r="ASC14" s="112"/>
      <c r="ASD14" s="112"/>
      <c r="ASE14" s="112"/>
      <c r="ASF14" s="112"/>
      <c r="ASG14" s="112"/>
      <c r="ASH14" s="112"/>
      <c r="ASI14"/>
      <c r="ASJ14"/>
      <c r="ASK14"/>
      <c r="ASL14"/>
      <c r="ASM14"/>
      <c r="ASN14"/>
      <c r="ASO14"/>
      <c r="ASP14"/>
      <c r="ASQ14"/>
      <c r="ASR14"/>
      <c r="ASS14"/>
      <c r="AST14"/>
      <c r="ASU14"/>
      <c r="ASV14"/>
      <c r="ASW14"/>
      <c r="ASX14"/>
      <c r="ASY14"/>
      <c r="ASZ14"/>
      <c r="ATA14"/>
      <c r="ATB14"/>
      <c r="ATC14"/>
      <c r="ATD14"/>
      <c r="AUI14" s="112"/>
      <c r="AUJ14" s="112"/>
      <c r="AUK14" s="112"/>
      <c r="AUL14" s="112"/>
      <c r="AUM14" s="112"/>
      <c r="AUN14" s="112"/>
      <c r="AUO14" s="112"/>
      <c r="AUP14" s="112"/>
      <c r="AUQ14"/>
      <c r="AUR14"/>
      <c r="AUS14"/>
      <c r="AUT14"/>
      <c r="AUU14"/>
      <c r="AUV14"/>
      <c r="AUW14"/>
      <c r="AUX14"/>
      <c r="AUY14"/>
      <c r="AUZ14"/>
      <c r="AVA14"/>
      <c r="AVB14"/>
      <c r="AVC14"/>
      <c r="AVD14"/>
      <c r="AVE14"/>
      <c r="AVF14"/>
      <c r="AVG14"/>
      <c r="AVH14"/>
      <c r="AVI14"/>
      <c r="AVJ14"/>
      <c r="AVK14"/>
      <c r="AVL14"/>
      <c r="AWQ14" s="112"/>
      <c r="AWR14" s="112"/>
      <c r="AWS14" s="112"/>
      <c r="AWT14" s="112"/>
      <c r="AWU14" s="112"/>
      <c r="AWV14" s="112"/>
      <c r="AWW14" s="112"/>
      <c r="AWX14" s="112"/>
      <c r="AWY14"/>
      <c r="AWZ14"/>
      <c r="AXA14"/>
      <c r="AXB14"/>
      <c r="AXC14"/>
      <c r="AXD14"/>
      <c r="AXE14"/>
      <c r="AXF14"/>
      <c r="AXG14"/>
      <c r="AXH14"/>
      <c r="AXI14"/>
      <c r="AXJ14"/>
      <c r="AXK14"/>
      <c r="AXL14"/>
      <c r="AXM14"/>
      <c r="AXN14"/>
      <c r="AXO14"/>
      <c r="AXP14"/>
      <c r="AXQ14"/>
      <c r="AXR14"/>
      <c r="AXS14"/>
      <c r="AXT14"/>
      <c r="AYY14" s="112"/>
      <c r="AYZ14" s="112"/>
      <c r="AZA14" s="112"/>
      <c r="AZB14" s="112"/>
      <c r="AZC14" s="112"/>
      <c r="AZD14" s="112"/>
      <c r="AZE14" s="112"/>
      <c r="AZF14" s="112"/>
      <c r="AZG14"/>
      <c r="AZH14"/>
      <c r="AZI14"/>
      <c r="AZJ14"/>
      <c r="AZK14"/>
      <c r="AZL14"/>
      <c r="AZM14"/>
      <c r="AZN14"/>
      <c r="AZO14"/>
      <c r="AZP14"/>
      <c r="AZQ14"/>
      <c r="AZR14"/>
      <c r="AZS14"/>
      <c r="AZT14"/>
      <c r="AZU14"/>
      <c r="AZV14"/>
      <c r="AZW14"/>
      <c r="AZX14"/>
      <c r="AZY14"/>
      <c r="AZZ14"/>
      <c r="BAA14"/>
      <c r="BAB14"/>
      <c r="BBG14" s="112"/>
      <c r="BBH14" s="112"/>
      <c r="BBI14" s="112"/>
      <c r="BBJ14" s="112"/>
      <c r="BBK14" s="112"/>
      <c r="BBL14" s="112"/>
      <c r="BBM14" s="112"/>
      <c r="BBN14" s="112"/>
      <c r="BBO14"/>
      <c r="BBP14"/>
      <c r="BBQ14"/>
      <c r="BBR14"/>
      <c r="BBS14"/>
      <c r="BBT14"/>
      <c r="BBU14"/>
      <c r="BBV14"/>
      <c r="BBW14"/>
      <c r="BBX14"/>
      <c r="BBY14"/>
      <c r="BBZ14"/>
      <c r="BCA14"/>
      <c r="BCB14"/>
      <c r="BCC14"/>
      <c r="BCD14"/>
      <c r="BCE14"/>
      <c r="BCF14"/>
      <c r="BCG14"/>
      <c r="BCH14"/>
      <c r="BCI14"/>
      <c r="BCJ14"/>
      <c r="BDO14" s="112"/>
      <c r="BDP14" s="112"/>
      <c r="BDQ14" s="112"/>
      <c r="BDR14" s="112"/>
      <c r="BDS14" s="112"/>
      <c r="BDT14" s="112"/>
      <c r="BDU14" s="112"/>
      <c r="BDV14" s="112"/>
      <c r="BDW14"/>
      <c r="BDX14"/>
      <c r="BDY14"/>
      <c r="BDZ14"/>
      <c r="BEA14"/>
      <c r="BEB14"/>
      <c r="BEC14"/>
      <c r="BED14"/>
      <c r="BEE14"/>
      <c r="BEF14"/>
      <c r="BEG14"/>
      <c r="BEH14"/>
      <c r="BEI14"/>
      <c r="BEJ14"/>
      <c r="BEK14"/>
      <c r="BEL14"/>
      <c r="BEM14"/>
      <c r="BEN14"/>
      <c r="BEO14"/>
      <c r="BEP14"/>
      <c r="BEQ14"/>
      <c r="BER14"/>
      <c r="BFW14" s="112"/>
      <c r="BFX14" s="112"/>
      <c r="BFY14" s="112"/>
      <c r="BFZ14" s="112"/>
      <c r="BGA14" s="112"/>
      <c r="BGB14" s="112"/>
      <c r="BGC14" s="112"/>
      <c r="BGD14" s="112"/>
      <c r="BGE14"/>
      <c r="BGF14"/>
      <c r="BGG14"/>
      <c r="BGH14"/>
      <c r="BGI14"/>
      <c r="BGJ14"/>
      <c r="BGK14"/>
      <c r="BGL14"/>
      <c r="BGM14"/>
      <c r="BGN14"/>
      <c r="BGO14"/>
      <c r="BGP14"/>
      <c r="BGQ14"/>
      <c r="BGR14"/>
      <c r="BGS14"/>
      <c r="BGT14"/>
      <c r="BGU14"/>
      <c r="BGV14"/>
      <c r="BGW14"/>
      <c r="BGX14"/>
      <c r="BGY14"/>
      <c r="BGZ14"/>
      <c r="BIE14" s="112"/>
      <c r="BIF14" s="112"/>
      <c r="BIG14" s="112"/>
      <c r="BIH14" s="112"/>
      <c r="BII14" s="112"/>
      <c r="BIJ14" s="112"/>
      <c r="BIK14" s="112"/>
      <c r="BIL14" s="112"/>
      <c r="BIM14"/>
      <c r="BIN14"/>
      <c r="BIO14"/>
      <c r="BIP14"/>
      <c r="BIQ14"/>
      <c r="BIR14"/>
      <c r="BIS14"/>
      <c r="BIT14"/>
      <c r="BIU14"/>
      <c r="BIV14"/>
      <c r="BIW14"/>
      <c r="BIX14"/>
      <c r="BIY14"/>
      <c r="BIZ14"/>
      <c r="BJA14"/>
      <c r="BJB14"/>
      <c r="BJC14"/>
      <c r="BJD14"/>
      <c r="BJE14"/>
      <c r="BJF14"/>
      <c r="BJG14"/>
      <c r="BJH14"/>
      <c r="BKM14" s="112"/>
      <c r="BKN14" s="112"/>
      <c r="BKO14" s="112"/>
      <c r="BKP14" s="112"/>
      <c r="BKQ14" s="112"/>
      <c r="BKR14" s="112"/>
      <c r="BKS14" s="112"/>
      <c r="BKT14" s="112"/>
      <c r="BKU14"/>
      <c r="BKV14"/>
      <c r="BKW14"/>
      <c r="BKX14"/>
      <c r="BKY14"/>
      <c r="BKZ14"/>
      <c r="BLA14"/>
      <c r="BLB14"/>
      <c r="BLC14"/>
      <c r="BLD14"/>
      <c r="BLE14"/>
      <c r="BLF14"/>
      <c r="BLG14"/>
      <c r="BLH14"/>
      <c r="BLI14"/>
      <c r="BLJ14"/>
      <c r="BLK14"/>
      <c r="BLL14"/>
      <c r="BLM14"/>
      <c r="BLN14"/>
      <c r="BLO14"/>
      <c r="BLP14"/>
      <c r="BMU14" s="112"/>
      <c r="BMV14" s="112"/>
      <c r="BMW14" s="112"/>
      <c r="BMX14" s="112"/>
      <c r="BMY14" s="112"/>
      <c r="BMZ14" s="112"/>
      <c r="BNA14" s="112"/>
      <c r="BNB14" s="112"/>
      <c r="BNC14"/>
      <c r="BND14"/>
      <c r="BNE14"/>
      <c r="BNF14"/>
      <c r="BNG14"/>
      <c r="BNH14"/>
      <c r="BNI14"/>
      <c r="BNJ14"/>
      <c r="BNK14"/>
      <c r="BNL14"/>
      <c r="BNM14"/>
      <c r="BNN14"/>
      <c r="BNO14"/>
      <c r="BNP14"/>
      <c r="BNQ14"/>
      <c r="BNR14"/>
      <c r="BNS14"/>
      <c r="BNT14"/>
      <c r="BNU14"/>
      <c r="BNV14"/>
      <c r="BNW14"/>
      <c r="BNX14"/>
      <c r="BPC14" s="112"/>
      <c r="BPD14" s="112"/>
      <c r="BPE14" s="112"/>
      <c r="BPF14" s="112"/>
      <c r="BPG14" s="112"/>
      <c r="BPH14" s="112"/>
      <c r="BPI14" s="112"/>
      <c r="BPJ14" s="112"/>
      <c r="BPK14"/>
      <c r="BPL14"/>
      <c r="BPM14"/>
      <c r="BPN14"/>
      <c r="BPO14"/>
      <c r="BPP14"/>
      <c r="BPQ14"/>
      <c r="BPR14"/>
      <c r="BPS14"/>
      <c r="BPT14"/>
      <c r="BPU14"/>
      <c r="BPV14"/>
      <c r="BPW14"/>
      <c r="BPX14"/>
      <c r="BPY14"/>
      <c r="BPZ14"/>
      <c r="BQA14"/>
      <c r="BQB14"/>
      <c r="BQC14"/>
      <c r="BQD14"/>
      <c r="BQE14"/>
      <c r="BQF14"/>
      <c r="BRK14" s="112"/>
      <c r="BRL14" s="112"/>
      <c r="BRM14" s="112"/>
      <c r="BRN14" s="112"/>
      <c r="BRO14" s="112"/>
      <c r="BRP14" s="112"/>
      <c r="BRQ14" s="112"/>
      <c r="BRR14" s="112"/>
      <c r="BRS14"/>
      <c r="BRT14"/>
      <c r="BRU14"/>
      <c r="BRV14"/>
      <c r="BRW14"/>
      <c r="BRX14"/>
      <c r="BRY14"/>
      <c r="BRZ14"/>
      <c r="BSA14"/>
      <c r="BSB14"/>
      <c r="BSC14"/>
      <c r="BSD14"/>
      <c r="BSE14"/>
      <c r="BSF14"/>
      <c r="BSG14"/>
      <c r="BSH14"/>
      <c r="BSI14"/>
      <c r="BSJ14"/>
      <c r="BSK14"/>
      <c r="BSL14"/>
      <c r="BSM14"/>
      <c r="BSN14"/>
      <c r="BTS14" s="112"/>
      <c r="BTT14" s="112"/>
      <c r="BTU14" s="112"/>
      <c r="BTV14" s="112"/>
      <c r="BTW14" s="112"/>
      <c r="BTX14" s="112"/>
      <c r="BTY14" s="112"/>
      <c r="BTZ14" s="112"/>
      <c r="BUA14"/>
      <c r="BUB14"/>
      <c r="BUC14"/>
      <c r="BUD14"/>
      <c r="BUE14"/>
      <c r="BUF14"/>
      <c r="BUG14"/>
      <c r="BUH14"/>
      <c r="BUI14"/>
      <c r="BUJ14"/>
      <c r="BUK14"/>
      <c r="BUL14"/>
      <c r="BUM14"/>
      <c r="BUN14"/>
      <c r="BUO14"/>
      <c r="BUP14"/>
      <c r="BUQ14"/>
      <c r="BUR14"/>
      <c r="BUS14"/>
      <c r="BUT14"/>
      <c r="BUU14"/>
      <c r="BUV14"/>
      <c r="BWA14" s="112"/>
      <c r="BWB14" s="112"/>
      <c r="BWC14" s="112"/>
      <c r="BWD14" s="112"/>
      <c r="BWE14" s="112"/>
      <c r="BWF14" s="112"/>
      <c r="BWG14" s="112"/>
      <c r="BWH14" s="112"/>
      <c r="BWI14"/>
      <c r="BWJ14"/>
      <c r="BWK14"/>
      <c r="BWL14"/>
      <c r="BWM14"/>
      <c r="BWN14"/>
      <c r="BWO14"/>
      <c r="BWP14"/>
      <c r="BWQ14"/>
      <c r="BWR14"/>
      <c r="BWS14"/>
      <c r="BWT14"/>
      <c r="BWU14"/>
      <c r="BWV14"/>
      <c r="BWW14"/>
      <c r="BWX14"/>
      <c r="BWY14"/>
      <c r="BWZ14"/>
      <c r="BXA14"/>
      <c r="BXB14"/>
      <c r="BXC14"/>
      <c r="BXD14"/>
      <c r="BYI14" s="112"/>
      <c r="BYJ14" s="112"/>
      <c r="BYK14" s="112"/>
      <c r="BYL14" s="112"/>
      <c r="BYM14" s="112"/>
      <c r="BYN14" s="112"/>
      <c r="BYO14" s="112"/>
      <c r="BYP14" s="112"/>
      <c r="BYQ14"/>
      <c r="BYR14"/>
      <c r="BYS14"/>
      <c r="BYT14"/>
      <c r="BYU14"/>
      <c r="BYV14"/>
      <c r="BYW14"/>
      <c r="BYX14"/>
      <c r="BYY14"/>
      <c r="BYZ14"/>
      <c r="BZA14"/>
      <c r="BZB14"/>
      <c r="BZC14"/>
      <c r="BZD14"/>
      <c r="BZE14"/>
      <c r="BZF14"/>
      <c r="BZG14"/>
      <c r="BZH14"/>
      <c r="BZI14"/>
      <c r="BZJ14"/>
      <c r="BZK14"/>
      <c r="BZL14"/>
      <c r="CAQ14" s="112"/>
      <c r="CAR14" s="112"/>
      <c r="CAS14" s="112"/>
      <c r="CAT14" s="112"/>
      <c r="CAU14" s="112"/>
      <c r="CAV14" s="112"/>
      <c r="CAW14" s="112"/>
      <c r="CAX14" s="112"/>
      <c r="CAY14"/>
      <c r="CAZ14"/>
      <c r="CBA14"/>
      <c r="CBB14"/>
      <c r="CBC14"/>
      <c r="CBD14"/>
      <c r="CBE14"/>
      <c r="CBF14"/>
      <c r="CBG14"/>
      <c r="CBH14"/>
      <c r="CBI14"/>
      <c r="CBJ14"/>
      <c r="CBK14"/>
      <c r="CBL14"/>
      <c r="CBM14"/>
      <c r="CBN14"/>
      <c r="CBO14"/>
      <c r="CBP14"/>
      <c r="CBQ14"/>
      <c r="CBR14"/>
      <c r="CBS14"/>
      <c r="CBT14"/>
      <c r="CCY14" s="112"/>
      <c r="CCZ14" s="112"/>
      <c r="CDA14" s="112"/>
      <c r="CDB14" s="112"/>
      <c r="CDC14" s="112"/>
      <c r="CDD14" s="112"/>
      <c r="CDE14" s="112"/>
      <c r="CDF14" s="112"/>
      <c r="CDG14"/>
      <c r="CDH14"/>
      <c r="CDI14"/>
      <c r="CDJ14"/>
      <c r="CDK14"/>
      <c r="CDL14"/>
      <c r="CDM14"/>
      <c r="CDN14"/>
      <c r="CDO14"/>
      <c r="CDP14"/>
      <c r="CDQ14"/>
      <c r="CDR14"/>
      <c r="CDS14"/>
      <c r="CDT14"/>
      <c r="CDU14"/>
      <c r="CDV14"/>
      <c r="CDW14"/>
      <c r="CDX14"/>
      <c r="CDY14"/>
      <c r="CDZ14"/>
      <c r="CEA14"/>
      <c r="CEB14"/>
      <c r="CFG14" s="112"/>
      <c r="CFH14" s="112"/>
      <c r="CFI14" s="112"/>
      <c r="CFJ14" s="112"/>
      <c r="CFK14" s="112"/>
      <c r="CFL14" s="112"/>
      <c r="CFM14" s="112"/>
      <c r="CFN14" s="112"/>
      <c r="CFO14"/>
      <c r="CFP14"/>
      <c r="CFQ14"/>
      <c r="CFR14"/>
      <c r="CFS14"/>
      <c r="CFT14"/>
      <c r="CFU14"/>
      <c r="CFV14"/>
      <c r="CFW14"/>
      <c r="CFX14"/>
      <c r="CFY14"/>
      <c r="CFZ14"/>
      <c r="CGA14"/>
      <c r="CGB14"/>
      <c r="CGC14"/>
      <c r="CGD14"/>
      <c r="CGE14"/>
      <c r="CGF14"/>
      <c r="CGG14"/>
      <c r="CGH14"/>
      <c r="CGI14"/>
      <c r="CGJ14"/>
      <c r="CHO14" s="112"/>
      <c r="CHP14" s="112"/>
      <c r="CHQ14" s="112"/>
      <c r="CHR14" s="112"/>
      <c r="CHS14" s="112"/>
      <c r="CHT14" s="112"/>
      <c r="CHU14" s="112"/>
      <c r="CHV14" s="112"/>
      <c r="CHW14"/>
      <c r="CHX14"/>
      <c r="CHY14"/>
      <c r="CHZ14"/>
      <c r="CIA14"/>
      <c r="CIB14"/>
      <c r="CIC14"/>
      <c r="CID14"/>
      <c r="CIE14"/>
      <c r="CIF14"/>
      <c r="CIG14"/>
      <c r="CIH14"/>
      <c r="CII14"/>
      <c r="CIJ14"/>
      <c r="CIK14"/>
      <c r="CIL14"/>
      <c r="CIM14"/>
      <c r="CIN14"/>
      <c r="CIO14"/>
      <c r="CIP14"/>
      <c r="CIQ14"/>
      <c r="CIR14"/>
      <c r="CJW14" s="112"/>
      <c r="CJX14" s="112"/>
      <c r="CJY14" s="112"/>
      <c r="CJZ14" s="112"/>
      <c r="CKA14" s="112"/>
      <c r="CKB14" s="112"/>
      <c r="CKC14" s="112"/>
      <c r="CKD14" s="112"/>
      <c r="CKE14"/>
      <c r="CKF14"/>
      <c r="CKG14"/>
      <c r="CKH14"/>
      <c r="CKI14"/>
      <c r="CKJ14"/>
      <c r="CKK14"/>
      <c r="CKL14"/>
      <c r="CKM14"/>
      <c r="CKN14"/>
      <c r="CKO14"/>
      <c r="CKP14"/>
      <c r="CKQ14"/>
      <c r="CKR14"/>
      <c r="CKS14"/>
      <c r="CKT14"/>
      <c r="CKU14"/>
      <c r="CKV14"/>
      <c r="CKW14"/>
      <c r="CKX14"/>
      <c r="CKY14"/>
      <c r="CKZ14"/>
      <c r="CME14" s="112"/>
      <c r="CMF14" s="112"/>
      <c r="CMG14" s="112"/>
      <c r="CMH14" s="112"/>
      <c r="CMI14" s="112"/>
      <c r="CMJ14" s="112"/>
      <c r="CMK14" s="112"/>
      <c r="CML14" s="112"/>
      <c r="CMM14"/>
      <c r="CMN14"/>
      <c r="CMO14"/>
      <c r="CMP14"/>
      <c r="CMQ14"/>
      <c r="CMR14"/>
      <c r="CMS14"/>
      <c r="CMT14"/>
      <c r="CMU14"/>
      <c r="CMV14"/>
      <c r="CMW14"/>
      <c r="CMX14"/>
      <c r="CMY14"/>
      <c r="CMZ14"/>
      <c r="CNA14"/>
      <c r="CNB14"/>
      <c r="CNC14"/>
      <c r="CND14"/>
      <c r="CNE14"/>
      <c r="CNF14"/>
      <c r="CNG14"/>
      <c r="CNH14"/>
      <c r="COM14" s="112"/>
      <c r="CON14" s="112"/>
      <c r="COO14" s="112"/>
      <c r="COP14" s="112"/>
      <c r="COQ14" s="112"/>
      <c r="COR14" s="112"/>
      <c r="COS14" s="112"/>
      <c r="COT14" s="112"/>
      <c r="COU14"/>
      <c r="COV14"/>
      <c r="COW14"/>
      <c r="COX14"/>
      <c r="COY14"/>
      <c r="COZ14"/>
      <c r="CPA14"/>
      <c r="CPB14"/>
      <c r="CPC14"/>
      <c r="CPD14"/>
      <c r="CPE14"/>
      <c r="CPF14"/>
      <c r="CPG14"/>
      <c r="CPH14"/>
      <c r="CPI14"/>
      <c r="CPJ14"/>
      <c r="CPK14"/>
      <c r="CPL14"/>
      <c r="CPM14"/>
      <c r="CPN14"/>
      <c r="CPO14"/>
      <c r="CPP14"/>
      <c r="CQU14" s="112"/>
      <c r="CQV14" s="112"/>
      <c r="CQW14" s="112"/>
      <c r="CQX14" s="112"/>
      <c r="CQY14" s="112"/>
      <c r="CQZ14" s="112"/>
      <c r="CRA14" s="112"/>
      <c r="CRB14" s="112"/>
      <c r="CRC14"/>
      <c r="CRD14"/>
      <c r="CRE14"/>
      <c r="CRF14"/>
      <c r="CRG14"/>
      <c r="CRH14"/>
      <c r="CRI14"/>
      <c r="CRJ14"/>
      <c r="CRK14"/>
      <c r="CRL14"/>
      <c r="CRM14"/>
      <c r="CRN14"/>
      <c r="CRO14"/>
      <c r="CRP14"/>
      <c r="CRQ14"/>
      <c r="CRR14"/>
      <c r="CRS14"/>
      <c r="CRT14"/>
      <c r="CRU14"/>
      <c r="CRV14"/>
      <c r="CRW14"/>
      <c r="CRX14"/>
      <c r="CTC14" s="112"/>
      <c r="CTD14" s="112"/>
      <c r="CTE14" s="112"/>
      <c r="CTF14" s="112"/>
      <c r="CTG14" s="112"/>
      <c r="CTH14" s="112"/>
      <c r="CTI14" s="112"/>
      <c r="CTJ14" s="112"/>
      <c r="CTK14"/>
      <c r="CTL14"/>
      <c r="CTM14"/>
      <c r="CTN14"/>
      <c r="CTO14"/>
      <c r="CTP14"/>
      <c r="CTQ14"/>
      <c r="CTR14"/>
      <c r="CTS14"/>
      <c r="CTT14"/>
      <c r="CTU14"/>
      <c r="CTV14"/>
      <c r="CTW14"/>
      <c r="CTX14"/>
      <c r="CTY14"/>
      <c r="CTZ14"/>
      <c r="CUA14"/>
      <c r="CUB14"/>
      <c r="CUC14"/>
      <c r="CUD14"/>
      <c r="CUE14"/>
      <c r="CUF14"/>
      <c r="CVK14" s="112"/>
      <c r="CVL14" s="112"/>
      <c r="CVM14" s="112"/>
      <c r="CVN14" s="112"/>
      <c r="CVO14" s="112"/>
      <c r="CVP14" s="112"/>
      <c r="CVQ14" s="112"/>
      <c r="CVR14" s="112"/>
      <c r="CVS14"/>
      <c r="CVT14"/>
      <c r="CVU14"/>
      <c r="CVV14"/>
      <c r="CVW14"/>
      <c r="CVX14"/>
      <c r="CVY14"/>
      <c r="CVZ14"/>
      <c r="CWA14"/>
      <c r="CWB14"/>
      <c r="CWC14"/>
      <c r="CWD14"/>
      <c r="CWE14"/>
      <c r="CWF14"/>
      <c r="CWG14"/>
      <c r="CWH14"/>
      <c r="CWI14"/>
      <c r="CWJ14"/>
      <c r="CWK14"/>
      <c r="CWL14"/>
      <c r="CWM14"/>
      <c r="CWN14"/>
      <c r="CXS14" s="112"/>
      <c r="CXT14" s="112"/>
      <c r="CXU14" s="112"/>
      <c r="CXV14" s="112"/>
      <c r="CXW14" s="112"/>
      <c r="CXX14" s="112"/>
      <c r="CXY14" s="112"/>
      <c r="CXZ14" s="112"/>
      <c r="CYA14"/>
      <c r="CYB14"/>
      <c r="CYC14"/>
      <c r="CYD14"/>
      <c r="CYE14"/>
      <c r="CYF14"/>
      <c r="CYG14"/>
      <c r="CYH14"/>
      <c r="CYI14"/>
      <c r="CYJ14"/>
      <c r="CYK14"/>
      <c r="CYL14"/>
      <c r="CYM14"/>
      <c r="CYN14"/>
      <c r="CYO14"/>
      <c r="CYP14"/>
      <c r="CYQ14"/>
      <c r="CYR14"/>
      <c r="CYS14"/>
      <c r="CYT14"/>
      <c r="CYU14"/>
      <c r="CYV14"/>
      <c r="DAA14" s="112"/>
      <c r="DAB14" s="112"/>
      <c r="DAC14" s="112"/>
      <c r="DAD14" s="112"/>
      <c r="DAE14" s="112"/>
      <c r="DAF14" s="112"/>
      <c r="DAG14" s="112"/>
      <c r="DAH14" s="112"/>
      <c r="DAI14"/>
      <c r="DAJ14"/>
      <c r="DAK14"/>
      <c r="DAL14"/>
      <c r="DAM14"/>
      <c r="DAN14"/>
      <c r="DAO14"/>
      <c r="DAP14"/>
      <c r="DAQ14"/>
      <c r="DAR14"/>
      <c r="DAS14"/>
      <c r="DAT14"/>
      <c r="DAU14"/>
      <c r="DAV14"/>
      <c r="DAW14"/>
      <c r="DAX14"/>
      <c r="DAY14"/>
      <c r="DAZ14"/>
      <c r="DBA14"/>
      <c r="DBB14"/>
      <c r="DBC14"/>
      <c r="DBD14"/>
      <c r="DCI14" s="112"/>
      <c r="DCJ14" s="112"/>
      <c r="DCK14" s="112"/>
      <c r="DCL14" s="112"/>
      <c r="DCM14" s="112"/>
      <c r="DCN14" s="112"/>
      <c r="DCO14" s="112"/>
      <c r="DCP14" s="112"/>
      <c r="DCQ14"/>
      <c r="DCR14"/>
      <c r="DCS14"/>
      <c r="DCT14"/>
      <c r="DCU14"/>
      <c r="DCV14"/>
      <c r="DCW14"/>
      <c r="DCX14"/>
      <c r="DCY14"/>
      <c r="DCZ14"/>
      <c r="DDA14"/>
      <c r="DDB14"/>
      <c r="DDC14"/>
      <c r="DDD14"/>
      <c r="DDE14"/>
      <c r="DDF14"/>
      <c r="DDG14"/>
      <c r="DDH14"/>
      <c r="DDI14"/>
      <c r="DDJ14"/>
      <c r="DDK14"/>
      <c r="DDL14"/>
      <c r="DEQ14" s="112"/>
      <c r="DER14" s="112"/>
      <c r="DES14" s="112"/>
      <c r="DET14" s="112"/>
      <c r="DEU14" s="112"/>
      <c r="DEV14" s="112"/>
      <c r="DEW14" s="112"/>
      <c r="DEX14" s="112"/>
      <c r="DEY14"/>
      <c r="DEZ14"/>
      <c r="DFA14"/>
      <c r="DFB14"/>
      <c r="DFC14"/>
      <c r="DFD14"/>
      <c r="DFE14"/>
      <c r="DFF14"/>
      <c r="DFG14"/>
      <c r="DFH14"/>
      <c r="DFI14"/>
      <c r="DFJ14"/>
      <c r="DFK14"/>
      <c r="DFL14"/>
      <c r="DFM14"/>
      <c r="DFN14"/>
      <c r="DFO14"/>
      <c r="DFP14"/>
      <c r="DFQ14"/>
      <c r="DFR14"/>
      <c r="DFS14"/>
      <c r="DFT14"/>
      <c r="DGY14" s="112"/>
      <c r="DGZ14" s="112"/>
      <c r="DHA14" s="112"/>
      <c r="DHB14" s="112"/>
      <c r="DHC14" s="112"/>
      <c r="DHD14" s="112"/>
      <c r="DHE14" s="112"/>
      <c r="DHF14" s="112"/>
      <c r="DHG14"/>
      <c r="DHH14"/>
      <c r="DHI14"/>
      <c r="DHJ14"/>
      <c r="DHK14"/>
      <c r="DHL14"/>
      <c r="DHM14"/>
      <c r="DHN14"/>
      <c r="DHO14"/>
      <c r="DHP14"/>
      <c r="DHQ14"/>
      <c r="DHR14"/>
      <c r="DHS14"/>
      <c r="DHT14"/>
      <c r="DHU14"/>
      <c r="DHV14"/>
      <c r="DHW14"/>
      <c r="DHX14"/>
      <c r="DHY14"/>
      <c r="DHZ14"/>
      <c r="DIA14"/>
      <c r="DIB14"/>
      <c r="DJG14" s="112"/>
      <c r="DJH14" s="112"/>
      <c r="DJI14" s="112"/>
      <c r="DJJ14" s="112"/>
      <c r="DJK14" s="112"/>
      <c r="DJL14" s="112"/>
      <c r="DJM14" s="112"/>
      <c r="DJN14" s="112"/>
      <c r="DJO14"/>
      <c r="DJP14"/>
      <c r="DJQ14"/>
      <c r="DJR14"/>
      <c r="DJS14"/>
      <c r="DJT14"/>
      <c r="DJU14"/>
      <c r="DJV14"/>
      <c r="DJW14"/>
      <c r="DJX14"/>
      <c r="DJY14"/>
      <c r="DJZ14"/>
      <c r="DKA14"/>
      <c r="DKB14"/>
      <c r="DKC14"/>
      <c r="DKD14"/>
      <c r="DKE14"/>
      <c r="DKF14"/>
      <c r="DKG14"/>
      <c r="DKH14"/>
      <c r="DKI14"/>
      <c r="DKJ14"/>
      <c r="DLO14" s="112"/>
      <c r="DLP14" s="112"/>
      <c r="DLQ14" s="112"/>
      <c r="DLR14" s="112"/>
      <c r="DLS14" s="112"/>
      <c r="DLT14" s="112"/>
      <c r="DLU14" s="112"/>
      <c r="DLV14" s="112"/>
      <c r="DLW14"/>
      <c r="DLX14"/>
      <c r="DLY14"/>
      <c r="DLZ14"/>
      <c r="DMA14"/>
      <c r="DMB14"/>
      <c r="DMC14"/>
      <c r="DMD14"/>
      <c r="DME14"/>
      <c r="DMF14"/>
      <c r="DMG14"/>
      <c r="DMH14"/>
      <c r="DMI14"/>
      <c r="DMJ14"/>
      <c r="DMK14"/>
      <c r="DML14"/>
      <c r="DMM14"/>
      <c r="DMN14"/>
      <c r="DMO14"/>
      <c r="DMP14"/>
      <c r="DMQ14"/>
      <c r="DMR14"/>
      <c r="DNW14" s="112"/>
      <c r="DNX14" s="112"/>
      <c r="DNY14" s="112"/>
      <c r="DNZ14" s="112"/>
      <c r="DOA14" s="112"/>
      <c r="DOB14" s="112"/>
      <c r="DOC14" s="112"/>
      <c r="DOD14" s="112"/>
      <c r="DOE14"/>
      <c r="DOF14"/>
      <c r="DOG14"/>
      <c r="DOH14"/>
      <c r="DOI14"/>
      <c r="DOJ14"/>
      <c r="DOK14"/>
      <c r="DOL14"/>
      <c r="DOM14"/>
      <c r="DON14"/>
      <c r="DOO14"/>
      <c r="DOP14"/>
      <c r="DOQ14"/>
      <c r="DOR14"/>
      <c r="DOS14"/>
      <c r="DOT14"/>
      <c r="DOU14"/>
      <c r="DOV14"/>
      <c r="DOW14"/>
      <c r="DOX14"/>
      <c r="DOY14"/>
      <c r="DOZ14"/>
      <c r="DQE14" s="112"/>
      <c r="DQF14" s="112"/>
      <c r="DQG14" s="112"/>
      <c r="DQH14" s="112"/>
      <c r="DQI14" s="112"/>
      <c r="DQJ14" s="112"/>
      <c r="DQK14" s="112"/>
      <c r="DQL14" s="112"/>
      <c r="DQM14"/>
      <c r="DQN14"/>
      <c r="DQO14"/>
      <c r="DQP14"/>
      <c r="DQQ14"/>
      <c r="DQR14"/>
      <c r="DQS14"/>
      <c r="DQT14"/>
      <c r="DQU14"/>
      <c r="DQV14"/>
      <c r="DQW14"/>
      <c r="DQX14"/>
      <c r="DQY14"/>
      <c r="DQZ14"/>
      <c r="DRA14"/>
      <c r="DRB14"/>
      <c r="DRC14"/>
      <c r="DRD14"/>
      <c r="DRE14"/>
      <c r="DRF14"/>
      <c r="DRG14"/>
      <c r="DRH14"/>
      <c r="DSM14" s="112"/>
      <c r="DSN14" s="112"/>
      <c r="DSO14" s="112"/>
      <c r="DSP14" s="112"/>
      <c r="DSQ14" s="112"/>
      <c r="DSR14" s="112"/>
      <c r="DSS14" s="112"/>
      <c r="DST14" s="112"/>
      <c r="DSU14"/>
      <c r="DSV14"/>
      <c r="DSW14"/>
      <c r="DSX14"/>
      <c r="DSY14"/>
      <c r="DSZ14"/>
      <c r="DTA14"/>
      <c r="DTB14"/>
      <c r="DTC14"/>
      <c r="DTD14"/>
      <c r="DTE14"/>
      <c r="DTF14"/>
      <c r="DTG14"/>
      <c r="DTH14"/>
      <c r="DTI14"/>
      <c r="DTJ14"/>
      <c r="DTK14"/>
      <c r="DTL14"/>
      <c r="DTM14"/>
      <c r="DTN14"/>
      <c r="DTO14"/>
      <c r="DTP14"/>
      <c r="DUU14" s="112"/>
      <c r="DUV14" s="112"/>
      <c r="DUW14" s="112"/>
      <c r="DUX14" s="112"/>
      <c r="DUY14" s="112"/>
      <c r="DUZ14" s="112"/>
      <c r="DVA14" s="112"/>
      <c r="DVB14" s="112"/>
      <c r="DVC14"/>
      <c r="DVD14"/>
      <c r="DVE14"/>
      <c r="DVF14"/>
      <c r="DVG14"/>
      <c r="DVH14"/>
      <c r="DVI14"/>
      <c r="DVJ14"/>
      <c r="DVK14"/>
      <c r="DVL14"/>
      <c r="DVM14"/>
      <c r="DVN14"/>
      <c r="DVO14"/>
      <c r="DVP14"/>
      <c r="DVQ14"/>
      <c r="DVR14"/>
      <c r="DVS14"/>
      <c r="DVT14"/>
      <c r="DVU14"/>
      <c r="DVV14"/>
      <c r="DVW14"/>
      <c r="DVX14"/>
      <c r="DXC14" s="112"/>
      <c r="DXD14" s="112"/>
      <c r="DXE14" s="112"/>
      <c r="DXF14" s="112"/>
      <c r="DXG14" s="112"/>
      <c r="DXH14" s="112"/>
      <c r="DXI14" s="112"/>
      <c r="DXJ14" s="112"/>
      <c r="DXK14"/>
      <c r="DXL14"/>
      <c r="DXM14"/>
      <c r="DXN14"/>
      <c r="DXO14"/>
      <c r="DXP14"/>
      <c r="DXQ14"/>
      <c r="DXR14"/>
      <c r="DXS14"/>
      <c r="DXT14"/>
      <c r="DXU14"/>
      <c r="DXV14"/>
      <c r="DXW14"/>
      <c r="DXX14"/>
      <c r="DXY14"/>
      <c r="DXZ14"/>
      <c r="DYA14"/>
      <c r="DYB14"/>
      <c r="DYC14"/>
      <c r="DYD14"/>
      <c r="DYE14"/>
      <c r="DYF14"/>
      <c r="DZK14" s="112"/>
      <c r="DZL14" s="112"/>
      <c r="DZM14" s="112"/>
      <c r="DZN14" s="112"/>
      <c r="DZO14" s="112"/>
      <c r="DZP14" s="112"/>
      <c r="DZQ14" s="112"/>
      <c r="DZR14" s="112"/>
      <c r="DZS14"/>
      <c r="DZT14"/>
      <c r="DZU14"/>
      <c r="DZV14"/>
      <c r="DZW14"/>
      <c r="DZX14"/>
      <c r="DZY14"/>
      <c r="DZZ14"/>
      <c r="EAA14"/>
      <c r="EAB14"/>
      <c r="EAC14"/>
      <c r="EAD14"/>
      <c r="EAE14"/>
      <c r="EAF14"/>
      <c r="EAG14"/>
      <c r="EAH14"/>
      <c r="EAI14"/>
      <c r="EAJ14"/>
      <c r="EAK14"/>
      <c r="EAL14"/>
      <c r="EAM14"/>
      <c r="EAN14"/>
      <c r="EBS14" s="112"/>
      <c r="EBT14" s="112"/>
      <c r="EBU14" s="112"/>
      <c r="EBV14" s="112"/>
      <c r="EBW14" s="112"/>
      <c r="EBX14" s="112"/>
      <c r="EBY14" s="112"/>
      <c r="EBZ14" s="112"/>
      <c r="ECA14"/>
      <c r="ECB14"/>
      <c r="ECC14"/>
      <c r="ECD14"/>
      <c r="ECE14"/>
      <c r="ECF14"/>
      <c r="ECG14"/>
      <c r="ECH14"/>
      <c r="ECI14"/>
      <c r="ECJ14"/>
      <c r="ECK14"/>
      <c r="ECL14"/>
      <c r="ECM14"/>
      <c r="ECN14"/>
      <c r="ECO14"/>
      <c r="ECP14"/>
      <c r="ECQ14"/>
      <c r="ECR14"/>
      <c r="ECS14"/>
      <c r="ECT14"/>
      <c r="ECU14"/>
      <c r="ECV14"/>
      <c r="EEA14" s="112"/>
      <c r="EEB14" s="112"/>
      <c r="EEC14" s="112"/>
      <c r="EED14" s="112"/>
      <c r="EEE14" s="112"/>
      <c r="EEF14" s="112"/>
      <c r="EEG14" s="112"/>
      <c r="EEH14" s="112"/>
      <c r="EEI14"/>
      <c r="EEJ14"/>
      <c r="EEK14"/>
      <c r="EEL14"/>
      <c r="EEM14"/>
      <c r="EEN14"/>
      <c r="EEO14"/>
      <c r="EEP14"/>
      <c r="EEQ14"/>
      <c r="EER14"/>
      <c r="EES14"/>
      <c r="EET14"/>
      <c r="EEU14"/>
      <c r="EEV14"/>
      <c r="EEW14"/>
      <c r="EEX14"/>
      <c r="EEY14"/>
      <c r="EEZ14"/>
      <c r="EFA14"/>
      <c r="EFB14"/>
      <c r="EFC14"/>
      <c r="EFD14"/>
      <c r="EGI14" s="112"/>
      <c r="EGJ14" s="112"/>
      <c r="EGK14" s="112"/>
      <c r="EGL14" s="112"/>
      <c r="EGM14" s="112"/>
      <c r="EGN14" s="112"/>
      <c r="EGO14" s="112"/>
      <c r="EGP14" s="112"/>
      <c r="EGQ14"/>
      <c r="EGR14"/>
      <c r="EGS14"/>
      <c r="EGT14"/>
      <c r="EGU14"/>
      <c r="EGV14"/>
      <c r="EGW14"/>
      <c r="EGX14"/>
      <c r="EGY14"/>
      <c r="EGZ14"/>
      <c r="EHA14"/>
      <c r="EHB14"/>
      <c r="EHC14"/>
      <c r="EHD14"/>
      <c r="EHE14"/>
      <c r="EHF14"/>
      <c r="EHG14"/>
      <c r="EHH14"/>
      <c r="EHI14"/>
      <c r="EHJ14"/>
      <c r="EHK14"/>
      <c r="EHL14"/>
      <c r="EIQ14" s="112"/>
      <c r="EIR14" s="112"/>
      <c r="EIS14" s="112"/>
      <c r="EIT14" s="112"/>
      <c r="EIU14" s="112"/>
      <c r="EIV14" s="112"/>
      <c r="EIW14" s="112"/>
      <c r="EIX14" s="112"/>
      <c r="EIY14"/>
      <c r="EIZ14"/>
      <c r="EJA14"/>
      <c r="EJB14"/>
      <c r="EJC14"/>
      <c r="EJD14"/>
      <c r="EJE14"/>
      <c r="EJF14"/>
      <c r="EJG14"/>
      <c r="EJH14"/>
      <c r="EJI14"/>
      <c r="EJJ14"/>
      <c r="EJK14"/>
      <c r="EJL14"/>
      <c r="EJM14"/>
      <c r="EJN14"/>
      <c r="EJO14"/>
      <c r="EJP14"/>
      <c r="EJQ14"/>
      <c r="EJR14"/>
      <c r="EJS14"/>
      <c r="EJT14"/>
      <c r="EKY14" s="112"/>
      <c r="EKZ14" s="112"/>
      <c r="ELA14" s="112"/>
      <c r="ELB14" s="112"/>
      <c r="ELC14" s="112"/>
      <c r="ELD14" s="112"/>
      <c r="ELE14" s="112"/>
      <c r="ELF14" s="112"/>
      <c r="ELG14"/>
      <c r="ELH14"/>
      <c r="ELI14"/>
      <c r="ELJ14"/>
      <c r="ELK14"/>
      <c r="ELL14"/>
      <c r="ELM14"/>
      <c r="ELN14"/>
      <c r="ELO14"/>
      <c r="ELP14"/>
      <c r="ELQ14"/>
      <c r="ELR14"/>
      <c r="ELS14"/>
      <c r="ELT14"/>
      <c r="ELU14"/>
      <c r="ELV14"/>
      <c r="ELW14"/>
      <c r="ELX14"/>
      <c r="ELY14"/>
      <c r="ELZ14"/>
      <c r="EMA14"/>
      <c r="EMB14"/>
      <c r="ENG14" s="112"/>
      <c r="ENH14" s="112"/>
      <c r="ENI14" s="112"/>
      <c r="ENJ14" s="112"/>
      <c r="ENK14" s="112"/>
      <c r="ENL14" s="112"/>
      <c r="ENM14" s="112"/>
      <c r="ENN14" s="112"/>
      <c r="ENO14"/>
      <c r="ENP14"/>
      <c r="ENQ14"/>
      <c r="ENR14"/>
      <c r="ENS14"/>
      <c r="ENT14"/>
      <c r="ENU14"/>
      <c r="ENV14"/>
      <c r="ENW14"/>
      <c r="ENX14"/>
      <c r="ENY14"/>
      <c r="ENZ14"/>
      <c r="EOA14"/>
      <c r="EOB14"/>
      <c r="EOC14"/>
      <c r="EOD14"/>
      <c r="EOE14"/>
      <c r="EOF14"/>
      <c r="EOG14"/>
      <c r="EOH14"/>
      <c r="EOI14"/>
      <c r="EOJ14"/>
      <c r="EPO14" s="112"/>
      <c r="EPP14" s="112"/>
      <c r="EPQ14" s="112"/>
      <c r="EPR14" s="112"/>
      <c r="EPS14" s="112"/>
      <c r="EPT14" s="112"/>
      <c r="EPU14" s="112"/>
      <c r="EPV14" s="112"/>
      <c r="EPW14"/>
      <c r="EPX14"/>
      <c r="EPY14"/>
      <c r="EPZ14"/>
      <c r="EQA14"/>
      <c r="EQB14"/>
      <c r="EQC14"/>
      <c r="EQD14"/>
      <c r="EQE14"/>
      <c r="EQF14"/>
      <c r="EQG14"/>
      <c r="EQH14"/>
      <c r="EQI14"/>
      <c r="EQJ14"/>
      <c r="EQK14"/>
      <c r="EQL14"/>
      <c r="EQM14"/>
      <c r="EQN14"/>
      <c r="EQO14"/>
      <c r="EQP14"/>
      <c r="EQQ14"/>
      <c r="EQR14"/>
      <c r="ERW14" s="112"/>
      <c r="ERX14" s="112"/>
      <c r="ERY14" s="112"/>
      <c r="ERZ14" s="112"/>
      <c r="ESA14" s="112"/>
      <c r="ESB14" s="112"/>
      <c r="ESC14" s="112"/>
      <c r="ESD14" s="112"/>
      <c r="ESE14"/>
      <c r="ESF14"/>
      <c r="ESG14"/>
      <c r="ESH14"/>
      <c r="ESI14"/>
      <c r="ESJ14"/>
      <c r="ESK14"/>
      <c r="ESL14"/>
      <c r="ESM14"/>
      <c r="ESN14"/>
      <c r="ESO14"/>
      <c r="ESP14"/>
      <c r="ESQ14"/>
      <c r="ESR14"/>
      <c r="ESS14"/>
      <c r="EST14"/>
      <c r="ESU14"/>
      <c r="ESV14"/>
      <c r="ESW14"/>
      <c r="ESX14"/>
      <c r="ESY14"/>
      <c r="ESZ14"/>
      <c r="EUE14" s="112"/>
      <c r="EUF14" s="112"/>
      <c r="EUG14" s="112"/>
      <c r="EUH14" s="112"/>
      <c r="EUI14" s="112"/>
      <c r="EUJ14" s="112"/>
      <c r="EUK14" s="112"/>
      <c r="EUL14" s="112"/>
      <c r="EUM14"/>
      <c r="EUN14"/>
      <c r="EUO14"/>
      <c r="EUP14"/>
      <c r="EUQ14"/>
      <c r="EUR14"/>
      <c r="EUS14"/>
      <c r="EUT14"/>
      <c r="EUU14"/>
      <c r="EUV14"/>
      <c r="EUW14"/>
      <c r="EUX14"/>
      <c r="EUY14"/>
      <c r="EUZ14"/>
      <c r="EVA14"/>
      <c r="EVB14"/>
      <c r="EVC14"/>
      <c r="EVD14"/>
      <c r="EVE14"/>
      <c r="EVF14"/>
      <c r="EVG14"/>
      <c r="EVH14"/>
      <c r="EWM14" s="112"/>
      <c r="EWN14" s="112"/>
      <c r="EWO14" s="112"/>
      <c r="EWP14" s="112"/>
      <c r="EWQ14" s="112"/>
      <c r="EWR14" s="112"/>
      <c r="EWS14" s="112"/>
      <c r="EWT14" s="112"/>
      <c r="EWU14"/>
      <c r="EWV14"/>
      <c r="EWW14"/>
      <c r="EWX14"/>
      <c r="EWY14"/>
      <c r="EWZ14"/>
      <c r="EXA14"/>
      <c r="EXB14"/>
      <c r="EXC14"/>
      <c r="EXD14"/>
      <c r="EXE14"/>
      <c r="EXF14"/>
      <c r="EXG14"/>
      <c r="EXH14"/>
      <c r="EXI14"/>
      <c r="EXJ14"/>
      <c r="EXK14"/>
      <c r="EXL14"/>
      <c r="EXM14"/>
      <c r="EXN14"/>
      <c r="EXO14"/>
      <c r="EXP14"/>
      <c r="EYU14" s="112"/>
      <c r="EYV14" s="112"/>
      <c r="EYW14" s="112"/>
      <c r="EYX14" s="112"/>
      <c r="EYY14" s="112"/>
      <c r="EYZ14" s="112"/>
      <c r="EZA14" s="112"/>
      <c r="EZB14" s="112"/>
      <c r="EZC14"/>
      <c r="EZD14"/>
      <c r="EZE14"/>
      <c r="EZF14"/>
      <c r="EZG14"/>
      <c r="EZH14"/>
      <c r="EZI14"/>
      <c r="EZJ14"/>
      <c r="EZK14"/>
      <c r="EZL14"/>
      <c r="EZM14"/>
      <c r="EZN14"/>
      <c r="EZO14"/>
      <c r="EZP14"/>
      <c r="EZQ14"/>
      <c r="EZR14"/>
      <c r="EZS14"/>
      <c r="EZT14"/>
      <c r="EZU14"/>
      <c r="EZV14"/>
      <c r="EZW14"/>
      <c r="EZX14"/>
      <c r="FBC14" s="112"/>
      <c r="FBD14" s="112"/>
      <c r="FBE14" s="112"/>
      <c r="FBF14" s="112"/>
      <c r="FBG14" s="112"/>
      <c r="FBH14" s="112"/>
      <c r="FBI14" s="112"/>
      <c r="FBJ14" s="112"/>
      <c r="FBK14"/>
      <c r="FBL14"/>
      <c r="FBM14"/>
      <c r="FBN14"/>
      <c r="FBO14"/>
      <c r="FBP14"/>
      <c r="FBQ14"/>
      <c r="FBR14"/>
      <c r="FBS14"/>
      <c r="FBT14"/>
      <c r="FBU14"/>
      <c r="FBV14"/>
      <c r="FBW14"/>
      <c r="FBX14"/>
      <c r="FBY14"/>
      <c r="FBZ14"/>
      <c r="FCA14"/>
      <c r="FCB14"/>
      <c r="FCC14"/>
      <c r="FCD14"/>
      <c r="FCE14"/>
      <c r="FCF14"/>
      <c r="FDK14" s="112"/>
      <c r="FDL14" s="112"/>
      <c r="FDM14" s="112"/>
      <c r="FDN14" s="112"/>
      <c r="FDO14" s="112"/>
      <c r="FDP14" s="112"/>
      <c r="FDQ14" s="112"/>
      <c r="FDR14" s="112"/>
      <c r="FDS14"/>
      <c r="FDT14"/>
      <c r="FDU14"/>
      <c r="FDV14"/>
      <c r="FDW14"/>
      <c r="FDX14"/>
      <c r="FDY14"/>
      <c r="FDZ14"/>
      <c r="FEA14"/>
      <c r="FEB14"/>
      <c r="FEC14"/>
      <c r="FED14"/>
      <c r="FEE14"/>
      <c r="FEF14"/>
      <c r="FEG14"/>
      <c r="FEH14"/>
      <c r="FEI14"/>
      <c r="FEJ14"/>
      <c r="FEK14"/>
      <c r="FEL14"/>
      <c r="FEM14"/>
      <c r="FEN14"/>
      <c r="FFS14" s="112"/>
      <c r="FFT14" s="112"/>
      <c r="FFU14" s="112"/>
      <c r="FFV14" s="112"/>
      <c r="FFW14" s="112"/>
      <c r="FFX14" s="112"/>
      <c r="FFY14" s="112"/>
      <c r="FFZ14" s="112"/>
      <c r="FGA14"/>
      <c r="FGB14"/>
      <c r="FGC14"/>
      <c r="FGD14"/>
      <c r="FGE14"/>
      <c r="FGF14"/>
      <c r="FGG14"/>
      <c r="FGH14"/>
      <c r="FGI14"/>
      <c r="FGJ14"/>
      <c r="FGK14"/>
      <c r="FGL14"/>
      <c r="FGM14"/>
      <c r="FGN14"/>
      <c r="FGO14"/>
      <c r="FGP14"/>
      <c r="FGQ14"/>
      <c r="FGR14"/>
      <c r="FGS14"/>
      <c r="FGT14"/>
      <c r="FGU14"/>
      <c r="FGV14"/>
      <c r="FIA14" s="112"/>
      <c r="FIB14" s="112"/>
      <c r="FIC14" s="112"/>
      <c r="FID14" s="112"/>
      <c r="FIE14" s="112"/>
      <c r="FIF14" s="112"/>
      <c r="FIG14" s="112"/>
      <c r="FIH14" s="112"/>
      <c r="FII14"/>
      <c r="FIJ14"/>
      <c r="FIK14"/>
      <c r="FIL14"/>
      <c r="FIM14"/>
      <c r="FIN14"/>
      <c r="FIO14"/>
      <c r="FIP14"/>
      <c r="FIQ14"/>
      <c r="FIR14"/>
      <c r="FIS14"/>
      <c r="FIT14"/>
      <c r="FIU14"/>
      <c r="FIV14"/>
      <c r="FIW14"/>
      <c r="FIX14"/>
      <c r="FIY14"/>
      <c r="FIZ14"/>
      <c r="FJA14"/>
      <c r="FJB14"/>
      <c r="FJC14"/>
      <c r="FJD14"/>
      <c r="FKI14" s="112"/>
      <c r="FKJ14" s="112"/>
      <c r="FKK14" s="112"/>
      <c r="FKL14" s="112"/>
      <c r="FKM14" s="112"/>
      <c r="FKN14" s="112"/>
      <c r="FKO14" s="112"/>
      <c r="FKP14" s="112"/>
      <c r="FKQ14"/>
      <c r="FKR14"/>
      <c r="FKS14"/>
      <c r="FKT14"/>
      <c r="FKU14"/>
      <c r="FKV14"/>
      <c r="FKW14"/>
      <c r="FKX14"/>
      <c r="FKY14"/>
      <c r="FKZ14"/>
      <c r="FLA14"/>
      <c r="FLB14"/>
      <c r="FLC14"/>
      <c r="FLD14"/>
      <c r="FLE14"/>
      <c r="FLF14"/>
      <c r="FLG14"/>
      <c r="FLH14"/>
      <c r="FLI14"/>
      <c r="FLJ14"/>
      <c r="FLK14"/>
      <c r="FLL14"/>
      <c r="FMQ14" s="112"/>
      <c r="FMR14" s="112"/>
      <c r="FMS14" s="112"/>
      <c r="FMT14" s="112"/>
      <c r="FMU14" s="112"/>
      <c r="FMV14" s="112"/>
      <c r="FMW14" s="112"/>
      <c r="FMX14" s="112"/>
      <c r="FMY14"/>
      <c r="FMZ14"/>
      <c r="FNA14"/>
      <c r="FNB14"/>
      <c r="FNC14"/>
      <c r="FND14"/>
      <c r="FNE14"/>
      <c r="FNF14"/>
      <c r="FNG14"/>
      <c r="FNH14"/>
      <c r="FNI14"/>
      <c r="FNJ14"/>
      <c r="FNK14"/>
      <c r="FNL14"/>
      <c r="FNM14"/>
      <c r="FNN14"/>
      <c r="FNO14"/>
      <c r="FNP14"/>
      <c r="FNQ14"/>
      <c r="FNR14"/>
      <c r="FNS14"/>
      <c r="FNT14"/>
      <c r="FOY14" s="112"/>
      <c r="FOZ14" s="112"/>
      <c r="FPA14" s="112"/>
      <c r="FPB14" s="112"/>
      <c r="FPC14" s="112"/>
      <c r="FPD14" s="112"/>
      <c r="FPE14" s="112"/>
      <c r="FPF14" s="112"/>
      <c r="FPG14"/>
      <c r="FPH14"/>
      <c r="FPI14"/>
      <c r="FPJ14"/>
      <c r="FPK14"/>
      <c r="FPL14"/>
      <c r="FPM14"/>
      <c r="FPN14"/>
      <c r="FPO14"/>
      <c r="FPP14"/>
      <c r="FPQ14"/>
      <c r="FPR14"/>
      <c r="FPS14"/>
      <c r="FPT14"/>
      <c r="FPU14"/>
      <c r="FPV14"/>
      <c r="FPW14"/>
      <c r="FPX14"/>
      <c r="FPY14"/>
      <c r="FPZ14"/>
      <c r="FQA14"/>
      <c r="FQB14"/>
      <c r="FRG14" s="112"/>
      <c r="FRH14" s="112"/>
      <c r="FRI14" s="112"/>
      <c r="FRJ14" s="112"/>
      <c r="FRK14" s="112"/>
      <c r="FRL14" s="112"/>
      <c r="FRM14" s="112"/>
      <c r="FRN14" s="112"/>
      <c r="FRO14"/>
      <c r="FRP14"/>
      <c r="FRQ14"/>
      <c r="FRR14"/>
      <c r="FRS14"/>
      <c r="FRT14"/>
      <c r="FRU14"/>
      <c r="FRV14"/>
      <c r="FRW14"/>
      <c r="FRX14"/>
      <c r="FRY14"/>
      <c r="FRZ14"/>
      <c r="FSA14"/>
      <c r="FSB14"/>
      <c r="FSC14"/>
      <c r="FSD14"/>
      <c r="FSE14"/>
      <c r="FSF14"/>
      <c r="FSG14"/>
      <c r="FSH14"/>
      <c r="FSI14"/>
      <c r="FSJ14"/>
      <c r="FTO14" s="112"/>
      <c r="FTP14" s="112"/>
      <c r="FTQ14" s="112"/>
      <c r="FTR14" s="112"/>
      <c r="FTS14" s="112"/>
      <c r="FTT14" s="112"/>
      <c r="FTU14" s="112"/>
      <c r="FTV14" s="112"/>
      <c r="FTW14"/>
      <c r="FTX14"/>
      <c r="FTY14"/>
      <c r="FTZ14"/>
      <c r="FUA14"/>
      <c r="FUB14"/>
      <c r="FUC14"/>
      <c r="FUD14"/>
      <c r="FUE14"/>
      <c r="FUF14"/>
      <c r="FUG14"/>
      <c r="FUH14"/>
      <c r="FUI14"/>
      <c r="FUJ14"/>
      <c r="FUK14"/>
      <c r="FUL14"/>
      <c r="FUM14"/>
      <c r="FUN14"/>
      <c r="FUO14"/>
      <c r="FUP14"/>
      <c r="FUQ14"/>
      <c r="FUR14"/>
      <c r="FVW14" s="112"/>
      <c r="FVX14" s="112"/>
      <c r="FVY14" s="112"/>
      <c r="FVZ14" s="112"/>
      <c r="FWA14" s="112"/>
      <c r="FWB14" s="112"/>
      <c r="FWC14" s="112"/>
      <c r="FWD14" s="112"/>
      <c r="FWE14"/>
      <c r="FWF14"/>
      <c r="FWG14"/>
      <c r="FWH14"/>
      <c r="FWI14"/>
      <c r="FWJ14"/>
      <c r="FWK14"/>
      <c r="FWL14"/>
      <c r="FWM14"/>
      <c r="FWN14"/>
      <c r="FWO14"/>
      <c r="FWP14"/>
      <c r="FWQ14"/>
      <c r="FWR14"/>
      <c r="FWS14"/>
      <c r="FWT14"/>
      <c r="FWU14"/>
      <c r="FWV14"/>
      <c r="FWW14"/>
      <c r="FWX14"/>
      <c r="FWY14"/>
      <c r="FWZ14"/>
      <c r="FYE14" s="112"/>
      <c r="FYF14" s="112"/>
      <c r="FYG14" s="112"/>
      <c r="FYH14" s="112"/>
      <c r="FYI14" s="112"/>
      <c r="FYJ14" s="112"/>
      <c r="FYK14" s="112"/>
      <c r="FYL14" s="112"/>
      <c r="FYM14"/>
      <c r="FYN14"/>
      <c r="FYO14"/>
      <c r="FYP14"/>
      <c r="FYQ14"/>
      <c r="FYR14"/>
      <c r="FYS14"/>
      <c r="FYT14"/>
      <c r="FYU14"/>
      <c r="FYV14"/>
      <c r="FYW14"/>
      <c r="FYX14"/>
      <c r="FYY14"/>
      <c r="FYZ14"/>
      <c r="FZA14"/>
      <c r="FZB14"/>
      <c r="FZC14"/>
      <c r="FZD14"/>
      <c r="FZE14"/>
      <c r="FZF14"/>
      <c r="FZG14"/>
      <c r="FZH14"/>
      <c r="GAM14" s="112"/>
      <c r="GAN14" s="112"/>
      <c r="GAO14" s="112"/>
      <c r="GAP14" s="112"/>
      <c r="GAQ14" s="112"/>
      <c r="GAR14" s="112"/>
      <c r="GAS14" s="112"/>
      <c r="GAT14" s="112"/>
      <c r="GAU14"/>
      <c r="GAV14"/>
      <c r="GAW14"/>
      <c r="GAX14"/>
      <c r="GAY14"/>
      <c r="GAZ14"/>
      <c r="GBA14"/>
      <c r="GBB14"/>
      <c r="GBC14"/>
      <c r="GBD14"/>
      <c r="GBE14"/>
      <c r="GBF14"/>
      <c r="GBG14"/>
      <c r="GBH14"/>
      <c r="GBI14"/>
      <c r="GBJ14"/>
      <c r="GBK14"/>
      <c r="GBL14"/>
      <c r="GBM14"/>
      <c r="GBN14"/>
      <c r="GBO14"/>
      <c r="GBP14"/>
      <c r="GCU14" s="112"/>
      <c r="GCV14" s="112"/>
      <c r="GCW14" s="112"/>
      <c r="GCX14" s="112"/>
      <c r="GCY14" s="112"/>
      <c r="GCZ14" s="112"/>
      <c r="GDA14" s="112"/>
      <c r="GDB14" s="112"/>
      <c r="GDC14"/>
      <c r="GDD14"/>
      <c r="GDE14"/>
      <c r="GDF14"/>
      <c r="GDG14"/>
      <c r="GDH14"/>
      <c r="GDI14"/>
      <c r="GDJ14"/>
      <c r="GDK14"/>
      <c r="GDL14"/>
      <c r="GDM14"/>
      <c r="GDN14"/>
      <c r="GDO14"/>
      <c r="GDP14"/>
      <c r="GDQ14"/>
      <c r="GDR14"/>
      <c r="GDS14"/>
      <c r="GDT14"/>
      <c r="GDU14"/>
      <c r="GDV14"/>
      <c r="GDW14"/>
      <c r="GDX14"/>
      <c r="GFC14" s="112"/>
      <c r="GFD14" s="112"/>
      <c r="GFE14" s="112"/>
      <c r="GFF14" s="112"/>
      <c r="GFG14" s="112"/>
      <c r="GFH14" s="112"/>
      <c r="GFI14" s="112"/>
      <c r="GFJ14" s="112"/>
      <c r="GFK14"/>
      <c r="GFL14"/>
      <c r="GFM14"/>
      <c r="GFN14"/>
      <c r="GFO14"/>
      <c r="GFP14"/>
      <c r="GFQ14"/>
      <c r="GFR14"/>
      <c r="GFS14"/>
      <c r="GFT14"/>
      <c r="GFU14"/>
      <c r="GFV14"/>
      <c r="GFW14"/>
      <c r="GFX14"/>
      <c r="GFY14"/>
      <c r="GFZ14"/>
      <c r="GGA14"/>
      <c r="GGB14"/>
      <c r="GGC14"/>
      <c r="GGD14"/>
      <c r="GGE14"/>
      <c r="GGF14"/>
      <c r="GHK14" s="112"/>
      <c r="GHL14" s="112"/>
      <c r="GHM14" s="112"/>
      <c r="GHN14" s="112"/>
      <c r="GHO14" s="112"/>
      <c r="GHP14" s="112"/>
      <c r="GHQ14" s="112"/>
      <c r="GHR14" s="112"/>
      <c r="GHS14"/>
      <c r="GHT14"/>
      <c r="GHU14"/>
      <c r="GHV14"/>
      <c r="GHW14"/>
      <c r="GHX14"/>
      <c r="GHY14"/>
      <c r="GHZ14"/>
      <c r="GIA14"/>
      <c r="GIB14"/>
      <c r="GIC14"/>
      <c r="GID14"/>
      <c r="GIE14"/>
      <c r="GIF14"/>
      <c r="GIG14"/>
      <c r="GIH14"/>
      <c r="GII14"/>
      <c r="GIJ14"/>
      <c r="GIK14"/>
      <c r="GIL14"/>
      <c r="GIM14"/>
      <c r="GIN14"/>
      <c r="GJS14" s="112"/>
      <c r="GJT14" s="112"/>
      <c r="GJU14" s="112"/>
      <c r="GJV14" s="112"/>
      <c r="GJW14" s="112"/>
      <c r="GJX14" s="112"/>
      <c r="GJY14" s="112"/>
      <c r="GJZ14" s="112"/>
      <c r="GKA14"/>
      <c r="GKB14"/>
      <c r="GKC14"/>
      <c r="GKD14"/>
      <c r="GKE14"/>
      <c r="GKF14"/>
      <c r="GKG14"/>
      <c r="GKH14"/>
      <c r="GKI14"/>
      <c r="GKJ14"/>
      <c r="GKK14"/>
      <c r="GKL14"/>
      <c r="GKM14"/>
      <c r="GKN14"/>
      <c r="GKO14"/>
      <c r="GKP14"/>
      <c r="GKQ14"/>
      <c r="GKR14"/>
      <c r="GKS14"/>
      <c r="GKT14"/>
      <c r="GKU14"/>
      <c r="GKV14"/>
      <c r="GMA14" s="112"/>
      <c r="GMB14" s="112"/>
      <c r="GMC14" s="112"/>
      <c r="GMD14" s="112"/>
      <c r="GME14" s="112"/>
      <c r="GMF14" s="112"/>
      <c r="GMG14" s="112"/>
      <c r="GMH14" s="112"/>
      <c r="GMI14"/>
      <c r="GMJ14"/>
      <c r="GMK14"/>
      <c r="GML14"/>
      <c r="GMM14"/>
      <c r="GMN14"/>
      <c r="GMO14"/>
      <c r="GMP14"/>
      <c r="GMQ14"/>
      <c r="GMR14"/>
      <c r="GMS14"/>
      <c r="GMT14"/>
      <c r="GMU14"/>
      <c r="GMV14"/>
      <c r="GMW14"/>
      <c r="GMX14"/>
      <c r="GMY14"/>
      <c r="GMZ14"/>
      <c r="GNA14"/>
      <c r="GNB14"/>
      <c r="GNC14"/>
      <c r="GND14"/>
      <c r="GOI14" s="112"/>
      <c r="GOJ14" s="112"/>
      <c r="GOK14" s="112"/>
      <c r="GOL14" s="112"/>
      <c r="GOM14" s="112"/>
      <c r="GON14" s="112"/>
      <c r="GOO14" s="112"/>
      <c r="GOP14" s="112"/>
      <c r="GOQ14"/>
      <c r="GOR14"/>
      <c r="GOS14"/>
      <c r="GOT14"/>
      <c r="GOU14"/>
      <c r="GOV14"/>
      <c r="GOW14"/>
      <c r="GOX14"/>
      <c r="GOY14"/>
      <c r="GOZ14"/>
      <c r="GPA14"/>
      <c r="GPB14"/>
      <c r="GPC14"/>
      <c r="GPD14"/>
      <c r="GPE14"/>
      <c r="GPF14"/>
      <c r="GPG14"/>
      <c r="GPH14"/>
      <c r="GPI14"/>
      <c r="GPJ14"/>
      <c r="GPK14"/>
      <c r="GPL14"/>
      <c r="GQQ14" s="112"/>
      <c r="GQR14" s="112"/>
      <c r="GQS14" s="112"/>
      <c r="GQT14" s="112"/>
      <c r="GQU14" s="112"/>
      <c r="GQV14" s="112"/>
      <c r="GQW14" s="112"/>
      <c r="GQX14" s="112"/>
      <c r="GQY14"/>
      <c r="GQZ14"/>
      <c r="GRA14"/>
      <c r="GRB14"/>
      <c r="GRC14"/>
      <c r="GRD14"/>
      <c r="GRE14"/>
      <c r="GRF14"/>
      <c r="GRG14"/>
      <c r="GRH14"/>
      <c r="GRI14"/>
      <c r="GRJ14"/>
      <c r="GRK14"/>
      <c r="GRL14"/>
      <c r="GRM14"/>
      <c r="GRN14"/>
      <c r="GRO14"/>
      <c r="GRP14"/>
      <c r="GRQ14"/>
      <c r="GRR14"/>
      <c r="GRS14"/>
      <c r="GRT14"/>
      <c r="GSY14" s="112"/>
      <c r="GSZ14" s="112"/>
      <c r="GTA14" s="112"/>
      <c r="GTB14" s="112"/>
      <c r="GTC14" s="112"/>
      <c r="GTD14" s="112"/>
      <c r="GTE14" s="112"/>
      <c r="GTF14" s="112"/>
      <c r="GTG14"/>
      <c r="GTH14"/>
      <c r="GTI14"/>
      <c r="GTJ14"/>
      <c r="GTK14"/>
      <c r="GTL14"/>
      <c r="GTM14"/>
      <c r="GTN14"/>
      <c r="GTO14"/>
      <c r="GTP14"/>
      <c r="GTQ14"/>
      <c r="GTR14"/>
      <c r="GTS14"/>
      <c r="GTT14"/>
      <c r="GTU14"/>
      <c r="GTV14"/>
      <c r="GTW14"/>
      <c r="GTX14"/>
      <c r="GTY14"/>
      <c r="GTZ14"/>
      <c r="GUA14"/>
      <c r="GUB14"/>
      <c r="GVG14" s="112"/>
      <c r="GVH14" s="112"/>
      <c r="GVI14" s="112"/>
      <c r="GVJ14" s="112"/>
      <c r="GVK14" s="112"/>
      <c r="GVL14" s="112"/>
      <c r="GVM14" s="112"/>
      <c r="GVN14" s="112"/>
      <c r="GVO14"/>
      <c r="GVP14"/>
      <c r="GVQ14"/>
      <c r="GVR14"/>
      <c r="GVS14"/>
      <c r="GVT14"/>
      <c r="GVU14"/>
      <c r="GVV14"/>
      <c r="GVW14"/>
      <c r="GVX14"/>
      <c r="GVY14"/>
      <c r="GVZ14"/>
      <c r="GWA14"/>
      <c r="GWB14"/>
      <c r="GWC14"/>
      <c r="GWD14"/>
      <c r="GWE14"/>
      <c r="GWF14"/>
      <c r="GWG14"/>
      <c r="GWH14"/>
      <c r="GWI14"/>
      <c r="GWJ14"/>
      <c r="GXO14" s="112"/>
      <c r="GXP14" s="112"/>
      <c r="GXQ14" s="112"/>
      <c r="GXR14" s="112"/>
      <c r="GXS14" s="112"/>
      <c r="GXT14" s="112"/>
      <c r="GXU14" s="112"/>
      <c r="GXV14" s="112"/>
      <c r="GXW14"/>
      <c r="GXX14"/>
      <c r="GXY14"/>
      <c r="GXZ14"/>
      <c r="GYA14"/>
      <c r="GYB14"/>
      <c r="GYC14"/>
      <c r="GYD14"/>
      <c r="GYE14"/>
      <c r="GYF14"/>
      <c r="GYG14"/>
      <c r="GYH14"/>
      <c r="GYI14"/>
      <c r="GYJ14"/>
      <c r="GYK14"/>
      <c r="GYL14"/>
      <c r="GYM14"/>
      <c r="GYN14"/>
      <c r="GYO14"/>
      <c r="GYP14"/>
      <c r="GYQ14"/>
      <c r="GYR14"/>
      <c r="GZW14" s="112"/>
      <c r="GZX14" s="112"/>
      <c r="GZY14" s="112"/>
      <c r="GZZ14" s="112"/>
      <c r="HAA14" s="112"/>
      <c r="HAB14" s="112"/>
      <c r="HAC14" s="112"/>
      <c r="HAD14" s="112"/>
      <c r="HAE14"/>
      <c r="HAF14"/>
      <c r="HAG14"/>
      <c r="HAH14"/>
      <c r="HAI14"/>
      <c r="HAJ14"/>
      <c r="HAK14"/>
      <c r="HAL14"/>
      <c r="HAM14"/>
      <c r="HAN14"/>
      <c r="HAO14"/>
      <c r="HAP14"/>
      <c r="HAQ14"/>
      <c r="HAR14"/>
      <c r="HAS14"/>
      <c r="HAT14"/>
      <c r="HAU14"/>
      <c r="HAV14"/>
      <c r="HAW14"/>
      <c r="HAX14"/>
      <c r="HAY14"/>
      <c r="HAZ14"/>
      <c r="HCE14" s="112"/>
      <c r="HCF14" s="112"/>
      <c r="HCG14" s="112"/>
      <c r="HCH14" s="112"/>
      <c r="HCI14" s="112"/>
      <c r="HCJ14" s="112"/>
      <c r="HCK14" s="112"/>
      <c r="HCL14" s="112"/>
      <c r="HCM14"/>
      <c r="HCN14"/>
      <c r="HCO14"/>
      <c r="HCP14"/>
      <c r="HCQ14"/>
      <c r="HCR14"/>
      <c r="HCS14"/>
      <c r="HCT14"/>
      <c r="HCU14"/>
      <c r="HCV14"/>
      <c r="HCW14"/>
      <c r="HCX14"/>
      <c r="HCY14"/>
      <c r="HCZ14"/>
      <c r="HDA14"/>
      <c r="HDB14"/>
      <c r="HDC14"/>
      <c r="HDD14"/>
      <c r="HDE14"/>
      <c r="HDF14"/>
      <c r="HDG14"/>
      <c r="HDH14"/>
      <c r="HEM14" s="112"/>
      <c r="HEN14" s="112"/>
      <c r="HEO14" s="112"/>
      <c r="HEP14" s="112"/>
      <c r="HEQ14" s="112"/>
      <c r="HER14" s="112"/>
      <c r="HES14" s="112"/>
      <c r="HET14" s="112"/>
      <c r="HEU14"/>
      <c r="HEV14"/>
      <c r="HEW14"/>
      <c r="HEX14"/>
      <c r="HEY14"/>
      <c r="HEZ14"/>
      <c r="HFA14"/>
      <c r="HFB14"/>
      <c r="HFC14"/>
      <c r="HFD14"/>
      <c r="HFE14"/>
      <c r="HFF14"/>
      <c r="HFG14"/>
      <c r="HFH14"/>
      <c r="HFI14"/>
      <c r="HFJ14"/>
      <c r="HFK14"/>
      <c r="HFL14"/>
      <c r="HFM14"/>
      <c r="HFN14"/>
      <c r="HFO14"/>
      <c r="HFP14"/>
      <c r="HGU14" s="112"/>
      <c r="HGV14" s="112"/>
      <c r="HGW14" s="112"/>
      <c r="HGX14" s="112"/>
      <c r="HGY14" s="112"/>
      <c r="HGZ14" s="112"/>
      <c r="HHA14" s="112"/>
      <c r="HHB14" s="112"/>
      <c r="HHC14"/>
      <c r="HHD14"/>
      <c r="HHE14"/>
      <c r="HHF14"/>
      <c r="HHG14"/>
      <c r="HHH14"/>
      <c r="HHI14"/>
      <c r="HHJ14"/>
      <c r="HHK14"/>
      <c r="HHL14"/>
      <c r="HHM14"/>
      <c r="HHN14"/>
      <c r="HHO14"/>
      <c r="HHP14"/>
      <c r="HHQ14"/>
      <c r="HHR14"/>
      <c r="HHS14"/>
      <c r="HHT14"/>
      <c r="HHU14"/>
      <c r="HHV14"/>
      <c r="HHW14"/>
      <c r="HHX14"/>
      <c r="HJC14" s="112"/>
      <c r="HJD14" s="112"/>
      <c r="HJE14" s="112"/>
      <c r="HJF14" s="112"/>
      <c r="HJG14" s="112"/>
      <c r="HJH14" s="112"/>
      <c r="HJI14" s="112"/>
      <c r="HJJ14" s="112"/>
      <c r="HJK14"/>
      <c r="HJL14"/>
      <c r="HJM14"/>
      <c r="HJN14"/>
      <c r="HJO14"/>
      <c r="HJP14"/>
      <c r="HJQ14"/>
      <c r="HJR14"/>
      <c r="HJS14"/>
      <c r="HJT14"/>
      <c r="HJU14"/>
      <c r="HJV14"/>
      <c r="HJW14"/>
      <c r="HJX14"/>
      <c r="HJY14"/>
      <c r="HJZ14"/>
      <c r="HKA14"/>
      <c r="HKB14"/>
      <c r="HKC14"/>
      <c r="HKD14"/>
      <c r="HKE14"/>
      <c r="HKF14"/>
      <c r="HLK14" s="112"/>
      <c r="HLL14" s="112"/>
      <c r="HLM14" s="112"/>
      <c r="HLN14" s="112"/>
      <c r="HLO14" s="112"/>
      <c r="HLP14" s="112"/>
      <c r="HLQ14" s="112"/>
      <c r="HLR14" s="112"/>
      <c r="HLS14"/>
      <c r="HLT14"/>
      <c r="HLU14"/>
      <c r="HLV14"/>
      <c r="HLW14"/>
      <c r="HLX14"/>
      <c r="HLY14"/>
      <c r="HLZ14"/>
      <c r="HMA14"/>
      <c r="HMB14"/>
      <c r="HMC14"/>
      <c r="HMD14"/>
      <c r="HME14"/>
      <c r="HMF14"/>
      <c r="HMG14"/>
      <c r="HMH14"/>
      <c r="HMI14"/>
      <c r="HMJ14"/>
      <c r="HMK14"/>
      <c r="HML14"/>
      <c r="HMM14"/>
      <c r="HMN14"/>
      <c r="HNS14" s="112"/>
      <c r="HNT14" s="112"/>
      <c r="HNU14" s="112"/>
      <c r="HNV14" s="112"/>
      <c r="HNW14" s="112"/>
      <c r="HNX14" s="112"/>
      <c r="HNY14" s="112"/>
      <c r="HNZ14" s="112"/>
      <c r="HOA14"/>
      <c r="HOB14"/>
      <c r="HOC14"/>
      <c r="HOD14"/>
      <c r="HOE14"/>
      <c r="HOF14"/>
      <c r="HOG14"/>
      <c r="HOH14"/>
      <c r="HOI14"/>
      <c r="HOJ14"/>
      <c r="HOK14"/>
      <c r="HOL14"/>
      <c r="HOM14"/>
      <c r="HON14"/>
      <c r="HOO14"/>
      <c r="HOP14"/>
      <c r="HOQ14"/>
      <c r="HOR14"/>
      <c r="HOS14"/>
      <c r="HOT14"/>
      <c r="HOU14"/>
      <c r="HOV14"/>
      <c r="HQA14" s="112"/>
      <c r="HQB14" s="112"/>
      <c r="HQC14" s="112"/>
      <c r="HQD14" s="112"/>
      <c r="HQE14" s="112"/>
      <c r="HQF14" s="112"/>
      <c r="HQG14" s="112"/>
      <c r="HQH14" s="112"/>
      <c r="HQI14"/>
      <c r="HQJ14"/>
      <c r="HQK14"/>
      <c r="HQL14"/>
      <c r="HQM14"/>
      <c r="HQN14"/>
      <c r="HQO14"/>
      <c r="HQP14"/>
      <c r="HQQ14"/>
      <c r="HQR14"/>
      <c r="HQS14"/>
      <c r="HQT14"/>
      <c r="HQU14"/>
      <c r="HQV14"/>
      <c r="HQW14"/>
      <c r="HQX14"/>
      <c r="HQY14"/>
      <c r="HQZ14"/>
      <c r="HRA14"/>
      <c r="HRB14"/>
      <c r="HRC14"/>
      <c r="HRD14"/>
      <c r="HSI14" s="112"/>
      <c r="HSJ14" s="112"/>
      <c r="HSK14" s="112"/>
      <c r="HSL14" s="112"/>
      <c r="HSM14" s="112"/>
      <c r="HSN14" s="112"/>
      <c r="HSO14" s="112"/>
      <c r="HSP14" s="112"/>
      <c r="HSQ14"/>
      <c r="HSR14"/>
      <c r="HSS14"/>
      <c r="HST14"/>
      <c r="HSU14"/>
      <c r="HSV14"/>
      <c r="HSW14"/>
      <c r="HSX14"/>
      <c r="HSY14"/>
      <c r="HSZ14"/>
      <c r="HTA14"/>
      <c r="HTB14"/>
      <c r="HTC14"/>
      <c r="HTD14"/>
      <c r="HTE14"/>
      <c r="HTF14"/>
      <c r="HTG14"/>
      <c r="HTH14"/>
      <c r="HTI14"/>
      <c r="HTJ14"/>
      <c r="HTK14"/>
      <c r="HTL14"/>
      <c r="HUQ14" s="112"/>
      <c r="HUR14" s="112"/>
      <c r="HUS14" s="112"/>
      <c r="HUT14" s="112"/>
      <c r="HUU14" s="112"/>
      <c r="HUV14" s="112"/>
      <c r="HUW14" s="112"/>
      <c r="HUX14" s="112"/>
      <c r="HUY14"/>
      <c r="HUZ14"/>
      <c r="HVA14"/>
      <c r="HVB14"/>
      <c r="HVC14"/>
      <c r="HVD14"/>
      <c r="HVE14"/>
      <c r="HVF14"/>
      <c r="HVG14"/>
      <c r="HVH14"/>
      <c r="HVI14"/>
      <c r="HVJ14"/>
      <c r="HVK14"/>
      <c r="HVL14"/>
      <c r="HVM14"/>
      <c r="HVN14"/>
      <c r="HVO14"/>
      <c r="HVP14"/>
      <c r="HVQ14"/>
      <c r="HVR14"/>
      <c r="HVS14"/>
      <c r="HVT14"/>
      <c r="HWY14" s="112"/>
      <c r="HWZ14" s="112"/>
      <c r="HXA14" s="112"/>
      <c r="HXB14" s="112"/>
      <c r="HXC14" s="112"/>
      <c r="HXD14" s="112"/>
      <c r="HXE14" s="112"/>
      <c r="HXF14" s="112"/>
      <c r="HXG14"/>
      <c r="HXH14"/>
      <c r="HXI14"/>
      <c r="HXJ14"/>
      <c r="HXK14"/>
      <c r="HXL14"/>
      <c r="HXM14"/>
      <c r="HXN14"/>
      <c r="HXO14"/>
      <c r="HXP14"/>
      <c r="HXQ14"/>
      <c r="HXR14"/>
      <c r="HXS14"/>
      <c r="HXT14"/>
      <c r="HXU14"/>
      <c r="HXV14"/>
      <c r="HXW14"/>
      <c r="HXX14"/>
      <c r="HXY14"/>
      <c r="HXZ14"/>
      <c r="HYA14"/>
      <c r="HYB14"/>
      <c r="HZG14" s="112"/>
      <c r="HZH14" s="112"/>
      <c r="HZI14" s="112"/>
      <c r="HZJ14" s="112"/>
      <c r="HZK14" s="112"/>
      <c r="HZL14" s="112"/>
      <c r="HZM14" s="112"/>
      <c r="HZN14" s="112"/>
      <c r="HZO14"/>
      <c r="HZP14"/>
      <c r="HZQ14"/>
      <c r="HZR14"/>
      <c r="HZS14"/>
      <c r="HZT14"/>
      <c r="HZU14"/>
      <c r="HZV14"/>
      <c r="HZW14"/>
      <c r="HZX14"/>
      <c r="HZY14"/>
      <c r="HZZ14"/>
      <c r="IAA14"/>
      <c r="IAB14"/>
      <c r="IAC14"/>
      <c r="IAD14"/>
      <c r="IAE14"/>
      <c r="IAF14"/>
      <c r="IAG14"/>
      <c r="IAH14"/>
      <c r="IAI14"/>
      <c r="IAJ14"/>
      <c r="IBO14" s="112"/>
      <c r="IBP14" s="112"/>
      <c r="IBQ14" s="112"/>
      <c r="IBR14" s="112"/>
      <c r="IBS14" s="112"/>
      <c r="IBT14" s="112"/>
      <c r="IBU14" s="112"/>
      <c r="IBV14" s="112"/>
      <c r="IBW14"/>
      <c r="IBX14"/>
      <c r="IBY14"/>
      <c r="IBZ14"/>
      <c r="ICA14"/>
      <c r="ICB14"/>
      <c r="ICC14"/>
      <c r="ICD14"/>
      <c r="ICE14"/>
      <c r="ICF14"/>
      <c r="ICG14"/>
      <c r="ICH14"/>
      <c r="ICI14"/>
      <c r="ICJ14"/>
      <c r="ICK14"/>
      <c r="ICL14"/>
      <c r="ICM14"/>
      <c r="ICN14"/>
      <c r="ICO14"/>
      <c r="ICP14"/>
      <c r="ICQ14"/>
      <c r="ICR14"/>
      <c r="IDW14" s="112"/>
      <c r="IDX14" s="112"/>
      <c r="IDY14" s="112"/>
      <c r="IDZ14" s="112"/>
      <c r="IEA14" s="112"/>
      <c r="IEB14" s="112"/>
      <c r="IEC14" s="112"/>
      <c r="IED14" s="112"/>
      <c r="IEE14"/>
      <c r="IEF14"/>
      <c r="IEG14"/>
      <c r="IEH14"/>
      <c r="IEI14"/>
      <c r="IEJ14"/>
      <c r="IEK14"/>
      <c r="IEL14"/>
      <c r="IEM14"/>
      <c r="IEN14"/>
      <c r="IEO14"/>
      <c r="IEP14"/>
      <c r="IEQ14"/>
      <c r="IER14"/>
      <c r="IES14"/>
      <c r="IET14"/>
      <c r="IEU14"/>
      <c r="IEV14"/>
      <c r="IEW14"/>
      <c r="IEX14"/>
      <c r="IEY14"/>
      <c r="IEZ14"/>
      <c r="IGE14" s="112"/>
      <c r="IGF14" s="112"/>
      <c r="IGG14" s="112"/>
      <c r="IGH14" s="112"/>
      <c r="IGI14" s="112"/>
      <c r="IGJ14" s="112"/>
      <c r="IGK14" s="112"/>
      <c r="IGL14" s="112"/>
      <c r="IGM14"/>
      <c r="IGN14"/>
      <c r="IGO14"/>
      <c r="IGP14"/>
      <c r="IGQ14"/>
      <c r="IGR14"/>
      <c r="IGS14"/>
      <c r="IGT14"/>
      <c r="IGU14"/>
      <c r="IGV14"/>
      <c r="IGW14"/>
      <c r="IGX14"/>
      <c r="IGY14"/>
      <c r="IGZ14"/>
      <c r="IHA14"/>
      <c r="IHB14"/>
      <c r="IHC14"/>
      <c r="IHD14"/>
      <c r="IHE14"/>
      <c r="IHF14"/>
      <c r="IHG14"/>
      <c r="IHH14"/>
      <c r="IIM14" s="112"/>
      <c r="IIN14" s="112"/>
      <c r="IIO14" s="112"/>
      <c r="IIP14" s="112"/>
      <c r="IIQ14" s="112"/>
      <c r="IIR14" s="112"/>
      <c r="IIS14" s="112"/>
      <c r="IIT14" s="112"/>
      <c r="IIU14"/>
      <c r="IIV14"/>
      <c r="IIW14"/>
      <c r="IIX14"/>
      <c r="IIY14"/>
      <c r="IIZ14"/>
      <c r="IJA14"/>
      <c r="IJB14"/>
      <c r="IJC14"/>
      <c r="IJD14"/>
      <c r="IJE14"/>
      <c r="IJF14"/>
      <c r="IJG14"/>
      <c r="IJH14"/>
      <c r="IJI14"/>
      <c r="IJJ14"/>
      <c r="IJK14"/>
      <c r="IJL14"/>
      <c r="IJM14"/>
      <c r="IJN14"/>
      <c r="IJO14"/>
      <c r="IJP14"/>
      <c r="IKU14" s="112"/>
      <c r="IKV14" s="112"/>
      <c r="IKW14" s="112"/>
      <c r="IKX14" s="112"/>
      <c r="IKY14" s="112"/>
      <c r="IKZ14" s="112"/>
      <c r="ILA14" s="112"/>
      <c r="ILB14" s="112"/>
      <c r="ILC14"/>
      <c r="ILD14"/>
      <c r="ILE14"/>
      <c r="ILF14"/>
      <c r="ILG14"/>
      <c r="ILH14"/>
      <c r="ILI14"/>
      <c r="ILJ14"/>
      <c r="ILK14"/>
      <c r="ILL14"/>
      <c r="ILM14"/>
      <c r="ILN14"/>
      <c r="ILO14"/>
      <c r="ILP14"/>
      <c r="ILQ14"/>
      <c r="ILR14"/>
      <c r="ILS14"/>
      <c r="ILT14"/>
      <c r="ILU14"/>
      <c r="ILV14"/>
      <c r="ILW14"/>
      <c r="ILX14"/>
      <c r="INC14" s="112"/>
      <c r="IND14" s="112"/>
      <c r="INE14" s="112"/>
      <c r="INF14" s="112"/>
      <c r="ING14" s="112"/>
      <c r="INH14" s="112"/>
      <c r="INI14" s="112"/>
      <c r="INJ14" s="112"/>
      <c r="INK14"/>
      <c r="INL14"/>
      <c r="INM14"/>
      <c r="INN14"/>
      <c r="INO14"/>
      <c r="INP14"/>
      <c r="INQ14"/>
      <c r="INR14"/>
      <c r="INS14"/>
      <c r="INT14"/>
      <c r="INU14"/>
      <c r="INV14"/>
      <c r="INW14"/>
      <c r="INX14"/>
      <c r="INY14"/>
      <c r="INZ14"/>
      <c r="IOA14"/>
      <c r="IOB14"/>
      <c r="IOC14"/>
      <c r="IOD14"/>
      <c r="IOE14"/>
      <c r="IOF14"/>
      <c r="IPK14" s="112"/>
      <c r="IPL14" s="112"/>
      <c r="IPM14" s="112"/>
      <c r="IPN14" s="112"/>
      <c r="IPO14" s="112"/>
      <c r="IPP14" s="112"/>
      <c r="IPQ14" s="112"/>
      <c r="IPR14" s="112"/>
      <c r="IPS14"/>
      <c r="IPT14"/>
      <c r="IPU14"/>
      <c r="IPV14"/>
      <c r="IPW14"/>
      <c r="IPX14"/>
      <c r="IPY14"/>
      <c r="IPZ14"/>
      <c r="IQA14"/>
      <c r="IQB14"/>
      <c r="IQC14"/>
      <c r="IQD14"/>
      <c r="IQE14"/>
      <c r="IQF14"/>
      <c r="IQG14"/>
      <c r="IQH14"/>
      <c r="IQI14"/>
      <c r="IQJ14"/>
      <c r="IQK14"/>
      <c r="IQL14"/>
      <c r="IQM14"/>
      <c r="IQN14"/>
      <c r="IRS14" s="112"/>
      <c r="IRT14" s="112"/>
      <c r="IRU14" s="112"/>
      <c r="IRV14" s="112"/>
      <c r="IRW14" s="112"/>
      <c r="IRX14" s="112"/>
      <c r="IRY14" s="112"/>
      <c r="IRZ14" s="112"/>
      <c r="ISA14"/>
      <c r="ISB14"/>
      <c r="ISC14"/>
      <c r="ISD14"/>
      <c r="ISE14"/>
      <c r="ISF14"/>
      <c r="ISG14"/>
      <c r="ISH14"/>
      <c r="ISI14"/>
      <c r="ISJ14"/>
      <c r="ISK14"/>
      <c r="ISL14"/>
      <c r="ISM14"/>
      <c r="ISN14"/>
      <c r="ISO14"/>
      <c r="ISP14"/>
      <c r="ISQ14"/>
      <c r="ISR14"/>
      <c r="ISS14"/>
      <c r="IST14"/>
      <c r="ISU14"/>
      <c r="ISV14"/>
      <c r="IUA14" s="112"/>
      <c r="IUB14" s="112"/>
      <c r="IUC14" s="112"/>
      <c r="IUD14" s="112"/>
      <c r="IUE14" s="112"/>
      <c r="IUF14" s="112"/>
      <c r="IUG14" s="112"/>
      <c r="IUH14" s="112"/>
      <c r="IUI14"/>
      <c r="IUJ14"/>
      <c r="IUK14"/>
      <c r="IUL14"/>
      <c r="IUM14"/>
      <c r="IUN14"/>
      <c r="IUO14"/>
      <c r="IUP14"/>
      <c r="IUQ14"/>
      <c r="IUR14"/>
      <c r="IUS14"/>
      <c r="IUT14"/>
      <c r="IUU14"/>
      <c r="IUV14"/>
      <c r="IUW14"/>
      <c r="IUX14"/>
      <c r="IUY14"/>
      <c r="IUZ14"/>
      <c r="IVA14"/>
      <c r="IVB14"/>
      <c r="IVC14"/>
      <c r="IVD14"/>
      <c r="IWI14" s="112"/>
      <c r="IWJ14" s="112"/>
      <c r="IWK14" s="112"/>
      <c r="IWL14" s="112"/>
      <c r="IWM14" s="112"/>
      <c r="IWN14" s="112"/>
      <c r="IWO14" s="112"/>
      <c r="IWP14" s="112"/>
      <c r="IWQ14"/>
      <c r="IWR14"/>
      <c r="IWS14"/>
      <c r="IWT14"/>
      <c r="IWU14"/>
      <c r="IWV14"/>
      <c r="IWW14"/>
      <c r="IWX14"/>
      <c r="IWY14"/>
      <c r="IWZ14"/>
      <c r="IXA14"/>
      <c r="IXB14"/>
      <c r="IXC14"/>
      <c r="IXD14"/>
      <c r="IXE14"/>
      <c r="IXF14"/>
      <c r="IXG14"/>
      <c r="IXH14"/>
      <c r="IXI14"/>
      <c r="IXJ14"/>
      <c r="IXK14"/>
      <c r="IXL14"/>
      <c r="IYQ14" s="112"/>
      <c r="IYR14" s="112"/>
      <c r="IYS14" s="112"/>
      <c r="IYT14" s="112"/>
      <c r="IYU14" s="112"/>
      <c r="IYV14" s="112"/>
      <c r="IYW14" s="112"/>
      <c r="IYX14" s="112"/>
      <c r="IYY14"/>
      <c r="IYZ14"/>
      <c r="IZA14"/>
      <c r="IZB14"/>
      <c r="IZC14"/>
      <c r="IZD14"/>
      <c r="IZE14"/>
      <c r="IZF14"/>
      <c r="IZG14"/>
      <c r="IZH14"/>
      <c r="IZI14"/>
      <c r="IZJ14"/>
      <c r="IZK14"/>
      <c r="IZL14"/>
      <c r="IZM14"/>
      <c r="IZN14"/>
      <c r="IZO14"/>
      <c r="IZP14"/>
      <c r="IZQ14"/>
      <c r="IZR14"/>
      <c r="IZS14"/>
      <c r="IZT14"/>
      <c r="JAY14" s="112"/>
      <c r="JAZ14" s="112"/>
      <c r="JBA14" s="112"/>
      <c r="JBB14" s="112"/>
      <c r="JBC14" s="112"/>
      <c r="JBD14" s="112"/>
      <c r="JBE14" s="112"/>
      <c r="JBF14" s="112"/>
      <c r="JBG14"/>
      <c r="JBH14"/>
      <c r="JBI14"/>
      <c r="JBJ14"/>
      <c r="JBK14"/>
      <c r="JBL14"/>
      <c r="JBM14"/>
      <c r="JBN14"/>
      <c r="JBO14"/>
      <c r="JBP14"/>
      <c r="JBQ14"/>
      <c r="JBR14"/>
      <c r="JBS14"/>
      <c r="JBT14"/>
      <c r="JBU14"/>
      <c r="JBV14"/>
      <c r="JBW14"/>
      <c r="JBX14"/>
      <c r="JBY14"/>
      <c r="JBZ14"/>
      <c r="JCA14"/>
      <c r="JCB14"/>
      <c r="JDG14" s="112"/>
      <c r="JDH14" s="112"/>
      <c r="JDI14" s="112"/>
      <c r="JDJ14" s="112"/>
      <c r="JDK14" s="112"/>
      <c r="JDL14" s="112"/>
      <c r="JDM14" s="112"/>
      <c r="JDN14" s="112"/>
      <c r="JDO14"/>
      <c r="JDP14"/>
      <c r="JDQ14"/>
      <c r="JDR14"/>
      <c r="JDS14"/>
      <c r="JDT14"/>
      <c r="JDU14"/>
      <c r="JDV14"/>
      <c r="JDW14"/>
      <c r="JDX14"/>
      <c r="JDY14"/>
      <c r="JDZ14"/>
      <c r="JEA14"/>
      <c r="JEB14"/>
      <c r="JEC14"/>
      <c r="JED14"/>
      <c r="JEE14"/>
      <c r="JEF14"/>
      <c r="JEG14"/>
      <c r="JEH14"/>
      <c r="JEI14"/>
      <c r="JEJ14"/>
      <c r="JFO14" s="112"/>
      <c r="JFP14" s="112"/>
      <c r="JFQ14" s="112"/>
      <c r="JFR14" s="112"/>
      <c r="JFS14" s="112"/>
      <c r="JFT14" s="112"/>
      <c r="JFU14" s="112"/>
      <c r="JFV14" s="112"/>
      <c r="JFW14"/>
      <c r="JFX14"/>
      <c r="JFY14"/>
      <c r="JFZ14"/>
      <c r="JGA14"/>
      <c r="JGB14"/>
      <c r="JGC14"/>
      <c r="JGD14"/>
      <c r="JGE14"/>
      <c r="JGF14"/>
      <c r="JGG14"/>
      <c r="JGH14"/>
      <c r="JGI14"/>
      <c r="JGJ14"/>
      <c r="JGK14"/>
      <c r="JGL14"/>
      <c r="JGM14"/>
      <c r="JGN14"/>
      <c r="JGO14"/>
      <c r="JGP14"/>
      <c r="JGQ14"/>
      <c r="JGR14"/>
      <c r="JHW14" s="112"/>
      <c r="JHX14" s="112"/>
      <c r="JHY14" s="112"/>
      <c r="JHZ14" s="112"/>
      <c r="JIA14" s="112"/>
      <c r="JIB14" s="112"/>
      <c r="JIC14" s="112"/>
      <c r="JID14" s="112"/>
      <c r="JIE14"/>
      <c r="JIF14"/>
      <c r="JIG14"/>
      <c r="JIH14"/>
      <c r="JII14"/>
      <c r="JIJ14"/>
      <c r="JIK14"/>
      <c r="JIL14"/>
      <c r="JIM14"/>
      <c r="JIN14"/>
      <c r="JIO14"/>
      <c r="JIP14"/>
      <c r="JIQ14"/>
      <c r="JIR14"/>
      <c r="JIS14"/>
      <c r="JIT14"/>
      <c r="JIU14"/>
      <c r="JIV14"/>
      <c r="JIW14"/>
      <c r="JIX14"/>
      <c r="JIY14"/>
      <c r="JIZ14"/>
      <c r="JKE14" s="112"/>
      <c r="JKF14" s="112"/>
      <c r="JKG14" s="112"/>
      <c r="JKH14" s="112"/>
      <c r="JKI14" s="112"/>
      <c r="JKJ14" s="112"/>
      <c r="JKK14" s="112"/>
      <c r="JKL14" s="112"/>
      <c r="JKM14"/>
      <c r="JKN14"/>
      <c r="JKO14"/>
      <c r="JKP14"/>
      <c r="JKQ14"/>
      <c r="JKR14"/>
      <c r="JKS14"/>
      <c r="JKT14"/>
      <c r="JKU14"/>
      <c r="JKV14"/>
      <c r="JKW14"/>
      <c r="JKX14"/>
      <c r="JKY14"/>
      <c r="JKZ14"/>
      <c r="JLA14"/>
      <c r="JLB14"/>
      <c r="JLC14"/>
      <c r="JLD14"/>
      <c r="JLE14"/>
      <c r="JLF14"/>
      <c r="JLG14"/>
      <c r="JLH14"/>
      <c r="JMM14" s="112"/>
      <c r="JMN14" s="112"/>
      <c r="JMO14" s="112"/>
      <c r="JMP14" s="112"/>
      <c r="JMQ14" s="112"/>
      <c r="JMR14" s="112"/>
      <c r="JMS14" s="112"/>
      <c r="JMT14" s="112"/>
      <c r="JMU14"/>
      <c r="JMV14"/>
      <c r="JMW14"/>
      <c r="JMX14"/>
      <c r="JMY14"/>
      <c r="JMZ14"/>
      <c r="JNA14"/>
      <c r="JNB14"/>
      <c r="JNC14"/>
      <c r="JND14"/>
      <c r="JNE14"/>
      <c r="JNF14"/>
      <c r="JNG14"/>
      <c r="JNH14"/>
      <c r="JNI14"/>
      <c r="JNJ14"/>
      <c r="JNK14"/>
      <c r="JNL14"/>
      <c r="JNM14"/>
      <c r="JNN14"/>
      <c r="JNO14"/>
      <c r="JNP14"/>
      <c r="JOU14" s="112"/>
      <c r="JOV14" s="112"/>
      <c r="JOW14" s="112"/>
      <c r="JOX14" s="112"/>
      <c r="JOY14" s="112"/>
      <c r="JOZ14" s="112"/>
      <c r="JPA14" s="112"/>
      <c r="JPB14" s="112"/>
      <c r="JPC14"/>
      <c r="JPD14"/>
      <c r="JPE14"/>
      <c r="JPF14"/>
      <c r="JPG14"/>
      <c r="JPH14"/>
      <c r="JPI14"/>
      <c r="JPJ14"/>
      <c r="JPK14"/>
      <c r="JPL14"/>
      <c r="JPM14"/>
      <c r="JPN14"/>
      <c r="JPO14"/>
      <c r="JPP14"/>
      <c r="JPQ14"/>
      <c r="JPR14"/>
      <c r="JPS14"/>
      <c r="JPT14"/>
      <c r="JPU14"/>
      <c r="JPV14"/>
      <c r="JPW14"/>
      <c r="JPX14"/>
      <c r="JRC14" s="112"/>
      <c r="JRD14" s="112"/>
      <c r="JRE14" s="112"/>
      <c r="JRF14" s="112"/>
      <c r="JRG14" s="112"/>
      <c r="JRH14" s="112"/>
      <c r="JRI14" s="112"/>
      <c r="JRJ14" s="112"/>
      <c r="JRK14"/>
      <c r="JRL14"/>
      <c r="JRM14"/>
      <c r="JRN14"/>
      <c r="JRO14"/>
      <c r="JRP14"/>
      <c r="JRQ14"/>
      <c r="JRR14"/>
      <c r="JRS14"/>
      <c r="JRT14"/>
      <c r="JRU14"/>
      <c r="JRV14"/>
      <c r="JRW14"/>
      <c r="JRX14"/>
      <c r="JRY14"/>
      <c r="JRZ14"/>
      <c r="JSA14"/>
      <c r="JSB14"/>
      <c r="JSC14"/>
      <c r="JSD14"/>
      <c r="JSE14"/>
      <c r="JSF14"/>
      <c r="JTK14" s="112"/>
      <c r="JTL14" s="112"/>
      <c r="JTM14" s="112"/>
      <c r="JTN14" s="112"/>
      <c r="JTO14" s="112"/>
      <c r="JTP14" s="112"/>
      <c r="JTQ14" s="112"/>
      <c r="JTR14" s="112"/>
      <c r="JTS14"/>
      <c r="JTT14"/>
      <c r="JTU14"/>
      <c r="JTV14"/>
      <c r="JTW14"/>
      <c r="JTX14"/>
      <c r="JTY14"/>
      <c r="JTZ14"/>
      <c r="JUA14"/>
      <c r="JUB14"/>
      <c r="JUC14"/>
      <c r="JUD14"/>
      <c r="JUE14"/>
      <c r="JUF14"/>
      <c r="JUG14"/>
      <c r="JUH14"/>
      <c r="JUI14"/>
      <c r="JUJ14"/>
      <c r="JUK14"/>
      <c r="JUL14"/>
      <c r="JUM14"/>
      <c r="JUN14"/>
      <c r="JVS14" s="112"/>
      <c r="JVT14" s="112"/>
      <c r="JVU14" s="112"/>
      <c r="JVV14" s="112"/>
      <c r="JVW14" s="112"/>
      <c r="JVX14" s="112"/>
      <c r="JVY14" s="112"/>
      <c r="JVZ14" s="112"/>
      <c r="JWA14"/>
      <c r="JWB14"/>
      <c r="JWC14"/>
      <c r="JWD14"/>
      <c r="JWE14"/>
      <c r="JWF14"/>
      <c r="JWG14"/>
      <c r="JWH14"/>
      <c r="JWI14"/>
      <c r="JWJ14"/>
      <c r="JWK14"/>
      <c r="JWL14"/>
      <c r="JWM14"/>
      <c r="JWN14"/>
      <c r="JWO14"/>
      <c r="JWP14"/>
      <c r="JWQ14"/>
      <c r="JWR14"/>
      <c r="JWS14"/>
      <c r="JWT14"/>
      <c r="JWU14"/>
      <c r="JWV14"/>
      <c r="JYA14" s="112"/>
      <c r="JYB14" s="112"/>
      <c r="JYC14" s="112"/>
      <c r="JYD14" s="112"/>
      <c r="JYE14" s="112"/>
      <c r="JYF14" s="112"/>
      <c r="JYG14" s="112"/>
      <c r="JYH14" s="112"/>
      <c r="JYI14"/>
      <c r="JYJ14"/>
      <c r="JYK14"/>
      <c r="JYL14"/>
      <c r="JYM14"/>
      <c r="JYN14"/>
      <c r="JYO14"/>
      <c r="JYP14"/>
      <c r="JYQ14"/>
      <c r="JYR14"/>
      <c r="JYS14"/>
      <c r="JYT14"/>
      <c r="JYU14"/>
      <c r="JYV14"/>
      <c r="JYW14"/>
      <c r="JYX14"/>
      <c r="JYY14"/>
      <c r="JYZ14"/>
      <c r="JZA14"/>
      <c r="JZB14"/>
      <c r="JZC14"/>
      <c r="JZD14"/>
      <c r="KAI14" s="112"/>
      <c r="KAJ14" s="112"/>
      <c r="KAK14" s="112"/>
      <c r="KAL14" s="112"/>
      <c r="KAM14" s="112"/>
      <c r="KAN14" s="112"/>
      <c r="KAO14" s="112"/>
      <c r="KAP14" s="112"/>
      <c r="KAQ14"/>
      <c r="KAR14"/>
      <c r="KAS14"/>
      <c r="KAT14"/>
      <c r="KAU14"/>
      <c r="KAV14"/>
      <c r="KAW14"/>
      <c r="KAX14"/>
      <c r="KAY14"/>
      <c r="KAZ14"/>
      <c r="KBA14"/>
      <c r="KBB14"/>
      <c r="KBC14"/>
      <c r="KBD14"/>
      <c r="KBE14"/>
      <c r="KBF14"/>
      <c r="KBG14"/>
      <c r="KBH14"/>
      <c r="KBI14"/>
      <c r="KBJ14"/>
      <c r="KBK14"/>
      <c r="KBL14"/>
      <c r="KCQ14" s="112"/>
      <c r="KCR14" s="112"/>
      <c r="KCS14" s="112"/>
      <c r="KCT14" s="112"/>
      <c r="KCU14" s="112"/>
      <c r="KCV14" s="112"/>
      <c r="KCW14" s="112"/>
      <c r="KCX14" s="112"/>
      <c r="KCY14"/>
      <c r="KCZ14"/>
      <c r="KDA14"/>
      <c r="KDB14"/>
      <c r="KDC14"/>
      <c r="KDD14"/>
      <c r="KDE14"/>
      <c r="KDF14"/>
      <c r="KDG14"/>
      <c r="KDH14"/>
      <c r="KDI14"/>
      <c r="KDJ14"/>
      <c r="KDK14"/>
      <c r="KDL14"/>
      <c r="KDM14"/>
      <c r="KDN14"/>
      <c r="KDO14"/>
      <c r="KDP14"/>
      <c r="KDQ14"/>
      <c r="KDR14"/>
      <c r="KDS14"/>
      <c r="KDT14"/>
      <c r="KEY14" s="112"/>
      <c r="KEZ14" s="112"/>
      <c r="KFA14" s="112"/>
      <c r="KFB14" s="112"/>
      <c r="KFC14" s="112"/>
      <c r="KFD14" s="112"/>
      <c r="KFE14" s="112"/>
      <c r="KFF14" s="112"/>
      <c r="KFG14"/>
      <c r="KFH14"/>
      <c r="KFI14"/>
      <c r="KFJ14"/>
      <c r="KFK14"/>
      <c r="KFL14"/>
      <c r="KFM14"/>
      <c r="KFN14"/>
      <c r="KFO14"/>
      <c r="KFP14"/>
      <c r="KFQ14"/>
      <c r="KFR14"/>
      <c r="KFS14"/>
      <c r="KFT14"/>
      <c r="KFU14"/>
      <c r="KFV14"/>
      <c r="KFW14"/>
      <c r="KFX14"/>
      <c r="KFY14"/>
      <c r="KFZ14"/>
      <c r="KGA14"/>
      <c r="KGB14"/>
      <c r="KHG14" s="112"/>
      <c r="KHH14" s="112"/>
      <c r="KHI14" s="112"/>
      <c r="KHJ14" s="112"/>
      <c r="KHK14" s="112"/>
      <c r="KHL14" s="112"/>
      <c r="KHM14" s="112"/>
      <c r="KHN14" s="112"/>
      <c r="KHO14"/>
      <c r="KHP14"/>
      <c r="KHQ14"/>
      <c r="KHR14"/>
      <c r="KHS14"/>
      <c r="KHT14"/>
      <c r="KHU14"/>
      <c r="KHV14"/>
      <c r="KHW14"/>
      <c r="KHX14"/>
      <c r="KHY14"/>
      <c r="KHZ14"/>
      <c r="KIA14"/>
      <c r="KIB14"/>
      <c r="KIC14"/>
      <c r="KID14"/>
      <c r="KIE14"/>
      <c r="KIF14"/>
      <c r="KIG14"/>
      <c r="KIH14"/>
      <c r="KII14"/>
      <c r="KIJ14"/>
      <c r="KJO14" s="112"/>
      <c r="KJP14" s="112"/>
      <c r="KJQ14" s="112"/>
      <c r="KJR14" s="112"/>
      <c r="KJS14" s="112"/>
      <c r="KJT14" s="112"/>
      <c r="KJU14" s="112"/>
      <c r="KJV14" s="112"/>
      <c r="KJW14"/>
      <c r="KJX14"/>
      <c r="KJY14"/>
      <c r="KJZ14"/>
      <c r="KKA14"/>
      <c r="KKB14"/>
      <c r="KKC14"/>
      <c r="KKD14"/>
      <c r="KKE14"/>
      <c r="KKF14"/>
      <c r="KKG14"/>
      <c r="KKH14"/>
      <c r="KKI14"/>
      <c r="KKJ14"/>
      <c r="KKK14"/>
      <c r="KKL14"/>
      <c r="KKM14"/>
      <c r="KKN14"/>
      <c r="KKO14"/>
      <c r="KKP14"/>
      <c r="KKQ14"/>
      <c r="KKR14"/>
      <c r="KLW14" s="112"/>
      <c r="KLX14" s="112"/>
      <c r="KLY14" s="112"/>
      <c r="KLZ14" s="112"/>
      <c r="KMA14" s="112"/>
      <c r="KMB14" s="112"/>
      <c r="KMC14" s="112"/>
      <c r="KMD14" s="112"/>
      <c r="KME14"/>
      <c r="KMF14"/>
      <c r="KMG14"/>
      <c r="KMH14"/>
      <c r="KMI14"/>
      <c r="KMJ14"/>
      <c r="KMK14"/>
      <c r="KML14"/>
      <c r="KMM14"/>
      <c r="KMN14"/>
      <c r="KMO14"/>
      <c r="KMP14"/>
      <c r="KMQ14"/>
      <c r="KMR14"/>
      <c r="KMS14"/>
      <c r="KMT14"/>
      <c r="KMU14"/>
      <c r="KMV14"/>
      <c r="KMW14"/>
      <c r="KMX14"/>
      <c r="KMY14"/>
      <c r="KMZ14"/>
      <c r="KOE14" s="112"/>
      <c r="KOF14" s="112"/>
      <c r="KOG14" s="112"/>
      <c r="KOH14" s="112"/>
      <c r="KOI14" s="112"/>
      <c r="KOJ14" s="112"/>
      <c r="KOK14" s="112"/>
      <c r="KOL14" s="112"/>
      <c r="KOM14"/>
      <c r="KON14"/>
      <c r="KOO14"/>
      <c r="KOP14"/>
      <c r="KOQ14"/>
      <c r="KOR14"/>
      <c r="KOS14"/>
      <c r="KOT14"/>
      <c r="KOU14"/>
      <c r="KOV14"/>
      <c r="KOW14"/>
      <c r="KOX14"/>
      <c r="KOY14"/>
      <c r="KOZ14"/>
      <c r="KPA14"/>
      <c r="KPB14"/>
      <c r="KPC14"/>
      <c r="KPD14"/>
      <c r="KPE14"/>
      <c r="KPF14"/>
      <c r="KPG14"/>
      <c r="KPH14"/>
      <c r="KQM14" s="112"/>
      <c r="KQN14" s="112"/>
      <c r="KQO14" s="112"/>
      <c r="KQP14" s="112"/>
      <c r="KQQ14" s="112"/>
      <c r="KQR14" s="112"/>
      <c r="KQS14" s="112"/>
      <c r="KQT14" s="112"/>
      <c r="KQU14"/>
      <c r="KQV14"/>
      <c r="KQW14"/>
      <c r="KQX14"/>
      <c r="KQY14"/>
      <c r="KQZ14"/>
      <c r="KRA14"/>
      <c r="KRB14"/>
      <c r="KRC14"/>
      <c r="KRD14"/>
      <c r="KRE14"/>
      <c r="KRF14"/>
      <c r="KRG14"/>
      <c r="KRH14"/>
      <c r="KRI14"/>
      <c r="KRJ14"/>
      <c r="KRK14"/>
      <c r="KRL14"/>
      <c r="KRM14"/>
      <c r="KRN14"/>
      <c r="KRO14"/>
      <c r="KRP14"/>
      <c r="KSU14" s="112"/>
      <c r="KSV14" s="112"/>
      <c r="KSW14" s="112"/>
      <c r="KSX14" s="112"/>
      <c r="KSY14" s="112"/>
      <c r="KSZ14" s="112"/>
      <c r="KTA14" s="112"/>
      <c r="KTB14" s="112"/>
      <c r="KTC14"/>
      <c r="KTD14"/>
      <c r="KTE14"/>
      <c r="KTF14"/>
      <c r="KTG14"/>
      <c r="KTH14"/>
      <c r="KTI14"/>
      <c r="KTJ14"/>
      <c r="KTK14"/>
      <c r="KTL14"/>
      <c r="KTM14"/>
      <c r="KTN14"/>
      <c r="KTO14"/>
      <c r="KTP14"/>
      <c r="KTQ14"/>
      <c r="KTR14"/>
      <c r="KTS14"/>
      <c r="KTT14"/>
      <c r="KTU14"/>
      <c r="KTV14"/>
      <c r="KTW14"/>
      <c r="KTX14"/>
      <c r="KVC14" s="112"/>
      <c r="KVD14" s="112"/>
      <c r="KVE14" s="112"/>
      <c r="KVF14" s="112"/>
      <c r="KVG14" s="112"/>
      <c r="KVH14" s="112"/>
      <c r="KVI14" s="112"/>
      <c r="KVJ14" s="112"/>
      <c r="KVK14"/>
      <c r="KVL14"/>
      <c r="KVM14"/>
      <c r="KVN14"/>
      <c r="KVO14"/>
      <c r="KVP14"/>
      <c r="KVQ14"/>
      <c r="KVR14"/>
      <c r="KVS14"/>
      <c r="KVT14"/>
      <c r="KVU14"/>
      <c r="KVV14"/>
      <c r="KVW14"/>
      <c r="KVX14"/>
      <c r="KVY14"/>
      <c r="KVZ14"/>
      <c r="KWA14"/>
      <c r="KWB14"/>
      <c r="KWC14"/>
      <c r="KWD14"/>
      <c r="KWE14"/>
      <c r="KWF14"/>
      <c r="KXK14" s="112"/>
      <c r="KXL14" s="112"/>
      <c r="KXM14" s="112"/>
      <c r="KXN14" s="112"/>
      <c r="KXO14" s="112"/>
      <c r="KXP14" s="112"/>
      <c r="KXQ14" s="112"/>
      <c r="KXR14" s="112"/>
      <c r="KXS14"/>
      <c r="KXT14"/>
      <c r="KXU14"/>
      <c r="KXV14"/>
      <c r="KXW14"/>
      <c r="KXX14"/>
      <c r="KXY14"/>
      <c r="KXZ14"/>
      <c r="KYA14"/>
      <c r="KYB14"/>
      <c r="KYC14"/>
      <c r="KYD14"/>
      <c r="KYE14"/>
      <c r="KYF14"/>
      <c r="KYG14"/>
      <c r="KYH14"/>
      <c r="KYI14"/>
      <c r="KYJ14"/>
      <c r="KYK14"/>
      <c r="KYL14"/>
      <c r="KYM14"/>
      <c r="KYN14"/>
      <c r="KZS14" s="112"/>
      <c r="KZT14" s="112"/>
      <c r="KZU14" s="112"/>
      <c r="KZV14" s="112"/>
      <c r="KZW14" s="112"/>
      <c r="KZX14" s="112"/>
      <c r="KZY14" s="112"/>
      <c r="KZZ14" s="112"/>
      <c r="LAA14"/>
      <c r="LAB14"/>
      <c r="LAC14"/>
      <c r="LAD14"/>
      <c r="LAE14"/>
      <c r="LAF14"/>
      <c r="LAG14"/>
      <c r="LAH14"/>
      <c r="LAI14"/>
      <c r="LAJ14"/>
      <c r="LAK14"/>
      <c r="LAL14"/>
      <c r="LAM14"/>
      <c r="LAN14"/>
      <c r="LAO14"/>
      <c r="LAP14"/>
      <c r="LAQ14"/>
      <c r="LAR14"/>
      <c r="LAS14"/>
      <c r="LAT14"/>
      <c r="LAU14"/>
      <c r="LAV14"/>
      <c r="LCA14" s="112"/>
      <c r="LCB14" s="112"/>
      <c r="LCC14" s="112"/>
      <c r="LCD14" s="112"/>
      <c r="LCE14" s="112"/>
      <c r="LCF14" s="112"/>
      <c r="LCG14" s="112"/>
      <c r="LCH14" s="112"/>
      <c r="LCI14"/>
      <c r="LCJ14"/>
      <c r="LCK14"/>
      <c r="LCL14"/>
      <c r="LCM14"/>
      <c r="LCN14"/>
      <c r="LCO14"/>
      <c r="LCP14"/>
      <c r="LCQ14"/>
      <c r="LCR14"/>
      <c r="LCS14"/>
      <c r="LCT14"/>
      <c r="LCU14"/>
      <c r="LCV14"/>
      <c r="LCW14"/>
      <c r="LCX14"/>
      <c r="LCY14"/>
      <c r="LCZ14"/>
      <c r="LDA14"/>
      <c r="LDB14"/>
      <c r="LDC14"/>
      <c r="LDD14"/>
      <c r="LEI14" s="112"/>
      <c r="LEJ14" s="112"/>
      <c r="LEK14" s="112"/>
      <c r="LEL14" s="112"/>
      <c r="LEM14" s="112"/>
      <c r="LEN14" s="112"/>
      <c r="LEO14" s="112"/>
      <c r="LEP14" s="112"/>
      <c r="LEQ14"/>
      <c r="LER14"/>
      <c r="LES14"/>
      <c r="LET14"/>
      <c r="LEU14"/>
      <c r="LEV14"/>
      <c r="LEW14"/>
      <c r="LEX14"/>
      <c r="LEY14"/>
      <c r="LEZ14"/>
      <c r="LFA14"/>
      <c r="LFB14"/>
      <c r="LFC14"/>
      <c r="LFD14"/>
      <c r="LFE14"/>
      <c r="LFF14"/>
      <c r="LFG14"/>
      <c r="LFH14"/>
      <c r="LFI14"/>
      <c r="LFJ14"/>
      <c r="LFK14"/>
      <c r="LFL14"/>
      <c r="LGQ14" s="112"/>
      <c r="LGR14" s="112"/>
      <c r="LGS14" s="112"/>
      <c r="LGT14" s="112"/>
      <c r="LGU14" s="112"/>
      <c r="LGV14" s="112"/>
      <c r="LGW14" s="112"/>
      <c r="LGX14" s="112"/>
      <c r="LGY14"/>
      <c r="LGZ14"/>
      <c r="LHA14"/>
      <c r="LHB14"/>
      <c r="LHC14"/>
      <c r="LHD14"/>
      <c r="LHE14"/>
      <c r="LHF14"/>
      <c r="LHG14"/>
      <c r="LHH14"/>
      <c r="LHI14"/>
      <c r="LHJ14"/>
      <c r="LHK14"/>
      <c r="LHL14"/>
      <c r="LHM14"/>
      <c r="LHN14"/>
      <c r="LHO14"/>
      <c r="LHP14"/>
      <c r="LHQ14"/>
      <c r="LHR14"/>
      <c r="LHS14"/>
      <c r="LHT14"/>
      <c r="LIY14" s="112"/>
      <c r="LIZ14" s="112"/>
      <c r="LJA14" s="112"/>
      <c r="LJB14" s="112"/>
      <c r="LJC14" s="112"/>
      <c r="LJD14" s="112"/>
      <c r="LJE14" s="112"/>
      <c r="LJF14" s="112"/>
      <c r="LJG14"/>
      <c r="LJH14"/>
      <c r="LJI14"/>
      <c r="LJJ14"/>
      <c r="LJK14"/>
      <c r="LJL14"/>
      <c r="LJM14"/>
      <c r="LJN14"/>
      <c r="LJO14"/>
      <c r="LJP14"/>
      <c r="LJQ14"/>
      <c r="LJR14"/>
      <c r="LJS14"/>
      <c r="LJT14"/>
      <c r="LJU14"/>
      <c r="LJV14"/>
      <c r="LJW14"/>
      <c r="LJX14"/>
      <c r="LJY14"/>
      <c r="LJZ14"/>
      <c r="LKA14"/>
      <c r="LKB14"/>
      <c r="LLG14" s="112"/>
      <c r="LLH14" s="112"/>
      <c r="LLI14" s="112"/>
      <c r="LLJ14" s="112"/>
      <c r="LLK14" s="112"/>
      <c r="LLL14" s="112"/>
      <c r="LLM14" s="112"/>
      <c r="LLN14" s="112"/>
      <c r="LLO14"/>
      <c r="LLP14"/>
      <c r="LLQ14"/>
      <c r="LLR14"/>
      <c r="LLS14"/>
      <c r="LLT14"/>
      <c r="LLU14"/>
      <c r="LLV14"/>
      <c r="LLW14"/>
      <c r="LLX14"/>
      <c r="LLY14"/>
      <c r="LLZ14"/>
      <c r="LMA14"/>
      <c r="LMB14"/>
      <c r="LMC14"/>
      <c r="LMD14"/>
      <c r="LME14"/>
      <c r="LMF14"/>
      <c r="LMG14"/>
      <c r="LMH14"/>
      <c r="LMI14"/>
      <c r="LMJ14"/>
      <c r="LNO14" s="112"/>
      <c r="LNP14" s="112"/>
      <c r="LNQ14" s="112"/>
      <c r="LNR14" s="112"/>
      <c r="LNS14" s="112"/>
      <c r="LNT14" s="112"/>
      <c r="LNU14" s="112"/>
      <c r="LNV14" s="112"/>
      <c r="LNW14"/>
      <c r="LNX14"/>
      <c r="LNY14"/>
      <c r="LNZ14"/>
      <c r="LOA14"/>
      <c r="LOB14"/>
      <c r="LOC14"/>
      <c r="LOD14"/>
      <c r="LOE14"/>
      <c r="LOF14"/>
      <c r="LOG14"/>
      <c r="LOH14"/>
      <c r="LOI14"/>
      <c r="LOJ14"/>
      <c r="LOK14"/>
      <c r="LOL14"/>
      <c r="LOM14"/>
      <c r="LON14"/>
      <c r="LOO14"/>
      <c r="LOP14"/>
      <c r="LOQ14"/>
      <c r="LOR14"/>
      <c r="LPW14" s="112"/>
      <c r="LPX14" s="112"/>
      <c r="LPY14" s="112"/>
      <c r="LPZ14" s="112"/>
      <c r="LQA14" s="112"/>
      <c r="LQB14" s="112"/>
      <c r="LQC14" s="112"/>
      <c r="LQD14" s="112"/>
      <c r="LQE14"/>
      <c r="LQF14"/>
      <c r="LQG14"/>
      <c r="LQH14"/>
      <c r="LQI14"/>
      <c r="LQJ14"/>
      <c r="LQK14"/>
      <c r="LQL14"/>
      <c r="LQM14"/>
      <c r="LQN14"/>
      <c r="LQO14"/>
      <c r="LQP14"/>
      <c r="LQQ14"/>
      <c r="LQR14"/>
      <c r="LQS14"/>
      <c r="LQT14"/>
      <c r="LQU14"/>
      <c r="LQV14"/>
      <c r="LQW14"/>
      <c r="LQX14"/>
      <c r="LQY14"/>
      <c r="LQZ14"/>
      <c r="LSE14" s="112"/>
      <c r="LSF14" s="112"/>
      <c r="LSG14" s="112"/>
      <c r="LSH14" s="112"/>
      <c r="LSI14" s="112"/>
      <c r="LSJ14" s="112"/>
      <c r="LSK14" s="112"/>
      <c r="LSL14" s="112"/>
      <c r="LSM14"/>
      <c r="LSN14"/>
      <c r="LSO14"/>
      <c r="LSP14"/>
      <c r="LSQ14"/>
      <c r="LSR14"/>
      <c r="LSS14"/>
      <c r="LST14"/>
      <c r="LSU14"/>
      <c r="LSV14"/>
      <c r="LSW14"/>
      <c r="LSX14"/>
      <c r="LSY14"/>
      <c r="LSZ14"/>
      <c r="LTA14"/>
      <c r="LTB14"/>
      <c r="LTC14"/>
      <c r="LTD14"/>
      <c r="LTE14"/>
      <c r="LTF14"/>
      <c r="LTG14"/>
      <c r="LTH14"/>
      <c r="LUM14" s="112"/>
      <c r="LUN14" s="112"/>
      <c r="LUO14" s="112"/>
      <c r="LUP14" s="112"/>
      <c r="LUQ14" s="112"/>
      <c r="LUR14" s="112"/>
      <c r="LUS14" s="112"/>
      <c r="LUT14" s="112"/>
      <c r="LUU14"/>
      <c r="LUV14"/>
      <c r="LUW14"/>
      <c r="LUX14"/>
      <c r="LUY14"/>
      <c r="LUZ14"/>
      <c r="LVA14"/>
      <c r="LVB14"/>
      <c r="LVC14"/>
      <c r="LVD14"/>
      <c r="LVE14"/>
      <c r="LVF14"/>
      <c r="LVG14"/>
      <c r="LVH14"/>
      <c r="LVI14"/>
      <c r="LVJ14"/>
      <c r="LVK14"/>
      <c r="LVL14"/>
      <c r="LVM14"/>
      <c r="LVN14"/>
      <c r="LVO14"/>
      <c r="LVP14"/>
      <c r="LWU14" s="112"/>
      <c r="LWV14" s="112"/>
      <c r="LWW14" s="112"/>
      <c r="LWX14" s="112"/>
      <c r="LWY14" s="112"/>
      <c r="LWZ14" s="112"/>
      <c r="LXA14" s="112"/>
      <c r="LXB14" s="112"/>
      <c r="LXC14"/>
      <c r="LXD14"/>
      <c r="LXE14"/>
      <c r="LXF14"/>
      <c r="LXG14"/>
      <c r="LXH14"/>
      <c r="LXI14"/>
      <c r="LXJ14"/>
      <c r="LXK14"/>
      <c r="LXL14"/>
      <c r="LXM14"/>
      <c r="LXN14"/>
      <c r="LXO14"/>
      <c r="LXP14"/>
      <c r="LXQ14"/>
      <c r="LXR14"/>
      <c r="LXS14"/>
      <c r="LXT14"/>
      <c r="LXU14"/>
      <c r="LXV14"/>
      <c r="LXW14"/>
      <c r="LXX14"/>
      <c r="LZC14" s="112"/>
      <c r="LZD14" s="112"/>
      <c r="LZE14" s="112"/>
      <c r="LZF14" s="112"/>
      <c r="LZG14" s="112"/>
      <c r="LZH14" s="112"/>
      <c r="LZI14" s="112"/>
      <c r="LZJ14" s="112"/>
      <c r="LZK14"/>
      <c r="LZL14"/>
      <c r="LZM14"/>
      <c r="LZN14"/>
      <c r="LZO14"/>
      <c r="LZP14"/>
      <c r="LZQ14"/>
      <c r="LZR14"/>
      <c r="LZS14"/>
      <c r="LZT14"/>
      <c r="LZU14"/>
      <c r="LZV14"/>
      <c r="LZW14"/>
      <c r="LZX14"/>
      <c r="LZY14"/>
      <c r="LZZ14"/>
      <c r="MAA14"/>
      <c r="MAB14"/>
      <c r="MAC14"/>
      <c r="MAD14"/>
      <c r="MAE14"/>
      <c r="MAF14"/>
      <c r="MBK14" s="112"/>
      <c r="MBL14" s="112"/>
      <c r="MBM14" s="112"/>
      <c r="MBN14" s="112"/>
      <c r="MBO14" s="112"/>
      <c r="MBP14" s="112"/>
      <c r="MBQ14" s="112"/>
      <c r="MBR14" s="112"/>
      <c r="MBS14"/>
      <c r="MBT14"/>
      <c r="MBU14"/>
      <c r="MBV14"/>
      <c r="MBW14"/>
      <c r="MBX14"/>
      <c r="MBY14"/>
      <c r="MBZ14"/>
      <c r="MCA14"/>
      <c r="MCB14"/>
      <c r="MCC14"/>
      <c r="MCD14"/>
      <c r="MCE14"/>
      <c r="MCF14"/>
      <c r="MCG14"/>
      <c r="MCH14"/>
      <c r="MCI14"/>
      <c r="MCJ14"/>
      <c r="MCK14"/>
      <c r="MCL14"/>
      <c r="MCM14"/>
      <c r="MCN14"/>
      <c r="MDS14" s="112"/>
      <c r="MDT14" s="112"/>
      <c r="MDU14" s="112"/>
      <c r="MDV14" s="112"/>
      <c r="MDW14" s="112"/>
      <c r="MDX14" s="112"/>
      <c r="MDY14" s="112"/>
      <c r="MDZ14" s="112"/>
      <c r="MEA14"/>
      <c r="MEB14"/>
      <c r="MEC14"/>
      <c r="MED14"/>
      <c r="MEE14"/>
      <c r="MEF14"/>
      <c r="MEG14"/>
      <c r="MEH14"/>
      <c r="MEI14"/>
      <c r="MEJ14"/>
      <c r="MEK14"/>
      <c r="MEL14"/>
      <c r="MEM14"/>
      <c r="MEN14"/>
      <c r="MEO14"/>
      <c r="MEP14"/>
      <c r="MEQ14"/>
      <c r="MER14"/>
      <c r="MES14"/>
      <c r="MET14"/>
      <c r="MEU14"/>
      <c r="MEV14"/>
      <c r="MGA14" s="112"/>
      <c r="MGB14" s="112"/>
      <c r="MGC14" s="112"/>
      <c r="MGD14" s="112"/>
      <c r="MGE14" s="112"/>
      <c r="MGF14" s="112"/>
      <c r="MGG14" s="112"/>
      <c r="MGH14" s="112"/>
      <c r="MGI14"/>
      <c r="MGJ14"/>
      <c r="MGK14"/>
      <c r="MGL14"/>
      <c r="MGM14"/>
      <c r="MGN14"/>
      <c r="MGO14"/>
      <c r="MGP14"/>
      <c r="MGQ14"/>
      <c r="MGR14"/>
      <c r="MGS14"/>
      <c r="MGT14"/>
      <c r="MGU14"/>
      <c r="MGV14"/>
      <c r="MGW14"/>
      <c r="MGX14"/>
      <c r="MGY14"/>
      <c r="MGZ14"/>
      <c r="MHA14"/>
      <c r="MHB14"/>
      <c r="MHC14"/>
      <c r="MHD14"/>
      <c r="MII14" s="112"/>
      <c r="MIJ14" s="112"/>
      <c r="MIK14" s="112"/>
      <c r="MIL14" s="112"/>
      <c r="MIM14" s="112"/>
      <c r="MIN14" s="112"/>
      <c r="MIO14" s="112"/>
      <c r="MIP14" s="112"/>
      <c r="MIQ14"/>
      <c r="MIR14"/>
      <c r="MIS14"/>
      <c r="MIT14"/>
      <c r="MIU14"/>
      <c r="MIV14"/>
      <c r="MIW14"/>
      <c r="MIX14"/>
      <c r="MIY14"/>
      <c r="MIZ14"/>
      <c r="MJA14"/>
      <c r="MJB14"/>
      <c r="MJC14"/>
      <c r="MJD14"/>
      <c r="MJE14"/>
      <c r="MJF14"/>
      <c r="MJG14"/>
      <c r="MJH14"/>
      <c r="MJI14"/>
      <c r="MJJ14"/>
      <c r="MJK14"/>
      <c r="MJL14"/>
      <c r="MKQ14" s="112"/>
      <c r="MKR14" s="112"/>
      <c r="MKS14" s="112"/>
      <c r="MKT14" s="112"/>
      <c r="MKU14" s="112"/>
      <c r="MKV14" s="112"/>
      <c r="MKW14" s="112"/>
      <c r="MKX14" s="112"/>
      <c r="MKY14"/>
      <c r="MKZ14"/>
      <c r="MLA14"/>
      <c r="MLB14"/>
      <c r="MLC14"/>
      <c r="MLD14"/>
      <c r="MLE14"/>
      <c r="MLF14"/>
      <c r="MLG14"/>
      <c r="MLH14"/>
      <c r="MLI14"/>
      <c r="MLJ14"/>
      <c r="MLK14"/>
      <c r="MLL14"/>
      <c r="MLM14"/>
      <c r="MLN14"/>
      <c r="MLO14"/>
      <c r="MLP14"/>
      <c r="MLQ14"/>
      <c r="MLR14"/>
      <c r="MLS14"/>
      <c r="MLT14"/>
      <c r="MMY14" s="112"/>
      <c r="MMZ14" s="112"/>
      <c r="MNA14" s="112"/>
      <c r="MNB14" s="112"/>
      <c r="MNC14" s="112"/>
      <c r="MND14" s="112"/>
      <c r="MNE14" s="112"/>
      <c r="MNF14" s="112"/>
      <c r="MNG14"/>
      <c r="MNH14"/>
      <c r="MNI14"/>
      <c r="MNJ14"/>
      <c r="MNK14"/>
      <c r="MNL14"/>
      <c r="MNM14"/>
      <c r="MNN14"/>
      <c r="MNO14"/>
      <c r="MNP14"/>
      <c r="MNQ14"/>
      <c r="MNR14"/>
      <c r="MNS14"/>
      <c r="MNT14"/>
      <c r="MNU14"/>
      <c r="MNV14"/>
      <c r="MNW14"/>
      <c r="MNX14"/>
      <c r="MNY14"/>
      <c r="MNZ14"/>
      <c r="MOA14"/>
      <c r="MOB14"/>
      <c r="MPG14" s="112"/>
      <c r="MPH14" s="112"/>
      <c r="MPI14" s="112"/>
      <c r="MPJ14" s="112"/>
      <c r="MPK14" s="112"/>
      <c r="MPL14" s="112"/>
      <c r="MPM14" s="112"/>
      <c r="MPN14" s="112"/>
      <c r="MPO14"/>
      <c r="MPP14"/>
      <c r="MPQ14"/>
      <c r="MPR14"/>
      <c r="MPS14"/>
      <c r="MPT14"/>
      <c r="MPU14"/>
      <c r="MPV14"/>
      <c r="MPW14"/>
      <c r="MPX14"/>
      <c r="MPY14"/>
      <c r="MPZ14"/>
      <c r="MQA14"/>
      <c r="MQB14"/>
      <c r="MQC14"/>
      <c r="MQD14"/>
      <c r="MQE14"/>
      <c r="MQF14"/>
      <c r="MQG14"/>
      <c r="MQH14"/>
      <c r="MQI14"/>
      <c r="MQJ14"/>
      <c r="MRO14" s="112"/>
      <c r="MRP14" s="112"/>
      <c r="MRQ14" s="112"/>
      <c r="MRR14" s="112"/>
      <c r="MRS14" s="112"/>
      <c r="MRT14" s="112"/>
      <c r="MRU14" s="112"/>
      <c r="MRV14" s="112"/>
      <c r="MRW14"/>
      <c r="MRX14"/>
      <c r="MRY14"/>
      <c r="MRZ14"/>
      <c r="MSA14"/>
      <c r="MSB14"/>
      <c r="MSC14"/>
      <c r="MSD14"/>
      <c r="MSE14"/>
      <c r="MSF14"/>
      <c r="MSG14"/>
      <c r="MSH14"/>
      <c r="MSI14"/>
      <c r="MSJ14"/>
      <c r="MSK14"/>
      <c r="MSL14"/>
      <c r="MSM14"/>
      <c r="MSN14"/>
      <c r="MSO14"/>
      <c r="MSP14"/>
      <c r="MSQ14"/>
      <c r="MSR14"/>
      <c r="MTW14" s="112"/>
      <c r="MTX14" s="112"/>
      <c r="MTY14" s="112"/>
      <c r="MTZ14" s="112"/>
      <c r="MUA14" s="112"/>
      <c r="MUB14" s="112"/>
      <c r="MUC14" s="112"/>
      <c r="MUD14" s="112"/>
      <c r="MUE14"/>
      <c r="MUF14"/>
      <c r="MUG14"/>
      <c r="MUH14"/>
      <c r="MUI14"/>
      <c r="MUJ14"/>
      <c r="MUK14"/>
      <c r="MUL14"/>
      <c r="MUM14"/>
      <c r="MUN14"/>
      <c r="MUO14"/>
      <c r="MUP14"/>
      <c r="MUQ14"/>
      <c r="MUR14"/>
      <c r="MUS14"/>
      <c r="MUT14"/>
      <c r="MUU14"/>
      <c r="MUV14"/>
      <c r="MUW14"/>
      <c r="MUX14"/>
      <c r="MUY14"/>
      <c r="MUZ14"/>
      <c r="MWE14" s="112"/>
      <c r="MWF14" s="112"/>
      <c r="MWG14" s="112"/>
      <c r="MWH14" s="112"/>
      <c r="MWI14" s="112"/>
      <c r="MWJ14" s="112"/>
      <c r="MWK14" s="112"/>
      <c r="MWL14" s="112"/>
      <c r="MWM14"/>
      <c r="MWN14"/>
      <c r="MWO14"/>
      <c r="MWP14"/>
      <c r="MWQ14"/>
      <c r="MWR14"/>
      <c r="MWS14"/>
      <c r="MWT14"/>
      <c r="MWU14"/>
      <c r="MWV14"/>
      <c r="MWW14"/>
      <c r="MWX14"/>
      <c r="MWY14"/>
      <c r="MWZ14"/>
      <c r="MXA14"/>
      <c r="MXB14"/>
      <c r="MXC14"/>
      <c r="MXD14"/>
      <c r="MXE14"/>
      <c r="MXF14"/>
      <c r="MXG14"/>
      <c r="MXH14"/>
      <c r="MYM14" s="112"/>
      <c r="MYN14" s="112"/>
      <c r="MYO14" s="112"/>
      <c r="MYP14" s="112"/>
      <c r="MYQ14" s="112"/>
      <c r="MYR14" s="112"/>
      <c r="MYS14" s="112"/>
      <c r="MYT14" s="112"/>
      <c r="MYU14"/>
      <c r="MYV14"/>
      <c r="MYW14"/>
      <c r="MYX14"/>
      <c r="MYY14"/>
      <c r="MYZ14"/>
      <c r="MZA14"/>
      <c r="MZB14"/>
      <c r="MZC14"/>
      <c r="MZD14"/>
      <c r="MZE14"/>
      <c r="MZF14"/>
      <c r="MZG14"/>
      <c r="MZH14"/>
      <c r="MZI14"/>
      <c r="MZJ14"/>
      <c r="MZK14"/>
      <c r="MZL14"/>
      <c r="MZM14"/>
      <c r="MZN14"/>
      <c r="MZO14"/>
      <c r="MZP14"/>
      <c r="NAU14" s="112"/>
      <c r="NAV14" s="112"/>
      <c r="NAW14" s="112"/>
      <c r="NAX14" s="112"/>
      <c r="NAY14" s="112"/>
      <c r="NAZ14" s="112"/>
      <c r="NBA14" s="112"/>
      <c r="NBB14" s="112"/>
      <c r="NBC14"/>
      <c r="NBD14"/>
      <c r="NBE14"/>
      <c r="NBF14"/>
      <c r="NBG14"/>
      <c r="NBH14"/>
      <c r="NBI14"/>
      <c r="NBJ14"/>
      <c r="NBK14"/>
      <c r="NBL14"/>
      <c r="NBM14"/>
      <c r="NBN14"/>
      <c r="NBO14"/>
      <c r="NBP14"/>
      <c r="NBQ14"/>
      <c r="NBR14"/>
      <c r="NBS14"/>
      <c r="NBT14"/>
      <c r="NBU14"/>
      <c r="NBV14"/>
      <c r="NBW14"/>
      <c r="NBX14"/>
      <c r="NDC14" s="112"/>
      <c r="NDD14" s="112"/>
      <c r="NDE14" s="112"/>
      <c r="NDF14" s="112"/>
      <c r="NDG14" s="112"/>
      <c r="NDH14" s="112"/>
      <c r="NDI14" s="112"/>
      <c r="NDJ14" s="112"/>
      <c r="NDK14"/>
      <c r="NDL14"/>
      <c r="NDM14"/>
      <c r="NDN14"/>
      <c r="NDO14"/>
      <c r="NDP14"/>
      <c r="NDQ14"/>
      <c r="NDR14"/>
      <c r="NDS14"/>
      <c r="NDT14"/>
      <c r="NDU14"/>
      <c r="NDV14"/>
      <c r="NDW14"/>
      <c r="NDX14"/>
      <c r="NDY14"/>
      <c r="NDZ14"/>
      <c r="NEA14"/>
      <c r="NEB14"/>
      <c r="NEC14"/>
      <c r="NED14"/>
      <c r="NEE14"/>
      <c r="NEF14"/>
      <c r="NFK14" s="112"/>
      <c r="NFL14" s="112"/>
      <c r="NFM14" s="112"/>
      <c r="NFN14" s="112"/>
      <c r="NFO14" s="112"/>
      <c r="NFP14" s="112"/>
      <c r="NFQ14" s="112"/>
      <c r="NFR14" s="112"/>
      <c r="NFS14"/>
      <c r="NFT14"/>
      <c r="NFU14"/>
      <c r="NFV14"/>
      <c r="NFW14"/>
      <c r="NFX14"/>
      <c r="NFY14"/>
      <c r="NFZ14"/>
      <c r="NGA14"/>
      <c r="NGB14"/>
      <c r="NGC14"/>
      <c r="NGD14"/>
      <c r="NGE14"/>
      <c r="NGF14"/>
      <c r="NGG14"/>
      <c r="NGH14"/>
      <c r="NGI14"/>
      <c r="NGJ14"/>
      <c r="NGK14"/>
      <c r="NGL14"/>
      <c r="NGM14"/>
      <c r="NGN14"/>
      <c r="NHS14" s="112"/>
      <c r="NHT14" s="112"/>
      <c r="NHU14" s="112"/>
      <c r="NHV14" s="112"/>
      <c r="NHW14" s="112"/>
      <c r="NHX14" s="112"/>
      <c r="NHY14" s="112"/>
      <c r="NHZ14" s="112"/>
      <c r="NIA14"/>
      <c r="NIB14"/>
      <c r="NIC14"/>
      <c r="NID14"/>
      <c r="NIE14"/>
      <c r="NIF14"/>
      <c r="NIG14"/>
      <c r="NIH14"/>
      <c r="NII14"/>
      <c r="NIJ14"/>
      <c r="NIK14"/>
      <c r="NIL14"/>
      <c r="NIM14"/>
      <c r="NIN14"/>
      <c r="NIO14"/>
      <c r="NIP14"/>
      <c r="NIQ14"/>
      <c r="NIR14"/>
      <c r="NIS14"/>
      <c r="NIT14"/>
      <c r="NIU14"/>
      <c r="NIV14"/>
      <c r="NKA14" s="112"/>
      <c r="NKB14" s="112"/>
      <c r="NKC14" s="112"/>
      <c r="NKD14" s="112"/>
      <c r="NKE14" s="112"/>
      <c r="NKF14" s="112"/>
      <c r="NKG14" s="112"/>
      <c r="NKH14" s="112"/>
      <c r="NKI14"/>
      <c r="NKJ14"/>
      <c r="NKK14"/>
      <c r="NKL14"/>
      <c r="NKM14"/>
      <c r="NKN14"/>
      <c r="NKO14"/>
      <c r="NKP14"/>
      <c r="NKQ14"/>
      <c r="NKR14"/>
      <c r="NKS14"/>
      <c r="NKT14"/>
      <c r="NKU14"/>
      <c r="NKV14"/>
      <c r="NKW14"/>
      <c r="NKX14"/>
      <c r="NKY14"/>
      <c r="NKZ14"/>
      <c r="NLA14"/>
      <c r="NLB14"/>
      <c r="NLC14"/>
      <c r="NLD14"/>
      <c r="NMI14" s="112"/>
      <c r="NMJ14" s="112"/>
      <c r="NMK14" s="112"/>
      <c r="NML14" s="112"/>
      <c r="NMM14" s="112"/>
      <c r="NMN14" s="112"/>
      <c r="NMO14" s="112"/>
      <c r="NMP14" s="112"/>
      <c r="NMQ14"/>
      <c r="NMR14"/>
      <c r="NMS14"/>
      <c r="NMT14"/>
      <c r="NMU14"/>
      <c r="NMV14"/>
      <c r="NMW14"/>
      <c r="NMX14"/>
      <c r="NMY14"/>
      <c r="NMZ14"/>
      <c r="NNA14"/>
      <c r="NNB14"/>
      <c r="NNC14"/>
      <c r="NND14"/>
      <c r="NNE14"/>
      <c r="NNF14"/>
      <c r="NNG14"/>
      <c r="NNH14"/>
      <c r="NNI14"/>
      <c r="NNJ14"/>
      <c r="NNK14"/>
      <c r="NNL14"/>
      <c r="NOQ14" s="112"/>
      <c r="NOR14" s="112"/>
      <c r="NOS14" s="112"/>
      <c r="NOT14" s="112"/>
      <c r="NOU14" s="112"/>
      <c r="NOV14" s="112"/>
      <c r="NOW14" s="112"/>
      <c r="NOX14" s="112"/>
      <c r="NOY14"/>
      <c r="NOZ14"/>
      <c r="NPA14"/>
      <c r="NPB14"/>
      <c r="NPC14"/>
      <c r="NPD14"/>
      <c r="NPE14"/>
      <c r="NPF14"/>
      <c r="NPG14"/>
      <c r="NPH14"/>
      <c r="NPI14"/>
      <c r="NPJ14"/>
      <c r="NPK14"/>
      <c r="NPL14"/>
      <c r="NPM14"/>
      <c r="NPN14"/>
      <c r="NPO14"/>
      <c r="NPP14"/>
      <c r="NPQ14"/>
      <c r="NPR14"/>
      <c r="NPS14"/>
      <c r="NPT14"/>
      <c r="NQY14" s="112"/>
      <c r="NQZ14" s="112"/>
      <c r="NRA14" s="112"/>
      <c r="NRB14" s="112"/>
      <c r="NRC14" s="112"/>
      <c r="NRD14" s="112"/>
      <c r="NRE14" s="112"/>
      <c r="NRF14" s="112"/>
      <c r="NRG14"/>
      <c r="NRH14"/>
      <c r="NRI14"/>
      <c r="NRJ14"/>
      <c r="NRK14"/>
      <c r="NRL14"/>
      <c r="NRM14"/>
      <c r="NRN14"/>
      <c r="NRO14"/>
      <c r="NRP14"/>
      <c r="NRQ14"/>
      <c r="NRR14"/>
      <c r="NRS14"/>
      <c r="NRT14"/>
      <c r="NRU14"/>
      <c r="NRV14"/>
      <c r="NRW14"/>
      <c r="NRX14"/>
      <c r="NRY14"/>
      <c r="NRZ14"/>
      <c r="NSA14"/>
      <c r="NSB14"/>
      <c r="NTG14" s="112"/>
      <c r="NTH14" s="112"/>
      <c r="NTI14" s="112"/>
      <c r="NTJ14" s="112"/>
      <c r="NTK14" s="112"/>
      <c r="NTL14" s="112"/>
      <c r="NTM14" s="112"/>
      <c r="NTN14" s="112"/>
      <c r="NTO14"/>
      <c r="NTP14"/>
      <c r="NTQ14"/>
      <c r="NTR14"/>
      <c r="NTS14"/>
      <c r="NTT14"/>
      <c r="NTU14"/>
      <c r="NTV14"/>
      <c r="NTW14"/>
      <c r="NTX14"/>
      <c r="NTY14"/>
      <c r="NTZ14"/>
      <c r="NUA14"/>
      <c r="NUB14"/>
      <c r="NUC14"/>
      <c r="NUD14"/>
      <c r="NUE14"/>
      <c r="NUF14"/>
      <c r="NUG14"/>
      <c r="NUH14"/>
      <c r="NUI14"/>
      <c r="NUJ14"/>
      <c r="NVO14" s="112"/>
      <c r="NVP14" s="112"/>
      <c r="NVQ14" s="112"/>
      <c r="NVR14" s="112"/>
      <c r="NVS14" s="112"/>
      <c r="NVT14" s="112"/>
      <c r="NVU14" s="112"/>
      <c r="NVV14" s="112"/>
      <c r="NVW14"/>
      <c r="NVX14"/>
      <c r="NVY14"/>
      <c r="NVZ14"/>
      <c r="NWA14"/>
      <c r="NWB14"/>
      <c r="NWC14"/>
      <c r="NWD14"/>
      <c r="NWE14"/>
      <c r="NWF14"/>
      <c r="NWG14"/>
      <c r="NWH14"/>
      <c r="NWI14"/>
      <c r="NWJ14"/>
      <c r="NWK14"/>
      <c r="NWL14"/>
      <c r="NWM14"/>
      <c r="NWN14"/>
      <c r="NWO14"/>
      <c r="NWP14"/>
      <c r="NWQ14"/>
      <c r="NWR14"/>
      <c r="NXW14" s="112"/>
      <c r="NXX14" s="112"/>
      <c r="NXY14" s="112"/>
      <c r="NXZ14" s="112"/>
      <c r="NYA14" s="112"/>
      <c r="NYB14" s="112"/>
      <c r="NYC14" s="112"/>
      <c r="NYD14" s="112"/>
      <c r="NYE14"/>
      <c r="NYF14"/>
      <c r="NYG14"/>
      <c r="NYH14"/>
      <c r="NYI14"/>
      <c r="NYJ14"/>
      <c r="NYK14"/>
      <c r="NYL14"/>
      <c r="NYM14"/>
      <c r="NYN14"/>
      <c r="NYO14"/>
      <c r="NYP14"/>
      <c r="NYQ14"/>
      <c r="NYR14"/>
      <c r="NYS14"/>
      <c r="NYT14"/>
      <c r="NYU14"/>
      <c r="NYV14"/>
      <c r="NYW14"/>
      <c r="NYX14"/>
      <c r="NYY14"/>
      <c r="NYZ14"/>
      <c r="OAE14" s="112"/>
      <c r="OAF14" s="112"/>
      <c r="OAG14" s="112"/>
      <c r="OAH14" s="112"/>
      <c r="OAI14" s="112"/>
      <c r="OAJ14" s="112"/>
      <c r="OAK14" s="112"/>
      <c r="OAL14" s="112"/>
      <c r="OAM14"/>
      <c r="OAN14"/>
      <c r="OAO14"/>
      <c r="OAP14"/>
      <c r="OAQ14"/>
      <c r="OAR14"/>
      <c r="OAS14"/>
      <c r="OAT14"/>
      <c r="OAU14"/>
      <c r="OAV14"/>
      <c r="OAW14"/>
      <c r="OAX14"/>
      <c r="OAY14"/>
      <c r="OAZ14"/>
      <c r="OBA14"/>
      <c r="OBB14"/>
      <c r="OBC14"/>
      <c r="OBD14"/>
      <c r="OBE14"/>
      <c r="OBF14"/>
      <c r="OBG14"/>
      <c r="OBH14"/>
      <c r="OCM14" s="112"/>
      <c r="OCN14" s="112"/>
      <c r="OCO14" s="112"/>
      <c r="OCP14" s="112"/>
      <c r="OCQ14" s="112"/>
      <c r="OCR14" s="112"/>
      <c r="OCS14" s="112"/>
      <c r="OCT14" s="112"/>
      <c r="OCU14"/>
      <c r="OCV14"/>
      <c r="OCW14"/>
      <c r="OCX14"/>
      <c r="OCY14"/>
      <c r="OCZ14"/>
      <c r="ODA14"/>
      <c r="ODB14"/>
      <c r="ODC14"/>
      <c r="ODD14"/>
      <c r="ODE14"/>
      <c r="ODF14"/>
      <c r="ODG14"/>
      <c r="ODH14"/>
      <c r="ODI14"/>
      <c r="ODJ14"/>
      <c r="ODK14"/>
      <c r="ODL14"/>
      <c r="ODM14"/>
      <c r="ODN14"/>
      <c r="ODO14"/>
      <c r="ODP14"/>
      <c r="OEU14" s="112"/>
      <c r="OEV14" s="112"/>
      <c r="OEW14" s="112"/>
      <c r="OEX14" s="112"/>
      <c r="OEY14" s="112"/>
      <c r="OEZ14" s="112"/>
      <c r="OFA14" s="112"/>
      <c r="OFB14" s="112"/>
      <c r="OFC14"/>
      <c r="OFD14"/>
      <c r="OFE14"/>
      <c r="OFF14"/>
      <c r="OFG14"/>
      <c r="OFH14"/>
      <c r="OFI14"/>
      <c r="OFJ14"/>
      <c r="OFK14"/>
      <c r="OFL14"/>
      <c r="OFM14"/>
      <c r="OFN14"/>
      <c r="OFO14"/>
      <c r="OFP14"/>
      <c r="OFQ14"/>
      <c r="OFR14"/>
      <c r="OFS14"/>
      <c r="OFT14"/>
      <c r="OFU14"/>
      <c r="OFV14"/>
      <c r="OFW14"/>
      <c r="OFX14"/>
      <c r="OHC14" s="112"/>
      <c r="OHD14" s="112"/>
      <c r="OHE14" s="112"/>
      <c r="OHF14" s="112"/>
      <c r="OHG14" s="112"/>
      <c r="OHH14" s="112"/>
      <c r="OHI14" s="112"/>
      <c r="OHJ14" s="112"/>
      <c r="OHK14"/>
      <c r="OHL14"/>
      <c r="OHM14"/>
      <c r="OHN14"/>
      <c r="OHO14"/>
      <c r="OHP14"/>
      <c r="OHQ14"/>
      <c r="OHR14"/>
      <c r="OHS14"/>
      <c r="OHT14"/>
      <c r="OHU14"/>
      <c r="OHV14"/>
      <c r="OHW14"/>
      <c r="OHX14"/>
      <c r="OHY14"/>
      <c r="OHZ14"/>
      <c r="OIA14"/>
      <c r="OIB14"/>
      <c r="OIC14"/>
      <c r="OID14"/>
      <c r="OIE14"/>
      <c r="OIF14"/>
      <c r="OJK14" s="112"/>
      <c r="OJL14" s="112"/>
      <c r="OJM14" s="112"/>
      <c r="OJN14" s="112"/>
      <c r="OJO14" s="112"/>
      <c r="OJP14" s="112"/>
      <c r="OJQ14" s="112"/>
      <c r="OJR14" s="112"/>
      <c r="OJS14"/>
      <c r="OJT14"/>
      <c r="OJU14"/>
      <c r="OJV14"/>
      <c r="OJW14"/>
      <c r="OJX14"/>
      <c r="OJY14"/>
      <c r="OJZ14"/>
      <c r="OKA14"/>
      <c r="OKB14"/>
      <c r="OKC14"/>
      <c r="OKD14"/>
      <c r="OKE14"/>
      <c r="OKF14"/>
      <c r="OKG14"/>
      <c r="OKH14"/>
      <c r="OKI14"/>
      <c r="OKJ14"/>
      <c r="OKK14"/>
      <c r="OKL14"/>
      <c r="OKM14"/>
      <c r="OKN14"/>
      <c r="OLS14" s="112"/>
      <c r="OLT14" s="112"/>
      <c r="OLU14" s="112"/>
      <c r="OLV14" s="112"/>
      <c r="OLW14" s="112"/>
      <c r="OLX14" s="112"/>
      <c r="OLY14" s="112"/>
      <c r="OLZ14" s="112"/>
      <c r="OMA14"/>
      <c r="OMB14"/>
      <c r="OMC14"/>
      <c r="OMD14"/>
      <c r="OME14"/>
      <c r="OMF14"/>
      <c r="OMG14"/>
      <c r="OMH14"/>
      <c r="OMI14"/>
      <c r="OMJ14"/>
      <c r="OMK14"/>
      <c r="OML14"/>
      <c r="OMM14"/>
      <c r="OMN14"/>
      <c r="OMO14"/>
      <c r="OMP14"/>
      <c r="OMQ14"/>
      <c r="OMR14"/>
      <c r="OMS14"/>
      <c r="OMT14"/>
      <c r="OMU14"/>
      <c r="OMV14"/>
      <c r="OOA14" s="112"/>
      <c r="OOB14" s="112"/>
      <c r="OOC14" s="112"/>
      <c r="OOD14" s="112"/>
      <c r="OOE14" s="112"/>
      <c r="OOF14" s="112"/>
      <c r="OOG14" s="112"/>
      <c r="OOH14" s="112"/>
      <c r="OOI14"/>
      <c r="OOJ14"/>
      <c r="OOK14"/>
      <c r="OOL14"/>
      <c r="OOM14"/>
      <c r="OON14"/>
      <c r="OOO14"/>
      <c r="OOP14"/>
      <c r="OOQ14"/>
      <c r="OOR14"/>
      <c r="OOS14"/>
      <c r="OOT14"/>
      <c r="OOU14"/>
      <c r="OOV14"/>
      <c r="OOW14"/>
      <c r="OOX14"/>
      <c r="OOY14"/>
      <c r="OOZ14"/>
      <c r="OPA14"/>
      <c r="OPB14"/>
      <c r="OPC14"/>
      <c r="OPD14"/>
      <c r="OQI14" s="112"/>
      <c r="OQJ14" s="112"/>
      <c r="OQK14" s="112"/>
      <c r="OQL14" s="112"/>
      <c r="OQM14" s="112"/>
      <c r="OQN14" s="112"/>
      <c r="OQO14" s="112"/>
      <c r="OQP14" s="112"/>
      <c r="OQQ14"/>
      <c r="OQR14"/>
      <c r="OQS14"/>
      <c r="OQT14"/>
      <c r="OQU14"/>
      <c r="OQV14"/>
      <c r="OQW14"/>
      <c r="OQX14"/>
      <c r="OQY14"/>
      <c r="OQZ14"/>
      <c r="ORA14"/>
      <c r="ORB14"/>
      <c r="ORC14"/>
      <c r="ORD14"/>
      <c r="ORE14"/>
      <c r="ORF14"/>
      <c r="ORG14"/>
      <c r="ORH14"/>
      <c r="ORI14"/>
      <c r="ORJ14"/>
      <c r="ORK14"/>
      <c r="ORL14"/>
      <c r="OSQ14" s="112"/>
      <c r="OSR14" s="112"/>
      <c r="OSS14" s="112"/>
      <c r="OST14" s="112"/>
      <c r="OSU14" s="112"/>
      <c r="OSV14" s="112"/>
      <c r="OSW14" s="112"/>
      <c r="OSX14" s="112"/>
      <c r="OSY14"/>
      <c r="OSZ14"/>
      <c r="OTA14"/>
      <c r="OTB14"/>
      <c r="OTC14"/>
      <c r="OTD14"/>
      <c r="OTE14"/>
      <c r="OTF14"/>
      <c r="OTG14"/>
      <c r="OTH14"/>
      <c r="OTI14"/>
      <c r="OTJ14"/>
      <c r="OTK14"/>
      <c r="OTL14"/>
      <c r="OTM14"/>
      <c r="OTN14"/>
      <c r="OTO14"/>
      <c r="OTP14"/>
      <c r="OTQ14"/>
      <c r="OTR14"/>
      <c r="OTS14"/>
      <c r="OTT14"/>
      <c r="OUY14" s="112"/>
      <c r="OUZ14" s="112"/>
      <c r="OVA14" s="112"/>
      <c r="OVB14" s="112"/>
      <c r="OVC14" s="112"/>
      <c r="OVD14" s="112"/>
      <c r="OVE14" s="112"/>
      <c r="OVF14" s="112"/>
      <c r="OVG14"/>
      <c r="OVH14"/>
      <c r="OVI14"/>
      <c r="OVJ14"/>
      <c r="OVK14"/>
      <c r="OVL14"/>
      <c r="OVM14"/>
      <c r="OVN14"/>
      <c r="OVO14"/>
      <c r="OVP14"/>
      <c r="OVQ14"/>
      <c r="OVR14"/>
      <c r="OVS14"/>
      <c r="OVT14"/>
      <c r="OVU14"/>
      <c r="OVV14"/>
      <c r="OVW14"/>
      <c r="OVX14"/>
      <c r="OVY14"/>
      <c r="OVZ14"/>
      <c r="OWA14"/>
      <c r="OWB14"/>
      <c r="OXG14" s="112"/>
      <c r="OXH14" s="112"/>
      <c r="OXI14" s="112"/>
      <c r="OXJ14" s="112"/>
      <c r="OXK14" s="112"/>
      <c r="OXL14" s="112"/>
      <c r="OXM14" s="112"/>
      <c r="OXN14" s="112"/>
      <c r="OXO14"/>
      <c r="OXP14"/>
      <c r="OXQ14"/>
      <c r="OXR14"/>
      <c r="OXS14"/>
      <c r="OXT14"/>
      <c r="OXU14"/>
      <c r="OXV14"/>
      <c r="OXW14"/>
      <c r="OXX14"/>
      <c r="OXY14"/>
      <c r="OXZ14"/>
      <c r="OYA14"/>
      <c r="OYB14"/>
      <c r="OYC14"/>
      <c r="OYD14"/>
      <c r="OYE14"/>
      <c r="OYF14"/>
      <c r="OYG14"/>
      <c r="OYH14"/>
      <c r="OYI14"/>
      <c r="OYJ14"/>
      <c r="OZO14" s="112"/>
      <c r="OZP14" s="112"/>
      <c r="OZQ14" s="112"/>
      <c r="OZR14" s="112"/>
      <c r="OZS14" s="112"/>
      <c r="OZT14" s="112"/>
      <c r="OZU14" s="112"/>
      <c r="OZV14" s="112"/>
      <c r="OZW14"/>
      <c r="OZX14"/>
      <c r="OZY14"/>
      <c r="OZZ14"/>
      <c r="PAA14"/>
      <c r="PAB14"/>
      <c r="PAC14"/>
      <c r="PAD14"/>
      <c r="PAE14"/>
      <c r="PAF14"/>
      <c r="PAG14"/>
      <c r="PAH14"/>
      <c r="PAI14"/>
      <c r="PAJ14"/>
      <c r="PAK14"/>
      <c r="PAL14"/>
      <c r="PAM14"/>
      <c r="PAN14"/>
      <c r="PAO14"/>
      <c r="PAP14"/>
      <c r="PAQ14"/>
      <c r="PAR14"/>
      <c r="PBW14" s="112"/>
      <c r="PBX14" s="112"/>
      <c r="PBY14" s="112"/>
      <c r="PBZ14" s="112"/>
      <c r="PCA14" s="112"/>
      <c r="PCB14" s="112"/>
      <c r="PCC14" s="112"/>
      <c r="PCD14" s="112"/>
      <c r="PCE14"/>
      <c r="PCF14"/>
      <c r="PCG14"/>
      <c r="PCH14"/>
      <c r="PCI14"/>
      <c r="PCJ14"/>
      <c r="PCK14"/>
      <c r="PCL14"/>
      <c r="PCM14"/>
      <c r="PCN14"/>
      <c r="PCO14"/>
      <c r="PCP14"/>
      <c r="PCQ14"/>
      <c r="PCR14"/>
      <c r="PCS14"/>
      <c r="PCT14"/>
      <c r="PCU14"/>
      <c r="PCV14"/>
      <c r="PCW14"/>
      <c r="PCX14"/>
      <c r="PCY14"/>
      <c r="PCZ14"/>
      <c r="PEE14" s="112"/>
      <c r="PEF14" s="112"/>
      <c r="PEG14" s="112"/>
      <c r="PEH14" s="112"/>
      <c r="PEI14" s="112"/>
      <c r="PEJ14" s="112"/>
      <c r="PEK14" s="112"/>
      <c r="PEL14" s="112"/>
      <c r="PEM14"/>
      <c r="PEN14"/>
      <c r="PEO14"/>
      <c r="PEP14"/>
      <c r="PEQ14"/>
      <c r="PER14"/>
      <c r="PES14"/>
      <c r="PET14"/>
      <c r="PEU14"/>
      <c r="PEV14"/>
      <c r="PEW14"/>
      <c r="PEX14"/>
      <c r="PEY14"/>
      <c r="PEZ14"/>
      <c r="PFA14"/>
      <c r="PFB14"/>
      <c r="PFC14"/>
      <c r="PFD14"/>
      <c r="PFE14"/>
      <c r="PFF14"/>
      <c r="PFG14"/>
      <c r="PFH14"/>
      <c r="PGM14" s="112"/>
      <c r="PGN14" s="112"/>
      <c r="PGO14" s="112"/>
      <c r="PGP14" s="112"/>
      <c r="PGQ14" s="112"/>
      <c r="PGR14" s="112"/>
      <c r="PGS14" s="112"/>
      <c r="PGT14" s="112"/>
      <c r="PGU14"/>
      <c r="PGV14"/>
      <c r="PGW14"/>
      <c r="PGX14"/>
      <c r="PGY14"/>
      <c r="PGZ14"/>
      <c r="PHA14"/>
      <c r="PHB14"/>
      <c r="PHC14"/>
      <c r="PHD14"/>
      <c r="PHE14"/>
      <c r="PHF14"/>
      <c r="PHG14"/>
      <c r="PHH14"/>
      <c r="PHI14"/>
      <c r="PHJ14"/>
      <c r="PHK14"/>
      <c r="PHL14"/>
      <c r="PHM14"/>
      <c r="PHN14"/>
      <c r="PHO14"/>
      <c r="PHP14"/>
      <c r="PIU14" s="112"/>
      <c r="PIV14" s="112"/>
      <c r="PIW14" s="112"/>
      <c r="PIX14" s="112"/>
      <c r="PIY14" s="112"/>
      <c r="PIZ14" s="112"/>
      <c r="PJA14" s="112"/>
      <c r="PJB14" s="112"/>
      <c r="PJC14"/>
      <c r="PJD14"/>
      <c r="PJE14"/>
      <c r="PJF14"/>
      <c r="PJG14"/>
      <c r="PJH14"/>
      <c r="PJI14"/>
      <c r="PJJ14"/>
      <c r="PJK14"/>
      <c r="PJL14"/>
      <c r="PJM14"/>
      <c r="PJN14"/>
      <c r="PJO14"/>
      <c r="PJP14"/>
      <c r="PJQ14"/>
      <c r="PJR14"/>
      <c r="PJS14"/>
      <c r="PJT14"/>
      <c r="PJU14"/>
      <c r="PJV14"/>
      <c r="PJW14"/>
      <c r="PJX14"/>
      <c r="PLC14" s="112"/>
      <c r="PLD14" s="112"/>
      <c r="PLE14" s="112"/>
      <c r="PLF14" s="112"/>
      <c r="PLG14" s="112"/>
      <c r="PLH14" s="112"/>
      <c r="PLI14" s="112"/>
      <c r="PLJ14" s="112"/>
      <c r="PLK14"/>
      <c r="PLL14"/>
      <c r="PLM14"/>
      <c r="PLN14"/>
      <c r="PLO14"/>
      <c r="PLP14"/>
      <c r="PLQ14"/>
      <c r="PLR14"/>
      <c r="PLS14"/>
      <c r="PLT14"/>
      <c r="PLU14"/>
      <c r="PLV14"/>
      <c r="PLW14"/>
      <c r="PLX14"/>
      <c r="PLY14"/>
      <c r="PLZ14"/>
      <c r="PMA14"/>
      <c r="PMB14"/>
      <c r="PMC14"/>
      <c r="PMD14"/>
      <c r="PME14"/>
      <c r="PMF14"/>
      <c r="PNK14" s="112"/>
      <c r="PNL14" s="112"/>
      <c r="PNM14" s="112"/>
      <c r="PNN14" s="112"/>
      <c r="PNO14" s="112"/>
      <c r="PNP14" s="112"/>
      <c r="PNQ14" s="112"/>
      <c r="PNR14" s="112"/>
      <c r="PNS14"/>
      <c r="PNT14"/>
      <c r="PNU14"/>
      <c r="PNV14"/>
      <c r="PNW14"/>
      <c r="PNX14"/>
      <c r="PNY14"/>
      <c r="PNZ14"/>
      <c r="POA14"/>
      <c r="POB14"/>
      <c r="POC14"/>
      <c r="POD14"/>
      <c r="POE14"/>
      <c r="POF14"/>
      <c r="POG14"/>
      <c r="POH14"/>
      <c r="POI14"/>
      <c r="POJ14"/>
      <c r="POK14"/>
      <c r="POL14"/>
      <c r="POM14"/>
      <c r="PON14"/>
      <c r="PPS14" s="112"/>
      <c r="PPT14" s="112"/>
      <c r="PPU14" s="112"/>
      <c r="PPV14" s="112"/>
      <c r="PPW14" s="112"/>
      <c r="PPX14" s="112"/>
      <c r="PPY14" s="112"/>
      <c r="PPZ14" s="112"/>
      <c r="PQA14"/>
      <c r="PQB14"/>
      <c r="PQC14"/>
      <c r="PQD14"/>
      <c r="PQE14"/>
      <c r="PQF14"/>
      <c r="PQG14"/>
      <c r="PQH14"/>
      <c r="PQI14"/>
      <c r="PQJ14"/>
      <c r="PQK14"/>
      <c r="PQL14"/>
      <c r="PQM14"/>
      <c r="PQN14"/>
      <c r="PQO14"/>
      <c r="PQP14"/>
      <c r="PQQ14"/>
      <c r="PQR14"/>
      <c r="PQS14"/>
      <c r="PQT14"/>
      <c r="PQU14"/>
      <c r="PQV14"/>
      <c r="PSA14" s="112"/>
      <c r="PSB14" s="112"/>
      <c r="PSC14" s="112"/>
      <c r="PSD14" s="112"/>
      <c r="PSE14" s="112"/>
      <c r="PSF14" s="112"/>
      <c r="PSG14" s="112"/>
      <c r="PSH14" s="112"/>
      <c r="PSI14"/>
      <c r="PSJ14"/>
      <c r="PSK14"/>
      <c r="PSL14"/>
      <c r="PSM14"/>
      <c r="PSN14"/>
      <c r="PSO14"/>
      <c r="PSP14"/>
      <c r="PSQ14"/>
      <c r="PSR14"/>
      <c r="PSS14"/>
      <c r="PST14"/>
      <c r="PSU14"/>
      <c r="PSV14"/>
      <c r="PSW14"/>
      <c r="PSX14"/>
      <c r="PSY14"/>
      <c r="PSZ14"/>
      <c r="PTA14"/>
      <c r="PTB14"/>
      <c r="PTC14"/>
      <c r="PTD14"/>
      <c r="PUI14" s="112"/>
      <c r="PUJ14" s="112"/>
      <c r="PUK14" s="112"/>
      <c r="PUL14" s="112"/>
      <c r="PUM14" s="112"/>
      <c r="PUN14" s="112"/>
      <c r="PUO14" s="112"/>
      <c r="PUP14" s="112"/>
      <c r="PUQ14"/>
      <c r="PUR14"/>
      <c r="PUS14"/>
      <c r="PUT14"/>
      <c r="PUU14"/>
      <c r="PUV14"/>
      <c r="PUW14"/>
      <c r="PUX14"/>
      <c r="PUY14"/>
      <c r="PUZ14"/>
      <c r="PVA14"/>
      <c r="PVB14"/>
      <c r="PVC14"/>
      <c r="PVD14"/>
      <c r="PVE14"/>
      <c r="PVF14"/>
      <c r="PVG14"/>
      <c r="PVH14"/>
      <c r="PVI14"/>
      <c r="PVJ14"/>
      <c r="PVK14"/>
      <c r="PVL14"/>
      <c r="PWQ14" s="112"/>
      <c r="PWR14" s="112"/>
      <c r="PWS14" s="112"/>
      <c r="PWT14" s="112"/>
      <c r="PWU14" s="112"/>
      <c r="PWV14" s="112"/>
      <c r="PWW14" s="112"/>
      <c r="PWX14" s="112"/>
      <c r="PWY14"/>
      <c r="PWZ14"/>
      <c r="PXA14"/>
      <c r="PXB14"/>
      <c r="PXC14"/>
      <c r="PXD14"/>
      <c r="PXE14"/>
      <c r="PXF14"/>
      <c r="PXG14"/>
      <c r="PXH14"/>
      <c r="PXI14"/>
      <c r="PXJ14"/>
      <c r="PXK14"/>
      <c r="PXL14"/>
      <c r="PXM14"/>
      <c r="PXN14"/>
      <c r="PXO14"/>
      <c r="PXP14"/>
      <c r="PXQ14"/>
      <c r="PXR14"/>
      <c r="PXS14"/>
      <c r="PXT14"/>
      <c r="PYY14" s="112"/>
      <c r="PYZ14" s="112"/>
      <c r="PZA14" s="112"/>
      <c r="PZB14" s="112"/>
      <c r="PZC14" s="112"/>
      <c r="PZD14" s="112"/>
      <c r="PZE14" s="112"/>
      <c r="PZF14" s="112"/>
      <c r="PZG14"/>
      <c r="PZH14"/>
      <c r="PZI14"/>
      <c r="PZJ14"/>
      <c r="PZK14"/>
      <c r="PZL14"/>
      <c r="PZM14"/>
      <c r="PZN14"/>
      <c r="PZO14"/>
      <c r="PZP14"/>
      <c r="PZQ14"/>
      <c r="PZR14"/>
      <c r="PZS14"/>
      <c r="PZT14"/>
      <c r="PZU14"/>
      <c r="PZV14"/>
      <c r="PZW14"/>
      <c r="PZX14"/>
      <c r="PZY14"/>
      <c r="PZZ14"/>
      <c r="QAA14"/>
      <c r="QAB14"/>
      <c r="QBG14" s="112"/>
      <c r="QBH14" s="112"/>
      <c r="QBI14" s="112"/>
      <c r="QBJ14" s="112"/>
      <c r="QBK14" s="112"/>
      <c r="QBL14" s="112"/>
      <c r="QBM14" s="112"/>
      <c r="QBN14" s="112"/>
      <c r="QBO14"/>
      <c r="QBP14"/>
      <c r="QBQ14"/>
      <c r="QBR14"/>
      <c r="QBS14"/>
      <c r="QBT14"/>
      <c r="QBU14"/>
      <c r="QBV14"/>
      <c r="QBW14"/>
      <c r="QBX14"/>
      <c r="QBY14"/>
      <c r="QBZ14"/>
      <c r="QCA14"/>
      <c r="QCB14"/>
      <c r="QCC14"/>
      <c r="QCD14"/>
      <c r="QCE14"/>
      <c r="QCF14"/>
      <c r="QCG14"/>
      <c r="QCH14"/>
      <c r="QCI14"/>
      <c r="QCJ14"/>
      <c r="QDO14" s="112"/>
      <c r="QDP14" s="112"/>
      <c r="QDQ14" s="112"/>
      <c r="QDR14" s="112"/>
      <c r="QDS14" s="112"/>
      <c r="QDT14" s="112"/>
      <c r="QDU14" s="112"/>
      <c r="QDV14" s="112"/>
      <c r="QDW14"/>
      <c r="QDX14"/>
      <c r="QDY14"/>
      <c r="QDZ14"/>
      <c r="QEA14"/>
      <c r="QEB14"/>
      <c r="QEC14"/>
      <c r="QED14"/>
      <c r="QEE14"/>
      <c r="QEF14"/>
      <c r="QEG14"/>
      <c r="QEH14"/>
      <c r="QEI14"/>
      <c r="QEJ14"/>
      <c r="QEK14"/>
      <c r="QEL14"/>
      <c r="QEM14"/>
      <c r="QEN14"/>
      <c r="QEO14"/>
      <c r="QEP14"/>
      <c r="QEQ14"/>
      <c r="QER14"/>
      <c r="QFW14" s="112"/>
      <c r="QFX14" s="112"/>
      <c r="QFY14" s="112"/>
      <c r="QFZ14" s="112"/>
      <c r="QGA14" s="112"/>
      <c r="QGB14" s="112"/>
      <c r="QGC14" s="112"/>
      <c r="QGD14" s="112"/>
      <c r="QGE14"/>
      <c r="QGF14"/>
      <c r="QGG14"/>
      <c r="QGH14"/>
      <c r="QGI14"/>
      <c r="QGJ14"/>
      <c r="QGK14"/>
      <c r="QGL14"/>
      <c r="QGM14"/>
      <c r="QGN14"/>
      <c r="QGO14"/>
      <c r="QGP14"/>
      <c r="QGQ14"/>
      <c r="QGR14"/>
      <c r="QGS14"/>
      <c r="QGT14"/>
      <c r="QGU14"/>
      <c r="QGV14"/>
      <c r="QGW14"/>
      <c r="QGX14"/>
      <c r="QGY14"/>
      <c r="QGZ14"/>
      <c r="QIE14" s="112"/>
      <c r="QIF14" s="112"/>
      <c r="QIG14" s="112"/>
      <c r="QIH14" s="112"/>
      <c r="QII14" s="112"/>
      <c r="QIJ14" s="112"/>
      <c r="QIK14" s="112"/>
      <c r="QIL14" s="112"/>
      <c r="QIM14"/>
      <c r="QIN14"/>
      <c r="QIO14"/>
      <c r="QIP14"/>
      <c r="QIQ14"/>
      <c r="QIR14"/>
      <c r="QIS14"/>
      <c r="QIT14"/>
      <c r="QIU14"/>
      <c r="QIV14"/>
      <c r="QIW14"/>
      <c r="QIX14"/>
      <c r="QIY14"/>
      <c r="QIZ14"/>
      <c r="QJA14"/>
      <c r="QJB14"/>
      <c r="QJC14"/>
      <c r="QJD14"/>
      <c r="QJE14"/>
      <c r="QJF14"/>
      <c r="QJG14"/>
      <c r="QJH14"/>
      <c r="QKM14" s="112"/>
      <c r="QKN14" s="112"/>
      <c r="QKO14" s="112"/>
      <c r="QKP14" s="112"/>
      <c r="QKQ14" s="112"/>
      <c r="QKR14" s="112"/>
      <c r="QKS14" s="112"/>
      <c r="QKT14" s="112"/>
      <c r="QKU14"/>
      <c r="QKV14"/>
      <c r="QKW14"/>
      <c r="QKX14"/>
      <c r="QKY14"/>
      <c r="QKZ14"/>
      <c r="QLA14"/>
      <c r="QLB14"/>
      <c r="QLC14"/>
      <c r="QLD14"/>
      <c r="QLE14"/>
      <c r="QLF14"/>
      <c r="QLG14"/>
      <c r="QLH14"/>
      <c r="QLI14"/>
      <c r="QLJ14"/>
      <c r="QLK14"/>
      <c r="QLL14"/>
      <c r="QLM14"/>
      <c r="QLN14"/>
      <c r="QLO14"/>
      <c r="QLP14"/>
      <c r="QMU14" s="112"/>
      <c r="QMV14" s="112"/>
      <c r="QMW14" s="112"/>
      <c r="QMX14" s="112"/>
      <c r="QMY14" s="112"/>
      <c r="QMZ14" s="112"/>
      <c r="QNA14" s="112"/>
      <c r="QNB14" s="112"/>
      <c r="QNC14"/>
      <c r="QND14"/>
      <c r="QNE14"/>
      <c r="QNF14"/>
      <c r="QNG14"/>
      <c r="QNH14"/>
      <c r="QNI14"/>
      <c r="QNJ14"/>
      <c r="QNK14"/>
      <c r="QNL14"/>
      <c r="QNM14"/>
      <c r="QNN14"/>
      <c r="QNO14"/>
      <c r="QNP14"/>
      <c r="QNQ14"/>
      <c r="QNR14"/>
      <c r="QNS14"/>
      <c r="QNT14"/>
      <c r="QNU14"/>
      <c r="QNV14"/>
      <c r="QNW14"/>
      <c r="QNX14"/>
      <c r="QPC14" s="112"/>
      <c r="QPD14" s="112"/>
      <c r="QPE14" s="112"/>
      <c r="QPF14" s="112"/>
      <c r="QPG14" s="112"/>
      <c r="QPH14" s="112"/>
      <c r="QPI14" s="112"/>
      <c r="QPJ14" s="112"/>
      <c r="QPK14"/>
      <c r="QPL14"/>
      <c r="QPM14"/>
      <c r="QPN14"/>
      <c r="QPO14"/>
      <c r="QPP14"/>
      <c r="QPQ14"/>
      <c r="QPR14"/>
      <c r="QPS14"/>
      <c r="QPT14"/>
      <c r="QPU14"/>
      <c r="QPV14"/>
      <c r="QPW14"/>
      <c r="QPX14"/>
      <c r="QPY14"/>
      <c r="QPZ14"/>
      <c r="QQA14"/>
      <c r="QQB14"/>
      <c r="QQC14"/>
      <c r="QQD14"/>
      <c r="QQE14"/>
      <c r="QQF14"/>
      <c r="QRK14" s="112"/>
      <c r="QRL14" s="112"/>
      <c r="QRM14" s="112"/>
      <c r="QRN14" s="112"/>
      <c r="QRO14" s="112"/>
      <c r="QRP14" s="112"/>
      <c r="QRQ14" s="112"/>
      <c r="QRR14" s="112"/>
      <c r="QRS14"/>
      <c r="QRT14"/>
      <c r="QRU14"/>
      <c r="QRV14"/>
      <c r="QRW14"/>
      <c r="QRX14"/>
      <c r="QRY14"/>
      <c r="QRZ14"/>
      <c r="QSA14"/>
      <c r="QSB14"/>
      <c r="QSC14"/>
      <c r="QSD14"/>
      <c r="QSE14"/>
      <c r="QSF14"/>
      <c r="QSG14"/>
      <c r="QSH14"/>
      <c r="QSI14"/>
      <c r="QSJ14"/>
      <c r="QSK14"/>
      <c r="QSL14"/>
      <c r="QSM14"/>
      <c r="QSN14"/>
      <c r="QTS14" s="112"/>
      <c r="QTT14" s="112"/>
      <c r="QTU14" s="112"/>
      <c r="QTV14" s="112"/>
      <c r="QTW14" s="112"/>
      <c r="QTX14" s="112"/>
      <c r="QTY14" s="112"/>
      <c r="QTZ14" s="112"/>
      <c r="QUA14"/>
      <c r="QUB14"/>
      <c r="QUC14"/>
      <c r="QUD14"/>
      <c r="QUE14"/>
      <c r="QUF14"/>
      <c r="QUG14"/>
      <c r="QUH14"/>
      <c r="QUI14"/>
      <c r="QUJ14"/>
      <c r="QUK14"/>
      <c r="QUL14"/>
      <c r="QUM14"/>
      <c r="QUN14"/>
      <c r="QUO14"/>
      <c r="QUP14"/>
      <c r="QUQ14"/>
      <c r="QUR14"/>
      <c r="QUS14"/>
      <c r="QUT14"/>
      <c r="QUU14"/>
      <c r="QUV14"/>
      <c r="QWA14" s="112"/>
      <c r="QWB14" s="112"/>
      <c r="QWC14" s="112"/>
      <c r="QWD14" s="112"/>
      <c r="QWE14" s="112"/>
      <c r="QWF14" s="112"/>
      <c r="QWG14" s="112"/>
      <c r="QWH14" s="112"/>
      <c r="QWI14"/>
      <c r="QWJ14"/>
      <c r="QWK14"/>
      <c r="QWL14"/>
      <c r="QWM14"/>
      <c r="QWN14"/>
      <c r="QWO14"/>
      <c r="QWP14"/>
      <c r="QWQ14"/>
      <c r="QWR14"/>
      <c r="QWS14"/>
      <c r="QWT14"/>
      <c r="QWU14"/>
      <c r="QWV14"/>
      <c r="QWW14"/>
      <c r="QWX14"/>
      <c r="QWY14"/>
      <c r="QWZ14"/>
      <c r="QXA14"/>
      <c r="QXB14"/>
      <c r="QXC14"/>
      <c r="QXD14"/>
      <c r="QYI14" s="112"/>
      <c r="QYJ14" s="112"/>
      <c r="QYK14" s="112"/>
      <c r="QYL14" s="112"/>
      <c r="QYM14" s="112"/>
      <c r="QYN14" s="112"/>
      <c r="QYO14" s="112"/>
      <c r="QYP14" s="112"/>
      <c r="QYQ14"/>
      <c r="QYR14"/>
      <c r="QYS14"/>
      <c r="QYT14"/>
      <c r="QYU14"/>
      <c r="QYV14"/>
      <c r="QYW14"/>
      <c r="QYX14"/>
      <c r="QYY14"/>
      <c r="QYZ14"/>
      <c r="QZA14"/>
      <c r="QZB14"/>
      <c r="QZC14"/>
      <c r="QZD14"/>
      <c r="QZE14"/>
      <c r="QZF14"/>
      <c r="QZG14"/>
      <c r="QZH14"/>
      <c r="QZI14"/>
      <c r="QZJ14"/>
      <c r="QZK14"/>
      <c r="QZL14"/>
      <c r="RAQ14" s="112"/>
      <c r="RAR14" s="112"/>
      <c r="RAS14" s="112"/>
      <c r="RAT14" s="112"/>
      <c r="RAU14" s="112"/>
      <c r="RAV14" s="112"/>
      <c r="RAW14" s="112"/>
      <c r="RAX14" s="112"/>
      <c r="RAY14"/>
      <c r="RAZ14"/>
      <c r="RBA14"/>
      <c r="RBB14"/>
      <c r="RBC14"/>
      <c r="RBD14"/>
      <c r="RBE14"/>
      <c r="RBF14"/>
      <c r="RBG14"/>
      <c r="RBH14"/>
      <c r="RBI14"/>
      <c r="RBJ14"/>
      <c r="RBK14"/>
      <c r="RBL14"/>
      <c r="RBM14"/>
      <c r="RBN14"/>
      <c r="RBO14"/>
      <c r="RBP14"/>
      <c r="RBQ14"/>
      <c r="RBR14"/>
      <c r="RBS14"/>
      <c r="RBT14"/>
      <c r="RCY14" s="112"/>
      <c r="RCZ14" s="112"/>
      <c r="RDA14" s="112"/>
      <c r="RDB14" s="112"/>
      <c r="RDC14" s="112"/>
      <c r="RDD14" s="112"/>
      <c r="RDE14" s="112"/>
      <c r="RDF14" s="112"/>
      <c r="RDG14"/>
      <c r="RDH14"/>
      <c r="RDI14"/>
      <c r="RDJ14"/>
      <c r="RDK14"/>
      <c r="RDL14"/>
      <c r="RDM14"/>
      <c r="RDN14"/>
      <c r="RDO14"/>
      <c r="RDP14"/>
      <c r="RDQ14"/>
      <c r="RDR14"/>
      <c r="RDS14"/>
      <c r="RDT14"/>
      <c r="RDU14"/>
      <c r="RDV14"/>
      <c r="RDW14"/>
      <c r="RDX14"/>
      <c r="RDY14"/>
      <c r="RDZ14"/>
      <c r="REA14"/>
      <c r="REB14"/>
      <c r="RFG14" s="112"/>
      <c r="RFH14" s="112"/>
      <c r="RFI14" s="112"/>
      <c r="RFJ14" s="112"/>
      <c r="RFK14" s="112"/>
      <c r="RFL14" s="112"/>
      <c r="RFM14" s="112"/>
      <c r="RFN14" s="112"/>
      <c r="RFO14"/>
      <c r="RFP14"/>
      <c r="RFQ14"/>
      <c r="RFR14"/>
      <c r="RFS14"/>
      <c r="RFT14"/>
      <c r="RFU14"/>
      <c r="RFV14"/>
      <c r="RFW14"/>
      <c r="RFX14"/>
      <c r="RFY14"/>
      <c r="RFZ14"/>
      <c r="RGA14"/>
      <c r="RGB14"/>
      <c r="RGC14"/>
      <c r="RGD14"/>
      <c r="RGE14"/>
      <c r="RGF14"/>
      <c r="RGG14"/>
      <c r="RGH14"/>
      <c r="RGI14"/>
      <c r="RGJ14"/>
      <c r="RHO14" s="112"/>
      <c r="RHP14" s="112"/>
      <c r="RHQ14" s="112"/>
      <c r="RHR14" s="112"/>
      <c r="RHS14" s="112"/>
      <c r="RHT14" s="112"/>
      <c r="RHU14" s="112"/>
      <c r="RHV14" s="112"/>
      <c r="RHW14"/>
      <c r="RHX14"/>
      <c r="RHY14"/>
      <c r="RHZ14"/>
      <c r="RIA14"/>
      <c r="RIB14"/>
      <c r="RIC14"/>
      <c r="RID14"/>
      <c r="RIE14"/>
      <c r="RIF14"/>
      <c r="RIG14"/>
      <c r="RIH14"/>
      <c r="RII14"/>
      <c r="RIJ14"/>
      <c r="RIK14"/>
      <c r="RIL14"/>
      <c r="RIM14"/>
      <c r="RIN14"/>
      <c r="RIO14"/>
      <c r="RIP14"/>
      <c r="RIQ14"/>
      <c r="RIR14"/>
      <c r="RJW14" s="112"/>
      <c r="RJX14" s="112"/>
      <c r="RJY14" s="112"/>
      <c r="RJZ14" s="112"/>
      <c r="RKA14" s="112"/>
      <c r="RKB14" s="112"/>
      <c r="RKC14" s="112"/>
      <c r="RKD14" s="112"/>
      <c r="RKE14"/>
      <c r="RKF14"/>
      <c r="RKG14"/>
      <c r="RKH14"/>
      <c r="RKI14"/>
      <c r="RKJ14"/>
      <c r="RKK14"/>
      <c r="RKL14"/>
      <c r="RKM14"/>
      <c r="RKN14"/>
      <c r="RKO14"/>
      <c r="RKP14"/>
      <c r="RKQ14"/>
      <c r="RKR14"/>
      <c r="RKS14"/>
      <c r="RKT14"/>
      <c r="RKU14"/>
      <c r="RKV14"/>
      <c r="RKW14"/>
      <c r="RKX14"/>
      <c r="RKY14"/>
      <c r="RKZ14"/>
      <c r="RME14" s="112"/>
      <c r="RMF14" s="112"/>
      <c r="RMG14" s="112"/>
      <c r="RMH14" s="112"/>
      <c r="RMI14" s="112"/>
      <c r="RMJ14" s="112"/>
      <c r="RMK14" s="112"/>
      <c r="RML14" s="112"/>
      <c r="RMM14"/>
      <c r="RMN14"/>
      <c r="RMO14"/>
      <c r="RMP14"/>
      <c r="RMQ14"/>
      <c r="RMR14"/>
      <c r="RMS14"/>
      <c r="RMT14"/>
      <c r="RMU14"/>
      <c r="RMV14"/>
      <c r="RMW14"/>
      <c r="RMX14"/>
      <c r="RMY14"/>
      <c r="RMZ14"/>
      <c r="RNA14"/>
      <c r="RNB14"/>
      <c r="RNC14"/>
      <c r="RND14"/>
      <c r="RNE14"/>
      <c r="RNF14"/>
      <c r="RNG14"/>
      <c r="RNH14"/>
      <c r="ROM14" s="112"/>
      <c r="RON14" s="112"/>
      <c r="ROO14" s="112"/>
      <c r="ROP14" s="112"/>
      <c r="ROQ14" s="112"/>
      <c r="ROR14" s="112"/>
      <c r="ROS14" s="112"/>
      <c r="ROT14" s="112"/>
      <c r="ROU14"/>
      <c r="ROV14"/>
      <c r="ROW14"/>
      <c r="ROX14"/>
      <c r="ROY14"/>
      <c r="ROZ14"/>
      <c r="RPA14"/>
      <c r="RPB14"/>
      <c r="RPC14"/>
      <c r="RPD14"/>
      <c r="RPE14"/>
      <c r="RPF14"/>
      <c r="RPG14"/>
      <c r="RPH14"/>
      <c r="RPI14"/>
      <c r="RPJ14"/>
      <c r="RPK14"/>
      <c r="RPL14"/>
      <c r="RPM14"/>
      <c r="RPN14"/>
      <c r="RPO14"/>
      <c r="RPP14"/>
      <c r="RQU14" s="112"/>
      <c r="RQV14" s="112"/>
      <c r="RQW14" s="112"/>
      <c r="RQX14" s="112"/>
      <c r="RQY14" s="112"/>
      <c r="RQZ14" s="112"/>
      <c r="RRA14" s="112"/>
      <c r="RRB14" s="112"/>
      <c r="RRC14"/>
      <c r="RRD14"/>
      <c r="RRE14"/>
      <c r="RRF14"/>
      <c r="RRG14"/>
      <c r="RRH14"/>
      <c r="RRI14"/>
      <c r="RRJ14"/>
      <c r="RRK14"/>
      <c r="RRL14"/>
      <c r="RRM14"/>
      <c r="RRN14"/>
      <c r="RRO14"/>
      <c r="RRP14"/>
      <c r="RRQ14"/>
      <c r="RRR14"/>
      <c r="RRS14"/>
      <c r="RRT14"/>
      <c r="RRU14"/>
      <c r="RRV14"/>
      <c r="RRW14"/>
      <c r="RRX14"/>
      <c r="RTC14" s="112"/>
      <c r="RTD14" s="112"/>
      <c r="RTE14" s="112"/>
      <c r="RTF14" s="112"/>
      <c r="RTG14" s="112"/>
      <c r="RTH14" s="112"/>
      <c r="RTI14" s="112"/>
      <c r="RTJ14" s="112"/>
      <c r="RTK14"/>
      <c r="RTL14"/>
      <c r="RTM14"/>
      <c r="RTN14"/>
      <c r="RTO14"/>
      <c r="RTP14"/>
      <c r="RTQ14"/>
      <c r="RTR14"/>
      <c r="RTS14"/>
      <c r="RTT14"/>
      <c r="RTU14"/>
      <c r="RTV14"/>
      <c r="RTW14"/>
      <c r="RTX14"/>
      <c r="RTY14"/>
      <c r="RTZ14"/>
      <c r="RUA14"/>
      <c r="RUB14"/>
      <c r="RUC14"/>
      <c r="RUD14"/>
      <c r="RUE14"/>
      <c r="RUF14"/>
      <c r="RVK14" s="112"/>
      <c r="RVL14" s="112"/>
      <c r="RVM14" s="112"/>
      <c r="RVN14" s="112"/>
      <c r="RVO14" s="112"/>
      <c r="RVP14" s="112"/>
      <c r="RVQ14" s="112"/>
      <c r="RVR14" s="112"/>
      <c r="RVS14"/>
      <c r="RVT14"/>
      <c r="RVU14"/>
      <c r="RVV14"/>
      <c r="RVW14"/>
      <c r="RVX14"/>
      <c r="RVY14"/>
      <c r="RVZ14"/>
      <c r="RWA14"/>
      <c r="RWB14"/>
      <c r="RWC14"/>
      <c r="RWD14"/>
      <c r="RWE14"/>
      <c r="RWF14"/>
      <c r="RWG14"/>
      <c r="RWH14"/>
      <c r="RWI14"/>
      <c r="RWJ14"/>
      <c r="RWK14"/>
      <c r="RWL14"/>
      <c r="RWM14"/>
      <c r="RWN14"/>
      <c r="RXS14" s="112"/>
      <c r="RXT14" s="112"/>
      <c r="RXU14" s="112"/>
      <c r="RXV14" s="112"/>
      <c r="RXW14" s="112"/>
      <c r="RXX14" s="112"/>
      <c r="RXY14" s="112"/>
      <c r="RXZ14" s="112"/>
      <c r="RYA14"/>
      <c r="RYB14"/>
      <c r="RYC14"/>
      <c r="RYD14"/>
      <c r="RYE14"/>
      <c r="RYF14"/>
      <c r="RYG14"/>
      <c r="RYH14"/>
      <c r="RYI14"/>
      <c r="RYJ14"/>
      <c r="RYK14"/>
      <c r="RYL14"/>
      <c r="RYM14"/>
      <c r="RYN14"/>
      <c r="RYO14"/>
      <c r="RYP14"/>
      <c r="RYQ14"/>
      <c r="RYR14"/>
      <c r="RYS14"/>
      <c r="RYT14"/>
      <c r="RYU14"/>
      <c r="RYV14"/>
      <c r="SAA14" s="112"/>
      <c r="SAB14" s="112"/>
      <c r="SAC14" s="112"/>
      <c r="SAD14" s="112"/>
      <c r="SAE14" s="112"/>
      <c r="SAF14" s="112"/>
      <c r="SAG14" s="112"/>
      <c r="SAH14" s="112"/>
      <c r="SAI14"/>
      <c r="SAJ14"/>
      <c r="SAK14"/>
      <c r="SAL14"/>
      <c r="SAM14"/>
      <c r="SAN14"/>
      <c r="SAO14"/>
      <c r="SAP14"/>
      <c r="SAQ14"/>
      <c r="SAR14"/>
      <c r="SAS14"/>
      <c r="SAT14"/>
      <c r="SAU14"/>
      <c r="SAV14"/>
      <c r="SAW14"/>
      <c r="SAX14"/>
      <c r="SAY14"/>
      <c r="SAZ14"/>
      <c r="SBA14"/>
      <c r="SBB14"/>
      <c r="SBC14"/>
      <c r="SBD14"/>
      <c r="SCI14" s="112"/>
      <c r="SCJ14" s="112"/>
      <c r="SCK14" s="112"/>
      <c r="SCL14" s="112"/>
      <c r="SCM14" s="112"/>
      <c r="SCN14" s="112"/>
      <c r="SCO14" s="112"/>
      <c r="SCP14" s="112"/>
      <c r="SCQ14"/>
      <c r="SCR14"/>
      <c r="SCS14"/>
      <c r="SCT14"/>
      <c r="SCU14"/>
      <c r="SCV14"/>
      <c r="SCW14"/>
      <c r="SCX14"/>
      <c r="SCY14"/>
      <c r="SCZ14"/>
      <c r="SDA14"/>
      <c r="SDB14"/>
      <c r="SDC14"/>
      <c r="SDD14"/>
      <c r="SDE14"/>
      <c r="SDF14"/>
      <c r="SDG14"/>
      <c r="SDH14"/>
      <c r="SDI14"/>
      <c r="SDJ14"/>
      <c r="SDK14"/>
      <c r="SDL14"/>
      <c r="SEQ14" s="112"/>
      <c r="SER14" s="112"/>
      <c r="SES14" s="112"/>
      <c r="SET14" s="112"/>
      <c r="SEU14" s="112"/>
      <c r="SEV14" s="112"/>
      <c r="SEW14" s="112"/>
      <c r="SEX14" s="112"/>
      <c r="SEY14"/>
      <c r="SEZ14"/>
      <c r="SFA14"/>
      <c r="SFB14"/>
      <c r="SFC14"/>
      <c r="SFD14"/>
      <c r="SFE14"/>
      <c r="SFF14"/>
      <c r="SFG14"/>
      <c r="SFH14"/>
      <c r="SFI14"/>
      <c r="SFJ14"/>
      <c r="SFK14"/>
      <c r="SFL14"/>
      <c r="SFM14"/>
      <c r="SFN14"/>
      <c r="SFO14"/>
      <c r="SFP14"/>
      <c r="SFQ14"/>
      <c r="SFR14"/>
      <c r="SFS14"/>
      <c r="SFT14"/>
      <c r="SGY14" s="112"/>
      <c r="SGZ14" s="112"/>
      <c r="SHA14" s="112"/>
      <c r="SHB14" s="112"/>
      <c r="SHC14" s="112"/>
      <c r="SHD14" s="112"/>
      <c r="SHE14" s="112"/>
      <c r="SHF14" s="112"/>
      <c r="SHG14"/>
      <c r="SHH14"/>
      <c r="SHI14"/>
      <c r="SHJ14"/>
      <c r="SHK14"/>
      <c r="SHL14"/>
      <c r="SHM14"/>
      <c r="SHN14"/>
      <c r="SHO14"/>
      <c r="SHP14"/>
      <c r="SHQ14"/>
      <c r="SHR14"/>
      <c r="SHS14"/>
      <c r="SHT14"/>
      <c r="SHU14"/>
      <c r="SHV14"/>
      <c r="SHW14"/>
      <c r="SHX14"/>
      <c r="SHY14"/>
      <c r="SHZ14"/>
      <c r="SIA14"/>
      <c r="SIB14"/>
      <c r="SJG14" s="112"/>
      <c r="SJH14" s="112"/>
      <c r="SJI14" s="112"/>
      <c r="SJJ14" s="112"/>
      <c r="SJK14" s="112"/>
      <c r="SJL14" s="112"/>
      <c r="SJM14" s="112"/>
      <c r="SJN14" s="112"/>
      <c r="SJO14"/>
      <c r="SJP14"/>
      <c r="SJQ14"/>
      <c r="SJR14"/>
      <c r="SJS14"/>
      <c r="SJT14"/>
      <c r="SJU14"/>
      <c r="SJV14"/>
      <c r="SJW14"/>
      <c r="SJX14"/>
      <c r="SJY14"/>
      <c r="SJZ14"/>
      <c r="SKA14"/>
      <c r="SKB14"/>
      <c r="SKC14"/>
      <c r="SKD14"/>
      <c r="SKE14"/>
      <c r="SKF14"/>
      <c r="SKG14"/>
      <c r="SKH14"/>
      <c r="SKI14"/>
      <c r="SKJ14"/>
      <c r="SLO14" s="112"/>
      <c r="SLP14" s="112"/>
      <c r="SLQ14" s="112"/>
      <c r="SLR14" s="112"/>
      <c r="SLS14" s="112"/>
      <c r="SLT14" s="112"/>
      <c r="SLU14" s="112"/>
      <c r="SLV14" s="112"/>
      <c r="SLW14"/>
      <c r="SLX14"/>
      <c r="SLY14"/>
      <c r="SLZ14"/>
      <c r="SMA14"/>
      <c r="SMB14"/>
      <c r="SMC14"/>
      <c r="SMD14"/>
      <c r="SME14"/>
      <c r="SMF14"/>
      <c r="SMG14"/>
      <c r="SMH14"/>
      <c r="SMI14"/>
      <c r="SMJ14"/>
      <c r="SMK14"/>
      <c r="SML14"/>
      <c r="SMM14"/>
      <c r="SMN14"/>
      <c r="SMO14"/>
      <c r="SMP14"/>
      <c r="SMQ14"/>
      <c r="SMR14"/>
      <c r="SNW14" s="112"/>
      <c r="SNX14" s="112"/>
      <c r="SNY14" s="112"/>
      <c r="SNZ14" s="112"/>
      <c r="SOA14" s="112"/>
      <c r="SOB14" s="112"/>
      <c r="SOC14" s="112"/>
      <c r="SOD14" s="112"/>
      <c r="SOE14"/>
      <c r="SOF14"/>
      <c r="SOG14"/>
      <c r="SOH14"/>
      <c r="SOI14"/>
      <c r="SOJ14"/>
      <c r="SOK14"/>
      <c r="SOL14"/>
      <c r="SOM14"/>
      <c r="SON14"/>
      <c r="SOO14"/>
      <c r="SOP14"/>
      <c r="SOQ14"/>
      <c r="SOR14"/>
      <c r="SOS14"/>
      <c r="SOT14"/>
      <c r="SOU14"/>
      <c r="SOV14"/>
      <c r="SOW14"/>
      <c r="SOX14"/>
      <c r="SOY14"/>
      <c r="SOZ14"/>
      <c r="SQE14" s="112"/>
      <c r="SQF14" s="112"/>
      <c r="SQG14" s="112"/>
      <c r="SQH14" s="112"/>
      <c r="SQI14" s="112"/>
      <c r="SQJ14" s="112"/>
      <c r="SQK14" s="112"/>
      <c r="SQL14" s="112"/>
      <c r="SQM14"/>
      <c r="SQN14"/>
      <c r="SQO14"/>
      <c r="SQP14"/>
      <c r="SQQ14"/>
      <c r="SQR14"/>
      <c r="SQS14"/>
      <c r="SQT14"/>
      <c r="SQU14"/>
      <c r="SQV14"/>
      <c r="SQW14"/>
      <c r="SQX14"/>
      <c r="SQY14"/>
      <c r="SQZ14"/>
      <c r="SRA14"/>
      <c r="SRB14"/>
      <c r="SRC14"/>
      <c r="SRD14"/>
      <c r="SRE14"/>
      <c r="SRF14"/>
      <c r="SRG14"/>
      <c r="SRH14"/>
      <c r="SSM14" s="112"/>
      <c r="SSN14" s="112"/>
      <c r="SSO14" s="112"/>
      <c r="SSP14" s="112"/>
      <c r="SSQ14" s="112"/>
      <c r="SSR14" s="112"/>
      <c r="SSS14" s="112"/>
      <c r="SST14" s="112"/>
      <c r="SSU14"/>
      <c r="SSV14"/>
      <c r="SSW14"/>
      <c r="SSX14"/>
      <c r="SSY14"/>
      <c r="SSZ14"/>
      <c r="STA14"/>
      <c r="STB14"/>
      <c r="STC14"/>
      <c r="STD14"/>
      <c r="STE14"/>
      <c r="STF14"/>
      <c r="STG14"/>
      <c r="STH14"/>
      <c r="STI14"/>
      <c r="STJ14"/>
      <c r="STK14"/>
      <c r="STL14"/>
      <c r="STM14"/>
      <c r="STN14"/>
      <c r="STO14"/>
      <c r="STP14"/>
      <c r="SUU14" s="112"/>
      <c r="SUV14" s="112"/>
      <c r="SUW14" s="112"/>
      <c r="SUX14" s="112"/>
      <c r="SUY14" s="112"/>
      <c r="SUZ14" s="112"/>
      <c r="SVA14" s="112"/>
      <c r="SVB14" s="112"/>
      <c r="SVC14"/>
      <c r="SVD14"/>
      <c r="SVE14"/>
      <c r="SVF14"/>
      <c r="SVG14"/>
      <c r="SVH14"/>
      <c r="SVI14"/>
      <c r="SVJ14"/>
      <c r="SVK14"/>
      <c r="SVL14"/>
      <c r="SVM14"/>
      <c r="SVN14"/>
      <c r="SVO14"/>
      <c r="SVP14"/>
      <c r="SVQ14"/>
      <c r="SVR14"/>
      <c r="SVS14"/>
      <c r="SVT14"/>
      <c r="SVU14"/>
      <c r="SVV14"/>
      <c r="SVW14"/>
      <c r="SVX14"/>
      <c r="SXC14" s="112"/>
      <c r="SXD14" s="112"/>
      <c r="SXE14" s="112"/>
      <c r="SXF14" s="112"/>
      <c r="SXG14" s="112"/>
      <c r="SXH14" s="112"/>
      <c r="SXI14" s="112"/>
      <c r="SXJ14" s="112"/>
      <c r="SXK14"/>
      <c r="SXL14"/>
      <c r="SXM14"/>
      <c r="SXN14"/>
      <c r="SXO14"/>
      <c r="SXP14"/>
      <c r="SXQ14"/>
      <c r="SXR14"/>
      <c r="SXS14"/>
      <c r="SXT14"/>
      <c r="SXU14"/>
      <c r="SXV14"/>
      <c r="SXW14"/>
      <c r="SXX14"/>
      <c r="SXY14"/>
      <c r="SXZ14"/>
      <c r="SYA14"/>
      <c r="SYB14"/>
      <c r="SYC14"/>
      <c r="SYD14"/>
      <c r="SYE14"/>
      <c r="SYF14"/>
      <c r="SZK14" s="112"/>
      <c r="SZL14" s="112"/>
      <c r="SZM14" s="112"/>
      <c r="SZN14" s="112"/>
      <c r="SZO14" s="112"/>
      <c r="SZP14" s="112"/>
      <c r="SZQ14" s="112"/>
      <c r="SZR14" s="112"/>
      <c r="SZS14"/>
      <c r="SZT14"/>
      <c r="SZU14"/>
      <c r="SZV14"/>
      <c r="SZW14"/>
      <c r="SZX14"/>
      <c r="SZY14"/>
      <c r="SZZ14"/>
      <c r="TAA14"/>
      <c r="TAB14"/>
      <c r="TAC14"/>
      <c r="TAD14"/>
      <c r="TAE14"/>
      <c r="TAF14"/>
      <c r="TAG14"/>
      <c r="TAH14"/>
      <c r="TAI14"/>
      <c r="TAJ14"/>
      <c r="TAK14"/>
      <c r="TAL14"/>
      <c r="TAM14"/>
      <c r="TAN14"/>
      <c r="TBS14" s="112"/>
      <c r="TBT14" s="112"/>
      <c r="TBU14" s="112"/>
      <c r="TBV14" s="112"/>
      <c r="TBW14" s="112"/>
      <c r="TBX14" s="112"/>
      <c r="TBY14" s="112"/>
      <c r="TBZ14" s="112"/>
      <c r="TCA14"/>
      <c r="TCB14"/>
      <c r="TCC14"/>
      <c r="TCD14"/>
      <c r="TCE14"/>
      <c r="TCF14"/>
      <c r="TCG14"/>
      <c r="TCH14"/>
      <c r="TCI14"/>
      <c r="TCJ14"/>
      <c r="TCK14"/>
      <c r="TCL14"/>
      <c r="TCM14"/>
      <c r="TCN14"/>
      <c r="TCO14"/>
      <c r="TCP14"/>
      <c r="TCQ14"/>
      <c r="TCR14"/>
      <c r="TCS14"/>
      <c r="TCT14"/>
      <c r="TCU14"/>
      <c r="TCV14"/>
      <c r="TEA14" s="112"/>
      <c r="TEB14" s="112"/>
      <c r="TEC14" s="112"/>
      <c r="TED14" s="112"/>
      <c r="TEE14" s="112"/>
      <c r="TEF14" s="112"/>
      <c r="TEG14" s="112"/>
      <c r="TEH14" s="112"/>
      <c r="TEI14"/>
      <c r="TEJ14"/>
      <c r="TEK14"/>
      <c r="TEL14"/>
      <c r="TEM14"/>
      <c r="TEN14"/>
      <c r="TEO14"/>
      <c r="TEP14"/>
      <c r="TEQ14"/>
      <c r="TER14"/>
      <c r="TES14"/>
      <c r="TET14"/>
      <c r="TEU14"/>
      <c r="TEV14"/>
      <c r="TEW14"/>
      <c r="TEX14"/>
      <c r="TEY14"/>
      <c r="TEZ14"/>
      <c r="TFA14"/>
      <c r="TFB14"/>
      <c r="TFC14"/>
      <c r="TFD14"/>
      <c r="TGI14" s="112"/>
      <c r="TGJ14" s="112"/>
      <c r="TGK14" s="112"/>
      <c r="TGL14" s="112"/>
      <c r="TGM14" s="112"/>
      <c r="TGN14" s="112"/>
      <c r="TGO14" s="112"/>
      <c r="TGP14" s="112"/>
      <c r="TGQ14"/>
      <c r="TGR14"/>
      <c r="TGS14"/>
      <c r="TGT14"/>
      <c r="TGU14"/>
      <c r="TGV14"/>
      <c r="TGW14"/>
      <c r="TGX14"/>
      <c r="TGY14"/>
      <c r="TGZ14"/>
      <c r="THA14"/>
      <c r="THB14"/>
      <c r="THC14"/>
      <c r="THD14"/>
      <c r="THE14"/>
      <c r="THF14"/>
      <c r="THG14"/>
      <c r="THH14"/>
      <c r="THI14"/>
      <c r="THJ14"/>
      <c r="THK14"/>
      <c r="THL14"/>
      <c r="TIQ14" s="112"/>
      <c r="TIR14" s="112"/>
      <c r="TIS14" s="112"/>
      <c r="TIT14" s="112"/>
      <c r="TIU14" s="112"/>
      <c r="TIV14" s="112"/>
      <c r="TIW14" s="112"/>
      <c r="TIX14" s="112"/>
      <c r="TIY14"/>
      <c r="TIZ14"/>
      <c r="TJA14"/>
      <c r="TJB14"/>
      <c r="TJC14"/>
      <c r="TJD14"/>
      <c r="TJE14"/>
      <c r="TJF14"/>
      <c r="TJG14"/>
      <c r="TJH14"/>
      <c r="TJI14"/>
      <c r="TJJ14"/>
      <c r="TJK14"/>
      <c r="TJL14"/>
      <c r="TJM14"/>
      <c r="TJN14"/>
      <c r="TJO14"/>
      <c r="TJP14"/>
      <c r="TJQ14"/>
      <c r="TJR14"/>
      <c r="TJS14"/>
      <c r="TJT14"/>
      <c r="TKY14" s="112"/>
      <c r="TKZ14" s="112"/>
      <c r="TLA14" s="112"/>
      <c r="TLB14" s="112"/>
      <c r="TLC14" s="112"/>
      <c r="TLD14" s="112"/>
      <c r="TLE14" s="112"/>
      <c r="TLF14" s="112"/>
      <c r="TLG14"/>
      <c r="TLH14"/>
      <c r="TLI14"/>
      <c r="TLJ14"/>
      <c r="TLK14"/>
      <c r="TLL14"/>
      <c r="TLM14"/>
      <c r="TLN14"/>
      <c r="TLO14"/>
      <c r="TLP14"/>
      <c r="TLQ14"/>
      <c r="TLR14"/>
      <c r="TLS14"/>
      <c r="TLT14"/>
      <c r="TLU14"/>
      <c r="TLV14"/>
      <c r="TLW14"/>
      <c r="TLX14"/>
      <c r="TLY14"/>
      <c r="TLZ14"/>
      <c r="TMA14"/>
      <c r="TMB14"/>
      <c r="TNG14" s="112"/>
      <c r="TNH14" s="112"/>
      <c r="TNI14" s="112"/>
      <c r="TNJ14" s="112"/>
      <c r="TNK14" s="112"/>
      <c r="TNL14" s="112"/>
      <c r="TNM14" s="112"/>
      <c r="TNN14" s="112"/>
      <c r="TNO14"/>
      <c r="TNP14"/>
      <c r="TNQ14"/>
      <c r="TNR14"/>
      <c r="TNS14"/>
      <c r="TNT14"/>
      <c r="TNU14"/>
      <c r="TNV14"/>
      <c r="TNW14"/>
      <c r="TNX14"/>
      <c r="TNY14"/>
      <c r="TNZ14"/>
      <c r="TOA14"/>
      <c r="TOB14"/>
      <c r="TOC14"/>
      <c r="TOD14"/>
      <c r="TOE14"/>
      <c r="TOF14"/>
      <c r="TOG14"/>
      <c r="TOH14"/>
      <c r="TOI14"/>
      <c r="TOJ14"/>
      <c r="TPO14" s="112"/>
      <c r="TPP14" s="112"/>
      <c r="TPQ14" s="112"/>
      <c r="TPR14" s="112"/>
      <c r="TPS14" s="112"/>
      <c r="TPT14" s="112"/>
      <c r="TPU14" s="112"/>
      <c r="TPV14" s="112"/>
      <c r="TPW14"/>
      <c r="TPX14"/>
      <c r="TPY14"/>
      <c r="TPZ14"/>
      <c r="TQA14"/>
      <c r="TQB14"/>
      <c r="TQC14"/>
      <c r="TQD14"/>
      <c r="TQE14"/>
      <c r="TQF14"/>
      <c r="TQG14"/>
      <c r="TQH14"/>
      <c r="TQI14"/>
      <c r="TQJ14"/>
      <c r="TQK14"/>
      <c r="TQL14"/>
      <c r="TQM14"/>
      <c r="TQN14"/>
      <c r="TQO14"/>
      <c r="TQP14"/>
      <c r="TQQ14"/>
      <c r="TQR14"/>
      <c r="TRW14" s="112"/>
      <c r="TRX14" s="112"/>
      <c r="TRY14" s="112"/>
      <c r="TRZ14" s="112"/>
      <c r="TSA14" s="112"/>
      <c r="TSB14" s="112"/>
      <c r="TSC14" s="112"/>
      <c r="TSD14" s="112"/>
      <c r="TSE14"/>
      <c r="TSF14"/>
      <c r="TSG14"/>
      <c r="TSH14"/>
      <c r="TSI14"/>
      <c r="TSJ14"/>
      <c r="TSK14"/>
      <c r="TSL14"/>
      <c r="TSM14"/>
      <c r="TSN14"/>
      <c r="TSO14"/>
      <c r="TSP14"/>
      <c r="TSQ14"/>
      <c r="TSR14"/>
      <c r="TSS14"/>
      <c r="TST14"/>
      <c r="TSU14"/>
      <c r="TSV14"/>
      <c r="TSW14"/>
      <c r="TSX14"/>
      <c r="TSY14"/>
      <c r="TSZ14"/>
      <c r="TUE14" s="112"/>
      <c r="TUF14" s="112"/>
      <c r="TUG14" s="112"/>
      <c r="TUH14" s="112"/>
      <c r="TUI14" s="112"/>
      <c r="TUJ14" s="112"/>
      <c r="TUK14" s="112"/>
      <c r="TUL14" s="112"/>
      <c r="TUM14"/>
      <c r="TUN14"/>
      <c r="TUO14"/>
      <c r="TUP14"/>
      <c r="TUQ14"/>
      <c r="TUR14"/>
      <c r="TUS14"/>
      <c r="TUT14"/>
      <c r="TUU14"/>
      <c r="TUV14"/>
      <c r="TUW14"/>
      <c r="TUX14"/>
      <c r="TUY14"/>
      <c r="TUZ14"/>
      <c r="TVA14"/>
      <c r="TVB14"/>
      <c r="TVC14"/>
      <c r="TVD14"/>
      <c r="TVE14"/>
      <c r="TVF14"/>
      <c r="TVG14"/>
      <c r="TVH14"/>
      <c r="TWM14" s="112"/>
      <c r="TWN14" s="112"/>
      <c r="TWO14" s="112"/>
      <c r="TWP14" s="112"/>
      <c r="TWQ14" s="112"/>
      <c r="TWR14" s="112"/>
      <c r="TWS14" s="112"/>
      <c r="TWT14" s="112"/>
      <c r="TWU14"/>
      <c r="TWV14"/>
      <c r="TWW14"/>
      <c r="TWX14"/>
      <c r="TWY14"/>
      <c r="TWZ14"/>
      <c r="TXA14"/>
      <c r="TXB14"/>
      <c r="TXC14"/>
      <c r="TXD14"/>
      <c r="TXE14"/>
      <c r="TXF14"/>
      <c r="TXG14"/>
      <c r="TXH14"/>
      <c r="TXI14"/>
      <c r="TXJ14"/>
      <c r="TXK14"/>
      <c r="TXL14"/>
      <c r="TXM14"/>
      <c r="TXN14"/>
      <c r="TXO14"/>
      <c r="TXP14"/>
      <c r="TYU14" s="112"/>
      <c r="TYV14" s="112"/>
      <c r="TYW14" s="112"/>
      <c r="TYX14" s="112"/>
      <c r="TYY14" s="112"/>
      <c r="TYZ14" s="112"/>
      <c r="TZA14" s="112"/>
      <c r="TZB14" s="112"/>
      <c r="TZC14"/>
      <c r="TZD14"/>
      <c r="TZE14"/>
      <c r="TZF14"/>
      <c r="TZG14"/>
      <c r="TZH14"/>
      <c r="TZI14"/>
      <c r="TZJ14"/>
      <c r="TZK14"/>
      <c r="TZL14"/>
      <c r="TZM14"/>
      <c r="TZN14"/>
      <c r="TZO14"/>
      <c r="TZP14"/>
      <c r="TZQ14"/>
      <c r="TZR14"/>
      <c r="TZS14"/>
      <c r="TZT14"/>
      <c r="TZU14"/>
      <c r="TZV14"/>
      <c r="TZW14"/>
      <c r="TZX14"/>
      <c r="UBC14" s="112"/>
      <c r="UBD14" s="112"/>
      <c r="UBE14" s="112"/>
      <c r="UBF14" s="112"/>
      <c r="UBG14" s="112"/>
      <c r="UBH14" s="112"/>
      <c r="UBI14" s="112"/>
      <c r="UBJ14" s="112"/>
      <c r="UBK14"/>
      <c r="UBL14"/>
      <c r="UBM14"/>
      <c r="UBN14"/>
      <c r="UBO14"/>
      <c r="UBP14"/>
      <c r="UBQ14"/>
      <c r="UBR14"/>
      <c r="UBS14"/>
      <c r="UBT14"/>
      <c r="UBU14"/>
      <c r="UBV14"/>
      <c r="UBW14"/>
      <c r="UBX14"/>
      <c r="UBY14"/>
      <c r="UBZ14"/>
      <c r="UCA14"/>
      <c r="UCB14"/>
      <c r="UCC14"/>
      <c r="UCD14"/>
      <c r="UCE14"/>
      <c r="UCF14"/>
      <c r="UDK14" s="112"/>
      <c r="UDL14" s="112"/>
      <c r="UDM14" s="112"/>
      <c r="UDN14" s="112"/>
      <c r="UDO14" s="112"/>
      <c r="UDP14" s="112"/>
      <c r="UDQ14" s="112"/>
      <c r="UDR14" s="112"/>
      <c r="UDS14"/>
      <c r="UDT14"/>
      <c r="UDU14"/>
      <c r="UDV14"/>
      <c r="UDW14"/>
      <c r="UDX14"/>
      <c r="UDY14"/>
      <c r="UDZ14"/>
      <c r="UEA14"/>
      <c r="UEB14"/>
      <c r="UEC14"/>
      <c r="UED14"/>
      <c r="UEE14"/>
      <c r="UEF14"/>
      <c r="UEG14"/>
      <c r="UEH14"/>
      <c r="UEI14"/>
      <c r="UEJ14"/>
      <c r="UEK14"/>
      <c r="UEL14"/>
      <c r="UEM14"/>
      <c r="UEN14"/>
      <c r="UFS14" s="112"/>
      <c r="UFT14" s="112"/>
      <c r="UFU14" s="112"/>
      <c r="UFV14" s="112"/>
      <c r="UFW14" s="112"/>
      <c r="UFX14" s="112"/>
      <c r="UFY14" s="112"/>
      <c r="UFZ14" s="112"/>
      <c r="UGA14"/>
      <c r="UGB14"/>
      <c r="UGC14"/>
      <c r="UGD14"/>
      <c r="UGE14"/>
      <c r="UGF14"/>
      <c r="UGG14"/>
      <c r="UGH14"/>
      <c r="UGI14"/>
      <c r="UGJ14"/>
      <c r="UGK14"/>
      <c r="UGL14"/>
      <c r="UGM14"/>
      <c r="UGN14"/>
      <c r="UGO14"/>
      <c r="UGP14"/>
      <c r="UGQ14"/>
      <c r="UGR14"/>
      <c r="UGS14"/>
      <c r="UGT14"/>
      <c r="UGU14"/>
      <c r="UGV14"/>
      <c r="UIA14" s="112"/>
      <c r="UIB14" s="112"/>
      <c r="UIC14" s="112"/>
      <c r="UID14" s="112"/>
      <c r="UIE14" s="112"/>
      <c r="UIF14" s="112"/>
      <c r="UIG14" s="112"/>
      <c r="UIH14" s="112"/>
      <c r="UII14"/>
      <c r="UIJ14"/>
      <c r="UIK14"/>
      <c r="UIL14"/>
      <c r="UIM14"/>
      <c r="UIN14"/>
      <c r="UIO14"/>
      <c r="UIP14"/>
      <c r="UIQ14"/>
      <c r="UIR14"/>
      <c r="UIS14"/>
      <c r="UIT14"/>
      <c r="UIU14"/>
      <c r="UIV14"/>
      <c r="UIW14"/>
      <c r="UIX14"/>
      <c r="UIY14"/>
      <c r="UIZ14"/>
      <c r="UJA14"/>
      <c r="UJB14"/>
      <c r="UJC14"/>
      <c r="UJD14"/>
      <c r="UKI14" s="112"/>
      <c r="UKJ14" s="112"/>
      <c r="UKK14" s="112"/>
      <c r="UKL14" s="112"/>
      <c r="UKM14" s="112"/>
      <c r="UKN14" s="112"/>
      <c r="UKO14" s="112"/>
      <c r="UKP14" s="112"/>
      <c r="UKQ14"/>
      <c r="UKR14"/>
      <c r="UKS14"/>
      <c r="UKT14"/>
      <c r="UKU14"/>
      <c r="UKV14"/>
      <c r="UKW14"/>
      <c r="UKX14"/>
      <c r="UKY14"/>
      <c r="UKZ14"/>
      <c r="ULA14"/>
      <c r="ULB14"/>
      <c r="ULC14"/>
      <c r="ULD14"/>
      <c r="ULE14"/>
      <c r="ULF14"/>
      <c r="ULG14"/>
      <c r="ULH14"/>
      <c r="ULI14"/>
      <c r="ULJ14"/>
      <c r="ULK14"/>
      <c r="ULL14"/>
      <c r="UMQ14" s="112"/>
      <c r="UMR14" s="112"/>
      <c r="UMS14" s="112"/>
      <c r="UMT14" s="112"/>
      <c r="UMU14" s="112"/>
      <c r="UMV14" s="112"/>
      <c r="UMW14" s="112"/>
      <c r="UMX14" s="112"/>
      <c r="UMY14"/>
      <c r="UMZ14"/>
      <c r="UNA14"/>
      <c r="UNB14"/>
      <c r="UNC14"/>
      <c r="UND14"/>
      <c r="UNE14"/>
      <c r="UNF14"/>
      <c r="UNG14"/>
      <c r="UNH14"/>
      <c r="UNI14"/>
      <c r="UNJ14"/>
      <c r="UNK14"/>
      <c r="UNL14"/>
      <c r="UNM14"/>
      <c r="UNN14"/>
      <c r="UNO14"/>
      <c r="UNP14"/>
      <c r="UNQ14"/>
      <c r="UNR14"/>
      <c r="UNS14"/>
      <c r="UNT14"/>
      <c r="UOY14" s="112"/>
      <c r="UOZ14" s="112"/>
      <c r="UPA14" s="112"/>
      <c r="UPB14" s="112"/>
      <c r="UPC14" s="112"/>
      <c r="UPD14" s="112"/>
      <c r="UPE14" s="112"/>
      <c r="UPF14" s="112"/>
      <c r="UPG14"/>
      <c r="UPH14"/>
      <c r="UPI14"/>
      <c r="UPJ14"/>
      <c r="UPK14"/>
      <c r="UPL14"/>
      <c r="UPM14"/>
      <c r="UPN14"/>
      <c r="UPO14"/>
      <c r="UPP14"/>
      <c r="UPQ14"/>
      <c r="UPR14"/>
      <c r="UPS14"/>
      <c r="UPT14"/>
      <c r="UPU14"/>
      <c r="UPV14"/>
      <c r="UPW14"/>
      <c r="UPX14"/>
      <c r="UPY14"/>
      <c r="UPZ14"/>
      <c r="UQA14"/>
      <c r="UQB14"/>
      <c r="URG14" s="112"/>
      <c r="URH14" s="112"/>
      <c r="URI14" s="112"/>
      <c r="URJ14" s="112"/>
      <c r="URK14" s="112"/>
      <c r="URL14" s="112"/>
      <c r="URM14" s="112"/>
      <c r="URN14" s="112"/>
      <c r="URO14"/>
      <c r="URP14"/>
      <c r="URQ14"/>
      <c r="URR14"/>
      <c r="URS14"/>
      <c r="URT14"/>
      <c r="URU14"/>
      <c r="URV14"/>
      <c r="URW14"/>
      <c r="URX14"/>
      <c r="URY14"/>
      <c r="URZ14"/>
      <c r="USA14"/>
      <c r="USB14"/>
      <c r="USC14"/>
      <c r="USD14"/>
      <c r="USE14"/>
      <c r="USF14"/>
      <c r="USG14"/>
      <c r="USH14"/>
      <c r="USI14"/>
      <c r="USJ14"/>
      <c r="UTO14" s="112"/>
      <c r="UTP14" s="112"/>
      <c r="UTQ14" s="112"/>
      <c r="UTR14" s="112"/>
      <c r="UTS14" s="112"/>
      <c r="UTT14" s="112"/>
      <c r="UTU14" s="112"/>
      <c r="UTV14" s="112"/>
      <c r="UTW14"/>
      <c r="UTX14"/>
      <c r="UTY14"/>
      <c r="UTZ14"/>
      <c r="UUA14"/>
      <c r="UUB14"/>
      <c r="UUC14"/>
      <c r="UUD14"/>
      <c r="UUE14"/>
      <c r="UUF14"/>
      <c r="UUG14"/>
      <c r="UUH14"/>
      <c r="UUI14"/>
      <c r="UUJ14"/>
      <c r="UUK14"/>
      <c r="UUL14"/>
      <c r="UUM14"/>
      <c r="UUN14"/>
      <c r="UUO14"/>
      <c r="UUP14"/>
      <c r="UUQ14"/>
      <c r="UUR14"/>
      <c r="UVW14" s="112"/>
      <c r="UVX14" s="112"/>
      <c r="UVY14" s="112"/>
      <c r="UVZ14" s="112"/>
      <c r="UWA14" s="112"/>
      <c r="UWB14" s="112"/>
      <c r="UWC14" s="112"/>
      <c r="UWD14" s="112"/>
      <c r="UWE14"/>
      <c r="UWF14"/>
      <c r="UWG14"/>
      <c r="UWH14"/>
      <c r="UWI14"/>
      <c r="UWJ14"/>
      <c r="UWK14"/>
      <c r="UWL14"/>
      <c r="UWM14"/>
      <c r="UWN14"/>
      <c r="UWO14"/>
      <c r="UWP14"/>
      <c r="UWQ14"/>
      <c r="UWR14"/>
      <c r="UWS14"/>
      <c r="UWT14"/>
      <c r="UWU14"/>
      <c r="UWV14"/>
      <c r="UWW14"/>
      <c r="UWX14"/>
      <c r="UWY14"/>
      <c r="UWZ14"/>
      <c r="UYE14" s="112"/>
      <c r="UYF14" s="112"/>
      <c r="UYG14" s="112"/>
      <c r="UYH14" s="112"/>
      <c r="UYI14" s="112"/>
      <c r="UYJ14" s="112"/>
      <c r="UYK14" s="112"/>
      <c r="UYL14" s="112"/>
      <c r="UYM14"/>
      <c r="UYN14"/>
      <c r="UYO14"/>
      <c r="UYP14"/>
      <c r="UYQ14"/>
      <c r="UYR14"/>
      <c r="UYS14"/>
      <c r="UYT14"/>
      <c r="UYU14"/>
      <c r="UYV14"/>
      <c r="UYW14"/>
      <c r="UYX14"/>
      <c r="UYY14"/>
      <c r="UYZ14"/>
      <c r="UZA14"/>
      <c r="UZB14"/>
      <c r="UZC14"/>
      <c r="UZD14"/>
      <c r="UZE14"/>
      <c r="UZF14"/>
      <c r="UZG14"/>
      <c r="UZH14"/>
      <c r="VAM14" s="112"/>
      <c r="VAN14" s="112"/>
      <c r="VAO14" s="112"/>
      <c r="VAP14" s="112"/>
      <c r="VAQ14" s="112"/>
      <c r="VAR14" s="112"/>
      <c r="VAS14" s="112"/>
      <c r="VAT14" s="112"/>
      <c r="VAU14"/>
      <c r="VAV14"/>
      <c r="VAW14"/>
      <c r="VAX14"/>
      <c r="VAY14"/>
      <c r="VAZ14"/>
      <c r="VBA14"/>
      <c r="VBB14"/>
      <c r="VBC14"/>
      <c r="VBD14"/>
      <c r="VBE14"/>
      <c r="VBF14"/>
      <c r="VBG14"/>
      <c r="VBH14"/>
      <c r="VBI14"/>
      <c r="VBJ14"/>
      <c r="VBK14"/>
      <c r="VBL14"/>
      <c r="VBM14"/>
      <c r="VBN14"/>
      <c r="VBO14"/>
      <c r="VBP14"/>
      <c r="VCU14" s="112"/>
      <c r="VCV14" s="112"/>
      <c r="VCW14" s="112"/>
      <c r="VCX14" s="112"/>
      <c r="VCY14" s="112"/>
      <c r="VCZ14" s="112"/>
      <c r="VDA14" s="112"/>
      <c r="VDB14" s="112"/>
      <c r="VDC14"/>
      <c r="VDD14"/>
      <c r="VDE14"/>
      <c r="VDF14"/>
      <c r="VDG14"/>
      <c r="VDH14"/>
      <c r="VDI14"/>
      <c r="VDJ14"/>
      <c r="VDK14"/>
      <c r="VDL14"/>
      <c r="VDM14"/>
      <c r="VDN14"/>
      <c r="VDO14"/>
      <c r="VDP14"/>
      <c r="VDQ14"/>
      <c r="VDR14"/>
      <c r="VDS14"/>
      <c r="VDT14"/>
      <c r="VDU14"/>
      <c r="VDV14"/>
      <c r="VDW14"/>
      <c r="VDX14"/>
      <c r="VFC14" s="112"/>
      <c r="VFD14" s="112"/>
      <c r="VFE14" s="112"/>
      <c r="VFF14" s="112"/>
      <c r="VFG14" s="112"/>
      <c r="VFH14" s="112"/>
      <c r="VFI14" s="112"/>
      <c r="VFJ14" s="112"/>
      <c r="VFK14"/>
      <c r="VFL14"/>
      <c r="VFM14"/>
      <c r="VFN14"/>
      <c r="VFO14"/>
      <c r="VFP14"/>
      <c r="VFQ14"/>
      <c r="VFR14"/>
      <c r="VFS14"/>
      <c r="VFT14"/>
      <c r="VFU14"/>
      <c r="VFV14"/>
      <c r="VFW14"/>
      <c r="VFX14"/>
      <c r="VFY14"/>
      <c r="VFZ14"/>
      <c r="VGA14"/>
      <c r="VGB14"/>
      <c r="VGC14"/>
      <c r="VGD14"/>
      <c r="VGE14"/>
      <c r="VGF14"/>
      <c r="VHK14" s="112"/>
      <c r="VHL14" s="112"/>
      <c r="VHM14" s="112"/>
      <c r="VHN14" s="112"/>
      <c r="VHO14" s="112"/>
      <c r="VHP14" s="112"/>
      <c r="VHQ14" s="112"/>
      <c r="VHR14" s="112"/>
      <c r="VHS14"/>
      <c r="VHT14"/>
      <c r="VHU14"/>
      <c r="VHV14"/>
      <c r="VHW14"/>
      <c r="VHX14"/>
      <c r="VHY14"/>
      <c r="VHZ14"/>
      <c r="VIA14"/>
      <c r="VIB14"/>
      <c r="VIC14"/>
      <c r="VID14"/>
      <c r="VIE14"/>
      <c r="VIF14"/>
      <c r="VIG14"/>
      <c r="VIH14"/>
      <c r="VII14"/>
      <c r="VIJ14"/>
      <c r="VIK14"/>
      <c r="VIL14"/>
      <c r="VIM14"/>
      <c r="VIN14"/>
      <c r="VJS14" s="112"/>
      <c r="VJT14" s="112"/>
      <c r="VJU14" s="112"/>
      <c r="VJV14" s="112"/>
      <c r="VJW14" s="112"/>
      <c r="VJX14" s="112"/>
      <c r="VJY14" s="112"/>
      <c r="VJZ14" s="112"/>
      <c r="VKA14"/>
      <c r="VKB14"/>
      <c r="VKC14"/>
      <c r="VKD14"/>
      <c r="VKE14"/>
      <c r="VKF14"/>
      <c r="VKG14"/>
      <c r="VKH14"/>
      <c r="VKI14"/>
      <c r="VKJ14"/>
      <c r="VKK14"/>
      <c r="VKL14"/>
      <c r="VKM14"/>
      <c r="VKN14"/>
      <c r="VKO14"/>
      <c r="VKP14"/>
      <c r="VKQ14"/>
      <c r="VKR14"/>
      <c r="VKS14"/>
      <c r="VKT14"/>
      <c r="VKU14"/>
      <c r="VKV14"/>
      <c r="VMA14" s="112"/>
      <c r="VMB14" s="112"/>
      <c r="VMC14" s="112"/>
      <c r="VMD14" s="112"/>
      <c r="VME14" s="112"/>
      <c r="VMF14" s="112"/>
      <c r="VMG14" s="112"/>
      <c r="VMH14" s="112"/>
      <c r="VMI14"/>
      <c r="VMJ14"/>
      <c r="VMK14"/>
      <c r="VML14"/>
      <c r="VMM14"/>
      <c r="VMN14"/>
      <c r="VMO14"/>
      <c r="VMP14"/>
      <c r="VMQ14"/>
      <c r="VMR14"/>
      <c r="VMS14"/>
      <c r="VMT14"/>
      <c r="VMU14"/>
      <c r="VMV14"/>
      <c r="VMW14"/>
      <c r="VMX14"/>
      <c r="VMY14"/>
      <c r="VMZ14"/>
      <c r="VNA14"/>
      <c r="VNB14"/>
      <c r="VNC14"/>
      <c r="VND14"/>
      <c r="VOI14" s="112"/>
      <c r="VOJ14" s="112"/>
      <c r="VOK14" s="112"/>
      <c r="VOL14" s="112"/>
      <c r="VOM14" s="112"/>
      <c r="VON14" s="112"/>
      <c r="VOO14" s="112"/>
      <c r="VOP14" s="112"/>
      <c r="VOQ14"/>
      <c r="VOR14"/>
      <c r="VOS14"/>
      <c r="VOT14"/>
      <c r="VOU14"/>
      <c r="VOV14"/>
      <c r="VOW14"/>
      <c r="VOX14"/>
      <c r="VOY14"/>
      <c r="VOZ14"/>
      <c r="VPA14"/>
      <c r="VPB14"/>
      <c r="VPC14"/>
      <c r="VPD14"/>
      <c r="VPE14"/>
      <c r="VPF14"/>
      <c r="VPG14"/>
      <c r="VPH14"/>
      <c r="VPI14"/>
      <c r="VPJ14"/>
      <c r="VPK14"/>
      <c r="VPL14"/>
      <c r="VQQ14" s="112"/>
      <c r="VQR14" s="112"/>
      <c r="VQS14" s="112"/>
      <c r="VQT14" s="112"/>
      <c r="VQU14" s="112"/>
      <c r="VQV14" s="112"/>
      <c r="VQW14" s="112"/>
      <c r="VQX14" s="112"/>
      <c r="VQY14"/>
      <c r="VQZ14"/>
      <c r="VRA14"/>
      <c r="VRB14"/>
      <c r="VRC14"/>
      <c r="VRD14"/>
      <c r="VRE14"/>
      <c r="VRF14"/>
      <c r="VRG14"/>
      <c r="VRH14"/>
      <c r="VRI14"/>
      <c r="VRJ14"/>
      <c r="VRK14"/>
      <c r="VRL14"/>
      <c r="VRM14"/>
      <c r="VRN14"/>
      <c r="VRO14"/>
      <c r="VRP14"/>
      <c r="VRQ14"/>
      <c r="VRR14"/>
      <c r="VRS14"/>
      <c r="VRT14"/>
      <c r="VSY14" s="112"/>
      <c r="VSZ14" s="112"/>
      <c r="VTA14" s="112"/>
      <c r="VTB14" s="112"/>
      <c r="VTC14" s="112"/>
      <c r="VTD14" s="112"/>
      <c r="VTE14" s="112"/>
      <c r="VTF14" s="112"/>
      <c r="VTG14"/>
      <c r="VTH14"/>
      <c r="VTI14"/>
      <c r="VTJ14"/>
      <c r="VTK14"/>
      <c r="VTL14"/>
      <c r="VTM14"/>
      <c r="VTN14"/>
      <c r="VTO14"/>
      <c r="VTP14"/>
      <c r="VTQ14"/>
      <c r="VTR14"/>
      <c r="VTS14"/>
      <c r="VTT14"/>
      <c r="VTU14"/>
      <c r="VTV14"/>
      <c r="VTW14"/>
      <c r="VTX14"/>
      <c r="VTY14"/>
      <c r="VTZ14"/>
      <c r="VUA14"/>
      <c r="VUB14"/>
      <c r="VVG14" s="112"/>
      <c r="VVH14" s="112"/>
      <c r="VVI14" s="112"/>
      <c r="VVJ14" s="112"/>
      <c r="VVK14" s="112"/>
      <c r="VVL14" s="112"/>
      <c r="VVM14" s="112"/>
      <c r="VVN14" s="112"/>
      <c r="VVO14"/>
      <c r="VVP14"/>
      <c r="VVQ14"/>
      <c r="VVR14"/>
      <c r="VVS14"/>
      <c r="VVT14"/>
      <c r="VVU14"/>
      <c r="VVV14"/>
      <c r="VVW14"/>
      <c r="VVX14"/>
      <c r="VVY14"/>
      <c r="VVZ14"/>
      <c r="VWA14"/>
      <c r="VWB14"/>
      <c r="VWC14"/>
      <c r="VWD14"/>
      <c r="VWE14"/>
      <c r="VWF14"/>
      <c r="VWG14"/>
      <c r="VWH14"/>
      <c r="VWI14"/>
      <c r="VWJ14"/>
      <c r="VXO14" s="112"/>
      <c r="VXP14" s="112"/>
      <c r="VXQ14" s="112"/>
      <c r="VXR14" s="112"/>
      <c r="VXS14" s="112"/>
      <c r="VXT14" s="112"/>
      <c r="VXU14" s="112"/>
      <c r="VXV14" s="112"/>
      <c r="VXW14"/>
      <c r="VXX14"/>
      <c r="VXY14"/>
      <c r="VXZ14"/>
      <c r="VYA14"/>
      <c r="VYB14"/>
      <c r="VYC14"/>
      <c r="VYD14"/>
      <c r="VYE14"/>
      <c r="VYF14"/>
      <c r="VYG14"/>
      <c r="VYH14"/>
      <c r="VYI14"/>
      <c r="VYJ14"/>
      <c r="VYK14"/>
      <c r="VYL14"/>
      <c r="VYM14"/>
      <c r="VYN14"/>
      <c r="VYO14"/>
      <c r="VYP14"/>
      <c r="VYQ14"/>
      <c r="VYR14"/>
      <c r="VZW14" s="112"/>
      <c r="VZX14" s="112"/>
      <c r="VZY14" s="112"/>
      <c r="VZZ14" s="112"/>
      <c r="WAA14" s="112"/>
      <c r="WAB14" s="112"/>
      <c r="WAC14" s="112"/>
      <c r="WAD14" s="112"/>
      <c r="WAE14"/>
      <c r="WAF14"/>
      <c r="WAG14"/>
      <c r="WAH14"/>
      <c r="WAI14"/>
      <c r="WAJ14"/>
      <c r="WAK14"/>
      <c r="WAL14"/>
      <c r="WAM14"/>
      <c r="WAN14"/>
      <c r="WAO14"/>
      <c r="WAP14"/>
      <c r="WAQ14"/>
      <c r="WAR14"/>
      <c r="WAS14"/>
      <c r="WAT14"/>
      <c r="WAU14"/>
      <c r="WAV14"/>
      <c r="WAW14"/>
      <c r="WAX14"/>
      <c r="WAY14"/>
      <c r="WAZ14"/>
      <c r="WCE14" s="112"/>
      <c r="WCF14" s="112"/>
      <c r="WCG14" s="112"/>
      <c r="WCH14" s="112"/>
      <c r="WCI14" s="112"/>
      <c r="WCJ14" s="112"/>
      <c r="WCK14" s="112"/>
      <c r="WCL14" s="112"/>
      <c r="WCM14"/>
      <c r="WCN14"/>
      <c r="WCO14"/>
      <c r="WCP14"/>
      <c r="WCQ14"/>
      <c r="WCR14"/>
      <c r="WCS14"/>
      <c r="WCT14"/>
      <c r="WCU14"/>
      <c r="WCV14"/>
      <c r="WCW14"/>
      <c r="WCX14"/>
      <c r="WCY14"/>
      <c r="WCZ14"/>
      <c r="WDA14"/>
      <c r="WDB14"/>
      <c r="WDC14"/>
      <c r="WDD14"/>
      <c r="WDE14"/>
      <c r="WDF14"/>
      <c r="WDG14"/>
      <c r="WDH14"/>
      <c r="WEM14" s="112"/>
      <c r="WEN14" s="112"/>
      <c r="WEO14" s="112"/>
      <c r="WEP14" s="112"/>
      <c r="WEQ14" s="112"/>
      <c r="WER14" s="112"/>
      <c r="WES14" s="112"/>
      <c r="WET14" s="112"/>
      <c r="WEU14"/>
      <c r="WEV14"/>
      <c r="WEW14"/>
      <c r="WEX14"/>
      <c r="WEY14"/>
      <c r="WEZ14"/>
      <c r="WFA14"/>
      <c r="WFB14"/>
      <c r="WFC14"/>
      <c r="WFD14"/>
      <c r="WFE14"/>
      <c r="WFF14"/>
      <c r="WFG14"/>
      <c r="WFH14"/>
      <c r="WFI14"/>
      <c r="WFJ14"/>
      <c r="WFK14"/>
      <c r="WFL14"/>
      <c r="WFM14"/>
      <c r="WFN14"/>
      <c r="WFO14"/>
      <c r="WFP14"/>
      <c r="WGU14" s="112"/>
      <c r="WGV14" s="112"/>
      <c r="WGW14" s="112"/>
      <c r="WGX14" s="112"/>
      <c r="WGY14" s="112"/>
      <c r="WGZ14" s="112"/>
      <c r="WHA14" s="112"/>
      <c r="WHB14" s="112"/>
      <c r="WHC14"/>
      <c r="WHD14"/>
      <c r="WHE14"/>
      <c r="WHF14"/>
      <c r="WHG14"/>
      <c r="WHH14"/>
      <c r="WHI14"/>
      <c r="WHJ14"/>
      <c r="WHK14"/>
      <c r="WHL14"/>
      <c r="WHM14"/>
      <c r="WHN14"/>
      <c r="WHO14"/>
      <c r="WHP14"/>
      <c r="WHQ14"/>
      <c r="WHR14"/>
      <c r="WHS14"/>
      <c r="WHT14"/>
      <c r="WHU14"/>
      <c r="WHV14"/>
      <c r="WHW14"/>
      <c r="WHX14"/>
      <c r="WJC14" s="112"/>
      <c r="WJD14" s="112"/>
      <c r="WJE14" s="112"/>
      <c r="WJF14" s="112"/>
      <c r="WJG14" s="112"/>
      <c r="WJH14" s="112"/>
      <c r="WJI14" s="112"/>
      <c r="WJJ14" s="112"/>
      <c r="WJK14"/>
      <c r="WJL14"/>
      <c r="WJM14"/>
      <c r="WJN14"/>
      <c r="WJO14"/>
      <c r="WJP14"/>
      <c r="WJQ14"/>
      <c r="WJR14"/>
      <c r="WJS14"/>
      <c r="WJT14"/>
      <c r="WJU14"/>
      <c r="WJV14"/>
      <c r="WJW14"/>
      <c r="WJX14"/>
      <c r="WJY14"/>
      <c r="WJZ14"/>
      <c r="WKA14"/>
      <c r="WKB14"/>
      <c r="WKC14"/>
      <c r="WKD14"/>
      <c r="WKE14"/>
      <c r="WKF14"/>
      <c r="WLK14" s="112"/>
      <c r="WLL14" s="112"/>
      <c r="WLM14" s="112"/>
      <c r="WLN14" s="112"/>
      <c r="WLO14" s="112"/>
      <c r="WLP14" s="112"/>
      <c r="WLQ14" s="112"/>
      <c r="WLR14" s="112"/>
      <c r="WLS14"/>
      <c r="WLT14"/>
      <c r="WLU14"/>
      <c r="WLV14"/>
      <c r="WLW14"/>
      <c r="WLX14"/>
      <c r="WLY14"/>
      <c r="WLZ14"/>
      <c r="WMA14"/>
      <c r="WMB14"/>
      <c r="WMC14"/>
      <c r="WMD14"/>
      <c r="WME14"/>
      <c r="WMF14"/>
      <c r="WMG14"/>
      <c r="WMH14"/>
      <c r="WMI14"/>
      <c r="WMJ14"/>
      <c r="WMK14"/>
      <c r="WML14"/>
      <c r="WMM14"/>
      <c r="WMN14"/>
      <c r="WNS14" s="112"/>
      <c r="WNT14" s="112"/>
      <c r="WNU14" s="112"/>
      <c r="WNV14" s="112"/>
      <c r="WNW14" s="112"/>
      <c r="WNX14" s="112"/>
      <c r="WNY14" s="112"/>
      <c r="WNZ14" s="112"/>
      <c r="WOA14"/>
      <c r="WOB14"/>
      <c r="WOC14"/>
      <c r="WOD14"/>
      <c r="WOE14"/>
      <c r="WOF14"/>
      <c r="WOG14"/>
      <c r="WOH14"/>
      <c r="WOI14"/>
      <c r="WOJ14"/>
      <c r="WOK14"/>
      <c r="WOL14"/>
      <c r="WOM14"/>
      <c r="WON14"/>
      <c r="WOO14"/>
      <c r="WOP14"/>
      <c r="WOQ14"/>
      <c r="WOR14"/>
      <c r="WOS14"/>
      <c r="WOT14"/>
      <c r="WOU14"/>
      <c r="WOV14"/>
      <c r="WQA14" s="112"/>
      <c r="WQB14" s="112"/>
      <c r="WQC14" s="112"/>
      <c r="WQD14" s="112"/>
      <c r="WQE14" s="112"/>
      <c r="WQF14" s="112"/>
      <c r="WQG14" s="112"/>
      <c r="WQH14" s="112"/>
      <c r="WQI14"/>
      <c r="WQJ14"/>
      <c r="WQK14"/>
      <c r="WQL14"/>
      <c r="WQM14"/>
      <c r="WQN14"/>
      <c r="WQO14"/>
      <c r="WQP14"/>
      <c r="WQQ14"/>
      <c r="WQR14"/>
      <c r="WQS14"/>
      <c r="WQT14"/>
      <c r="WQU14"/>
      <c r="WQV14"/>
      <c r="WQW14"/>
      <c r="WQX14"/>
      <c r="WQY14"/>
      <c r="WQZ14"/>
      <c r="WRA14"/>
      <c r="WRB14"/>
      <c r="WRC14"/>
      <c r="WRD14"/>
      <c r="WSI14" s="112"/>
      <c r="WSJ14" s="112"/>
      <c r="WSK14" s="112"/>
      <c r="WSL14" s="112"/>
      <c r="WSM14" s="112"/>
      <c r="WSN14" s="112"/>
      <c r="WSO14" s="112"/>
      <c r="WSP14" s="112"/>
      <c r="WSQ14"/>
      <c r="WSR14"/>
      <c r="WSS14"/>
      <c r="WST14"/>
      <c r="WSU14"/>
      <c r="WSV14"/>
      <c r="WSW14"/>
      <c r="WSX14"/>
      <c r="WSY14"/>
      <c r="WSZ14"/>
      <c r="WTA14"/>
      <c r="WTB14"/>
      <c r="WTC14"/>
      <c r="WTD14"/>
      <c r="WTE14"/>
      <c r="WTF14"/>
      <c r="WTG14"/>
      <c r="WTH14"/>
      <c r="WTI14"/>
      <c r="WTJ14"/>
      <c r="WTK14"/>
      <c r="WTL14"/>
      <c r="WUQ14" s="112"/>
      <c r="WUR14" s="112"/>
      <c r="WUS14" s="112"/>
      <c r="WUT14" s="112"/>
      <c r="WUU14" s="112"/>
      <c r="WUV14" s="112"/>
      <c r="WUW14" s="112"/>
      <c r="WUX14" s="112"/>
      <c r="WUY14"/>
      <c r="WUZ14"/>
      <c r="WVA14"/>
      <c r="WVB14"/>
      <c r="WVC14"/>
      <c r="WVD14"/>
      <c r="WVE14"/>
      <c r="WVF14"/>
      <c r="WVG14"/>
      <c r="WVH14"/>
      <c r="WVI14"/>
      <c r="WVJ14"/>
      <c r="WVK14"/>
      <c r="WVL14"/>
      <c r="WVM14"/>
      <c r="WVN14"/>
      <c r="WVO14"/>
      <c r="WVP14"/>
      <c r="WVQ14"/>
      <c r="WVR14"/>
      <c r="WVS14"/>
      <c r="WVT14"/>
      <c r="WWY14" s="112"/>
      <c r="WWZ14" s="112"/>
      <c r="WXA14" s="112"/>
      <c r="WXB14" s="112"/>
      <c r="WXC14" s="112"/>
      <c r="WXD14" s="112"/>
      <c r="WXE14" s="112"/>
      <c r="WXF14" s="112"/>
      <c r="WXG14"/>
      <c r="WXH14"/>
      <c r="WXI14"/>
      <c r="WXJ14"/>
      <c r="WXK14"/>
      <c r="WXL14"/>
      <c r="WXM14"/>
      <c r="WXN14"/>
      <c r="WXO14"/>
      <c r="WXP14"/>
      <c r="WXQ14"/>
      <c r="WXR14"/>
      <c r="WXS14"/>
      <c r="WXT14"/>
      <c r="WXU14"/>
      <c r="WXV14"/>
      <c r="WXW14"/>
      <c r="WXX14"/>
      <c r="WXY14"/>
      <c r="WXZ14"/>
      <c r="WYA14"/>
      <c r="WYB14"/>
      <c r="WZG14" s="112"/>
      <c r="WZH14" s="112"/>
      <c r="WZI14" s="112"/>
      <c r="WZJ14" s="112"/>
      <c r="WZK14" s="112"/>
      <c r="WZL14" s="112"/>
      <c r="WZM14" s="112"/>
      <c r="WZN14" s="112"/>
      <c r="WZO14"/>
      <c r="WZP14"/>
      <c r="WZQ14"/>
      <c r="WZR14"/>
      <c r="WZS14"/>
      <c r="WZT14"/>
      <c r="WZU14"/>
      <c r="WZV14"/>
      <c r="WZW14"/>
      <c r="WZX14"/>
      <c r="WZY14"/>
      <c r="WZZ14"/>
      <c r="XAA14"/>
      <c r="XAB14"/>
      <c r="XAC14"/>
      <c r="XAD14"/>
      <c r="XAE14"/>
      <c r="XAF14"/>
      <c r="XAG14"/>
      <c r="XAH14"/>
      <c r="XAI14"/>
      <c r="XAJ14"/>
      <c r="XBO14" s="112"/>
      <c r="XBP14" s="112"/>
      <c r="XBQ14" s="112"/>
      <c r="XBR14" s="112"/>
      <c r="XBS14" s="112"/>
      <c r="XBT14" s="112"/>
      <c r="XBU14" s="112"/>
      <c r="XBV14" s="112"/>
      <c r="XBW14"/>
      <c r="XBX14"/>
      <c r="XBY14"/>
      <c r="XBZ14"/>
      <c r="XCA14"/>
      <c r="XCB14"/>
      <c r="XCC14"/>
      <c r="XCD14"/>
      <c r="XCE14"/>
      <c r="XCF14"/>
      <c r="XCG14"/>
      <c r="XCH14"/>
      <c r="XCI14"/>
      <c r="XCJ14"/>
      <c r="XCK14"/>
      <c r="XCL14"/>
      <c r="XCM14"/>
      <c r="XCN14"/>
      <c r="XCO14"/>
      <c r="XCP14"/>
      <c r="XCQ14"/>
      <c r="XCR14"/>
      <c r="XDW14" s="112"/>
      <c r="XDX14" s="112"/>
      <c r="XDY14" s="112"/>
      <c r="XDZ14" s="112"/>
      <c r="XEA14" s="112"/>
      <c r="XEB14" s="112"/>
      <c r="XEC14" s="112"/>
      <c r="XED14" s="112"/>
      <c r="XEE14"/>
      <c r="XEF14"/>
      <c r="XEG14"/>
      <c r="XEH14"/>
      <c r="XEI14"/>
      <c r="XEJ14"/>
      <c r="XEK14"/>
      <c r="XEL14"/>
      <c r="XEM14"/>
      <c r="XEN14"/>
      <c r="XEO14"/>
      <c r="XEP14"/>
      <c r="XEQ14"/>
      <c r="XER14"/>
      <c r="XES14"/>
      <c r="XET14"/>
      <c r="XEU14"/>
      <c r="XEV14"/>
      <c r="XEW14"/>
      <c r="XEX14"/>
      <c r="XEY14"/>
      <c r="XEZ14"/>
    </row>
    <row r="15" spans="1:16384" s="5" customFormat="1" ht="20.100000000000001" customHeight="1">
      <c r="X15" s="307" t="s">
        <v>300</v>
      </c>
      <c r="Y15" s="405" t="s">
        <v>300</v>
      </c>
      <c r="Z15" s="405"/>
      <c r="AA15" s="405"/>
      <c r="AB15" s="405"/>
      <c r="AC15" s="405"/>
      <c r="AD15" s="405"/>
      <c r="AE15" s="68"/>
      <c r="AF15" s="68"/>
      <c r="AG15" s="68"/>
      <c r="AH15" s="68"/>
      <c r="AI15" s="68"/>
      <c r="AJ15" s="112"/>
      <c r="AK15" s="112"/>
      <c r="AL15" s="112"/>
      <c r="AM15" s="188"/>
      <c r="AN15" s="188"/>
      <c r="AO15" s="188"/>
      <c r="AP15" s="188"/>
      <c r="AQ15" s="188"/>
      <c r="AR15" s="188"/>
      <c r="AS15"/>
      <c r="AT15"/>
      <c r="AU15"/>
      <c r="AV15"/>
      <c r="AW15"/>
      <c r="AX15"/>
      <c r="AY15"/>
      <c r="AZ15"/>
      <c r="BA15"/>
      <c r="BB15"/>
      <c r="BC15"/>
      <c r="BD15"/>
      <c r="BE15"/>
      <c r="BF15"/>
      <c r="BG15"/>
      <c r="BH15"/>
      <c r="CM15" s="112"/>
      <c r="CN15" s="112"/>
      <c r="CO15" s="112"/>
      <c r="CP15" s="112"/>
      <c r="CQ15" s="112"/>
      <c r="CR15" s="112"/>
      <c r="CS15" s="112"/>
      <c r="CT15" s="112"/>
      <c r="CU15"/>
      <c r="CV15"/>
      <c r="CW15"/>
      <c r="CX15"/>
      <c r="CY15"/>
      <c r="CZ15"/>
      <c r="DA15"/>
      <c r="DB15"/>
      <c r="DC15"/>
      <c r="DD15"/>
      <c r="DE15"/>
      <c r="DF15"/>
      <c r="DG15"/>
      <c r="DH15"/>
      <c r="DI15"/>
      <c r="DJ15"/>
      <c r="DK15"/>
      <c r="DL15"/>
      <c r="DM15"/>
      <c r="DN15"/>
      <c r="DO15"/>
      <c r="DP15"/>
      <c r="EU15" s="112"/>
      <c r="EV15" s="112"/>
      <c r="EW15" s="112"/>
      <c r="EX15" s="112"/>
      <c r="EY15" s="112"/>
      <c r="EZ15" s="112"/>
      <c r="FA15" s="112"/>
      <c r="FB15" s="112"/>
      <c r="FC15"/>
      <c r="FD15"/>
      <c r="FE15"/>
      <c r="FF15"/>
      <c r="FG15"/>
      <c r="FH15"/>
      <c r="FI15"/>
      <c r="FJ15"/>
      <c r="FK15"/>
      <c r="FL15"/>
      <c r="FM15"/>
      <c r="FN15"/>
      <c r="FO15"/>
      <c r="FP15"/>
      <c r="FQ15"/>
      <c r="FR15"/>
      <c r="FS15"/>
      <c r="FT15"/>
      <c r="FU15"/>
      <c r="FV15"/>
      <c r="FW15"/>
      <c r="FX15"/>
      <c r="HC15" s="112"/>
      <c r="HD15" s="112"/>
      <c r="HE15" s="112"/>
      <c r="HF15" s="112"/>
      <c r="HG15" s="112"/>
      <c r="HH15" s="112"/>
      <c r="HI15" s="112"/>
      <c r="HJ15" s="112"/>
      <c r="HK15"/>
      <c r="HL15"/>
      <c r="HM15"/>
      <c r="HN15"/>
      <c r="HO15"/>
      <c r="HP15"/>
      <c r="HQ15"/>
      <c r="HR15"/>
      <c r="HS15"/>
      <c r="HT15"/>
      <c r="HU15"/>
      <c r="HV15"/>
      <c r="HW15"/>
      <c r="HX15"/>
      <c r="HY15"/>
      <c r="HZ15"/>
      <c r="IA15"/>
      <c r="IB15"/>
      <c r="IC15"/>
      <c r="ID15"/>
      <c r="IE15"/>
      <c r="IF15"/>
      <c r="JK15" s="112"/>
      <c r="JL15" s="112"/>
      <c r="JM15" s="112"/>
      <c r="JN15" s="112"/>
      <c r="JO15" s="112"/>
      <c r="JP15" s="112"/>
      <c r="JQ15" s="112"/>
      <c r="JR15" s="112"/>
      <c r="JS15"/>
      <c r="JT15"/>
      <c r="JU15"/>
      <c r="JV15"/>
      <c r="JW15"/>
      <c r="JX15"/>
      <c r="JY15"/>
      <c r="JZ15"/>
      <c r="KA15"/>
      <c r="KB15"/>
      <c r="KC15"/>
      <c r="KD15"/>
      <c r="KE15"/>
      <c r="KF15"/>
      <c r="KG15"/>
      <c r="KH15"/>
      <c r="KI15"/>
      <c r="KJ15"/>
      <c r="KK15"/>
      <c r="KL15"/>
      <c r="KM15"/>
      <c r="KN15"/>
      <c r="LS15" s="112"/>
      <c r="LT15" s="112"/>
      <c r="LU15" s="112"/>
      <c r="LV15" s="112"/>
      <c r="LW15" s="112"/>
      <c r="LX15" s="112"/>
      <c r="LY15" s="112"/>
      <c r="LZ15" s="112"/>
      <c r="MA15"/>
      <c r="MB15"/>
      <c r="MC15"/>
      <c r="MD15"/>
      <c r="ME15"/>
      <c r="MF15"/>
      <c r="MG15"/>
      <c r="MH15"/>
      <c r="MI15"/>
      <c r="MJ15"/>
      <c r="MK15"/>
      <c r="ML15"/>
      <c r="MM15"/>
      <c r="MN15"/>
      <c r="MO15"/>
      <c r="MP15"/>
      <c r="MQ15"/>
      <c r="MR15"/>
      <c r="MS15"/>
      <c r="MT15"/>
      <c r="MU15"/>
      <c r="MV15"/>
      <c r="OA15" s="112"/>
      <c r="OB15" s="112"/>
      <c r="OC15" s="112"/>
      <c r="OD15" s="112"/>
      <c r="OE15" s="112"/>
      <c r="OF15" s="112"/>
      <c r="OG15" s="112"/>
      <c r="OH15" s="112"/>
      <c r="OI15"/>
      <c r="OJ15"/>
      <c r="OK15"/>
      <c r="OL15"/>
      <c r="OM15"/>
      <c r="ON15"/>
      <c r="OO15"/>
      <c r="OP15"/>
      <c r="OQ15"/>
      <c r="OR15"/>
      <c r="OS15"/>
      <c r="OT15"/>
      <c r="OU15"/>
      <c r="OV15"/>
      <c r="OW15"/>
      <c r="OX15"/>
      <c r="OY15"/>
      <c r="OZ15"/>
      <c r="PA15"/>
      <c r="PB15"/>
      <c r="PC15"/>
      <c r="PD15"/>
      <c r="QI15" s="112"/>
      <c r="QJ15" s="112"/>
      <c r="QK15" s="112"/>
      <c r="QL15" s="112"/>
      <c r="QM15" s="112"/>
      <c r="QN15" s="112"/>
      <c r="QO15" s="112"/>
      <c r="QP15" s="112"/>
      <c r="QQ15"/>
      <c r="QR15"/>
      <c r="QS15"/>
      <c r="QT15"/>
      <c r="QU15"/>
      <c r="QV15"/>
      <c r="QW15"/>
      <c r="QX15"/>
      <c r="QY15"/>
      <c r="QZ15"/>
      <c r="RA15"/>
      <c r="RB15"/>
      <c r="RC15"/>
      <c r="RD15"/>
      <c r="RE15"/>
      <c r="RF15"/>
      <c r="RG15"/>
      <c r="RH15"/>
      <c r="RI15"/>
      <c r="RJ15"/>
      <c r="RK15"/>
      <c r="RL15"/>
      <c r="SQ15" s="112"/>
      <c r="SR15" s="112"/>
      <c r="SS15" s="112"/>
      <c r="ST15" s="112"/>
      <c r="SU15" s="112"/>
      <c r="SV15" s="112"/>
      <c r="SW15" s="112"/>
      <c r="SX15" s="112"/>
      <c r="SY15"/>
      <c r="SZ15"/>
      <c r="TA15"/>
      <c r="TB15"/>
      <c r="TC15"/>
      <c r="TD15"/>
      <c r="TE15"/>
      <c r="TF15"/>
      <c r="TG15"/>
      <c r="TH15"/>
      <c r="TI15"/>
      <c r="TJ15"/>
      <c r="TK15"/>
      <c r="TL15"/>
      <c r="TM15"/>
      <c r="TN15"/>
      <c r="TO15"/>
      <c r="TP15"/>
      <c r="TQ15"/>
      <c r="TR15"/>
      <c r="TS15"/>
      <c r="TT15"/>
      <c r="UY15" s="112"/>
      <c r="UZ15" s="112"/>
      <c r="VA15" s="112"/>
      <c r="VB15" s="112"/>
      <c r="VC15" s="112"/>
      <c r="VD15" s="112"/>
      <c r="VE15" s="112"/>
      <c r="VF15" s="112"/>
      <c r="VG15"/>
      <c r="VH15"/>
      <c r="VI15"/>
      <c r="VJ15"/>
      <c r="VK15"/>
      <c r="VL15"/>
      <c r="VM15"/>
      <c r="VN15"/>
      <c r="VO15"/>
      <c r="VP15"/>
      <c r="VQ15"/>
      <c r="VR15"/>
      <c r="VS15"/>
      <c r="VT15"/>
      <c r="VU15"/>
      <c r="VV15"/>
      <c r="VW15"/>
      <c r="VX15"/>
      <c r="VY15"/>
      <c r="VZ15"/>
      <c r="WA15"/>
      <c r="WB15"/>
      <c r="XG15" s="112"/>
      <c r="XH15" s="112"/>
      <c r="XI15" s="112"/>
      <c r="XJ15" s="112"/>
      <c r="XK15" s="112"/>
      <c r="XL15" s="112"/>
      <c r="XM15" s="112"/>
      <c r="XN15" s="112"/>
      <c r="XO15"/>
      <c r="XP15"/>
      <c r="XQ15"/>
      <c r="XR15"/>
      <c r="XS15"/>
      <c r="XT15"/>
      <c r="XU15"/>
      <c r="XV15"/>
      <c r="XW15"/>
      <c r="XX15"/>
      <c r="XY15"/>
      <c r="XZ15"/>
      <c r="YA15"/>
      <c r="YB15"/>
      <c r="YC15"/>
      <c r="YD15"/>
      <c r="YE15"/>
      <c r="YF15"/>
      <c r="YG15"/>
      <c r="YH15"/>
      <c r="YI15"/>
      <c r="YJ15"/>
      <c r="ZO15" s="112"/>
      <c r="ZP15" s="112"/>
      <c r="ZQ15" s="112"/>
      <c r="ZR15" s="112"/>
      <c r="ZS15" s="112"/>
      <c r="ZT15" s="112"/>
      <c r="ZU15" s="112"/>
      <c r="ZV15" s="112"/>
      <c r="ZW15"/>
      <c r="ZX15"/>
      <c r="ZY15"/>
      <c r="ZZ15"/>
      <c r="AAA15"/>
      <c r="AAB15"/>
      <c r="AAC15"/>
      <c r="AAD15"/>
      <c r="AAE15"/>
      <c r="AAF15"/>
      <c r="AAG15"/>
      <c r="AAH15"/>
      <c r="AAI15"/>
      <c r="AAJ15"/>
      <c r="AAK15"/>
      <c r="AAL15"/>
      <c r="AAM15"/>
      <c r="AAN15"/>
      <c r="AAO15"/>
      <c r="AAP15"/>
      <c r="AAQ15"/>
      <c r="AAR15"/>
      <c r="ABW15" s="112"/>
      <c r="ABX15" s="112"/>
      <c r="ABY15" s="112"/>
      <c r="ABZ15" s="112"/>
      <c r="ACA15" s="112"/>
      <c r="ACB15" s="112"/>
      <c r="ACC15" s="112"/>
      <c r="ACD15" s="112"/>
      <c r="ACE15"/>
      <c r="ACF15"/>
      <c r="ACG15"/>
      <c r="ACH15"/>
      <c r="ACI15"/>
      <c r="ACJ15"/>
      <c r="ACK15"/>
      <c r="ACL15"/>
      <c r="ACM15"/>
      <c r="ACN15"/>
      <c r="ACO15"/>
      <c r="ACP15"/>
      <c r="ACQ15"/>
      <c r="ACR15"/>
      <c r="ACS15"/>
      <c r="ACT15"/>
      <c r="ACU15"/>
      <c r="ACV15"/>
      <c r="ACW15"/>
      <c r="ACX15"/>
      <c r="ACY15"/>
      <c r="ACZ15"/>
      <c r="AEE15" s="112"/>
      <c r="AEF15" s="112"/>
      <c r="AEG15" s="112"/>
      <c r="AEH15" s="112"/>
      <c r="AEI15" s="112"/>
      <c r="AEJ15" s="112"/>
      <c r="AEK15" s="112"/>
      <c r="AEL15" s="112"/>
      <c r="AEM15"/>
      <c r="AEN15"/>
      <c r="AEO15"/>
      <c r="AEP15"/>
      <c r="AEQ15"/>
      <c r="AER15"/>
      <c r="AES15"/>
      <c r="AET15"/>
      <c r="AEU15"/>
      <c r="AEV15"/>
      <c r="AEW15"/>
      <c r="AEX15"/>
      <c r="AEY15"/>
      <c r="AEZ15"/>
      <c r="AFA15"/>
      <c r="AFB15"/>
      <c r="AFC15"/>
      <c r="AFD15"/>
      <c r="AFE15"/>
      <c r="AFF15"/>
      <c r="AFG15"/>
      <c r="AFH15"/>
      <c r="AGM15" s="112"/>
      <c r="AGN15" s="112"/>
      <c r="AGO15" s="112"/>
      <c r="AGP15" s="112"/>
      <c r="AGQ15" s="112"/>
      <c r="AGR15" s="112"/>
      <c r="AGS15" s="112"/>
      <c r="AGT15" s="112"/>
      <c r="AGU15"/>
      <c r="AGV15"/>
      <c r="AGW15"/>
      <c r="AGX15"/>
      <c r="AGY15"/>
      <c r="AGZ15"/>
      <c r="AHA15"/>
      <c r="AHB15"/>
      <c r="AHC15"/>
      <c r="AHD15"/>
      <c r="AHE15"/>
      <c r="AHF15"/>
      <c r="AHG15"/>
      <c r="AHH15"/>
      <c r="AHI15"/>
      <c r="AHJ15"/>
      <c r="AHK15"/>
      <c r="AHL15"/>
      <c r="AHM15"/>
      <c r="AHN15"/>
      <c r="AHO15"/>
      <c r="AHP15"/>
      <c r="AIU15" s="112"/>
      <c r="AIV15" s="112"/>
      <c r="AIW15" s="112"/>
      <c r="AIX15" s="112"/>
      <c r="AIY15" s="112"/>
      <c r="AIZ15" s="112"/>
      <c r="AJA15" s="112"/>
      <c r="AJB15" s="112"/>
      <c r="AJC15"/>
      <c r="AJD15"/>
      <c r="AJE15"/>
      <c r="AJF15"/>
      <c r="AJG15"/>
      <c r="AJH15"/>
      <c r="AJI15"/>
      <c r="AJJ15"/>
      <c r="AJK15"/>
      <c r="AJL15"/>
      <c r="AJM15"/>
      <c r="AJN15"/>
      <c r="AJO15"/>
      <c r="AJP15"/>
      <c r="AJQ15"/>
      <c r="AJR15"/>
      <c r="AJS15"/>
      <c r="AJT15"/>
      <c r="AJU15"/>
      <c r="AJV15"/>
      <c r="AJW15"/>
      <c r="AJX15"/>
      <c r="ALC15" s="112"/>
      <c r="ALD15" s="112"/>
      <c r="ALE15" s="112"/>
      <c r="ALF15" s="112"/>
      <c r="ALG15" s="112"/>
      <c r="ALH15" s="112"/>
      <c r="ALI15" s="112"/>
      <c r="ALJ15" s="112"/>
      <c r="ALK15"/>
      <c r="ALL15"/>
      <c r="ALM15"/>
      <c r="ALN15"/>
      <c r="ALO15"/>
      <c r="ALP15"/>
      <c r="ALQ15"/>
      <c r="ALR15"/>
      <c r="ALS15"/>
      <c r="ALT15"/>
      <c r="ALU15"/>
      <c r="ALV15"/>
      <c r="ALW15"/>
      <c r="ALX15"/>
      <c r="ALY15"/>
      <c r="ALZ15"/>
      <c r="AMA15"/>
      <c r="AMB15"/>
      <c r="AMC15"/>
      <c r="AMD15"/>
      <c r="AME15"/>
      <c r="AMF15"/>
      <c r="ANK15" s="112"/>
      <c r="ANL15" s="112"/>
      <c r="ANM15" s="112"/>
      <c r="ANN15" s="112"/>
      <c r="ANO15" s="112"/>
      <c r="ANP15" s="112"/>
      <c r="ANQ15" s="112"/>
      <c r="ANR15" s="112"/>
      <c r="ANS15"/>
      <c r="ANT15"/>
      <c r="ANU15"/>
      <c r="ANV15"/>
      <c r="ANW15"/>
      <c r="ANX15"/>
      <c r="ANY15"/>
      <c r="ANZ15"/>
      <c r="AOA15"/>
      <c r="AOB15"/>
      <c r="AOC15"/>
      <c r="AOD15"/>
      <c r="AOE15"/>
      <c r="AOF15"/>
      <c r="AOG15"/>
      <c r="AOH15"/>
      <c r="AOI15"/>
      <c r="AOJ15"/>
      <c r="AOK15"/>
      <c r="AOL15"/>
      <c r="AOM15"/>
      <c r="AON15"/>
      <c r="APS15" s="112"/>
      <c r="APT15" s="112"/>
      <c r="APU15" s="112"/>
      <c r="APV15" s="112"/>
      <c r="APW15" s="112"/>
      <c r="APX15" s="112"/>
      <c r="APY15" s="112"/>
      <c r="APZ15" s="112"/>
      <c r="AQA15"/>
      <c r="AQB15"/>
      <c r="AQC15"/>
      <c r="AQD15"/>
      <c r="AQE15"/>
      <c r="AQF15"/>
      <c r="AQG15"/>
      <c r="AQH15"/>
      <c r="AQI15"/>
      <c r="AQJ15"/>
      <c r="AQK15"/>
      <c r="AQL15"/>
      <c r="AQM15"/>
      <c r="AQN15"/>
      <c r="AQO15"/>
      <c r="AQP15"/>
      <c r="AQQ15"/>
      <c r="AQR15"/>
      <c r="AQS15"/>
      <c r="AQT15"/>
      <c r="AQU15"/>
      <c r="AQV15"/>
      <c r="ASA15" s="112"/>
      <c r="ASB15" s="112"/>
      <c r="ASC15" s="112"/>
      <c r="ASD15" s="112"/>
      <c r="ASE15" s="112"/>
      <c r="ASF15" s="112"/>
      <c r="ASG15" s="112"/>
      <c r="ASH15" s="112"/>
      <c r="ASI15"/>
      <c r="ASJ15"/>
      <c r="ASK15"/>
      <c r="ASL15"/>
      <c r="ASM15"/>
      <c r="ASN15"/>
      <c r="ASO15"/>
      <c r="ASP15"/>
      <c r="ASQ15"/>
      <c r="ASR15"/>
      <c r="ASS15"/>
      <c r="AST15"/>
      <c r="ASU15"/>
      <c r="ASV15"/>
      <c r="ASW15"/>
      <c r="ASX15"/>
      <c r="ASY15"/>
      <c r="ASZ15"/>
      <c r="ATA15"/>
      <c r="ATB15"/>
      <c r="ATC15"/>
      <c r="ATD15"/>
      <c r="AUI15" s="112"/>
      <c r="AUJ15" s="112"/>
      <c r="AUK15" s="112"/>
      <c r="AUL15" s="112"/>
      <c r="AUM15" s="112"/>
      <c r="AUN15" s="112"/>
      <c r="AUO15" s="112"/>
      <c r="AUP15" s="112"/>
      <c r="AUQ15"/>
      <c r="AUR15"/>
      <c r="AUS15"/>
      <c r="AUT15"/>
      <c r="AUU15"/>
      <c r="AUV15"/>
      <c r="AUW15"/>
      <c r="AUX15"/>
      <c r="AUY15"/>
      <c r="AUZ15"/>
      <c r="AVA15"/>
      <c r="AVB15"/>
      <c r="AVC15"/>
      <c r="AVD15"/>
      <c r="AVE15"/>
      <c r="AVF15"/>
      <c r="AVG15"/>
      <c r="AVH15"/>
      <c r="AVI15"/>
      <c r="AVJ15"/>
      <c r="AVK15"/>
      <c r="AVL15"/>
      <c r="AWQ15" s="112"/>
      <c r="AWR15" s="112"/>
      <c r="AWS15" s="112"/>
      <c r="AWT15" s="112"/>
      <c r="AWU15" s="112"/>
      <c r="AWV15" s="112"/>
      <c r="AWW15" s="112"/>
      <c r="AWX15" s="112"/>
      <c r="AWY15"/>
      <c r="AWZ15"/>
      <c r="AXA15"/>
      <c r="AXB15"/>
      <c r="AXC15"/>
      <c r="AXD15"/>
      <c r="AXE15"/>
      <c r="AXF15"/>
      <c r="AXG15"/>
      <c r="AXH15"/>
      <c r="AXI15"/>
      <c r="AXJ15"/>
      <c r="AXK15"/>
      <c r="AXL15"/>
      <c r="AXM15"/>
      <c r="AXN15"/>
      <c r="AXO15"/>
      <c r="AXP15"/>
      <c r="AXQ15"/>
      <c r="AXR15"/>
      <c r="AXS15"/>
      <c r="AXT15"/>
      <c r="AYY15" s="112"/>
      <c r="AYZ15" s="112"/>
      <c r="AZA15" s="112"/>
      <c r="AZB15" s="112"/>
      <c r="AZC15" s="112"/>
      <c r="AZD15" s="112"/>
      <c r="AZE15" s="112"/>
      <c r="AZF15" s="112"/>
      <c r="AZG15"/>
      <c r="AZH15"/>
      <c r="AZI15"/>
      <c r="AZJ15"/>
      <c r="AZK15"/>
      <c r="AZL15"/>
      <c r="AZM15"/>
      <c r="AZN15"/>
      <c r="AZO15"/>
      <c r="AZP15"/>
      <c r="AZQ15"/>
      <c r="AZR15"/>
      <c r="AZS15"/>
      <c r="AZT15"/>
      <c r="AZU15"/>
      <c r="AZV15"/>
      <c r="AZW15"/>
      <c r="AZX15"/>
      <c r="AZY15"/>
      <c r="AZZ15"/>
      <c r="BAA15"/>
      <c r="BAB15"/>
      <c r="BBG15" s="112"/>
      <c r="BBH15" s="112"/>
      <c r="BBI15" s="112"/>
      <c r="BBJ15" s="112"/>
      <c r="BBK15" s="112"/>
      <c r="BBL15" s="112"/>
      <c r="BBM15" s="112"/>
      <c r="BBN15" s="112"/>
      <c r="BBO15"/>
      <c r="BBP15"/>
      <c r="BBQ15"/>
      <c r="BBR15"/>
      <c r="BBS15"/>
      <c r="BBT15"/>
      <c r="BBU15"/>
      <c r="BBV15"/>
      <c r="BBW15"/>
      <c r="BBX15"/>
      <c r="BBY15"/>
      <c r="BBZ15"/>
      <c r="BCA15"/>
      <c r="BCB15"/>
      <c r="BCC15"/>
      <c r="BCD15"/>
      <c r="BCE15"/>
      <c r="BCF15"/>
      <c r="BCG15"/>
      <c r="BCH15"/>
      <c r="BCI15"/>
      <c r="BCJ15"/>
      <c r="BDO15" s="112"/>
      <c r="BDP15" s="112"/>
      <c r="BDQ15" s="112"/>
      <c r="BDR15" s="112"/>
      <c r="BDS15" s="112"/>
      <c r="BDT15" s="112"/>
      <c r="BDU15" s="112"/>
      <c r="BDV15" s="112"/>
      <c r="BDW15"/>
      <c r="BDX15"/>
      <c r="BDY15"/>
      <c r="BDZ15"/>
      <c r="BEA15"/>
      <c r="BEB15"/>
      <c r="BEC15"/>
      <c r="BED15"/>
      <c r="BEE15"/>
      <c r="BEF15"/>
      <c r="BEG15"/>
      <c r="BEH15"/>
      <c r="BEI15"/>
      <c r="BEJ15"/>
      <c r="BEK15"/>
      <c r="BEL15"/>
      <c r="BEM15"/>
      <c r="BEN15"/>
      <c r="BEO15"/>
      <c r="BEP15"/>
      <c r="BEQ15"/>
      <c r="BER15"/>
      <c r="BFW15" s="112"/>
      <c r="BFX15" s="112"/>
      <c r="BFY15" s="112"/>
      <c r="BFZ15" s="112"/>
      <c r="BGA15" s="112"/>
      <c r="BGB15" s="112"/>
      <c r="BGC15" s="112"/>
      <c r="BGD15" s="112"/>
      <c r="BGE15"/>
      <c r="BGF15"/>
      <c r="BGG15"/>
      <c r="BGH15"/>
      <c r="BGI15"/>
      <c r="BGJ15"/>
      <c r="BGK15"/>
      <c r="BGL15"/>
      <c r="BGM15"/>
      <c r="BGN15"/>
      <c r="BGO15"/>
      <c r="BGP15"/>
      <c r="BGQ15"/>
      <c r="BGR15"/>
      <c r="BGS15"/>
      <c r="BGT15"/>
      <c r="BGU15"/>
      <c r="BGV15"/>
      <c r="BGW15"/>
      <c r="BGX15"/>
      <c r="BGY15"/>
      <c r="BGZ15"/>
      <c r="BIE15" s="112"/>
      <c r="BIF15" s="112"/>
      <c r="BIG15" s="112"/>
      <c r="BIH15" s="112"/>
      <c r="BII15" s="112"/>
      <c r="BIJ15" s="112"/>
      <c r="BIK15" s="112"/>
      <c r="BIL15" s="112"/>
      <c r="BIM15"/>
      <c r="BIN15"/>
      <c r="BIO15"/>
      <c r="BIP15"/>
      <c r="BIQ15"/>
      <c r="BIR15"/>
      <c r="BIS15"/>
      <c r="BIT15"/>
      <c r="BIU15"/>
      <c r="BIV15"/>
      <c r="BIW15"/>
      <c r="BIX15"/>
      <c r="BIY15"/>
      <c r="BIZ15"/>
      <c r="BJA15"/>
      <c r="BJB15"/>
      <c r="BJC15"/>
      <c r="BJD15"/>
      <c r="BJE15"/>
      <c r="BJF15"/>
      <c r="BJG15"/>
      <c r="BJH15"/>
      <c r="BKM15" s="112"/>
      <c r="BKN15" s="112"/>
      <c r="BKO15" s="112"/>
      <c r="BKP15" s="112"/>
      <c r="BKQ15" s="112"/>
      <c r="BKR15" s="112"/>
      <c r="BKS15" s="112"/>
      <c r="BKT15" s="112"/>
      <c r="BKU15"/>
      <c r="BKV15"/>
      <c r="BKW15"/>
      <c r="BKX15"/>
      <c r="BKY15"/>
      <c r="BKZ15"/>
      <c r="BLA15"/>
      <c r="BLB15"/>
      <c r="BLC15"/>
      <c r="BLD15"/>
      <c r="BLE15"/>
      <c r="BLF15"/>
      <c r="BLG15"/>
      <c r="BLH15"/>
      <c r="BLI15"/>
      <c r="BLJ15"/>
      <c r="BLK15"/>
      <c r="BLL15"/>
      <c r="BLM15"/>
      <c r="BLN15"/>
      <c r="BLO15"/>
      <c r="BLP15"/>
      <c r="BMU15" s="112"/>
      <c r="BMV15" s="112"/>
      <c r="BMW15" s="112"/>
      <c r="BMX15" s="112"/>
      <c r="BMY15" s="112"/>
      <c r="BMZ15" s="112"/>
      <c r="BNA15" s="112"/>
      <c r="BNB15" s="112"/>
      <c r="BNC15"/>
      <c r="BND15"/>
      <c r="BNE15"/>
      <c r="BNF15"/>
      <c r="BNG15"/>
      <c r="BNH15"/>
      <c r="BNI15"/>
      <c r="BNJ15"/>
      <c r="BNK15"/>
      <c r="BNL15"/>
      <c r="BNM15"/>
      <c r="BNN15"/>
      <c r="BNO15"/>
      <c r="BNP15"/>
      <c r="BNQ15"/>
      <c r="BNR15"/>
      <c r="BNS15"/>
      <c r="BNT15"/>
      <c r="BNU15"/>
      <c r="BNV15"/>
      <c r="BNW15"/>
      <c r="BNX15"/>
      <c r="BPC15" s="112"/>
      <c r="BPD15" s="112"/>
      <c r="BPE15" s="112"/>
      <c r="BPF15" s="112"/>
      <c r="BPG15" s="112"/>
      <c r="BPH15" s="112"/>
      <c r="BPI15" s="112"/>
      <c r="BPJ15" s="112"/>
      <c r="BPK15"/>
      <c r="BPL15"/>
      <c r="BPM15"/>
      <c r="BPN15"/>
      <c r="BPO15"/>
      <c r="BPP15"/>
      <c r="BPQ15"/>
      <c r="BPR15"/>
      <c r="BPS15"/>
      <c r="BPT15"/>
      <c r="BPU15"/>
      <c r="BPV15"/>
      <c r="BPW15"/>
      <c r="BPX15"/>
      <c r="BPY15"/>
      <c r="BPZ15"/>
      <c r="BQA15"/>
      <c r="BQB15"/>
      <c r="BQC15"/>
      <c r="BQD15"/>
      <c r="BQE15"/>
      <c r="BQF15"/>
      <c r="BRK15" s="112"/>
      <c r="BRL15" s="112"/>
      <c r="BRM15" s="112"/>
      <c r="BRN15" s="112"/>
      <c r="BRO15" s="112"/>
      <c r="BRP15" s="112"/>
      <c r="BRQ15" s="112"/>
      <c r="BRR15" s="112"/>
      <c r="BRS15"/>
      <c r="BRT15"/>
      <c r="BRU15"/>
      <c r="BRV15"/>
      <c r="BRW15"/>
      <c r="BRX15"/>
      <c r="BRY15"/>
      <c r="BRZ15"/>
      <c r="BSA15"/>
      <c r="BSB15"/>
      <c r="BSC15"/>
      <c r="BSD15"/>
      <c r="BSE15"/>
      <c r="BSF15"/>
      <c r="BSG15"/>
      <c r="BSH15"/>
      <c r="BSI15"/>
      <c r="BSJ15"/>
      <c r="BSK15"/>
      <c r="BSL15"/>
      <c r="BSM15"/>
      <c r="BSN15"/>
      <c r="BTS15" s="112"/>
      <c r="BTT15" s="112"/>
      <c r="BTU15" s="112"/>
      <c r="BTV15" s="112"/>
      <c r="BTW15" s="112"/>
      <c r="BTX15" s="112"/>
      <c r="BTY15" s="112"/>
      <c r="BTZ15" s="112"/>
      <c r="BUA15"/>
      <c r="BUB15"/>
      <c r="BUC15"/>
      <c r="BUD15"/>
      <c r="BUE15"/>
      <c r="BUF15"/>
      <c r="BUG15"/>
      <c r="BUH15"/>
      <c r="BUI15"/>
      <c r="BUJ15"/>
      <c r="BUK15"/>
      <c r="BUL15"/>
      <c r="BUM15"/>
      <c r="BUN15"/>
      <c r="BUO15"/>
      <c r="BUP15"/>
      <c r="BUQ15"/>
      <c r="BUR15"/>
      <c r="BUS15"/>
      <c r="BUT15"/>
      <c r="BUU15"/>
      <c r="BUV15"/>
      <c r="BWA15" s="112"/>
      <c r="BWB15" s="112"/>
      <c r="BWC15" s="112"/>
      <c r="BWD15" s="112"/>
      <c r="BWE15" s="112"/>
      <c r="BWF15" s="112"/>
      <c r="BWG15" s="112"/>
      <c r="BWH15" s="112"/>
      <c r="BWI15"/>
      <c r="BWJ15"/>
      <c r="BWK15"/>
      <c r="BWL15"/>
      <c r="BWM15"/>
      <c r="BWN15"/>
      <c r="BWO15"/>
      <c r="BWP15"/>
      <c r="BWQ15"/>
      <c r="BWR15"/>
      <c r="BWS15"/>
      <c r="BWT15"/>
      <c r="BWU15"/>
      <c r="BWV15"/>
      <c r="BWW15"/>
      <c r="BWX15"/>
      <c r="BWY15"/>
      <c r="BWZ15"/>
      <c r="BXA15"/>
      <c r="BXB15"/>
      <c r="BXC15"/>
      <c r="BXD15"/>
      <c r="BYI15" s="112"/>
      <c r="BYJ15" s="112"/>
      <c r="BYK15" s="112"/>
      <c r="BYL15" s="112"/>
      <c r="BYM15" s="112"/>
      <c r="BYN15" s="112"/>
      <c r="BYO15" s="112"/>
      <c r="BYP15" s="112"/>
      <c r="BYQ15"/>
      <c r="BYR15"/>
      <c r="BYS15"/>
      <c r="BYT15"/>
      <c r="BYU15"/>
      <c r="BYV15"/>
      <c r="BYW15"/>
      <c r="BYX15"/>
      <c r="BYY15"/>
      <c r="BYZ15"/>
      <c r="BZA15"/>
      <c r="BZB15"/>
      <c r="BZC15"/>
      <c r="BZD15"/>
      <c r="BZE15"/>
      <c r="BZF15"/>
      <c r="BZG15"/>
      <c r="BZH15"/>
      <c r="BZI15"/>
      <c r="BZJ15"/>
      <c r="BZK15"/>
      <c r="BZL15"/>
      <c r="CAQ15" s="112"/>
      <c r="CAR15" s="112"/>
      <c r="CAS15" s="112"/>
      <c r="CAT15" s="112"/>
      <c r="CAU15" s="112"/>
      <c r="CAV15" s="112"/>
      <c r="CAW15" s="112"/>
      <c r="CAX15" s="112"/>
      <c r="CAY15"/>
      <c r="CAZ15"/>
      <c r="CBA15"/>
      <c r="CBB15"/>
      <c r="CBC15"/>
      <c r="CBD15"/>
      <c r="CBE15"/>
      <c r="CBF15"/>
      <c r="CBG15"/>
      <c r="CBH15"/>
      <c r="CBI15"/>
      <c r="CBJ15"/>
      <c r="CBK15"/>
      <c r="CBL15"/>
      <c r="CBM15"/>
      <c r="CBN15"/>
      <c r="CBO15"/>
      <c r="CBP15"/>
      <c r="CBQ15"/>
      <c r="CBR15"/>
      <c r="CBS15"/>
      <c r="CBT15"/>
      <c r="CCY15" s="112"/>
      <c r="CCZ15" s="112"/>
      <c r="CDA15" s="112"/>
      <c r="CDB15" s="112"/>
      <c r="CDC15" s="112"/>
      <c r="CDD15" s="112"/>
      <c r="CDE15" s="112"/>
      <c r="CDF15" s="112"/>
      <c r="CDG15"/>
      <c r="CDH15"/>
      <c r="CDI15"/>
      <c r="CDJ15"/>
      <c r="CDK15"/>
      <c r="CDL15"/>
      <c r="CDM15"/>
      <c r="CDN15"/>
      <c r="CDO15"/>
      <c r="CDP15"/>
      <c r="CDQ15"/>
      <c r="CDR15"/>
      <c r="CDS15"/>
      <c r="CDT15"/>
      <c r="CDU15"/>
      <c r="CDV15"/>
      <c r="CDW15"/>
      <c r="CDX15"/>
      <c r="CDY15"/>
      <c r="CDZ15"/>
      <c r="CEA15"/>
      <c r="CEB15"/>
      <c r="CFG15" s="112"/>
      <c r="CFH15" s="112"/>
      <c r="CFI15" s="112"/>
      <c r="CFJ15" s="112"/>
      <c r="CFK15" s="112"/>
      <c r="CFL15" s="112"/>
      <c r="CFM15" s="112"/>
      <c r="CFN15" s="112"/>
      <c r="CFO15"/>
      <c r="CFP15"/>
      <c r="CFQ15"/>
      <c r="CFR15"/>
      <c r="CFS15"/>
      <c r="CFT15"/>
      <c r="CFU15"/>
      <c r="CFV15"/>
      <c r="CFW15"/>
      <c r="CFX15"/>
      <c r="CFY15"/>
      <c r="CFZ15"/>
      <c r="CGA15"/>
      <c r="CGB15"/>
      <c r="CGC15"/>
      <c r="CGD15"/>
      <c r="CGE15"/>
      <c r="CGF15"/>
      <c r="CGG15"/>
      <c r="CGH15"/>
      <c r="CGI15"/>
      <c r="CGJ15"/>
      <c r="CHO15" s="112"/>
      <c r="CHP15" s="112"/>
      <c r="CHQ15" s="112"/>
      <c r="CHR15" s="112"/>
      <c r="CHS15" s="112"/>
      <c r="CHT15" s="112"/>
      <c r="CHU15" s="112"/>
      <c r="CHV15" s="112"/>
      <c r="CHW15"/>
      <c r="CHX15"/>
      <c r="CHY15"/>
      <c r="CHZ15"/>
      <c r="CIA15"/>
      <c r="CIB15"/>
      <c r="CIC15"/>
      <c r="CID15"/>
      <c r="CIE15"/>
      <c r="CIF15"/>
      <c r="CIG15"/>
      <c r="CIH15"/>
      <c r="CII15"/>
      <c r="CIJ15"/>
      <c r="CIK15"/>
      <c r="CIL15"/>
      <c r="CIM15"/>
      <c r="CIN15"/>
      <c r="CIO15"/>
      <c r="CIP15"/>
      <c r="CIQ15"/>
      <c r="CIR15"/>
      <c r="CJW15" s="112"/>
      <c r="CJX15" s="112"/>
      <c r="CJY15" s="112"/>
      <c r="CJZ15" s="112"/>
      <c r="CKA15" s="112"/>
      <c r="CKB15" s="112"/>
      <c r="CKC15" s="112"/>
      <c r="CKD15" s="112"/>
      <c r="CKE15"/>
      <c r="CKF15"/>
      <c r="CKG15"/>
      <c r="CKH15"/>
      <c r="CKI15"/>
      <c r="CKJ15"/>
      <c r="CKK15"/>
      <c r="CKL15"/>
      <c r="CKM15"/>
      <c r="CKN15"/>
      <c r="CKO15"/>
      <c r="CKP15"/>
      <c r="CKQ15"/>
      <c r="CKR15"/>
      <c r="CKS15"/>
      <c r="CKT15"/>
      <c r="CKU15"/>
      <c r="CKV15"/>
      <c r="CKW15"/>
      <c r="CKX15"/>
      <c r="CKY15"/>
      <c r="CKZ15"/>
      <c r="CME15" s="112"/>
      <c r="CMF15" s="112"/>
      <c r="CMG15" s="112"/>
      <c r="CMH15" s="112"/>
      <c r="CMI15" s="112"/>
      <c r="CMJ15" s="112"/>
      <c r="CMK15" s="112"/>
      <c r="CML15" s="112"/>
      <c r="CMM15"/>
      <c r="CMN15"/>
      <c r="CMO15"/>
      <c r="CMP15"/>
      <c r="CMQ15"/>
      <c r="CMR15"/>
      <c r="CMS15"/>
      <c r="CMT15"/>
      <c r="CMU15"/>
      <c r="CMV15"/>
      <c r="CMW15"/>
      <c r="CMX15"/>
      <c r="CMY15"/>
      <c r="CMZ15"/>
      <c r="CNA15"/>
      <c r="CNB15"/>
      <c r="CNC15"/>
      <c r="CND15"/>
      <c r="CNE15"/>
      <c r="CNF15"/>
      <c r="CNG15"/>
      <c r="CNH15"/>
      <c r="COM15" s="112"/>
      <c r="CON15" s="112"/>
      <c r="COO15" s="112"/>
      <c r="COP15" s="112"/>
      <c r="COQ15" s="112"/>
      <c r="COR15" s="112"/>
      <c r="COS15" s="112"/>
      <c r="COT15" s="112"/>
      <c r="COU15"/>
      <c r="COV15"/>
      <c r="COW15"/>
      <c r="COX15"/>
      <c r="COY15"/>
      <c r="COZ15"/>
      <c r="CPA15"/>
      <c r="CPB15"/>
      <c r="CPC15"/>
      <c r="CPD15"/>
      <c r="CPE15"/>
      <c r="CPF15"/>
      <c r="CPG15"/>
      <c r="CPH15"/>
      <c r="CPI15"/>
      <c r="CPJ15"/>
      <c r="CPK15"/>
      <c r="CPL15"/>
      <c r="CPM15"/>
      <c r="CPN15"/>
      <c r="CPO15"/>
      <c r="CPP15"/>
      <c r="CQU15" s="112"/>
      <c r="CQV15" s="112"/>
      <c r="CQW15" s="112"/>
      <c r="CQX15" s="112"/>
      <c r="CQY15" s="112"/>
      <c r="CQZ15" s="112"/>
      <c r="CRA15" s="112"/>
      <c r="CRB15" s="112"/>
      <c r="CRC15"/>
      <c r="CRD15"/>
      <c r="CRE15"/>
      <c r="CRF15"/>
      <c r="CRG15"/>
      <c r="CRH15"/>
      <c r="CRI15"/>
      <c r="CRJ15"/>
      <c r="CRK15"/>
      <c r="CRL15"/>
      <c r="CRM15"/>
      <c r="CRN15"/>
      <c r="CRO15"/>
      <c r="CRP15"/>
      <c r="CRQ15"/>
      <c r="CRR15"/>
      <c r="CRS15"/>
      <c r="CRT15"/>
      <c r="CRU15"/>
      <c r="CRV15"/>
      <c r="CRW15"/>
      <c r="CRX15"/>
      <c r="CTC15" s="112"/>
      <c r="CTD15" s="112"/>
      <c r="CTE15" s="112"/>
      <c r="CTF15" s="112"/>
      <c r="CTG15" s="112"/>
      <c r="CTH15" s="112"/>
      <c r="CTI15" s="112"/>
      <c r="CTJ15" s="112"/>
      <c r="CTK15"/>
      <c r="CTL15"/>
      <c r="CTM15"/>
      <c r="CTN15"/>
      <c r="CTO15"/>
      <c r="CTP15"/>
      <c r="CTQ15"/>
      <c r="CTR15"/>
      <c r="CTS15"/>
      <c r="CTT15"/>
      <c r="CTU15"/>
      <c r="CTV15"/>
      <c r="CTW15"/>
      <c r="CTX15"/>
      <c r="CTY15"/>
      <c r="CTZ15"/>
      <c r="CUA15"/>
      <c r="CUB15"/>
      <c r="CUC15"/>
      <c r="CUD15"/>
      <c r="CUE15"/>
      <c r="CUF15"/>
      <c r="CVK15" s="112"/>
      <c r="CVL15" s="112"/>
      <c r="CVM15" s="112"/>
      <c r="CVN15" s="112"/>
      <c r="CVO15" s="112"/>
      <c r="CVP15" s="112"/>
      <c r="CVQ15" s="112"/>
      <c r="CVR15" s="112"/>
      <c r="CVS15"/>
      <c r="CVT15"/>
      <c r="CVU15"/>
      <c r="CVV15"/>
      <c r="CVW15"/>
      <c r="CVX15"/>
      <c r="CVY15"/>
      <c r="CVZ15"/>
      <c r="CWA15"/>
      <c r="CWB15"/>
      <c r="CWC15"/>
      <c r="CWD15"/>
      <c r="CWE15"/>
      <c r="CWF15"/>
      <c r="CWG15"/>
      <c r="CWH15"/>
      <c r="CWI15"/>
      <c r="CWJ15"/>
      <c r="CWK15"/>
      <c r="CWL15"/>
      <c r="CWM15"/>
      <c r="CWN15"/>
      <c r="CXS15" s="112"/>
      <c r="CXT15" s="112"/>
      <c r="CXU15" s="112"/>
      <c r="CXV15" s="112"/>
      <c r="CXW15" s="112"/>
      <c r="CXX15" s="112"/>
      <c r="CXY15" s="112"/>
      <c r="CXZ15" s="112"/>
      <c r="CYA15"/>
      <c r="CYB15"/>
      <c r="CYC15"/>
      <c r="CYD15"/>
      <c r="CYE15"/>
      <c r="CYF15"/>
      <c r="CYG15"/>
      <c r="CYH15"/>
      <c r="CYI15"/>
      <c r="CYJ15"/>
      <c r="CYK15"/>
      <c r="CYL15"/>
      <c r="CYM15"/>
      <c r="CYN15"/>
      <c r="CYO15"/>
      <c r="CYP15"/>
      <c r="CYQ15"/>
      <c r="CYR15"/>
      <c r="CYS15"/>
      <c r="CYT15"/>
      <c r="CYU15"/>
      <c r="CYV15"/>
      <c r="DAA15" s="112"/>
      <c r="DAB15" s="112"/>
      <c r="DAC15" s="112"/>
      <c r="DAD15" s="112"/>
      <c r="DAE15" s="112"/>
      <c r="DAF15" s="112"/>
      <c r="DAG15" s="112"/>
      <c r="DAH15" s="112"/>
      <c r="DAI15"/>
      <c r="DAJ15"/>
      <c r="DAK15"/>
      <c r="DAL15"/>
      <c r="DAM15"/>
      <c r="DAN15"/>
      <c r="DAO15"/>
      <c r="DAP15"/>
      <c r="DAQ15"/>
      <c r="DAR15"/>
      <c r="DAS15"/>
      <c r="DAT15"/>
      <c r="DAU15"/>
      <c r="DAV15"/>
      <c r="DAW15"/>
      <c r="DAX15"/>
      <c r="DAY15"/>
      <c r="DAZ15"/>
      <c r="DBA15"/>
      <c r="DBB15"/>
      <c r="DBC15"/>
      <c r="DBD15"/>
      <c r="DCI15" s="112"/>
      <c r="DCJ15" s="112"/>
      <c r="DCK15" s="112"/>
      <c r="DCL15" s="112"/>
      <c r="DCM15" s="112"/>
      <c r="DCN15" s="112"/>
      <c r="DCO15" s="112"/>
      <c r="DCP15" s="112"/>
      <c r="DCQ15"/>
      <c r="DCR15"/>
      <c r="DCS15"/>
      <c r="DCT15"/>
      <c r="DCU15"/>
      <c r="DCV15"/>
      <c r="DCW15"/>
      <c r="DCX15"/>
      <c r="DCY15"/>
      <c r="DCZ15"/>
      <c r="DDA15"/>
      <c r="DDB15"/>
      <c r="DDC15"/>
      <c r="DDD15"/>
      <c r="DDE15"/>
      <c r="DDF15"/>
      <c r="DDG15"/>
      <c r="DDH15"/>
      <c r="DDI15"/>
      <c r="DDJ15"/>
      <c r="DDK15"/>
      <c r="DDL15"/>
      <c r="DEQ15" s="112"/>
      <c r="DER15" s="112"/>
      <c r="DES15" s="112"/>
      <c r="DET15" s="112"/>
      <c r="DEU15" s="112"/>
      <c r="DEV15" s="112"/>
      <c r="DEW15" s="112"/>
      <c r="DEX15" s="112"/>
      <c r="DEY15"/>
      <c r="DEZ15"/>
      <c r="DFA15"/>
      <c r="DFB15"/>
      <c r="DFC15"/>
      <c r="DFD15"/>
      <c r="DFE15"/>
      <c r="DFF15"/>
      <c r="DFG15"/>
      <c r="DFH15"/>
      <c r="DFI15"/>
      <c r="DFJ15"/>
      <c r="DFK15"/>
      <c r="DFL15"/>
      <c r="DFM15"/>
      <c r="DFN15"/>
      <c r="DFO15"/>
      <c r="DFP15"/>
      <c r="DFQ15"/>
      <c r="DFR15"/>
      <c r="DFS15"/>
      <c r="DFT15"/>
      <c r="DGY15" s="112"/>
      <c r="DGZ15" s="112"/>
      <c r="DHA15" s="112"/>
      <c r="DHB15" s="112"/>
      <c r="DHC15" s="112"/>
      <c r="DHD15" s="112"/>
      <c r="DHE15" s="112"/>
      <c r="DHF15" s="112"/>
      <c r="DHG15"/>
      <c r="DHH15"/>
      <c r="DHI15"/>
      <c r="DHJ15"/>
      <c r="DHK15"/>
      <c r="DHL15"/>
      <c r="DHM15"/>
      <c r="DHN15"/>
      <c r="DHO15"/>
      <c r="DHP15"/>
      <c r="DHQ15"/>
      <c r="DHR15"/>
      <c r="DHS15"/>
      <c r="DHT15"/>
      <c r="DHU15"/>
      <c r="DHV15"/>
      <c r="DHW15"/>
      <c r="DHX15"/>
      <c r="DHY15"/>
      <c r="DHZ15"/>
      <c r="DIA15"/>
      <c r="DIB15"/>
      <c r="DJG15" s="112"/>
      <c r="DJH15" s="112"/>
      <c r="DJI15" s="112"/>
      <c r="DJJ15" s="112"/>
      <c r="DJK15" s="112"/>
      <c r="DJL15" s="112"/>
      <c r="DJM15" s="112"/>
      <c r="DJN15" s="112"/>
      <c r="DJO15"/>
      <c r="DJP15"/>
      <c r="DJQ15"/>
      <c r="DJR15"/>
      <c r="DJS15"/>
      <c r="DJT15"/>
      <c r="DJU15"/>
      <c r="DJV15"/>
      <c r="DJW15"/>
      <c r="DJX15"/>
      <c r="DJY15"/>
      <c r="DJZ15"/>
      <c r="DKA15"/>
      <c r="DKB15"/>
      <c r="DKC15"/>
      <c r="DKD15"/>
      <c r="DKE15"/>
      <c r="DKF15"/>
      <c r="DKG15"/>
      <c r="DKH15"/>
      <c r="DKI15"/>
      <c r="DKJ15"/>
      <c r="DLO15" s="112"/>
      <c r="DLP15" s="112"/>
      <c r="DLQ15" s="112"/>
      <c r="DLR15" s="112"/>
      <c r="DLS15" s="112"/>
      <c r="DLT15" s="112"/>
      <c r="DLU15" s="112"/>
      <c r="DLV15" s="112"/>
      <c r="DLW15"/>
      <c r="DLX15"/>
      <c r="DLY15"/>
      <c r="DLZ15"/>
      <c r="DMA15"/>
      <c r="DMB15"/>
      <c r="DMC15"/>
      <c r="DMD15"/>
      <c r="DME15"/>
      <c r="DMF15"/>
      <c r="DMG15"/>
      <c r="DMH15"/>
      <c r="DMI15"/>
      <c r="DMJ15"/>
      <c r="DMK15"/>
      <c r="DML15"/>
      <c r="DMM15"/>
      <c r="DMN15"/>
      <c r="DMO15"/>
      <c r="DMP15"/>
      <c r="DMQ15"/>
      <c r="DMR15"/>
      <c r="DNW15" s="112"/>
      <c r="DNX15" s="112"/>
      <c r="DNY15" s="112"/>
      <c r="DNZ15" s="112"/>
      <c r="DOA15" s="112"/>
      <c r="DOB15" s="112"/>
      <c r="DOC15" s="112"/>
      <c r="DOD15" s="112"/>
      <c r="DOE15"/>
      <c r="DOF15"/>
      <c r="DOG15"/>
      <c r="DOH15"/>
      <c r="DOI15"/>
      <c r="DOJ15"/>
      <c r="DOK15"/>
      <c r="DOL15"/>
      <c r="DOM15"/>
      <c r="DON15"/>
      <c r="DOO15"/>
      <c r="DOP15"/>
      <c r="DOQ15"/>
      <c r="DOR15"/>
      <c r="DOS15"/>
      <c r="DOT15"/>
      <c r="DOU15"/>
      <c r="DOV15"/>
      <c r="DOW15"/>
      <c r="DOX15"/>
      <c r="DOY15"/>
      <c r="DOZ15"/>
      <c r="DQE15" s="112"/>
      <c r="DQF15" s="112"/>
      <c r="DQG15" s="112"/>
      <c r="DQH15" s="112"/>
      <c r="DQI15" s="112"/>
      <c r="DQJ15" s="112"/>
      <c r="DQK15" s="112"/>
      <c r="DQL15" s="112"/>
      <c r="DQM15"/>
      <c r="DQN15"/>
      <c r="DQO15"/>
      <c r="DQP15"/>
      <c r="DQQ15"/>
      <c r="DQR15"/>
      <c r="DQS15"/>
      <c r="DQT15"/>
      <c r="DQU15"/>
      <c r="DQV15"/>
      <c r="DQW15"/>
      <c r="DQX15"/>
      <c r="DQY15"/>
      <c r="DQZ15"/>
      <c r="DRA15"/>
      <c r="DRB15"/>
      <c r="DRC15"/>
      <c r="DRD15"/>
      <c r="DRE15"/>
      <c r="DRF15"/>
      <c r="DRG15"/>
      <c r="DRH15"/>
      <c r="DSM15" s="112"/>
      <c r="DSN15" s="112"/>
      <c r="DSO15" s="112"/>
      <c r="DSP15" s="112"/>
      <c r="DSQ15" s="112"/>
      <c r="DSR15" s="112"/>
      <c r="DSS15" s="112"/>
      <c r="DST15" s="112"/>
      <c r="DSU15"/>
      <c r="DSV15"/>
      <c r="DSW15"/>
      <c r="DSX15"/>
      <c r="DSY15"/>
      <c r="DSZ15"/>
      <c r="DTA15"/>
      <c r="DTB15"/>
      <c r="DTC15"/>
      <c r="DTD15"/>
      <c r="DTE15"/>
      <c r="DTF15"/>
      <c r="DTG15"/>
      <c r="DTH15"/>
      <c r="DTI15"/>
      <c r="DTJ15"/>
      <c r="DTK15"/>
      <c r="DTL15"/>
      <c r="DTM15"/>
      <c r="DTN15"/>
      <c r="DTO15"/>
      <c r="DTP15"/>
      <c r="DUU15" s="112"/>
      <c r="DUV15" s="112"/>
      <c r="DUW15" s="112"/>
      <c r="DUX15" s="112"/>
      <c r="DUY15" s="112"/>
      <c r="DUZ15" s="112"/>
      <c r="DVA15" s="112"/>
      <c r="DVB15" s="112"/>
      <c r="DVC15"/>
      <c r="DVD15"/>
      <c r="DVE15"/>
      <c r="DVF15"/>
      <c r="DVG15"/>
      <c r="DVH15"/>
      <c r="DVI15"/>
      <c r="DVJ15"/>
      <c r="DVK15"/>
      <c r="DVL15"/>
      <c r="DVM15"/>
      <c r="DVN15"/>
      <c r="DVO15"/>
      <c r="DVP15"/>
      <c r="DVQ15"/>
      <c r="DVR15"/>
      <c r="DVS15"/>
      <c r="DVT15"/>
      <c r="DVU15"/>
      <c r="DVV15"/>
      <c r="DVW15"/>
      <c r="DVX15"/>
      <c r="DXC15" s="112"/>
      <c r="DXD15" s="112"/>
      <c r="DXE15" s="112"/>
      <c r="DXF15" s="112"/>
      <c r="DXG15" s="112"/>
      <c r="DXH15" s="112"/>
      <c r="DXI15" s="112"/>
      <c r="DXJ15" s="112"/>
      <c r="DXK15"/>
      <c r="DXL15"/>
      <c r="DXM15"/>
      <c r="DXN15"/>
      <c r="DXO15"/>
      <c r="DXP15"/>
      <c r="DXQ15"/>
      <c r="DXR15"/>
      <c r="DXS15"/>
      <c r="DXT15"/>
      <c r="DXU15"/>
      <c r="DXV15"/>
      <c r="DXW15"/>
      <c r="DXX15"/>
      <c r="DXY15"/>
      <c r="DXZ15"/>
      <c r="DYA15"/>
      <c r="DYB15"/>
      <c r="DYC15"/>
      <c r="DYD15"/>
      <c r="DYE15"/>
      <c r="DYF15"/>
      <c r="DZK15" s="112"/>
      <c r="DZL15" s="112"/>
      <c r="DZM15" s="112"/>
      <c r="DZN15" s="112"/>
      <c r="DZO15" s="112"/>
      <c r="DZP15" s="112"/>
      <c r="DZQ15" s="112"/>
      <c r="DZR15" s="112"/>
      <c r="DZS15"/>
      <c r="DZT15"/>
      <c r="DZU15"/>
      <c r="DZV15"/>
      <c r="DZW15"/>
      <c r="DZX15"/>
      <c r="DZY15"/>
      <c r="DZZ15"/>
      <c r="EAA15"/>
      <c r="EAB15"/>
      <c r="EAC15"/>
      <c r="EAD15"/>
      <c r="EAE15"/>
      <c r="EAF15"/>
      <c r="EAG15"/>
      <c r="EAH15"/>
      <c r="EAI15"/>
      <c r="EAJ15"/>
      <c r="EAK15"/>
      <c r="EAL15"/>
      <c r="EAM15"/>
      <c r="EAN15"/>
      <c r="EBS15" s="112"/>
      <c r="EBT15" s="112"/>
      <c r="EBU15" s="112"/>
      <c r="EBV15" s="112"/>
      <c r="EBW15" s="112"/>
      <c r="EBX15" s="112"/>
      <c r="EBY15" s="112"/>
      <c r="EBZ15" s="112"/>
      <c r="ECA15"/>
      <c r="ECB15"/>
      <c r="ECC15"/>
      <c r="ECD15"/>
      <c r="ECE15"/>
      <c r="ECF15"/>
      <c r="ECG15"/>
      <c r="ECH15"/>
      <c r="ECI15"/>
      <c r="ECJ15"/>
      <c r="ECK15"/>
      <c r="ECL15"/>
      <c r="ECM15"/>
      <c r="ECN15"/>
      <c r="ECO15"/>
      <c r="ECP15"/>
      <c r="ECQ15"/>
      <c r="ECR15"/>
      <c r="ECS15"/>
      <c r="ECT15"/>
      <c r="ECU15"/>
      <c r="ECV15"/>
      <c r="EEA15" s="112"/>
      <c r="EEB15" s="112"/>
      <c r="EEC15" s="112"/>
      <c r="EED15" s="112"/>
      <c r="EEE15" s="112"/>
      <c r="EEF15" s="112"/>
      <c r="EEG15" s="112"/>
      <c r="EEH15" s="112"/>
      <c r="EEI15"/>
      <c r="EEJ15"/>
      <c r="EEK15"/>
      <c r="EEL15"/>
      <c r="EEM15"/>
      <c r="EEN15"/>
      <c r="EEO15"/>
      <c r="EEP15"/>
      <c r="EEQ15"/>
      <c r="EER15"/>
      <c r="EES15"/>
      <c r="EET15"/>
      <c r="EEU15"/>
      <c r="EEV15"/>
      <c r="EEW15"/>
      <c r="EEX15"/>
      <c r="EEY15"/>
      <c r="EEZ15"/>
      <c r="EFA15"/>
      <c r="EFB15"/>
      <c r="EFC15"/>
      <c r="EFD15"/>
      <c r="EGI15" s="112"/>
      <c r="EGJ15" s="112"/>
      <c r="EGK15" s="112"/>
      <c r="EGL15" s="112"/>
      <c r="EGM15" s="112"/>
      <c r="EGN15" s="112"/>
      <c r="EGO15" s="112"/>
      <c r="EGP15" s="112"/>
      <c r="EGQ15"/>
      <c r="EGR15"/>
      <c r="EGS15"/>
      <c r="EGT15"/>
      <c r="EGU15"/>
      <c r="EGV15"/>
      <c r="EGW15"/>
      <c r="EGX15"/>
      <c r="EGY15"/>
      <c r="EGZ15"/>
      <c r="EHA15"/>
      <c r="EHB15"/>
      <c r="EHC15"/>
      <c r="EHD15"/>
      <c r="EHE15"/>
      <c r="EHF15"/>
      <c r="EHG15"/>
      <c r="EHH15"/>
      <c r="EHI15"/>
      <c r="EHJ15"/>
      <c r="EHK15"/>
      <c r="EHL15"/>
      <c r="EIQ15" s="112"/>
      <c r="EIR15" s="112"/>
      <c r="EIS15" s="112"/>
      <c r="EIT15" s="112"/>
      <c r="EIU15" s="112"/>
      <c r="EIV15" s="112"/>
      <c r="EIW15" s="112"/>
      <c r="EIX15" s="112"/>
      <c r="EIY15"/>
      <c r="EIZ15"/>
      <c r="EJA15"/>
      <c r="EJB15"/>
      <c r="EJC15"/>
      <c r="EJD15"/>
      <c r="EJE15"/>
      <c r="EJF15"/>
      <c r="EJG15"/>
      <c r="EJH15"/>
      <c r="EJI15"/>
      <c r="EJJ15"/>
      <c r="EJK15"/>
      <c r="EJL15"/>
      <c r="EJM15"/>
      <c r="EJN15"/>
      <c r="EJO15"/>
      <c r="EJP15"/>
      <c r="EJQ15"/>
      <c r="EJR15"/>
      <c r="EJS15"/>
      <c r="EJT15"/>
      <c r="EKY15" s="112"/>
      <c r="EKZ15" s="112"/>
      <c r="ELA15" s="112"/>
      <c r="ELB15" s="112"/>
      <c r="ELC15" s="112"/>
      <c r="ELD15" s="112"/>
      <c r="ELE15" s="112"/>
      <c r="ELF15" s="112"/>
      <c r="ELG15"/>
      <c r="ELH15"/>
      <c r="ELI15"/>
      <c r="ELJ15"/>
      <c r="ELK15"/>
      <c r="ELL15"/>
      <c r="ELM15"/>
      <c r="ELN15"/>
      <c r="ELO15"/>
      <c r="ELP15"/>
      <c r="ELQ15"/>
      <c r="ELR15"/>
      <c r="ELS15"/>
      <c r="ELT15"/>
      <c r="ELU15"/>
      <c r="ELV15"/>
      <c r="ELW15"/>
      <c r="ELX15"/>
      <c r="ELY15"/>
      <c r="ELZ15"/>
      <c r="EMA15"/>
      <c r="EMB15"/>
      <c r="ENG15" s="112"/>
      <c r="ENH15" s="112"/>
      <c r="ENI15" s="112"/>
      <c r="ENJ15" s="112"/>
      <c r="ENK15" s="112"/>
      <c r="ENL15" s="112"/>
      <c r="ENM15" s="112"/>
      <c r="ENN15" s="112"/>
      <c r="ENO15"/>
      <c r="ENP15"/>
      <c r="ENQ15"/>
      <c r="ENR15"/>
      <c r="ENS15"/>
      <c r="ENT15"/>
      <c r="ENU15"/>
      <c r="ENV15"/>
      <c r="ENW15"/>
      <c r="ENX15"/>
      <c r="ENY15"/>
      <c r="ENZ15"/>
      <c r="EOA15"/>
      <c r="EOB15"/>
      <c r="EOC15"/>
      <c r="EOD15"/>
      <c r="EOE15"/>
      <c r="EOF15"/>
      <c r="EOG15"/>
      <c r="EOH15"/>
      <c r="EOI15"/>
      <c r="EOJ15"/>
      <c r="EPO15" s="112"/>
      <c r="EPP15" s="112"/>
      <c r="EPQ15" s="112"/>
      <c r="EPR15" s="112"/>
      <c r="EPS15" s="112"/>
      <c r="EPT15" s="112"/>
      <c r="EPU15" s="112"/>
      <c r="EPV15" s="112"/>
      <c r="EPW15"/>
      <c r="EPX15"/>
      <c r="EPY15"/>
      <c r="EPZ15"/>
      <c r="EQA15"/>
      <c r="EQB15"/>
      <c r="EQC15"/>
      <c r="EQD15"/>
      <c r="EQE15"/>
      <c r="EQF15"/>
      <c r="EQG15"/>
      <c r="EQH15"/>
      <c r="EQI15"/>
      <c r="EQJ15"/>
      <c r="EQK15"/>
      <c r="EQL15"/>
      <c r="EQM15"/>
      <c r="EQN15"/>
      <c r="EQO15"/>
      <c r="EQP15"/>
      <c r="EQQ15"/>
      <c r="EQR15"/>
      <c r="ERW15" s="112"/>
      <c r="ERX15" s="112"/>
      <c r="ERY15" s="112"/>
      <c r="ERZ15" s="112"/>
      <c r="ESA15" s="112"/>
      <c r="ESB15" s="112"/>
      <c r="ESC15" s="112"/>
      <c r="ESD15" s="112"/>
      <c r="ESE15"/>
      <c r="ESF15"/>
      <c r="ESG15"/>
      <c r="ESH15"/>
      <c r="ESI15"/>
      <c r="ESJ15"/>
      <c r="ESK15"/>
      <c r="ESL15"/>
      <c r="ESM15"/>
      <c r="ESN15"/>
      <c r="ESO15"/>
      <c r="ESP15"/>
      <c r="ESQ15"/>
      <c r="ESR15"/>
      <c r="ESS15"/>
      <c r="EST15"/>
      <c r="ESU15"/>
      <c r="ESV15"/>
      <c r="ESW15"/>
      <c r="ESX15"/>
      <c r="ESY15"/>
      <c r="ESZ15"/>
      <c r="EUE15" s="112"/>
      <c r="EUF15" s="112"/>
      <c r="EUG15" s="112"/>
      <c r="EUH15" s="112"/>
      <c r="EUI15" s="112"/>
      <c r="EUJ15" s="112"/>
      <c r="EUK15" s="112"/>
      <c r="EUL15" s="112"/>
      <c r="EUM15"/>
      <c r="EUN15"/>
      <c r="EUO15"/>
      <c r="EUP15"/>
      <c r="EUQ15"/>
      <c r="EUR15"/>
      <c r="EUS15"/>
      <c r="EUT15"/>
      <c r="EUU15"/>
      <c r="EUV15"/>
      <c r="EUW15"/>
      <c r="EUX15"/>
      <c r="EUY15"/>
      <c r="EUZ15"/>
      <c r="EVA15"/>
      <c r="EVB15"/>
      <c r="EVC15"/>
      <c r="EVD15"/>
      <c r="EVE15"/>
      <c r="EVF15"/>
      <c r="EVG15"/>
      <c r="EVH15"/>
      <c r="EWM15" s="112"/>
      <c r="EWN15" s="112"/>
      <c r="EWO15" s="112"/>
      <c r="EWP15" s="112"/>
      <c r="EWQ15" s="112"/>
      <c r="EWR15" s="112"/>
      <c r="EWS15" s="112"/>
      <c r="EWT15" s="112"/>
      <c r="EWU15"/>
      <c r="EWV15"/>
      <c r="EWW15"/>
      <c r="EWX15"/>
      <c r="EWY15"/>
      <c r="EWZ15"/>
      <c r="EXA15"/>
      <c r="EXB15"/>
      <c r="EXC15"/>
      <c r="EXD15"/>
      <c r="EXE15"/>
      <c r="EXF15"/>
      <c r="EXG15"/>
      <c r="EXH15"/>
      <c r="EXI15"/>
      <c r="EXJ15"/>
      <c r="EXK15"/>
      <c r="EXL15"/>
      <c r="EXM15"/>
      <c r="EXN15"/>
      <c r="EXO15"/>
      <c r="EXP15"/>
      <c r="EYU15" s="112"/>
      <c r="EYV15" s="112"/>
      <c r="EYW15" s="112"/>
      <c r="EYX15" s="112"/>
      <c r="EYY15" s="112"/>
      <c r="EYZ15" s="112"/>
      <c r="EZA15" s="112"/>
      <c r="EZB15" s="112"/>
      <c r="EZC15"/>
      <c r="EZD15"/>
      <c r="EZE15"/>
      <c r="EZF15"/>
      <c r="EZG15"/>
      <c r="EZH15"/>
      <c r="EZI15"/>
      <c r="EZJ15"/>
      <c r="EZK15"/>
      <c r="EZL15"/>
      <c r="EZM15"/>
      <c r="EZN15"/>
      <c r="EZO15"/>
      <c r="EZP15"/>
      <c r="EZQ15"/>
      <c r="EZR15"/>
      <c r="EZS15"/>
      <c r="EZT15"/>
      <c r="EZU15"/>
      <c r="EZV15"/>
      <c r="EZW15"/>
      <c r="EZX15"/>
      <c r="FBC15" s="112"/>
      <c r="FBD15" s="112"/>
      <c r="FBE15" s="112"/>
      <c r="FBF15" s="112"/>
      <c r="FBG15" s="112"/>
      <c r="FBH15" s="112"/>
      <c r="FBI15" s="112"/>
      <c r="FBJ15" s="112"/>
      <c r="FBK15"/>
      <c r="FBL15"/>
      <c r="FBM15"/>
      <c r="FBN15"/>
      <c r="FBO15"/>
      <c r="FBP15"/>
      <c r="FBQ15"/>
      <c r="FBR15"/>
      <c r="FBS15"/>
      <c r="FBT15"/>
      <c r="FBU15"/>
      <c r="FBV15"/>
      <c r="FBW15"/>
      <c r="FBX15"/>
      <c r="FBY15"/>
      <c r="FBZ15"/>
      <c r="FCA15"/>
      <c r="FCB15"/>
      <c r="FCC15"/>
      <c r="FCD15"/>
      <c r="FCE15"/>
      <c r="FCF15"/>
      <c r="FDK15" s="112"/>
      <c r="FDL15" s="112"/>
      <c r="FDM15" s="112"/>
      <c r="FDN15" s="112"/>
      <c r="FDO15" s="112"/>
      <c r="FDP15" s="112"/>
      <c r="FDQ15" s="112"/>
      <c r="FDR15" s="112"/>
      <c r="FDS15"/>
      <c r="FDT15"/>
      <c r="FDU15"/>
      <c r="FDV15"/>
      <c r="FDW15"/>
      <c r="FDX15"/>
      <c r="FDY15"/>
      <c r="FDZ15"/>
      <c r="FEA15"/>
      <c r="FEB15"/>
      <c r="FEC15"/>
      <c r="FED15"/>
      <c r="FEE15"/>
      <c r="FEF15"/>
      <c r="FEG15"/>
      <c r="FEH15"/>
      <c r="FEI15"/>
      <c r="FEJ15"/>
      <c r="FEK15"/>
      <c r="FEL15"/>
      <c r="FEM15"/>
      <c r="FEN15"/>
      <c r="FFS15" s="112"/>
      <c r="FFT15" s="112"/>
      <c r="FFU15" s="112"/>
      <c r="FFV15" s="112"/>
      <c r="FFW15" s="112"/>
      <c r="FFX15" s="112"/>
      <c r="FFY15" s="112"/>
      <c r="FFZ15" s="112"/>
      <c r="FGA15"/>
      <c r="FGB15"/>
      <c r="FGC15"/>
      <c r="FGD15"/>
      <c r="FGE15"/>
      <c r="FGF15"/>
      <c r="FGG15"/>
      <c r="FGH15"/>
      <c r="FGI15"/>
      <c r="FGJ15"/>
      <c r="FGK15"/>
      <c r="FGL15"/>
      <c r="FGM15"/>
      <c r="FGN15"/>
      <c r="FGO15"/>
      <c r="FGP15"/>
      <c r="FGQ15"/>
      <c r="FGR15"/>
      <c r="FGS15"/>
      <c r="FGT15"/>
      <c r="FGU15"/>
      <c r="FGV15"/>
      <c r="FIA15" s="112"/>
      <c r="FIB15" s="112"/>
      <c r="FIC15" s="112"/>
      <c r="FID15" s="112"/>
      <c r="FIE15" s="112"/>
      <c r="FIF15" s="112"/>
      <c r="FIG15" s="112"/>
      <c r="FIH15" s="112"/>
      <c r="FII15"/>
      <c r="FIJ15"/>
      <c r="FIK15"/>
      <c r="FIL15"/>
      <c r="FIM15"/>
      <c r="FIN15"/>
      <c r="FIO15"/>
      <c r="FIP15"/>
      <c r="FIQ15"/>
      <c r="FIR15"/>
      <c r="FIS15"/>
      <c r="FIT15"/>
      <c r="FIU15"/>
      <c r="FIV15"/>
      <c r="FIW15"/>
      <c r="FIX15"/>
      <c r="FIY15"/>
      <c r="FIZ15"/>
      <c r="FJA15"/>
      <c r="FJB15"/>
      <c r="FJC15"/>
      <c r="FJD15"/>
      <c r="FKI15" s="112"/>
      <c r="FKJ15" s="112"/>
      <c r="FKK15" s="112"/>
      <c r="FKL15" s="112"/>
      <c r="FKM15" s="112"/>
      <c r="FKN15" s="112"/>
      <c r="FKO15" s="112"/>
      <c r="FKP15" s="112"/>
      <c r="FKQ15"/>
      <c r="FKR15"/>
      <c r="FKS15"/>
      <c r="FKT15"/>
      <c r="FKU15"/>
      <c r="FKV15"/>
      <c r="FKW15"/>
      <c r="FKX15"/>
      <c r="FKY15"/>
      <c r="FKZ15"/>
      <c r="FLA15"/>
      <c r="FLB15"/>
      <c r="FLC15"/>
      <c r="FLD15"/>
      <c r="FLE15"/>
      <c r="FLF15"/>
      <c r="FLG15"/>
      <c r="FLH15"/>
      <c r="FLI15"/>
      <c r="FLJ15"/>
      <c r="FLK15"/>
      <c r="FLL15"/>
      <c r="FMQ15" s="112"/>
      <c r="FMR15" s="112"/>
      <c r="FMS15" s="112"/>
      <c r="FMT15" s="112"/>
      <c r="FMU15" s="112"/>
      <c r="FMV15" s="112"/>
      <c r="FMW15" s="112"/>
      <c r="FMX15" s="112"/>
      <c r="FMY15"/>
      <c r="FMZ15"/>
      <c r="FNA15"/>
      <c r="FNB15"/>
      <c r="FNC15"/>
      <c r="FND15"/>
      <c r="FNE15"/>
      <c r="FNF15"/>
      <c r="FNG15"/>
      <c r="FNH15"/>
      <c r="FNI15"/>
      <c r="FNJ15"/>
      <c r="FNK15"/>
      <c r="FNL15"/>
      <c r="FNM15"/>
      <c r="FNN15"/>
      <c r="FNO15"/>
      <c r="FNP15"/>
      <c r="FNQ15"/>
      <c r="FNR15"/>
      <c r="FNS15"/>
      <c r="FNT15"/>
      <c r="FOY15" s="112"/>
      <c r="FOZ15" s="112"/>
      <c r="FPA15" s="112"/>
      <c r="FPB15" s="112"/>
      <c r="FPC15" s="112"/>
      <c r="FPD15" s="112"/>
      <c r="FPE15" s="112"/>
      <c r="FPF15" s="112"/>
      <c r="FPG15"/>
      <c r="FPH15"/>
      <c r="FPI15"/>
      <c r="FPJ15"/>
      <c r="FPK15"/>
      <c r="FPL15"/>
      <c r="FPM15"/>
      <c r="FPN15"/>
      <c r="FPO15"/>
      <c r="FPP15"/>
      <c r="FPQ15"/>
      <c r="FPR15"/>
      <c r="FPS15"/>
      <c r="FPT15"/>
      <c r="FPU15"/>
      <c r="FPV15"/>
      <c r="FPW15"/>
      <c r="FPX15"/>
      <c r="FPY15"/>
      <c r="FPZ15"/>
      <c r="FQA15"/>
      <c r="FQB15"/>
      <c r="FRG15" s="112"/>
      <c r="FRH15" s="112"/>
      <c r="FRI15" s="112"/>
      <c r="FRJ15" s="112"/>
      <c r="FRK15" s="112"/>
      <c r="FRL15" s="112"/>
      <c r="FRM15" s="112"/>
      <c r="FRN15" s="112"/>
      <c r="FRO15"/>
      <c r="FRP15"/>
      <c r="FRQ15"/>
      <c r="FRR15"/>
      <c r="FRS15"/>
      <c r="FRT15"/>
      <c r="FRU15"/>
      <c r="FRV15"/>
      <c r="FRW15"/>
      <c r="FRX15"/>
      <c r="FRY15"/>
      <c r="FRZ15"/>
      <c r="FSA15"/>
      <c r="FSB15"/>
      <c r="FSC15"/>
      <c r="FSD15"/>
      <c r="FSE15"/>
      <c r="FSF15"/>
      <c r="FSG15"/>
      <c r="FSH15"/>
      <c r="FSI15"/>
      <c r="FSJ15"/>
      <c r="FTO15" s="112"/>
      <c r="FTP15" s="112"/>
      <c r="FTQ15" s="112"/>
      <c r="FTR15" s="112"/>
      <c r="FTS15" s="112"/>
      <c r="FTT15" s="112"/>
      <c r="FTU15" s="112"/>
      <c r="FTV15" s="112"/>
      <c r="FTW15"/>
      <c r="FTX15"/>
      <c r="FTY15"/>
      <c r="FTZ15"/>
      <c r="FUA15"/>
      <c r="FUB15"/>
      <c r="FUC15"/>
      <c r="FUD15"/>
      <c r="FUE15"/>
      <c r="FUF15"/>
      <c r="FUG15"/>
      <c r="FUH15"/>
      <c r="FUI15"/>
      <c r="FUJ15"/>
      <c r="FUK15"/>
      <c r="FUL15"/>
      <c r="FUM15"/>
      <c r="FUN15"/>
      <c r="FUO15"/>
      <c r="FUP15"/>
      <c r="FUQ15"/>
      <c r="FUR15"/>
      <c r="FVW15" s="112"/>
      <c r="FVX15" s="112"/>
      <c r="FVY15" s="112"/>
      <c r="FVZ15" s="112"/>
      <c r="FWA15" s="112"/>
      <c r="FWB15" s="112"/>
      <c r="FWC15" s="112"/>
      <c r="FWD15" s="112"/>
      <c r="FWE15"/>
      <c r="FWF15"/>
      <c r="FWG15"/>
      <c r="FWH15"/>
      <c r="FWI15"/>
      <c r="FWJ15"/>
      <c r="FWK15"/>
      <c r="FWL15"/>
      <c r="FWM15"/>
      <c r="FWN15"/>
      <c r="FWO15"/>
      <c r="FWP15"/>
      <c r="FWQ15"/>
      <c r="FWR15"/>
      <c r="FWS15"/>
      <c r="FWT15"/>
      <c r="FWU15"/>
      <c r="FWV15"/>
      <c r="FWW15"/>
      <c r="FWX15"/>
      <c r="FWY15"/>
      <c r="FWZ15"/>
      <c r="FYE15" s="112"/>
      <c r="FYF15" s="112"/>
      <c r="FYG15" s="112"/>
      <c r="FYH15" s="112"/>
      <c r="FYI15" s="112"/>
      <c r="FYJ15" s="112"/>
      <c r="FYK15" s="112"/>
      <c r="FYL15" s="112"/>
      <c r="FYM15"/>
      <c r="FYN15"/>
      <c r="FYO15"/>
      <c r="FYP15"/>
      <c r="FYQ15"/>
      <c r="FYR15"/>
      <c r="FYS15"/>
      <c r="FYT15"/>
      <c r="FYU15"/>
      <c r="FYV15"/>
      <c r="FYW15"/>
      <c r="FYX15"/>
      <c r="FYY15"/>
      <c r="FYZ15"/>
      <c r="FZA15"/>
      <c r="FZB15"/>
      <c r="FZC15"/>
      <c r="FZD15"/>
      <c r="FZE15"/>
      <c r="FZF15"/>
      <c r="FZG15"/>
      <c r="FZH15"/>
      <c r="GAM15" s="112"/>
      <c r="GAN15" s="112"/>
      <c r="GAO15" s="112"/>
      <c r="GAP15" s="112"/>
      <c r="GAQ15" s="112"/>
      <c r="GAR15" s="112"/>
      <c r="GAS15" s="112"/>
      <c r="GAT15" s="112"/>
      <c r="GAU15"/>
      <c r="GAV15"/>
      <c r="GAW15"/>
      <c r="GAX15"/>
      <c r="GAY15"/>
      <c r="GAZ15"/>
      <c r="GBA15"/>
      <c r="GBB15"/>
      <c r="GBC15"/>
      <c r="GBD15"/>
      <c r="GBE15"/>
      <c r="GBF15"/>
      <c r="GBG15"/>
      <c r="GBH15"/>
      <c r="GBI15"/>
      <c r="GBJ15"/>
      <c r="GBK15"/>
      <c r="GBL15"/>
      <c r="GBM15"/>
      <c r="GBN15"/>
      <c r="GBO15"/>
      <c r="GBP15"/>
      <c r="GCU15" s="112"/>
      <c r="GCV15" s="112"/>
      <c r="GCW15" s="112"/>
      <c r="GCX15" s="112"/>
      <c r="GCY15" s="112"/>
      <c r="GCZ15" s="112"/>
      <c r="GDA15" s="112"/>
      <c r="GDB15" s="112"/>
      <c r="GDC15"/>
      <c r="GDD15"/>
      <c r="GDE15"/>
      <c r="GDF15"/>
      <c r="GDG15"/>
      <c r="GDH15"/>
      <c r="GDI15"/>
      <c r="GDJ15"/>
      <c r="GDK15"/>
      <c r="GDL15"/>
      <c r="GDM15"/>
      <c r="GDN15"/>
      <c r="GDO15"/>
      <c r="GDP15"/>
      <c r="GDQ15"/>
      <c r="GDR15"/>
      <c r="GDS15"/>
      <c r="GDT15"/>
      <c r="GDU15"/>
      <c r="GDV15"/>
      <c r="GDW15"/>
      <c r="GDX15"/>
      <c r="GFC15" s="112"/>
      <c r="GFD15" s="112"/>
      <c r="GFE15" s="112"/>
      <c r="GFF15" s="112"/>
      <c r="GFG15" s="112"/>
      <c r="GFH15" s="112"/>
      <c r="GFI15" s="112"/>
      <c r="GFJ15" s="112"/>
      <c r="GFK15"/>
      <c r="GFL15"/>
      <c r="GFM15"/>
      <c r="GFN15"/>
      <c r="GFO15"/>
      <c r="GFP15"/>
      <c r="GFQ15"/>
      <c r="GFR15"/>
      <c r="GFS15"/>
      <c r="GFT15"/>
      <c r="GFU15"/>
      <c r="GFV15"/>
      <c r="GFW15"/>
      <c r="GFX15"/>
      <c r="GFY15"/>
      <c r="GFZ15"/>
      <c r="GGA15"/>
      <c r="GGB15"/>
      <c r="GGC15"/>
      <c r="GGD15"/>
      <c r="GGE15"/>
      <c r="GGF15"/>
      <c r="GHK15" s="112"/>
      <c r="GHL15" s="112"/>
      <c r="GHM15" s="112"/>
      <c r="GHN15" s="112"/>
      <c r="GHO15" s="112"/>
      <c r="GHP15" s="112"/>
      <c r="GHQ15" s="112"/>
      <c r="GHR15" s="112"/>
      <c r="GHS15"/>
      <c r="GHT15"/>
      <c r="GHU15"/>
      <c r="GHV15"/>
      <c r="GHW15"/>
      <c r="GHX15"/>
      <c r="GHY15"/>
      <c r="GHZ15"/>
      <c r="GIA15"/>
      <c r="GIB15"/>
      <c r="GIC15"/>
      <c r="GID15"/>
      <c r="GIE15"/>
      <c r="GIF15"/>
      <c r="GIG15"/>
      <c r="GIH15"/>
      <c r="GII15"/>
      <c r="GIJ15"/>
      <c r="GIK15"/>
      <c r="GIL15"/>
      <c r="GIM15"/>
      <c r="GIN15"/>
      <c r="GJS15" s="112"/>
      <c r="GJT15" s="112"/>
      <c r="GJU15" s="112"/>
      <c r="GJV15" s="112"/>
      <c r="GJW15" s="112"/>
      <c r="GJX15" s="112"/>
      <c r="GJY15" s="112"/>
      <c r="GJZ15" s="112"/>
      <c r="GKA15"/>
      <c r="GKB15"/>
      <c r="GKC15"/>
      <c r="GKD15"/>
      <c r="GKE15"/>
      <c r="GKF15"/>
      <c r="GKG15"/>
      <c r="GKH15"/>
      <c r="GKI15"/>
      <c r="GKJ15"/>
      <c r="GKK15"/>
      <c r="GKL15"/>
      <c r="GKM15"/>
      <c r="GKN15"/>
      <c r="GKO15"/>
      <c r="GKP15"/>
      <c r="GKQ15"/>
      <c r="GKR15"/>
      <c r="GKS15"/>
      <c r="GKT15"/>
      <c r="GKU15"/>
      <c r="GKV15"/>
      <c r="GMA15" s="112"/>
      <c r="GMB15" s="112"/>
      <c r="GMC15" s="112"/>
      <c r="GMD15" s="112"/>
      <c r="GME15" s="112"/>
      <c r="GMF15" s="112"/>
      <c r="GMG15" s="112"/>
      <c r="GMH15" s="112"/>
      <c r="GMI15"/>
      <c r="GMJ15"/>
      <c r="GMK15"/>
      <c r="GML15"/>
      <c r="GMM15"/>
      <c r="GMN15"/>
      <c r="GMO15"/>
      <c r="GMP15"/>
      <c r="GMQ15"/>
      <c r="GMR15"/>
      <c r="GMS15"/>
      <c r="GMT15"/>
      <c r="GMU15"/>
      <c r="GMV15"/>
      <c r="GMW15"/>
      <c r="GMX15"/>
      <c r="GMY15"/>
      <c r="GMZ15"/>
      <c r="GNA15"/>
      <c r="GNB15"/>
      <c r="GNC15"/>
      <c r="GND15"/>
      <c r="GOI15" s="112"/>
      <c r="GOJ15" s="112"/>
      <c r="GOK15" s="112"/>
      <c r="GOL15" s="112"/>
      <c r="GOM15" s="112"/>
      <c r="GON15" s="112"/>
      <c r="GOO15" s="112"/>
      <c r="GOP15" s="112"/>
      <c r="GOQ15"/>
      <c r="GOR15"/>
      <c r="GOS15"/>
      <c r="GOT15"/>
      <c r="GOU15"/>
      <c r="GOV15"/>
      <c r="GOW15"/>
      <c r="GOX15"/>
      <c r="GOY15"/>
      <c r="GOZ15"/>
      <c r="GPA15"/>
      <c r="GPB15"/>
      <c r="GPC15"/>
      <c r="GPD15"/>
      <c r="GPE15"/>
      <c r="GPF15"/>
      <c r="GPG15"/>
      <c r="GPH15"/>
      <c r="GPI15"/>
      <c r="GPJ15"/>
      <c r="GPK15"/>
      <c r="GPL15"/>
      <c r="GQQ15" s="112"/>
      <c r="GQR15" s="112"/>
      <c r="GQS15" s="112"/>
      <c r="GQT15" s="112"/>
      <c r="GQU15" s="112"/>
      <c r="GQV15" s="112"/>
      <c r="GQW15" s="112"/>
      <c r="GQX15" s="112"/>
      <c r="GQY15"/>
      <c r="GQZ15"/>
      <c r="GRA15"/>
      <c r="GRB15"/>
      <c r="GRC15"/>
      <c r="GRD15"/>
      <c r="GRE15"/>
      <c r="GRF15"/>
      <c r="GRG15"/>
      <c r="GRH15"/>
      <c r="GRI15"/>
      <c r="GRJ15"/>
      <c r="GRK15"/>
      <c r="GRL15"/>
      <c r="GRM15"/>
      <c r="GRN15"/>
      <c r="GRO15"/>
      <c r="GRP15"/>
      <c r="GRQ15"/>
      <c r="GRR15"/>
      <c r="GRS15"/>
      <c r="GRT15"/>
      <c r="GSY15" s="112"/>
      <c r="GSZ15" s="112"/>
      <c r="GTA15" s="112"/>
      <c r="GTB15" s="112"/>
      <c r="GTC15" s="112"/>
      <c r="GTD15" s="112"/>
      <c r="GTE15" s="112"/>
      <c r="GTF15" s="112"/>
      <c r="GTG15"/>
      <c r="GTH15"/>
      <c r="GTI15"/>
      <c r="GTJ15"/>
      <c r="GTK15"/>
      <c r="GTL15"/>
      <c r="GTM15"/>
      <c r="GTN15"/>
      <c r="GTO15"/>
      <c r="GTP15"/>
      <c r="GTQ15"/>
      <c r="GTR15"/>
      <c r="GTS15"/>
      <c r="GTT15"/>
      <c r="GTU15"/>
      <c r="GTV15"/>
      <c r="GTW15"/>
      <c r="GTX15"/>
      <c r="GTY15"/>
      <c r="GTZ15"/>
      <c r="GUA15"/>
      <c r="GUB15"/>
      <c r="GVG15" s="112"/>
      <c r="GVH15" s="112"/>
      <c r="GVI15" s="112"/>
      <c r="GVJ15" s="112"/>
      <c r="GVK15" s="112"/>
      <c r="GVL15" s="112"/>
      <c r="GVM15" s="112"/>
      <c r="GVN15" s="112"/>
      <c r="GVO15"/>
      <c r="GVP15"/>
      <c r="GVQ15"/>
      <c r="GVR15"/>
      <c r="GVS15"/>
      <c r="GVT15"/>
      <c r="GVU15"/>
      <c r="GVV15"/>
      <c r="GVW15"/>
      <c r="GVX15"/>
      <c r="GVY15"/>
      <c r="GVZ15"/>
      <c r="GWA15"/>
      <c r="GWB15"/>
      <c r="GWC15"/>
      <c r="GWD15"/>
      <c r="GWE15"/>
      <c r="GWF15"/>
      <c r="GWG15"/>
      <c r="GWH15"/>
      <c r="GWI15"/>
      <c r="GWJ15"/>
      <c r="GXO15" s="112"/>
      <c r="GXP15" s="112"/>
      <c r="GXQ15" s="112"/>
      <c r="GXR15" s="112"/>
      <c r="GXS15" s="112"/>
      <c r="GXT15" s="112"/>
      <c r="GXU15" s="112"/>
      <c r="GXV15" s="112"/>
      <c r="GXW15"/>
      <c r="GXX15"/>
      <c r="GXY15"/>
      <c r="GXZ15"/>
      <c r="GYA15"/>
      <c r="GYB15"/>
      <c r="GYC15"/>
      <c r="GYD15"/>
      <c r="GYE15"/>
      <c r="GYF15"/>
      <c r="GYG15"/>
      <c r="GYH15"/>
      <c r="GYI15"/>
      <c r="GYJ15"/>
      <c r="GYK15"/>
      <c r="GYL15"/>
      <c r="GYM15"/>
      <c r="GYN15"/>
      <c r="GYO15"/>
      <c r="GYP15"/>
      <c r="GYQ15"/>
      <c r="GYR15"/>
      <c r="GZW15" s="112"/>
      <c r="GZX15" s="112"/>
      <c r="GZY15" s="112"/>
      <c r="GZZ15" s="112"/>
      <c r="HAA15" s="112"/>
      <c r="HAB15" s="112"/>
      <c r="HAC15" s="112"/>
      <c r="HAD15" s="112"/>
      <c r="HAE15"/>
      <c r="HAF15"/>
      <c r="HAG15"/>
      <c r="HAH15"/>
      <c r="HAI15"/>
      <c r="HAJ15"/>
      <c r="HAK15"/>
      <c r="HAL15"/>
      <c r="HAM15"/>
      <c r="HAN15"/>
      <c r="HAO15"/>
      <c r="HAP15"/>
      <c r="HAQ15"/>
      <c r="HAR15"/>
      <c r="HAS15"/>
      <c r="HAT15"/>
      <c r="HAU15"/>
      <c r="HAV15"/>
      <c r="HAW15"/>
      <c r="HAX15"/>
      <c r="HAY15"/>
      <c r="HAZ15"/>
      <c r="HCE15" s="112"/>
      <c r="HCF15" s="112"/>
      <c r="HCG15" s="112"/>
      <c r="HCH15" s="112"/>
      <c r="HCI15" s="112"/>
      <c r="HCJ15" s="112"/>
      <c r="HCK15" s="112"/>
      <c r="HCL15" s="112"/>
      <c r="HCM15"/>
      <c r="HCN15"/>
      <c r="HCO15"/>
      <c r="HCP15"/>
      <c r="HCQ15"/>
      <c r="HCR15"/>
      <c r="HCS15"/>
      <c r="HCT15"/>
      <c r="HCU15"/>
      <c r="HCV15"/>
      <c r="HCW15"/>
      <c r="HCX15"/>
      <c r="HCY15"/>
      <c r="HCZ15"/>
      <c r="HDA15"/>
      <c r="HDB15"/>
      <c r="HDC15"/>
      <c r="HDD15"/>
      <c r="HDE15"/>
      <c r="HDF15"/>
      <c r="HDG15"/>
      <c r="HDH15"/>
      <c r="HEM15" s="112"/>
      <c r="HEN15" s="112"/>
      <c r="HEO15" s="112"/>
      <c r="HEP15" s="112"/>
      <c r="HEQ15" s="112"/>
      <c r="HER15" s="112"/>
      <c r="HES15" s="112"/>
      <c r="HET15" s="112"/>
      <c r="HEU15"/>
      <c r="HEV15"/>
      <c r="HEW15"/>
      <c r="HEX15"/>
      <c r="HEY15"/>
      <c r="HEZ15"/>
      <c r="HFA15"/>
      <c r="HFB15"/>
      <c r="HFC15"/>
      <c r="HFD15"/>
      <c r="HFE15"/>
      <c r="HFF15"/>
      <c r="HFG15"/>
      <c r="HFH15"/>
      <c r="HFI15"/>
      <c r="HFJ15"/>
      <c r="HFK15"/>
      <c r="HFL15"/>
      <c r="HFM15"/>
      <c r="HFN15"/>
      <c r="HFO15"/>
      <c r="HFP15"/>
      <c r="HGU15" s="112"/>
      <c r="HGV15" s="112"/>
      <c r="HGW15" s="112"/>
      <c r="HGX15" s="112"/>
      <c r="HGY15" s="112"/>
      <c r="HGZ15" s="112"/>
      <c r="HHA15" s="112"/>
      <c r="HHB15" s="112"/>
      <c r="HHC15"/>
      <c r="HHD15"/>
      <c r="HHE15"/>
      <c r="HHF15"/>
      <c r="HHG15"/>
      <c r="HHH15"/>
      <c r="HHI15"/>
      <c r="HHJ15"/>
      <c r="HHK15"/>
      <c r="HHL15"/>
      <c r="HHM15"/>
      <c r="HHN15"/>
      <c r="HHO15"/>
      <c r="HHP15"/>
      <c r="HHQ15"/>
      <c r="HHR15"/>
      <c r="HHS15"/>
      <c r="HHT15"/>
      <c r="HHU15"/>
      <c r="HHV15"/>
      <c r="HHW15"/>
      <c r="HHX15"/>
      <c r="HJC15" s="112"/>
      <c r="HJD15" s="112"/>
      <c r="HJE15" s="112"/>
      <c r="HJF15" s="112"/>
      <c r="HJG15" s="112"/>
      <c r="HJH15" s="112"/>
      <c r="HJI15" s="112"/>
      <c r="HJJ15" s="112"/>
      <c r="HJK15"/>
      <c r="HJL15"/>
      <c r="HJM15"/>
      <c r="HJN15"/>
      <c r="HJO15"/>
      <c r="HJP15"/>
      <c r="HJQ15"/>
      <c r="HJR15"/>
      <c r="HJS15"/>
      <c r="HJT15"/>
      <c r="HJU15"/>
      <c r="HJV15"/>
      <c r="HJW15"/>
      <c r="HJX15"/>
      <c r="HJY15"/>
      <c r="HJZ15"/>
      <c r="HKA15"/>
      <c r="HKB15"/>
      <c r="HKC15"/>
      <c r="HKD15"/>
      <c r="HKE15"/>
      <c r="HKF15"/>
      <c r="HLK15" s="112"/>
      <c r="HLL15" s="112"/>
      <c r="HLM15" s="112"/>
      <c r="HLN15" s="112"/>
      <c r="HLO15" s="112"/>
      <c r="HLP15" s="112"/>
      <c r="HLQ15" s="112"/>
      <c r="HLR15" s="112"/>
      <c r="HLS15"/>
      <c r="HLT15"/>
      <c r="HLU15"/>
      <c r="HLV15"/>
      <c r="HLW15"/>
      <c r="HLX15"/>
      <c r="HLY15"/>
      <c r="HLZ15"/>
      <c r="HMA15"/>
      <c r="HMB15"/>
      <c r="HMC15"/>
      <c r="HMD15"/>
      <c r="HME15"/>
      <c r="HMF15"/>
      <c r="HMG15"/>
      <c r="HMH15"/>
      <c r="HMI15"/>
      <c r="HMJ15"/>
      <c r="HMK15"/>
      <c r="HML15"/>
      <c r="HMM15"/>
      <c r="HMN15"/>
      <c r="HNS15" s="112"/>
      <c r="HNT15" s="112"/>
      <c r="HNU15" s="112"/>
      <c r="HNV15" s="112"/>
      <c r="HNW15" s="112"/>
      <c r="HNX15" s="112"/>
      <c r="HNY15" s="112"/>
      <c r="HNZ15" s="112"/>
      <c r="HOA15"/>
      <c r="HOB15"/>
      <c r="HOC15"/>
      <c r="HOD15"/>
      <c r="HOE15"/>
      <c r="HOF15"/>
      <c r="HOG15"/>
      <c r="HOH15"/>
      <c r="HOI15"/>
      <c r="HOJ15"/>
      <c r="HOK15"/>
      <c r="HOL15"/>
      <c r="HOM15"/>
      <c r="HON15"/>
      <c r="HOO15"/>
      <c r="HOP15"/>
      <c r="HOQ15"/>
      <c r="HOR15"/>
      <c r="HOS15"/>
      <c r="HOT15"/>
      <c r="HOU15"/>
      <c r="HOV15"/>
      <c r="HQA15" s="112"/>
      <c r="HQB15" s="112"/>
      <c r="HQC15" s="112"/>
      <c r="HQD15" s="112"/>
      <c r="HQE15" s="112"/>
      <c r="HQF15" s="112"/>
      <c r="HQG15" s="112"/>
      <c r="HQH15" s="112"/>
      <c r="HQI15"/>
      <c r="HQJ15"/>
      <c r="HQK15"/>
      <c r="HQL15"/>
      <c r="HQM15"/>
      <c r="HQN15"/>
      <c r="HQO15"/>
      <c r="HQP15"/>
      <c r="HQQ15"/>
      <c r="HQR15"/>
      <c r="HQS15"/>
      <c r="HQT15"/>
      <c r="HQU15"/>
      <c r="HQV15"/>
      <c r="HQW15"/>
      <c r="HQX15"/>
      <c r="HQY15"/>
      <c r="HQZ15"/>
      <c r="HRA15"/>
      <c r="HRB15"/>
      <c r="HRC15"/>
      <c r="HRD15"/>
      <c r="HSI15" s="112"/>
      <c r="HSJ15" s="112"/>
      <c r="HSK15" s="112"/>
      <c r="HSL15" s="112"/>
      <c r="HSM15" s="112"/>
      <c r="HSN15" s="112"/>
      <c r="HSO15" s="112"/>
      <c r="HSP15" s="112"/>
      <c r="HSQ15"/>
      <c r="HSR15"/>
      <c r="HSS15"/>
      <c r="HST15"/>
      <c r="HSU15"/>
      <c r="HSV15"/>
      <c r="HSW15"/>
      <c r="HSX15"/>
      <c r="HSY15"/>
      <c r="HSZ15"/>
      <c r="HTA15"/>
      <c r="HTB15"/>
      <c r="HTC15"/>
      <c r="HTD15"/>
      <c r="HTE15"/>
      <c r="HTF15"/>
      <c r="HTG15"/>
      <c r="HTH15"/>
      <c r="HTI15"/>
      <c r="HTJ15"/>
      <c r="HTK15"/>
      <c r="HTL15"/>
      <c r="HUQ15" s="112"/>
      <c r="HUR15" s="112"/>
      <c r="HUS15" s="112"/>
      <c r="HUT15" s="112"/>
      <c r="HUU15" s="112"/>
      <c r="HUV15" s="112"/>
      <c r="HUW15" s="112"/>
      <c r="HUX15" s="112"/>
      <c r="HUY15"/>
      <c r="HUZ15"/>
      <c r="HVA15"/>
      <c r="HVB15"/>
      <c r="HVC15"/>
      <c r="HVD15"/>
      <c r="HVE15"/>
      <c r="HVF15"/>
      <c r="HVG15"/>
      <c r="HVH15"/>
      <c r="HVI15"/>
      <c r="HVJ15"/>
      <c r="HVK15"/>
      <c r="HVL15"/>
      <c r="HVM15"/>
      <c r="HVN15"/>
      <c r="HVO15"/>
      <c r="HVP15"/>
      <c r="HVQ15"/>
      <c r="HVR15"/>
      <c r="HVS15"/>
      <c r="HVT15"/>
      <c r="HWY15" s="112"/>
      <c r="HWZ15" s="112"/>
      <c r="HXA15" s="112"/>
      <c r="HXB15" s="112"/>
      <c r="HXC15" s="112"/>
      <c r="HXD15" s="112"/>
      <c r="HXE15" s="112"/>
      <c r="HXF15" s="112"/>
      <c r="HXG15"/>
      <c r="HXH15"/>
      <c r="HXI15"/>
      <c r="HXJ15"/>
      <c r="HXK15"/>
      <c r="HXL15"/>
      <c r="HXM15"/>
      <c r="HXN15"/>
      <c r="HXO15"/>
      <c r="HXP15"/>
      <c r="HXQ15"/>
      <c r="HXR15"/>
      <c r="HXS15"/>
      <c r="HXT15"/>
      <c r="HXU15"/>
      <c r="HXV15"/>
      <c r="HXW15"/>
      <c r="HXX15"/>
      <c r="HXY15"/>
      <c r="HXZ15"/>
      <c r="HYA15"/>
      <c r="HYB15"/>
      <c r="HZG15" s="112"/>
      <c r="HZH15" s="112"/>
      <c r="HZI15" s="112"/>
      <c r="HZJ15" s="112"/>
      <c r="HZK15" s="112"/>
      <c r="HZL15" s="112"/>
      <c r="HZM15" s="112"/>
      <c r="HZN15" s="112"/>
      <c r="HZO15"/>
      <c r="HZP15"/>
      <c r="HZQ15"/>
      <c r="HZR15"/>
      <c r="HZS15"/>
      <c r="HZT15"/>
      <c r="HZU15"/>
      <c r="HZV15"/>
      <c r="HZW15"/>
      <c r="HZX15"/>
      <c r="HZY15"/>
      <c r="HZZ15"/>
      <c r="IAA15"/>
      <c r="IAB15"/>
      <c r="IAC15"/>
      <c r="IAD15"/>
      <c r="IAE15"/>
      <c r="IAF15"/>
      <c r="IAG15"/>
      <c r="IAH15"/>
      <c r="IAI15"/>
      <c r="IAJ15"/>
      <c r="IBO15" s="112"/>
      <c r="IBP15" s="112"/>
      <c r="IBQ15" s="112"/>
      <c r="IBR15" s="112"/>
      <c r="IBS15" s="112"/>
      <c r="IBT15" s="112"/>
      <c r="IBU15" s="112"/>
      <c r="IBV15" s="112"/>
      <c r="IBW15"/>
      <c r="IBX15"/>
      <c r="IBY15"/>
      <c r="IBZ15"/>
      <c r="ICA15"/>
      <c r="ICB15"/>
      <c r="ICC15"/>
      <c r="ICD15"/>
      <c r="ICE15"/>
      <c r="ICF15"/>
      <c r="ICG15"/>
      <c r="ICH15"/>
      <c r="ICI15"/>
      <c r="ICJ15"/>
      <c r="ICK15"/>
      <c r="ICL15"/>
      <c r="ICM15"/>
      <c r="ICN15"/>
      <c r="ICO15"/>
      <c r="ICP15"/>
      <c r="ICQ15"/>
      <c r="ICR15"/>
      <c r="IDW15" s="112"/>
      <c r="IDX15" s="112"/>
      <c r="IDY15" s="112"/>
      <c r="IDZ15" s="112"/>
      <c r="IEA15" s="112"/>
      <c r="IEB15" s="112"/>
      <c r="IEC15" s="112"/>
      <c r="IED15" s="112"/>
      <c r="IEE15"/>
      <c r="IEF15"/>
      <c r="IEG15"/>
      <c r="IEH15"/>
      <c r="IEI15"/>
      <c r="IEJ15"/>
      <c r="IEK15"/>
      <c r="IEL15"/>
      <c r="IEM15"/>
      <c r="IEN15"/>
      <c r="IEO15"/>
      <c r="IEP15"/>
      <c r="IEQ15"/>
      <c r="IER15"/>
      <c r="IES15"/>
      <c r="IET15"/>
      <c r="IEU15"/>
      <c r="IEV15"/>
      <c r="IEW15"/>
      <c r="IEX15"/>
      <c r="IEY15"/>
      <c r="IEZ15"/>
      <c r="IGE15" s="112"/>
      <c r="IGF15" s="112"/>
      <c r="IGG15" s="112"/>
      <c r="IGH15" s="112"/>
      <c r="IGI15" s="112"/>
      <c r="IGJ15" s="112"/>
      <c r="IGK15" s="112"/>
      <c r="IGL15" s="112"/>
      <c r="IGM15"/>
      <c r="IGN15"/>
      <c r="IGO15"/>
      <c r="IGP15"/>
      <c r="IGQ15"/>
      <c r="IGR15"/>
      <c r="IGS15"/>
      <c r="IGT15"/>
      <c r="IGU15"/>
      <c r="IGV15"/>
      <c r="IGW15"/>
      <c r="IGX15"/>
      <c r="IGY15"/>
      <c r="IGZ15"/>
      <c r="IHA15"/>
      <c r="IHB15"/>
      <c r="IHC15"/>
      <c r="IHD15"/>
      <c r="IHE15"/>
      <c r="IHF15"/>
      <c r="IHG15"/>
      <c r="IHH15"/>
      <c r="IIM15" s="112"/>
      <c r="IIN15" s="112"/>
      <c r="IIO15" s="112"/>
      <c r="IIP15" s="112"/>
      <c r="IIQ15" s="112"/>
      <c r="IIR15" s="112"/>
      <c r="IIS15" s="112"/>
      <c r="IIT15" s="112"/>
      <c r="IIU15"/>
      <c r="IIV15"/>
      <c r="IIW15"/>
      <c r="IIX15"/>
      <c r="IIY15"/>
      <c r="IIZ15"/>
      <c r="IJA15"/>
      <c r="IJB15"/>
      <c r="IJC15"/>
      <c r="IJD15"/>
      <c r="IJE15"/>
      <c r="IJF15"/>
      <c r="IJG15"/>
      <c r="IJH15"/>
      <c r="IJI15"/>
      <c r="IJJ15"/>
      <c r="IJK15"/>
      <c r="IJL15"/>
      <c r="IJM15"/>
      <c r="IJN15"/>
      <c r="IJO15"/>
      <c r="IJP15"/>
      <c r="IKU15" s="112"/>
      <c r="IKV15" s="112"/>
      <c r="IKW15" s="112"/>
      <c r="IKX15" s="112"/>
      <c r="IKY15" s="112"/>
      <c r="IKZ15" s="112"/>
      <c r="ILA15" s="112"/>
      <c r="ILB15" s="112"/>
      <c r="ILC15"/>
      <c r="ILD15"/>
      <c r="ILE15"/>
      <c r="ILF15"/>
      <c r="ILG15"/>
      <c r="ILH15"/>
      <c r="ILI15"/>
      <c r="ILJ15"/>
      <c r="ILK15"/>
      <c r="ILL15"/>
      <c r="ILM15"/>
      <c r="ILN15"/>
      <c r="ILO15"/>
      <c r="ILP15"/>
      <c r="ILQ15"/>
      <c r="ILR15"/>
      <c r="ILS15"/>
      <c r="ILT15"/>
      <c r="ILU15"/>
      <c r="ILV15"/>
      <c r="ILW15"/>
      <c r="ILX15"/>
      <c r="INC15" s="112"/>
      <c r="IND15" s="112"/>
      <c r="INE15" s="112"/>
      <c r="INF15" s="112"/>
      <c r="ING15" s="112"/>
      <c r="INH15" s="112"/>
      <c r="INI15" s="112"/>
      <c r="INJ15" s="112"/>
      <c r="INK15"/>
      <c r="INL15"/>
      <c r="INM15"/>
      <c r="INN15"/>
      <c r="INO15"/>
      <c r="INP15"/>
      <c r="INQ15"/>
      <c r="INR15"/>
      <c r="INS15"/>
      <c r="INT15"/>
      <c r="INU15"/>
      <c r="INV15"/>
      <c r="INW15"/>
      <c r="INX15"/>
      <c r="INY15"/>
      <c r="INZ15"/>
      <c r="IOA15"/>
      <c r="IOB15"/>
      <c r="IOC15"/>
      <c r="IOD15"/>
      <c r="IOE15"/>
      <c r="IOF15"/>
      <c r="IPK15" s="112"/>
      <c r="IPL15" s="112"/>
      <c r="IPM15" s="112"/>
      <c r="IPN15" s="112"/>
      <c r="IPO15" s="112"/>
      <c r="IPP15" s="112"/>
      <c r="IPQ15" s="112"/>
      <c r="IPR15" s="112"/>
      <c r="IPS15"/>
      <c r="IPT15"/>
      <c r="IPU15"/>
      <c r="IPV15"/>
      <c r="IPW15"/>
      <c r="IPX15"/>
      <c r="IPY15"/>
      <c r="IPZ15"/>
      <c r="IQA15"/>
      <c r="IQB15"/>
      <c r="IQC15"/>
      <c r="IQD15"/>
      <c r="IQE15"/>
      <c r="IQF15"/>
      <c r="IQG15"/>
      <c r="IQH15"/>
      <c r="IQI15"/>
      <c r="IQJ15"/>
      <c r="IQK15"/>
      <c r="IQL15"/>
      <c r="IQM15"/>
      <c r="IQN15"/>
      <c r="IRS15" s="112"/>
      <c r="IRT15" s="112"/>
      <c r="IRU15" s="112"/>
      <c r="IRV15" s="112"/>
      <c r="IRW15" s="112"/>
      <c r="IRX15" s="112"/>
      <c r="IRY15" s="112"/>
      <c r="IRZ15" s="112"/>
      <c r="ISA15"/>
      <c r="ISB15"/>
      <c r="ISC15"/>
      <c r="ISD15"/>
      <c r="ISE15"/>
      <c r="ISF15"/>
      <c r="ISG15"/>
      <c r="ISH15"/>
      <c r="ISI15"/>
      <c r="ISJ15"/>
      <c r="ISK15"/>
      <c r="ISL15"/>
      <c r="ISM15"/>
      <c r="ISN15"/>
      <c r="ISO15"/>
      <c r="ISP15"/>
      <c r="ISQ15"/>
      <c r="ISR15"/>
      <c r="ISS15"/>
      <c r="IST15"/>
      <c r="ISU15"/>
      <c r="ISV15"/>
      <c r="IUA15" s="112"/>
      <c r="IUB15" s="112"/>
      <c r="IUC15" s="112"/>
      <c r="IUD15" s="112"/>
      <c r="IUE15" s="112"/>
      <c r="IUF15" s="112"/>
      <c r="IUG15" s="112"/>
      <c r="IUH15" s="112"/>
      <c r="IUI15"/>
      <c r="IUJ15"/>
      <c r="IUK15"/>
      <c r="IUL15"/>
      <c r="IUM15"/>
      <c r="IUN15"/>
      <c r="IUO15"/>
      <c r="IUP15"/>
      <c r="IUQ15"/>
      <c r="IUR15"/>
      <c r="IUS15"/>
      <c r="IUT15"/>
      <c r="IUU15"/>
      <c r="IUV15"/>
      <c r="IUW15"/>
      <c r="IUX15"/>
      <c r="IUY15"/>
      <c r="IUZ15"/>
      <c r="IVA15"/>
      <c r="IVB15"/>
      <c r="IVC15"/>
      <c r="IVD15"/>
      <c r="IWI15" s="112"/>
      <c r="IWJ15" s="112"/>
      <c r="IWK15" s="112"/>
      <c r="IWL15" s="112"/>
      <c r="IWM15" s="112"/>
      <c r="IWN15" s="112"/>
      <c r="IWO15" s="112"/>
      <c r="IWP15" s="112"/>
      <c r="IWQ15"/>
      <c r="IWR15"/>
      <c r="IWS15"/>
      <c r="IWT15"/>
      <c r="IWU15"/>
      <c r="IWV15"/>
      <c r="IWW15"/>
      <c r="IWX15"/>
      <c r="IWY15"/>
      <c r="IWZ15"/>
      <c r="IXA15"/>
      <c r="IXB15"/>
      <c r="IXC15"/>
      <c r="IXD15"/>
      <c r="IXE15"/>
      <c r="IXF15"/>
      <c r="IXG15"/>
      <c r="IXH15"/>
      <c r="IXI15"/>
      <c r="IXJ15"/>
      <c r="IXK15"/>
      <c r="IXL15"/>
      <c r="IYQ15" s="112"/>
      <c r="IYR15" s="112"/>
      <c r="IYS15" s="112"/>
      <c r="IYT15" s="112"/>
      <c r="IYU15" s="112"/>
      <c r="IYV15" s="112"/>
      <c r="IYW15" s="112"/>
      <c r="IYX15" s="112"/>
      <c r="IYY15"/>
      <c r="IYZ15"/>
      <c r="IZA15"/>
      <c r="IZB15"/>
      <c r="IZC15"/>
      <c r="IZD15"/>
      <c r="IZE15"/>
      <c r="IZF15"/>
      <c r="IZG15"/>
      <c r="IZH15"/>
      <c r="IZI15"/>
      <c r="IZJ15"/>
      <c r="IZK15"/>
      <c r="IZL15"/>
      <c r="IZM15"/>
      <c r="IZN15"/>
      <c r="IZO15"/>
      <c r="IZP15"/>
      <c r="IZQ15"/>
      <c r="IZR15"/>
      <c r="IZS15"/>
      <c r="IZT15"/>
      <c r="JAY15" s="112"/>
      <c r="JAZ15" s="112"/>
      <c r="JBA15" s="112"/>
      <c r="JBB15" s="112"/>
      <c r="JBC15" s="112"/>
      <c r="JBD15" s="112"/>
      <c r="JBE15" s="112"/>
      <c r="JBF15" s="112"/>
      <c r="JBG15"/>
      <c r="JBH15"/>
      <c r="JBI15"/>
      <c r="JBJ15"/>
      <c r="JBK15"/>
      <c r="JBL15"/>
      <c r="JBM15"/>
      <c r="JBN15"/>
      <c r="JBO15"/>
      <c r="JBP15"/>
      <c r="JBQ15"/>
      <c r="JBR15"/>
      <c r="JBS15"/>
      <c r="JBT15"/>
      <c r="JBU15"/>
      <c r="JBV15"/>
      <c r="JBW15"/>
      <c r="JBX15"/>
      <c r="JBY15"/>
      <c r="JBZ15"/>
      <c r="JCA15"/>
      <c r="JCB15"/>
      <c r="JDG15" s="112"/>
      <c r="JDH15" s="112"/>
      <c r="JDI15" s="112"/>
      <c r="JDJ15" s="112"/>
      <c r="JDK15" s="112"/>
      <c r="JDL15" s="112"/>
      <c r="JDM15" s="112"/>
      <c r="JDN15" s="112"/>
      <c r="JDO15"/>
      <c r="JDP15"/>
      <c r="JDQ15"/>
      <c r="JDR15"/>
      <c r="JDS15"/>
      <c r="JDT15"/>
      <c r="JDU15"/>
      <c r="JDV15"/>
      <c r="JDW15"/>
      <c r="JDX15"/>
      <c r="JDY15"/>
      <c r="JDZ15"/>
      <c r="JEA15"/>
      <c r="JEB15"/>
      <c r="JEC15"/>
      <c r="JED15"/>
      <c r="JEE15"/>
      <c r="JEF15"/>
      <c r="JEG15"/>
      <c r="JEH15"/>
      <c r="JEI15"/>
      <c r="JEJ15"/>
      <c r="JFO15" s="112"/>
      <c r="JFP15" s="112"/>
      <c r="JFQ15" s="112"/>
      <c r="JFR15" s="112"/>
      <c r="JFS15" s="112"/>
      <c r="JFT15" s="112"/>
      <c r="JFU15" s="112"/>
      <c r="JFV15" s="112"/>
      <c r="JFW15"/>
      <c r="JFX15"/>
      <c r="JFY15"/>
      <c r="JFZ15"/>
      <c r="JGA15"/>
      <c r="JGB15"/>
      <c r="JGC15"/>
      <c r="JGD15"/>
      <c r="JGE15"/>
      <c r="JGF15"/>
      <c r="JGG15"/>
      <c r="JGH15"/>
      <c r="JGI15"/>
      <c r="JGJ15"/>
      <c r="JGK15"/>
      <c r="JGL15"/>
      <c r="JGM15"/>
      <c r="JGN15"/>
      <c r="JGO15"/>
      <c r="JGP15"/>
      <c r="JGQ15"/>
      <c r="JGR15"/>
      <c r="JHW15" s="112"/>
      <c r="JHX15" s="112"/>
      <c r="JHY15" s="112"/>
      <c r="JHZ15" s="112"/>
      <c r="JIA15" s="112"/>
      <c r="JIB15" s="112"/>
      <c r="JIC15" s="112"/>
      <c r="JID15" s="112"/>
      <c r="JIE15"/>
      <c r="JIF15"/>
      <c r="JIG15"/>
      <c r="JIH15"/>
      <c r="JII15"/>
      <c r="JIJ15"/>
      <c r="JIK15"/>
      <c r="JIL15"/>
      <c r="JIM15"/>
      <c r="JIN15"/>
      <c r="JIO15"/>
      <c r="JIP15"/>
      <c r="JIQ15"/>
      <c r="JIR15"/>
      <c r="JIS15"/>
      <c r="JIT15"/>
      <c r="JIU15"/>
      <c r="JIV15"/>
      <c r="JIW15"/>
      <c r="JIX15"/>
      <c r="JIY15"/>
      <c r="JIZ15"/>
      <c r="JKE15" s="112"/>
      <c r="JKF15" s="112"/>
      <c r="JKG15" s="112"/>
      <c r="JKH15" s="112"/>
      <c r="JKI15" s="112"/>
      <c r="JKJ15" s="112"/>
      <c r="JKK15" s="112"/>
      <c r="JKL15" s="112"/>
      <c r="JKM15"/>
      <c r="JKN15"/>
      <c r="JKO15"/>
      <c r="JKP15"/>
      <c r="JKQ15"/>
      <c r="JKR15"/>
      <c r="JKS15"/>
      <c r="JKT15"/>
      <c r="JKU15"/>
      <c r="JKV15"/>
      <c r="JKW15"/>
      <c r="JKX15"/>
      <c r="JKY15"/>
      <c r="JKZ15"/>
      <c r="JLA15"/>
      <c r="JLB15"/>
      <c r="JLC15"/>
      <c r="JLD15"/>
      <c r="JLE15"/>
      <c r="JLF15"/>
      <c r="JLG15"/>
      <c r="JLH15"/>
      <c r="JMM15" s="112"/>
      <c r="JMN15" s="112"/>
      <c r="JMO15" s="112"/>
      <c r="JMP15" s="112"/>
      <c r="JMQ15" s="112"/>
      <c r="JMR15" s="112"/>
      <c r="JMS15" s="112"/>
      <c r="JMT15" s="112"/>
      <c r="JMU15"/>
      <c r="JMV15"/>
      <c r="JMW15"/>
      <c r="JMX15"/>
      <c r="JMY15"/>
      <c r="JMZ15"/>
      <c r="JNA15"/>
      <c r="JNB15"/>
      <c r="JNC15"/>
      <c r="JND15"/>
      <c r="JNE15"/>
      <c r="JNF15"/>
      <c r="JNG15"/>
      <c r="JNH15"/>
      <c r="JNI15"/>
      <c r="JNJ15"/>
      <c r="JNK15"/>
      <c r="JNL15"/>
      <c r="JNM15"/>
      <c r="JNN15"/>
      <c r="JNO15"/>
      <c r="JNP15"/>
      <c r="JOU15" s="112"/>
      <c r="JOV15" s="112"/>
      <c r="JOW15" s="112"/>
      <c r="JOX15" s="112"/>
      <c r="JOY15" s="112"/>
      <c r="JOZ15" s="112"/>
      <c r="JPA15" s="112"/>
      <c r="JPB15" s="112"/>
      <c r="JPC15"/>
      <c r="JPD15"/>
      <c r="JPE15"/>
      <c r="JPF15"/>
      <c r="JPG15"/>
      <c r="JPH15"/>
      <c r="JPI15"/>
      <c r="JPJ15"/>
      <c r="JPK15"/>
      <c r="JPL15"/>
      <c r="JPM15"/>
      <c r="JPN15"/>
      <c r="JPO15"/>
      <c r="JPP15"/>
      <c r="JPQ15"/>
      <c r="JPR15"/>
      <c r="JPS15"/>
      <c r="JPT15"/>
      <c r="JPU15"/>
      <c r="JPV15"/>
      <c r="JPW15"/>
      <c r="JPX15"/>
      <c r="JRC15" s="112"/>
      <c r="JRD15" s="112"/>
      <c r="JRE15" s="112"/>
      <c r="JRF15" s="112"/>
      <c r="JRG15" s="112"/>
      <c r="JRH15" s="112"/>
      <c r="JRI15" s="112"/>
      <c r="JRJ15" s="112"/>
      <c r="JRK15"/>
      <c r="JRL15"/>
      <c r="JRM15"/>
      <c r="JRN15"/>
      <c r="JRO15"/>
      <c r="JRP15"/>
      <c r="JRQ15"/>
      <c r="JRR15"/>
      <c r="JRS15"/>
      <c r="JRT15"/>
      <c r="JRU15"/>
      <c r="JRV15"/>
      <c r="JRW15"/>
      <c r="JRX15"/>
      <c r="JRY15"/>
      <c r="JRZ15"/>
      <c r="JSA15"/>
      <c r="JSB15"/>
      <c r="JSC15"/>
      <c r="JSD15"/>
      <c r="JSE15"/>
      <c r="JSF15"/>
      <c r="JTK15" s="112"/>
      <c r="JTL15" s="112"/>
      <c r="JTM15" s="112"/>
      <c r="JTN15" s="112"/>
      <c r="JTO15" s="112"/>
      <c r="JTP15" s="112"/>
      <c r="JTQ15" s="112"/>
      <c r="JTR15" s="112"/>
      <c r="JTS15"/>
      <c r="JTT15"/>
      <c r="JTU15"/>
      <c r="JTV15"/>
      <c r="JTW15"/>
      <c r="JTX15"/>
      <c r="JTY15"/>
      <c r="JTZ15"/>
      <c r="JUA15"/>
      <c r="JUB15"/>
      <c r="JUC15"/>
      <c r="JUD15"/>
      <c r="JUE15"/>
      <c r="JUF15"/>
      <c r="JUG15"/>
      <c r="JUH15"/>
      <c r="JUI15"/>
      <c r="JUJ15"/>
      <c r="JUK15"/>
      <c r="JUL15"/>
      <c r="JUM15"/>
      <c r="JUN15"/>
      <c r="JVS15" s="112"/>
      <c r="JVT15" s="112"/>
      <c r="JVU15" s="112"/>
      <c r="JVV15" s="112"/>
      <c r="JVW15" s="112"/>
      <c r="JVX15" s="112"/>
      <c r="JVY15" s="112"/>
      <c r="JVZ15" s="112"/>
      <c r="JWA15"/>
      <c r="JWB15"/>
      <c r="JWC15"/>
      <c r="JWD15"/>
      <c r="JWE15"/>
      <c r="JWF15"/>
      <c r="JWG15"/>
      <c r="JWH15"/>
      <c r="JWI15"/>
      <c r="JWJ15"/>
      <c r="JWK15"/>
      <c r="JWL15"/>
      <c r="JWM15"/>
      <c r="JWN15"/>
      <c r="JWO15"/>
      <c r="JWP15"/>
      <c r="JWQ15"/>
      <c r="JWR15"/>
      <c r="JWS15"/>
      <c r="JWT15"/>
      <c r="JWU15"/>
      <c r="JWV15"/>
      <c r="JYA15" s="112"/>
      <c r="JYB15" s="112"/>
      <c r="JYC15" s="112"/>
      <c r="JYD15" s="112"/>
      <c r="JYE15" s="112"/>
      <c r="JYF15" s="112"/>
      <c r="JYG15" s="112"/>
      <c r="JYH15" s="112"/>
      <c r="JYI15"/>
      <c r="JYJ15"/>
      <c r="JYK15"/>
      <c r="JYL15"/>
      <c r="JYM15"/>
      <c r="JYN15"/>
      <c r="JYO15"/>
      <c r="JYP15"/>
      <c r="JYQ15"/>
      <c r="JYR15"/>
      <c r="JYS15"/>
      <c r="JYT15"/>
      <c r="JYU15"/>
      <c r="JYV15"/>
      <c r="JYW15"/>
      <c r="JYX15"/>
      <c r="JYY15"/>
      <c r="JYZ15"/>
      <c r="JZA15"/>
      <c r="JZB15"/>
      <c r="JZC15"/>
      <c r="JZD15"/>
      <c r="KAI15" s="112"/>
      <c r="KAJ15" s="112"/>
      <c r="KAK15" s="112"/>
      <c r="KAL15" s="112"/>
      <c r="KAM15" s="112"/>
      <c r="KAN15" s="112"/>
      <c r="KAO15" s="112"/>
      <c r="KAP15" s="112"/>
      <c r="KAQ15"/>
      <c r="KAR15"/>
      <c r="KAS15"/>
      <c r="KAT15"/>
      <c r="KAU15"/>
      <c r="KAV15"/>
      <c r="KAW15"/>
      <c r="KAX15"/>
      <c r="KAY15"/>
      <c r="KAZ15"/>
      <c r="KBA15"/>
      <c r="KBB15"/>
      <c r="KBC15"/>
      <c r="KBD15"/>
      <c r="KBE15"/>
      <c r="KBF15"/>
      <c r="KBG15"/>
      <c r="KBH15"/>
      <c r="KBI15"/>
      <c r="KBJ15"/>
      <c r="KBK15"/>
      <c r="KBL15"/>
      <c r="KCQ15" s="112"/>
      <c r="KCR15" s="112"/>
      <c r="KCS15" s="112"/>
      <c r="KCT15" s="112"/>
      <c r="KCU15" s="112"/>
      <c r="KCV15" s="112"/>
      <c r="KCW15" s="112"/>
      <c r="KCX15" s="112"/>
      <c r="KCY15"/>
      <c r="KCZ15"/>
      <c r="KDA15"/>
      <c r="KDB15"/>
      <c r="KDC15"/>
      <c r="KDD15"/>
      <c r="KDE15"/>
      <c r="KDF15"/>
      <c r="KDG15"/>
      <c r="KDH15"/>
      <c r="KDI15"/>
      <c r="KDJ15"/>
      <c r="KDK15"/>
      <c r="KDL15"/>
      <c r="KDM15"/>
      <c r="KDN15"/>
      <c r="KDO15"/>
      <c r="KDP15"/>
      <c r="KDQ15"/>
      <c r="KDR15"/>
      <c r="KDS15"/>
      <c r="KDT15"/>
      <c r="KEY15" s="112"/>
      <c r="KEZ15" s="112"/>
      <c r="KFA15" s="112"/>
      <c r="KFB15" s="112"/>
      <c r="KFC15" s="112"/>
      <c r="KFD15" s="112"/>
      <c r="KFE15" s="112"/>
      <c r="KFF15" s="112"/>
      <c r="KFG15"/>
      <c r="KFH15"/>
      <c r="KFI15"/>
      <c r="KFJ15"/>
      <c r="KFK15"/>
      <c r="KFL15"/>
      <c r="KFM15"/>
      <c r="KFN15"/>
      <c r="KFO15"/>
      <c r="KFP15"/>
      <c r="KFQ15"/>
      <c r="KFR15"/>
      <c r="KFS15"/>
      <c r="KFT15"/>
      <c r="KFU15"/>
      <c r="KFV15"/>
      <c r="KFW15"/>
      <c r="KFX15"/>
      <c r="KFY15"/>
      <c r="KFZ15"/>
      <c r="KGA15"/>
      <c r="KGB15"/>
      <c r="KHG15" s="112"/>
      <c r="KHH15" s="112"/>
      <c r="KHI15" s="112"/>
      <c r="KHJ15" s="112"/>
      <c r="KHK15" s="112"/>
      <c r="KHL15" s="112"/>
      <c r="KHM15" s="112"/>
      <c r="KHN15" s="112"/>
      <c r="KHO15"/>
      <c r="KHP15"/>
      <c r="KHQ15"/>
      <c r="KHR15"/>
      <c r="KHS15"/>
      <c r="KHT15"/>
      <c r="KHU15"/>
      <c r="KHV15"/>
      <c r="KHW15"/>
      <c r="KHX15"/>
      <c r="KHY15"/>
      <c r="KHZ15"/>
      <c r="KIA15"/>
      <c r="KIB15"/>
      <c r="KIC15"/>
      <c r="KID15"/>
      <c r="KIE15"/>
      <c r="KIF15"/>
      <c r="KIG15"/>
      <c r="KIH15"/>
      <c r="KII15"/>
      <c r="KIJ15"/>
      <c r="KJO15" s="112"/>
      <c r="KJP15" s="112"/>
      <c r="KJQ15" s="112"/>
      <c r="KJR15" s="112"/>
      <c r="KJS15" s="112"/>
      <c r="KJT15" s="112"/>
      <c r="KJU15" s="112"/>
      <c r="KJV15" s="112"/>
      <c r="KJW15"/>
      <c r="KJX15"/>
      <c r="KJY15"/>
      <c r="KJZ15"/>
      <c r="KKA15"/>
      <c r="KKB15"/>
      <c r="KKC15"/>
      <c r="KKD15"/>
      <c r="KKE15"/>
      <c r="KKF15"/>
      <c r="KKG15"/>
      <c r="KKH15"/>
      <c r="KKI15"/>
      <c r="KKJ15"/>
      <c r="KKK15"/>
      <c r="KKL15"/>
      <c r="KKM15"/>
      <c r="KKN15"/>
      <c r="KKO15"/>
      <c r="KKP15"/>
      <c r="KKQ15"/>
      <c r="KKR15"/>
      <c r="KLW15" s="112"/>
      <c r="KLX15" s="112"/>
      <c r="KLY15" s="112"/>
      <c r="KLZ15" s="112"/>
      <c r="KMA15" s="112"/>
      <c r="KMB15" s="112"/>
      <c r="KMC15" s="112"/>
      <c r="KMD15" s="112"/>
      <c r="KME15"/>
      <c r="KMF15"/>
      <c r="KMG15"/>
      <c r="KMH15"/>
      <c r="KMI15"/>
      <c r="KMJ15"/>
      <c r="KMK15"/>
      <c r="KML15"/>
      <c r="KMM15"/>
      <c r="KMN15"/>
      <c r="KMO15"/>
      <c r="KMP15"/>
      <c r="KMQ15"/>
      <c r="KMR15"/>
      <c r="KMS15"/>
      <c r="KMT15"/>
      <c r="KMU15"/>
      <c r="KMV15"/>
      <c r="KMW15"/>
      <c r="KMX15"/>
      <c r="KMY15"/>
      <c r="KMZ15"/>
      <c r="KOE15" s="112"/>
      <c r="KOF15" s="112"/>
      <c r="KOG15" s="112"/>
      <c r="KOH15" s="112"/>
      <c r="KOI15" s="112"/>
      <c r="KOJ15" s="112"/>
      <c r="KOK15" s="112"/>
      <c r="KOL15" s="112"/>
      <c r="KOM15"/>
      <c r="KON15"/>
      <c r="KOO15"/>
      <c r="KOP15"/>
      <c r="KOQ15"/>
      <c r="KOR15"/>
      <c r="KOS15"/>
      <c r="KOT15"/>
      <c r="KOU15"/>
      <c r="KOV15"/>
      <c r="KOW15"/>
      <c r="KOX15"/>
      <c r="KOY15"/>
      <c r="KOZ15"/>
      <c r="KPA15"/>
      <c r="KPB15"/>
      <c r="KPC15"/>
      <c r="KPD15"/>
      <c r="KPE15"/>
      <c r="KPF15"/>
      <c r="KPG15"/>
      <c r="KPH15"/>
      <c r="KQM15" s="112"/>
      <c r="KQN15" s="112"/>
      <c r="KQO15" s="112"/>
      <c r="KQP15" s="112"/>
      <c r="KQQ15" s="112"/>
      <c r="KQR15" s="112"/>
      <c r="KQS15" s="112"/>
      <c r="KQT15" s="112"/>
      <c r="KQU15"/>
      <c r="KQV15"/>
      <c r="KQW15"/>
      <c r="KQX15"/>
      <c r="KQY15"/>
      <c r="KQZ15"/>
      <c r="KRA15"/>
      <c r="KRB15"/>
      <c r="KRC15"/>
      <c r="KRD15"/>
      <c r="KRE15"/>
      <c r="KRF15"/>
      <c r="KRG15"/>
      <c r="KRH15"/>
      <c r="KRI15"/>
      <c r="KRJ15"/>
      <c r="KRK15"/>
      <c r="KRL15"/>
      <c r="KRM15"/>
      <c r="KRN15"/>
      <c r="KRO15"/>
      <c r="KRP15"/>
      <c r="KSU15" s="112"/>
      <c r="KSV15" s="112"/>
      <c r="KSW15" s="112"/>
      <c r="KSX15" s="112"/>
      <c r="KSY15" s="112"/>
      <c r="KSZ15" s="112"/>
      <c r="KTA15" s="112"/>
      <c r="KTB15" s="112"/>
      <c r="KTC15"/>
      <c r="KTD15"/>
      <c r="KTE15"/>
      <c r="KTF15"/>
      <c r="KTG15"/>
      <c r="KTH15"/>
      <c r="KTI15"/>
      <c r="KTJ15"/>
      <c r="KTK15"/>
      <c r="KTL15"/>
      <c r="KTM15"/>
      <c r="KTN15"/>
      <c r="KTO15"/>
      <c r="KTP15"/>
      <c r="KTQ15"/>
      <c r="KTR15"/>
      <c r="KTS15"/>
      <c r="KTT15"/>
      <c r="KTU15"/>
      <c r="KTV15"/>
      <c r="KTW15"/>
      <c r="KTX15"/>
      <c r="KVC15" s="112"/>
      <c r="KVD15" s="112"/>
      <c r="KVE15" s="112"/>
      <c r="KVF15" s="112"/>
      <c r="KVG15" s="112"/>
      <c r="KVH15" s="112"/>
      <c r="KVI15" s="112"/>
      <c r="KVJ15" s="112"/>
      <c r="KVK15"/>
      <c r="KVL15"/>
      <c r="KVM15"/>
      <c r="KVN15"/>
      <c r="KVO15"/>
      <c r="KVP15"/>
      <c r="KVQ15"/>
      <c r="KVR15"/>
      <c r="KVS15"/>
      <c r="KVT15"/>
      <c r="KVU15"/>
      <c r="KVV15"/>
      <c r="KVW15"/>
      <c r="KVX15"/>
      <c r="KVY15"/>
      <c r="KVZ15"/>
      <c r="KWA15"/>
      <c r="KWB15"/>
      <c r="KWC15"/>
      <c r="KWD15"/>
      <c r="KWE15"/>
      <c r="KWF15"/>
      <c r="KXK15" s="112"/>
      <c r="KXL15" s="112"/>
      <c r="KXM15" s="112"/>
      <c r="KXN15" s="112"/>
      <c r="KXO15" s="112"/>
      <c r="KXP15" s="112"/>
      <c r="KXQ15" s="112"/>
      <c r="KXR15" s="112"/>
      <c r="KXS15"/>
      <c r="KXT15"/>
      <c r="KXU15"/>
      <c r="KXV15"/>
      <c r="KXW15"/>
      <c r="KXX15"/>
      <c r="KXY15"/>
      <c r="KXZ15"/>
      <c r="KYA15"/>
      <c r="KYB15"/>
      <c r="KYC15"/>
      <c r="KYD15"/>
      <c r="KYE15"/>
      <c r="KYF15"/>
      <c r="KYG15"/>
      <c r="KYH15"/>
      <c r="KYI15"/>
      <c r="KYJ15"/>
      <c r="KYK15"/>
      <c r="KYL15"/>
      <c r="KYM15"/>
      <c r="KYN15"/>
      <c r="KZS15" s="112"/>
      <c r="KZT15" s="112"/>
      <c r="KZU15" s="112"/>
      <c r="KZV15" s="112"/>
      <c r="KZW15" s="112"/>
      <c r="KZX15" s="112"/>
      <c r="KZY15" s="112"/>
      <c r="KZZ15" s="112"/>
      <c r="LAA15"/>
      <c r="LAB15"/>
      <c r="LAC15"/>
      <c r="LAD15"/>
      <c r="LAE15"/>
      <c r="LAF15"/>
      <c r="LAG15"/>
      <c r="LAH15"/>
      <c r="LAI15"/>
      <c r="LAJ15"/>
      <c r="LAK15"/>
      <c r="LAL15"/>
      <c r="LAM15"/>
      <c r="LAN15"/>
      <c r="LAO15"/>
      <c r="LAP15"/>
      <c r="LAQ15"/>
      <c r="LAR15"/>
      <c r="LAS15"/>
      <c r="LAT15"/>
      <c r="LAU15"/>
      <c r="LAV15"/>
      <c r="LCA15" s="112"/>
      <c r="LCB15" s="112"/>
      <c r="LCC15" s="112"/>
      <c r="LCD15" s="112"/>
      <c r="LCE15" s="112"/>
      <c r="LCF15" s="112"/>
      <c r="LCG15" s="112"/>
      <c r="LCH15" s="112"/>
      <c r="LCI15"/>
      <c r="LCJ15"/>
      <c r="LCK15"/>
      <c r="LCL15"/>
      <c r="LCM15"/>
      <c r="LCN15"/>
      <c r="LCO15"/>
      <c r="LCP15"/>
      <c r="LCQ15"/>
      <c r="LCR15"/>
      <c r="LCS15"/>
      <c r="LCT15"/>
      <c r="LCU15"/>
      <c r="LCV15"/>
      <c r="LCW15"/>
      <c r="LCX15"/>
      <c r="LCY15"/>
      <c r="LCZ15"/>
      <c r="LDA15"/>
      <c r="LDB15"/>
      <c r="LDC15"/>
      <c r="LDD15"/>
      <c r="LEI15" s="112"/>
      <c r="LEJ15" s="112"/>
      <c r="LEK15" s="112"/>
      <c r="LEL15" s="112"/>
      <c r="LEM15" s="112"/>
      <c r="LEN15" s="112"/>
      <c r="LEO15" s="112"/>
      <c r="LEP15" s="112"/>
      <c r="LEQ15"/>
      <c r="LER15"/>
      <c r="LES15"/>
      <c r="LET15"/>
      <c r="LEU15"/>
      <c r="LEV15"/>
      <c r="LEW15"/>
      <c r="LEX15"/>
      <c r="LEY15"/>
      <c r="LEZ15"/>
      <c r="LFA15"/>
      <c r="LFB15"/>
      <c r="LFC15"/>
      <c r="LFD15"/>
      <c r="LFE15"/>
      <c r="LFF15"/>
      <c r="LFG15"/>
      <c r="LFH15"/>
      <c r="LFI15"/>
      <c r="LFJ15"/>
      <c r="LFK15"/>
      <c r="LFL15"/>
      <c r="LGQ15" s="112"/>
      <c r="LGR15" s="112"/>
      <c r="LGS15" s="112"/>
      <c r="LGT15" s="112"/>
      <c r="LGU15" s="112"/>
      <c r="LGV15" s="112"/>
      <c r="LGW15" s="112"/>
      <c r="LGX15" s="112"/>
      <c r="LGY15"/>
      <c r="LGZ15"/>
      <c r="LHA15"/>
      <c r="LHB15"/>
      <c r="LHC15"/>
      <c r="LHD15"/>
      <c r="LHE15"/>
      <c r="LHF15"/>
      <c r="LHG15"/>
      <c r="LHH15"/>
      <c r="LHI15"/>
      <c r="LHJ15"/>
      <c r="LHK15"/>
      <c r="LHL15"/>
      <c r="LHM15"/>
      <c r="LHN15"/>
      <c r="LHO15"/>
      <c r="LHP15"/>
      <c r="LHQ15"/>
      <c r="LHR15"/>
      <c r="LHS15"/>
      <c r="LHT15"/>
      <c r="LIY15" s="112"/>
      <c r="LIZ15" s="112"/>
      <c r="LJA15" s="112"/>
      <c r="LJB15" s="112"/>
      <c r="LJC15" s="112"/>
      <c r="LJD15" s="112"/>
      <c r="LJE15" s="112"/>
      <c r="LJF15" s="112"/>
      <c r="LJG15"/>
      <c r="LJH15"/>
      <c r="LJI15"/>
      <c r="LJJ15"/>
      <c r="LJK15"/>
      <c r="LJL15"/>
      <c r="LJM15"/>
      <c r="LJN15"/>
      <c r="LJO15"/>
      <c r="LJP15"/>
      <c r="LJQ15"/>
      <c r="LJR15"/>
      <c r="LJS15"/>
      <c r="LJT15"/>
      <c r="LJU15"/>
      <c r="LJV15"/>
      <c r="LJW15"/>
      <c r="LJX15"/>
      <c r="LJY15"/>
      <c r="LJZ15"/>
      <c r="LKA15"/>
      <c r="LKB15"/>
      <c r="LLG15" s="112"/>
      <c r="LLH15" s="112"/>
      <c r="LLI15" s="112"/>
      <c r="LLJ15" s="112"/>
      <c r="LLK15" s="112"/>
      <c r="LLL15" s="112"/>
      <c r="LLM15" s="112"/>
      <c r="LLN15" s="112"/>
      <c r="LLO15"/>
      <c r="LLP15"/>
      <c r="LLQ15"/>
      <c r="LLR15"/>
      <c r="LLS15"/>
      <c r="LLT15"/>
      <c r="LLU15"/>
      <c r="LLV15"/>
      <c r="LLW15"/>
      <c r="LLX15"/>
      <c r="LLY15"/>
      <c r="LLZ15"/>
      <c r="LMA15"/>
      <c r="LMB15"/>
      <c r="LMC15"/>
      <c r="LMD15"/>
      <c r="LME15"/>
      <c r="LMF15"/>
      <c r="LMG15"/>
      <c r="LMH15"/>
      <c r="LMI15"/>
      <c r="LMJ15"/>
      <c r="LNO15" s="112"/>
      <c r="LNP15" s="112"/>
      <c r="LNQ15" s="112"/>
      <c r="LNR15" s="112"/>
      <c r="LNS15" s="112"/>
      <c r="LNT15" s="112"/>
      <c r="LNU15" s="112"/>
      <c r="LNV15" s="112"/>
      <c r="LNW15"/>
      <c r="LNX15"/>
      <c r="LNY15"/>
      <c r="LNZ15"/>
      <c r="LOA15"/>
      <c r="LOB15"/>
      <c r="LOC15"/>
      <c r="LOD15"/>
      <c r="LOE15"/>
      <c r="LOF15"/>
      <c r="LOG15"/>
      <c r="LOH15"/>
      <c r="LOI15"/>
      <c r="LOJ15"/>
      <c r="LOK15"/>
      <c r="LOL15"/>
      <c r="LOM15"/>
      <c r="LON15"/>
      <c r="LOO15"/>
      <c r="LOP15"/>
      <c r="LOQ15"/>
      <c r="LOR15"/>
      <c r="LPW15" s="112"/>
      <c r="LPX15" s="112"/>
      <c r="LPY15" s="112"/>
      <c r="LPZ15" s="112"/>
      <c r="LQA15" s="112"/>
      <c r="LQB15" s="112"/>
      <c r="LQC15" s="112"/>
      <c r="LQD15" s="112"/>
      <c r="LQE15"/>
      <c r="LQF15"/>
      <c r="LQG15"/>
      <c r="LQH15"/>
      <c r="LQI15"/>
      <c r="LQJ15"/>
      <c r="LQK15"/>
      <c r="LQL15"/>
      <c r="LQM15"/>
      <c r="LQN15"/>
      <c r="LQO15"/>
      <c r="LQP15"/>
      <c r="LQQ15"/>
      <c r="LQR15"/>
      <c r="LQS15"/>
      <c r="LQT15"/>
      <c r="LQU15"/>
      <c r="LQV15"/>
      <c r="LQW15"/>
      <c r="LQX15"/>
      <c r="LQY15"/>
      <c r="LQZ15"/>
      <c r="LSE15" s="112"/>
      <c r="LSF15" s="112"/>
      <c r="LSG15" s="112"/>
      <c r="LSH15" s="112"/>
      <c r="LSI15" s="112"/>
      <c r="LSJ15" s="112"/>
      <c r="LSK15" s="112"/>
      <c r="LSL15" s="112"/>
      <c r="LSM15"/>
      <c r="LSN15"/>
      <c r="LSO15"/>
      <c r="LSP15"/>
      <c r="LSQ15"/>
      <c r="LSR15"/>
      <c r="LSS15"/>
      <c r="LST15"/>
      <c r="LSU15"/>
      <c r="LSV15"/>
      <c r="LSW15"/>
      <c r="LSX15"/>
      <c r="LSY15"/>
      <c r="LSZ15"/>
      <c r="LTA15"/>
      <c r="LTB15"/>
      <c r="LTC15"/>
      <c r="LTD15"/>
      <c r="LTE15"/>
      <c r="LTF15"/>
      <c r="LTG15"/>
      <c r="LTH15"/>
      <c r="LUM15" s="112"/>
      <c r="LUN15" s="112"/>
      <c r="LUO15" s="112"/>
      <c r="LUP15" s="112"/>
      <c r="LUQ15" s="112"/>
      <c r="LUR15" s="112"/>
      <c r="LUS15" s="112"/>
      <c r="LUT15" s="112"/>
      <c r="LUU15"/>
      <c r="LUV15"/>
      <c r="LUW15"/>
      <c r="LUX15"/>
      <c r="LUY15"/>
      <c r="LUZ15"/>
      <c r="LVA15"/>
      <c r="LVB15"/>
      <c r="LVC15"/>
      <c r="LVD15"/>
      <c r="LVE15"/>
      <c r="LVF15"/>
      <c r="LVG15"/>
      <c r="LVH15"/>
      <c r="LVI15"/>
      <c r="LVJ15"/>
      <c r="LVK15"/>
      <c r="LVL15"/>
      <c r="LVM15"/>
      <c r="LVN15"/>
      <c r="LVO15"/>
      <c r="LVP15"/>
      <c r="LWU15" s="112"/>
      <c r="LWV15" s="112"/>
      <c r="LWW15" s="112"/>
      <c r="LWX15" s="112"/>
      <c r="LWY15" s="112"/>
      <c r="LWZ15" s="112"/>
      <c r="LXA15" s="112"/>
      <c r="LXB15" s="112"/>
      <c r="LXC15"/>
      <c r="LXD15"/>
      <c r="LXE15"/>
      <c r="LXF15"/>
      <c r="LXG15"/>
      <c r="LXH15"/>
      <c r="LXI15"/>
      <c r="LXJ15"/>
      <c r="LXK15"/>
      <c r="LXL15"/>
      <c r="LXM15"/>
      <c r="LXN15"/>
      <c r="LXO15"/>
      <c r="LXP15"/>
      <c r="LXQ15"/>
      <c r="LXR15"/>
      <c r="LXS15"/>
      <c r="LXT15"/>
      <c r="LXU15"/>
      <c r="LXV15"/>
      <c r="LXW15"/>
      <c r="LXX15"/>
      <c r="LZC15" s="112"/>
      <c r="LZD15" s="112"/>
      <c r="LZE15" s="112"/>
      <c r="LZF15" s="112"/>
      <c r="LZG15" s="112"/>
      <c r="LZH15" s="112"/>
      <c r="LZI15" s="112"/>
      <c r="LZJ15" s="112"/>
      <c r="LZK15"/>
      <c r="LZL15"/>
      <c r="LZM15"/>
      <c r="LZN15"/>
      <c r="LZO15"/>
      <c r="LZP15"/>
      <c r="LZQ15"/>
      <c r="LZR15"/>
      <c r="LZS15"/>
      <c r="LZT15"/>
      <c r="LZU15"/>
      <c r="LZV15"/>
      <c r="LZW15"/>
      <c r="LZX15"/>
      <c r="LZY15"/>
      <c r="LZZ15"/>
      <c r="MAA15"/>
      <c r="MAB15"/>
      <c r="MAC15"/>
      <c r="MAD15"/>
      <c r="MAE15"/>
      <c r="MAF15"/>
      <c r="MBK15" s="112"/>
      <c r="MBL15" s="112"/>
      <c r="MBM15" s="112"/>
      <c r="MBN15" s="112"/>
      <c r="MBO15" s="112"/>
      <c r="MBP15" s="112"/>
      <c r="MBQ15" s="112"/>
      <c r="MBR15" s="112"/>
      <c r="MBS15"/>
      <c r="MBT15"/>
      <c r="MBU15"/>
      <c r="MBV15"/>
      <c r="MBW15"/>
      <c r="MBX15"/>
      <c r="MBY15"/>
      <c r="MBZ15"/>
      <c r="MCA15"/>
      <c r="MCB15"/>
      <c r="MCC15"/>
      <c r="MCD15"/>
      <c r="MCE15"/>
      <c r="MCF15"/>
      <c r="MCG15"/>
      <c r="MCH15"/>
      <c r="MCI15"/>
      <c r="MCJ15"/>
      <c r="MCK15"/>
      <c r="MCL15"/>
      <c r="MCM15"/>
      <c r="MCN15"/>
      <c r="MDS15" s="112"/>
      <c r="MDT15" s="112"/>
      <c r="MDU15" s="112"/>
      <c r="MDV15" s="112"/>
      <c r="MDW15" s="112"/>
      <c r="MDX15" s="112"/>
      <c r="MDY15" s="112"/>
      <c r="MDZ15" s="112"/>
      <c r="MEA15"/>
      <c r="MEB15"/>
      <c r="MEC15"/>
      <c r="MED15"/>
      <c r="MEE15"/>
      <c r="MEF15"/>
      <c r="MEG15"/>
      <c r="MEH15"/>
      <c r="MEI15"/>
      <c r="MEJ15"/>
      <c r="MEK15"/>
      <c r="MEL15"/>
      <c r="MEM15"/>
      <c r="MEN15"/>
      <c r="MEO15"/>
      <c r="MEP15"/>
      <c r="MEQ15"/>
      <c r="MER15"/>
      <c r="MES15"/>
      <c r="MET15"/>
      <c r="MEU15"/>
      <c r="MEV15"/>
      <c r="MGA15" s="112"/>
      <c r="MGB15" s="112"/>
      <c r="MGC15" s="112"/>
      <c r="MGD15" s="112"/>
      <c r="MGE15" s="112"/>
      <c r="MGF15" s="112"/>
      <c r="MGG15" s="112"/>
      <c r="MGH15" s="112"/>
      <c r="MGI15"/>
      <c r="MGJ15"/>
      <c r="MGK15"/>
      <c r="MGL15"/>
      <c r="MGM15"/>
      <c r="MGN15"/>
      <c r="MGO15"/>
      <c r="MGP15"/>
      <c r="MGQ15"/>
      <c r="MGR15"/>
      <c r="MGS15"/>
      <c r="MGT15"/>
      <c r="MGU15"/>
      <c r="MGV15"/>
      <c r="MGW15"/>
      <c r="MGX15"/>
      <c r="MGY15"/>
      <c r="MGZ15"/>
      <c r="MHA15"/>
      <c r="MHB15"/>
      <c r="MHC15"/>
      <c r="MHD15"/>
      <c r="MII15" s="112"/>
      <c r="MIJ15" s="112"/>
      <c r="MIK15" s="112"/>
      <c r="MIL15" s="112"/>
      <c r="MIM15" s="112"/>
      <c r="MIN15" s="112"/>
      <c r="MIO15" s="112"/>
      <c r="MIP15" s="112"/>
      <c r="MIQ15"/>
      <c r="MIR15"/>
      <c r="MIS15"/>
      <c r="MIT15"/>
      <c r="MIU15"/>
      <c r="MIV15"/>
      <c r="MIW15"/>
      <c r="MIX15"/>
      <c r="MIY15"/>
      <c r="MIZ15"/>
      <c r="MJA15"/>
      <c r="MJB15"/>
      <c r="MJC15"/>
      <c r="MJD15"/>
      <c r="MJE15"/>
      <c r="MJF15"/>
      <c r="MJG15"/>
      <c r="MJH15"/>
      <c r="MJI15"/>
      <c r="MJJ15"/>
      <c r="MJK15"/>
      <c r="MJL15"/>
      <c r="MKQ15" s="112"/>
      <c r="MKR15" s="112"/>
      <c r="MKS15" s="112"/>
      <c r="MKT15" s="112"/>
      <c r="MKU15" s="112"/>
      <c r="MKV15" s="112"/>
      <c r="MKW15" s="112"/>
      <c r="MKX15" s="112"/>
      <c r="MKY15"/>
      <c r="MKZ15"/>
      <c r="MLA15"/>
      <c r="MLB15"/>
      <c r="MLC15"/>
      <c r="MLD15"/>
      <c r="MLE15"/>
      <c r="MLF15"/>
      <c r="MLG15"/>
      <c r="MLH15"/>
      <c r="MLI15"/>
      <c r="MLJ15"/>
      <c r="MLK15"/>
      <c r="MLL15"/>
      <c r="MLM15"/>
      <c r="MLN15"/>
      <c r="MLO15"/>
      <c r="MLP15"/>
      <c r="MLQ15"/>
      <c r="MLR15"/>
      <c r="MLS15"/>
      <c r="MLT15"/>
      <c r="MMY15" s="112"/>
      <c r="MMZ15" s="112"/>
      <c r="MNA15" s="112"/>
      <c r="MNB15" s="112"/>
      <c r="MNC15" s="112"/>
      <c r="MND15" s="112"/>
      <c r="MNE15" s="112"/>
      <c r="MNF15" s="112"/>
      <c r="MNG15"/>
      <c r="MNH15"/>
      <c r="MNI15"/>
      <c r="MNJ15"/>
      <c r="MNK15"/>
      <c r="MNL15"/>
      <c r="MNM15"/>
      <c r="MNN15"/>
      <c r="MNO15"/>
      <c r="MNP15"/>
      <c r="MNQ15"/>
      <c r="MNR15"/>
      <c r="MNS15"/>
      <c r="MNT15"/>
      <c r="MNU15"/>
      <c r="MNV15"/>
      <c r="MNW15"/>
      <c r="MNX15"/>
      <c r="MNY15"/>
      <c r="MNZ15"/>
      <c r="MOA15"/>
      <c r="MOB15"/>
      <c r="MPG15" s="112"/>
      <c r="MPH15" s="112"/>
      <c r="MPI15" s="112"/>
      <c r="MPJ15" s="112"/>
      <c r="MPK15" s="112"/>
      <c r="MPL15" s="112"/>
      <c r="MPM15" s="112"/>
      <c r="MPN15" s="112"/>
      <c r="MPO15"/>
      <c r="MPP15"/>
      <c r="MPQ15"/>
      <c r="MPR15"/>
      <c r="MPS15"/>
      <c r="MPT15"/>
      <c r="MPU15"/>
      <c r="MPV15"/>
      <c r="MPW15"/>
      <c r="MPX15"/>
      <c r="MPY15"/>
      <c r="MPZ15"/>
      <c r="MQA15"/>
      <c r="MQB15"/>
      <c r="MQC15"/>
      <c r="MQD15"/>
      <c r="MQE15"/>
      <c r="MQF15"/>
      <c r="MQG15"/>
      <c r="MQH15"/>
      <c r="MQI15"/>
      <c r="MQJ15"/>
      <c r="MRO15" s="112"/>
      <c r="MRP15" s="112"/>
      <c r="MRQ15" s="112"/>
      <c r="MRR15" s="112"/>
      <c r="MRS15" s="112"/>
      <c r="MRT15" s="112"/>
      <c r="MRU15" s="112"/>
      <c r="MRV15" s="112"/>
      <c r="MRW15"/>
      <c r="MRX15"/>
      <c r="MRY15"/>
      <c r="MRZ15"/>
      <c r="MSA15"/>
      <c r="MSB15"/>
      <c r="MSC15"/>
      <c r="MSD15"/>
      <c r="MSE15"/>
      <c r="MSF15"/>
      <c r="MSG15"/>
      <c r="MSH15"/>
      <c r="MSI15"/>
      <c r="MSJ15"/>
      <c r="MSK15"/>
      <c r="MSL15"/>
      <c r="MSM15"/>
      <c r="MSN15"/>
      <c r="MSO15"/>
      <c r="MSP15"/>
      <c r="MSQ15"/>
      <c r="MSR15"/>
      <c r="MTW15" s="112"/>
      <c r="MTX15" s="112"/>
      <c r="MTY15" s="112"/>
      <c r="MTZ15" s="112"/>
      <c r="MUA15" s="112"/>
      <c r="MUB15" s="112"/>
      <c r="MUC15" s="112"/>
      <c r="MUD15" s="112"/>
      <c r="MUE15"/>
      <c r="MUF15"/>
      <c r="MUG15"/>
      <c r="MUH15"/>
      <c r="MUI15"/>
      <c r="MUJ15"/>
      <c r="MUK15"/>
      <c r="MUL15"/>
      <c r="MUM15"/>
      <c r="MUN15"/>
      <c r="MUO15"/>
      <c r="MUP15"/>
      <c r="MUQ15"/>
      <c r="MUR15"/>
      <c r="MUS15"/>
      <c r="MUT15"/>
      <c r="MUU15"/>
      <c r="MUV15"/>
      <c r="MUW15"/>
      <c r="MUX15"/>
      <c r="MUY15"/>
      <c r="MUZ15"/>
      <c r="MWE15" s="112"/>
      <c r="MWF15" s="112"/>
      <c r="MWG15" s="112"/>
      <c r="MWH15" s="112"/>
      <c r="MWI15" s="112"/>
      <c r="MWJ15" s="112"/>
      <c r="MWK15" s="112"/>
      <c r="MWL15" s="112"/>
      <c r="MWM15"/>
      <c r="MWN15"/>
      <c r="MWO15"/>
      <c r="MWP15"/>
      <c r="MWQ15"/>
      <c r="MWR15"/>
      <c r="MWS15"/>
      <c r="MWT15"/>
      <c r="MWU15"/>
      <c r="MWV15"/>
      <c r="MWW15"/>
      <c r="MWX15"/>
      <c r="MWY15"/>
      <c r="MWZ15"/>
      <c r="MXA15"/>
      <c r="MXB15"/>
      <c r="MXC15"/>
      <c r="MXD15"/>
      <c r="MXE15"/>
      <c r="MXF15"/>
      <c r="MXG15"/>
      <c r="MXH15"/>
      <c r="MYM15" s="112"/>
      <c r="MYN15" s="112"/>
      <c r="MYO15" s="112"/>
      <c r="MYP15" s="112"/>
      <c r="MYQ15" s="112"/>
      <c r="MYR15" s="112"/>
      <c r="MYS15" s="112"/>
      <c r="MYT15" s="112"/>
      <c r="MYU15"/>
      <c r="MYV15"/>
      <c r="MYW15"/>
      <c r="MYX15"/>
      <c r="MYY15"/>
      <c r="MYZ15"/>
      <c r="MZA15"/>
      <c r="MZB15"/>
      <c r="MZC15"/>
      <c r="MZD15"/>
      <c r="MZE15"/>
      <c r="MZF15"/>
      <c r="MZG15"/>
      <c r="MZH15"/>
      <c r="MZI15"/>
      <c r="MZJ15"/>
      <c r="MZK15"/>
      <c r="MZL15"/>
      <c r="MZM15"/>
      <c r="MZN15"/>
      <c r="MZO15"/>
      <c r="MZP15"/>
      <c r="NAU15" s="112"/>
      <c r="NAV15" s="112"/>
      <c r="NAW15" s="112"/>
      <c r="NAX15" s="112"/>
      <c r="NAY15" s="112"/>
      <c r="NAZ15" s="112"/>
      <c r="NBA15" s="112"/>
      <c r="NBB15" s="112"/>
      <c r="NBC15"/>
      <c r="NBD15"/>
      <c r="NBE15"/>
      <c r="NBF15"/>
      <c r="NBG15"/>
      <c r="NBH15"/>
      <c r="NBI15"/>
      <c r="NBJ15"/>
      <c r="NBK15"/>
      <c r="NBL15"/>
      <c r="NBM15"/>
      <c r="NBN15"/>
      <c r="NBO15"/>
      <c r="NBP15"/>
      <c r="NBQ15"/>
      <c r="NBR15"/>
      <c r="NBS15"/>
      <c r="NBT15"/>
      <c r="NBU15"/>
      <c r="NBV15"/>
      <c r="NBW15"/>
      <c r="NBX15"/>
      <c r="NDC15" s="112"/>
      <c r="NDD15" s="112"/>
      <c r="NDE15" s="112"/>
      <c r="NDF15" s="112"/>
      <c r="NDG15" s="112"/>
      <c r="NDH15" s="112"/>
      <c r="NDI15" s="112"/>
      <c r="NDJ15" s="112"/>
      <c r="NDK15"/>
      <c r="NDL15"/>
      <c r="NDM15"/>
      <c r="NDN15"/>
      <c r="NDO15"/>
      <c r="NDP15"/>
      <c r="NDQ15"/>
      <c r="NDR15"/>
      <c r="NDS15"/>
      <c r="NDT15"/>
      <c r="NDU15"/>
      <c r="NDV15"/>
      <c r="NDW15"/>
      <c r="NDX15"/>
      <c r="NDY15"/>
      <c r="NDZ15"/>
      <c r="NEA15"/>
      <c r="NEB15"/>
      <c r="NEC15"/>
      <c r="NED15"/>
      <c r="NEE15"/>
      <c r="NEF15"/>
      <c r="NFK15" s="112"/>
      <c r="NFL15" s="112"/>
      <c r="NFM15" s="112"/>
      <c r="NFN15" s="112"/>
      <c r="NFO15" s="112"/>
      <c r="NFP15" s="112"/>
      <c r="NFQ15" s="112"/>
      <c r="NFR15" s="112"/>
      <c r="NFS15"/>
      <c r="NFT15"/>
      <c r="NFU15"/>
      <c r="NFV15"/>
      <c r="NFW15"/>
      <c r="NFX15"/>
      <c r="NFY15"/>
      <c r="NFZ15"/>
      <c r="NGA15"/>
      <c r="NGB15"/>
      <c r="NGC15"/>
      <c r="NGD15"/>
      <c r="NGE15"/>
      <c r="NGF15"/>
      <c r="NGG15"/>
      <c r="NGH15"/>
      <c r="NGI15"/>
      <c r="NGJ15"/>
      <c r="NGK15"/>
      <c r="NGL15"/>
      <c r="NGM15"/>
      <c r="NGN15"/>
      <c r="NHS15" s="112"/>
      <c r="NHT15" s="112"/>
      <c r="NHU15" s="112"/>
      <c r="NHV15" s="112"/>
      <c r="NHW15" s="112"/>
      <c r="NHX15" s="112"/>
      <c r="NHY15" s="112"/>
      <c r="NHZ15" s="112"/>
      <c r="NIA15"/>
      <c r="NIB15"/>
      <c r="NIC15"/>
      <c r="NID15"/>
      <c r="NIE15"/>
      <c r="NIF15"/>
      <c r="NIG15"/>
      <c r="NIH15"/>
      <c r="NII15"/>
      <c r="NIJ15"/>
      <c r="NIK15"/>
      <c r="NIL15"/>
      <c r="NIM15"/>
      <c r="NIN15"/>
      <c r="NIO15"/>
      <c r="NIP15"/>
      <c r="NIQ15"/>
      <c r="NIR15"/>
      <c r="NIS15"/>
      <c r="NIT15"/>
      <c r="NIU15"/>
      <c r="NIV15"/>
      <c r="NKA15" s="112"/>
      <c r="NKB15" s="112"/>
      <c r="NKC15" s="112"/>
      <c r="NKD15" s="112"/>
      <c r="NKE15" s="112"/>
      <c r="NKF15" s="112"/>
      <c r="NKG15" s="112"/>
      <c r="NKH15" s="112"/>
      <c r="NKI15"/>
      <c r="NKJ15"/>
      <c r="NKK15"/>
      <c r="NKL15"/>
      <c r="NKM15"/>
      <c r="NKN15"/>
      <c r="NKO15"/>
      <c r="NKP15"/>
      <c r="NKQ15"/>
      <c r="NKR15"/>
      <c r="NKS15"/>
      <c r="NKT15"/>
      <c r="NKU15"/>
      <c r="NKV15"/>
      <c r="NKW15"/>
      <c r="NKX15"/>
      <c r="NKY15"/>
      <c r="NKZ15"/>
      <c r="NLA15"/>
      <c r="NLB15"/>
      <c r="NLC15"/>
      <c r="NLD15"/>
      <c r="NMI15" s="112"/>
      <c r="NMJ15" s="112"/>
      <c r="NMK15" s="112"/>
      <c r="NML15" s="112"/>
      <c r="NMM15" s="112"/>
      <c r="NMN15" s="112"/>
      <c r="NMO15" s="112"/>
      <c r="NMP15" s="112"/>
      <c r="NMQ15"/>
      <c r="NMR15"/>
      <c r="NMS15"/>
      <c r="NMT15"/>
      <c r="NMU15"/>
      <c r="NMV15"/>
      <c r="NMW15"/>
      <c r="NMX15"/>
      <c r="NMY15"/>
      <c r="NMZ15"/>
      <c r="NNA15"/>
      <c r="NNB15"/>
      <c r="NNC15"/>
      <c r="NND15"/>
      <c r="NNE15"/>
      <c r="NNF15"/>
      <c r="NNG15"/>
      <c r="NNH15"/>
      <c r="NNI15"/>
      <c r="NNJ15"/>
      <c r="NNK15"/>
      <c r="NNL15"/>
      <c r="NOQ15" s="112"/>
      <c r="NOR15" s="112"/>
      <c r="NOS15" s="112"/>
      <c r="NOT15" s="112"/>
      <c r="NOU15" s="112"/>
      <c r="NOV15" s="112"/>
      <c r="NOW15" s="112"/>
      <c r="NOX15" s="112"/>
      <c r="NOY15"/>
      <c r="NOZ15"/>
      <c r="NPA15"/>
      <c r="NPB15"/>
      <c r="NPC15"/>
      <c r="NPD15"/>
      <c r="NPE15"/>
      <c r="NPF15"/>
      <c r="NPG15"/>
      <c r="NPH15"/>
      <c r="NPI15"/>
      <c r="NPJ15"/>
      <c r="NPK15"/>
      <c r="NPL15"/>
      <c r="NPM15"/>
      <c r="NPN15"/>
      <c r="NPO15"/>
      <c r="NPP15"/>
      <c r="NPQ15"/>
      <c r="NPR15"/>
      <c r="NPS15"/>
      <c r="NPT15"/>
      <c r="NQY15" s="112"/>
      <c r="NQZ15" s="112"/>
      <c r="NRA15" s="112"/>
      <c r="NRB15" s="112"/>
      <c r="NRC15" s="112"/>
      <c r="NRD15" s="112"/>
      <c r="NRE15" s="112"/>
      <c r="NRF15" s="112"/>
      <c r="NRG15"/>
      <c r="NRH15"/>
      <c r="NRI15"/>
      <c r="NRJ15"/>
      <c r="NRK15"/>
      <c r="NRL15"/>
      <c r="NRM15"/>
      <c r="NRN15"/>
      <c r="NRO15"/>
      <c r="NRP15"/>
      <c r="NRQ15"/>
      <c r="NRR15"/>
      <c r="NRS15"/>
      <c r="NRT15"/>
      <c r="NRU15"/>
      <c r="NRV15"/>
      <c r="NRW15"/>
      <c r="NRX15"/>
      <c r="NRY15"/>
      <c r="NRZ15"/>
      <c r="NSA15"/>
      <c r="NSB15"/>
      <c r="NTG15" s="112"/>
      <c r="NTH15" s="112"/>
      <c r="NTI15" s="112"/>
      <c r="NTJ15" s="112"/>
      <c r="NTK15" s="112"/>
      <c r="NTL15" s="112"/>
      <c r="NTM15" s="112"/>
      <c r="NTN15" s="112"/>
      <c r="NTO15"/>
      <c r="NTP15"/>
      <c r="NTQ15"/>
      <c r="NTR15"/>
      <c r="NTS15"/>
      <c r="NTT15"/>
      <c r="NTU15"/>
      <c r="NTV15"/>
      <c r="NTW15"/>
      <c r="NTX15"/>
      <c r="NTY15"/>
      <c r="NTZ15"/>
      <c r="NUA15"/>
      <c r="NUB15"/>
      <c r="NUC15"/>
      <c r="NUD15"/>
      <c r="NUE15"/>
      <c r="NUF15"/>
      <c r="NUG15"/>
      <c r="NUH15"/>
      <c r="NUI15"/>
      <c r="NUJ15"/>
      <c r="NVO15" s="112"/>
      <c r="NVP15" s="112"/>
      <c r="NVQ15" s="112"/>
      <c r="NVR15" s="112"/>
      <c r="NVS15" s="112"/>
      <c r="NVT15" s="112"/>
      <c r="NVU15" s="112"/>
      <c r="NVV15" s="112"/>
      <c r="NVW15"/>
      <c r="NVX15"/>
      <c r="NVY15"/>
      <c r="NVZ15"/>
      <c r="NWA15"/>
      <c r="NWB15"/>
      <c r="NWC15"/>
      <c r="NWD15"/>
      <c r="NWE15"/>
      <c r="NWF15"/>
      <c r="NWG15"/>
      <c r="NWH15"/>
      <c r="NWI15"/>
      <c r="NWJ15"/>
      <c r="NWK15"/>
      <c r="NWL15"/>
      <c r="NWM15"/>
      <c r="NWN15"/>
      <c r="NWO15"/>
      <c r="NWP15"/>
      <c r="NWQ15"/>
      <c r="NWR15"/>
      <c r="NXW15" s="112"/>
      <c r="NXX15" s="112"/>
      <c r="NXY15" s="112"/>
      <c r="NXZ15" s="112"/>
      <c r="NYA15" s="112"/>
      <c r="NYB15" s="112"/>
      <c r="NYC15" s="112"/>
      <c r="NYD15" s="112"/>
      <c r="NYE15"/>
      <c r="NYF15"/>
      <c r="NYG15"/>
      <c r="NYH15"/>
      <c r="NYI15"/>
      <c r="NYJ15"/>
      <c r="NYK15"/>
      <c r="NYL15"/>
      <c r="NYM15"/>
      <c r="NYN15"/>
      <c r="NYO15"/>
      <c r="NYP15"/>
      <c r="NYQ15"/>
      <c r="NYR15"/>
      <c r="NYS15"/>
      <c r="NYT15"/>
      <c r="NYU15"/>
      <c r="NYV15"/>
      <c r="NYW15"/>
      <c r="NYX15"/>
      <c r="NYY15"/>
      <c r="NYZ15"/>
      <c r="OAE15" s="112"/>
      <c r="OAF15" s="112"/>
      <c r="OAG15" s="112"/>
      <c r="OAH15" s="112"/>
      <c r="OAI15" s="112"/>
      <c r="OAJ15" s="112"/>
      <c r="OAK15" s="112"/>
      <c r="OAL15" s="112"/>
      <c r="OAM15"/>
      <c r="OAN15"/>
      <c r="OAO15"/>
      <c r="OAP15"/>
      <c r="OAQ15"/>
      <c r="OAR15"/>
      <c r="OAS15"/>
      <c r="OAT15"/>
      <c r="OAU15"/>
      <c r="OAV15"/>
      <c r="OAW15"/>
      <c r="OAX15"/>
      <c r="OAY15"/>
      <c r="OAZ15"/>
      <c r="OBA15"/>
      <c r="OBB15"/>
      <c r="OBC15"/>
      <c r="OBD15"/>
      <c r="OBE15"/>
      <c r="OBF15"/>
      <c r="OBG15"/>
      <c r="OBH15"/>
      <c r="OCM15" s="112"/>
      <c r="OCN15" s="112"/>
      <c r="OCO15" s="112"/>
      <c r="OCP15" s="112"/>
      <c r="OCQ15" s="112"/>
      <c r="OCR15" s="112"/>
      <c r="OCS15" s="112"/>
      <c r="OCT15" s="112"/>
      <c r="OCU15"/>
      <c r="OCV15"/>
      <c r="OCW15"/>
      <c r="OCX15"/>
      <c r="OCY15"/>
      <c r="OCZ15"/>
      <c r="ODA15"/>
      <c r="ODB15"/>
      <c r="ODC15"/>
      <c r="ODD15"/>
      <c r="ODE15"/>
      <c r="ODF15"/>
      <c r="ODG15"/>
      <c r="ODH15"/>
      <c r="ODI15"/>
      <c r="ODJ15"/>
      <c r="ODK15"/>
      <c r="ODL15"/>
      <c r="ODM15"/>
      <c r="ODN15"/>
      <c r="ODO15"/>
      <c r="ODP15"/>
      <c r="OEU15" s="112"/>
      <c r="OEV15" s="112"/>
      <c r="OEW15" s="112"/>
      <c r="OEX15" s="112"/>
      <c r="OEY15" s="112"/>
      <c r="OEZ15" s="112"/>
      <c r="OFA15" s="112"/>
      <c r="OFB15" s="112"/>
      <c r="OFC15"/>
      <c r="OFD15"/>
      <c r="OFE15"/>
      <c r="OFF15"/>
      <c r="OFG15"/>
      <c r="OFH15"/>
      <c r="OFI15"/>
      <c r="OFJ15"/>
      <c r="OFK15"/>
      <c r="OFL15"/>
      <c r="OFM15"/>
      <c r="OFN15"/>
      <c r="OFO15"/>
      <c r="OFP15"/>
      <c r="OFQ15"/>
      <c r="OFR15"/>
      <c r="OFS15"/>
      <c r="OFT15"/>
      <c r="OFU15"/>
      <c r="OFV15"/>
      <c r="OFW15"/>
      <c r="OFX15"/>
      <c r="OHC15" s="112"/>
      <c r="OHD15" s="112"/>
      <c r="OHE15" s="112"/>
      <c r="OHF15" s="112"/>
      <c r="OHG15" s="112"/>
      <c r="OHH15" s="112"/>
      <c r="OHI15" s="112"/>
      <c r="OHJ15" s="112"/>
      <c r="OHK15"/>
      <c r="OHL15"/>
      <c r="OHM15"/>
      <c r="OHN15"/>
      <c r="OHO15"/>
      <c r="OHP15"/>
      <c r="OHQ15"/>
      <c r="OHR15"/>
      <c r="OHS15"/>
      <c r="OHT15"/>
      <c r="OHU15"/>
      <c r="OHV15"/>
      <c r="OHW15"/>
      <c r="OHX15"/>
      <c r="OHY15"/>
      <c r="OHZ15"/>
      <c r="OIA15"/>
      <c r="OIB15"/>
      <c r="OIC15"/>
      <c r="OID15"/>
      <c r="OIE15"/>
      <c r="OIF15"/>
      <c r="OJK15" s="112"/>
      <c r="OJL15" s="112"/>
      <c r="OJM15" s="112"/>
      <c r="OJN15" s="112"/>
      <c r="OJO15" s="112"/>
      <c r="OJP15" s="112"/>
      <c r="OJQ15" s="112"/>
      <c r="OJR15" s="112"/>
      <c r="OJS15"/>
      <c r="OJT15"/>
      <c r="OJU15"/>
      <c r="OJV15"/>
      <c r="OJW15"/>
      <c r="OJX15"/>
      <c r="OJY15"/>
      <c r="OJZ15"/>
      <c r="OKA15"/>
      <c r="OKB15"/>
      <c r="OKC15"/>
      <c r="OKD15"/>
      <c r="OKE15"/>
      <c r="OKF15"/>
      <c r="OKG15"/>
      <c r="OKH15"/>
      <c r="OKI15"/>
      <c r="OKJ15"/>
      <c r="OKK15"/>
      <c r="OKL15"/>
      <c r="OKM15"/>
      <c r="OKN15"/>
      <c r="OLS15" s="112"/>
      <c r="OLT15" s="112"/>
      <c r="OLU15" s="112"/>
      <c r="OLV15" s="112"/>
      <c r="OLW15" s="112"/>
      <c r="OLX15" s="112"/>
      <c r="OLY15" s="112"/>
      <c r="OLZ15" s="112"/>
      <c r="OMA15"/>
      <c r="OMB15"/>
      <c r="OMC15"/>
      <c r="OMD15"/>
      <c r="OME15"/>
      <c r="OMF15"/>
      <c r="OMG15"/>
      <c r="OMH15"/>
      <c r="OMI15"/>
      <c r="OMJ15"/>
      <c r="OMK15"/>
      <c r="OML15"/>
      <c r="OMM15"/>
      <c r="OMN15"/>
      <c r="OMO15"/>
      <c r="OMP15"/>
      <c r="OMQ15"/>
      <c r="OMR15"/>
      <c r="OMS15"/>
      <c r="OMT15"/>
      <c r="OMU15"/>
      <c r="OMV15"/>
      <c r="OOA15" s="112"/>
      <c r="OOB15" s="112"/>
      <c r="OOC15" s="112"/>
      <c r="OOD15" s="112"/>
      <c r="OOE15" s="112"/>
      <c r="OOF15" s="112"/>
      <c r="OOG15" s="112"/>
      <c r="OOH15" s="112"/>
      <c r="OOI15"/>
      <c r="OOJ15"/>
      <c r="OOK15"/>
      <c r="OOL15"/>
      <c r="OOM15"/>
      <c r="OON15"/>
      <c r="OOO15"/>
      <c r="OOP15"/>
      <c r="OOQ15"/>
      <c r="OOR15"/>
      <c r="OOS15"/>
      <c r="OOT15"/>
      <c r="OOU15"/>
      <c r="OOV15"/>
      <c r="OOW15"/>
      <c r="OOX15"/>
      <c r="OOY15"/>
      <c r="OOZ15"/>
      <c r="OPA15"/>
      <c r="OPB15"/>
      <c r="OPC15"/>
      <c r="OPD15"/>
      <c r="OQI15" s="112"/>
      <c r="OQJ15" s="112"/>
      <c r="OQK15" s="112"/>
      <c r="OQL15" s="112"/>
      <c r="OQM15" s="112"/>
      <c r="OQN15" s="112"/>
      <c r="OQO15" s="112"/>
      <c r="OQP15" s="112"/>
      <c r="OQQ15"/>
      <c r="OQR15"/>
      <c r="OQS15"/>
      <c r="OQT15"/>
      <c r="OQU15"/>
      <c r="OQV15"/>
      <c r="OQW15"/>
      <c r="OQX15"/>
      <c r="OQY15"/>
      <c r="OQZ15"/>
      <c r="ORA15"/>
      <c r="ORB15"/>
      <c r="ORC15"/>
      <c r="ORD15"/>
      <c r="ORE15"/>
      <c r="ORF15"/>
      <c r="ORG15"/>
      <c r="ORH15"/>
      <c r="ORI15"/>
      <c r="ORJ15"/>
      <c r="ORK15"/>
      <c r="ORL15"/>
      <c r="OSQ15" s="112"/>
      <c r="OSR15" s="112"/>
      <c r="OSS15" s="112"/>
      <c r="OST15" s="112"/>
      <c r="OSU15" s="112"/>
      <c r="OSV15" s="112"/>
      <c r="OSW15" s="112"/>
      <c r="OSX15" s="112"/>
      <c r="OSY15"/>
      <c r="OSZ15"/>
      <c r="OTA15"/>
      <c r="OTB15"/>
      <c r="OTC15"/>
      <c r="OTD15"/>
      <c r="OTE15"/>
      <c r="OTF15"/>
      <c r="OTG15"/>
      <c r="OTH15"/>
      <c r="OTI15"/>
      <c r="OTJ15"/>
      <c r="OTK15"/>
      <c r="OTL15"/>
      <c r="OTM15"/>
      <c r="OTN15"/>
      <c r="OTO15"/>
      <c r="OTP15"/>
      <c r="OTQ15"/>
      <c r="OTR15"/>
      <c r="OTS15"/>
      <c r="OTT15"/>
      <c r="OUY15" s="112"/>
      <c r="OUZ15" s="112"/>
      <c r="OVA15" s="112"/>
      <c r="OVB15" s="112"/>
      <c r="OVC15" s="112"/>
      <c r="OVD15" s="112"/>
      <c r="OVE15" s="112"/>
      <c r="OVF15" s="112"/>
      <c r="OVG15"/>
      <c r="OVH15"/>
      <c r="OVI15"/>
      <c r="OVJ15"/>
      <c r="OVK15"/>
      <c r="OVL15"/>
      <c r="OVM15"/>
      <c r="OVN15"/>
      <c r="OVO15"/>
      <c r="OVP15"/>
      <c r="OVQ15"/>
      <c r="OVR15"/>
      <c r="OVS15"/>
      <c r="OVT15"/>
      <c r="OVU15"/>
      <c r="OVV15"/>
      <c r="OVW15"/>
      <c r="OVX15"/>
      <c r="OVY15"/>
      <c r="OVZ15"/>
      <c r="OWA15"/>
      <c r="OWB15"/>
      <c r="OXG15" s="112"/>
      <c r="OXH15" s="112"/>
      <c r="OXI15" s="112"/>
      <c r="OXJ15" s="112"/>
      <c r="OXK15" s="112"/>
      <c r="OXL15" s="112"/>
      <c r="OXM15" s="112"/>
      <c r="OXN15" s="112"/>
      <c r="OXO15"/>
      <c r="OXP15"/>
      <c r="OXQ15"/>
      <c r="OXR15"/>
      <c r="OXS15"/>
      <c r="OXT15"/>
      <c r="OXU15"/>
      <c r="OXV15"/>
      <c r="OXW15"/>
      <c r="OXX15"/>
      <c r="OXY15"/>
      <c r="OXZ15"/>
      <c r="OYA15"/>
      <c r="OYB15"/>
      <c r="OYC15"/>
      <c r="OYD15"/>
      <c r="OYE15"/>
      <c r="OYF15"/>
      <c r="OYG15"/>
      <c r="OYH15"/>
      <c r="OYI15"/>
      <c r="OYJ15"/>
      <c r="OZO15" s="112"/>
      <c r="OZP15" s="112"/>
      <c r="OZQ15" s="112"/>
      <c r="OZR15" s="112"/>
      <c r="OZS15" s="112"/>
      <c r="OZT15" s="112"/>
      <c r="OZU15" s="112"/>
      <c r="OZV15" s="112"/>
      <c r="OZW15"/>
      <c r="OZX15"/>
      <c r="OZY15"/>
      <c r="OZZ15"/>
      <c r="PAA15"/>
      <c r="PAB15"/>
      <c r="PAC15"/>
      <c r="PAD15"/>
      <c r="PAE15"/>
      <c r="PAF15"/>
      <c r="PAG15"/>
      <c r="PAH15"/>
      <c r="PAI15"/>
      <c r="PAJ15"/>
      <c r="PAK15"/>
      <c r="PAL15"/>
      <c r="PAM15"/>
      <c r="PAN15"/>
      <c r="PAO15"/>
      <c r="PAP15"/>
      <c r="PAQ15"/>
      <c r="PAR15"/>
      <c r="PBW15" s="112"/>
      <c r="PBX15" s="112"/>
      <c r="PBY15" s="112"/>
      <c r="PBZ15" s="112"/>
      <c r="PCA15" s="112"/>
      <c r="PCB15" s="112"/>
      <c r="PCC15" s="112"/>
      <c r="PCD15" s="112"/>
      <c r="PCE15"/>
      <c r="PCF15"/>
      <c r="PCG15"/>
      <c r="PCH15"/>
      <c r="PCI15"/>
      <c r="PCJ15"/>
      <c r="PCK15"/>
      <c r="PCL15"/>
      <c r="PCM15"/>
      <c r="PCN15"/>
      <c r="PCO15"/>
      <c r="PCP15"/>
      <c r="PCQ15"/>
      <c r="PCR15"/>
      <c r="PCS15"/>
      <c r="PCT15"/>
      <c r="PCU15"/>
      <c r="PCV15"/>
      <c r="PCW15"/>
      <c r="PCX15"/>
      <c r="PCY15"/>
      <c r="PCZ15"/>
      <c r="PEE15" s="112"/>
      <c r="PEF15" s="112"/>
      <c r="PEG15" s="112"/>
      <c r="PEH15" s="112"/>
      <c r="PEI15" s="112"/>
      <c r="PEJ15" s="112"/>
      <c r="PEK15" s="112"/>
      <c r="PEL15" s="112"/>
      <c r="PEM15"/>
      <c r="PEN15"/>
      <c r="PEO15"/>
      <c r="PEP15"/>
      <c r="PEQ15"/>
      <c r="PER15"/>
      <c r="PES15"/>
      <c r="PET15"/>
      <c r="PEU15"/>
      <c r="PEV15"/>
      <c r="PEW15"/>
      <c r="PEX15"/>
      <c r="PEY15"/>
      <c r="PEZ15"/>
      <c r="PFA15"/>
      <c r="PFB15"/>
      <c r="PFC15"/>
      <c r="PFD15"/>
      <c r="PFE15"/>
      <c r="PFF15"/>
      <c r="PFG15"/>
      <c r="PFH15"/>
      <c r="PGM15" s="112"/>
      <c r="PGN15" s="112"/>
      <c r="PGO15" s="112"/>
      <c r="PGP15" s="112"/>
      <c r="PGQ15" s="112"/>
      <c r="PGR15" s="112"/>
      <c r="PGS15" s="112"/>
      <c r="PGT15" s="112"/>
      <c r="PGU15"/>
      <c r="PGV15"/>
      <c r="PGW15"/>
      <c r="PGX15"/>
      <c r="PGY15"/>
      <c r="PGZ15"/>
      <c r="PHA15"/>
      <c r="PHB15"/>
      <c r="PHC15"/>
      <c r="PHD15"/>
      <c r="PHE15"/>
      <c r="PHF15"/>
      <c r="PHG15"/>
      <c r="PHH15"/>
      <c r="PHI15"/>
      <c r="PHJ15"/>
      <c r="PHK15"/>
      <c r="PHL15"/>
      <c r="PHM15"/>
      <c r="PHN15"/>
      <c r="PHO15"/>
      <c r="PHP15"/>
      <c r="PIU15" s="112"/>
      <c r="PIV15" s="112"/>
      <c r="PIW15" s="112"/>
      <c r="PIX15" s="112"/>
      <c r="PIY15" s="112"/>
      <c r="PIZ15" s="112"/>
      <c r="PJA15" s="112"/>
      <c r="PJB15" s="112"/>
      <c r="PJC15"/>
      <c r="PJD15"/>
      <c r="PJE15"/>
      <c r="PJF15"/>
      <c r="PJG15"/>
      <c r="PJH15"/>
      <c r="PJI15"/>
      <c r="PJJ15"/>
      <c r="PJK15"/>
      <c r="PJL15"/>
      <c r="PJM15"/>
      <c r="PJN15"/>
      <c r="PJO15"/>
      <c r="PJP15"/>
      <c r="PJQ15"/>
      <c r="PJR15"/>
      <c r="PJS15"/>
      <c r="PJT15"/>
      <c r="PJU15"/>
      <c r="PJV15"/>
      <c r="PJW15"/>
      <c r="PJX15"/>
      <c r="PLC15" s="112"/>
      <c r="PLD15" s="112"/>
      <c r="PLE15" s="112"/>
      <c r="PLF15" s="112"/>
      <c r="PLG15" s="112"/>
      <c r="PLH15" s="112"/>
      <c r="PLI15" s="112"/>
      <c r="PLJ15" s="112"/>
      <c r="PLK15"/>
      <c r="PLL15"/>
      <c r="PLM15"/>
      <c r="PLN15"/>
      <c r="PLO15"/>
      <c r="PLP15"/>
      <c r="PLQ15"/>
      <c r="PLR15"/>
      <c r="PLS15"/>
      <c r="PLT15"/>
      <c r="PLU15"/>
      <c r="PLV15"/>
      <c r="PLW15"/>
      <c r="PLX15"/>
      <c r="PLY15"/>
      <c r="PLZ15"/>
      <c r="PMA15"/>
      <c r="PMB15"/>
      <c r="PMC15"/>
      <c r="PMD15"/>
      <c r="PME15"/>
      <c r="PMF15"/>
      <c r="PNK15" s="112"/>
      <c r="PNL15" s="112"/>
      <c r="PNM15" s="112"/>
      <c r="PNN15" s="112"/>
      <c r="PNO15" s="112"/>
      <c r="PNP15" s="112"/>
      <c r="PNQ15" s="112"/>
      <c r="PNR15" s="112"/>
      <c r="PNS15"/>
      <c r="PNT15"/>
      <c r="PNU15"/>
      <c r="PNV15"/>
      <c r="PNW15"/>
      <c r="PNX15"/>
      <c r="PNY15"/>
      <c r="PNZ15"/>
      <c r="POA15"/>
      <c r="POB15"/>
      <c r="POC15"/>
      <c r="POD15"/>
      <c r="POE15"/>
      <c r="POF15"/>
      <c r="POG15"/>
      <c r="POH15"/>
      <c r="POI15"/>
      <c r="POJ15"/>
      <c r="POK15"/>
      <c r="POL15"/>
      <c r="POM15"/>
      <c r="PON15"/>
      <c r="PPS15" s="112"/>
      <c r="PPT15" s="112"/>
      <c r="PPU15" s="112"/>
      <c r="PPV15" s="112"/>
      <c r="PPW15" s="112"/>
      <c r="PPX15" s="112"/>
      <c r="PPY15" s="112"/>
      <c r="PPZ15" s="112"/>
      <c r="PQA15"/>
      <c r="PQB15"/>
      <c r="PQC15"/>
      <c r="PQD15"/>
      <c r="PQE15"/>
      <c r="PQF15"/>
      <c r="PQG15"/>
      <c r="PQH15"/>
      <c r="PQI15"/>
      <c r="PQJ15"/>
      <c r="PQK15"/>
      <c r="PQL15"/>
      <c r="PQM15"/>
      <c r="PQN15"/>
      <c r="PQO15"/>
      <c r="PQP15"/>
      <c r="PQQ15"/>
      <c r="PQR15"/>
      <c r="PQS15"/>
      <c r="PQT15"/>
      <c r="PQU15"/>
      <c r="PQV15"/>
      <c r="PSA15" s="112"/>
      <c r="PSB15" s="112"/>
      <c r="PSC15" s="112"/>
      <c r="PSD15" s="112"/>
      <c r="PSE15" s="112"/>
      <c r="PSF15" s="112"/>
      <c r="PSG15" s="112"/>
      <c r="PSH15" s="112"/>
      <c r="PSI15"/>
      <c r="PSJ15"/>
      <c r="PSK15"/>
      <c r="PSL15"/>
      <c r="PSM15"/>
      <c r="PSN15"/>
      <c r="PSO15"/>
      <c r="PSP15"/>
      <c r="PSQ15"/>
      <c r="PSR15"/>
      <c r="PSS15"/>
      <c r="PST15"/>
      <c r="PSU15"/>
      <c r="PSV15"/>
      <c r="PSW15"/>
      <c r="PSX15"/>
      <c r="PSY15"/>
      <c r="PSZ15"/>
      <c r="PTA15"/>
      <c r="PTB15"/>
      <c r="PTC15"/>
      <c r="PTD15"/>
      <c r="PUI15" s="112"/>
      <c r="PUJ15" s="112"/>
      <c r="PUK15" s="112"/>
      <c r="PUL15" s="112"/>
      <c r="PUM15" s="112"/>
      <c r="PUN15" s="112"/>
      <c r="PUO15" s="112"/>
      <c r="PUP15" s="112"/>
      <c r="PUQ15"/>
      <c r="PUR15"/>
      <c r="PUS15"/>
      <c r="PUT15"/>
      <c r="PUU15"/>
      <c r="PUV15"/>
      <c r="PUW15"/>
      <c r="PUX15"/>
      <c r="PUY15"/>
      <c r="PUZ15"/>
      <c r="PVA15"/>
      <c r="PVB15"/>
      <c r="PVC15"/>
      <c r="PVD15"/>
      <c r="PVE15"/>
      <c r="PVF15"/>
      <c r="PVG15"/>
      <c r="PVH15"/>
      <c r="PVI15"/>
      <c r="PVJ15"/>
      <c r="PVK15"/>
      <c r="PVL15"/>
      <c r="PWQ15" s="112"/>
      <c r="PWR15" s="112"/>
      <c r="PWS15" s="112"/>
      <c r="PWT15" s="112"/>
      <c r="PWU15" s="112"/>
      <c r="PWV15" s="112"/>
      <c r="PWW15" s="112"/>
      <c r="PWX15" s="112"/>
      <c r="PWY15"/>
      <c r="PWZ15"/>
      <c r="PXA15"/>
      <c r="PXB15"/>
      <c r="PXC15"/>
      <c r="PXD15"/>
      <c r="PXE15"/>
      <c r="PXF15"/>
      <c r="PXG15"/>
      <c r="PXH15"/>
      <c r="PXI15"/>
      <c r="PXJ15"/>
      <c r="PXK15"/>
      <c r="PXL15"/>
      <c r="PXM15"/>
      <c r="PXN15"/>
      <c r="PXO15"/>
      <c r="PXP15"/>
      <c r="PXQ15"/>
      <c r="PXR15"/>
      <c r="PXS15"/>
      <c r="PXT15"/>
      <c r="PYY15" s="112"/>
      <c r="PYZ15" s="112"/>
      <c r="PZA15" s="112"/>
      <c r="PZB15" s="112"/>
      <c r="PZC15" s="112"/>
      <c r="PZD15" s="112"/>
      <c r="PZE15" s="112"/>
      <c r="PZF15" s="112"/>
      <c r="PZG15"/>
      <c r="PZH15"/>
      <c r="PZI15"/>
      <c r="PZJ15"/>
      <c r="PZK15"/>
      <c r="PZL15"/>
      <c r="PZM15"/>
      <c r="PZN15"/>
      <c r="PZO15"/>
      <c r="PZP15"/>
      <c r="PZQ15"/>
      <c r="PZR15"/>
      <c r="PZS15"/>
      <c r="PZT15"/>
      <c r="PZU15"/>
      <c r="PZV15"/>
      <c r="PZW15"/>
      <c r="PZX15"/>
      <c r="PZY15"/>
      <c r="PZZ15"/>
      <c r="QAA15"/>
      <c r="QAB15"/>
      <c r="QBG15" s="112"/>
      <c r="QBH15" s="112"/>
      <c r="QBI15" s="112"/>
      <c r="QBJ15" s="112"/>
      <c r="QBK15" s="112"/>
      <c r="QBL15" s="112"/>
      <c r="QBM15" s="112"/>
      <c r="QBN15" s="112"/>
      <c r="QBO15"/>
      <c r="QBP15"/>
      <c r="QBQ15"/>
      <c r="QBR15"/>
      <c r="QBS15"/>
      <c r="QBT15"/>
      <c r="QBU15"/>
      <c r="QBV15"/>
      <c r="QBW15"/>
      <c r="QBX15"/>
      <c r="QBY15"/>
      <c r="QBZ15"/>
      <c r="QCA15"/>
      <c r="QCB15"/>
      <c r="QCC15"/>
      <c r="QCD15"/>
      <c r="QCE15"/>
      <c r="QCF15"/>
      <c r="QCG15"/>
      <c r="QCH15"/>
      <c r="QCI15"/>
      <c r="QCJ15"/>
      <c r="QDO15" s="112"/>
      <c r="QDP15" s="112"/>
      <c r="QDQ15" s="112"/>
      <c r="QDR15" s="112"/>
      <c r="QDS15" s="112"/>
      <c r="QDT15" s="112"/>
      <c r="QDU15" s="112"/>
      <c r="QDV15" s="112"/>
      <c r="QDW15"/>
      <c r="QDX15"/>
      <c r="QDY15"/>
      <c r="QDZ15"/>
      <c r="QEA15"/>
      <c r="QEB15"/>
      <c r="QEC15"/>
      <c r="QED15"/>
      <c r="QEE15"/>
      <c r="QEF15"/>
      <c r="QEG15"/>
      <c r="QEH15"/>
      <c r="QEI15"/>
      <c r="QEJ15"/>
      <c r="QEK15"/>
      <c r="QEL15"/>
      <c r="QEM15"/>
      <c r="QEN15"/>
      <c r="QEO15"/>
      <c r="QEP15"/>
      <c r="QEQ15"/>
      <c r="QER15"/>
      <c r="QFW15" s="112"/>
      <c r="QFX15" s="112"/>
      <c r="QFY15" s="112"/>
      <c r="QFZ15" s="112"/>
      <c r="QGA15" s="112"/>
      <c r="QGB15" s="112"/>
      <c r="QGC15" s="112"/>
      <c r="QGD15" s="112"/>
      <c r="QGE15"/>
      <c r="QGF15"/>
      <c r="QGG15"/>
      <c r="QGH15"/>
      <c r="QGI15"/>
      <c r="QGJ15"/>
      <c r="QGK15"/>
      <c r="QGL15"/>
      <c r="QGM15"/>
      <c r="QGN15"/>
      <c r="QGO15"/>
      <c r="QGP15"/>
      <c r="QGQ15"/>
      <c r="QGR15"/>
      <c r="QGS15"/>
      <c r="QGT15"/>
      <c r="QGU15"/>
      <c r="QGV15"/>
      <c r="QGW15"/>
      <c r="QGX15"/>
      <c r="QGY15"/>
      <c r="QGZ15"/>
      <c r="QIE15" s="112"/>
      <c r="QIF15" s="112"/>
      <c r="QIG15" s="112"/>
      <c r="QIH15" s="112"/>
      <c r="QII15" s="112"/>
      <c r="QIJ15" s="112"/>
      <c r="QIK15" s="112"/>
      <c r="QIL15" s="112"/>
      <c r="QIM15"/>
      <c r="QIN15"/>
      <c r="QIO15"/>
      <c r="QIP15"/>
      <c r="QIQ15"/>
      <c r="QIR15"/>
      <c r="QIS15"/>
      <c r="QIT15"/>
      <c r="QIU15"/>
      <c r="QIV15"/>
      <c r="QIW15"/>
      <c r="QIX15"/>
      <c r="QIY15"/>
      <c r="QIZ15"/>
      <c r="QJA15"/>
      <c r="QJB15"/>
      <c r="QJC15"/>
      <c r="QJD15"/>
      <c r="QJE15"/>
      <c r="QJF15"/>
      <c r="QJG15"/>
      <c r="QJH15"/>
      <c r="QKM15" s="112"/>
      <c r="QKN15" s="112"/>
      <c r="QKO15" s="112"/>
      <c r="QKP15" s="112"/>
      <c r="QKQ15" s="112"/>
      <c r="QKR15" s="112"/>
      <c r="QKS15" s="112"/>
      <c r="QKT15" s="112"/>
      <c r="QKU15"/>
      <c r="QKV15"/>
      <c r="QKW15"/>
      <c r="QKX15"/>
      <c r="QKY15"/>
      <c r="QKZ15"/>
      <c r="QLA15"/>
      <c r="QLB15"/>
      <c r="QLC15"/>
      <c r="QLD15"/>
      <c r="QLE15"/>
      <c r="QLF15"/>
      <c r="QLG15"/>
      <c r="QLH15"/>
      <c r="QLI15"/>
      <c r="QLJ15"/>
      <c r="QLK15"/>
      <c r="QLL15"/>
      <c r="QLM15"/>
      <c r="QLN15"/>
      <c r="QLO15"/>
      <c r="QLP15"/>
      <c r="QMU15" s="112"/>
      <c r="QMV15" s="112"/>
      <c r="QMW15" s="112"/>
      <c r="QMX15" s="112"/>
      <c r="QMY15" s="112"/>
      <c r="QMZ15" s="112"/>
      <c r="QNA15" s="112"/>
      <c r="QNB15" s="112"/>
      <c r="QNC15"/>
      <c r="QND15"/>
      <c r="QNE15"/>
      <c r="QNF15"/>
      <c r="QNG15"/>
      <c r="QNH15"/>
      <c r="QNI15"/>
      <c r="QNJ15"/>
      <c r="QNK15"/>
      <c r="QNL15"/>
      <c r="QNM15"/>
      <c r="QNN15"/>
      <c r="QNO15"/>
      <c r="QNP15"/>
      <c r="QNQ15"/>
      <c r="QNR15"/>
      <c r="QNS15"/>
      <c r="QNT15"/>
      <c r="QNU15"/>
      <c r="QNV15"/>
      <c r="QNW15"/>
      <c r="QNX15"/>
      <c r="QPC15" s="112"/>
      <c r="QPD15" s="112"/>
      <c r="QPE15" s="112"/>
      <c r="QPF15" s="112"/>
      <c r="QPG15" s="112"/>
      <c r="QPH15" s="112"/>
      <c r="QPI15" s="112"/>
      <c r="QPJ15" s="112"/>
      <c r="QPK15"/>
      <c r="QPL15"/>
      <c r="QPM15"/>
      <c r="QPN15"/>
      <c r="QPO15"/>
      <c r="QPP15"/>
      <c r="QPQ15"/>
      <c r="QPR15"/>
      <c r="QPS15"/>
      <c r="QPT15"/>
      <c r="QPU15"/>
      <c r="QPV15"/>
      <c r="QPW15"/>
      <c r="QPX15"/>
      <c r="QPY15"/>
      <c r="QPZ15"/>
      <c r="QQA15"/>
      <c r="QQB15"/>
      <c r="QQC15"/>
      <c r="QQD15"/>
      <c r="QQE15"/>
      <c r="QQF15"/>
      <c r="QRK15" s="112"/>
      <c r="QRL15" s="112"/>
      <c r="QRM15" s="112"/>
      <c r="QRN15" s="112"/>
      <c r="QRO15" s="112"/>
      <c r="QRP15" s="112"/>
      <c r="QRQ15" s="112"/>
      <c r="QRR15" s="112"/>
      <c r="QRS15"/>
      <c r="QRT15"/>
      <c r="QRU15"/>
      <c r="QRV15"/>
      <c r="QRW15"/>
      <c r="QRX15"/>
      <c r="QRY15"/>
      <c r="QRZ15"/>
      <c r="QSA15"/>
      <c r="QSB15"/>
      <c r="QSC15"/>
      <c r="QSD15"/>
      <c r="QSE15"/>
      <c r="QSF15"/>
      <c r="QSG15"/>
      <c r="QSH15"/>
      <c r="QSI15"/>
      <c r="QSJ15"/>
      <c r="QSK15"/>
      <c r="QSL15"/>
      <c r="QSM15"/>
      <c r="QSN15"/>
      <c r="QTS15" s="112"/>
      <c r="QTT15" s="112"/>
      <c r="QTU15" s="112"/>
      <c r="QTV15" s="112"/>
      <c r="QTW15" s="112"/>
      <c r="QTX15" s="112"/>
      <c r="QTY15" s="112"/>
      <c r="QTZ15" s="112"/>
      <c r="QUA15"/>
      <c r="QUB15"/>
      <c r="QUC15"/>
      <c r="QUD15"/>
      <c r="QUE15"/>
      <c r="QUF15"/>
      <c r="QUG15"/>
      <c r="QUH15"/>
      <c r="QUI15"/>
      <c r="QUJ15"/>
      <c r="QUK15"/>
      <c r="QUL15"/>
      <c r="QUM15"/>
      <c r="QUN15"/>
      <c r="QUO15"/>
      <c r="QUP15"/>
      <c r="QUQ15"/>
      <c r="QUR15"/>
      <c r="QUS15"/>
      <c r="QUT15"/>
      <c r="QUU15"/>
      <c r="QUV15"/>
      <c r="QWA15" s="112"/>
      <c r="QWB15" s="112"/>
      <c r="QWC15" s="112"/>
      <c r="QWD15" s="112"/>
      <c r="QWE15" s="112"/>
      <c r="QWF15" s="112"/>
      <c r="QWG15" s="112"/>
      <c r="QWH15" s="112"/>
      <c r="QWI15"/>
      <c r="QWJ15"/>
      <c r="QWK15"/>
      <c r="QWL15"/>
      <c r="QWM15"/>
      <c r="QWN15"/>
      <c r="QWO15"/>
      <c r="QWP15"/>
      <c r="QWQ15"/>
      <c r="QWR15"/>
      <c r="QWS15"/>
      <c r="QWT15"/>
      <c r="QWU15"/>
      <c r="QWV15"/>
      <c r="QWW15"/>
      <c r="QWX15"/>
      <c r="QWY15"/>
      <c r="QWZ15"/>
      <c r="QXA15"/>
      <c r="QXB15"/>
      <c r="QXC15"/>
      <c r="QXD15"/>
      <c r="QYI15" s="112"/>
      <c r="QYJ15" s="112"/>
      <c r="QYK15" s="112"/>
      <c r="QYL15" s="112"/>
      <c r="QYM15" s="112"/>
      <c r="QYN15" s="112"/>
      <c r="QYO15" s="112"/>
      <c r="QYP15" s="112"/>
      <c r="QYQ15"/>
      <c r="QYR15"/>
      <c r="QYS15"/>
      <c r="QYT15"/>
      <c r="QYU15"/>
      <c r="QYV15"/>
      <c r="QYW15"/>
      <c r="QYX15"/>
      <c r="QYY15"/>
      <c r="QYZ15"/>
      <c r="QZA15"/>
      <c r="QZB15"/>
      <c r="QZC15"/>
      <c r="QZD15"/>
      <c r="QZE15"/>
      <c r="QZF15"/>
      <c r="QZG15"/>
      <c r="QZH15"/>
      <c r="QZI15"/>
      <c r="QZJ15"/>
      <c r="QZK15"/>
      <c r="QZL15"/>
      <c r="RAQ15" s="112"/>
      <c r="RAR15" s="112"/>
      <c r="RAS15" s="112"/>
      <c r="RAT15" s="112"/>
      <c r="RAU15" s="112"/>
      <c r="RAV15" s="112"/>
      <c r="RAW15" s="112"/>
      <c r="RAX15" s="112"/>
      <c r="RAY15"/>
      <c r="RAZ15"/>
      <c r="RBA15"/>
      <c r="RBB15"/>
      <c r="RBC15"/>
      <c r="RBD15"/>
      <c r="RBE15"/>
      <c r="RBF15"/>
      <c r="RBG15"/>
      <c r="RBH15"/>
      <c r="RBI15"/>
      <c r="RBJ15"/>
      <c r="RBK15"/>
      <c r="RBL15"/>
      <c r="RBM15"/>
      <c r="RBN15"/>
      <c r="RBO15"/>
      <c r="RBP15"/>
      <c r="RBQ15"/>
      <c r="RBR15"/>
      <c r="RBS15"/>
      <c r="RBT15"/>
      <c r="RCY15" s="112"/>
      <c r="RCZ15" s="112"/>
      <c r="RDA15" s="112"/>
      <c r="RDB15" s="112"/>
      <c r="RDC15" s="112"/>
      <c r="RDD15" s="112"/>
      <c r="RDE15" s="112"/>
      <c r="RDF15" s="112"/>
      <c r="RDG15"/>
      <c r="RDH15"/>
      <c r="RDI15"/>
      <c r="RDJ15"/>
      <c r="RDK15"/>
      <c r="RDL15"/>
      <c r="RDM15"/>
      <c r="RDN15"/>
      <c r="RDO15"/>
      <c r="RDP15"/>
      <c r="RDQ15"/>
      <c r="RDR15"/>
      <c r="RDS15"/>
      <c r="RDT15"/>
      <c r="RDU15"/>
      <c r="RDV15"/>
      <c r="RDW15"/>
      <c r="RDX15"/>
      <c r="RDY15"/>
      <c r="RDZ15"/>
      <c r="REA15"/>
      <c r="REB15"/>
      <c r="RFG15" s="112"/>
      <c r="RFH15" s="112"/>
      <c r="RFI15" s="112"/>
      <c r="RFJ15" s="112"/>
      <c r="RFK15" s="112"/>
      <c r="RFL15" s="112"/>
      <c r="RFM15" s="112"/>
      <c r="RFN15" s="112"/>
      <c r="RFO15"/>
      <c r="RFP15"/>
      <c r="RFQ15"/>
      <c r="RFR15"/>
      <c r="RFS15"/>
      <c r="RFT15"/>
      <c r="RFU15"/>
      <c r="RFV15"/>
      <c r="RFW15"/>
      <c r="RFX15"/>
      <c r="RFY15"/>
      <c r="RFZ15"/>
      <c r="RGA15"/>
      <c r="RGB15"/>
      <c r="RGC15"/>
      <c r="RGD15"/>
      <c r="RGE15"/>
      <c r="RGF15"/>
      <c r="RGG15"/>
      <c r="RGH15"/>
      <c r="RGI15"/>
      <c r="RGJ15"/>
      <c r="RHO15" s="112"/>
      <c r="RHP15" s="112"/>
      <c r="RHQ15" s="112"/>
      <c r="RHR15" s="112"/>
      <c r="RHS15" s="112"/>
      <c r="RHT15" s="112"/>
      <c r="RHU15" s="112"/>
      <c r="RHV15" s="112"/>
      <c r="RHW15"/>
      <c r="RHX15"/>
      <c r="RHY15"/>
      <c r="RHZ15"/>
      <c r="RIA15"/>
      <c r="RIB15"/>
      <c r="RIC15"/>
      <c r="RID15"/>
      <c r="RIE15"/>
      <c r="RIF15"/>
      <c r="RIG15"/>
      <c r="RIH15"/>
      <c r="RII15"/>
      <c r="RIJ15"/>
      <c r="RIK15"/>
      <c r="RIL15"/>
      <c r="RIM15"/>
      <c r="RIN15"/>
      <c r="RIO15"/>
      <c r="RIP15"/>
      <c r="RIQ15"/>
      <c r="RIR15"/>
      <c r="RJW15" s="112"/>
      <c r="RJX15" s="112"/>
      <c r="RJY15" s="112"/>
      <c r="RJZ15" s="112"/>
      <c r="RKA15" s="112"/>
      <c r="RKB15" s="112"/>
      <c r="RKC15" s="112"/>
      <c r="RKD15" s="112"/>
      <c r="RKE15"/>
      <c r="RKF15"/>
      <c r="RKG15"/>
      <c r="RKH15"/>
      <c r="RKI15"/>
      <c r="RKJ15"/>
      <c r="RKK15"/>
      <c r="RKL15"/>
      <c r="RKM15"/>
      <c r="RKN15"/>
      <c r="RKO15"/>
      <c r="RKP15"/>
      <c r="RKQ15"/>
      <c r="RKR15"/>
      <c r="RKS15"/>
      <c r="RKT15"/>
      <c r="RKU15"/>
      <c r="RKV15"/>
      <c r="RKW15"/>
      <c r="RKX15"/>
      <c r="RKY15"/>
      <c r="RKZ15"/>
      <c r="RME15" s="112"/>
      <c r="RMF15" s="112"/>
      <c r="RMG15" s="112"/>
      <c r="RMH15" s="112"/>
      <c r="RMI15" s="112"/>
      <c r="RMJ15" s="112"/>
      <c r="RMK15" s="112"/>
      <c r="RML15" s="112"/>
      <c r="RMM15"/>
      <c r="RMN15"/>
      <c r="RMO15"/>
      <c r="RMP15"/>
      <c r="RMQ15"/>
      <c r="RMR15"/>
      <c r="RMS15"/>
      <c r="RMT15"/>
      <c r="RMU15"/>
      <c r="RMV15"/>
      <c r="RMW15"/>
      <c r="RMX15"/>
      <c r="RMY15"/>
      <c r="RMZ15"/>
      <c r="RNA15"/>
      <c r="RNB15"/>
      <c r="RNC15"/>
      <c r="RND15"/>
      <c r="RNE15"/>
      <c r="RNF15"/>
      <c r="RNG15"/>
      <c r="RNH15"/>
      <c r="ROM15" s="112"/>
      <c r="RON15" s="112"/>
      <c r="ROO15" s="112"/>
      <c r="ROP15" s="112"/>
      <c r="ROQ15" s="112"/>
      <c r="ROR15" s="112"/>
      <c r="ROS15" s="112"/>
      <c r="ROT15" s="112"/>
      <c r="ROU15"/>
      <c r="ROV15"/>
      <c r="ROW15"/>
      <c r="ROX15"/>
      <c r="ROY15"/>
      <c r="ROZ15"/>
      <c r="RPA15"/>
      <c r="RPB15"/>
      <c r="RPC15"/>
      <c r="RPD15"/>
      <c r="RPE15"/>
      <c r="RPF15"/>
      <c r="RPG15"/>
      <c r="RPH15"/>
      <c r="RPI15"/>
      <c r="RPJ15"/>
      <c r="RPK15"/>
      <c r="RPL15"/>
      <c r="RPM15"/>
      <c r="RPN15"/>
      <c r="RPO15"/>
      <c r="RPP15"/>
      <c r="RQU15" s="112"/>
      <c r="RQV15" s="112"/>
      <c r="RQW15" s="112"/>
      <c r="RQX15" s="112"/>
      <c r="RQY15" s="112"/>
      <c r="RQZ15" s="112"/>
      <c r="RRA15" s="112"/>
      <c r="RRB15" s="112"/>
      <c r="RRC15"/>
      <c r="RRD15"/>
      <c r="RRE15"/>
      <c r="RRF15"/>
      <c r="RRG15"/>
      <c r="RRH15"/>
      <c r="RRI15"/>
      <c r="RRJ15"/>
      <c r="RRK15"/>
      <c r="RRL15"/>
      <c r="RRM15"/>
      <c r="RRN15"/>
      <c r="RRO15"/>
      <c r="RRP15"/>
      <c r="RRQ15"/>
      <c r="RRR15"/>
      <c r="RRS15"/>
      <c r="RRT15"/>
      <c r="RRU15"/>
      <c r="RRV15"/>
      <c r="RRW15"/>
      <c r="RRX15"/>
      <c r="RTC15" s="112"/>
      <c r="RTD15" s="112"/>
      <c r="RTE15" s="112"/>
      <c r="RTF15" s="112"/>
      <c r="RTG15" s="112"/>
      <c r="RTH15" s="112"/>
      <c r="RTI15" s="112"/>
      <c r="RTJ15" s="112"/>
      <c r="RTK15"/>
      <c r="RTL15"/>
      <c r="RTM15"/>
      <c r="RTN15"/>
      <c r="RTO15"/>
      <c r="RTP15"/>
      <c r="RTQ15"/>
      <c r="RTR15"/>
      <c r="RTS15"/>
      <c r="RTT15"/>
      <c r="RTU15"/>
      <c r="RTV15"/>
      <c r="RTW15"/>
      <c r="RTX15"/>
      <c r="RTY15"/>
      <c r="RTZ15"/>
      <c r="RUA15"/>
      <c r="RUB15"/>
      <c r="RUC15"/>
      <c r="RUD15"/>
      <c r="RUE15"/>
      <c r="RUF15"/>
      <c r="RVK15" s="112"/>
      <c r="RVL15" s="112"/>
      <c r="RVM15" s="112"/>
      <c r="RVN15" s="112"/>
      <c r="RVO15" s="112"/>
      <c r="RVP15" s="112"/>
      <c r="RVQ15" s="112"/>
      <c r="RVR15" s="112"/>
      <c r="RVS15"/>
      <c r="RVT15"/>
      <c r="RVU15"/>
      <c r="RVV15"/>
      <c r="RVW15"/>
      <c r="RVX15"/>
      <c r="RVY15"/>
      <c r="RVZ15"/>
      <c r="RWA15"/>
      <c r="RWB15"/>
      <c r="RWC15"/>
      <c r="RWD15"/>
      <c r="RWE15"/>
      <c r="RWF15"/>
      <c r="RWG15"/>
      <c r="RWH15"/>
      <c r="RWI15"/>
      <c r="RWJ15"/>
      <c r="RWK15"/>
      <c r="RWL15"/>
      <c r="RWM15"/>
      <c r="RWN15"/>
      <c r="RXS15" s="112"/>
      <c r="RXT15" s="112"/>
      <c r="RXU15" s="112"/>
      <c r="RXV15" s="112"/>
      <c r="RXW15" s="112"/>
      <c r="RXX15" s="112"/>
      <c r="RXY15" s="112"/>
      <c r="RXZ15" s="112"/>
      <c r="RYA15"/>
      <c r="RYB15"/>
      <c r="RYC15"/>
      <c r="RYD15"/>
      <c r="RYE15"/>
      <c r="RYF15"/>
      <c r="RYG15"/>
      <c r="RYH15"/>
      <c r="RYI15"/>
      <c r="RYJ15"/>
      <c r="RYK15"/>
      <c r="RYL15"/>
      <c r="RYM15"/>
      <c r="RYN15"/>
      <c r="RYO15"/>
      <c r="RYP15"/>
      <c r="RYQ15"/>
      <c r="RYR15"/>
      <c r="RYS15"/>
      <c r="RYT15"/>
      <c r="RYU15"/>
      <c r="RYV15"/>
      <c r="SAA15" s="112"/>
      <c r="SAB15" s="112"/>
      <c r="SAC15" s="112"/>
      <c r="SAD15" s="112"/>
      <c r="SAE15" s="112"/>
      <c r="SAF15" s="112"/>
      <c r="SAG15" s="112"/>
      <c r="SAH15" s="112"/>
      <c r="SAI15"/>
      <c r="SAJ15"/>
      <c r="SAK15"/>
      <c r="SAL15"/>
      <c r="SAM15"/>
      <c r="SAN15"/>
      <c r="SAO15"/>
      <c r="SAP15"/>
      <c r="SAQ15"/>
      <c r="SAR15"/>
      <c r="SAS15"/>
      <c r="SAT15"/>
      <c r="SAU15"/>
      <c r="SAV15"/>
      <c r="SAW15"/>
      <c r="SAX15"/>
      <c r="SAY15"/>
      <c r="SAZ15"/>
      <c r="SBA15"/>
      <c r="SBB15"/>
      <c r="SBC15"/>
      <c r="SBD15"/>
      <c r="SCI15" s="112"/>
      <c r="SCJ15" s="112"/>
      <c r="SCK15" s="112"/>
      <c r="SCL15" s="112"/>
      <c r="SCM15" s="112"/>
      <c r="SCN15" s="112"/>
      <c r="SCO15" s="112"/>
      <c r="SCP15" s="112"/>
      <c r="SCQ15"/>
      <c r="SCR15"/>
      <c r="SCS15"/>
      <c r="SCT15"/>
      <c r="SCU15"/>
      <c r="SCV15"/>
      <c r="SCW15"/>
      <c r="SCX15"/>
      <c r="SCY15"/>
      <c r="SCZ15"/>
      <c r="SDA15"/>
      <c r="SDB15"/>
      <c r="SDC15"/>
      <c r="SDD15"/>
      <c r="SDE15"/>
      <c r="SDF15"/>
      <c r="SDG15"/>
      <c r="SDH15"/>
      <c r="SDI15"/>
      <c r="SDJ15"/>
      <c r="SDK15"/>
      <c r="SDL15"/>
      <c r="SEQ15" s="112"/>
      <c r="SER15" s="112"/>
      <c r="SES15" s="112"/>
      <c r="SET15" s="112"/>
      <c r="SEU15" s="112"/>
      <c r="SEV15" s="112"/>
      <c r="SEW15" s="112"/>
      <c r="SEX15" s="112"/>
      <c r="SEY15"/>
      <c r="SEZ15"/>
      <c r="SFA15"/>
      <c r="SFB15"/>
      <c r="SFC15"/>
      <c r="SFD15"/>
      <c r="SFE15"/>
      <c r="SFF15"/>
      <c r="SFG15"/>
      <c r="SFH15"/>
      <c r="SFI15"/>
      <c r="SFJ15"/>
      <c r="SFK15"/>
      <c r="SFL15"/>
      <c r="SFM15"/>
      <c r="SFN15"/>
      <c r="SFO15"/>
      <c r="SFP15"/>
      <c r="SFQ15"/>
      <c r="SFR15"/>
      <c r="SFS15"/>
      <c r="SFT15"/>
      <c r="SGY15" s="112"/>
      <c r="SGZ15" s="112"/>
      <c r="SHA15" s="112"/>
      <c r="SHB15" s="112"/>
      <c r="SHC15" s="112"/>
      <c r="SHD15" s="112"/>
      <c r="SHE15" s="112"/>
      <c r="SHF15" s="112"/>
      <c r="SHG15"/>
      <c r="SHH15"/>
      <c r="SHI15"/>
      <c r="SHJ15"/>
      <c r="SHK15"/>
      <c r="SHL15"/>
      <c r="SHM15"/>
      <c r="SHN15"/>
      <c r="SHO15"/>
      <c r="SHP15"/>
      <c r="SHQ15"/>
      <c r="SHR15"/>
      <c r="SHS15"/>
      <c r="SHT15"/>
      <c r="SHU15"/>
      <c r="SHV15"/>
      <c r="SHW15"/>
      <c r="SHX15"/>
      <c r="SHY15"/>
      <c r="SHZ15"/>
      <c r="SIA15"/>
      <c r="SIB15"/>
      <c r="SJG15" s="112"/>
      <c r="SJH15" s="112"/>
      <c r="SJI15" s="112"/>
      <c r="SJJ15" s="112"/>
      <c r="SJK15" s="112"/>
      <c r="SJL15" s="112"/>
      <c r="SJM15" s="112"/>
      <c r="SJN15" s="112"/>
      <c r="SJO15"/>
      <c r="SJP15"/>
      <c r="SJQ15"/>
      <c r="SJR15"/>
      <c r="SJS15"/>
      <c r="SJT15"/>
      <c r="SJU15"/>
      <c r="SJV15"/>
      <c r="SJW15"/>
      <c r="SJX15"/>
      <c r="SJY15"/>
      <c r="SJZ15"/>
      <c r="SKA15"/>
      <c r="SKB15"/>
      <c r="SKC15"/>
      <c r="SKD15"/>
      <c r="SKE15"/>
      <c r="SKF15"/>
      <c r="SKG15"/>
      <c r="SKH15"/>
      <c r="SKI15"/>
      <c r="SKJ15"/>
      <c r="SLO15" s="112"/>
      <c r="SLP15" s="112"/>
      <c r="SLQ15" s="112"/>
      <c r="SLR15" s="112"/>
      <c r="SLS15" s="112"/>
      <c r="SLT15" s="112"/>
      <c r="SLU15" s="112"/>
      <c r="SLV15" s="112"/>
      <c r="SLW15"/>
      <c r="SLX15"/>
      <c r="SLY15"/>
      <c r="SLZ15"/>
      <c r="SMA15"/>
      <c r="SMB15"/>
      <c r="SMC15"/>
      <c r="SMD15"/>
      <c r="SME15"/>
      <c r="SMF15"/>
      <c r="SMG15"/>
      <c r="SMH15"/>
      <c r="SMI15"/>
      <c r="SMJ15"/>
      <c r="SMK15"/>
      <c r="SML15"/>
      <c r="SMM15"/>
      <c r="SMN15"/>
      <c r="SMO15"/>
      <c r="SMP15"/>
      <c r="SMQ15"/>
      <c r="SMR15"/>
      <c r="SNW15" s="112"/>
      <c r="SNX15" s="112"/>
      <c r="SNY15" s="112"/>
      <c r="SNZ15" s="112"/>
      <c r="SOA15" s="112"/>
      <c r="SOB15" s="112"/>
      <c r="SOC15" s="112"/>
      <c r="SOD15" s="112"/>
      <c r="SOE15"/>
      <c r="SOF15"/>
      <c r="SOG15"/>
      <c r="SOH15"/>
      <c r="SOI15"/>
      <c r="SOJ15"/>
      <c r="SOK15"/>
      <c r="SOL15"/>
      <c r="SOM15"/>
      <c r="SON15"/>
      <c r="SOO15"/>
      <c r="SOP15"/>
      <c r="SOQ15"/>
      <c r="SOR15"/>
      <c r="SOS15"/>
      <c r="SOT15"/>
      <c r="SOU15"/>
      <c r="SOV15"/>
      <c r="SOW15"/>
      <c r="SOX15"/>
      <c r="SOY15"/>
      <c r="SOZ15"/>
      <c r="SQE15" s="112"/>
      <c r="SQF15" s="112"/>
      <c r="SQG15" s="112"/>
      <c r="SQH15" s="112"/>
      <c r="SQI15" s="112"/>
      <c r="SQJ15" s="112"/>
      <c r="SQK15" s="112"/>
      <c r="SQL15" s="112"/>
      <c r="SQM15"/>
      <c r="SQN15"/>
      <c r="SQO15"/>
      <c r="SQP15"/>
      <c r="SQQ15"/>
      <c r="SQR15"/>
      <c r="SQS15"/>
      <c r="SQT15"/>
      <c r="SQU15"/>
      <c r="SQV15"/>
      <c r="SQW15"/>
      <c r="SQX15"/>
      <c r="SQY15"/>
      <c r="SQZ15"/>
      <c r="SRA15"/>
      <c r="SRB15"/>
      <c r="SRC15"/>
      <c r="SRD15"/>
      <c r="SRE15"/>
      <c r="SRF15"/>
      <c r="SRG15"/>
      <c r="SRH15"/>
      <c r="SSM15" s="112"/>
      <c r="SSN15" s="112"/>
      <c r="SSO15" s="112"/>
      <c r="SSP15" s="112"/>
      <c r="SSQ15" s="112"/>
      <c r="SSR15" s="112"/>
      <c r="SSS15" s="112"/>
      <c r="SST15" s="112"/>
      <c r="SSU15"/>
      <c r="SSV15"/>
      <c r="SSW15"/>
      <c r="SSX15"/>
      <c r="SSY15"/>
      <c r="SSZ15"/>
      <c r="STA15"/>
      <c r="STB15"/>
      <c r="STC15"/>
      <c r="STD15"/>
      <c r="STE15"/>
      <c r="STF15"/>
      <c r="STG15"/>
      <c r="STH15"/>
      <c r="STI15"/>
      <c r="STJ15"/>
      <c r="STK15"/>
      <c r="STL15"/>
      <c r="STM15"/>
      <c r="STN15"/>
      <c r="STO15"/>
      <c r="STP15"/>
      <c r="SUU15" s="112"/>
      <c r="SUV15" s="112"/>
      <c r="SUW15" s="112"/>
      <c r="SUX15" s="112"/>
      <c r="SUY15" s="112"/>
      <c r="SUZ15" s="112"/>
      <c r="SVA15" s="112"/>
      <c r="SVB15" s="112"/>
      <c r="SVC15"/>
      <c r="SVD15"/>
      <c r="SVE15"/>
      <c r="SVF15"/>
      <c r="SVG15"/>
      <c r="SVH15"/>
      <c r="SVI15"/>
      <c r="SVJ15"/>
      <c r="SVK15"/>
      <c r="SVL15"/>
      <c r="SVM15"/>
      <c r="SVN15"/>
      <c r="SVO15"/>
      <c r="SVP15"/>
      <c r="SVQ15"/>
      <c r="SVR15"/>
      <c r="SVS15"/>
      <c r="SVT15"/>
      <c r="SVU15"/>
      <c r="SVV15"/>
      <c r="SVW15"/>
      <c r="SVX15"/>
      <c r="SXC15" s="112"/>
      <c r="SXD15" s="112"/>
      <c r="SXE15" s="112"/>
      <c r="SXF15" s="112"/>
      <c r="SXG15" s="112"/>
      <c r="SXH15" s="112"/>
      <c r="SXI15" s="112"/>
      <c r="SXJ15" s="112"/>
      <c r="SXK15"/>
      <c r="SXL15"/>
      <c r="SXM15"/>
      <c r="SXN15"/>
      <c r="SXO15"/>
      <c r="SXP15"/>
      <c r="SXQ15"/>
      <c r="SXR15"/>
      <c r="SXS15"/>
      <c r="SXT15"/>
      <c r="SXU15"/>
      <c r="SXV15"/>
      <c r="SXW15"/>
      <c r="SXX15"/>
      <c r="SXY15"/>
      <c r="SXZ15"/>
      <c r="SYA15"/>
      <c r="SYB15"/>
      <c r="SYC15"/>
      <c r="SYD15"/>
      <c r="SYE15"/>
      <c r="SYF15"/>
      <c r="SZK15" s="112"/>
      <c r="SZL15" s="112"/>
      <c r="SZM15" s="112"/>
      <c r="SZN15" s="112"/>
      <c r="SZO15" s="112"/>
      <c r="SZP15" s="112"/>
      <c r="SZQ15" s="112"/>
      <c r="SZR15" s="112"/>
      <c r="SZS15"/>
      <c r="SZT15"/>
      <c r="SZU15"/>
      <c r="SZV15"/>
      <c r="SZW15"/>
      <c r="SZX15"/>
      <c r="SZY15"/>
      <c r="SZZ15"/>
      <c r="TAA15"/>
      <c r="TAB15"/>
      <c r="TAC15"/>
      <c r="TAD15"/>
      <c r="TAE15"/>
      <c r="TAF15"/>
      <c r="TAG15"/>
      <c r="TAH15"/>
      <c r="TAI15"/>
      <c r="TAJ15"/>
      <c r="TAK15"/>
      <c r="TAL15"/>
      <c r="TAM15"/>
      <c r="TAN15"/>
      <c r="TBS15" s="112"/>
      <c r="TBT15" s="112"/>
      <c r="TBU15" s="112"/>
      <c r="TBV15" s="112"/>
      <c r="TBW15" s="112"/>
      <c r="TBX15" s="112"/>
      <c r="TBY15" s="112"/>
      <c r="TBZ15" s="112"/>
      <c r="TCA15"/>
      <c r="TCB15"/>
      <c r="TCC15"/>
      <c r="TCD15"/>
      <c r="TCE15"/>
      <c r="TCF15"/>
      <c r="TCG15"/>
      <c r="TCH15"/>
      <c r="TCI15"/>
      <c r="TCJ15"/>
      <c r="TCK15"/>
      <c r="TCL15"/>
      <c r="TCM15"/>
      <c r="TCN15"/>
      <c r="TCO15"/>
      <c r="TCP15"/>
      <c r="TCQ15"/>
      <c r="TCR15"/>
      <c r="TCS15"/>
      <c r="TCT15"/>
      <c r="TCU15"/>
      <c r="TCV15"/>
      <c r="TEA15" s="112"/>
      <c r="TEB15" s="112"/>
      <c r="TEC15" s="112"/>
      <c r="TED15" s="112"/>
      <c r="TEE15" s="112"/>
      <c r="TEF15" s="112"/>
      <c r="TEG15" s="112"/>
      <c r="TEH15" s="112"/>
      <c r="TEI15"/>
      <c r="TEJ15"/>
      <c r="TEK15"/>
      <c r="TEL15"/>
      <c r="TEM15"/>
      <c r="TEN15"/>
      <c r="TEO15"/>
      <c r="TEP15"/>
      <c r="TEQ15"/>
      <c r="TER15"/>
      <c r="TES15"/>
      <c r="TET15"/>
      <c r="TEU15"/>
      <c r="TEV15"/>
      <c r="TEW15"/>
      <c r="TEX15"/>
      <c r="TEY15"/>
      <c r="TEZ15"/>
      <c r="TFA15"/>
      <c r="TFB15"/>
      <c r="TFC15"/>
      <c r="TFD15"/>
      <c r="TGI15" s="112"/>
      <c r="TGJ15" s="112"/>
      <c r="TGK15" s="112"/>
      <c r="TGL15" s="112"/>
      <c r="TGM15" s="112"/>
      <c r="TGN15" s="112"/>
      <c r="TGO15" s="112"/>
      <c r="TGP15" s="112"/>
      <c r="TGQ15"/>
      <c r="TGR15"/>
      <c r="TGS15"/>
      <c r="TGT15"/>
      <c r="TGU15"/>
      <c r="TGV15"/>
      <c r="TGW15"/>
      <c r="TGX15"/>
      <c r="TGY15"/>
      <c r="TGZ15"/>
      <c r="THA15"/>
      <c r="THB15"/>
      <c r="THC15"/>
      <c r="THD15"/>
      <c r="THE15"/>
      <c r="THF15"/>
      <c r="THG15"/>
      <c r="THH15"/>
      <c r="THI15"/>
      <c r="THJ15"/>
      <c r="THK15"/>
      <c r="THL15"/>
      <c r="TIQ15" s="112"/>
      <c r="TIR15" s="112"/>
      <c r="TIS15" s="112"/>
      <c r="TIT15" s="112"/>
      <c r="TIU15" s="112"/>
      <c r="TIV15" s="112"/>
      <c r="TIW15" s="112"/>
      <c r="TIX15" s="112"/>
      <c r="TIY15"/>
      <c r="TIZ15"/>
      <c r="TJA15"/>
      <c r="TJB15"/>
      <c r="TJC15"/>
      <c r="TJD15"/>
      <c r="TJE15"/>
      <c r="TJF15"/>
      <c r="TJG15"/>
      <c r="TJH15"/>
      <c r="TJI15"/>
      <c r="TJJ15"/>
      <c r="TJK15"/>
      <c r="TJL15"/>
      <c r="TJM15"/>
      <c r="TJN15"/>
      <c r="TJO15"/>
      <c r="TJP15"/>
      <c r="TJQ15"/>
      <c r="TJR15"/>
      <c r="TJS15"/>
      <c r="TJT15"/>
      <c r="TKY15" s="112"/>
      <c r="TKZ15" s="112"/>
      <c r="TLA15" s="112"/>
      <c r="TLB15" s="112"/>
      <c r="TLC15" s="112"/>
      <c r="TLD15" s="112"/>
      <c r="TLE15" s="112"/>
      <c r="TLF15" s="112"/>
      <c r="TLG15"/>
      <c r="TLH15"/>
      <c r="TLI15"/>
      <c r="TLJ15"/>
      <c r="TLK15"/>
      <c r="TLL15"/>
      <c r="TLM15"/>
      <c r="TLN15"/>
      <c r="TLO15"/>
      <c r="TLP15"/>
      <c r="TLQ15"/>
      <c r="TLR15"/>
      <c r="TLS15"/>
      <c r="TLT15"/>
      <c r="TLU15"/>
      <c r="TLV15"/>
      <c r="TLW15"/>
      <c r="TLX15"/>
      <c r="TLY15"/>
      <c r="TLZ15"/>
      <c r="TMA15"/>
      <c r="TMB15"/>
      <c r="TNG15" s="112"/>
      <c r="TNH15" s="112"/>
      <c r="TNI15" s="112"/>
      <c r="TNJ15" s="112"/>
      <c r="TNK15" s="112"/>
      <c r="TNL15" s="112"/>
      <c r="TNM15" s="112"/>
      <c r="TNN15" s="112"/>
      <c r="TNO15"/>
      <c r="TNP15"/>
      <c r="TNQ15"/>
      <c r="TNR15"/>
      <c r="TNS15"/>
      <c r="TNT15"/>
      <c r="TNU15"/>
      <c r="TNV15"/>
      <c r="TNW15"/>
      <c r="TNX15"/>
      <c r="TNY15"/>
      <c r="TNZ15"/>
      <c r="TOA15"/>
      <c r="TOB15"/>
      <c r="TOC15"/>
      <c r="TOD15"/>
      <c r="TOE15"/>
      <c r="TOF15"/>
      <c r="TOG15"/>
      <c r="TOH15"/>
      <c r="TOI15"/>
      <c r="TOJ15"/>
      <c r="TPO15" s="112"/>
      <c r="TPP15" s="112"/>
      <c r="TPQ15" s="112"/>
      <c r="TPR15" s="112"/>
      <c r="TPS15" s="112"/>
      <c r="TPT15" s="112"/>
      <c r="TPU15" s="112"/>
      <c r="TPV15" s="112"/>
      <c r="TPW15"/>
      <c r="TPX15"/>
      <c r="TPY15"/>
      <c r="TPZ15"/>
      <c r="TQA15"/>
      <c r="TQB15"/>
      <c r="TQC15"/>
      <c r="TQD15"/>
      <c r="TQE15"/>
      <c r="TQF15"/>
      <c r="TQG15"/>
      <c r="TQH15"/>
      <c r="TQI15"/>
      <c r="TQJ15"/>
      <c r="TQK15"/>
      <c r="TQL15"/>
      <c r="TQM15"/>
      <c r="TQN15"/>
      <c r="TQO15"/>
      <c r="TQP15"/>
      <c r="TQQ15"/>
      <c r="TQR15"/>
      <c r="TRW15" s="112"/>
      <c r="TRX15" s="112"/>
      <c r="TRY15" s="112"/>
      <c r="TRZ15" s="112"/>
      <c r="TSA15" s="112"/>
      <c r="TSB15" s="112"/>
      <c r="TSC15" s="112"/>
      <c r="TSD15" s="112"/>
      <c r="TSE15"/>
      <c r="TSF15"/>
      <c r="TSG15"/>
      <c r="TSH15"/>
      <c r="TSI15"/>
      <c r="TSJ15"/>
      <c r="TSK15"/>
      <c r="TSL15"/>
      <c r="TSM15"/>
      <c r="TSN15"/>
      <c r="TSO15"/>
      <c r="TSP15"/>
      <c r="TSQ15"/>
      <c r="TSR15"/>
      <c r="TSS15"/>
      <c r="TST15"/>
      <c r="TSU15"/>
      <c r="TSV15"/>
      <c r="TSW15"/>
      <c r="TSX15"/>
      <c r="TSY15"/>
      <c r="TSZ15"/>
      <c r="TUE15" s="112"/>
      <c r="TUF15" s="112"/>
      <c r="TUG15" s="112"/>
      <c r="TUH15" s="112"/>
      <c r="TUI15" s="112"/>
      <c r="TUJ15" s="112"/>
      <c r="TUK15" s="112"/>
      <c r="TUL15" s="112"/>
      <c r="TUM15"/>
      <c r="TUN15"/>
      <c r="TUO15"/>
      <c r="TUP15"/>
      <c r="TUQ15"/>
      <c r="TUR15"/>
      <c r="TUS15"/>
      <c r="TUT15"/>
      <c r="TUU15"/>
      <c r="TUV15"/>
      <c r="TUW15"/>
      <c r="TUX15"/>
      <c r="TUY15"/>
      <c r="TUZ15"/>
      <c r="TVA15"/>
      <c r="TVB15"/>
      <c r="TVC15"/>
      <c r="TVD15"/>
      <c r="TVE15"/>
      <c r="TVF15"/>
      <c r="TVG15"/>
      <c r="TVH15"/>
      <c r="TWM15" s="112"/>
      <c r="TWN15" s="112"/>
      <c r="TWO15" s="112"/>
      <c r="TWP15" s="112"/>
      <c r="TWQ15" s="112"/>
      <c r="TWR15" s="112"/>
      <c r="TWS15" s="112"/>
      <c r="TWT15" s="112"/>
      <c r="TWU15"/>
      <c r="TWV15"/>
      <c r="TWW15"/>
      <c r="TWX15"/>
      <c r="TWY15"/>
      <c r="TWZ15"/>
      <c r="TXA15"/>
      <c r="TXB15"/>
      <c r="TXC15"/>
      <c r="TXD15"/>
      <c r="TXE15"/>
      <c r="TXF15"/>
      <c r="TXG15"/>
      <c r="TXH15"/>
      <c r="TXI15"/>
      <c r="TXJ15"/>
      <c r="TXK15"/>
      <c r="TXL15"/>
      <c r="TXM15"/>
      <c r="TXN15"/>
      <c r="TXO15"/>
      <c r="TXP15"/>
      <c r="TYU15" s="112"/>
      <c r="TYV15" s="112"/>
      <c r="TYW15" s="112"/>
      <c r="TYX15" s="112"/>
      <c r="TYY15" s="112"/>
      <c r="TYZ15" s="112"/>
      <c r="TZA15" s="112"/>
      <c r="TZB15" s="112"/>
      <c r="TZC15"/>
      <c r="TZD15"/>
      <c r="TZE15"/>
      <c r="TZF15"/>
      <c r="TZG15"/>
      <c r="TZH15"/>
      <c r="TZI15"/>
      <c r="TZJ15"/>
      <c r="TZK15"/>
      <c r="TZL15"/>
      <c r="TZM15"/>
      <c r="TZN15"/>
      <c r="TZO15"/>
      <c r="TZP15"/>
      <c r="TZQ15"/>
      <c r="TZR15"/>
      <c r="TZS15"/>
      <c r="TZT15"/>
      <c r="TZU15"/>
      <c r="TZV15"/>
      <c r="TZW15"/>
      <c r="TZX15"/>
      <c r="UBC15" s="112"/>
      <c r="UBD15" s="112"/>
      <c r="UBE15" s="112"/>
      <c r="UBF15" s="112"/>
      <c r="UBG15" s="112"/>
      <c r="UBH15" s="112"/>
      <c r="UBI15" s="112"/>
      <c r="UBJ15" s="112"/>
      <c r="UBK15"/>
      <c r="UBL15"/>
      <c r="UBM15"/>
      <c r="UBN15"/>
      <c r="UBO15"/>
      <c r="UBP15"/>
      <c r="UBQ15"/>
      <c r="UBR15"/>
      <c r="UBS15"/>
      <c r="UBT15"/>
      <c r="UBU15"/>
      <c r="UBV15"/>
      <c r="UBW15"/>
      <c r="UBX15"/>
      <c r="UBY15"/>
      <c r="UBZ15"/>
      <c r="UCA15"/>
      <c r="UCB15"/>
      <c r="UCC15"/>
      <c r="UCD15"/>
      <c r="UCE15"/>
      <c r="UCF15"/>
      <c r="UDK15" s="112"/>
      <c r="UDL15" s="112"/>
      <c r="UDM15" s="112"/>
      <c r="UDN15" s="112"/>
      <c r="UDO15" s="112"/>
      <c r="UDP15" s="112"/>
      <c r="UDQ15" s="112"/>
      <c r="UDR15" s="112"/>
      <c r="UDS15"/>
      <c r="UDT15"/>
      <c r="UDU15"/>
      <c r="UDV15"/>
      <c r="UDW15"/>
      <c r="UDX15"/>
      <c r="UDY15"/>
      <c r="UDZ15"/>
      <c r="UEA15"/>
      <c r="UEB15"/>
      <c r="UEC15"/>
      <c r="UED15"/>
      <c r="UEE15"/>
      <c r="UEF15"/>
      <c r="UEG15"/>
      <c r="UEH15"/>
      <c r="UEI15"/>
      <c r="UEJ15"/>
      <c r="UEK15"/>
      <c r="UEL15"/>
      <c r="UEM15"/>
      <c r="UEN15"/>
      <c r="UFS15" s="112"/>
      <c r="UFT15" s="112"/>
      <c r="UFU15" s="112"/>
      <c r="UFV15" s="112"/>
      <c r="UFW15" s="112"/>
      <c r="UFX15" s="112"/>
      <c r="UFY15" s="112"/>
      <c r="UFZ15" s="112"/>
      <c r="UGA15"/>
      <c r="UGB15"/>
      <c r="UGC15"/>
      <c r="UGD15"/>
      <c r="UGE15"/>
      <c r="UGF15"/>
      <c r="UGG15"/>
      <c r="UGH15"/>
      <c r="UGI15"/>
      <c r="UGJ15"/>
      <c r="UGK15"/>
      <c r="UGL15"/>
      <c r="UGM15"/>
      <c r="UGN15"/>
      <c r="UGO15"/>
      <c r="UGP15"/>
      <c r="UGQ15"/>
      <c r="UGR15"/>
      <c r="UGS15"/>
      <c r="UGT15"/>
      <c r="UGU15"/>
      <c r="UGV15"/>
      <c r="UIA15" s="112"/>
      <c r="UIB15" s="112"/>
      <c r="UIC15" s="112"/>
      <c r="UID15" s="112"/>
      <c r="UIE15" s="112"/>
      <c r="UIF15" s="112"/>
      <c r="UIG15" s="112"/>
      <c r="UIH15" s="112"/>
      <c r="UII15"/>
      <c r="UIJ15"/>
      <c r="UIK15"/>
      <c r="UIL15"/>
      <c r="UIM15"/>
      <c r="UIN15"/>
      <c r="UIO15"/>
      <c r="UIP15"/>
      <c r="UIQ15"/>
      <c r="UIR15"/>
      <c r="UIS15"/>
      <c r="UIT15"/>
      <c r="UIU15"/>
      <c r="UIV15"/>
      <c r="UIW15"/>
      <c r="UIX15"/>
      <c r="UIY15"/>
      <c r="UIZ15"/>
      <c r="UJA15"/>
      <c r="UJB15"/>
      <c r="UJC15"/>
      <c r="UJD15"/>
      <c r="UKI15" s="112"/>
      <c r="UKJ15" s="112"/>
      <c r="UKK15" s="112"/>
      <c r="UKL15" s="112"/>
      <c r="UKM15" s="112"/>
      <c r="UKN15" s="112"/>
      <c r="UKO15" s="112"/>
      <c r="UKP15" s="112"/>
      <c r="UKQ15"/>
      <c r="UKR15"/>
      <c r="UKS15"/>
      <c r="UKT15"/>
      <c r="UKU15"/>
      <c r="UKV15"/>
      <c r="UKW15"/>
      <c r="UKX15"/>
      <c r="UKY15"/>
      <c r="UKZ15"/>
      <c r="ULA15"/>
      <c r="ULB15"/>
      <c r="ULC15"/>
      <c r="ULD15"/>
      <c r="ULE15"/>
      <c r="ULF15"/>
      <c r="ULG15"/>
      <c r="ULH15"/>
      <c r="ULI15"/>
      <c r="ULJ15"/>
      <c r="ULK15"/>
      <c r="ULL15"/>
      <c r="UMQ15" s="112"/>
      <c r="UMR15" s="112"/>
      <c r="UMS15" s="112"/>
      <c r="UMT15" s="112"/>
      <c r="UMU15" s="112"/>
      <c r="UMV15" s="112"/>
      <c r="UMW15" s="112"/>
      <c r="UMX15" s="112"/>
      <c r="UMY15"/>
      <c r="UMZ15"/>
      <c r="UNA15"/>
      <c r="UNB15"/>
      <c r="UNC15"/>
      <c r="UND15"/>
      <c r="UNE15"/>
      <c r="UNF15"/>
      <c r="UNG15"/>
      <c r="UNH15"/>
      <c r="UNI15"/>
      <c r="UNJ15"/>
      <c r="UNK15"/>
      <c r="UNL15"/>
      <c r="UNM15"/>
      <c r="UNN15"/>
      <c r="UNO15"/>
      <c r="UNP15"/>
      <c r="UNQ15"/>
      <c r="UNR15"/>
      <c r="UNS15"/>
      <c r="UNT15"/>
      <c r="UOY15" s="112"/>
      <c r="UOZ15" s="112"/>
      <c r="UPA15" s="112"/>
      <c r="UPB15" s="112"/>
      <c r="UPC15" s="112"/>
      <c r="UPD15" s="112"/>
      <c r="UPE15" s="112"/>
      <c r="UPF15" s="112"/>
      <c r="UPG15"/>
      <c r="UPH15"/>
      <c r="UPI15"/>
      <c r="UPJ15"/>
      <c r="UPK15"/>
      <c r="UPL15"/>
      <c r="UPM15"/>
      <c r="UPN15"/>
      <c r="UPO15"/>
      <c r="UPP15"/>
      <c r="UPQ15"/>
      <c r="UPR15"/>
      <c r="UPS15"/>
      <c r="UPT15"/>
      <c r="UPU15"/>
      <c r="UPV15"/>
      <c r="UPW15"/>
      <c r="UPX15"/>
      <c r="UPY15"/>
      <c r="UPZ15"/>
      <c r="UQA15"/>
      <c r="UQB15"/>
      <c r="URG15" s="112"/>
      <c r="URH15" s="112"/>
      <c r="URI15" s="112"/>
      <c r="URJ15" s="112"/>
      <c r="URK15" s="112"/>
      <c r="URL15" s="112"/>
      <c r="URM15" s="112"/>
      <c r="URN15" s="112"/>
      <c r="URO15"/>
      <c r="URP15"/>
      <c r="URQ15"/>
      <c r="URR15"/>
      <c r="URS15"/>
      <c r="URT15"/>
      <c r="URU15"/>
      <c r="URV15"/>
      <c r="URW15"/>
      <c r="URX15"/>
      <c r="URY15"/>
      <c r="URZ15"/>
      <c r="USA15"/>
      <c r="USB15"/>
      <c r="USC15"/>
      <c r="USD15"/>
      <c r="USE15"/>
      <c r="USF15"/>
      <c r="USG15"/>
      <c r="USH15"/>
      <c r="USI15"/>
      <c r="USJ15"/>
      <c r="UTO15" s="112"/>
      <c r="UTP15" s="112"/>
      <c r="UTQ15" s="112"/>
      <c r="UTR15" s="112"/>
      <c r="UTS15" s="112"/>
      <c r="UTT15" s="112"/>
      <c r="UTU15" s="112"/>
      <c r="UTV15" s="112"/>
      <c r="UTW15"/>
      <c r="UTX15"/>
      <c r="UTY15"/>
      <c r="UTZ15"/>
      <c r="UUA15"/>
      <c r="UUB15"/>
      <c r="UUC15"/>
      <c r="UUD15"/>
      <c r="UUE15"/>
      <c r="UUF15"/>
      <c r="UUG15"/>
      <c r="UUH15"/>
      <c r="UUI15"/>
      <c r="UUJ15"/>
      <c r="UUK15"/>
      <c r="UUL15"/>
      <c r="UUM15"/>
      <c r="UUN15"/>
      <c r="UUO15"/>
      <c r="UUP15"/>
      <c r="UUQ15"/>
      <c r="UUR15"/>
      <c r="UVW15" s="112"/>
      <c r="UVX15" s="112"/>
      <c r="UVY15" s="112"/>
      <c r="UVZ15" s="112"/>
      <c r="UWA15" s="112"/>
      <c r="UWB15" s="112"/>
      <c r="UWC15" s="112"/>
      <c r="UWD15" s="112"/>
      <c r="UWE15"/>
      <c r="UWF15"/>
      <c r="UWG15"/>
      <c r="UWH15"/>
      <c r="UWI15"/>
      <c r="UWJ15"/>
      <c r="UWK15"/>
      <c r="UWL15"/>
      <c r="UWM15"/>
      <c r="UWN15"/>
      <c r="UWO15"/>
      <c r="UWP15"/>
      <c r="UWQ15"/>
      <c r="UWR15"/>
      <c r="UWS15"/>
      <c r="UWT15"/>
      <c r="UWU15"/>
      <c r="UWV15"/>
      <c r="UWW15"/>
      <c r="UWX15"/>
      <c r="UWY15"/>
      <c r="UWZ15"/>
      <c r="UYE15" s="112"/>
      <c r="UYF15" s="112"/>
      <c r="UYG15" s="112"/>
      <c r="UYH15" s="112"/>
      <c r="UYI15" s="112"/>
      <c r="UYJ15" s="112"/>
      <c r="UYK15" s="112"/>
      <c r="UYL15" s="112"/>
      <c r="UYM15"/>
      <c r="UYN15"/>
      <c r="UYO15"/>
      <c r="UYP15"/>
      <c r="UYQ15"/>
      <c r="UYR15"/>
      <c r="UYS15"/>
      <c r="UYT15"/>
      <c r="UYU15"/>
      <c r="UYV15"/>
      <c r="UYW15"/>
      <c r="UYX15"/>
      <c r="UYY15"/>
      <c r="UYZ15"/>
      <c r="UZA15"/>
      <c r="UZB15"/>
      <c r="UZC15"/>
      <c r="UZD15"/>
      <c r="UZE15"/>
      <c r="UZF15"/>
      <c r="UZG15"/>
      <c r="UZH15"/>
      <c r="VAM15" s="112"/>
      <c r="VAN15" s="112"/>
      <c r="VAO15" s="112"/>
      <c r="VAP15" s="112"/>
      <c r="VAQ15" s="112"/>
      <c r="VAR15" s="112"/>
      <c r="VAS15" s="112"/>
      <c r="VAT15" s="112"/>
      <c r="VAU15"/>
      <c r="VAV15"/>
      <c r="VAW15"/>
      <c r="VAX15"/>
      <c r="VAY15"/>
      <c r="VAZ15"/>
      <c r="VBA15"/>
      <c r="VBB15"/>
      <c r="VBC15"/>
      <c r="VBD15"/>
      <c r="VBE15"/>
      <c r="VBF15"/>
      <c r="VBG15"/>
      <c r="VBH15"/>
      <c r="VBI15"/>
      <c r="VBJ15"/>
      <c r="VBK15"/>
      <c r="VBL15"/>
      <c r="VBM15"/>
      <c r="VBN15"/>
      <c r="VBO15"/>
      <c r="VBP15"/>
      <c r="VCU15" s="112"/>
      <c r="VCV15" s="112"/>
      <c r="VCW15" s="112"/>
      <c r="VCX15" s="112"/>
      <c r="VCY15" s="112"/>
      <c r="VCZ15" s="112"/>
      <c r="VDA15" s="112"/>
      <c r="VDB15" s="112"/>
      <c r="VDC15"/>
      <c r="VDD15"/>
      <c r="VDE15"/>
      <c r="VDF15"/>
      <c r="VDG15"/>
      <c r="VDH15"/>
      <c r="VDI15"/>
      <c r="VDJ15"/>
      <c r="VDK15"/>
      <c r="VDL15"/>
      <c r="VDM15"/>
      <c r="VDN15"/>
      <c r="VDO15"/>
      <c r="VDP15"/>
      <c r="VDQ15"/>
      <c r="VDR15"/>
      <c r="VDS15"/>
      <c r="VDT15"/>
      <c r="VDU15"/>
      <c r="VDV15"/>
      <c r="VDW15"/>
      <c r="VDX15"/>
      <c r="VFC15" s="112"/>
      <c r="VFD15" s="112"/>
      <c r="VFE15" s="112"/>
      <c r="VFF15" s="112"/>
      <c r="VFG15" s="112"/>
      <c r="VFH15" s="112"/>
      <c r="VFI15" s="112"/>
      <c r="VFJ15" s="112"/>
      <c r="VFK15"/>
      <c r="VFL15"/>
      <c r="VFM15"/>
      <c r="VFN15"/>
      <c r="VFO15"/>
      <c r="VFP15"/>
      <c r="VFQ15"/>
      <c r="VFR15"/>
      <c r="VFS15"/>
      <c r="VFT15"/>
      <c r="VFU15"/>
      <c r="VFV15"/>
      <c r="VFW15"/>
      <c r="VFX15"/>
      <c r="VFY15"/>
      <c r="VFZ15"/>
      <c r="VGA15"/>
      <c r="VGB15"/>
      <c r="VGC15"/>
      <c r="VGD15"/>
      <c r="VGE15"/>
      <c r="VGF15"/>
      <c r="VHK15" s="112"/>
      <c r="VHL15" s="112"/>
      <c r="VHM15" s="112"/>
      <c r="VHN15" s="112"/>
      <c r="VHO15" s="112"/>
      <c r="VHP15" s="112"/>
      <c r="VHQ15" s="112"/>
      <c r="VHR15" s="112"/>
      <c r="VHS15"/>
      <c r="VHT15"/>
      <c r="VHU15"/>
      <c r="VHV15"/>
      <c r="VHW15"/>
      <c r="VHX15"/>
      <c r="VHY15"/>
      <c r="VHZ15"/>
      <c r="VIA15"/>
      <c r="VIB15"/>
      <c r="VIC15"/>
      <c r="VID15"/>
      <c r="VIE15"/>
      <c r="VIF15"/>
      <c r="VIG15"/>
      <c r="VIH15"/>
      <c r="VII15"/>
      <c r="VIJ15"/>
      <c r="VIK15"/>
      <c r="VIL15"/>
      <c r="VIM15"/>
      <c r="VIN15"/>
      <c r="VJS15" s="112"/>
      <c r="VJT15" s="112"/>
      <c r="VJU15" s="112"/>
      <c r="VJV15" s="112"/>
      <c r="VJW15" s="112"/>
      <c r="VJX15" s="112"/>
      <c r="VJY15" s="112"/>
      <c r="VJZ15" s="112"/>
      <c r="VKA15"/>
      <c r="VKB15"/>
      <c r="VKC15"/>
      <c r="VKD15"/>
      <c r="VKE15"/>
      <c r="VKF15"/>
      <c r="VKG15"/>
      <c r="VKH15"/>
      <c r="VKI15"/>
      <c r="VKJ15"/>
      <c r="VKK15"/>
      <c r="VKL15"/>
      <c r="VKM15"/>
      <c r="VKN15"/>
      <c r="VKO15"/>
      <c r="VKP15"/>
      <c r="VKQ15"/>
      <c r="VKR15"/>
      <c r="VKS15"/>
      <c r="VKT15"/>
      <c r="VKU15"/>
      <c r="VKV15"/>
      <c r="VMA15" s="112"/>
      <c r="VMB15" s="112"/>
      <c r="VMC15" s="112"/>
      <c r="VMD15" s="112"/>
      <c r="VME15" s="112"/>
      <c r="VMF15" s="112"/>
      <c r="VMG15" s="112"/>
      <c r="VMH15" s="112"/>
      <c r="VMI15"/>
      <c r="VMJ15"/>
      <c r="VMK15"/>
      <c r="VML15"/>
      <c r="VMM15"/>
      <c r="VMN15"/>
      <c r="VMO15"/>
      <c r="VMP15"/>
      <c r="VMQ15"/>
      <c r="VMR15"/>
      <c r="VMS15"/>
      <c r="VMT15"/>
      <c r="VMU15"/>
      <c r="VMV15"/>
      <c r="VMW15"/>
      <c r="VMX15"/>
      <c r="VMY15"/>
      <c r="VMZ15"/>
      <c r="VNA15"/>
      <c r="VNB15"/>
      <c r="VNC15"/>
      <c r="VND15"/>
      <c r="VOI15" s="112"/>
      <c r="VOJ15" s="112"/>
      <c r="VOK15" s="112"/>
      <c r="VOL15" s="112"/>
      <c r="VOM15" s="112"/>
      <c r="VON15" s="112"/>
      <c r="VOO15" s="112"/>
      <c r="VOP15" s="112"/>
      <c r="VOQ15"/>
      <c r="VOR15"/>
      <c r="VOS15"/>
      <c r="VOT15"/>
      <c r="VOU15"/>
      <c r="VOV15"/>
      <c r="VOW15"/>
      <c r="VOX15"/>
      <c r="VOY15"/>
      <c r="VOZ15"/>
      <c r="VPA15"/>
      <c r="VPB15"/>
      <c r="VPC15"/>
      <c r="VPD15"/>
      <c r="VPE15"/>
      <c r="VPF15"/>
      <c r="VPG15"/>
      <c r="VPH15"/>
      <c r="VPI15"/>
      <c r="VPJ15"/>
      <c r="VPK15"/>
      <c r="VPL15"/>
      <c r="VQQ15" s="112"/>
      <c r="VQR15" s="112"/>
      <c r="VQS15" s="112"/>
      <c r="VQT15" s="112"/>
      <c r="VQU15" s="112"/>
      <c r="VQV15" s="112"/>
      <c r="VQW15" s="112"/>
      <c r="VQX15" s="112"/>
      <c r="VQY15"/>
      <c r="VQZ15"/>
      <c r="VRA15"/>
      <c r="VRB15"/>
      <c r="VRC15"/>
      <c r="VRD15"/>
      <c r="VRE15"/>
      <c r="VRF15"/>
      <c r="VRG15"/>
      <c r="VRH15"/>
      <c r="VRI15"/>
      <c r="VRJ15"/>
      <c r="VRK15"/>
      <c r="VRL15"/>
      <c r="VRM15"/>
      <c r="VRN15"/>
      <c r="VRO15"/>
      <c r="VRP15"/>
      <c r="VRQ15"/>
      <c r="VRR15"/>
      <c r="VRS15"/>
      <c r="VRT15"/>
      <c r="VSY15" s="112"/>
      <c r="VSZ15" s="112"/>
      <c r="VTA15" s="112"/>
      <c r="VTB15" s="112"/>
      <c r="VTC15" s="112"/>
      <c r="VTD15" s="112"/>
      <c r="VTE15" s="112"/>
      <c r="VTF15" s="112"/>
      <c r="VTG15"/>
      <c r="VTH15"/>
      <c r="VTI15"/>
      <c r="VTJ15"/>
      <c r="VTK15"/>
      <c r="VTL15"/>
      <c r="VTM15"/>
      <c r="VTN15"/>
      <c r="VTO15"/>
      <c r="VTP15"/>
      <c r="VTQ15"/>
      <c r="VTR15"/>
      <c r="VTS15"/>
      <c r="VTT15"/>
      <c r="VTU15"/>
      <c r="VTV15"/>
      <c r="VTW15"/>
      <c r="VTX15"/>
      <c r="VTY15"/>
      <c r="VTZ15"/>
      <c r="VUA15"/>
      <c r="VUB15"/>
      <c r="VVG15" s="112"/>
      <c r="VVH15" s="112"/>
      <c r="VVI15" s="112"/>
      <c r="VVJ15" s="112"/>
      <c r="VVK15" s="112"/>
      <c r="VVL15" s="112"/>
      <c r="VVM15" s="112"/>
      <c r="VVN15" s="112"/>
      <c r="VVO15"/>
      <c r="VVP15"/>
      <c r="VVQ15"/>
      <c r="VVR15"/>
      <c r="VVS15"/>
      <c r="VVT15"/>
      <c r="VVU15"/>
      <c r="VVV15"/>
      <c r="VVW15"/>
      <c r="VVX15"/>
      <c r="VVY15"/>
      <c r="VVZ15"/>
      <c r="VWA15"/>
      <c r="VWB15"/>
      <c r="VWC15"/>
      <c r="VWD15"/>
      <c r="VWE15"/>
      <c r="VWF15"/>
      <c r="VWG15"/>
      <c r="VWH15"/>
      <c r="VWI15"/>
      <c r="VWJ15"/>
      <c r="VXO15" s="112"/>
      <c r="VXP15" s="112"/>
      <c r="VXQ15" s="112"/>
      <c r="VXR15" s="112"/>
      <c r="VXS15" s="112"/>
      <c r="VXT15" s="112"/>
      <c r="VXU15" s="112"/>
      <c r="VXV15" s="112"/>
      <c r="VXW15"/>
      <c r="VXX15"/>
      <c r="VXY15"/>
      <c r="VXZ15"/>
      <c r="VYA15"/>
      <c r="VYB15"/>
      <c r="VYC15"/>
      <c r="VYD15"/>
      <c r="VYE15"/>
      <c r="VYF15"/>
      <c r="VYG15"/>
      <c r="VYH15"/>
      <c r="VYI15"/>
      <c r="VYJ15"/>
      <c r="VYK15"/>
      <c r="VYL15"/>
      <c r="VYM15"/>
      <c r="VYN15"/>
      <c r="VYO15"/>
      <c r="VYP15"/>
      <c r="VYQ15"/>
      <c r="VYR15"/>
      <c r="VZW15" s="112"/>
      <c r="VZX15" s="112"/>
      <c r="VZY15" s="112"/>
      <c r="VZZ15" s="112"/>
      <c r="WAA15" s="112"/>
      <c r="WAB15" s="112"/>
      <c r="WAC15" s="112"/>
      <c r="WAD15" s="112"/>
      <c r="WAE15"/>
      <c r="WAF15"/>
      <c r="WAG15"/>
      <c r="WAH15"/>
      <c r="WAI15"/>
      <c r="WAJ15"/>
      <c r="WAK15"/>
      <c r="WAL15"/>
      <c r="WAM15"/>
      <c r="WAN15"/>
      <c r="WAO15"/>
      <c r="WAP15"/>
      <c r="WAQ15"/>
      <c r="WAR15"/>
      <c r="WAS15"/>
      <c r="WAT15"/>
      <c r="WAU15"/>
      <c r="WAV15"/>
      <c r="WAW15"/>
      <c r="WAX15"/>
      <c r="WAY15"/>
      <c r="WAZ15"/>
      <c r="WCE15" s="112"/>
      <c r="WCF15" s="112"/>
      <c r="WCG15" s="112"/>
      <c r="WCH15" s="112"/>
      <c r="WCI15" s="112"/>
      <c r="WCJ15" s="112"/>
      <c r="WCK15" s="112"/>
      <c r="WCL15" s="112"/>
      <c r="WCM15"/>
      <c r="WCN15"/>
      <c r="WCO15"/>
      <c r="WCP15"/>
      <c r="WCQ15"/>
      <c r="WCR15"/>
      <c r="WCS15"/>
      <c r="WCT15"/>
      <c r="WCU15"/>
      <c r="WCV15"/>
      <c r="WCW15"/>
      <c r="WCX15"/>
      <c r="WCY15"/>
      <c r="WCZ15"/>
      <c r="WDA15"/>
      <c r="WDB15"/>
      <c r="WDC15"/>
      <c r="WDD15"/>
      <c r="WDE15"/>
      <c r="WDF15"/>
      <c r="WDG15"/>
      <c r="WDH15"/>
      <c r="WEM15" s="112"/>
      <c r="WEN15" s="112"/>
      <c r="WEO15" s="112"/>
      <c r="WEP15" s="112"/>
      <c r="WEQ15" s="112"/>
      <c r="WER15" s="112"/>
      <c r="WES15" s="112"/>
      <c r="WET15" s="112"/>
      <c r="WEU15"/>
      <c r="WEV15"/>
      <c r="WEW15"/>
      <c r="WEX15"/>
      <c r="WEY15"/>
      <c r="WEZ15"/>
      <c r="WFA15"/>
      <c r="WFB15"/>
      <c r="WFC15"/>
      <c r="WFD15"/>
      <c r="WFE15"/>
      <c r="WFF15"/>
      <c r="WFG15"/>
      <c r="WFH15"/>
      <c r="WFI15"/>
      <c r="WFJ15"/>
      <c r="WFK15"/>
      <c r="WFL15"/>
      <c r="WFM15"/>
      <c r="WFN15"/>
      <c r="WFO15"/>
      <c r="WFP15"/>
      <c r="WGU15" s="112"/>
      <c r="WGV15" s="112"/>
      <c r="WGW15" s="112"/>
      <c r="WGX15" s="112"/>
      <c r="WGY15" s="112"/>
      <c r="WGZ15" s="112"/>
      <c r="WHA15" s="112"/>
      <c r="WHB15" s="112"/>
      <c r="WHC15"/>
      <c r="WHD15"/>
      <c r="WHE15"/>
      <c r="WHF15"/>
      <c r="WHG15"/>
      <c r="WHH15"/>
      <c r="WHI15"/>
      <c r="WHJ15"/>
      <c r="WHK15"/>
      <c r="WHL15"/>
      <c r="WHM15"/>
      <c r="WHN15"/>
      <c r="WHO15"/>
      <c r="WHP15"/>
      <c r="WHQ15"/>
      <c r="WHR15"/>
      <c r="WHS15"/>
      <c r="WHT15"/>
      <c r="WHU15"/>
      <c r="WHV15"/>
      <c r="WHW15"/>
      <c r="WHX15"/>
      <c r="WJC15" s="112"/>
      <c r="WJD15" s="112"/>
      <c r="WJE15" s="112"/>
      <c r="WJF15" s="112"/>
      <c r="WJG15" s="112"/>
      <c r="WJH15" s="112"/>
      <c r="WJI15" s="112"/>
      <c r="WJJ15" s="112"/>
      <c r="WJK15"/>
      <c r="WJL15"/>
      <c r="WJM15"/>
      <c r="WJN15"/>
      <c r="WJO15"/>
      <c r="WJP15"/>
      <c r="WJQ15"/>
      <c r="WJR15"/>
      <c r="WJS15"/>
      <c r="WJT15"/>
      <c r="WJU15"/>
      <c r="WJV15"/>
      <c r="WJW15"/>
      <c r="WJX15"/>
      <c r="WJY15"/>
      <c r="WJZ15"/>
      <c r="WKA15"/>
      <c r="WKB15"/>
      <c r="WKC15"/>
      <c r="WKD15"/>
      <c r="WKE15"/>
      <c r="WKF15"/>
      <c r="WLK15" s="112"/>
      <c r="WLL15" s="112"/>
      <c r="WLM15" s="112"/>
      <c r="WLN15" s="112"/>
      <c r="WLO15" s="112"/>
      <c r="WLP15" s="112"/>
      <c r="WLQ15" s="112"/>
      <c r="WLR15" s="112"/>
      <c r="WLS15"/>
      <c r="WLT15"/>
      <c r="WLU15"/>
      <c r="WLV15"/>
      <c r="WLW15"/>
      <c r="WLX15"/>
      <c r="WLY15"/>
      <c r="WLZ15"/>
      <c r="WMA15"/>
      <c r="WMB15"/>
      <c r="WMC15"/>
      <c r="WMD15"/>
      <c r="WME15"/>
      <c r="WMF15"/>
      <c r="WMG15"/>
      <c r="WMH15"/>
      <c r="WMI15"/>
      <c r="WMJ15"/>
      <c r="WMK15"/>
      <c r="WML15"/>
      <c r="WMM15"/>
      <c r="WMN15"/>
      <c r="WNS15" s="112"/>
      <c r="WNT15" s="112"/>
      <c r="WNU15" s="112"/>
      <c r="WNV15" s="112"/>
      <c r="WNW15" s="112"/>
      <c r="WNX15" s="112"/>
      <c r="WNY15" s="112"/>
      <c r="WNZ15" s="112"/>
      <c r="WOA15"/>
      <c r="WOB15"/>
      <c r="WOC15"/>
      <c r="WOD15"/>
      <c r="WOE15"/>
      <c r="WOF15"/>
      <c r="WOG15"/>
      <c r="WOH15"/>
      <c r="WOI15"/>
      <c r="WOJ15"/>
      <c r="WOK15"/>
      <c r="WOL15"/>
      <c r="WOM15"/>
      <c r="WON15"/>
      <c r="WOO15"/>
      <c r="WOP15"/>
      <c r="WOQ15"/>
      <c r="WOR15"/>
      <c r="WOS15"/>
      <c r="WOT15"/>
      <c r="WOU15"/>
      <c r="WOV15"/>
      <c r="WQA15" s="112"/>
      <c r="WQB15" s="112"/>
      <c r="WQC15" s="112"/>
      <c r="WQD15" s="112"/>
      <c r="WQE15" s="112"/>
      <c r="WQF15" s="112"/>
      <c r="WQG15" s="112"/>
      <c r="WQH15" s="112"/>
      <c r="WQI15"/>
      <c r="WQJ15"/>
      <c r="WQK15"/>
      <c r="WQL15"/>
      <c r="WQM15"/>
      <c r="WQN15"/>
      <c r="WQO15"/>
      <c r="WQP15"/>
      <c r="WQQ15"/>
      <c r="WQR15"/>
      <c r="WQS15"/>
      <c r="WQT15"/>
      <c r="WQU15"/>
      <c r="WQV15"/>
      <c r="WQW15"/>
      <c r="WQX15"/>
      <c r="WQY15"/>
      <c r="WQZ15"/>
      <c r="WRA15"/>
      <c r="WRB15"/>
      <c r="WRC15"/>
      <c r="WRD15"/>
      <c r="WSI15" s="112"/>
      <c r="WSJ15" s="112"/>
      <c r="WSK15" s="112"/>
      <c r="WSL15" s="112"/>
      <c r="WSM15" s="112"/>
      <c r="WSN15" s="112"/>
      <c r="WSO15" s="112"/>
      <c r="WSP15" s="112"/>
      <c r="WSQ15"/>
      <c r="WSR15"/>
      <c r="WSS15"/>
      <c r="WST15"/>
      <c r="WSU15"/>
      <c r="WSV15"/>
      <c r="WSW15"/>
      <c r="WSX15"/>
      <c r="WSY15"/>
      <c r="WSZ15"/>
      <c r="WTA15"/>
      <c r="WTB15"/>
      <c r="WTC15"/>
      <c r="WTD15"/>
      <c r="WTE15"/>
      <c r="WTF15"/>
      <c r="WTG15"/>
      <c r="WTH15"/>
      <c r="WTI15"/>
      <c r="WTJ15"/>
      <c r="WTK15"/>
      <c r="WTL15"/>
      <c r="WUQ15" s="112"/>
      <c r="WUR15" s="112"/>
      <c r="WUS15" s="112"/>
      <c r="WUT15" s="112"/>
      <c r="WUU15" s="112"/>
      <c r="WUV15" s="112"/>
      <c r="WUW15" s="112"/>
      <c r="WUX15" s="112"/>
      <c r="WUY15"/>
      <c r="WUZ15"/>
      <c r="WVA15"/>
      <c r="WVB15"/>
      <c r="WVC15"/>
      <c r="WVD15"/>
      <c r="WVE15"/>
      <c r="WVF15"/>
      <c r="WVG15"/>
      <c r="WVH15"/>
      <c r="WVI15"/>
      <c r="WVJ15"/>
      <c r="WVK15"/>
      <c r="WVL15"/>
      <c r="WVM15"/>
      <c r="WVN15"/>
      <c r="WVO15"/>
      <c r="WVP15"/>
      <c r="WVQ15"/>
      <c r="WVR15"/>
      <c r="WVS15"/>
      <c r="WVT15"/>
      <c r="WWY15" s="112"/>
      <c r="WWZ15" s="112"/>
      <c r="WXA15" s="112"/>
      <c r="WXB15" s="112"/>
      <c r="WXC15" s="112"/>
      <c r="WXD15" s="112"/>
      <c r="WXE15" s="112"/>
      <c r="WXF15" s="112"/>
      <c r="WXG15"/>
      <c r="WXH15"/>
      <c r="WXI15"/>
      <c r="WXJ15"/>
      <c r="WXK15"/>
      <c r="WXL15"/>
      <c r="WXM15"/>
      <c r="WXN15"/>
      <c r="WXO15"/>
      <c r="WXP15"/>
      <c r="WXQ15"/>
      <c r="WXR15"/>
      <c r="WXS15"/>
      <c r="WXT15"/>
      <c r="WXU15"/>
      <c r="WXV15"/>
      <c r="WXW15"/>
      <c r="WXX15"/>
      <c r="WXY15"/>
      <c r="WXZ15"/>
      <c r="WYA15"/>
      <c r="WYB15"/>
      <c r="WZG15" s="112"/>
      <c r="WZH15" s="112"/>
      <c r="WZI15" s="112"/>
      <c r="WZJ15" s="112"/>
      <c r="WZK15" s="112"/>
      <c r="WZL15" s="112"/>
      <c r="WZM15" s="112"/>
      <c r="WZN15" s="112"/>
      <c r="WZO15"/>
      <c r="WZP15"/>
      <c r="WZQ15"/>
      <c r="WZR15"/>
      <c r="WZS15"/>
      <c r="WZT15"/>
      <c r="WZU15"/>
      <c r="WZV15"/>
      <c r="WZW15"/>
      <c r="WZX15"/>
      <c r="WZY15"/>
      <c r="WZZ15"/>
      <c r="XAA15"/>
      <c r="XAB15"/>
      <c r="XAC15"/>
      <c r="XAD15"/>
      <c r="XAE15"/>
      <c r="XAF15"/>
      <c r="XAG15"/>
      <c r="XAH15"/>
      <c r="XAI15"/>
      <c r="XAJ15"/>
      <c r="XBO15" s="112"/>
      <c r="XBP15" s="112"/>
      <c r="XBQ15" s="112"/>
      <c r="XBR15" s="112"/>
      <c r="XBS15" s="112"/>
      <c r="XBT15" s="112"/>
      <c r="XBU15" s="112"/>
      <c r="XBV15" s="112"/>
      <c r="XBW15"/>
      <c r="XBX15"/>
      <c r="XBY15"/>
      <c r="XBZ15"/>
      <c r="XCA15"/>
      <c r="XCB15"/>
      <c r="XCC15"/>
      <c r="XCD15"/>
      <c r="XCE15"/>
      <c r="XCF15"/>
      <c r="XCG15"/>
      <c r="XCH15"/>
      <c r="XCI15"/>
      <c r="XCJ15"/>
      <c r="XCK15"/>
      <c r="XCL15"/>
      <c r="XCM15"/>
      <c r="XCN15"/>
      <c r="XCO15"/>
      <c r="XCP15"/>
      <c r="XCQ15"/>
      <c r="XCR15"/>
      <c r="XDW15" s="112"/>
      <c r="XDX15" s="112"/>
      <c r="XDY15" s="112"/>
      <c r="XDZ15" s="112"/>
      <c r="XEA15" s="112"/>
      <c r="XEB15" s="112"/>
      <c r="XEC15" s="112"/>
      <c r="XED15" s="112"/>
      <c r="XEE15"/>
      <c r="XEF15"/>
      <c r="XEG15"/>
      <c r="XEH15"/>
      <c r="XEI15"/>
      <c r="XEJ15"/>
      <c r="XEK15"/>
      <c r="XEL15"/>
      <c r="XEM15"/>
      <c r="XEN15"/>
      <c r="XEO15"/>
      <c r="XEP15"/>
      <c r="XEQ15"/>
      <c r="XER15"/>
      <c r="XES15"/>
      <c r="XET15"/>
      <c r="XEU15"/>
      <c r="XEV15"/>
      <c r="XEW15"/>
      <c r="XEX15"/>
      <c r="XEY15"/>
      <c r="XEZ15"/>
    </row>
    <row r="16" spans="1:16384" s="5" customFormat="1" ht="20.100000000000001" customHeight="1">
      <c r="Y16" s="406"/>
      <c r="Z16" s="406"/>
      <c r="AA16" s="406"/>
      <c r="AB16" s="406"/>
      <c r="AC16" s="406"/>
      <c r="AD16" s="406"/>
      <c r="AE16" s="68"/>
      <c r="AF16" s="68"/>
      <c r="AG16" s="68"/>
      <c r="AH16" s="68"/>
      <c r="AI16" s="68"/>
      <c r="AJ16" s="112"/>
      <c r="AK16" s="112"/>
      <c r="AL16" s="112"/>
      <c r="AM16" s="188"/>
      <c r="AN16" s="188"/>
      <c r="AO16" s="188"/>
      <c r="AP16" s="188"/>
      <c r="AQ16" s="188"/>
      <c r="AR16" s="188"/>
      <c r="AS16"/>
      <c r="AT16"/>
      <c r="AU16"/>
      <c r="AV16"/>
      <c r="AW16"/>
      <c r="AX16"/>
      <c r="AY16"/>
      <c r="AZ16"/>
      <c r="BA16"/>
      <c r="BB16"/>
      <c r="BC16"/>
      <c r="BD16"/>
      <c r="BE16"/>
      <c r="BF16"/>
      <c r="BG16"/>
      <c r="BH16"/>
      <c r="CM16" s="112"/>
      <c r="CN16" s="112"/>
      <c r="CO16" s="112"/>
      <c r="CP16" s="112"/>
      <c r="CQ16" s="112"/>
      <c r="CR16" s="112"/>
      <c r="CS16" s="112"/>
      <c r="CT16" s="112"/>
      <c r="CU16"/>
      <c r="CV16"/>
      <c r="CW16"/>
      <c r="CX16"/>
      <c r="CY16"/>
      <c r="CZ16"/>
      <c r="DA16"/>
      <c r="DB16"/>
      <c r="DC16"/>
      <c r="DD16"/>
      <c r="DE16"/>
      <c r="DF16"/>
      <c r="DG16"/>
      <c r="DH16"/>
      <c r="DI16"/>
      <c r="DJ16"/>
      <c r="DK16"/>
      <c r="DL16"/>
      <c r="DM16"/>
      <c r="DN16"/>
      <c r="DO16"/>
      <c r="DP16"/>
      <c r="EU16" s="112"/>
      <c r="EV16" s="112"/>
      <c r="EW16" s="112"/>
      <c r="EX16" s="112"/>
      <c r="EY16" s="112"/>
      <c r="EZ16" s="112"/>
      <c r="FA16" s="112"/>
      <c r="FB16" s="112"/>
      <c r="FC16"/>
      <c r="FD16"/>
      <c r="FE16"/>
      <c r="FF16"/>
      <c r="FG16"/>
      <c r="FH16"/>
      <c r="FI16"/>
      <c r="FJ16"/>
      <c r="FK16"/>
      <c r="FL16"/>
      <c r="FM16"/>
      <c r="FN16"/>
      <c r="FO16"/>
      <c r="FP16"/>
      <c r="FQ16"/>
      <c r="FR16"/>
      <c r="FS16"/>
      <c r="FT16"/>
      <c r="FU16"/>
      <c r="FV16"/>
      <c r="FW16"/>
      <c r="FX16"/>
      <c r="HC16" s="112"/>
      <c r="HD16" s="112"/>
      <c r="HE16" s="112"/>
      <c r="HF16" s="112"/>
      <c r="HG16" s="112"/>
      <c r="HH16" s="112"/>
      <c r="HI16" s="112"/>
      <c r="HJ16" s="112"/>
      <c r="HK16"/>
      <c r="HL16"/>
      <c r="HM16"/>
      <c r="HN16"/>
      <c r="HO16"/>
      <c r="HP16"/>
      <c r="HQ16"/>
      <c r="HR16"/>
      <c r="HS16"/>
      <c r="HT16"/>
      <c r="HU16"/>
      <c r="HV16"/>
      <c r="HW16"/>
      <c r="HX16"/>
      <c r="HY16"/>
      <c r="HZ16"/>
      <c r="IA16"/>
      <c r="IB16"/>
      <c r="IC16"/>
      <c r="ID16"/>
      <c r="IE16"/>
      <c r="IF16"/>
      <c r="JK16" s="112"/>
      <c r="JL16" s="112"/>
      <c r="JM16" s="112"/>
      <c r="JN16" s="112"/>
      <c r="JO16" s="112"/>
      <c r="JP16" s="112"/>
      <c r="JQ16" s="112"/>
      <c r="JR16" s="112"/>
      <c r="JS16"/>
      <c r="JT16"/>
      <c r="JU16"/>
      <c r="JV16"/>
      <c r="JW16"/>
      <c r="JX16"/>
      <c r="JY16"/>
      <c r="JZ16"/>
      <c r="KA16"/>
      <c r="KB16"/>
      <c r="KC16"/>
      <c r="KD16"/>
      <c r="KE16"/>
      <c r="KF16"/>
      <c r="KG16"/>
      <c r="KH16"/>
      <c r="KI16"/>
      <c r="KJ16"/>
      <c r="KK16"/>
      <c r="KL16"/>
      <c r="KM16"/>
      <c r="KN16"/>
      <c r="LS16" s="112"/>
      <c r="LT16" s="112"/>
      <c r="LU16" s="112"/>
      <c r="LV16" s="112"/>
      <c r="LW16" s="112"/>
      <c r="LX16" s="112"/>
      <c r="LY16" s="112"/>
      <c r="LZ16" s="112"/>
      <c r="MA16"/>
      <c r="MB16"/>
      <c r="MC16"/>
      <c r="MD16"/>
      <c r="ME16"/>
      <c r="MF16"/>
      <c r="MG16"/>
      <c r="MH16"/>
      <c r="MI16"/>
      <c r="MJ16"/>
      <c r="MK16"/>
      <c r="ML16"/>
      <c r="MM16"/>
      <c r="MN16"/>
      <c r="MO16"/>
      <c r="MP16"/>
      <c r="MQ16"/>
      <c r="MR16"/>
      <c r="MS16"/>
      <c r="MT16"/>
      <c r="MU16"/>
      <c r="MV16"/>
      <c r="OA16" s="112"/>
      <c r="OB16" s="112"/>
      <c r="OC16" s="112"/>
      <c r="OD16" s="112"/>
      <c r="OE16" s="112"/>
      <c r="OF16" s="112"/>
      <c r="OG16" s="112"/>
      <c r="OH16" s="112"/>
      <c r="OI16"/>
      <c r="OJ16"/>
      <c r="OK16"/>
      <c r="OL16"/>
      <c r="OM16"/>
      <c r="ON16"/>
      <c r="OO16"/>
      <c r="OP16"/>
      <c r="OQ16"/>
      <c r="OR16"/>
      <c r="OS16"/>
      <c r="OT16"/>
      <c r="OU16"/>
      <c r="OV16"/>
      <c r="OW16"/>
      <c r="OX16"/>
      <c r="OY16"/>
      <c r="OZ16"/>
      <c r="PA16"/>
      <c r="PB16"/>
      <c r="PC16"/>
      <c r="PD16"/>
      <c r="QI16" s="112"/>
      <c r="QJ16" s="112"/>
      <c r="QK16" s="112"/>
      <c r="QL16" s="112"/>
      <c r="QM16" s="112"/>
      <c r="QN16" s="112"/>
      <c r="QO16" s="112"/>
      <c r="QP16" s="112"/>
      <c r="QQ16"/>
      <c r="QR16"/>
      <c r="QS16"/>
      <c r="QT16"/>
      <c r="QU16"/>
      <c r="QV16"/>
      <c r="QW16"/>
      <c r="QX16"/>
      <c r="QY16"/>
      <c r="QZ16"/>
      <c r="RA16"/>
      <c r="RB16"/>
      <c r="RC16"/>
      <c r="RD16"/>
      <c r="RE16"/>
      <c r="RF16"/>
      <c r="RG16"/>
      <c r="RH16"/>
      <c r="RI16"/>
      <c r="RJ16"/>
      <c r="RK16"/>
      <c r="RL16"/>
      <c r="SQ16" s="112"/>
      <c r="SR16" s="112"/>
      <c r="SS16" s="112"/>
      <c r="ST16" s="112"/>
      <c r="SU16" s="112"/>
      <c r="SV16" s="112"/>
      <c r="SW16" s="112"/>
      <c r="SX16" s="112"/>
      <c r="SY16"/>
      <c r="SZ16"/>
      <c r="TA16"/>
      <c r="TB16"/>
      <c r="TC16"/>
      <c r="TD16"/>
      <c r="TE16"/>
      <c r="TF16"/>
      <c r="TG16"/>
      <c r="TH16"/>
      <c r="TI16"/>
      <c r="TJ16"/>
      <c r="TK16"/>
      <c r="TL16"/>
      <c r="TM16"/>
      <c r="TN16"/>
      <c r="TO16"/>
      <c r="TP16"/>
      <c r="TQ16"/>
      <c r="TR16"/>
      <c r="TS16"/>
      <c r="TT16"/>
      <c r="UY16" s="112"/>
      <c r="UZ16" s="112"/>
      <c r="VA16" s="112"/>
      <c r="VB16" s="112"/>
      <c r="VC16" s="112"/>
      <c r="VD16" s="112"/>
      <c r="VE16" s="112"/>
      <c r="VF16" s="112"/>
      <c r="VG16"/>
      <c r="VH16"/>
      <c r="VI16"/>
      <c r="VJ16"/>
      <c r="VK16"/>
      <c r="VL16"/>
      <c r="VM16"/>
      <c r="VN16"/>
      <c r="VO16"/>
      <c r="VP16"/>
      <c r="VQ16"/>
      <c r="VR16"/>
      <c r="VS16"/>
      <c r="VT16"/>
      <c r="VU16"/>
      <c r="VV16"/>
      <c r="VW16"/>
      <c r="VX16"/>
      <c r="VY16"/>
      <c r="VZ16"/>
      <c r="WA16"/>
      <c r="WB16"/>
      <c r="XG16" s="112"/>
      <c r="XH16" s="112"/>
      <c r="XI16" s="112"/>
      <c r="XJ16" s="112"/>
      <c r="XK16" s="112"/>
      <c r="XL16" s="112"/>
      <c r="XM16" s="112"/>
      <c r="XN16" s="112"/>
      <c r="XO16"/>
      <c r="XP16"/>
      <c r="XQ16"/>
      <c r="XR16"/>
      <c r="XS16"/>
      <c r="XT16"/>
      <c r="XU16"/>
      <c r="XV16"/>
      <c r="XW16"/>
      <c r="XX16"/>
      <c r="XY16"/>
      <c r="XZ16"/>
      <c r="YA16"/>
      <c r="YB16"/>
      <c r="YC16"/>
      <c r="YD16"/>
      <c r="YE16"/>
      <c r="YF16"/>
      <c r="YG16"/>
      <c r="YH16"/>
      <c r="YI16"/>
      <c r="YJ16"/>
      <c r="ZO16" s="112"/>
      <c r="ZP16" s="112"/>
      <c r="ZQ16" s="112"/>
      <c r="ZR16" s="112"/>
      <c r="ZS16" s="112"/>
      <c r="ZT16" s="112"/>
      <c r="ZU16" s="112"/>
      <c r="ZV16" s="112"/>
      <c r="ZW16"/>
      <c r="ZX16"/>
      <c r="ZY16"/>
      <c r="ZZ16"/>
      <c r="AAA16"/>
      <c r="AAB16"/>
      <c r="AAC16"/>
      <c r="AAD16"/>
      <c r="AAE16"/>
      <c r="AAF16"/>
      <c r="AAG16"/>
      <c r="AAH16"/>
      <c r="AAI16"/>
      <c r="AAJ16"/>
      <c r="AAK16"/>
      <c r="AAL16"/>
      <c r="AAM16"/>
      <c r="AAN16"/>
      <c r="AAO16"/>
      <c r="AAP16"/>
      <c r="AAQ16"/>
      <c r="AAR16"/>
      <c r="ABW16" s="112"/>
      <c r="ABX16" s="112"/>
      <c r="ABY16" s="112"/>
      <c r="ABZ16" s="112"/>
      <c r="ACA16" s="112"/>
      <c r="ACB16" s="112"/>
      <c r="ACC16" s="112"/>
      <c r="ACD16" s="112"/>
      <c r="ACE16"/>
      <c r="ACF16"/>
      <c r="ACG16"/>
      <c r="ACH16"/>
      <c r="ACI16"/>
      <c r="ACJ16"/>
      <c r="ACK16"/>
      <c r="ACL16"/>
      <c r="ACM16"/>
      <c r="ACN16"/>
      <c r="ACO16"/>
      <c r="ACP16"/>
      <c r="ACQ16"/>
      <c r="ACR16"/>
      <c r="ACS16"/>
      <c r="ACT16"/>
      <c r="ACU16"/>
      <c r="ACV16"/>
      <c r="ACW16"/>
      <c r="ACX16"/>
      <c r="ACY16"/>
      <c r="ACZ16"/>
      <c r="AEE16" s="112"/>
      <c r="AEF16" s="112"/>
      <c r="AEG16" s="112"/>
      <c r="AEH16" s="112"/>
      <c r="AEI16" s="112"/>
      <c r="AEJ16" s="112"/>
      <c r="AEK16" s="112"/>
      <c r="AEL16" s="112"/>
      <c r="AEM16"/>
      <c r="AEN16"/>
      <c r="AEO16"/>
      <c r="AEP16"/>
      <c r="AEQ16"/>
      <c r="AER16"/>
      <c r="AES16"/>
      <c r="AET16"/>
      <c r="AEU16"/>
      <c r="AEV16"/>
      <c r="AEW16"/>
      <c r="AEX16"/>
      <c r="AEY16"/>
      <c r="AEZ16"/>
      <c r="AFA16"/>
      <c r="AFB16"/>
      <c r="AFC16"/>
      <c r="AFD16"/>
      <c r="AFE16"/>
      <c r="AFF16"/>
      <c r="AFG16"/>
      <c r="AFH16"/>
      <c r="AGM16" s="112"/>
      <c r="AGN16" s="112"/>
      <c r="AGO16" s="112"/>
      <c r="AGP16" s="112"/>
      <c r="AGQ16" s="112"/>
      <c r="AGR16" s="112"/>
      <c r="AGS16" s="112"/>
      <c r="AGT16" s="112"/>
      <c r="AGU16"/>
      <c r="AGV16"/>
      <c r="AGW16"/>
      <c r="AGX16"/>
      <c r="AGY16"/>
      <c r="AGZ16"/>
      <c r="AHA16"/>
      <c r="AHB16"/>
      <c r="AHC16"/>
      <c r="AHD16"/>
      <c r="AHE16"/>
      <c r="AHF16"/>
      <c r="AHG16"/>
      <c r="AHH16"/>
      <c r="AHI16"/>
      <c r="AHJ16"/>
      <c r="AHK16"/>
      <c r="AHL16"/>
      <c r="AHM16"/>
      <c r="AHN16"/>
      <c r="AHO16"/>
      <c r="AHP16"/>
      <c r="AIU16" s="112"/>
      <c r="AIV16" s="112"/>
      <c r="AIW16" s="112"/>
      <c r="AIX16" s="112"/>
      <c r="AIY16" s="112"/>
      <c r="AIZ16" s="112"/>
      <c r="AJA16" s="112"/>
      <c r="AJB16" s="112"/>
      <c r="AJC16"/>
      <c r="AJD16"/>
      <c r="AJE16"/>
      <c r="AJF16"/>
      <c r="AJG16"/>
      <c r="AJH16"/>
      <c r="AJI16"/>
      <c r="AJJ16"/>
      <c r="AJK16"/>
      <c r="AJL16"/>
      <c r="AJM16"/>
      <c r="AJN16"/>
      <c r="AJO16"/>
      <c r="AJP16"/>
      <c r="AJQ16"/>
      <c r="AJR16"/>
      <c r="AJS16"/>
      <c r="AJT16"/>
      <c r="AJU16"/>
      <c r="AJV16"/>
      <c r="AJW16"/>
      <c r="AJX16"/>
      <c r="ALC16" s="112"/>
      <c r="ALD16" s="112"/>
      <c r="ALE16" s="112"/>
      <c r="ALF16" s="112"/>
      <c r="ALG16" s="112"/>
      <c r="ALH16" s="112"/>
      <c r="ALI16" s="112"/>
      <c r="ALJ16" s="112"/>
      <c r="ALK16"/>
      <c r="ALL16"/>
      <c r="ALM16"/>
      <c r="ALN16"/>
      <c r="ALO16"/>
      <c r="ALP16"/>
      <c r="ALQ16"/>
      <c r="ALR16"/>
      <c r="ALS16"/>
      <c r="ALT16"/>
      <c r="ALU16"/>
      <c r="ALV16"/>
      <c r="ALW16"/>
      <c r="ALX16"/>
      <c r="ALY16"/>
      <c r="ALZ16"/>
      <c r="AMA16"/>
      <c r="AMB16"/>
      <c r="AMC16"/>
      <c r="AMD16"/>
      <c r="AME16"/>
      <c r="AMF16"/>
      <c r="ANK16" s="112"/>
      <c r="ANL16" s="112"/>
      <c r="ANM16" s="112"/>
      <c r="ANN16" s="112"/>
      <c r="ANO16" s="112"/>
      <c r="ANP16" s="112"/>
      <c r="ANQ16" s="112"/>
      <c r="ANR16" s="112"/>
      <c r="ANS16"/>
      <c r="ANT16"/>
      <c r="ANU16"/>
      <c r="ANV16"/>
      <c r="ANW16"/>
      <c r="ANX16"/>
      <c r="ANY16"/>
      <c r="ANZ16"/>
      <c r="AOA16"/>
      <c r="AOB16"/>
      <c r="AOC16"/>
      <c r="AOD16"/>
      <c r="AOE16"/>
      <c r="AOF16"/>
      <c r="AOG16"/>
      <c r="AOH16"/>
      <c r="AOI16"/>
      <c r="AOJ16"/>
      <c r="AOK16"/>
      <c r="AOL16"/>
      <c r="AOM16"/>
      <c r="AON16"/>
      <c r="APS16" s="112"/>
      <c r="APT16" s="112"/>
      <c r="APU16" s="112"/>
      <c r="APV16" s="112"/>
      <c r="APW16" s="112"/>
      <c r="APX16" s="112"/>
      <c r="APY16" s="112"/>
      <c r="APZ16" s="112"/>
      <c r="AQA16"/>
      <c r="AQB16"/>
      <c r="AQC16"/>
      <c r="AQD16"/>
      <c r="AQE16"/>
      <c r="AQF16"/>
      <c r="AQG16"/>
      <c r="AQH16"/>
      <c r="AQI16"/>
      <c r="AQJ16"/>
      <c r="AQK16"/>
      <c r="AQL16"/>
      <c r="AQM16"/>
      <c r="AQN16"/>
      <c r="AQO16"/>
      <c r="AQP16"/>
      <c r="AQQ16"/>
      <c r="AQR16"/>
      <c r="AQS16"/>
      <c r="AQT16"/>
      <c r="AQU16"/>
      <c r="AQV16"/>
      <c r="ASA16" s="112"/>
      <c r="ASB16" s="112"/>
      <c r="ASC16" s="112"/>
      <c r="ASD16" s="112"/>
      <c r="ASE16" s="112"/>
      <c r="ASF16" s="112"/>
      <c r="ASG16" s="112"/>
      <c r="ASH16" s="112"/>
      <c r="ASI16"/>
      <c r="ASJ16"/>
      <c r="ASK16"/>
      <c r="ASL16"/>
      <c r="ASM16"/>
      <c r="ASN16"/>
      <c r="ASO16"/>
      <c r="ASP16"/>
      <c r="ASQ16"/>
      <c r="ASR16"/>
      <c r="ASS16"/>
      <c r="AST16"/>
      <c r="ASU16"/>
      <c r="ASV16"/>
      <c r="ASW16"/>
      <c r="ASX16"/>
      <c r="ASY16"/>
      <c r="ASZ16"/>
      <c r="ATA16"/>
      <c r="ATB16"/>
      <c r="ATC16"/>
      <c r="ATD16"/>
      <c r="AUI16" s="112"/>
      <c r="AUJ16" s="112"/>
      <c r="AUK16" s="112"/>
      <c r="AUL16" s="112"/>
      <c r="AUM16" s="112"/>
      <c r="AUN16" s="112"/>
      <c r="AUO16" s="112"/>
      <c r="AUP16" s="112"/>
      <c r="AUQ16"/>
      <c r="AUR16"/>
      <c r="AUS16"/>
      <c r="AUT16"/>
      <c r="AUU16"/>
      <c r="AUV16"/>
      <c r="AUW16"/>
      <c r="AUX16"/>
      <c r="AUY16"/>
      <c r="AUZ16"/>
      <c r="AVA16"/>
      <c r="AVB16"/>
      <c r="AVC16"/>
      <c r="AVD16"/>
      <c r="AVE16"/>
      <c r="AVF16"/>
      <c r="AVG16"/>
      <c r="AVH16"/>
      <c r="AVI16"/>
      <c r="AVJ16"/>
      <c r="AVK16"/>
      <c r="AVL16"/>
      <c r="AWQ16" s="112"/>
      <c r="AWR16" s="112"/>
      <c r="AWS16" s="112"/>
      <c r="AWT16" s="112"/>
      <c r="AWU16" s="112"/>
      <c r="AWV16" s="112"/>
      <c r="AWW16" s="112"/>
      <c r="AWX16" s="112"/>
      <c r="AWY16"/>
      <c r="AWZ16"/>
      <c r="AXA16"/>
      <c r="AXB16"/>
      <c r="AXC16"/>
      <c r="AXD16"/>
      <c r="AXE16"/>
      <c r="AXF16"/>
      <c r="AXG16"/>
      <c r="AXH16"/>
      <c r="AXI16"/>
      <c r="AXJ16"/>
      <c r="AXK16"/>
      <c r="AXL16"/>
      <c r="AXM16"/>
      <c r="AXN16"/>
      <c r="AXO16"/>
      <c r="AXP16"/>
      <c r="AXQ16"/>
      <c r="AXR16"/>
      <c r="AXS16"/>
      <c r="AXT16"/>
      <c r="AYY16" s="112"/>
      <c r="AYZ16" s="112"/>
      <c r="AZA16" s="112"/>
      <c r="AZB16" s="112"/>
      <c r="AZC16" s="112"/>
      <c r="AZD16" s="112"/>
      <c r="AZE16" s="112"/>
      <c r="AZF16" s="112"/>
      <c r="AZG16"/>
      <c r="AZH16"/>
      <c r="AZI16"/>
      <c r="AZJ16"/>
      <c r="AZK16"/>
      <c r="AZL16"/>
      <c r="AZM16"/>
      <c r="AZN16"/>
      <c r="AZO16"/>
      <c r="AZP16"/>
      <c r="AZQ16"/>
      <c r="AZR16"/>
      <c r="AZS16"/>
      <c r="AZT16"/>
      <c r="AZU16"/>
      <c r="AZV16"/>
      <c r="AZW16"/>
      <c r="AZX16"/>
      <c r="AZY16"/>
      <c r="AZZ16"/>
      <c r="BAA16"/>
      <c r="BAB16"/>
      <c r="BBG16" s="112"/>
      <c r="BBH16" s="112"/>
      <c r="BBI16" s="112"/>
      <c r="BBJ16" s="112"/>
      <c r="BBK16" s="112"/>
      <c r="BBL16" s="112"/>
      <c r="BBM16" s="112"/>
      <c r="BBN16" s="112"/>
      <c r="BBO16"/>
      <c r="BBP16"/>
      <c r="BBQ16"/>
      <c r="BBR16"/>
      <c r="BBS16"/>
      <c r="BBT16"/>
      <c r="BBU16"/>
      <c r="BBV16"/>
      <c r="BBW16"/>
      <c r="BBX16"/>
      <c r="BBY16"/>
      <c r="BBZ16"/>
      <c r="BCA16"/>
      <c r="BCB16"/>
      <c r="BCC16"/>
      <c r="BCD16"/>
      <c r="BCE16"/>
      <c r="BCF16"/>
      <c r="BCG16"/>
      <c r="BCH16"/>
      <c r="BCI16"/>
      <c r="BCJ16"/>
      <c r="BDO16" s="112"/>
      <c r="BDP16" s="112"/>
      <c r="BDQ16" s="112"/>
      <c r="BDR16" s="112"/>
      <c r="BDS16" s="112"/>
      <c r="BDT16" s="112"/>
      <c r="BDU16" s="112"/>
      <c r="BDV16" s="112"/>
      <c r="BDW16"/>
      <c r="BDX16"/>
      <c r="BDY16"/>
      <c r="BDZ16"/>
      <c r="BEA16"/>
      <c r="BEB16"/>
      <c r="BEC16"/>
      <c r="BED16"/>
      <c r="BEE16"/>
      <c r="BEF16"/>
      <c r="BEG16"/>
      <c r="BEH16"/>
      <c r="BEI16"/>
      <c r="BEJ16"/>
      <c r="BEK16"/>
      <c r="BEL16"/>
      <c r="BEM16"/>
      <c r="BEN16"/>
      <c r="BEO16"/>
      <c r="BEP16"/>
      <c r="BEQ16"/>
      <c r="BER16"/>
      <c r="BFW16" s="112"/>
      <c r="BFX16" s="112"/>
      <c r="BFY16" s="112"/>
      <c r="BFZ16" s="112"/>
      <c r="BGA16" s="112"/>
      <c r="BGB16" s="112"/>
      <c r="BGC16" s="112"/>
      <c r="BGD16" s="112"/>
      <c r="BGE16"/>
      <c r="BGF16"/>
      <c r="BGG16"/>
      <c r="BGH16"/>
      <c r="BGI16"/>
      <c r="BGJ16"/>
      <c r="BGK16"/>
      <c r="BGL16"/>
      <c r="BGM16"/>
      <c r="BGN16"/>
      <c r="BGO16"/>
      <c r="BGP16"/>
      <c r="BGQ16"/>
      <c r="BGR16"/>
      <c r="BGS16"/>
      <c r="BGT16"/>
      <c r="BGU16"/>
      <c r="BGV16"/>
      <c r="BGW16"/>
      <c r="BGX16"/>
      <c r="BGY16"/>
      <c r="BGZ16"/>
      <c r="BIE16" s="112"/>
      <c r="BIF16" s="112"/>
      <c r="BIG16" s="112"/>
      <c r="BIH16" s="112"/>
      <c r="BII16" s="112"/>
      <c r="BIJ16" s="112"/>
      <c r="BIK16" s="112"/>
      <c r="BIL16" s="112"/>
      <c r="BIM16"/>
      <c r="BIN16"/>
      <c r="BIO16"/>
      <c r="BIP16"/>
      <c r="BIQ16"/>
      <c r="BIR16"/>
      <c r="BIS16"/>
      <c r="BIT16"/>
      <c r="BIU16"/>
      <c r="BIV16"/>
      <c r="BIW16"/>
      <c r="BIX16"/>
      <c r="BIY16"/>
      <c r="BIZ16"/>
      <c r="BJA16"/>
      <c r="BJB16"/>
      <c r="BJC16"/>
      <c r="BJD16"/>
      <c r="BJE16"/>
      <c r="BJF16"/>
      <c r="BJG16"/>
      <c r="BJH16"/>
      <c r="BKM16" s="112"/>
      <c r="BKN16" s="112"/>
      <c r="BKO16" s="112"/>
      <c r="BKP16" s="112"/>
      <c r="BKQ16" s="112"/>
      <c r="BKR16" s="112"/>
      <c r="BKS16" s="112"/>
      <c r="BKT16" s="112"/>
      <c r="BKU16"/>
      <c r="BKV16"/>
      <c r="BKW16"/>
      <c r="BKX16"/>
      <c r="BKY16"/>
      <c r="BKZ16"/>
      <c r="BLA16"/>
      <c r="BLB16"/>
      <c r="BLC16"/>
      <c r="BLD16"/>
      <c r="BLE16"/>
      <c r="BLF16"/>
      <c r="BLG16"/>
      <c r="BLH16"/>
      <c r="BLI16"/>
      <c r="BLJ16"/>
      <c r="BLK16"/>
      <c r="BLL16"/>
      <c r="BLM16"/>
      <c r="BLN16"/>
      <c r="BLO16"/>
      <c r="BLP16"/>
      <c r="BMU16" s="112"/>
      <c r="BMV16" s="112"/>
      <c r="BMW16" s="112"/>
      <c r="BMX16" s="112"/>
      <c r="BMY16" s="112"/>
      <c r="BMZ16" s="112"/>
      <c r="BNA16" s="112"/>
      <c r="BNB16" s="112"/>
      <c r="BNC16"/>
      <c r="BND16"/>
      <c r="BNE16"/>
      <c r="BNF16"/>
      <c r="BNG16"/>
      <c r="BNH16"/>
      <c r="BNI16"/>
      <c r="BNJ16"/>
      <c r="BNK16"/>
      <c r="BNL16"/>
      <c r="BNM16"/>
      <c r="BNN16"/>
      <c r="BNO16"/>
      <c r="BNP16"/>
      <c r="BNQ16"/>
      <c r="BNR16"/>
      <c r="BNS16"/>
      <c r="BNT16"/>
      <c r="BNU16"/>
      <c r="BNV16"/>
      <c r="BNW16"/>
      <c r="BNX16"/>
      <c r="BPC16" s="112"/>
      <c r="BPD16" s="112"/>
      <c r="BPE16" s="112"/>
      <c r="BPF16" s="112"/>
      <c r="BPG16" s="112"/>
      <c r="BPH16" s="112"/>
      <c r="BPI16" s="112"/>
      <c r="BPJ16" s="112"/>
      <c r="BPK16"/>
      <c r="BPL16"/>
      <c r="BPM16"/>
      <c r="BPN16"/>
      <c r="BPO16"/>
      <c r="BPP16"/>
      <c r="BPQ16"/>
      <c r="BPR16"/>
      <c r="BPS16"/>
      <c r="BPT16"/>
      <c r="BPU16"/>
      <c r="BPV16"/>
      <c r="BPW16"/>
      <c r="BPX16"/>
      <c r="BPY16"/>
      <c r="BPZ16"/>
      <c r="BQA16"/>
      <c r="BQB16"/>
      <c r="BQC16"/>
      <c r="BQD16"/>
      <c r="BQE16"/>
      <c r="BQF16"/>
      <c r="BRK16" s="112"/>
      <c r="BRL16" s="112"/>
      <c r="BRM16" s="112"/>
      <c r="BRN16" s="112"/>
      <c r="BRO16" s="112"/>
      <c r="BRP16" s="112"/>
      <c r="BRQ16" s="112"/>
      <c r="BRR16" s="112"/>
      <c r="BRS16"/>
      <c r="BRT16"/>
      <c r="BRU16"/>
      <c r="BRV16"/>
      <c r="BRW16"/>
      <c r="BRX16"/>
      <c r="BRY16"/>
      <c r="BRZ16"/>
      <c r="BSA16"/>
      <c r="BSB16"/>
      <c r="BSC16"/>
      <c r="BSD16"/>
      <c r="BSE16"/>
      <c r="BSF16"/>
      <c r="BSG16"/>
      <c r="BSH16"/>
      <c r="BSI16"/>
      <c r="BSJ16"/>
      <c r="BSK16"/>
      <c r="BSL16"/>
      <c r="BSM16"/>
      <c r="BSN16"/>
      <c r="BTS16" s="112"/>
      <c r="BTT16" s="112"/>
      <c r="BTU16" s="112"/>
      <c r="BTV16" s="112"/>
      <c r="BTW16" s="112"/>
      <c r="BTX16" s="112"/>
      <c r="BTY16" s="112"/>
      <c r="BTZ16" s="112"/>
      <c r="BUA16"/>
      <c r="BUB16"/>
      <c r="BUC16"/>
      <c r="BUD16"/>
      <c r="BUE16"/>
      <c r="BUF16"/>
      <c r="BUG16"/>
      <c r="BUH16"/>
      <c r="BUI16"/>
      <c r="BUJ16"/>
      <c r="BUK16"/>
      <c r="BUL16"/>
      <c r="BUM16"/>
      <c r="BUN16"/>
      <c r="BUO16"/>
      <c r="BUP16"/>
      <c r="BUQ16"/>
      <c r="BUR16"/>
      <c r="BUS16"/>
      <c r="BUT16"/>
      <c r="BUU16"/>
      <c r="BUV16"/>
      <c r="BWA16" s="112"/>
      <c r="BWB16" s="112"/>
      <c r="BWC16" s="112"/>
      <c r="BWD16" s="112"/>
      <c r="BWE16" s="112"/>
      <c r="BWF16" s="112"/>
      <c r="BWG16" s="112"/>
      <c r="BWH16" s="112"/>
      <c r="BWI16"/>
      <c r="BWJ16"/>
      <c r="BWK16"/>
      <c r="BWL16"/>
      <c r="BWM16"/>
      <c r="BWN16"/>
      <c r="BWO16"/>
      <c r="BWP16"/>
      <c r="BWQ16"/>
      <c r="BWR16"/>
      <c r="BWS16"/>
      <c r="BWT16"/>
      <c r="BWU16"/>
      <c r="BWV16"/>
      <c r="BWW16"/>
      <c r="BWX16"/>
      <c r="BWY16"/>
      <c r="BWZ16"/>
      <c r="BXA16"/>
      <c r="BXB16"/>
      <c r="BXC16"/>
      <c r="BXD16"/>
      <c r="BYI16" s="112"/>
      <c r="BYJ16" s="112"/>
      <c r="BYK16" s="112"/>
      <c r="BYL16" s="112"/>
      <c r="BYM16" s="112"/>
      <c r="BYN16" s="112"/>
      <c r="BYO16" s="112"/>
      <c r="BYP16" s="112"/>
      <c r="BYQ16"/>
      <c r="BYR16"/>
      <c r="BYS16"/>
      <c r="BYT16"/>
      <c r="BYU16"/>
      <c r="BYV16"/>
      <c r="BYW16"/>
      <c r="BYX16"/>
      <c r="BYY16"/>
      <c r="BYZ16"/>
      <c r="BZA16"/>
      <c r="BZB16"/>
      <c r="BZC16"/>
      <c r="BZD16"/>
      <c r="BZE16"/>
      <c r="BZF16"/>
      <c r="BZG16"/>
      <c r="BZH16"/>
      <c r="BZI16"/>
      <c r="BZJ16"/>
      <c r="BZK16"/>
      <c r="BZL16"/>
      <c r="CAQ16" s="112"/>
      <c r="CAR16" s="112"/>
      <c r="CAS16" s="112"/>
      <c r="CAT16" s="112"/>
      <c r="CAU16" s="112"/>
      <c r="CAV16" s="112"/>
      <c r="CAW16" s="112"/>
      <c r="CAX16" s="112"/>
      <c r="CAY16"/>
      <c r="CAZ16"/>
      <c r="CBA16"/>
      <c r="CBB16"/>
      <c r="CBC16"/>
      <c r="CBD16"/>
      <c r="CBE16"/>
      <c r="CBF16"/>
      <c r="CBG16"/>
      <c r="CBH16"/>
      <c r="CBI16"/>
      <c r="CBJ16"/>
      <c r="CBK16"/>
      <c r="CBL16"/>
      <c r="CBM16"/>
      <c r="CBN16"/>
      <c r="CBO16"/>
      <c r="CBP16"/>
      <c r="CBQ16"/>
      <c r="CBR16"/>
      <c r="CBS16"/>
      <c r="CBT16"/>
      <c r="CCY16" s="112"/>
      <c r="CCZ16" s="112"/>
      <c r="CDA16" s="112"/>
      <c r="CDB16" s="112"/>
      <c r="CDC16" s="112"/>
      <c r="CDD16" s="112"/>
      <c r="CDE16" s="112"/>
      <c r="CDF16" s="112"/>
      <c r="CDG16"/>
      <c r="CDH16"/>
      <c r="CDI16"/>
      <c r="CDJ16"/>
      <c r="CDK16"/>
      <c r="CDL16"/>
      <c r="CDM16"/>
      <c r="CDN16"/>
      <c r="CDO16"/>
      <c r="CDP16"/>
      <c r="CDQ16"/>
      <c r="CDR16"/>
      <c r="CDS16"/>
      <c r="CDT16"/>
      <c r="CDU16"/>
      <c r="CDV16"/>
      <c r="CDW16"/>
      <c r="CDX16"/>
      <c r="CDY16"/>
      <c r="CDZ16"/>
      <c r="CEA16"/>
      <c r="CEB16"/>
      <c r="CFG16" s="112"/>
      <c r="CFH16" s="112"/>
      <c r="CFI16" s="112"/>
      <c r="CFJ16" s="112"/>
      <c r="CFK16" s="112"/>
      <c r="CFL16" s="112"/>
      <c r="CFM16" s="112"/>
      <c r="CFN16" s="112"/>
      <c r="CFO16"/>
      <c r="CFP16"/>
      <c r="CFQ16"/>
      <c r="CFR16"/>
      <c r="CFS16"/>
      <c r="CFT16"/>
      <c r="CFU16"/>
      <c r="CFV16"/>
      <c r="CFW16"/>
      <c r="CFX16"/>
      <c r="CFY16"/>
      <c r="CFZ16"/>
      <c r="CGA16"/>
      <c r="CGB16"/>
      <c r="CGC16"/>
      <c r="CGD16"/>
      <c r="CGE16"/>
      <c r="CGF16"/>
      <c r="CGG16"/>
      <c r="CGH16"/>
      <c r="CGI16"/>
      <c r="CGJ16"/>
      <c r="CHO16" s="112"/>
      <c r="CHP16" s="112"/>
      <c r="CHQ16" s="112"/>
      <c r="CHR16" s="112"/>
      <c r="CHS16" s="112"/>
      <c r="CHT16" s="112"/>
      <c r="CHU16" s="112"/>
      <c r="CHV16" s="112"/>
      <c r="CHW16"/>
      <c r="CHX16"/>
      <c r="CHY16"/>
      <c r="CHZ16"/>
      <c r="CIA16"/>
      <c r="CIB16"/>
      <c r="CIC16"/>
      <c r="CID16"/>
      <c r="CIE16"/>
      <c r="CIF16"/>
      <c r="CIG16"/>
      <c r="CIH16"/>
      <c r="CII16"/>
      <c r="CIJ16"/>
      <c r="CIK16"/>
      <c r="CIL16"/>
      <c r="CIM16"/>
      <c r="CIN16"/>
      <c r="CIO16"/>
      <c r="CIP16"/>
      <c r="CIQ16"/>
      <c r="CIR16"/>
      <c r="CJW16" s="112"/>
      <c r="CJX16" s="112"/>
      <c r="CJY16" s="112"/>
      <c r="CJZ16" s="112"/>
      <c r="CKA16" s="112"/>
      <c r="CKB16" s="112"/>
      <c r="CKC16" s="112"/>
      <c r="CKD16" s="112"/>
      <c r="CKE16"/>
      <c r="CKF16"/>
      <c r="CKG16"/>
      <c r="CKH16"/>
      <c r="CKI16"/>
      <c r="CKJ16"/>
      <c r="CKK16"/>
      <c r="CKL16"/>
      <c r="CKM16"/>
      <c r="CKN16"/>
      <c r="CKO16"/>
      <c r="CKP16"/>
      <c r="CKQ16"/>
      <c r="CKR16"/>
      <c r="CKS16"/>
      <c r="CKT16"/>
      <c r="CKU16"/>
      <c r="CKV16"/>
      <c r="CKW16"/>
      <c r="CKX16"/>
      <c r="CKY16"/>
      <c r="CKZ16"/>
      <c r="CME16" s="112"/>
      <c r="CMF16" s="112"/>
      <c r="CMG16" s="112"/>
      <c r="CMH16" s="112"/>
      <c r="CMI16" s="112"/>
      <c r="CMJ16" s="112"/>
      <c r="CMK16" s="112"/>
      <c r="CML16" s="112"/>
      <c r="CMM16"/>
      <c r="CMN16"/>
      <c r="CMO16"/>
      <c r="CMP16"/>
      <c r="CMQ16"/>
      <c r="CMR16"/>
      <c r="CMS16"/>
      <c r="CMT16"/>
      <c r="CMU16"/>
      <c r="CMV16"/>
      <c r="CMW16"/>
      <c r="CMX16"/>
      <c r="CMY16"/>
      <c r="CMZ16"/>
      <c r="CNA16"/>
      <c r="CNB16"/>
      <c r="CNC16"/>
      <c r="CND16"/>
      <c r="CNE16"/>
      <c r="CNF16"/>
      <c r="CNG16"/>
      <c r="CNH16"/>
      <c r="COM16" s="112"/>
      <c r="CON16" s="112"/>
      <c r="COO16" s="112"/>
      <c r="COP16" s="112"/>
      <c r="COQ16" s="112"/>
      <c r="COR16" s="112"/>
      <c r="COS16" s="112"/>
      <c r="COT16" s="112"/>
      <c r="COU16"/>
      <c r="COV16"/>
      <c r="COW16"/>
      <c r="COX16"/>
      <c r="COY16"/>
      <c r="COZ16"/>
      <c r="CPA16"/>
      <c r="CPB16"/>
      <c r="CPC16"/>
      <c r="CPD16"/>
      <c r="CPE16"/>
      <c r="CPF16"/>
      <c r="CPG16"/>
      <c r="CPH16"/>
      <c r="CPI16"/>
      <c r="CPJ16"/>
      <c r="CPK16"/>
      <c r="CPL16"/>
      <c r="CPM16"/>
      <c r="CPN16"/>
      <c r="CPO16"/>
      <c r="CPP16"/>
      <c r="CQU16" s="112"/>
      <c r="CQV16" s="112"/>
      <c r="CQW16" s="112"/>
      <c r="CQX16" s="112"/>
      <c r="CQY16" s="112"/>
      <c r="CQZ16" s="112"/>
      <c r="CRA16" s="112"/>
      <c r="CRB16" s="112"/>
      <c r="CRC16"/>
      <c r="CRD16"/>
      <c r="CRE16"/>
      <c r="CRF16"/>
      <c r="CRG16"/>
      <c r="CRH16"/>
      <c r="CRI16"/>
      <c r="CRJ16"/>
      <c r="CRK16"/>
      <c r="CRL16"/>
      <c r="CRM16"/>
      <c r="CRN16"/>
      <c r="CRO16"/>
      <c r="CRP16"/>
      <c r="CRQ16"/>
      <c r="CRR16"/>
      <c r="CRS16"/>
      <c r="CRT16"/>
      <c r="CRU16"/>
      <c r="CRV16"/>
      <c r="CRW16"/>
      <c r="CRX16"/>
      <c r="CTC16" s="112"/>
      <c r="CTD16" s="112"/>
      <c r="CTE16" s="112"/>
      <c r="CTF16" s="112"/>
      <c r="CTG16" s="112"/>
      <c r="CTH16" s="112"/>
      <c r="CTI16" s="112"/>
      <c r="CTJ16" s="112"/>
      <c r="CTK16"/>
      <c r="CTL16"/>
      <c r="CTM16"/>
      <c r="CTN16"/>
      <c r="CTO16"/>
      <c r="CTP16"/>
      <c r="CTQ16"/>
      <c r="CTR16"/>
      <c r="CTS16"/>
      <c r="CTT16"/>
      <c r="CTU16"/>
      <c r="CTV16"/>
      <c r="CTW16"/>
      <c r="CTX16"/>
      <c r="CTY16"/>
      <c r="CTZ16"/>
      <c r="CUA16"/>
      <c r="CUB16"/>
      <c r="CUC16"/>
      <c r="CUD16"/>
      <c r="CUE16"/>
      <c r="CUF16"/>
      <c r="CVK16" s="112"/>
      <c r="CVL16" s="112"/>
      <c r="CVM16" s="112"/>
      <c r="CVN16" s="112"/>
      <c r="CVO16" s="112"/>
      <c r="CVP16" s="112"/>
      <c r="CVQ16" s="112"/>
      <c r="CVR16" s="112"/>
      <c r="CVS16"/>
      <c r="CVT16"/>
      <c r="CVU16"/>
      <c r="CVV16"/>
      <c r="CVW16"/>
      <c r="CVX16"/>
      <c r="CVY16"/>
      <c r="CVZ16"/>
      <c r="CWA16"/>
      <c r="CWB16"/>
      <c r="CWC16"/>
      <c r="CWD16"/>
      <c r="CWE16"/>
      <c r="CWF16"/>
      <c r="CWG16"/>
      <c r="CWH16"/>
      <c r="CWI16"/>
      <c r="CWJ16"/>
      <c r="CWK16"/>
      <c r="CWL16"/>
      <c r="CWM16"/>
      <c r="CWN16"/>
      <c r="CXS16" s="112"/>
      <c r="CXT16" s="112"/>
      <c r="CXU16" s="112"/>
      <c r="CXV16" s="112"/>
      <c r="CXW16" s="112"/>
      <c r="CXX16" s="112"/>
      <c r="CXY16" s="112"/>
      <c r="CXZ16" s="112"/>
      <c r="CYA16"/>
      <c r="CYB16"/>
      <c r="CYC16"/>
      <c r="CYD16"/>
      <c r="CYE16"/>
      <c r="CYF16"/>
      <c r="CYG16"/>
      <c r="CYH16"/>
      <c r="CYI16"/>
      <c r="CYJ16"/>
      <c r="CYK16"/>
      <c r="CYL16"/>
      <c r="CYM16"/>
      <c r="CYN16"/>
      <c r="CYO16"/>
      <c r="CYP16"/>
      <c r="CYQ16"/>
      <c r="CYR16"/>
      <c r="CYS16"/>
      <c r="CYT16"/>
      <c r="CYU16"/>
      <c r="CYV16"/>
      <c r="DAA16" s="112"/>
      <c r="DAB16" s="112"/>
      <c r="DAC16" s="112"/>
      <c r="DAD16" s="112"/>
      <c r="DAE16" s="112"/>
      <c r="DAF16" s="112"/>
      <c r="DAG16" s="112"/>
      <c r="DAH16" s="112"/>
      <c r="DAI16"/>
      <c r="DAJ16"/>
      <c r="DAK16"/>
      <c r="DAL16"/>
      <c r="DAM16"/>
      <c r="DAN16"/>
      <c r="DAO16"/>
      <c r="DAP16"/>
      <c r="DAQ16"/>
      <c r="DAR16"/>
      <c r="DAS16"/>
      <c r="DAT16"/>
      <c r="DAU16"/>
      <c r="DAV16"/>
      <c r="DAW16"/>
      <c r="DAX16"/>
      <c r="DAY16"/>
      <c r="DAZ16"/>
      <c r="DBA16"/>
      <c r="DBB16"/>
      <c r="DBC16"/>
      <c r="DBD16"/>
      <c r="DCI16" s="112"/>
      <c r="DCJ16" s="112"/>
      <c r="DCK16" s="112"/>
      <c r="DCL16" s="112"/>
      <c r="DCM16" s="112"/>
      <c r="DCN16" s="112"/>
      <c r="DCO16" s="112"/>
      <c r="DCP16" s="112"/>
      <c r="DCQ16"/>
      <c r="DCR16"/>
      <c r="DCS16"/>
      <c r="DCT16"/>
      <c r="DCU16"/>
      <c r="DCV16"/>
      <c r="DCW16"/>
      <c r="DCX16"/>
      <c r="DCY16"/>
      <c r="DCZ16"/>
      <c r="DDA16"/>
      <c r="DDB16"/>
      <c r="DDC16"/>
      <c r="DDD16"/>
      <c r="DDE16"/>
      <c r="DDF16"/>
      <c r="DDG16"/>
      <c r="DDH16"/>
      <c r="DDI16"/>
      <c r="DDJ16"/>
      <c r="DDK16"/>
      <c r="DDL16"/>
      <c r="DEQ16" s="112"/>
      <c r="DER16" s="112"/>
      <c r="DES16" s="112"/>
      <c r="DET16" s="112"/>
      <c r="DEU16" s="112"/>
      <c r="DEV16" s="112"/>
      <c r="DEW16" s="112"/>
      <c r="DEX16" s="112"/>
      <c r="DEY16"/>
      <c r="DEZ16"/>
      <c r="DFA16"/>
      <c r="DFB16"/>
      <c r="DFC16"/>
      <c r="DFD16"/>
      <c r="DFE16"/>
      <c r="DFF16"/>
      <c r="DFG16"/>
      <c r="DFH16"/>
      <c r="DFI16"/>
      <c r="DFJ16"/>
      <c r="DFK16"/>
      <c r="DFL16"/>
      <c r="DFM16"/>
      <c r="DFN16"/>
      <c r="DFO16"/>
      <c r="DFP16"/>
      <c r="DFQ16"/>
      <c r="DFR16"/>
      <c r="DFS16"/>
      <c r="DFT16"/>
      <c r="DGY16" s="112"/>
      <c r="DGZ16" s="112"/>
      <c r="DHA16" s="112"/>
      <c r="DHB16" s="112"/>
      <c r="DHC16" s="112"/>
      <c r="DHD16" s="112"/>
      <c r="DHE16" s="112"/>
      <c r="DHF16" s="112"/>
      <c r="DHG16"/>
      <c r="DHH16"/>
      <c r="DHI16"/>
      <c r="DHJ16"/>
      <c r="DHK16"/>
      <c r="DHL16"/>
      <c r="DHM16"/>
      <c r="DHN16"/>
      <c r="DHO16"/>
      <c r="DHP16"/>
      <c r="DHQ16"/>
      <c r="DHR16"/>
      <c r="DHS16"/>
      <c r="DHT16"/>
      <c r="DHU16"/>
      <c r="DHV16"/>
      <c r="DHW16"/>
      <c r="DHX16"/>
      <c r="DHY16"/>
      <c r="DHZ16"/>
      <c r="DIA16"/>
      <c r="DIB16"/>
      <c r="DJG16" s="112"/>
      <c r="DJH16" s="112"/>
      <c r="DJI16" s="112"/>
      <c r="DJJ16" s="112"/>
      <c r="DJK16" s="112"/>
      <c r="DJL16" s="112"/>
      <c r="DJM16" s="112"/>
      <c r="DJN16" s="112"/>
      <c r="DJO16"/>
      <c r="DJP16"/>
      <c r="DJQ16"/>
      <c r="DJR16"/>
      <c r="DJS16"/>
      <c r="DJT16"/>
      <c r="DJU16"/>
      <c r="DJV16"/>
      <c r="DJW16"/>
      <c r="DJX16"/>
      <c r="DJY16"/>
      <c r="DJZ16"/>
      <c r="DKA16"/>
      <c r="DKB16"/>
      <c r="DKC16"/>
      <c r="DKD16"/>
      <c r="DKE16"/>
      <c r="DKF16"/>
      <c r="DKG16"/>
      <c r="DKH16"/>
      <c r="DKI16"/>
      <c r="DKJ16"/>
      <c r="DLO16" s="112"/>
      <c r="DLP16" s="112"/>
      <c r="DLQ16" s="112"/>
      <c r="DLR16" s="112"/>
      <c r="DLS16" s="112"/>
      <c r="DLT16" s="112"/>
      <c r="DLU16" s="112"/>
      <c r="DLV16" s="112"/>
      <c r="DLW16"/>
      <c r="DLX16"/>
      <c r="DLY16"/>
      <c r="DLZ16"/>
      <c r="DMA16"/>
      <c r="DMB16"/>
      <c r="DMC16"/>
      <c r="DMD16"/>
      <c r="DME16"/>
      <c r="DMF16"/>
      <c r="DMG16"/>
      <c r="DMH16"/>
      <c r="DMI16"/>
      <c r="DMJ16"/>
      <c r="DMK16"/>
      <c r="DML16"/>
      <c r="DMM16"/>
      <c r="DMN16"/>
      <c r="DMO16"/>
      <c r="DMP16"/>
      <c r="DMQ16"/>
      <c r="DMR16"/>
      <c r="DNW16" s="112"/>
      <c r="DNX16" s="112"/>
      <c r="DNY16" s="112"/>
      <c r="DNZ16" s="112"/>
      <c r="DOA16" s="112"/>
      <c r="DOB16" s="112"/>
      <c r="DOC16" s="112"/>
      <c r="DOD16" s="112"/>
      <c r="DOE16"/>
      <c r="DOF16"/>
      <c r="DOG16"/>
      <c r="DOH16"/>
      <c r="DOI16"/>
      <c r="DOJ16"/>
      <c r="DOK16"/>
      <c r="DOL16"/>
      <c r="DOM16"/>
      <c r="DON16"/>
      <c r="DOO16"/>
      <c r="DOP16"/>
      <c r="DOQ16"/>
      <c r="DOR16"/>
      <c r="DOS16"/>
      <c r="DOT16"/>
      <c r="DOU16"/>
      <c r="DOV16"/>
      <c r="DOW16"/>
      <c r="DOX16"/>
      <c r="DOY16"/>
      <c r="DOZ16"/>
      <c r="DQE16" s="112"/>
      <c r="DQF16" s="112"/>
      <c r="DQG16" s="112"/>
      <c r="DQH16" s="112"/>
      <c r="DQI16" s="112"/>
      <c r="DQJ16" s="112"/>
      <c r="DQK16" s="112"/>
      <c r="DQL16" s="112"/>
      <c r="DQM16"/>
      <c r="DQN16"/>
      <c r="DQO16"/>
      <c r="DQP16"/>
      <c r="DQQ16"/>
      <c r="DQR16"/>
      <c r="DQS16"/>
      <c r="DQT16"/>
      <c r="DQU16"/>
      <c r="DQV16"/>
      <c r="DQW16"/>
      <c r="DQX16"/>
      <c r="DQY16"/>
      <c r="DQZ16"/>
      <c r="DRA16"/>
      <c r="DRB16"/>
      <c r="DRC16"/>
      <c r="DRD16"/>
      <c r="DRE16"/>
      <c r="DRF16"/>
      <c r="DRG16"/>
      <c r="DRH16"/>
      <c r="DSM16" s="112"/>
      <c r="DSN16" s="112"/>
      <c r="DSO16" s="112"/>
      <c r="DSP16" s="112"/>
      <c r="DSQ16" s="112"/>
      <c r="DSR16" s="112"/>
      <c r="DSS16" s="112"/>
      <c r="DST16" s="112"/>
      <c r="DSU16"/>
      <c r="DSV16"/>
      <c r="DSW16"/>
      <c r="DSX16"/>
      <c r="DSY16"/>
      <c r="DSZ16"/>
      <c r="DTA16"/>
      <c r="DTB16"/>
      <c r="DTC16"/>
      <c r="DTD16"/>
      <c r="DTE16"/>
      <c r="DTF16"/>
      <c r="DTG16"/>
      <c r="DTH16"/>
      <c r="DTI16"/>
      <c r="DTJ16"/>
      <c r="DTK16"/>
      <c r="DTL16"/>
      <c r="DTM16"/>
      <c r="DTN16"/>
      <c r="DTO16"/>
      <c r="DTP16"/>
      <c r="DUU16" s="112"/>
      <c r="DUV16" s="112"/>
      <c r="DUW16" s="112"/>
      <c r="DUX16" s="112"/>
      <c r="DUY16" s="112"/>
      <c r="DUZ16" s="112"/>
      <c r="DVA16" s="112"/>
      <c r="DVB16" s="112"/>
      <c r="DVC16"/>
      <c r="DVD16"/>
      <c r="DVE16"/>
      <c r="DVF16"/>
      <c r="DVG16"/>
      <c r="DVH16"/>
      <c r="DVI16"/>
      <c r="DVJ16"/>
      <c r="DVK16"/>
      <c r="DVL16"/>
      <c r="DVM16"/>
      <c r="DVN16"/>
      <c r="DVO16"/>
      <c r="DVP16"/>
      <c r="DVQ16"/>
      <c r="DVR16"/>
      <c r="DVS16"/>
      <c r="DVT16"/>
      <c r="DVU16"/>
      <c r="DVV16"/>
      <c r="DVW16"/>
      <c r="DVX16"/>
      <c r="DXC16" s="112"/>
      <c r="DXD16" s="112"/>
      <c r="DXE16" s="112"/>
      <c r="DXF16" s="112"/>
      <c r="DXG16" s="112"/>
      <c r="DXH16" s="112"/>
      <c r="DXI16" s="112"/>
      <c r="DXJ16" s="112"/>
      <c r="DXK16"/>
      <c r="DXL16"/>
      <c r="DXM16"/>
      <c r="DXN16"/>
      <c r="DXO16"/>
      <c r="DXP16"/>
      <c r="DXQ16"/>
      <c r="DXR16"/>
      <c r="DXS16"/>
      <c r="DXT16"/>
      <c r="DXU16"/>
      <c r="DXV16"/>
      <c r="DXW16"/>
      <c r="DXX16"/>
      <c r="DXY16"/>
      <c r="DXZ16"/>
      <c r="DYA16"/>
      <c r="DYB16"/>
      <c r="DYC16"/>
      <c r="DYD16"/>
      <c r="DYE16"/>
      <c r="DYF16"/>
      <c r="DZK16" s="112"/>
      <c r="DZL16" s="112"/>
      <c r="DZM16" s="112"/>
      <c r="DZN16" s="112"/>
      <c r="DZO16" s="112"/>
      <c r="DZP16" s="112"/>
      <c r="DZQ16" s="112"/>
      <c r="DZR16" s="112"/>
      <c r="DZS16"/>
      <c r="DZT16"/>
      <c r="DZU16"/>
      <c r="DZV16"/>
      <c r="DZW16"/>
      <c r="DZX16"/>
      <c r="DZY16"/>
      <c r="DZZ16"/>
      <c r="EAA16"/>
      <c r="EAB16"/>
      <c r="EAC16"/>
      <c r="EAD16"/>
      <c r="EAE16"/>
      <c r="EAF16"/>
      <c r="EAG16"/>
      <c r="EAH16"/>
      <c r="EAI16"/>
      <c r="EAJ16"/>
      <c r="EAK16"/>
      <c r="EAL16"/>
      <c r="EAM16"/>
      <c r="EAN16"/>
      <c r="EBS16" s="112"/>
      <c r="EBT16" s="112"/>
      <c r="EBU16" s="112"/>
      <c r="EBV16" s="112"/>
      <c r="EBW16" s="112"/>
      <c r="EBX16" s="112"/>
      <c r="EBY16" s="112"/>
      <c r="EBZ16" s="112"/>
      <c r="ECA16"/>
      <c r="ECB16"/>
      <c r="ECC16"/>
      <c r="ECD16"/>
      <c r="ECE16"/>
      <c r="ECF16"/>
      <c r="ECG16"/>
      <c r="ECH16"/>
      <c r="ECI16"/>
      <c r="ECJ16"/>
      <c r="ECK16"/>
      <c r="ECL16"/>
      <c r="ECM16"/>
      <c r="ECN16"/>
      <c r="ECO16"/>
      <c r="ECP16"/>
      <c r="ECQ16"/>
      <c r="ECR16"/>
      <c r="ECS16"/>
      <c r="ECT16"/>
      <c r="ECU16"/>
      <c r="ECV16"/>
      <c r="EEA16" s="112"/>
      <c r="EEB16" s="112"/>
      <c r="EEC16" s="112"/>
      <c r="EED16" s="112"/>
      <c r="EEE16" s="112"/>
      <c r="EEF16" s="112"/>
      <c r="EEG16" s="112"/>
      <c r="EEH16" s="112"/>
      <c r="EEI16"/>
      <c r="EEJ16"/>
      <c r="EEK16"/>
      <c r="EEL16"/>
      <c r="EEM16"/>
      <c r="EEN16"/>
      <c r="EEO16"/>
      <c r="EEP16"/>
      <c r="EEQ16"/>
      <c r="EER16"/>
      <c r="EES16"/>
      <c r="EET16"/>
      <c r="EEU16"/>
      <c r="EEV16"/>
      <c r="EEW16"/>
      <c r="EEX16"/>
      <c r="EEY16"/>
      <c r="EEZ16"/>
      <c r="EFA16"/>
      <c r="EFB16"/>
      <c r="EFC16"/>
      <c r="EFD16"/>
      <c r="EGI16" s="112"/>
      <c r="EGJ16" s="112"/>
      <c r="EGK16" s="112"/>
      <c r="EGL16" s="112"/>
      <c r="EGM16" s="112"/>
      <c r="EGN16" s="112"/>
      <c r="EGO16" s="112"/>
      <c r="EGP16" s="112"/>
      <c r="EGQ16"/>
      <c r="EGR16"/>
      <c r="EGS16"/>
      <c r="EGT16"/>
      <c r="EGU16"/>
      <c r="EGV16"/>
      <c r="EGW16"/>
      <c r="EGX16"/>
      <c r="EGY16"/>
      <c r="EGZ16"/>
      <c r="EHA16"/>
      <c r="EHB16"/>
      <c r="EHC16"/>
      <c r="EHD16"/>
      <c r="EHE16"/>
      <c r="EHF16"/>
      <c r="EHG16"/>
      <c r="EHH16"/>
      <c r="EHI16"/>
      <c r="EHJ16"/>
      <c r="EHK16"/>
      <c r="EHL16"/>
      <c r="EIQ16" s="112"/>
      <c r="EIR16" s="112"/>
      <c r="EIS16" s="112"/>
      <c r="EIT16" s="112"/>
      <c r="EIU16" s="112"/>
      <c r="EIV16" s="112"/>
      <c r="EIW16" s="112"/>
      <c r="EIX16" s="112"/>
      <c r="EIY16"/>
      <c r="EIZ16"/>
      <c r="EJA16"/>
      <c r="EJB16"/>
      <c r="EJC16"/>
      <c r="EJD16"/>
      <c r="EJE16"/>
      <c r="EJF16"/>
      <c r="EJG16"/>
      <c r="EJH16"/>
      <c r="EJI16"/>
      <c r="EJJ16"/>
      <c r="EJK16"/>
      <c r="EJL16"/>
      <c r="EJM16"/>
      <c r="EJN16"/>
      <c r="EJO16"/>
      <c r="EJP16"/>
      <c r="EJQ16"/>
      <c r="EJR16"/>
      <c r="EJS16"/>
      <c r="EJT16"/>
      <c r="EKY16" s="112"/>
      <c r="EKZ16" s="112"/>
      <c r="ELA16" s="112"/>
      <c r="ELB16" s="112"/>
      <c r="ELC16" s="112"/>
      <c r="ELD16" s="112"/>
      <c r="ELE16" s="112"/>
      <c r="ELF16" s="112"/>
      <c r="ELG16"/>
      <c r="ELH16"/>
      <c r="ELI16"/>
      <c r="ELJ16"/>
      <c r="ELK16"/>
      <c r="ELL16"/>
      <c r="ELM16"/>
      <c r="ELN16"/>
      <c r="ELO16"/>
      <c r="ELP16"/>
      <c r="ELQ16"/>
      <c r="ELR16"/>
      <c r="ELS16"/>
      <c r="ELT16"/>
      <c r="ELU16"/>
      <c r="ELV16"/>
      <c r="ELW16"/>
      <c r="ELX16"/>
      <c r="ELY16"/>
      <c r="ELZ16"/>
      <c r="EMA16"/>
      <c r="EMB16"/>
      <c r="ENG16" s="112"/>
      <c r="ENH16" s="112"/>
      <c r="ENI16" s="112"/>
      <c r="ENJ16" s="112"/>
      <c r="ENK16" s="112"/>
      <c r="ENL16" s="112"/>
      <c r="ENM16" s="112"/>
      <c r="ENN16" s="112"/>
      <c r="ENO16"/>
      <c r="ENP16"/>
      <c r="ENQ16"/>
      <c r="ENR16"/>
      <c r="ENS16"/>
      <c r="ENT16"/>
      <c r="ENU16"/>
      <c r="ENV16"/>
      <c r="ENW16"/>
      <c r="ENX16"/>
      <c r="ENY16"/>
      <c r="ENZ16"/>
      <c r="EOA16"/>
      <c r="EOB16"/>
      <c r="EOC16"/>
      <c r="EOD16"/>
      <c r="EOE16"/>
      <c r="EOF16"/>
      <c r="EOG16"/>
      <c r="EOH16"/>
      <c r="EOI16"/>
      <c r="EOJ16"/>
      <c r="EPO16" s="112"/>
      <c r="EPP16" s="112"/>
      <c r="EPQ16" s="112"/>
      <c r="EPR16" s="112"/>
      <c r="EPS16" s="112"/>
      <c r="EPT16" s="112"/>
      <c r="EPU16" s="112"/>
      <c r="EPV16" s="112"/>
      <c r="EPW16"/>
      <c r="EPX16"/>
      <c r="EPY16"/>
      <c r="EPZ16"/>
      <c r="EQA16"/>
      <c r="EQB16"/>
      <c r="EQC16"/>
      <c r="EQD16"/>
      <c r="EQE16"/>
      <c r="EQF16"/>
      <c r="EQG16"/>
      <c r="EQH16"/>
      <c r="EQI16"/>
      <c r="EQJ16"/>
      <c r="EQK16"/>
      <c r="EQL16"/>
      <c r="EQM16"/>
      <c r="EQN16"/>
      <c r="EQO16"/>
      <c r="EQP16"/>
      <c r="EQQ16"/>
      <c r="EQR16"/>
      <c r="ERW16" s="112"/>
      <c r="ERX16" s="112"/>
      <c r="ERY16" s="112"/>
      <c r="ERZ16" s="112"/>
      <c r="ESA16" s="112"/>
      <c r="ESB16" s="112"/>
      <c r="ESC16" s="112"/>
      <c r="ESD16" s="112"/>
      <c r="ESE16"/>
      <c r="ESF16"/>
      <c r="ESG16"/>
      <c r="ESH16"/>
      <c r="ESI16"/>
      <c r="ESJ16"/>
      <c r="ESK16"/>
      <c r="ESL16"/>
      <c r="ESM16"/>
      <c r="ESN16"/>
      <c r="ESO16"/>
      <c r="ESP16"/>
      <c r="ESQ16"/>
      <c r="ESR16"/>
      <c r="ESS16"/>
      <c r="EST16"/>
      <c r="ESU16"/>
      <c r="ESV16"/>
      <c r="ESW16"/>
      <c r="ESX16"/>
      <c r="ESY16"/>
      <c r="ESZ16"/>
      <c r="EUE16" s="112"/>
      <c r="EUF16" s="112"/>
      <c r="EUG16" s="112"/>
      <c r="EUH16" s="112"/>
      <c r="EUI16" s="112"/>
      <c r="EUJ16" s="112"/>
      <c r="EUK16" s="112"/>
      <c r="EUL16" s="112"/>
      <c r="EUM16"/>
      <c r="EUN16"/>
      <c r="EUO16"/>
      <c r="EUP16"/>
      <c r="EUQ16"/>
      <c r="EUR16"/>
      <c r="EUS16"/>
      <c r="EUT16"/>
      <c r="EUU16"/>
      <c r="EUV16"/>
      <c r="EUW16"/>
      <c r="EUX16"/>
      <c r="EUY16"/>
      <c r="EUZ16"/>
      <c r="EVA16"/>
      <c r="EVB16"/>
      <c r="EVC16"/>
      <c r="EVD16"/>
      <c r="EVE16"/>
      <c r="EVF16"/>
      <c r="EVG16"/>
      <c r="EVH16"/>
      <c r="EWM16" s="112"/>
      <c r="EWN16" s="112"/>
      <c r="EWO16" s="112"/>
      <c r="EWP16" s="112"/>
      <c r="EWQ16" s="112"/>
      <c r="EWR16" s="112"/>
      <c r="EWS16" s="112"/>
      <c r="EWT16" s="112"/>
      <c r="EWU16"/>
      <c r="EWV16"/>
      <c r="EWW16"/>
      <c r="EWX16"/>
      <c r="EWY16"/>
      <c r="EWZ16"/>
      <c r="EXA16"/>
      <c r="EXB16"/>
      <c r="EXC16"/>
      <c r="EXD16"/>
      <c r="EXE16"/>
      <c r="EXF16"/>
      <c r="EXG16"/>
      <c r="EXH16"/>
      <c r="EXI16"/>
      <c r="EXJ16"/>
      <c r="EXK16"/>
      <c r="EXL16"/>
      <c r="EXM16"/>
      <c r="EXN16"/>
      <c r="EXO16"/>
      <c r="EXP16"/>
      <c r="EYU16" s="112"/>
      <c r="EYV16" s="112"/>
      <c r="EYW16" s="112"/>
      <c r="EYX16" s="112"/>
      <c r="EYY16" s="112"/>
      <c r="EYZ16" s="112"/>
      <c r="EZA16" s="112"/>
      <c r="EZB16" s="112"/>
      <c r="EZC16"/>
      <c r="EZD16"/>
      <c r="EZE16"/>
      <c r="EZF16"/>
      <c r="EZG16"/>
      <c r="EZH16"/>
      <c r="EZI16"/>
      <c r="EZJ16"/>
      <c r="EZK16"/>
      <c r="EZL16"/>
      <c r="EZM16"/>
      <c r="EZN16"/>
      <c r="EZO16"/>
      <c r="EZP16"/>
      <c r="EZQ16"/>
      <c r="EZR16"/>
      <c r="EZS16"/>
      <c r="EZT16"/>
      <c r="EZU16"/>
      <c r="EZV16"/>
      <c r="EZW16"/>
      <c r="EZX16"/>
      <c r="FBC16" s="112"/>
      <c r="FBD16" s="112"/>
      <c r="FBE16" s="112"/>
      <c r="FBF16" s="112"/>
      <c r="FBG16" s="112"/>
      <c r="FBH16" s="112"/>
      <c r="FBI16" s="112"/>
      <c r="FBJ16" s="112"/>
      <c r="FBK16"/>
      <c r="FBL16"/>
      <c r="FBM16"/>
      <c r="FBN16"/>
      <c r="FBO16"/>
      <c r="FBP16"/>
      <c r="FBQ16"/>
      <c r="FBR16"/>
      <c r="FBS16"/>
      <c r="FBT16"/>
      <c r="FBU16"/>
      <c r="FBV16"/>
      <c r="FBW16"/>
      <c r="FBX16"/>
      <c r="FBY16"/>
      <c r="FBZ16"/>
      <c r="FCA16"/>
      <c r="FCB16"/>
      <c r="FCC16"/>
      <c r="FCD16"/>
      <c r="FCE16"/>
      <c r="FCF16"/>
      <c r="FDK16" s="112"/>
      <c r="FDL16" s="112"/>
      <c r="FDM16" s="112"/>
      <c r="FDN16" s="112"/>
      <c r="FDO16" s="112"/>
      <c r="FDP16" s="112"/>
      <c r="FDQ16" s="112"/>
      <c r="FDR16" s="112"/>
      <c r="FDS16"/>
      <c r="FDT16"/>
      <c r="FDU16"/>
      <c r="FDV16"/>
      <c r="FDW16"/>
      <c r="FDX16"/>
      <c r="FDY16"/>
      <c r="FDZ16"/>
      <c r="FEA16"/>
      <c r="FEB16"/>
      <c r="FEC16"/>
      <c r="FED16"/>
      <c r="FEE16"/>
      <c r="FEF16"/>
      <c r="FEG16"/>
      <c r="FEH16"/>
      <c r="FEI16"/>
      <c r="FEJ16"/>
      <c r="FEK16"/>
      <c r="FEL16"/>
      <c r="FEM16"/>
      <c r="FEN16"/>
      <c r="FFS16" s="112"/>
      <c r="FFT16" s="112"/>
      <c r="FFU16" s="112"/>
      <c r="FFV16" s="112"/>
      <c r="FFW16" s="112"/>
      <c r="FFX16" s="112"/>
      <c r="FFY16" s="112"/>
      <c r="FFZ16" s="112"/>
      <c r="FGA16"/>
      <c r="FGB16"/>
      <c r="FGC16"/>
      <c r="FGD16"/>
      <c r="FGE16"/>
      <c r="FGF16"/>
      <c r="FGG16"/>
      <c r="FGH16"/>
      <c r="FGI16"/>
      <c r="FGJ16"/>
      <c r="FGK16"/>
      <c r="FGL16"/>
      <c r="FGM16"/>
      <c r="FGN16"/>
      <c r="FGO16"/>
      <c r="FGP16"/>
      <c r="FGQ16"/>
      <c r="FGR16"/>
      <c r="FGS16"/>
      <c r="FGT16"/>
      <c r="FGU16"/>
      <c r="FGV16"/>
      <c r="FIA16" s="112"/>
      <c r="FIB16" s="112"/>
      <c r="FIC16" s="112"/>
      <c r="FID16" s="112"/>
      <c r="FIE16" s="112"/>
      <c r="FIF16" s="112"/>
      <c r="FIG16" s="112"/>
      <c r="FIH16" s="112"/>
      <c r="FII16"/>
      <c r="FIJ16"/>
      <c r="FIK16"/>
      <c r="FIL16"/>
      <c r="FIM16"/>
      <c r="FIN16"/>
      <c r="FIO16"/>
      <c r="FIP16"/>
      <c r="FIQ16"/>
      <c r="FIR16"/>
      <c r="FIS16"/>
      <c r="FIT16"/>
      <c r="FIU16"/>
      <c r="FIV16"/>
      <c r="FIW16"/>
      <c r="FIX16"/>
      <c r="FIY16"/>
      <c r="FIZ16"/>
      <c r="FJA16"/>
      <c r="FJB16"/>
      <c r="FJC16"/>
      <c r="FJD16"/>
      <c r="FKI16" s="112"/>
      <c r="FKJ16" s="112"/>
      <c r="FKK16" s="112"/>
      <c r="FKL16" s="112"/>
      <c r="FKM16" s="112"/>
      <c r="FKN16" s="112"/>
      <c r="FKO16" s="112"/>
      <c r="FKP16" s="112"/>
      <c r="FKQ16"/>
      <c r="FKR16"/>
      <c r="FKS16"/>
      <c r="FKT16"/>
      <c r="FKU16"/>
      <c r="FKV16"/>
      <c r="FKW16"/>
      <c r="FKX16"/>
      <c r="FKY16"/>
      <c r="FKZ16"/>
      <c r="FLA16"/>
      <c r="FLB16"/>
      <c r="FLC16"/>
      <c r="FLD16"/>
      <c r="FLE16"/>
      <c r="FLF16"/>
      <c r="FLG16"/>
      <c r="FLH16"/>
      <c r="FLI16"/>
      <c r="FLJ16"/>
      <c r="FLK16"/>
      <c r="FLL16"/>
      <c r="FMQ16" s="112"/>
      <c r="FMR16" s="112"/>
      <c r="FMS16" s="112"/>
      <c r="FMT16" s="112"/>
      <c r="FMU16" s="112"/>
      <c r="FMV16" s="112"/>
      <c r="FMW16" s="112"/>
      <c r="FMX16" s="112"/>
      <c r="FMY16"/>
      <c r="FMZ16"/>
      <c r="FNA16"/>
      <c r="FNB16"/>
      <c r="FNC16"/>
      <c r="FND16"/>
      <c r="FNE16"/>
      <c r="FNF16"/>
      <c r="FNG16"/>
      <c r="FNH16"/>
      <c r="FNI16"/>
      <c r="FNJ16"/>
      <c r="FNK16"/>
      <c r="FNL16"/>
      <c r="FNM16"/>
      <c r="FNN16"/>
      <c r="FNO16"/>
      <c r="FNP16"/>
      <c r="FNQ16"/>
      <c r="FNR16"/>
      <c r="FNS16"/>
      <c r="FNT16"/>
      <c r="FOY16" s="112"/>
      <c r="FOZ16" s="112"/>
      <c r="FPA16" s="112"/>
      <c r="FPB16" s="112"/>
      <c r="FPC16" s="112"/>
      <c r="FPD16" s="112"/>
      <c r="FPE16" s="112"/>
      <c r="FPF16" s="112"/>
      <c r="FPG16"/>
      <c r="FPH16"/>
      <c r="FPI16"/>
      <c r="FPJ16"/>
      <c r="FPK16"/>
      <c r="FPL16"/>
      <c r="FPM16"/>
      <c r="FPN16"/>
      <c r="FPO16"/>
      <c r="FPP16"/>
      <c r="FPQ16"/>
      <c r="FPR16"/>
      <c r="FPS16"/>
      <c r="FPT16"/>
      <c r="FPU16"/>
      <c r="FPV16"/>
      <c r="FPW16"/>
      <c r="FPX16"/>
      <c r="FPY16"/>
      <c r="FPZ16"/>
      <c r="FQA16"/>
      <c r="FQB16"/>
      <c r="FRG16" s="112"/>
      <c r="FRH16" s="112"/>
      <c r="FRI16" s="112"/>
      <c r="FRJ16" s="112"/>
      <c r="FRK16" s="112"/>
      <c r="FRL16" s="112"/>
      <c r="FRM16" s="112"/>
      <c r="FRN16" s="112"/>
      <c r="FRO16"/>
      <c r="FRP16"/>
      <c r="FRQ16"/>
      <c r="FRR16"/>
      <c r="FRS16"/>
      <c r="FRT16"/>
      <c r="FRU16"/>
      <c r="FRV16"/>
      <c r="FRW16"/>
      <c r="FRX16"/>
      <c r="FRY16"/>
      <c r="FRZ16"/>
      <c r="FSA16"/>
      <c r="FSB16"/>
      <c r="FSC16"/>
      <c r="FSD16"/>
      <c r="FSE16"/>
      <c r="FSF16"/>
      <c r="FSG16"/>
      <c r="FSH16"/>
      <c r="FSI16"/>
      <c r="FSJ16"/>
      <c r="FTO16" s="112"/>
      <c r="FTP16" s="112"/>
      <c r="FTQ16" s="112"/>
      <c r="FTR16" s="112"/>
      <c r="FTS16" s="112"/>
      <c r="FTT16" s="112"/>
      <c r="FTU16" s="112"/>
      <c r="FTV16" s="112"/>
      <c r="FTW16"/>
      <c r="FTX16"/>
      <c r="FTY16"/>
      <c r="FTZ16"/>
      <c r="FUA16"/>
      <c r="FUB16"/>
      <c r="FUC16"/>
      <c r="FUD16"/>
      <c r="FUE16"/>
      <c r="FUF16"/>
      <c r="FUG16"/>
      <c r="FUH16"/>
      <c r="FUI16"/>
      <c r="FUJ16"/>
      <c r="FUK16"/>
      <c r="FUL16"/>
      <c r="FUM16"/>
      <c r="FUN16"/>
      <c r="FUO16"/>
      <c r="FUP16"/>
      <c r="FUQ16"/>
      <c r="FUR16"/>
      <c r="FVW16" s="112"/>
      <c r="FVX16" s="112"/>
      <c r="FVY16" s="112"/>
      <c r="FVZ16" s="112"/>
      <c r="FWA16" s="112"/>
      <c r="FWB16" s="112"/>
      <c r="FWC16" s="112"/>
      <c r="FWD16" s="112"/>
      <c r="FWE16"/>
      <c r="FWF16"/>
      <c r="FWG16"/>
      <c r="FWH16"/>
      <c r="FWI16"/>
      <c r="FWJ16"/>
      <c r="FWK16"/>
      <c r="FWL16"/>
      <c r="FWM16"/>
      <c r="FWN16"/>
      <c r="FWO16"/>
      <c r="FWP16"/>
      <c r="FWQ16"/>
      <c r="FWR16"/>
      <c r="FWS16"/>
      <c r="FWT16"/>
      <c r="FWU16"/>
      <c r="FWV16"/>
      <c r="FWW16"/>
      <c r="FWX16"/>
      <c r="FWY16"/>
      <c r="FWZ16"/>
      <c r="FYE16" s="112"/>
      <c r="FYF16" s="112"/>
      <c r="FYG16" s="112"/>
      <c r="FYH16" s="112"/>
      <c r="FYI16" s="112"/>
      <c r="FYJ16" s="112"/>
      <c r="FYK16" s="112"/>
      <c r="FYL16" s="112"/>
      <c r="FYM16"/>
      <c r="FYN16"/>
      <c r="FYO16"/>
      <c r="FYP16"/>
      <c r="FYQ16"/>
      <c r="FYR16"/>
      <c r="FYS16"/>
      <c r="FYT16"/>
      <c r="FYU16"/>
      <c r="FYV16"/>
      <c r="FYW16"/>
      <c r="FYX16"/>
      <c r="FYY16"/>
      <c r="FYZ16"/>
      <c r="FZA16"/>
      <c r="FZB16"/>
      <c r="FZC16"/>
      <c r="FZD16"/>
      <c r="FZE16"/>
      <c r="FZF16"/>
      <c r="FZG16"/>
      <c r="FZH16"/>
      <c r="GAM16" s="112"/>
      <c r="GAN16" s="112"/>
      <c r="GAO16" s="112"/>
      <c r="GAP16" s="112"/>
      <c r="GAQ16" s="112"/>
      <c r="GAR16" s="112"/>
      <c r="GAS16" s="112"/>
      <c r="GAT16" s="112"/>
      <c r="GAU16"/>
      <c r="GAV16"/>
      <c r="GAW16"/>
      <c r="GAX16"/>
      <c r="GAY16"/>
      <c r="GAZ16"/>
      <c r="GBA16"/>
      <c r="GBB16"/>
      <c r="GBC16"/>
      <c r="GBD16"/>
      <c r="GBE16"/>
      <c r="GBF16"/>
      <c r="GBG16"/>
      <c r="GBH16"/>
      <c r="GBI16"/>
      <c r="GBJ16"/>
      <c r="GBK16"/>
      <c r="GBL16"/>
      <c r="GBM16"/>
      <c r="GBN16"/>
      <c r="GBO16"/>
      <c r="GBP16"/>
      <c r="GCU16" s="112"/>
      <c r="GCV16" s="112"/>
      <c r="GCW16" s="112"/>
      <c r="GCX16" s="112"/>
      <c r="GCY16" s="112"/>
      <c r="GCZ16" s="112"/>
      <c r="GDA16" s="112"/>
      <c r="GDB16" s="112"/>
      <c r="GDC16"/>
      <c r="GDD16"/>
      <c r="GDE16"/>
      <c r="GDF16"/>
      <c r="GDG16"/>
      <c r="GDH16"/>
      <c r="GDI16"/>
      <c r="GDJ16"/>
      <c r="GDK16"/>
      <c r="GDL16"/>
      <c r="GDM16"/>
      <c r="GDN16"/>
      <c r="GDO16"/>
      <c r="GDP16"/>
      <c r="GDQ16"/>
      <c r="GDR16"/>
      <c r="GDS16"/>
      <c r="GDT16"/>
      <c r="GDU16"/>
      <c r="GDV16"/>
      <c r="GDW16"/>
      <c r="GDX16"/>
      <c r="GFC16" s="112"/>
      <c r="GFD16" s="112"/>
      <c r="GFE16" s="112"/>
      <c r="GFF16" s="112"/>
      <c r="GFG16" s="112"/>
      <c r="GFH16" s="112"/>
      <c r="GFI16" s="112"/>
      <c r="GFJ16" s="112"/>
      <c r="GFK16"/>
      <c r="GFL16"/>
      <c r="GFM16"/>
      <c r="GFN16"/>
      <c r="GFO16"/>
      <c r="GFP16"/>
      <c r="GFQ16"/>
      <c r="GFR16"/>
      <c r="GFS16"/>
      <c r="GFT16"/>
      <c r="GFU16"/>
      <c r="GFV16"/>
      <c r="GFW16"/>
      <c r="GFX16"/>
      <c r="GFY16"/>
      <c r="GFZ16"/>
      <c r="GGA16"/>
      <c r="GGB16"/>
      <c r="GGC16"/>
      <c r="GGD16"/>
      <c r="GGE16"/>
      <c r="GGF16"/>
      <c r="GHK16" s="112"/>
      <c r="GHL16" s="112"/>
      <c r="GHM16" s="112"/>
      <c r="GHN16" s="112"/>
      <c r="GHO16" s="112"/>
      <c r="GHP16" s="112"/>
      <c r="GHQ16" s="112"/>
      <c r="GHR16" s="112"/>
      <c r="GHS16"/>
      <c r="GHT16"/>
      <c r="GHU16"/>
      <c r="GHV16"/>
      <c r="GHW16"/>
      <c r="GHX16"/>
      <c r="GHY16"/>
      <c r="GHZ16"/>
      <c r="GIA16"/>
      <c r="GIB16"/>
      <c r="GIC16"/>
      <c r="GID16"/>
      <c r="GIE16"/>
      <c r="GIF16"/>
      <c r="GIG16"/>
      <c r="GIH16"/>
      <c r="GII16"/>
      <c r="GIJ16"/>
      <c r="GIK16"/>
      <c r="GIL16"/>
      <c r="GIM16"/>
      <c r="GIN16"/>
      <c r="GJS16" s="112"/>
      <c r="GJT16" s="112"/>
      <c r="GJU16" s="112"/>
      <c r="GJV16" s="112"/>
      <c r="GJW16" s="112"/>
      <c r="GJX16" s="112"/>
      <c r="GJY16" s="112"/>
      <c r="GJZ16" s="112"/>
      <c r="GKA16"/>
      <c r="GKB16"/>
      <c r="GKC16"/>
      <c r="GKD16"/>
      <c r="GKE16"/>
      <c r="GKF16"/>
      <c r="GKG16"/>
      <c r="GKH16"/>
      <c r="GKI16"/>
      <c r="GKJ16"/>
      <c r="GKK16"/>
      <c r="GKL16"/>
      <c r="GKM16"/>
      <c r="GKN16"/>
      <c r="GKO16"/>
      <c r="GKP16"/>
      <c r="GKQ16"/>
      <c r="GKR16"/>
      <c r="GKS16"/>
      <c r="GKT16"/>
      <c r="GKU16"/>
      <c r="GKV16"/>
      <c r="GMA16" s="112"/>
      <c r="GMB16" s="112"/>
      <c r="GMC16" s="112"/>
      <c r="GMD16" s="112"/>
      <c r="GME16" s="112"/>
      <c r="GMF16" s="112"/>
      <c r="GMG16" s="112"/>
      <c r="GMH16" s="112"/>
      <c r="GMI16"/>
      <c r="GMJ16"/>
      <c r="GMK16"/>
      <c r="GML16"/>
      <c r="GMM16"/>
      <c r="GMN16"/>
      <c r="GMO16"/>
      <c r="GMP16"/>
      <c r="GMQ16"/>
      <c r="GMR16"/>
      <c r="GMS16"/>
      <c r="GMT16"/>
      <c r="GMU16"/>
      <c r="GMV16"/>
      <c r="GMW16"/>
      <c r="GMX16"/>
      <c r="GMY16"/>
      <c r="GMZ16"/>
      <c r="GNA16"/>
      <c r="GNB16"/>
      <c r="GNC16"/>
      <c r="GND16"/>
      <c r="GOI16" s="112"/>
      <c r="GOJ16" s="112"/>
      <c r="GOK16" s="112"/>
      <c r="GOL16" s="112"/>
      <c r="GOM16" s="112"/>
      <c r="GON16" s="112"/>
      <c r="GOO16" s="112"/>
      <c r="GOP16" s="112"/>
      <c r="GOQ16"/>
      <c r="GOR16"/>
      <c r="GOS16"/>
      <c r="GOT16"/>
      <c r="GOU16"/>
      <c r="GOV16"/>
      <c r="GOW16"/>
      <c r="GOX16"/>
      <c r="GOY16"/>
      <c r="GOZ16"/>
      <c r="GPA16"/>
      <c r="GPB16"/>
      <c r="GPC16"/>
      <c r="GPD16"/>
      <c r="GPE16"/>
      <c r="GPF16"/>
      <c r="GPG16"/>
      <c r="GPH16"/>
      <c r="GPI16"/>
      <c r="GPJ16"/>
      <c r="GPK16"/>
      <c r="GPL16"/>
      <c r="GQQ16" s="112"/>
      <c r="GQR16" s="112"/>
      <c r="GQS16" s="112"/>
      <c r="GQT16" s="112"/>
      <c r="GQU16" s="112"/>
      <c r="GQV16" s="112"/>
      <c r="GQW16" s="112"/>
      <c r="GQX16" s="112"/>
      <c r="GQY16"/>
      <c r="GQZ16"/>
      <c r="GRA16"/>
      <c r="GRB16"/>
      <c r="GRC16"/>
      <c r="GRD16"/>
      <c r="GRE16"/>
      <c r="GRF16"/>
      <c r="GRG16"/>
      <c r="GRH16"/>
      <c r="GRI16"/>
      <c r="GRJ16"/>
      <c r="GRK16"/>
      <c r="GRL16"/>
      <c r="GRM16"/>
      <c r="GRN16"/>
      <c r="GRO16"/>
      <c r="GRP16"/>
      <c r="GRQ16"/>
      <c r="GRR16"/>
      <c r="GRS16"/>
      <c r="GRT16"/>
      <c r="GSY16" s="112"/>
      <c r="GSZ16" s="112"/>
      <c r="GTA16" s="112"/>
      <c r="GTB16" s="112"/>
      <c r="GTC16" s="112"/>
      <c r="GTD16" s="112"/>
      <c r="GTE16" s="112"/>
      <c r="GTF16" s="112"/>
      <c r="GTG16"/>
      <c r="GTH16"/>
      <c r="GTI16"/>
      <c r="GTJ16"/>
      <c r="GTK16"/>
      <c r="GTL16"/>
      <c r="GTM16"/>
      <c r="GTN16"/>
      <c r="GTO16"/>
      <c r="GTP16"/>
      <c r="GTQ16"/>
      <c r="GTR16"/>
      <c r="GTS16"/>
      <c r="GTT16"/>
      <c r="GTU16"/>
      <c r="GTV16"/>
      <c r="GTW16"/>
      <c r="GTX16"/>
      <c r="GTY16"/>
      <c r="GTZ16"/>
      <c r="GUA16"/>
      <c r="GUB16"/>
      <c r="GVG16" s="112"/>
      <c r="GVH16" s="112"/>
      <c r="GVI16" s="112"/>
      <c r="GVJ16" s="112"/>
      <c r="GVK16" s="112"/>
      <c r="GVL16" s="112"/>
      <c r="GVM16" s="112"/>
      <c r="GVN16" s="112"/>
      <c r="GVO16"/>
      <c r="GVP16"/>
      <c r="GVQ16"/>
      <c r="GVR16"/>
      <c r="GVS16"/>
      <c r="GVT16"/>
      <c r="GVU16"/>
      <c r="GVV16"/>
      <c r="GVW16"/>
      <c r="GVX16"/>
      <c r="GVY16"/>
      <c r="GVZ16"/>
      <c r="GWA16"/>
      <c r="GWB16"/>
      <c r="GWC16"/>
      <c r="GWD16"/>
      <c r="GWE16"/>
      <c r="GWF16"/>
      <c r="GWG16"/>
      <c r="GWH16"/>
      <c r="GWI16"/>
      <c r="GWJ16"/>
      <c r="GXO16" s="112"/>
      <c r="GXP16" s="112"/>
      <c r="GXQ16" s="112"/>
      <c r="GXR16" s="112"/>
      <c r="GXS16" s="112"/>
      <c r="GXT16" s="112"/>
      <c r="GXU16" s="112"/>
      <c r="GXV16" s="112"/>
      <c r="GXW16"/>
      <c r="GXX16"/>
      <c r="GXY16"/>
      <c r="GXZ16"/>
      <c r="GYA16"/>
      <c r="GYB16"/>
      <c r="GYC16"/>
      <c r="GYD16"/>
      <c r="GYE16"/>
      <c r="GYF16"/>
      <c r="GYG16"/>
      <c r="GYH16"/>
      <c r="GYI16"/>
      <c r="GYJ16"/>
      <c r="GYK16"/>
      <c r="GYL16"/>
      <c r="GYM16"/>
      <c r="GYN16"/>
      <c r="GYO16"/>
      <c r="GYP16"/>
      <c r="GYQ16"/>
      <c r="GYR16"/>
      <c r="GZW16" s="112"/>
      <c r="GZX16" s="112"/>
      <c r="GZY16" s="112"/>
      <c r="GZZ16" s="112"/>
      <c r="HAA16" s="112"/>
      <c r="HAB16" s="112"/>
      <c r="HAC16" s="112"/>
      <c r="HAD16" s="112"/>
      <c r="HAE16"/>
      <c r="HAF16"/>
      <c r="HAG16"/>
      <c r="HAH16"/>
      <c r="HAI16"/>
      <c r="HAJ16"/>
      <c r="HAK16"/>
      <c r="HAL16"/>
      <c r="HAM16"/>
      <c r="HAN16"/>
      <c r="HAO16"/>
      <c r="HAP16"/>
      <c r="HAQ16"/>
      <c r="HAR16"/>
      <c r="HAS16"/>
      <c r="HAT16"/>
      <c r="HAU16"/>
      <c r="HAV16"/>
      <c r="HAW16"/>
      <c r="HAX16"/>
      <c r="HAY16"/>
      <c r="HAZ16"/>
      <c r="HCE16" s="112"/>
      <c r="HCF16" s="112"/>
      <c r="HCG16" s="112"/>
      <c r="HCH16" s="112"/>
      <c r="HCI16" s="112"/>
      <c r="HCJ16" s="112"/>
      <c r="HCK16" s="112"/>
      <c r="HCL16" s="112"/>
      <c r="HCM16"/>
      <c r="HCN16"/>
      <c r="HCO16"/>
      <c r="HCP16"/>
      <c r="HCQ16"/>
      <c r="HCR16"/>
      <c r="HCS16"/>
      <c r="HCT16"/>
      <c r="HCU16"/>
      <c r="HCV16"/>
      <c r="HCW16"/>
      <c r="HCX16"/>
      <c r="HCY16"/>
      <c r="HCZ16"/>
      <c r="HDA16"/>
      <c r="HDB16"/>
      <c r="HDC16"/>
      <c r="HDD16"/>
      <c r="HDE16"/>
      <c r="HDF16"/>
      <c r="HDG16"/>
      <c r="HDH16"/>
      <c r="HEM16" s="112"/>
      <c r="HEN16" s="112"/>
      <c r="HEO16" s="112"/>
      <c r="HEP16" s="112"/>
      <c r="HEQ16" s="112"/>
      <c r="HER16" s="112"/>
      <c r="HES16" s="112"/>
      <c r="HET16" s="112"/>
      <c r="HEU16"/>
      <c r="HEV16"/>
      <c r="HEW16"/>
      <c r="HEX16"/>
      <c r="HEY16"/>
      <c r="HEZ16"/>
      <c r="HFA16"/>
      <c r="HFB16"/>
      <c r="HFC16"/>
      <c r="HFD16"/>
      <c r="HFE16"/>
      <c r="HFF16"/>
      <c r="HFG16"/>
      <c r="HFH16"/>
      <c r="HFI16"/>
      <c r="HFJ16"/>
      <c r="HFK16"/>
      <c r="HFL16"/>
      <c r="HFM16"/>
      <c r="HFN16"/>
      <c r="HFO16"/>
      <c r="HFP16"/>
      <c r="HGU16" s="112"/>
      <c r="HGV16" s="112"/>
      <c r="HGW16" s="112"/>
      <c r="HGX16" s="112"/>
      <c r="HGY16" s="112"/>
      <c r="HGZ16" s="112"/>
      <c r="HHA16" s="112"/>
      <c r="HHB16" s="112"/>
      <c r="HHC16"/>
      <c r="HHD16"/>
      <c r="HHE16"/>
      <c r="HHF16"/>
      <c r="HHG16"/>
      <c r="HHH16"/>
      <c r="HHI16"/>
      <c r="HHJ16"/>
      <c r="HHK16"/>
      <c r="HHL16"/>
      <c r="HHM16"/>
      <c r="HHN16"/>
      <c r="HHO16"/>
      <c r="HHP16"/>
      <c r="HHQ16"/>
      <c r="HHR16"/>
      <c r="HHS16"/>
      <c r="HHT16"/>
      <c r="HHU16"/>
      <c r="HHV16"/>
      <c r="HHW16"/>
      <c r="HHX16"/>
      <c r="HJC16" s="112"/>
      <c r="HJD16" s="112"/>
      <c r="HJE16" s="112"/>
      <c r="HJF16" s="112"/>
      <c r="HJG16" s="112"/>
      <c r="HJH16" s="112"/>
      <c r="HJI16" s="112"/>
      <c r="HJJ16" s="112"/>
      <c r="HJK16"/>
      <c r="HJL16"/>
      <c r="HJM16"/>
      <c r="HJN16"/>
      <c r="HJO16"/>
      <c r="HJP16"/>
      <c r="HJQ16"/>
      <c r="HJR16"/>
      <c r="HJS16"/>
      <c r="HJT16"/>
      <c r="HJU16"/>
      <c r="HJV16"/>
      <c r="HJW16"/>
      <c r="HJX16"/>
      <c r="HJY16"/>
      <c r="HJZ16"/>
      <c r="HKA16"/>
      <c r="HKB16"/>
      <c r="HKC16"/>
      <c r="HKD16"/>
      <c r="HKE16"/>
      <c r="HKF16"/>
      <c r="HLK16" s="112"/>
      <c r="HLL16" s="112"/>
      <c r="HLM16" s="112"/>
      <c r="HLN16" s="112"/>
      <c r="HLO16" s="112"/>
      <c r="HLP16" s="112"/>
      <c r="HLQ16" s="112"/>
      <c r="HLR16" s="112"/>
      <c r="HLS16"/>
      <c r="HLT16"/>
      <c r="HLU16"/>
      <c r="HLV16"/>
      <c r="HLW16"/>
      <c r="HLX16"/>
      <c r="HLY16"/>
      <c r="HLZ16"/>
      <c r="HMA16"/>
      <c r="HMB16"/>
      <c r="HMC16"/>
      <c r="HMD16"/>
      <c r="HME16"/>
      <c r="HMF16"/>
      <c r="HMG16"/>
      <c r="HMH16"/>
      <c r="HMI16"/>
      <c r="HMJ16"/>
      <c r="HMK16"/>
      <c r="HML16"/>
      <c r="HMM16"/>
      <c r="HMN16"/>
      <c r="HNS16" s="112"/>
      <c r="HNT16" s="112"/>
      <c r="HNU16" s="112"/>
      <c r="HNV16" s="112"/>
      <c r="HNW16" s="112"/>
      <c r="HNX16" s="112"/>
      <c r="HNY16" s="112"/>
      <c r="HNZ16" s="112"/>
      <c r="HOA16"/>
      <c r="HOB16"/>
      <c r="HOC16"/>
      <c r="HOD16"/>
      <c r="HOE16"/>
      <c r="HOF16"/>
      <c r="HOG16"/>
      <c r="HOH16"/>
      <c r="HOI16"/>
      <c r="HOJ16"/>
      <c r="HOK16"/>
      <c r="HOL16"/>
      <c r="HOM16"/>
      <c r="HON16"/>
      <c r="HOO16"/>
      <c r="HOP16"/>
      <c r="HOQ16"/>
      <c r="HOR16"/>
      <c r="HOS16"/>
      <c r="HOT16"/>
      <c r="HOU16"/>
      <c r="HOV16"/>
      <c r="HQA16" s="112"/>
      <c r="HQB16" s="112"/>
      <c r="HQC16" s="112"/>
      <c r="HQD16" s="112"/>
      <c r="HQE16" s="112"/>
      <c r="HQF16" s="112"/>
      <c r="HQG16" s="112"/>
      <c r="HQH16" s="112"/>
      <c r="HQI16"/>
      <c r="HQJ16"/>
      <c r="HQK16"/>
      <c r="HQL16"/>
      <c r="HQM16"/>
      <c r="HQN16"/>
      <c r="HQO16"/>
      <c r="HQP16"/>
      <c r="HQQ16"/>
      <c r="HQR16"/>
      <c r="HQS16"/>
      <c r="HQT16"/>
      <c r="HQU16"/>
      <c r="HQV16"/>
      <c r="HQW16"/>
      <c r="HQX16"/>
      <c r="HQY16"/>
      <c r="HQZ16"/>
      <c r="HRA16"/>
      <c r="HRB16"/>
      <c r="HRC16"/>
      <c r="HRD16"/>
      <c r="HSI16" s="112"/>
      <c r="HSJ16" s="112"/>
      <c r="HSK16" s="112"/>
      <c r="HSL16" s="112"/>
      <c r="HSM16" s="112"/>
      <c r="HSN16" s="112"/>
      <c r="HSO16" s="112"/>
      <c r="HSP16" s="112"/>
      <c r="HSQ16"/>
      <c r="HSR16"/>
      <c r="HSS16"/>
      <c r="HST16"/>
      <c r="HSU16"/>
      <c r="HSV16"/>
      <c r="HSW16"/>
      <c r="HSX16"/>
      <c r="HSY16"/>
      <c r="HSZ16"/>
      <c r="HTA16"/>
      <c r="HTB16"/>
      <c r="HTC16"/>
      <c r="HTD16"/>
      <c r="HTE16"/>
      <c r="HTF16"/>
      <c r="HTG16"/>
      <c r="HTH16"/>
      <c r="HTI16"/>
      <c r="HTJ16"/>
      <c r="HTK16"/>
      <c r="HTL16"/>
      <c r="HUQ16" s="112"/>
      <c r="HUR16" s="112"/>
      <c r="HUS16" s="112"/>
      <c r="HUT16" s="112"/>
      <c r="HUU16" s="112"/>
      <c r="HUV16" s="112"/>
      <c r="HUW16" s="112"/>
      <c r="HUX16" s="112"/>
      <c r="HUY16"/>
      <c r="HUZ16"/>
      <c r="HVA16"/>
      <c r="HVB16"/>
      <c r="HVC16"/>
      <c r="HVD16"/>
      <c r="HVE16"/>
      <c r="HVF16"/>
      <c r="HVG16"/>
      <c r="HVH16"/>
      <c r="HVI16"/>
      <c r="HVJ16"/>
      <c r="HVK16"/>
      <c r="HVL16"/>
      <c r="HVM16"/>
      <c r="HVN16"/>
      <c r="HVO16"/>
      <c r="HVP16"/>
      <c r="HVQ16"/>
      <c r="HVR16"/>
      <c r="HVS16"/>
      <c r="HVT16"/>
      <c r="HWY16" s="112"/>
      <c r="HWZ16" s="112"/>
      <c r="HXA16" s="112"/>
      <c r="HXB16" s="112"/>
      <c r="HXC16" s="112"/>
      <c r="HXD16" s="112"/>
      <c r="HXE16" s="112"/>
      <c r="HXF16" s="112"/>
      <c r="HXG16"/>
      <c r="HXH16"/>
      <c r="HXI16"/>
      <c r="HXJ16"/>
      <c r="HXK16"/>
      <c r="HXL16"/>
      <c r="HXM16"/>
      <c r="HXN16"/>
      <c r="HXO16"/>
      <c r="HXP16"/>
      <c r="HXQ16"/>
      <c r="HXR16"/>
      <c r="HXS16"/>
      <c r="HXT16"/>
      <c r="HXU16"/>
      <c r="HXV16"/>
      <c r="HXW16"/>
      <c r="HXX16"/>
      <c r="HXY16"/>
      <c r="HXZ16"/>
      <c r="HYA16"/>
      <c r="HYB16"/>
      <c r="HZG16" s="112"/>
      <c r="HZH16" s="112"/>
      <c r="HZI16" s="112"/>
      <c r="HZJ16" s="112"/>
      <c r="HZK16" s="112"/>
      <c r="HZL16" s="112"/>
      <c r="HZM16" s="112"/>
      <c r="HZN16" s="112"/>
      <c r="HZO16"/>
      <c r="HZP16"/>
      <c r="HZQ16"/>
      <c r="HZR16"/>
      <c r="HZS16"/>
      <c r="HZT16"/>
      <c r="HZU16"/>
      <c r="HZV16"/>
      <c r="HZW16"/>
      <c r="HZX16"/>
      <c r="HZY16"/>
      <c r="HZZ16"/>
      <c r="IAA16"/>
      <c r="IAB16"/>
      <c r="IAC16"/>
      <c r="IAD16"/>
      <c r="IAE16"/>
      <c r="IAF16"/>
      <c r="IAG16"/>
      <c r="IAH16"/>
      <c r="IAI16"/>
      <c r="IAJ16"/>
      <c r="IBO16" s="112"/>
      <c r="IBP16" s="112"/>
      <c r="IBQ16" s="112"/>
      <c r="IBR16" s="112"/>
      <c r="IBS16" s="112"/>
      <c r="IBT16" s="112"/>
      <c r="IBU16" s="112"/>
      <c r="IBV16" s="112"/>
      <c r="IBW16"/>
      <c r="IBX16"/>
      <c r="IBY16"/>
      <c r="IBZ16"/>
      <c r="ICA16"/>
      <c r="ICB16"/>
      <c r="ICC16"/>
      <c r="ICD16"/>
      <c r="ICE16"/>
      <c r="ICF16"/>
      <c r="ICG16"/>
      <c r="ICH16"/>
      <c r="ICI16"/>
      <c r="ICJ16"/>
      <c r="ICK16"/>
      <c r="ICL16"/>
      <c r="ICM16"/>
      <c r="ICN16"/>
      <c r="ICO16"/>
      <c r="ICP16"/>
      <c r="ICQ16"/>
      <c r="ICR16"/>
      <c r="IDW16" s="112"/>
      <c r="IDX16" s="112"/>
      <c r="IDY16" s="112"/>
      <c r="IDZ16" s="112"/>
      <c r="IEA16" s="112"/>
      <c r="IEB16" s="112"/>
      <c r="IEC16" s="112"/>
      <c r="IED16" s="112"/>
      <c r="IEE16"/>
      <c r="IEF16"/>
      <c r="IEG16"/>
      <c r="IEH16"/>
      <c r="IEI16"/>
      <c r="IEJ16"/>
      <c r="IEK16"/>
      <c r="IEL16"/>
      <c r="IEM16"/>
      <c r="IEN16"/>
      <c r="IEO16"/>
      <c r="IEP16"/>
      <c r="IEQ16"/>
      <c r="IER16"/>
      <c r="IES16"/>
      <c r="IET16"/>
      <c r="IEU16"/>
      <c r="IEV16"/>
      <c r="IEW16"/>
      <c r="IEX16"/>
      <c r="IEY16"/>
      <c r="IEZ16"/>
      <c r="IGE16" s="112"/>
      <c r="IGF16" s="112"/>
      <c r="IGG16" s="112"/>
      <c r="IGH16" s="112"/>
      <c r="IGI16" s="112"/>
      <c r="IGJ16" s="112"/>
      <c r="IGK16" s="112"/>
      <c r="IGL16" s="112"/>
      <c r="IGM16"/>
      <c r="IGN16"/>
      <c r="IGO16"/>
      <c r="IGP16"/>
      <c r="IGQ16"/>
      <c r="IGR16"/>
      <c r="IGS16"/>
      <c r="IGT16"/>
      <c r="IGU16"/>
      <c r="IGV16"/>
      <c r="IGW16"/>
      <c r="IGX16"/>
      <c r="IGY16"/>
      <c r="IGZ16"/>
      <c r="IHA16"/>
      <c r="IHB16"/>
      <c r="IHC16"/>
      <c r="IHD16"/>
      <c r="IHE16"/>
      <c r="IHF16"/>
      <c r="IHG16"/>
      <c r="IHH16"/>
      <c r="IIM16" s="112"/>
      <c r="IIN16" s="112"/>
      <c r="IIO16" s="112"/>
      <c r="IIP16" s="112"/>
      <c r="IIQ16" s="112"/>
      <c r="IIR16" s="112"/>
      <c r="IIS16" s="112"/>
      <c r="IIT16" s="112"/>
      <c r="IIU16"/>
      <c r="IIV16"/>
      <c r="IIW16"/>
      <c r="IIX16"/>
      <c r="IIY16"/>
      <c r="IIZ16"/>
      <c r="IJA16"/>
      <c r="IJB16"/>
      <c r="IJC16"/>
      <c r="IJD16"/>
      <c r="IJE16"/>
      <c r="IJF16"/>
      <c r="IJG16"/>
      <c r="IJH16"/>
      <c r="IJI16"/>
      <c r="IJJ16"/>
      <c r="IJK16"/>
      <c r="IJL16"/>
      <c r="IJM16"/>
      <c r="IJN16"/>
      <c r="IJO16"/>
      <c r="IJP16"/>
      <c r="IKU16" s="112"/>
      <c r="IKV16" s="112"/>
      <c r="IKW16" s="112"/>
      <c r="IKX16" s="112"/>
      <c r="IKY16" s="112"/>
      <c r="IKZ16" s="112"/>
      <c r="ILA16" s="112"/>
      <c r="ILB16" s="112"/>
      <c r="ILC16"/>
      <c r="ILD16"/>
      <c r="ILE16"/>
      <c r="ILF16"/>
      <c r="ILG16"/>
      <c r="ILH16"/>
      <c r="ILI16"/>
      <c r="ILJ16"/>
      <c r="ILK16"/>
      <c r="ILL16"/>
      <c r="ILM16"/>
      <c r="ILN16"/>
      <c r="ILO16"/>
      <c r="ILP16"/>
      <c r="ILQ16"/>
      <c r="ILR16"/>
      <c r="ILS16"/>
      <c r="ILT16"/>
      <c r="ILU16"/>
      <c r="ILV16"/>
      <c r="ILW16"/>
      <c r="ILX16"/>
      <c r="INC16" s="112"/>
      <c r="IND16" s="112"/>
      <c r="INE16" s="112"/>
      <c r="INF16" s="112"/>
      <c r="ING16" s="112"/>
      <c r="INH16" s="112"/>
      <c r="INI16" s="112"/>
      <c r="INJ16" s="112"/>
      <c r="INK16"/>
      <c r="INL16"/>
      <c r="INM16"/>
      <c r="INN16"/>
      <c r="INO16"/>
      <c r="INP16"/>
      <c r="INQ16"/>
      <c r="INR16"/>
      <c r="INS16"/>
      <c r="INT16"/>
      <c r="INU16"/>
      <c r="INV16"/>
      <c r="INW16"/>
      <c r="INX16"/>
      <c r="INY16"/>
      <c r="INZ16"/>
      <c r="IOA16"/>
      <c r="IOB16"/>
      <c r="IOC16"/>
      <c r="IOD16"/>
      <c r="IOE16"/>
      <c r="IOF16"/>
      <c r="IPK16" s="112"/>
      <c r="IPL16" s="112"/>
      <c r="IPM16" s="112"/>
      <c r="IPN16" s="112"/>
      <c r="IPO16" s="112"/>
      <c r="IPP16" s="112"/>
      <c r="IPQ16" s="112"/>
      <c r="IPR16" s="112"/>
      <c r="IPS16"/>
      <c r="IPT16"/>
      <c r="IPU16"/>
      <c r="IPV16"/>
      <c r="IPW16"/>
      <c r="IPX16"/>
      <c r="IPY16"/>
      <c r="IPZ16"/>
      <c r="IQA16"/>
      <c r="IQB16"/>
      <c r="IQC16"/>
      <c r="IQD16"/>
      <c r="IQE16"/>
      <c r="IQF16"/>
      <c r="IQG16"/>
      <c r="IQH16"/>
      <c r="IQI16"/>
      <c r="IQJ16"/>
      <c r="IQK16"/>
      <c r="IQL16"/>
      <c r="IQM16"/>
      <c r="IQN16"/>
      <c r="IRS16" s="112"/>
      <c r="IRT16" s="112"/>
      <c r="IRU16" s="112"/>
      <c r="IRV16" s="112"/>
      <c r="IRW16" s="112"/>
      <c r="IRX16" s="112"/>
      <c r="IRY16" s="112"/>
      <c r="IRZ16" s="112"/>
      <c r="ISA16"/>
      <c r="ISB16"/>
      <c r="ISC16"/>
      <c r="ISD16"/>
      <c r="ISE16"/>
      <c r="ISF16"/>
      <c r="ISG16"/>
      <c r="ISH16"/>
      <c r="ISI16"/>
      <c r="ISJ16"/>
      <c r="ISK16"/>
      <c r="ISL16"/>
      <c r="ISM16"/>
      <c r="ISN16"/>
      <c r="ISO16"/>
      <c r="ISP16"/>
      <c r="ISQ16"/>
      <c r="ISR16"/>
      <c r="ISS16"/>
      <c r="IST16"/>
      <c r="ISU16"/>
      <c r="ISV16"/>
      <c r="IUA16" s="112"/>
      <c r="IUB16" s="112"/>
      <c r="IUC16" s="112"/>
      <c r="IUD16" s="112"/>
      <c r="IUE16" s="112"/>
      <c r="IUF16" s="112"/>
      <c r="IUG16" s="112"/>
      <c r="IUH16" s="112"/>
      <c r="IUI16"/>
      <c r="IUJ16"/>
      <c r="IUK16"/>
      <c r="IUL16"/>
      <c r="IUM16"/>
      <c r="IUN16"/>
      <c r="IUO16"/>
      <c r="IUP16"/>
      <c r="IUQ16"/>
      <c r="IUR16"/>
      <c r="IUS16"/>
      <c r="IUT16"/>
      <c r="IUU16"/>
      <c r="IUV16"/>
      <c r="IUW16"/>
      <c r="IUX16"/>
      <c r="IUY16"/>
      <c r="IUZ16"/>
      <c r="IVA16"/>
      <c r="IVB16"/>
      <c r="IVC16"/>
      <c r="IVD16"/>
      <c r="IWI16" s="112"/>
      <c r="IWJ16" s="112"/>
      <c r="IWK16" s="112"/>
      <c r="IWL16" s="112"/>
      <c r="IWM16" s="112"/>
      <c r="IWN16" s="112"/>
      <c r="IWO16" s="112"/>
      <c r="IWP16" s="112"/>
      <c r="IWQ16"/>
      <c r="IWR16"/>
      <c r="IWS16"/>
      <c r="IWT16"/>
      <c r="IWU16"/>
      <c r="IWV16"/>
      <c r="IWW16"/>
      <c r="IWX16"/>
      <c r="IWY16"/>
      <c r="IWZ16"/>
      <c r="IXA16"/>
      <c r="IXB16"/>
      <c r="IXC16"/>
      <c r="IXD16"/>
      <c r="IXE16"/>
      <c r="IXF16"/>
      <c r="IXG16"/>
      <c r="IXH16"/>
      <c r="IXI16"/>
      <c r="IXJ16"/>
      <c r="IXK16"/>
      <c r="IXL16"/>
      <c r="IYQ16" s="112"/>
      <c r="IYR16" s="112"/>
      <c r="IYS16" s="112"/>
      <c r="IYT16" s="112"/>
      <c r="IYU16" s="112"/>
      <c r="IYV16" s="112"/>
      <c r="IYW16" s="112"/>
      <c r="IYX16" s="112"/>
      <c r="IYY16"/>
      <c r="IYZ16"/>
      <c r="IZA16"/>
      <c r="IZB16"/>
      <c r="IZC16"/>
      <c r="IZD16"/>
      <c r="IZE16"/>
      <c r="IZF16"/>
      <c r="IZG16"/>
      <c r="IZH16"/>
      <c r="IZI16"/>
      <c r="IZJ16"/>
      <c r="IZK16"/>
      <c r="IZL16"/>
      <c r="IZM16"/>
      <c r="IZN16"/>
      <c r="IZO16"/>
      <c r="IZP16"/>
      <c r="IZQ16"/>
      <c r="IZR16"/>
      <c r="IZS16"/>
      <c r="IZT16"/>
      <c r="JAY16" s="112"/>
      <c r="JAZ16" s="112"/>
      <c r="JBA16" s="112"/>
      <c r="JBB16" s="112"/>
      <c r="JBC16" s="112"/>
      <c r="JBD16" s="112"/>
      <c r="JBE16" s="112"/>
      <c r="JBF16" s="112"/>
      <c r="JBG16"/>
      <c r="JBH16"/>
      <c r="JBI16"/>
      <c r="JBJ16"/>
      <c r="JBK16"/>
      <c r="JBL16"/>
      <c r="JBM16"/>
      <c r="JBN16"/>
      <c r="JBO16"/>
      <c r="JBP16"/>
      <c r="JBQ16"/>
      <c r="JBR16"/>
      <c r="JBS16"/>
      <c r="JBT16"/>
      <c r="JBU16"/>
      <c r="JBV16"/>
      <c r="JBW16"/>
      <c r="JBX16"/>
      <c r="JBY16"/>
      <c r="JBZ16"/>
      <c r="JCA16"/>
      <c r="JCB16"/>
      <c r="JDG16" s="112"/>
      <c r="JDH16" s="112"/>
      <c r="JDI16" s="112"/>
      <c r="JDJ16" s="112"/>
      <c r="JDK16" s="112"/>
      <c r="JDL16" s="112"/>
      <c r="JDM16" s="112"/>
      <c r="JDN16" s="112"/>
      <c r="JDO16"/>
      <c r="JDP16"/>
      <c r="JDQ16"/>
      <c r="JDR16"/>
      <c r="JDS16"/>
      <c r="JDT16"/>
      <c r="JDU16"/>
      <c r="JDV16"/>
      <c r="JDW16"/>
      <c r="JDX16"/>
      <c r="JDY16"/>
      <c r="JDZ16"/>
      <c r="JEA16"/>
      <c r="JEB16"/>
      <c r="JEC16"/>
      <c r="JED16"/>
      <c r="JEE16"/>
      <c r="JEF16"/>
      <c r="JEG16"/>
      <c r="JEH16"/>
      <c r="JEI16"/>
      <c r="JEJ16"/>
      <c r="JFO16" s="112"/>
      <c r="JFP16" s="112"/>
      <c r="JFQ16" s="112"/>
      <c r="JFR16" s="112"/>
      <c r="JFS16" s="112"/>
      <c r="JFT16" s="112"/>
      <c r="JFU16" s="112"/>
      <c r="JFV16" s="112"/>
      <c r="JFW16"/>
      <c r="JFX16"/>
      <c r="JFY16"/>
      <c r="JFZ16"/>
      <c r="JGA16"/>
      <c r="JGB16"/>
      <c r="JGC16"/>
      <c r="JGD16"/>
      <c r="JGE16"/>
      <c r="JGF16"/>
      <c r="JGG16"/>
      <c r="JGH16"/>
      <c r="JGI16"/>
      <c r="JGJ16"/>
      <c r="JGK16"/>
      <c r="JGL16"/>
      <c r="JGM16"/>
      <c r="JGN16"/>
      <c r="JGO16"/>
      <c r="JGP16"/>
      <c r="JGQ16"/>
      <c r="JGR16"/>
      <c r="JHW16" s="112"/>
      <c r="JHX16" s="112"/>
      <c r="JHY16" s="112"/>
      <c r="JHZ16" s="112"/>
      <c r="JIA16" s="112"/>
      <c r="JIB16" s="112"/>
      <c r="JIC16" s="112"/>
      <c r="JID16" s="112"/>
      <c r="JIE16"/>
      <c r="JIF16"/>
      <c r="JIG16"/>
      <c r="JIH16"/>
      <c r="JII16"/>
      <c r="JIJ16"/>
      <c r="JIK16"/>
      <c r="JIL16"/>
      <c r="JIM16"/>
      <c r="JIN16"/>
      <c r="JIO16"/>
      <c r="JIP16"/>
      <c r="JIQ16"/>
      <c r="JIR16"/>
      <c r="JIS16"/>
      <c r="JIT16"/>
      <c r="JIU16"/>
      <c r="JIV16"/>
      <c r="JIW16"/>
      <c r="JIX16"/>
      <c r="JIY16"/>
      <c r="JIZ16"/>
      <c r="JKE16" s="112"/>
      <c r="JKF16" s="112"/>
      <c r="JKG16" s="112"/>
      <c r="JKH16" s="112"/>
      <c r="JKI16" s="112"/>
      <c r="JKJ16" s="112"/>
      <c r="JKK16" s="112"/>
      <c r="JKL16" s="112"/>
      <c r="JKM16"/>
      <c r="JKN16"/>
      <c r="JKO16"/>
      <c r="JKP16"/>
      <c r="JKQ16"/>
      <c r="JKR16"/>
      <c r="JKS16"/>
      <c r="JKT16"/>
      <c r="JKU16"/>
      <c r="JKV16"/>
      <c r="JKW16"/>
      <c r="JKX16"/>
      <c r="JKY16"/>
      <c r="JKZ16"/>
      <c r="JLA16"/>
      <c r="JLB16"/>
      <c r="JLC16"/>
      <c r="JLD16"/>
      <c r="JLE16"/>
      <c r="JLF16"/>
      <c r="JLG16"/>
      <c r="JLH16"/>
      <c r="JMM16" s="112"/>
      <c r="JMN16" s="112"/>
      <c r="JMO16" s="112"/>
      <c r="JMP16" s="112"/>
      <c r="JMQ16" s="112"/>
      <c r="JMR16" s="112"/>
      <c r="JMS16" s="112"/>
      <c r="JMT16" s="112"/>
      <c r="JMU16"/>
      <c r="JMV16"/>
      <c r="JMW16"/>
      <c r="JMX16"/>
      <c r="JMY16"/>
      <c r="JMZ16"/>
      <c r="JNA16"/>
      <c r="JNB16"/>
      <c r="JNC16"/>
      <c r="JND16"/>
      <c r="JNE16"/>
      <c r="JNF16"/>
      <c r="JNG16"/>
      <c r="JNH16"/>
      <c r="JNI16"/>
      <c r="JNJ16"/>
      <c r="JNK16"/>
      <c r="JNL16"/>
      <c r="JNM16"/>
      <c r="JNN16"/>
      <c r="JNO16"/>
      <c r="JNP16"/>
      <c r="JOU16" s="112"/>
      <c r="JOV16" s="112"/>
      <c r="JOW16" s="112"/>
      <c r="JOX16" s="112"/>
      <c r="JOY16" s="112"/>
      <c r="JOZ16" s="112"/>
      <c r="JPA16" s="112"/>
      <c r="JPB16" s="112"/>
      <c r="JPC16"/>
      <c r="JPD16"/>
      <c r="JPE16"/>
      <c r="JPF16"/>
      <c r="JPG16"/>
      <c r="JPH16"/>
      <c r="JPI16"/>
      <c r="JPJ16"/>
      <c r="JPK16"/>
      <c r="JPL16"/>
      <c r="JPM16"/>
      <c r="JPN16"/>
      <c r="JPO16"/>
      <c r="JPP16"/>
      <c r="JPQ16"/>
      <c r="JPR16"/>
      <c r="JPS16"/>
      <c r="JPT16"/>
      <c r="JPU16"/>
      <c r="JPV16"/>
      <c r="JPW16"/>
      <c r="JPX16"/>
      <c r="JRC16" s="112"/>
      <c r="JRD16" s="112"/>
      <c r="JRE16" s="112"/>
      <c r="JRF16" s="112"/>
      <c r="JRG16" s="112"/>
      <c r="JRH16" s="112"/>
      <c r="JRI16" s="112"/>
      <c r="JRJ16" s="112"/>
      <c r="JRK16"/>
      <c r="JRL16"/>
      <c r="JRM16"/>
      <c r="JRN16"/>
      <c r="JRO16"/>
      <c r="JRP16"/>
      <c r="JRQ16"/>
      <c r="JRR16"/>
      <c r="JRS16"/>
      <c r="JRT16"/>
      <c r="JRU16"/>
      <c r="JRV16"/>
      <c r="JRW16"/>
      <c r="JRX16"/>
      <c r="JRY16"/>
      <c r="JRZ16"/>
      <c r="JSA16"/>
      <c r="JSB16"/>
      <c r="JSC16"/>
      <c r="JSD16"/>
      <c r="JSE16"/>
      <c r="JSF16"/>
      <c r="JTK16" s="112"/>
      <c r="JTL16" s="112"/>
      <c r="JTM16" s="112"/>
      <c r="JTN16" s="112"/>
      <c r="JTO16" s="112"/>
      <c r="JTP16" s="112"/>
      <c r="JTQ16" s="112"/>
      <c r="JTR16" s="112"/>
      <c r="JTS16"/>
      <c r="JTT16"/>
      <c r="JTU16"/>
      <c r="JTV16"/>
      <c r="JTW16"/>
      <c r="JTX16"/>
      <c r="JTY16"/>
      <c r="JTZ16"/>
      <c r="JUA16"/>
      <c r="JUB16"/>
      <c r="JUC16"/>
      <c r="JUD16"/>
      <c r="JUE16"/>
      <c r="JUF16"/>
      <c r="JUG16"/>
      <c r="JUH16"/>
      <c r="JUI16"/>
      <c r="JUJ16"/>
      <c r="JUK16"/>
      <c r="JUL16"/>
      <c r="JUM16"/>
      <c r="JUN16"/>
      <c r="JVS16" s="112"/>
      <c r="JVT16" s="112"/>
      <c r="JVU16" s="112"/>
      <c r="JVV16" s="112"/>
      <c r="JVW16" s="112"/>
      <c r="JVX16" s="112"/>
      <c r="JVY16" s="112"/>
      <c r="JVZ16" s="112"/>
      <c r="JWA16"/>
      <c r="JWB16"/>
      <c r="JWC16"/>
      <c r="JWD16"/>
      <c r="JWE16"/>
      <c r="JWF16"/>
      <c r="JWG16"/>
      <c r="JWH16"/>
      <c r="JWI16"/>
      <c r="JWJ16"/>
      <c r="JWK16"/>
      <c r="JWL16"/>
      <c r="JWM16"/>
      <c r="JWN16"/>
      <c r="JWO16"/>
      <c r="JWP16"/>
      <c r="JWQ16"/>
      <c r="JWR16"/>
      <c r="JWS16"/>
      <c r="JWT16"/>
      <c r="JWU16"/>
      <c r="JWV16"/>
      <c r="JYA16" s="112"/>
      <c r="JYB16" s="112"/>
      <c r="JYC16" s="112"/>
      <c r="JYD16" s="112"/>
      <c r="JYE16" s="112"/>
      <c r="JYF16" s="112"/>
      <c r="JYG16" s="112"/>
      <c r="JYH16" s="112"/>
      <c r="JYI16"/>
      <c r="JYJ16"/>
      <c r="JYK16"/>
      <c r="JYL16"/>
      <c r="JYM16"/>
      <c r="JYN16"/>
      <c r="JYO16"/>
      <c r="JYP16"/>
      <c r="JYQ16"/>
      <c r="JYR16"/>
      <c r="JYS16"/>
      <c r="JYT16"/>
      <c r="JYU16"/>
      <c r="JYV16"/>
      <c r="JYW16"/>
      <c r="JYX16"/>
      <c r="JYY16"/>
      <c r="JYZ16"/>
      <c r="JZA16"/>
      <c r="JZB16"/>
      <c r="JZC16"/>
      <c r="JZD16"/>
      <c r="KAI16" s="112"/>
      <c r="KAJ16" s="112"/>
      <c r="KAK16" s="112"/>
      <c r="KAL16" s="112"/>
      <c r="KAM16" s="112"/>
      <c r="KAN16" s="112"/>
      <c r="KAO16" s="112"/>
      <c r="KAP16" s="112"/>
      <c r="KAQ16"/>
      <c r="KAR16"/>
      <c r="KAS16"/>
      <c r="KAT16"/>
      <c r="KAU16"/>
      <c r="KAV16"/>
      <c r="KAW16"/>
      <c r="KAX16"/>
      <c r="KAY16"/>
      <c r="KAZ16"/>
      <c r="KBA16"/>
      <c r="KBB16"/>
      <c r="KBC16"/>
      <c r="KBD16"/>
      <c r="KBE16"/>
      <c r="KBF16"/>
      <c r="KBG16"/>
      <c r="KBH16"/>
      <c r="KBI16"/>
      <c r="KBJ16"/>
      <c r="KBK16"/>
      <c r="KBL16"/>
      <c r="KCQ16" s="112"/>
      <c r="KCR16" s="112"/>
      <c r="KCS16" s="112"/>
      <c r="KCT16" s="112"/>
      <c r="KCU16" s="112"/>
      <c r="KCV16" s="112"/>
      <c r="KCW16" s="112"/>
      <c r="KCX16" s="112"/>
      <c r="KCY16"/>
      <c r="KCZ16"/>
      <c r="KDA16"/>
      <c r="KDB16"/>
      <c r="KDC16"/>
      <c r="KDD16"/>
      <c r="KDE16"/>
      <c r="KDF16"/>
      <c r="KDG16"/>
      <c r="KDH16"/>
      <c r="KDI16"/>
      <c r="KDJ16"/>
      <c r="KDK16"/>
      <c r="KDL16"/>
      <c r="KDM16"/>
      <c r="KDN16"/>
      <c r="KDO16"/>
      <c r="KDP16"/>
      <c r="KDQ16"/>
      <c r="KDR16"/>
      <c r="KDS16"/>
      <c r="KDT16"/>
      <c r="KEY16" s="112"/>
      <c r="KEZ16" s="112"/>
      <c r="KFA16" s="112"/>
      <c r="KFB16" s="112"/>
      <c r="KFC16" s="112"/>
      <c r="KFD16" s="112"/>
      <c r="KFE16" s="112"/>
      <c r="KFF16" s="112"/>
      <c r="KFG16"/>
      <c r="KFH16"/>
      <c r="KFI16"/>
      <c r="KFJ16"/>
      <c r="KFK16"/>
      <c r="KFL16"/>
      <c r="KFM16"/>
      <c r="KFN16"/>
      <c r="KFO16"/>
      <c r="KFP16"/>
      <c r="KFQ16"/>
      <c r="KFR16"/>
      <c r="KFS16"/>
      <c r="KFT16"/>
      <c r="KFU16"/>
      <c r="KFV16"/>
      <c r="KFW16"/>
      <c r="KFX16"/>
      <c r="KFY16"/>
      <c r="KFZ16"/>
      <c r="KGA16"/>
      <c r="KGB16"/>
      <c r="KHG16" s="112"/>
      <c r="KHH16" s="112"/>
      <c r="KHI16" s="112"/>
      <c r="KHJ16" s="112"/>
      <c r="KHK16" s="112"/>
      <c r="KHL16" s="112"/>
      <c r="KHM16" s="112"/>
      <c r="KHN16" s="112"/>
      <c r="KHO16"/>
      <c r="KHP16"/>
      <c r="KHQ16"/>
      <c r="KHR16"/>
      <c r="KHS16"/>
      <c r="KHT16"/>
      <c r="KHU16"/>
      <c r="KHV16"/>
      <c r="KHW16"/>
      <c r="KHX16"/>
      <c r="KHY16"/>
      <c r="KHZ16"/>
      <c r="KIA16"/>
      <c r="KIB16"/>
      <c r="KIC16"/>
      <c r="KID16"/>
      <c r="KIE16"/>
      <c r="KIF16"/>
      <c r="KIG16"/>
      <c r="KIH16"/>
      <c r="KII16"/>
      <c r="KIJ16"/>
      <c r="KJO16" s="112"/>
      <c r="KJP16" s="112"/>
      <c r="KJQ16" s="112"/>
      <c r="KJR16" s="112"/>
      <c r="KJS16" s="112"/>
      <c r="KJT16" s="112"/>
      <c r="KJU16" s="112"/>
      <c r="KJV16" s="112"/>
      <c r="KJW16"/>
      <c r="KJX16"/>
      <c r="KJY16"/>
      <c r="KJZ16"/>
      <c r="KKA16"/>
      <c r="KKB16"/>
      <c r="KKC16"/>
      <c r="KKD16"/>
      <c r="KKE16"/>
      <c r="KKF16"/>
      <c r="KKG16"/>
      <c r="KKH16"/>
      <c r="KKI16"/>
      <c r="KKJ16"/>
      <c r="KKK16"/>
      <c r="KKL16"/>
      <c r="KKM16"/>
      <c r="KKN16"/>
      <c r="KKO16"/>
      <c r="KKP16"/>
      <c r="KKQ16"/>
      <c r="KKR16"/>
      <c r="KLW16" s="112"/>
      <c r="KLX16" s="112"/>
      <c r="KLY16" s="112"/>
      <c r="KLZ16" s="112"/>
      <c r="KMA16" s="112"/>
      <c r="KMB16" s="112"/>
      <c r="KMC16" s="112"/>
      <c r="KMD16" s="112"/>
      <c r="KME16"/>
      <c r="KMF16"/>
      <c r="KMG16"/>
      <c r="KMH16"/>
      <c r="KMI16"/>
      <c r="KMJ16"/>
      <c r="KMK16"/>
      <c r="KML16"/>
      <c r="KMM16"/>
      <c r="KMN16"/>
      <c r="KMO16"/>
      <c r="KMP16"/>
      <c r="KMQ16"/>
      <c r="KMR16"/>
      <c r="KMS16"/>
      <c r="KMT16"/>
      <c r="KMU16"/>
      <c r="KMV16"/>
      <c r="KMW16"/>
      <c r="KMX16"/>
      <c r="KMY16"/>
      <c r="KMZ16"/>
      <c r="KOE16" s="112"/>
      <c r="KOF16" s="112"/>
      <c r="KOG16" s="112"/>
      <c r="KOH16" s="112"/>
      <c r="KOI16" s="112"/>
      <c r="KOJ16" s="112"/>
      <c r="KOK16" s="112"/>
      <c r="KOL16" s="112"/>
      <c r="KOM16"/>
      <c r="KON16"/>
      <c r="KOO16"/>
      <c r="KOP16"/>
      <c r="KOQ16"/>
      <c r="KOR16"/>
      <c r="KOS16"/>
      <c r="KOT16"/>
      <c r="KOU16"/>
      <c r="KOV16"/>
      <c r="KOW16"/>
      <c r="KOX16"/>
      <c r="KOY16"/>
      <c r="KOZ16"/>
      <c r="KPA16"/>
      <c r="KPB16"/>
      <c r="KPC16"/>
      <c r="KPD16"/>
      <c r="KPE16"/>
      <c r="KPF16"/>
      <c r="KPG16"/>
      <c r="KPH16"/>
      <c r="KQM16" s="112"/>
      <c r="KQN16" s="112"/>
      <c r="KQO16" s="112"/>
      <c r="KQP16" s="112"/>
      <c r="KQQ16" s="112"/>
      <c r="KQR16" s="112"/>
      <c r="KQS16" s="112"/>
      <c r="KQT16" s="112"/>
      <c r="KQU16"/>
      <c r="KQV16"/>
      <c r="KQW16"/>
      <c r="KQX16"/>
      <c r="KQY16"/>
      <c r="KQZ16"/>
      <c r="KRA16"/>
      <c r="KRB16"/>
      <c r="KRC16"/>
      <c r="KRD16"/>
      <c r="KRE16"/>
      <c r="KRF16"/>
      <c r="KRG16"/>
      <c r="KRH16"/>
      <c r="KRI16"/>
      <c r="KRJ16"/>
      <c r="KRK16"/>
      <c r="KRL16"/>
      <c r="KRM16"/>
      <c r="KRN16"/>
      <c r="KRO16"/>
      <c r="KRP16"/>
      <c r="KSU16" s="112"/>
      <c r="KSV16" s="112"/>
      <c r="KSW16" s="112"/>
      <c r="KSX16" s="112"/>
      <c r="KSY16" s="112"/>
      <c r="KSZ16" s="112"/>
      <c r="KTA16" s="112"/>
      <c r="KTB16" s="112"/>
      <c r="KTC16"/>
      <c r="KTD16"/>
      <c r="KTE16"/>
      <c r="KTF16"/>
      <c r="KTG16"/>
      <c r="KTH16"/>
      <c r="KTI16"/>
      <c r="KTJ16"/>
      <c r="KTK16"/>
      <c r="KTL16"/>
      <c r="KTM16"/>
      <c r="KTN16"/>
      <c r="KTO16"/>
      <c r="KTP16"/>
      <c r="KTQ16"/>
      <c r="KTR16"/>
      <c r="KTS16"/>
      <c r="KTT16"/>
      <c r="KTU16"/>
      <c r="KTV16"/>
      <c r="KTW16"/>
      <c r="KTX16"/>
      <c r="KVC16" s="112"/>
      <c r="KVD16" s="112"/>
      <c r="KVE16" s="112"/>
      <c r="KVF16" s="112"/>
      <c r="KVG16" s="112"/>
      <c r="KVH16" s="112"/>
      <c r="KVI16" s="112"/>
      <c r="KVJ16" s="112"/>
      <c r="KVK16"/>
      <c r="KVL16"/>
      <c r="KVM16"/>
      <c r="KVN16"/>
      <c r="KVO16"/>
      <c r="KVP16"/>
      <c r="KVQ16"/>
      <c r="KVR16"/>
      <c r="KVS16"/>
      <c r="KVT16"/>
      <c r="KVU16"/>
      <c r="KVV16"/>
      <c r="KVW16"/>
      <c r="KVX16"/>
      <c r="KVY16"/>
      <c r="KVZ16"/>
      <c r="KWA16"/>
      <c r="KWB16"/>
      <c r="KWC16"/>
      <c r="KWD16"/>
      <c r="KWE16"/>
      <c r="KWF16"/>
      <c r="KXK16" s="112"/>
      <c r="KXL16" s="112"/>
      <c r="KXM16" s="112"/>
      <c r="KXN16" s="112"/>
      <c r="KXO16" s="112"/>
      <c r="KXP16" s="112"/>
      <c r="KXQ16" s="112"/>
      <c r="KXR16" s="112"/>
      <c r="KXS16"/>
      <c r="KXT16"/>
      <c r="KXU16"/>
      <c r="KXV16"/>
      <c r="KXW16"/>
      <c r="KXX16"/>
      <c r="KXY16"/>
      <c r="KXZ16"/>
      <c r="KYA16"/>
      <c r="KYB16"/>
      <c r="KYC16"/>
      <c r="KYD16"/>
      <c r="KYE16"/>
      <c r="KYF16"/>
      <c r="KYG16"/>
      <c r="KYH16"/>
      <c r="KYI16"/>
      <c r="KYJ16"/>
      <c r="KYK16"/>
      <c r="KYL16"/>
      <c r="KYM16"/>
      <c r="KYN16"/>
      <c r="KZS16" s="112"/>
      <c r="KZT16" s="112"/>
      <c r="KZU16" s="112"/>
      <c r="KZV16" s="112"/>
      <c r="KZW16" s="112"/>
      <c r="KZX16" s="112"/>
      <c r="KZY16" s="112"/>
      <c r="KZZ16" s="112"/>
      <c r="LAA16"/>
      <c r="LAB16"/>
      <c r="LAC16"/>
      <c r="LAD16"/>
      <c r="LAE16"/>
      <c r="LAF16"/>
      <c r="LAG16"/>
      <c r="LAH16"/>
      <c r="LAI16"/>
      <c r="LAJ16"/>
      <c r="LAK16"/>
      <c r="LAL16"/>
      <c r="LAM16"/>
      <c r="LAN16"/>
      <c r="LAO16"/>
      <c r="LAP16"/>
      <c r="LAQ16"/>
      <c r="LAR16"/>
      <c r="LAS16"/>
      <c r="LAT16"/>
      <c r="LAU16"/>
      <c r="LAV16"/>
      <c r="LCA16" s="112"/>
      <c r="LCB16" s="112"/>
      <c r="LCC16" s="112"/>
      <c r="LCD16" s="112"/>
      <c r="LCE16" s="112"/>
      <c r="LCF16" s="112"/>
      <c r="LCG16" s="112"/>
      <c r="LCH16" s="112"/>
      <c r="LCI16"/>
      <c r="LCJ16"/>
      <c r="LCK16"/>
      <c r="LCL16"/>
      <c r="LCM16"/>
      <c r="LCN16"/>
      <c r="LCO16"/>
      <c r="LCP16"/>
      <c r="LCQ16"/>
      <c r="LCR16"/>
      <c r="LCS16"/>
      <c r="LCT16"/>
      <c r="LCU16"/>
      <c r="LCV16"/>
      <c r="LCW16"/>
      <c r="LCX16"/>
      <c r="LCY16"/>
      <c r="LCZ16"/>
      <c r="LDA16"/>
      <c r="LDB16"/>
      <c r="LDC16"/>
      <c r="LDD16"/>
      <c r="LEI16" s="112"/>
      <c r="LEJ16" s="112"/>
      <c r="LEK16" s="112"/>
      <c r="LEL16" s="112"/>
      <c r="LEM16" s="112"/>
      <c r="LEN16" s="112"/>
      <c r="LEO16" s="112"/>
      <c r="LEP16" s="112"/>
      <c r="LEQ16"/>
      <c r="LER16"/>
      <c r="LES16"/>
      <c r="LET16"/>
      <c r="LEU16"/>
      <c r="LEV16"/>
      <c r="LEW16"/>
      <c r="LEX16"/>
      <c r="LEY16"/>
      <c r="LEZ16"/>
      <c r="LFA16"/>
      <c r="LFB16"/>
      <c r="LFC16"/>
      <c r="LFD16"/>
      <c r="LFE16"/>
      <c r="LFF16"/>
      <c r="LFG16"/>
      <c r="LFH16"/>
      <c r="LFI16"/>
      <c r="LFJ16"/>
      <c r="LFK16"/>
      <c r="LFL16"/>
      <c r="LGQ16" s="112"/>
      <c r="LGR16" s="112"/>
      <c r="LGS16" s="112"/>
      <c r="LGT16" s="112"/>
      <c r="LGU16" s="112"/>
      <c r="LGV16" s="112"/>
      <c r="LGW16" s="112"/>
      <c r="LGX16" s="112"/>
      <c r="LGY16"/>
      <c r="LGZ16"/>
      <c r="LHA16"/>
      <c r="LHB16"/>
      <c r="LHC16"/>
      <c r="LHD16"/>
      <c r="LHE16"/>
      <c r="LHF16"/>
      <c r="LHG16"/>
      <c r="LHH16"/>
      <c r="LHI16"/>
      <c r="LHJ16"/>
      <c r="LHK16"/>
      <c r="LHL16"/>
      <c r="LHM16"/>
      <c r="LHN16"/>
      <c r="LHO16"/>
      <c r="LHP16"/>
      <c r="LHQ16"/>
      <c r="LHR16"/>
      <c r="LHS16"/>
      <c r="LHT16"/>
      <c r="LIY16" s="112"/>
      <c r="LIZ16" s="112"/>
      <c r="LJA16" s="112"/>
      <c r="LJB16" s="112"/>
      <c r="LJC16" s="112"/>
      <c r="LJD16" s="112"/>
      <c r="LJE16" s="112"/>
      <c r="LJF16" s="112"/>
      <c r="LJG16"/>
      <c r="LJH16"/>
      <c r="LJI16"/>
      <c r="LJJ16"/>
      <c r="LJK16"/>
      <c r="LJL16"/>
      <c r="LJM16"/>
      <c r="LJN16"/>
      <c r="LJO16"/>
      <c r="LJP16"/>
      <c r="LJQ16"/>
      <c r="LJR16"/>
      <c r="LJS16"/>
      <c r="LJT16"/>
      <c r="LJU16"/>
      <c r="LJV16"/>
      <c r="LJW16"/>
      <c r="LJX16"/>
      <c r="LJY16"/>
      <c r="LJZ16"/>
      <c r="LKA16"/>
      <c r="LKB16"/>
      <c r="LLG16" s="112"/>
      <c r="LLH16" s="112"/>
      <c r="LLI16" s="112"/>
      <c r="LLJ16" s="112"/>
      <c r="LLK16" s="112"/>
      <c r="LLL16" s="112"/>
      <c r="LLM16" s="112"/>
      <c r="LLN16" s="112"/>
      <c r="LLO16"/>
      <c r="LLP16"/>
      <c r="LLQ16"/>
      <c r="LLR16"/>
      <c r="LLS16"/>
      <c r="LLT16"/>
      <c r="LLU16"/>
      <c r="LLV16"/>
      <c r="LLW16"/>
      <c r="LLX16"/>
      <c r="LLY16"/>
      <c r="LLZ16"/>
      <c r="LMA16"/>
      <c r="LMB16"/>
      <c r="LMC16"/>
      <c r="LMD16"/>
      <c r="LME16"/>
      <c r="LMF16"/>
      <c r="LMG16"/>
      <c r="LMH16"/>
      <c r="LMI16"/>
      <c r="LMJ16"/>
      <c r="LNO16" s="112"/>
      <c r="LNP16" s="112"/>
      <c r="LNQ16" s="112"/>
      <c r="LNR16" s="112"/>
      <c r="LNS16" s="112"/>
      <c r="LNT16" s="112"/>
      <c r="LNU16" s="112"/>
      <c r="LNV16" s="112"/>
      <c r="LNW16"/>
      <c r="LNX16"/>
      <c r="LNY16"/>
      <c r="LNZ16"/>
      <c r="LOA16"/>
      <c r="LOB16"/>
      <c r="LOC16"/>
      <c r="LOD16"/>
      <c r="LOE16"/>
      <c r="LOF16"/>
      <c r="LOG16"/>
      <c r="LOH16"/>
      <c r="LOI16"/>
      <c r="LOJ16"/>
      <c r="LOK16"/>
      <c r="LOL16"/>
      <c r="LOM16"/>
      <c r="LON16"/>
      <c r="LOO16"/>
      <c r="LOP16"/>
      <c r="LOQ16"/>
      <c r="LOR16"/>
      <c r="LPW16" s="112"/>
      <c r="LPX16" s="112"/>
      <c r="LPY16" s="112"/>
      <c r="LPZ16" s="112"/>
      <c r="LQA16" s="112"/>
      <c r="LQB16" s="112"/>
      <c r="LQC16" s="112"/>
      <c r="LQD16" s="112"/>
      <c r="LQE16"/>
      <c r="LQF16"/>
      <c r="LQG16"/>
      <c r="LQH16"/>
      <c r="LQI16"/>
      <c r="LQJ16"/>
      <c r="LQK16"/>
      <c r="LQL16"/>
      <c r="LQM16"/>
      <c r="LQN16"/>
      <c r="LQO16"/>
      <c r="LQP16"/>
      <c r="LQQ16"/>
      <c r="LQR16"/>
      <c r="LQS16"/>
      <c r="LQT16"/>
      <c r="LQU16"/>
      <c r="LQV16"/>
      <c r="LQW16"/>
      <c r="LQX16"/>
      <c r="LQY16"/>
      <c r="LQZ16"/>
      <c r="LSE16" s="112"/>
      <c r="LSF16" s="112"/>
      <c r="LSG16" s="112"/>
      <c r="LSH16" s="112"/>
      <c r="LSI16" s="112"/>
      <c r="LSJ16" s="112"/>
      <c r="LSK16" s="112"/>
      <c r="LSL16" s="112"/>
      <c r="LSM16"/>
      <c r="LSN16"/>
      <c r="LSO16"/>
      <c r="LSP16"/>
      <c r="LSQ16"/>
      <c r="LSR16"/>
      <c r="LSS16"/>
      <c r="LST16"/>
      <c r="LSU16"/>
      <c r="LSV16"/>
      <c r="LSW16"/>
      <c r="LSX16"/>
      <c r="LSY16"/>
      <c r="LSZ16"/>
      <c r="LTA16"/>
      <c r="LTB16"/>
      <c r="LTC16"/>
      <c r="LTD16"/>
      <c r="LTE16"/>
      <c r="LTF16"/>
      <c r="LTG16"/>
      <c r="LTH16"/>
      <c r="LUM16" s="112"/>
      <c r="LUN16" s="112"/>
      <c r="LUO16" s="112"/>
      <c r="LUP16" s="112"/>
      <c r="LUQ16" s="112"/>
      <c r="LUR16" s="112"/>
      <c r="LUS16" s="112"/>
      <c r="LUT16" s="112"/>
      <c r="LUU16"/>
      <c r="LUV16"/>
      <c r="LUW16"/>
      <c r="LUX16"/>
      <c r="LUY16"/>
      <c r="LUZ16"/>
      <c r="LVA16"/>
      <c r="LVB16"/>
      <c r="LVC16"/>
      <c r="LVD16"/>
      <c r="LVE16"/>
      <c r="LVF16"/>
      <c r="LVG16"/>
      <c r="LVH16"/>
      <c r="LVI16"/>
      <c r="LVJ16"/>
      <c r="LVK16"/>
      <c r="LVL16"/>
      <c r="LVM16"/>
      <c r="LVN16"/>
      <c r="LVO16"/>
      <c r="LVP16"/>
      <c r="LWU16" s="112"/>
      <c r="LWV16" s="112"/>
      <c r="LWW16" s="112"/>
      <c r="LWX16" s="112"/>
      <c r="LWY16" s="112"/>
      <c r="LWZ16" s="112"/>
      <c r="LXA16" s="112"/>
      <c r="LXB16" s="112"/>
      <c r="LXC16"/>
      <c r="LXD16"/>
      <c r="LXE16"/>
      <c r="LXF16"/>
      <c r="LXG16"/>
      <c r="LXH16"/>
      <c r="LXI16"/>
      <c r="LXJ16"/>
      <c r="LXK16"/>
      <c r="LXL16"/>
      <c r="LXM16"/>
      <c r="LXN16"/>
      <c r="LXO16"/>
      <c r="LXP16"/>
      <c r="LXQ16"/>
      <c r="LXR16"/>
      <c r="LXS16"/>
      <c r="LXT16"/>
      <c r="LXU16"/>
      <c r="LXV16"/>
      <c r="LXW16"/>
      <c r="LXX16"/>
      <c r="LZC16" s="112"/>
      <c r="LZD16" s="112"/>
      <c r="LZE16" s="112"/>
      <c r="LZF16" s="112"/>
      <c r="LZG16" s="112"/>
      <c r="LZH16" s="112"/>
      <c r="LZI16" s="112"/>
      <c r="LZJ16" s="112"/>
      <c r="LZK16"/>
      <c r="LZL16"/>
      <c r="LZM16"/>
      <c r="LZN16"/>
      <c r="LZO16"/>
      <c r="LZP16"/>
      <c r="LZQ16"/>
      <c r="LZR16"/>
      <c r="LZS16"/>
      <c r="LZT16"/>
      <c r="LZU16"/>
      <c r="LZV16"/>
      <c r="LZW16"/>
      <c r="LZX16"/>
      <c r="LZY16"/>
      <c r="LZZ16"/>
      <c r="MAA16"/>
      <c r="MAB16"/>
      <c r="MAC16"/>
      <c r="MAD16"/>
      <c r="MAE16"/>
      <c r="MAF16"/>
      <c r="MBK16" s="112"/>
      <c r="MBL16" s="112"/>
      <c r="MBM16" s="112"/>
      <c r="MBN16" s="112"/>
      <c r="MBO16" s="112"/>
      <c r="MBP16" s="112"/>
      <c r="MBQ16" s="112"/>
      <c r="MBR16" s="112"/>
      <c r="MBS16"/>
      <c r="MBT16"/>
      <c r="MBU16"/>
      <c r="MBV16"/>
      <c r="MBW16"/>
      <c r="MBX16"/>
      <c r="MBY16"/>
      <c r="MBZ16"/>
      <c r="MCA16"/>
      <c r="MCB16"/>
      <c r="MCC16"/>
      <c r="MCD16"/>
      <c r="MCE16"/>
      <c r="MCF16"/>
      <c r="MCG16"/>
      <c r="MCH16"/>
      <c r="MCI16"/>
      <c r="MCJ16"/>
      <c r="MCK16"/>
      <c r="MCL16"/>
      <c r="MCM16"/>
      <c r="MCN16"/>
      <c r="MDS16" s="112"/>
      <c r="MDT16" s="112"/>
      <c r="MDU16" s="112"/>
      <c r="MDV16" s="112"/>
      <c r="MDW16" s="112"/>
      <c r="MDX16" s="112"/>
      <c r="MDY16" s="112"/>
      <c r="MDZ16" s="112"/>
      <c r="MEA16"/>
      <c r="MEB16"/>
      <c r="MEC16"/>
      <c r="MED16"/>
      <c r="MEE16"/>
      <c r="MEF16"/>
      <c r="MEG16"/>
      <c r="MEH16"/>
      <c r="MEI16"/>
      <c r="MEJ16"/>
      <c r="MEK16"/>
      <c r="MEL16"/>
      <c r="MEM16"/>
      <c r="MEN16"/>
      <c r="MEO16"/>
      <c r="MEP16"/>
      <c r="MEQ16"/>
      <c r="MER16"/>
      <c r="MES16"/>
      <c r="MET16"/>
      <c r="MEU16"/>
      <c r="MEV16"/>
      <c r="MGA16" s="112"/>
      <c r="MGB16" s="112"/>
      <c r="MGC16" s="112"/>
      <c r="MGD16" s="112"/>
      <c r="MGE16" s="112"/>
      <c r="MGF16" s="112"/>
      <c r="MGG16" s="112"/>
      <c r="MGH16" s="112"/>
      <c r="MGI16"/>
      <c r="MGJ16"/>
      <c r="MGK16"/>
      <c r="MGL16"/>
      <c r="MGM16"/>
      <c r="MGN16"/>
      <c r="MGO16"/>
      <c r="MGP16"/>
      <c r="MGQ16"/>
      <c r="MGR16"/>
      <c r="MGS16"/>
      <c r="MGT16"/>
      <c r="MGU16"/>
      <c r="MGV16"/>
      <c r="MGW16"/>
      <c r="MGX16"/>
      <c r="MGY16"/>
      <c r="MGZ16"/>
      <c r="MHA16"/>
      <c r="MHB16"/>
      <c r="MHC16"/>
      <c r="MHD16"/>
      <c r="MII16" s="112"/>
      <c r="MIJ16" s="112"/>
      <c r="MIK16" s="112"/>
      <c r="MIL16" s="112"/>
      <c r="MIM16" s="112"/>
      <c r="MIN16" s="112"/>
      <c r="MIO16" s="112"/>
      <c r="MIP16" s="112"/>
      <c r="MIQ16"/>
      <c r="MIR16"/>
      <c r="MIS16"/>
      <c r="MIT16"/>
      <c r="MIU16"/>
      <c r="MIV16"/>
      <c r="MIW16"/>
      <c r="MIX16"/>
      <c r="MIY16"/>
      <c r="MIZ16"/>
      <c r="MJA16"/>
      <c r="MJB16"/>
      <c r="MJC16"/>
      <c r="MJD16"/>
      <c r="MJE16"/>
      <c r="MJF16"/>
      <c r="MJG16"/>
      <c r="MJH16"/>
      <c r="MJI16"/>
      <c r="MJJ16"/>
      <c r="MJK16"/>
      <c r="MJL16"/>
      <c r="MKQ16" s="112"/>
      <c r="MKR16" s="112"/>
      <c r="MKS16" s="112"/>
      <c r="MKT16" s="112"/>
      <c r="MKU16" s="112"/>
      <c r="MKV16" s="112"/>
      <c r="MKW16" s="112"/>
      <c r="MKX16" s="112"/>
      <c r="MKY16"/>
      <c r="MKZ16"/>
      <c r="MLA16"/>
      <c r="MLB16"/>
      <c r="MLC16"/>
      <c r="MLD16"/>
      <c r="MLE16"/>
      <c r="MLF16"/>
      <c r="MLG16"/>
      <c r="MLH16"/>
      <c r="MLI16"/>
      <c r="MLJ16"/>
      <c r="MLK16"/>
      <c r="MLL16"/>
      <c r="MLM16"/>
      <c r="MLN16"/>
      <c r="MLO16"/>
      <c r="MLP16"/>
      <c r="MLQ16"/>
      <c r="MLR16"/>
      <c r="MLS16"/>
      <c r="MLT16"/>
      <c r="MMY16" s="112"/>
      <c r="MMZ16" s="112"/>
      <c r="MNA16" s="112"/>
      <c r="MNB16" s="112"/>
      <c r="MNC16" s="112"/>
      <c r="MND16" s="112"/>
      <c r="MNE16" s="112"/>
      <c r="MNF16" s="112"/>
      <c r="MNG16"/>
      <c r="MNH16"/>
      <c r="MNI16"/>
      <c r="MNJ16"/>
      <c r="MNK16"/>
      <c r="MNL16"/>
      <c r="MNM16"/>
      <c r="MNN16"/>
      <c r="MNO16"/>
      <c r="MNP16"/>
      <c r="MNQ16"/>
      <c r="MNR16"/>
      <c r="MNS16"/>
      <c r="MNT16"/>
      <c r="MNU16"/>
      <c r="MNV16"/>
      <c r="MNW16"/>
      <c r="MNX16"/>
      <c r="MNY16"/>
      <c r="MNZ16"/>
      <c r="MOA16"/>
      <c r="MOB16"/>
      <c r="MPG16" s="112"/>
      <c r="MPH16" s="112"/>
      <c r="MPI16" s="112"/>
      <c r="MPJ16" s="112"/>
      <c r="MPK16" s="112"/>
      <c r="MPL16" s="112"/>
      <c r="MPM16" s="112"/>
      <c r="MPN16" s="112"/>
      <c r="MPO16"/>
      <c r="MPP16"/>
      <c r="MPQ16"/>
      <c r="MPR16"/>
      <c r="MPS16"/>
      <c r="MPT16"/>
      <c r="MPU16"/>
      <c r="MPV16"/>
      <c r="MPW16"/>
      <c r="MPX16"/>
      <c r="MPY16"/>
      <c r="MPZ16"/>
      <c r="MQA16"/>
      <c r="MQB16"/>
      <c r="MQC16"/>
      <c r="MQD16"/>
      <c r="MQE16"/>
      <c r="MQF16"/>
      <c r="MQG16"/>
      <c r="MQH16"/>
      <c r="MQI16"/>
      <c r="MQJ16"/>
      <c r="MRO16" s="112"/>
      <c r="MRP16" s="112"/>
      <c r="MRQ16" s="112"/>
      <c r="MRR16" s="112"/>
      <c r="MRS16" s="112"/>
      <c r="MRT16" s="112"/>
      <c r="MRU16" s="112"/>
      <c r="MRV16" s="112"/>
      <c r="MRW16"/>
      <c r="MRX16"/>
      <c r="MRY16"/>
      <c r="MRZ16"/>
      <c r="MSA16"/>
      <c r="MSB16"/>
      <c r="MSC16"/>
      <c r="MSD16"/>
      <c r="MSE16"/>
      <c r="MSF16"/>
      <c r="MSG16"/>
      <c r="MSH16"/>
      <c r="MSI16"/>
      <c r="MSJ16"/>
      <c r="MSK16"/>
      <c r="MSL16"/>
      <c r="MSM16"/>
      <c r="MSN16"/>
      <c r="MSO16"/>
      <c r="MSP16"/>
      <c r="MSQ16"/>
      <c r="MSR16"/>
      <c r="MTW16" s="112"/>
      <c r="MTX16" s="112"/>
      <c r="MTY16" s="112"/>
      <c r="MTZ16" s="112"/>
      <c r="MUA16" s="112"/>
      <c r="MUB16" s="112"/>
      <c r="MUC16" s="112"/>
      <c r="MUD16" s="112"/>
      <c r="MUE16"/>
      <c r="MUF16"/>
      <c r="MUG16"/>
      <c r="MUH16"/>
      <c r="MUI16"/>
      <c r="MUJ16"/>
      <c r="MUK16"/>
      <c r="MUL16"/>
      <c r="MUM16"/>
      <c r="MUN16"/>
      <c r="MUO16"/>
      <c r="MUP16"/>
      <c r="MUQ16"/>
      <c r="MUR16"/>
      <c r="MUS16"/>
      <c r="MUT16"/>
      <c r="MUU16"/>
      <c r="MUV16"/>
      <c r="MUW16"/>
      <c r="MUX16"/>
      <c r="MUY16"/>
      <c r="MUZ16"/>
      <c r="MWE16" s="112"/>
      <c r="MWF16" s="112"/>
      <c r="MWG16" s="112"/>
      <c r="MWH16" s="112"/>
      <c r="MWI16" s="112"/>
      <c r="MWJ16" s="112"/>
      <c r="MWK16" s="112"/>
      <c r="MWL16" s="112"/>
      <c r="MWM16"/>
      <c r="MWN16"/>
      <c r="MWO16"/>
      <c r="MWP16"/>
      <c r="MWQ16"/>
      <c r="MWR16"/>
      <c r="MWS16"/>
      <c r="MWT16"/>
      <c r="MWU16"/>
      <c r="MWV16"/>
      <c r="MWW16"/>
      <c r="MWX16"/>
      <c r="MWY16"/>
      <c r="MWZ16"/>
      <c r="MXA16"/>
      <c r="MXB16"/>
      <c r="MXC16"/>
      <c r="MXD16"/>
      <c r="MXE16"/>
      <c r="MXF16"/>
      <c r="MXG16"/>
      <c r="MXH16"/>
      <c r="MYM16" s="112"/>
      <c r="MYN16" s="112"/>
      <c r="MYO16" s="112"/>
      <c r="MYP16" s="112"/>
      <c r="MYQ16" s="112"/>
      <c r="MYR16" s="112"/>
      <c r="MYS16" s="112"/>
      <c r="MYT16" s="112"/>
      <c r="MYU16"/>
      <c r="MYV16"/>
      <c r="MYW16"/>
      <c r="MYX16"/>
      <c r="MYY16"/>
      <c r="MYZ16"/>
      <c r="MZA16"/>
      <c r="MZB16"/>
      <c r="MZC16"/>
      <c r="MZD16"/>
      <c r="MZE16"/>
      <c r="MZF16"/>
      <c r="MZG16"/>
      <c r="MZH16"/>
      <c r="MZI16"/>
      <c r="MZJ16"/>
      <c r="MZK16"/>
      <c r="MZL16"/>
      <c r="MZM16"/>
      <c r="MZN16"/>
      <c r="MZO16"/>
      <c r="MZP16"/>
      <c r="NAU16" s="112"/>
      <c r="NAV16" s="112"/>
      <c r="NAW16" s="112"/>
      <c r="NAX16" s="112"/>
      <c r="NAY16" s="112"/>
      <c r="NAZ16" s="112"/>
      <c r="NBA16" s="112"/>
      <c r="NBB16" s="112"/>
      <c r="NBC16"/>
      <c r="NBD16"/>
      <c r="NBE16"/>
      <c r="NBF16"/>
      <c r="NBG16"/>
      <c r="NBH16"/>
      <c r="NBI16"/>
      <c r="NBJ16"/>
      <c r="NBK16"/>
      <c r="NBL16"/>
      <c r="NBM16"/>
      <c r="NBN16"/>
      <c r="NBO16"/>
      <c r="NBP16"/>
      <c r="NBQ16"/>
      <c r="NBR16"/>
      <c r="NBS16"/>
      <c r="NBT16"/>
      <c r="NBU16"/>
      <c r="NBV16"/>
      <c r="NBW16"/>
      <c r="NBX16"/>
      <c r="NDC16" s="112"/>
      <c r="NDD16" s="112"/>
      <c r="NDE16" s="112"/>
      <c r="NDF16" s="112"/>
      <c r="NDG16" s="112"/>
      <c r="NDH16" s="112"/>
      <c r="NDI16" s="112"/>
      <c r="NDJ16" s="112"/>
      <c r="NDK16"/>
      <c r="NDL16"/>
      <c r="NDM16"/>
      <c r="NDN16"/>
      <c r="NDO16"/>
      <c r="NDP16"/>
      <c r="NDQ16"/>
      <c r="NDR16"/>
      <c r="NDS16"/>
      <c r="NDT16"/>
      <c r="NDU16"/>
      <c r="NDV16"/>
      <c r="NDW16"/>
      <c r="NDX16"/>
      <c r="NDY16"/>
      <c r="NDZ16"/>
      <c r="NEA16"/>
      <c r="NEB16"/>
      <c r="NEC16"/>
      <c r="NED16"/>
      <c r="NEE16"/>
      <c r="NEF16"/>
      <c r="NFK16" s="112"/>
      <c r="NFL16" s="112"/>
      <c r="NFM16" s="112"/>
      <c r="NFN16" s="112"/>
      <c r="NFO16" s="112"/>
      <c r="NFP16" s="112"/>
      <c r="NFQ16" s="112"/>
      <c r="NFR16" s="112"/>
      <c r="NFS16"/>
      <c r="NFT16"/>
      <c r="NFU16"/>
      <c r="NFV16"/>
      <c r="NFW16"/>
      <c r="NFX16"/>
      <c r="NFY16"/>
      <c r="NFZ16"/>
      <c r="NGA16"/>
      <c r="NGB16"/>
      <c r="NGC16"/>
      <c r="NGD16"/>
      <c r="NGE16"/>
      <c r="NGF16"/>
      <c r="NGG16"/>
      <c r="NGH16"/>
      <c r="NGI16"/>
      <c r="NGJ16"/>
      <c r="NGK16"/>
      <c r="NGL16"/>
      <c r="NGM16"/>
      <c r="NGN16"/>
      <c r="NHS16" s="112"/>
      <c r="NHT16" s="112"/>
      <c r="NHU16" s="112"/>
      <c r="NHV16" s="112"/>
      <c r="NHW16" s="112"/>
      <c r="NHX16" s="112"/>
      <c r="NHY16" s="112"/>
      <c r="NHZ16" s="112"/>
      <c r="NIA16"/>
      <c r="NIB16"/>
      <c r="NIC16"/>
      <c r="NID16"/>
      <c r="NIE16"/>
      <c r="NIF16"/>
      <c r="NIG16"/>
      <c r="NIH16"/>
      <c r="NII16"/>
      <c r="NIJ16"/>
      <c r="NIK16"/>
      <c r="NIL16"/>
      <c r="NIM16"/>
      <c r="NIN16"/>
      <c r="NIO16"/>
      <c r="NIP16"/>
      <c r="NIQ16"/>
      <c r="NIR16"/>
      <c r="NIS16"/>
      <c r="NIT16"/>
      <c r="NIU16"/>
      <c r="NIV16"/>
      <c r="NKA16" s="112"/>
      <c r="NKB16" s="112"/>
      <c r="NKC16" s="112"/>
      <c r="NKD16" s="112"/>
      <c r="NKE16" s="112"/>
      <c r="NKF16" s="112"/>
      <c r="NKG16" s="112"/>
      <c r="NKH16" s="112"/>
      <c r="NKI16"/>
      <c r="NKJ16"/>
      <c r="NKK16"/>
      <c r="NKL16"/>
      <c r="NKM16"/>
      <c r="NKN16"/>
      <c r="NKO16"/>
      <c r="NKP16"/>
      <c r="NKQ16"/>
      <c r="NKR16"/>
      <c r="NKS16"/>
      <c r="NKT16"/>
      <c r="NKU16"/>
      <c r="NKV16"/>
      <c r="NKW16"/>
      <c r="NKX16"/>
      <c r="NKY16"/>
      <c r="NKZ16"/>
      <c r="NLA16"/>
      <c r="NLB16"/>
      <c r="NLC16"/>
      <c r="NLD16"/>
      <c r="NMI16" s="112"/>
      <c r="NMJ16" s="112"/>
      <c r="NMK16" s="112"/>
      <c r="NML16" s="112"/>
      <c r="NMM16" s="112"/>
      <c r="NMN16" s="112"/>
      <c r="NMO16" s="112"/>
      <c r="NMP16" s="112"/>
      <c r="NMQ16"/>
      <c r="NMR16"/>
      <c r="NMS16"/>
      <c r="NMT16"/>
      <c r="NMU16"/>
      <c r="NMV16"/>
      <c r="NMW16"/>
      <c r="NMX16"/>
      <c r="NMY16"/>
      <c r="NMZ16"/>
      <c r="NNA16"/>
      <c r="NNB16"/>
      <c r="NNC16"/>
      <c r="NND16"/>
      <c r="NNE16"/>
      <c r="NNF16"/>
      <c r="NNG16"/>
      <c r="NNH16"/>
      <c r="NNI16"/>
      <c r="NNJ16"/>
      <c r="NNK16"/>
      <c r="NNL16"/>
      <c r="NOQ16" s="112"/>
      <c r="NOR16" s="112"/>
      <c r="NOS16" s="112"/>
      <c r="NOT16" s="112"/>
      <c r="NOU16" s="112"/>
      <c r="NOV16" s="112"/>
      <c r="NOW16" s="112"/>
      <c r="NOX16" s="112"/>
      <c r="NOY16"/>
      <c r="NOZ16"/>
      <c r="NPA16"/>
      <c r="NPB16"/>
      <c r="NPC16"/>
      <c r="NPD16"/>
      <c r="NPE16"/>
      <c r="NPF16"/>
      <c r="NPG16"/>
      <c r="NPH16"/>
      <c r="NPI16"/>
      <c r="NPJ16"/>
      <c r="NPK16"/>
      <c r="NPL16"/>
      <c r="NPM16"/>
      <c r="NPN16"/>
      <c r="NPO16"/>
      <c r="NPP16"/>
      <c r="NPQ16"/>
      <c r="NPR16"/>
      <c r="NPS16"/>
      <c r="NPT16"/>
      <c r="NQY16" s="112"/>
      <c r="NQZ16" s="112"/>
      <c r="NRA16" s="112"/>
      <c r="NRB16" s="112"/>
      <c r="NRC16" s="112"/>
      <c r="NRD16" s="112"/>
      <c r="NRE16" s="112"/>
      <c r="NRF16" s="112"/>
      <c r="NRG16"/>
      <c r="NRH16"/>
      <c r="NRI16"/>
      <c r="NRJ16"/>
      <c r="NRK16"/>
      <c r="NRL16"/>
      <c r="NRM16"/>
      <c r="NRN16"/>
      <c r="NRO16"/>
      <c r="NRP16"/>
      <c r="NRQ16"/>
      <c r="NRR16"/>
      <c r="NRS16"/>
      <c r="NRT16"/>
      <c r="NRU16"/>
      <c r="NRV16"/>
      <c r="NRW16"/>
      <c r="NRX16"/>
      <c r="NRY16"/>
      <c r="NRZ16"/>
      <c r="NSA16"/>
      <c r="NSB16"/>
      <c r="NTG16" s="112"/>
      <c r="NTH16" s="112"/>
      <c r="NTI16" s="112"/>
      <c r="NTJ16" s="112"/>
      <c r="NTK16" s="112"/>
      <c r="NTL16" s="112"/>
      <c r="NTM16" s="112"/>
      <c r="NTN16" s="112"/>
      <c r="NTO16"/>
      <c r="NTP16"/>
      <c r="NTQ16"/>
      <c r="NTR16"/>
      <c r="NTS16"/>
      <c r="NTT16"/>
      <c r="NTU16"/>
      <c r="NTV16"/>
      <c r="NTW16"/>
      <c r="NTX16"/>
      <c r="NTY16"/>
      <c r="NTZ16"/>
      <c r="NUA16"/>
      <c r="NUB16"/>
      <c r="NUC16"/>
      <c r="NUD16"/>
      <c r="NUE16"/>
      <c r="NUF16"/>
      <c r="NUG16"/>
      <c r="NUH16"/>
      <c r="NUI16"/>
      <c r="NUJ16"/>
      <c r="NVO16" s="112"/>
      <c r="NVP16" s="112"/>
      <c r="NVQ16" s="112"/>
      <c r="NVR16" s="112"/>
      <c r="NVS16" s="112"/>
      <c r="NVT16" s="112"/>
      <c r="NVU16" s="112"/>
      <c r="NVV16" s="112"/>
      <c r="NVW16"/>
      <c r="NVX16"/>
      <c r="NVY16"/>
      <c r="NVZ16"/>
      <c r="NWA16"/>
      <c r="NWB16"/>
      <c r="NWC16"/>
      <c r="NWD16"/>
      <c r="NWE16"/>
      <c r="NWF16"/>
      <c r="NWG16"/>
      <c r="NWH16"/>
      <c r="NWI16"/>
      <c r="NWJ16"/>
      <c r="NWK16"/>
      <c r="NWL16"/>
      <c r="NWM16"/>
      <c r="NWN16"/>
      <c r="NWO16"/>
      <c r="NWP16"/>
      <c r="NWQ16"/>
      <c r="NWR16"/>
      <c r="NXW16" s="112"/>
      <c r="NXX16" s="112"/>
      <c r="NXY16" s="112"/>
      <c r="NXZ16" s="112"/>
      <c r="NYA16" s="112"/>
      <c r="NYB16" s="112"/>
      <c r="NYC16" s="112"/>
      <c r="NYD16" s="112"/>
      <c r="NYE16"/>
      <c r="NYF16"/>
      <c r="NYG16"/>
      <c r="NYH16"/>
      <c r="NYI16"/>
      <c r="NYJ16"/>
      <c r="NYK16"/>
      <c r="NYL16"/>
      <c r="NYM16"/>
      <c r="NYN16"/>
      <c r="NYO16"/>
      <c r="NYP16"/>
      <c r="NYQ16"/>
      <c r="NYR16"/>
      <c r="NYS16"/>
      <c r="NYT16"/>
      <c r="NYU16"/>
      <c r="NYV16"/>
      <c r="NYW16"/>
      <c r="NYX16"/>
      <c r="NYY16"/>
      <c r="NYZ16"/>
      <c r="OAE16" s="112"/>
      <c r="OAF16" s="112"/>
      <c r="OAG16" s="112"/>
      <c r="OAH16" s="112"/>
      <c r="OAI16" s="112"/>
      <c r="OAJ16" s="112"/>
      <c r="OAK16" s="112"/>
      <c r="OAL16" s="112"/>
      <c r="OAM16"/>
      <c r="OAN16"/>
      <c r="OAO16"/>
      <c r="OAP16"/>
      <c r="OAQ16"/>
      <c r="OAR16"/>
      <c r="OAS16"/>
      <c r="OAT16"/>
      <c r="OAU16"/>
      <c r="OAV16"/>
      <c r="OAW16"/>
      <c r="OAX16"/>
      <c r="OAY16"/>
      <c r="OAZ16"/>
      <c r="OBA16"/>
      <c r="OBB16"/>
      <c r="OBC16"/>
      <c r="OBD16"/>
      <c r="OBE16"/>
      <c r="OBF16"/>
      <c r="OBG16"/>
      <c r="OBH16"/>
      <c r="OCM16" s="112"/>
      <c r="OCN16" s="112"/>
      <c r="OCO16" s="112"/>
      <c r="OCP16" s="112"/>
      <c r="OCQ16" s="112"/>
      <c r="OCR16" s="112"/>
      <c r="OCS16" s="112"/>
      <c r="OCT16" s="112"/>
      <c r="OCU16"/>
      <c r="OCV16"/>
      <c r="OCW16"/>
      <c r="OCX16"/>
      <c r="OCY16"/>
      <c r="OCZ16"/>
      <c r="ODA16"/>
      <c r="ODB16"/>
      <c r="ODC16"/>
      <c r="ODD16"/>
      <c r="ODE16"/>
      <c r="ODF16"/>
      <c r="ODG16"/>
      <c r="ODH16"/>
      <c r="ODI16"/>
      <c r="ODJ16"/>
      <c r="ODK16"/>
      <c r="ODL16"/>
      <c r="ODM16"/>
      <c r="ODN16"/>
      <c r="ODO16"/>
      <c r="ODP16"/>
      <c r="OEU16" s="112"/>
      <c r="OEV16" s="112"/>
      <c r="OEW16" s="112"/>
      <c r="OEX16" s="112"/>
      <c r="OEY16" s="112"/>
      <c r="OEZ16" s="112"/>
      <c r="OFA16" s="112"/>
      <c r="OFB16" s="112"/>
      <c r="OFC16"/>
      <c r="OFD16"/>
      <c r="OFE16"/>
      <c r="OFF16"/>
      <c r="OFG16"/>
      <c r="OFH16"/>
      <c r="OFI16"/>
      <c r="OFJ16"/>
      <c r="OFK16"/>
      <c r="OFL16"/>
      <c r="OFM16"/>
      <c r="OFN16"/>
      <c r="OFO16"/>
      <c r="OFP16"/>
      <c r="OFQ16"/>
      <c r="OFR16"/>
      <c r="OFS16"/>
      <c r="OFT16"/>
      <c r="OFU16"/>
      <c r="OFV16"/>
      <c r="OFW16"/>
      <c r="OFX16"/>
      <c r="OHC16" s="112"/>
      <c r="OHD16" s="112"/>
      <c r="OHE16" s="112"/>
      <c r="OHF16" s="112"/>
      <c r="OHG16" s="112"/>
      <c r="OHH16" s="112"/>
      <c r="OHI16" s="112"/>
      <c r="OHJ16" s="112"/>
      <c r="OHK16"/>
      <c r="OHL16"/>
      <c r="OHM16"/>
      <c r="OHN16"/>
      <c r="OHO16"/>
      <c r="OHP16"/>
      <c r="OHQ16"/>
      <c r="OHR16"/>
      <c r="OHS16"/>
      <c r="OHT16"/>
      <c r="OHU16"/>
      <c r="OHV16"/>
      <c r="OHW16"/>
      <c r="OHX16"/>
      <c r="OHY16"/>
      <c r="OHZ16"/>
      <c r="OIA16"/>
      <c r="OIB16"/>
      <c r="OIC16"/>
      <c r="OID16"/>
      <c r="OIE16"/>
      <c r="OIF16"/>
      <c r="OJK16" s="112"/>
      <c r="OJL16" s="112"/>
      <c r="OJM16" s="112"/>
      <c r="OJN16" s="112"/>
      <c r="OJO16" s="112"/>
      <c r="OJP16" s="112"/>
      <c r="OJQ16" s="112"/>
      <c r="OJR16" s="112"/>
      <c r="OJS16"/>
      <c r="OJT16"/>
      <c r="OJU16"/>
      <c r="OJV16"/>
      <c r="OJW16"/>
      <c r="OJX16"/>
      <c r="OJY16"/>
      <c r="OJZ16"/>
      <c r="OKA16"/>
      <c r="OKB16"/>
      <c r="OKC16"/>
      <c r="OKD16"/>
      <c r="OKE16"/>
      <c r="OKF16"/>
      <c r="OKG16"/>
      <c r="OKH16"/>
      <c r="OKI16"/>
      <c r="OKJ16"/>
      <c r="OKK16"/>
      <c r="OKL16"/>
      <c r="OKM16"/>
      <c r="OKN16"/>
      <c r="OLS16" s="112"/>
      <c r="OLT16" s="112"/>
      <c r="OLU16" s="112"/>
      <c r="OLV16" s="112"/>
      <c r="OLW16" s="112"/>
      <c r="OLX16" s="112"/>
      <c r="OLY16" s="112"/>
      <c r="OLZ16" s="112"/>
      <c r="OMA16"/>
      <c r="OMB16"/>
      <c r="OMC16"/>
      <c r="OMD16"/>
      <c r="OME16"/>
      <c r="OMF16"/>
      <c r="OMG16"/>
      <c r="OMH16"/>
      <c r="OMI16"/>
      <c r="OMJ16"/>
      <c r="OMK16"/>
      <c r="OML16"/>
      <c r="OMM16"/>
      <c r="OMN16"/>
      <c r="OMO16"/>
      <c r="OMP16"/>
      <c r="OMQ16"/>
      <c r="OMR16"/>
      <c r="OMS16"/>
      <c r="OMT16"/>
      <c r="OMU16"/>
      <c r="OMV16"/>
      <c r="OOA16" s="112"/>
      <c r="OOB16" s="112"/>
      <c r="OOC16" s="112"/>
      <c r="OOD16" s="112"/>
      <c r="OOE16" s="112"/>
      <c r="OOF16" s="112"/>
      <c r="OOG16" s="112"/>
      <c r="OOH16" s="112"/>
      <c r="OOI16"/>
      <c r="OOJ16"/>
      <c r="OOK16"/>
      <c r="OOL16"/>
      <c r="OOM16"/>
      <c r="OON16"/>
      <c r="OOO16"/>
      <c r="OOP16"/>
      <c r="OOQ16"/>
      <c r="OOR16"/>
      <c r="OOS16"/>
      <c r="OOT16"/>
      <c r="OOU16"/>
      <c r="OOV16"/>
      <c r="OOW16"/>
      <c r="OOX16"/>
      <c r="OOY16"/>
      <c r="OOZ16"/>
      <c r="OPA16"/>
      <c r="OPB16"/>
      <c r="OPC16"/>
      <c r="OPD16"/>
      <c r="OQI16" s="112"/>
      <c r="OQJ16" s="112"/>
      <c r="OQK16" s="112"/>
      <c r="OQL16" s="112"/>
      <c r="OQM16" s="112"/>
      <c r="OQN16" s="112"/>
      <c r="OQO16" s="112"/>
      <c r="OQP16" s="112"/>
      <c r="OQQ16"/>
      <c r="OQR16"/>
      <c r="OQS16"/>
      <c r="OQT16"/>
      <c r="OQU16"/>
      <c r="OQV16"/>
      <c r="OQW16"/>
      <c r="OQX16"/>
      <c r="OQY16"/>
      <c r="OQZ16"/>
      <c r="ORA16"/>
      <c r="ORB16"/>
      <c r="ORC16"/>
      <c r="ORD16"/>
      <c r="ORE16"/>
      <c r="ORF16"/>
      <c r="ORG16"/>
      <c r="ORH16"/>
      <c r="ORI16"/>
      <c r="ORJ16"/>
      <c r="ORK16"/>
      <c r="ORL16"/>
      <c r="OSQ16" s="112"/>
      <c r="OSR16" s="112"/>
      <c r="OSS16" s="112"/>
      <c r="OST16" s="112"/>
      <c r="OSU16" s="112"/>
      <c r="OSV16" s="112"/>
      <c r="OSW16" s="112"/>
      <c r="OSX16" s="112"/>
      <c r="OSY16"/>
      <c r="OSZ16"/>
      <c r="OTA16"/>
      <c r="OTB16"/>
      <c r="OTC16"/>
      <c r="OTD16"/>
      <c r="OTE16"/>
      <c r="OTF16"/>
      <c r="OTG16"/>
      <c r="OTH16"/>
      <c r="OTI16"/>
      <c r="OTJ16"/>
      <c r="OTK16"/>
      <c r="OTL16"/>
      <c r="OTM16"/>
      <c r="OTN16"/>
      <c r="OTO16"/>
      <c r="OTP16"/>
      <c r="OTQ16"/>
      <c r="OTR16"/>
      <c r="OTS16"/>
      <c r="OTT16"/>
      <c r="OUY16" s="112"/>
      <c r="OUZ16" s="112"/>
      <c r="OVA16" s="112"/>
      <c r="OVB16" s="112"/>
      <c r="OVC16" s="112"/>
      <c r="OVD16" s="112"/>
      <c r="OVE16" s="112"/>
      <c r="OVF16" s="112"/>
      <c r="OVG16"/>
      <c r="OVH16"/>
      <c r="OVI16"/>
      <c r="OVJ16"/>
      <c r="OVK16"/>
      <c r="OVL16"/>
      <c r="OVM16"/>
      <c r="OVN16"/>
      <c r="OVO16"/>
      <c r="OVP16"/>
      <c r="OVQ16"/>
      <c r="OVR16"/>
      <c r="OVS16"/>
      <c r="OVT16"/>
      <c r="OVU16"/>
      <c r="OVV16"/>
      <c r="OVW16"/>
      <c r="OVX16"/>
      <c r="OVY16"/>
      <c r="OVZ16"/>
      <c r="OWA16"/>
      <c r="OWB16"/>
      <c r="OXG16" s="112"/>
      <c r="OXH16" s="112"/>
      <c r="OXI16" s="112"/>
      <c r="OXJ16" s="112"/>
      <c r="OXK16" s="112"/>
      <c r="OXL16" s="112"/>
      <c r="OXM16" s="112"/>
      <c r="OXN16" s="112"/>
      <c r="OXO16"/>
      <c r="OXP16"/>
      <c r="OXQ16"/>
      <c r="OXR16"/>
      <c r="OXS16"/>
      <c r="OXT16"/>
      <c r="OXU16"/>
      <c r="OXV16"/>
      <c r="OXW16"/>
      <c r="OXX16"/>
      <c r="OXY16"/>
      <c r="OXZ16"/>
      <c r="OYA16"/>
      <c r="OYB16"/>
      <c r="OYC16"/>
      <c r="OYD16"/>
      <c r="OYE16"/>
      <c r="OYF16"/>
      <c r="OYG16"/>
      <c r="OYH16"/>
      <c r="OYI16"/>
      <c r="OYJ16"/>
      <c r="OZO16" s="112"/>
      <c r="OZP16" s="112"/>
      <c r="OZQ16" s="112"/>
      <c r="OZR16" s="112"/>
      <c r="OZS16" s="112"/>
      <c r="OZT16" s="112"/>
      <c r="OZU16" s="112"/>
      <c r="OZV16" s="112"/>
      <c r="OZW16"/>
      <c r="OZX16"/>
      <c r="OZY16"/>
      <c r="OZZ16"/>
      <c r="PAA16"/>
      <c r="PAB16"/>
      <c r="PAC16"/>
      <c r="PAD16"/>
      <c r="PAE16"/>
      <c r="PAF16"/>
      <c r="PAG16"/>
      <c r="PAH16"/>
      <c r="PAI16"/>
      <c r="PAJ16"/>
      <c r="PAK16"/>
      <c r="PAL16"/>
      <c r="PAM16"/>
      <c r="PAN16"/>
      <c r="PAO16"/>
      <c r="PAP16"/>
      <c r="PAQ16"/>
      <c r="PAR16"/>
      <c r="PBW16" s="112"/>
      <c r="PBX16" s="112"/>
      <c r="PBY16" s="112"/>
      <c r="PBZ16" s="112"/>
      <c r="PCA16" s="112"/>
      <c r="PCB16" s="112"/>
      <c r="PCC16" s="112"/>
      <c r="PCD16" s="112"/>
      <c r="PCE16"/>
      <c r="PCF16"/>
      <c r="PCG16"/>
      <c r="PCH16"/>
      <c r="PCI16"/>
      <c r="PCJ16"/>
      <c r="PCK16"/>
      <c r="PCL16"/>
      <c r="PCM16"/>
      <c r="PCN16"/>
      <c r="PCO16"/>
      <c r="PCP16"/>
      <c r="PCQ16"/>
      <c r="PCR16"/>
      <c r="PCS16"/>
      <c r="PCT16"/>
      <c r="PCU16"/>
      <c r="PCV16"/>
      <c r="PCW16"/>
      <c r="PCX16"/>
      <c r="PCY16"/>
      <c r="PCZ16"/>
      <c r="PEE16" s="112"/>
      <c r="PEF16" s="112"/>
      <c r="PEG16" s="112"/>
      <c r="PEH16" s="112"/>
      <c r="PEI16" s="112"/>
      <c r="PEJ16" s="112"/>
      <c r="PEK16" s="112"/>
      <c r="PEL16" s="112"/>
      <c r="PEM16"/>
      <c r="PEN16"/>
      <c r="PEO16"/>
      <c r="PEP16"/>
      <c r="PEQ16"/>
      <c r="PER16"/>
      <c r="PES16"/>
      <c r="PET16"/>
      <c r="PEU16"/>
      <c r="PEV16"/>
      <c r="PEW16"/>
      <c r="PEX16"/>
      <c r="PEY16"/>
      <c r="PEZ16"/>
      <c r="PFA16"/>
      <c r="PFB16"/>
      <c r="PFC16"/>
      <c r="PFD16"/>
      <c r="PFE16"/>
      <c r="PFF16"/>
      <c r="PFG16"/>
      <c r="PFH16"/>
      <c r="PGM16" s="112"/>
      <c r="PGN16" s="112"/>
      <c r="PGO16" s="112"/>
      <c r="PGP16" s="112"/>
      <c r="PGQ16" s="112"/>
      <c r="PGR16" s="112"/>
      <c r="PGS16" s="112"/>
      <c r="PGT16" s="112"/>
      <c r="PGU16"/>
      <c r="PGV16"/>
      <c r="PGW16"/>
      <c r="PGX16"/>
      <c r="PGY16"/>
      <c r="PGZ16"/>
      <c r="PHA16"/>
      <c r="PHB16"/>
      <c r="PHC16"/>
      <c r="PHD16"/>
      <c r="PHE16"/>
      <c r="PHF16"/>
      <c r="PHG16"/>
      <c r="PHH16"/>
      <c r="PHI16"/>
      <c r="PHJ16"/>
      <c r="PHK16"/>
      <c r="PHL16"/>
      <c r="PHM16"/>
      <c r="PHN16"/>
      <c r="PHO16"/>
      <c r="PHP16"/>
      <c r="PIU16" s="112"/>
      <c r="PIV16" s="112"/>
      <c r="PIW16" s="112"/>
      <c r="PIX16" s="112"/>
      <c r="PIY16" s="112"/>
      <c r="PIZ16" s="112"/>
      <c r="PJA16" s="112"/>
      <c r="PJB16" s="112"/>
      <c r="PJC16"/>
      <c r="PJD16"/>
      <c r="PJE16"/>
      <c r="PJF16"/>
      <c r="PJG16"/>
      <c r="PJH16"/>
      <c r="PJI16"/>
      <c r="PJJ16"/>
      <c r="PJK16"/>
      <c r="PJL16"/>
      <c r="PJM16"/>
      <c r="PJN16"/>
      <c r="PJO16"/>
      <c r="PJP16"/>
      <c r="PJQ16"/>
      <c r="PJR16"/>
      <c r="PJS16"/>
      <c r="PJT16"/>
      <c r="PJU16"/>
      <c r="PJV16"/>
      <c r="PJW16"/>
      <c r="PJX16"/>
      <c r="PLC16" s="112"/>
      <c r="PLD16" s="112"/>
      <c r="PLE16" s="112"/>
      <c r="PLF16" s="112"/>
      <c r="PLG16" s="112"/>
      <c r="PLH16" s="112"/>
      <c r="PLI16" s="112"/>
      <c r="PLJ16" s="112"/>
      <c r="PLK16"/>
      <c r="PLL16"/>
      <c r="PLM16"/>
      <c r="PLN16"/>
      <c r="PLO16"/>
      <c r="PLP16"/>
      <c r="PLQ16"/>
      <c r="PLR16"/>
      <c r="PLS16"/>
      <c r="PLT16"/>
      <c r="PLU16"/>
      <c r="PLV16"/>
      <c r="PLW16"/>
      <c r="PLX16"/>
      <c r="PLY16"/>
      <c r="PLZ16"/>
      <c r="PMA16"/>
      <c r="PMB16"/>
      <c r="PMC16"/>
      <c r="PMD16"/>
      <c r="PME16"/>
      <c r="PMF16"/>
      <c r="PNK16" s="112"/>
      <c r="PNL16" s="112"/>
      <c r="PNM16" s="112"/>
      <c r="PNN16" s="112"/>
      <c r="PNO16" s="112"/>
      <c r="PNP16" s="112"/>
      <c r="PNQ16" s="112"/>
      <c r="PNR16" s="112"/>
      <c r="PNS16"/>
      <c r="PNT16"/>
      <c r="PNU16"/>
      <c r="PNV16"/>
      <c r="PNW16"/>
      <c r="PNX16"/>
      <c r="PNY16"/>
      <c r="PNZ16"/>
      <c r="POA16"/>
      <c r="POB16"/>
      <c r="POC16"/>
      <c r="POD16"/>
      <c r="POE16"/>
      <c r="POF16"/>
      <c r="POG16"/>
      <c r="POH16"/>
      <c r="POI16"/>
      <c r="POJ16"/>
      <c r="POK16"/>
      <c r="POL16"/>
      <c r="POM16"/>
      <c r="PON16"/>
      <c r="PPS16" s="112"/>
      <c r="PPT16" s="112"/>
      <c r="PPU16" s="112"/>
      <c r="PPV16" s="112"/>
      <c r="PPW16" s="112"/>
      <c r="PPX16" s="112"/>
      <c r="PPY16" s="112"/>
      <c r="PPZ16" s="112"/>
      <c r="PQA16"/>
      <c r="PQB16"/>
      <c r="PQC16"/>
      <c r="PQD16"/>
      <c r="PQE16"/>
      <c r="PQF16"/>
      <c r="PQG16"/>
      <c r="PQH16"/>
      <c r="PQI16"/>
      <c r="PQJ16"/>
      <c r="PQK16"/>
      <c r="PQL16"/>
      <c r="PQM16"/>
      <c r="PQN16"/>
      <c r="PQO16"/>
      <c r="PQP16"/>
      <c r="PQQ16"/>
      <c r="PQR16"/>
      <c r="PQS16"/>
      <c r="PQT16"/>
      <c r="PQU16"/>
      <c r="PQV16"/>
      <c r="PSA16" s="112"/>
      <c r="PSB16" s="112"/>
      <c r="PSC16" s="112"/>
      <c r="PSD16" s="112"/>
      <c r="PSE16" s="112"/>
      <c r="PSF16" s="112"/>
      <c r="PSG16" s="112"/>
      <c r="PSH16" s="112"/>
      <c r="PSI16"/>
      <c r="PSJ16"/>
      <c r="PSK16"/>
      <c r="PSL16"/>
      <c r="PSM16"/>
      <c r="PSN16"/>
      <c r="PSO16"/>
      <c r="PSP16"/>
      <c r="PSQ16"/>
      <c r="PSR16"/>
      <c r="PSS16"/>
      <c r="PST16"/>
      <c r="PSU16"/>
      <c r="PSV16"/>
      <c r="PSW16"/>
      <c r="PSX16"/>
      <c r="PSY16"/>
      <c r="PSZ16"/>
      <c r="PTA16"/>
      <c r="PTB16"/>
      <c r="PTC16"/>
      <c r="PTD16"/>
      <c r="PUI16" s="112"/>
      <c r="PUJ16" s="112"/>
      <c r="PUK16" s="112"/>
      <c r="PUL16" s="112"/>
      <c r="PUM16" s="112"/>
      <c r="PUN16" s="112"/>
      <c r="PUO16" s="112"/>
      <c r="PUP16" s="112"/>
      <c r="PUQ16"/>
      <c r="PUR16"/>
      <c r="PUS16"/>
      <c r="PUT16"/>
      <c r="PUU16"/>
      <c r="PUV16"/>
      <c r="PUW16"/>
      <c r="PUX16"/>
      <c r="PUY16"/>
      <c r="PUZ16"/>
      <c r="PVA16"/>
      <c r="PVB16"/>
      <c r="PVC16"/>
      <c r="PVD16"/>
      <c r="PVE16"/>
      <c r="PVF16"/>
      <c r="PVG16"/>
      <c r="PVH16"/>
      <c r="PVI16"/>
      <c r="PVJ16"/>
      <c r="PVK16"/>
      <c r="PVL16"/>
      <c r="PWQ16" s="112"/>
      <c r="PWR16" s="112"/>
      <c r="PWS16" s="112"/>
      <c r="PWT16" s="112"/>
      <c r="PWU16" s="112"/>
      <c r="PWV16" s="112"/>
      <c r="PWW16" s="112"/>
      <c r="PWX16" s="112"/>
      <c r="PWY16"/>
      <c r="PWZ16"/>
      <c r="PXA16"/>
      <c r="PXB16"/>
      <c r="PXC16"/>
      <c r="PXD16"/>
      <c r="PXE16"/>
      <c r="PXF16"/>
      <c r="PXG16"/>
      <c r="PXH16"/>
      <c r="PXI16"/>
      <c r="PXJ16"/>
      <c r="PXK16"/>
      <c r="PXL16"/>
      <c r="PXM16"/>
      <c r="PXN16"/>
      <c r="PXO16"/>
      <c r="PXP16"/>
      <c r="PXQ16"/>
      <c r="PXR16"/>
      <c r="PXS16"/>
      <c r="PXT16"/>
      <c r="PYY16" s="112"/>
      <c r="PYZ16" s="112"/>
      <c r="PZA16" s="112"/>
      <c r="PZB16" s="112"/>
      <c r="PZC16" s="112"/>
      <c r="PZD16" s="112"/>
      <c r="PZE16" s="112"/>
      <c r="PZF16" s="112"/>
      <c r="PZG16"/>
      <c r="PZH16"/>
      <c r="PZI16"/>
      <c r="PZJ16"/>
      <c r="PZK16"/>
      <c r="PZL16"/>
      <c r="PZM16"/>
      <c r="PZN16"/>
      <c r="PZO16"/>
      <c r="PZP16"/>
      <c r="PZQ16"/>
      <c r="PZR16"/>
      <c r="PZS16"/>
      <c r="PZT16"/>
      <c r="PZU16"/>
      <c r="PZV16"/>
      <c r="PZW16"/>
      <c r="PZX16"/>
      <c r="PZY16"/>
      <c r="PZZ16"/>
      <c r="QAA16"/>
      <c r="QAB16"/>
      <c r="QBG16" s="112"/>
      <c r="QBH16" s="112"/>
      <c r="QBI16" s="112"/>
      <c r="QBJ16" s="112"/>
      <c r="QBK16" s="112"/>
      <c r="QBL16" s="112"/>
      <c r="QBM16" s="112"/>
      <c r="QBN16" s="112"/>
      <c r="QBO16"/>
      <c r="QBP16"/>
      <c r="QBQ16"/>
      <c r="QBR16"/>
      <c r="QBS16"/>
      <c r="QBT16"/>
      <c r="QBU16"/>
      <c r="QBV16"/>
      <c r="QBW16"/>
      <c r="QBX16"/>
      <c r="QBY16"/>
      <c r="QBZ16"/>
      <c r="QCA16"/>
      <c r="QCB16"/>
      <c r="QCC16"/>
      <c r="QCD16"/>
      <c r="QCE16"/>
      <c r="QCF16"/>
      <c r="QCG16"/>
      <c r="QCH16"/>
      <c r="QCI16"/>
      <c r="QCJ16"/>
      <c r="QDO16" s="112"/>
      <c r="QDP16" s="112"/>
      <c r="QDQ16" s="112"/>
      <c r="QDR16" s="112"/>
      <c r="QDS16" s="112"/>
      <c r="QDT16" s="112"/>
      <c r="QDU16" s="112"/>
      <c r="QDV16" s="112"/>
      <c r="QDW16"/>
      <c r="QDX16"/>
      <c r="QDY16"/>
      <c r="QDZ16"/>
      <c r="QEA16"/>
      <c r="QEB16"/>
      <c r="QEC16"/>
      <c r="QED16"/>
      <c r="QEE16"/>
      <c r="QEF16"/>
      <c r="QEG16"/>
      <c r="QEH16"/>
      <c r="QEI16"/>
      <c r="QEJ16"/>
      <c r="QEK16"/>
      <c r="QEL16"/>
      <c r="QEM16"/>
      <c r="QEN16"/>
      <c r="QEO16"/>
      <c r="QEP16"/>
      <c r="QEQ16"/>
      <c r="QER16"/>
      <c r="QFW16" s="112"/>
      <c r="QFX16" s="112"/>
      <c r="QFY16" s="112"/>
      <c r="QFZ16" s="112"/>
      <c r="QGA16" s="112"/>
      <c r="QGB16" s="112"/>
      <c r="QGC16" s="112"/>
      <c r="QGD16" s="112"/>
      <c r="QGE16"/>
      <c r="QGF16"/>
      <c r="QGG16"/>
      <c r="QGH16"/>
      <c r="QGI16"/>
      <c r="QGJ16"/>
      <c r="QGK16"/>
      <c r="QGL16"/>
      <c r="QGM16"/>
      <c r="QGN16"/>
      <c r="QGO16"/>
      <c r="QGP16"/>
      <c r="QGQ16"/>
      <c r="QGR16"/>
      <c r="QGS16"/>
      <c r="QGT16"/>
      <c r="QGU16"/>
      <c r="QGV16"/>
      <c r="QGW16"/>
      <c r="QGX16"/>
      <c r="QGY16"/>
      <c r="QGZ16"/>
      <c r="QIE16" s="112"/>
      <c r="QIF16" s="112"/>
      <c r="QIG16" s="112"/>
      <c r="QIH16" s="112"/>
      <c r="QII16" s="112"/>
      <c r="QIJ16" s="112"/>
      <c r="QIK16" s="112"/>
      <c r="QIL16" s="112"/>
      <c r="QIM16"/>
      <c r="QIN16"/>
      <c r="QIO16"/>
      <c r="QIP16"/>
      <c r="QIQ16"/>
      <c r="QIR16"/>
      <c r="QIS16"/>
      <c r="QIT16"/>
      <c r="QIU16"/>
      <c r="QIV16"/>
      <c r="QIW16"/>
      <c r="QIX16"/>
      <c r="QIY16"/>
      <c r="QIZ16"/>
      <c r="QJA16"/>
      <c r="QJB16"/>
      <c r="QJC16"/>
      <c r="QJD16"/>
      <c r="QJE16"/>
      <c r="QJF16"/>
      <c r="QJG16"/>
      <c r="QJH16"/>
      <c r="QKM16" s="112"/>
      <c r="QKN16" s="112"/>
      <c r="QKO16" s="112"/>
      <c r="QKP16" s="112"/>
      <c r="QKQ16" s="112"/>
      <c r="QKR16" s="112"/>
      <c r="QKS16" s="112"/>
      <c r="QKT16" s="112"/>
      <c r="QKU16"/>
      <c r="QKV16"/>
      <c r="QKW16"/>
      <c r="QKX16"/>
      <c r="QKY16"/>
      <c r="QKZ16"/>
      <c r="QLA16"/>
      <c r="QLB16"/>
      <c r="QLC16"/>
      <c r="QLD16"/>
      <c r="QLE16"/>
      <c r="QLF16"/>
      <c r="QLG16"/>
      <c r="QLH16"/>
      <c r="QLI16"/>
      <c r="QLJ16"/>
      <c r="QLK16"/>
      <c r="QLL16"/>
      <c r="QLM16"/>
      <c r="QLN16"/>
      <c r="QLO16"/>
      <c r="QLP16"/>
      <c r="QMU16" s="112"/>
      <c r="QMV16" s="112"/>
      <c r="QMW16" s="112"/>
      <c r="QMX16" s="112"/>
      <c r="QMY16" s="112"/>
      <c r="QMZ16" s="112"/>
      <c r="QNA16" s="112"/>
      <c r="QNB16" s="112"/>
      <c r="QNC16"/>
      <c r="QND16"/>
      <c r="QNE16"/>
      <c r="QNF16"/>
      <c r="QNG16"/>
      <c r="QNH16"/>
      <c r="QNI16"/>
      <c r="QNJ16"/>
      <c r="QNK16"/>
      <c r="QNL16"/>
      <c r="QNM16"/>
      <c r="QNN16"/>
      <c r="QNO16"/>
      <c r="QNP16"/>
      <c r="QNQ16"/>
      <c r="QNR16"/>
      <c r="QNS16"/>
      <c r="QNT16"/>
      <c r="QNU16"/>
      <c r="QNV16"/>
      <c r="QNW16"/>
      <c r="QNX16"/>
      <c r="QPC16" s="112"/>
      <c r="QPD16" s="112"/>
      <c r="QPE16" s="112"/>
      <c r="QPF16" s="112"/>
      <c r="QPG16" s="112"/>
      <c r="QPH16" s="112"/>
      <c r="QPI16" s="112"/>
      <c r="QPJ16" s="112"/>
      <c r="QPK16"/>
      <c r="QPL16"/>
      <c r="QPM16"/>
      <c r="QPN16"/>
      <c r="QPO16"/>
      <c r="QPP16"/>
      <c r="QPQ16"/>
      <c r="QPR16"/>
      <c r="QPS16"/>
      <c r="QPT16"/>
      <c r="QPU16"/>
      <c r="QPV16"/>
      <c r="QPW16"/>
      <c r="QPX16"/>
      <c r="QPY16"/>
      <c r="QPZ16"/>
      <c r="QQA16"/>
      <c r="QQB16"/>
      <c r="QQC16"/>
      <c r="QQD16"/>
      <c r="QQE16"/>
      <c r="QQF16"/>
      <c r="QRK16" s="112"/>
      <c r="QRL16" s="112"/>
      <c r="QRM16" s="112"/>
      <c r="QRN16" s="112"/>
      <c r="QRO16" s="112"/>
      <c r="QRP16" s="112"/>
      <c r="QRQ16" s="112"/>
      <c r="QRR16" s="112"/>
      <c r="QRS16"/>
      <c r="QRT16"/>
      <c r="QRU16"/>
      <c r="QRV16"/>
      <c r="QRW16"/>
      <c r="QRX16"/>
      <c r="QRY16"/>
      <c r="QRZ16"/>
      <c r="QSA16"/>
      <c r="QSB16"/>
      <c r="QSC16"/>
      <c r="QSD16"/>
      <c r="QSE16"/>
      <c r="QSF16"/>
      <c r="QSG16"/>
      <c r="QSH16"/>
      <c r="QSI16"/>
      <c r="QSJ16"/>
      <c r="QSK16"/>
      <c r="QSL16"/>
      <c r="QSM16"/>
      <c r="QSN16"/>
      <c r="QTS16" s="112"/>
      <c r="QTT16" s="112"/>
      <c r="QTU16" s="112"/>
      <c r="QTV16" s="112"/>
      <c r="QTW16" s="112"/>
      <c r="QTX16" s="112"/>
      <c r="QTY16" s="112"/>
      <c r="QTZ16" s="112"/>
      <c r="QUA16"/>
      <c r="QUB16"/>
      <c r="QUC16"/>
      <c r="QUD16"/>
      <c r="QUE16"/>
      <c r="QUF16"/>
      <c r="QUG16"/>
      <c r="QUH16"/>
      <c r="QUI16"/>
      <c r="QUJ16"/>
      <c r="QUK16"/>
      <c r="QUL16"/>
      <c r="QUM16"/>
      <c r="QUN16"/>
      <c r="QUO16"/>
      <c r="QUP16"/>
      <c r="QUQ16"/>
      <c r="QUR16"/>
      <c r="QUS16"/>
      <c r="QUT16"/>
      <c r="QUU16"/>
      <c r="QUV16"/>
      <c r="QWA16" s="112"/>
      <c r="QWB16" s="112"/>
      <c r="QWC16" s="112"/>
      <c r="QWD16" s="112"/>
      <c r="QWE16" s="112"/>
      <c r="QWF16" s="112"/>
      <c r="QWG16" s="112"/>
      <c r="QWH16" s="112"/>
      <c r="QWI16"/>
      <c r="QWJ16"/>
      <c r="QWK16"/>
      <c r="QWL16"/>
      <c r="QWM16"/>
      <c r="QWN16"/>
      <c r="QWO16"/>
      <c r="QWP16"/>
      <c r="QWQ16"/>
      <c r="QWR16"/>
      <c r="QWS16"/>
      <c r="QWT16"/>
      <c r="QWU16"/>
      <c r="QWV16"/>
      <c r="QWW16"/>
      <c r="QWX16"/>
      <c r="QWY16"/>
      <c r="QWZ16"/>
      <c r="QXA16"/>
      <c r="QXB16"/>
      <c r="QXC16"/>
      <c r="QXD16"/>
      <c r="QYI16" s="112"/>
      <c r="QYJ16" s="112"/>
      <c r="QYK16" s="112"/>
      <c r="QYL16" s="112"/>
      <c r="QYM16" s="112"/>
      <c r="QYN16" s="112"/>
      <c r="QYO16" s="112"/>
      <c r="QYP16" s="112"/>
      <c r="QYQ16"/>
      <c r="QYR16"/>
      <c r="QYS16"/>
      <c r="QYT16"/>
      <c r="QYU16"/>
      <c r="QYV16"/>
      <c r="QYW16"/>
      <c r="QYX16"/>
      <c r="QYY16"/>
      <c r="QYZ16"/>
      <c r="QZA16"/>
      <c r="QZB16"/>
      <c r="QZC16"/>
      <c r="QZD16"/>
      <c r="QZE16"/>
      <c r="QZF16"/>
      <c r="QZG16"/>
      <c r="QZH16"/>
      <c r="QZI16"/>
      <c r="QZJ16"/>
      <c r="QZK16"/>
      <c r="QZL16"/>
      <c r="RAQ16" s="112"/>
      <c r="RAR16" s="112"/>
      <c r="RAS16" s="112"/>
      <c r="RAT16" s="112"/>
      <c r="RAU16" s="112"/>
      <c r="RAV16" s="112"/>
      <c r="RAW16" s="112"/>
      <c r="RAX16" s="112"/>
      <c r="RAY16"/>
      <c r="RAZ16"/>
      <c r="RBA16"/>
      <c r="RBB16"/>
      <c r="RBC16"/>
      <c r="RBD16"/>
      <c r="RBE16"/>
      <c r="RBF16"/>
      <c r="RBG16"/>
      <c r="RBH16"/>
      <c r="RBI16"/>
      <c r="RBJ16"/>
      <c r="RBK16"/>
      <c r="RBL16"/>
      <c r="RBM16"/>
      <c r="RBN16"/>
      <c r="RBO16"/>
      <c r="RBP16"/>
      <c r="RBQ16"/>
      <c r="RBR16"/>
      <c r="RBS16"/>
      <c r="RBT16"/>
      <c r="RCY16" s="112"/>
      <c r="RCZ16" s="112"/>
      <c r="RDA16" s="112"/>
      <c r="RDB16" s="112"/>
      <c r="RDC16" s="112"/>
      <c r="RDD16" s="112"/>
      <c r="RDE16" s="112"/>
      <c r="RDF16" s="112"/>
      <c r="RDG16"/>
      <c r="RDH16"/>
      <c r="RDI16"/>
      <c r="RDJ16"/>
      <c r="RDK16"/>
      <c r="RDL16"/>
      <c r="RDM16"/>
      <c r="RDN16"/>
      <c r="RDO16"/>
      <c r="RDP16"/>
      <c r="RDQ16"/>
      <c r="RDR16"/>
      <c r="RDS16"/>
      <c r="RDT16"/>
      <c r="RDU16"/>
      <c r="RDV16"/>
      <c r="RDW16"/>
      <c r="RDX16"/>
      <c r="RDY16"/>
      <c r="RDZ16"/>
      <c r="REA16"/>
      <c r="REB16"/>
      <c r="RFG16" s="112"/>
      <c r="RFH16" s="112"/>
      <c r="RFI16" s="112"/>
      <c r="RFJ16" s="112"/>
      <c r="RFK16" s="112"/>
      <c r="RFL16" s="112"/>
      <c r="RFM16" s="112"/>
      <c r="RFN16" s="112"/>
      <c r="RFO16"/>
      <c r="RFP16"/>
      <c r="RFQ16"/>
      <c r="RFR16"/>
      <c r="RFS16"/>
      <c r="RFT16"/>
      <c r="RFU16"/>
      <c r="RFV16"/>
      <c r="RFW16"/>
      <c r="RFX16"/>
      <c r="RFY16"/>
      <c r="RFZ16"/>
      <c r="RGA16"/>
      <c r="RGB16"/>
      <c r="RGC16"/>
      <c r="RGD16"/>
      <c r="RGE16"/>
      <c r="RGF16"/>
      <c r="RGG16"/>
      <c r="RGH16"/>
      <c r="RGI16"/>
      <c r="RGJ16"/>
      <c r="RHO16" s="112"/>
      <c r="RHP16" s="112"/>
      <c r="RHQ16" s="112"/>
      <c r="RHR16" s="112"/>
      <c r="RHS16" s="112"/>
      <c r="RHT16" s="112"/>
      <c r="RHU16" s="112"/>
      <c r="RHV16" s="112"/>
      <c r="RHW16"/>
      <c r="RHX16"/>
      <c r="RHY16"/>
      <c r="RHZ16"/>
      <c r="RIA16"/>
      <c r="RIB16"/>
      <c r="RIC16"/>
      <c r="RID16"/>
      <c r="RIE16"/>
      <c r="RIF16"/>
      <c r="RIG16"/>
      <c r="RIH16"/>
      <c r="RII16"/>
      <c r="RIJ16"/>
      <c r="RIK16"/>
      <c r="RIL16"/>
      <c r="RIM16"/>
      <c r="RIN16"/>
      <c r="RIO16"/>
      <c r="RIP16"/>
      <c r="RIQ16"/>
      <c r="RIR16"/>
      <c r="RJW16" s="112"/>
      <c r="RJX16" s="112"/>
      <c r="RJY16" s="112"/>
      <c r="RJZ16" s="112"/>
      <c r="RKA16" s="112"/>
      <c r="RKB16" s="112"/>
      <c r="RKC16" s="112"/>
      <c r="RKD16" s="112"/>
      <c r="RKE16"/>
      <c r="RKF16"/>
      <c r="RKG16"/>
      <c r="RKH16"/>
      <c r="RKI16"/>
      <c r="RKJ16"/>
      <c r="RKK16"/>
      <c r="RKL16"/>
      <c r="RKM16"/>
      <c r="RKN16"/>
      <c r="RKO16"/>
      <c r="RKP16"/>
      <c r="RKQ16"/>
      <c r="RKR16"/>
      <c r="RKS16"/>
      <c r="RKT16"/>
      <c r="RKU16"/>
      <c r="RKV16"/>
      <c r="RKW16"/>
      <c r="RKX16"/>
      <c r="RKY16"/>
      <c r="RKZ16"/>
      <c r="RME16" s="112"/>
      <c r="RMF16" s="112"/>
      <c r="RMG16" s="112"/>
      <c r="RMH16" s="112"/>
      <c r="RMI16" s="112"/>
      <c r="RMJ16" s="112"/>
      <c r="RMK16" s="112"/>
      <c r="RML16" s="112"/>
      <c r="RMM16"/>
      <c r="RMN16"/>
      <c r="RMO16"/>
      <c r="RMP16"/>
      <c r="RMQ16"/>
      <c r="RMR16"/>
      <c r="RMS16"/>
      <c r="RMT16"/>
      <c r="RMU16"/>
      <c r="RMV16"/>
      <c r="RMW16"/>
      <c r="RMX16"/>
      <c r="RMY16"/>
      <c r="RMZ16"/>
      <c r="RNA16"/>
      <c r="RNB16"/>
      <c r="RNC16"/>
      <c r="RND16"/>
      <c r="RNE16"/>
      <c r="RNF16"/>
      <c r="RNG16"/>
      <c r="RNH16"/>
      <c r="ROM16" s="112"/>
      <c r="RON16" s="112"/>
      <c r="ROO16" s="112"/>
      <c r="ROP16" s="112"/>
      <c r="ROQ16" s="112"/>
      <c r="ROR16" s="112"/>
      <c r="ROS16" s="112"/>
      <c r="ROT16" s="112"/>
      <c r="ROU16"/>
      <c r="ROV16"/>
      <c r="ROW16"/>
      <c r="ROX16"/>
      <c r="ROY16"/>
      <c r="ROZ16"/>
      <c r="RPA16"/>
      <c r="RPB16"/>
      <c r="RPC16"/>
      <c r="RPD16"/>
      <c r="RPE16"/>
      <c r="RPF16"/>
      <c r="RPG16"/>
      <c r="RPH16"/>
      <c r="RPI16"/>
      <c r="RPJ16"/>
      <c r="RPK16"/>
      <c r="RPL16"/>
      <c r="RPM16"/>
      <c r="RPN16"/>
      <c r="RPO16"/>
      <c r="RPP16"/>
      <c r="RQU16" s="112"/>
      <c r="RQV16" s="112"/>
      <c r="RQW16" s="112"/>
      <c r="RQX16" s="112"/>
      <c r="RQY16" s="112"/>
      <c r="RQZ16" s="112"/>
      <c r="RRA16" s="112"/>
      <c r="RRB16" s="112"/>
      <c r="RRC16"/>
      <c r="RRD16"/>
      <c r="RRE16"/>
      <c r="RRF16"/>
      <c r="RRG16"/>
      <c r="RRH16"/>
      <c r="RRI16"/>
      <c r="RRJ16"/>
      <c r="RRK16"/>
      <c r="RRL16"/>
      <c r="RRM16"/>
      <c r="RRN16"/>
      <c r="RRO16"/>
      <c r="RRP16"/>
      <c r="RRQ16"/>
      <c r="RRR16"/>
      <c r="RRS16"/>
      <c r="RRT16"/>
      <c r="RRU16"/>
      <c r="RRV16"/>
      <c r="RRW16"/>
      <c r="RRX16"/>
      <c r="RTC16" s="112"/>
      <c r="RTD16" s="112"/>
      <c r="RTE16" s="112"/>
      <c r="RTF16" s="112"/>
      <c r="RTG16" s="112"/>
      <c r="RTH16" s="112"/>
      <c r="RTI16" s="112"/>
      <c r="RTJ16" s="112"/>
      <c r="RTK16"/>
      <c r="RTL16"/>
      <c r="RTM16"/>
      <c r="RTN16"/>
      <c r="RTO16"/>
      <c r="RTP16"/>
      <c r="RTQ16"/>
      <c r="RTR16"/>
      <c r="RTS16"/>
      <c r="RTT16"/>
      <c r="RTU16"/>
      <c r="RTV16"/>
      <c r="RTW16"/>
      <c r="RTX16"/>
      <c r="RTY16"/>
      <c r="RTZ16"/>
      <c r="RUA16"/>
      <c r="RUB16"/>
      <c r="RUC16"/>
      <c r="RUD16"/>
      <c r="RUE16"/>
      <c r="RUF16"/>
      <c r="RVK16" s="112"/>
      <c r="RVL16" s="112"/>
      <c r="RVM16" s="112"/>
      <c r="RVN16" s="112"/>
      <c r="RVO16" s="112"/>
      <c r="RVP16" s="112"/>
      <c r="RVQ16" s="112"/>
      <c r="RVR16" s="112"/>
      <c r="RVS16"/>
      <c r="RVT16"/>
      <c r="RVU16"/>
      <c r="RVV16"/>
      <c r="RVW16"/>
      <c r="RVX16"/>
      <c r="RVY16"/>
      <c r="RVZ16"/>
      <c r="RWA16"/>
      <c r="RWB16"/>
      <c r="RWC16"/>
      <c r="RWD16"/>
      <c r="RWE16"/>
      <c r="RWF16"/>
      <c r="RWG16"/>
      <c r="RWH16"/>
      <c r="RWI16"/>
      <c r="RWJ16"/>
      <c r="RWK16"/>
      <c r="RWL16"/>
      <c r="RWM16"/>
      <c r="RWN16"/>
      <c r="RXS16" s="112"/>
      <c r="RXT16" s="112"/>
      <c r="RXU16" s="112"/>
      <c r="RXV16" s="112"/>
      <c r="RXW16" s="112"/>
      <c r="RXX16" s="112"/>
      <c r="RXY16" s="112"/>
      <c r="RXZ16" s="112"/>
      <c r="RYA16"/>
      <c r="RYB16"/>
      <c r="RYC16"/>
      <c r="RYD16"/>
      <c r="RYE16"/>
      <c r="RYF16"/>
      <c r="RYG16"/>
      <c r="RYH16"/>
      <c r="RYI16"/>
      <c r="RYJ16"/>
      <c r="RYK16"/>
      <c r="RYL16"/>
      <c r="RYM16"/>
      <c r="RYN16"/>
      <c r="RYO16"/>
      <c r="RYP16"/>
      <c r="RYQ16"/>
      <c r="RYR16"/>
      <c r="RYS16"/>
      <c r="RYT16"/>
      <c r="RYU16"/>
      <c r="RYV16"/>
      <c r="SAA16" s="112"/>
      <c r="SAB16" s="112"/>
      <c r="SAC16" s="112"/>
      <c r="SAD16" s="112"/>
      <c r="SAE16" s="112"/>
      <c r="SAF16" s="112"/>
      <c r="SAG16" s="112"/>
      <c r="SAH16" s="112"/>
      <c r="SAI16"/>
      <c r="SAJ16"/>
      <c r="SAK16"/>
      <c r="SAL16"/>
      <c r="SAM16"/>
      <c r="SAN16"/>
      <c r="SAO16"/>
      <c r="SAP16"/>
      <c r="SAQ16"/>
      <c r="SAR16"/>
      <c r="SAS16"/>
      <c r="SAT16"/>
      <c r="SAU16"/>
      <c r="SAV16"/>
      <c r="SAW16"/>
      <c r="SAX16"/>
      <c r="SAY16"/>
      <c r="SAZ16"/>
      <c r="SBA16"/>
      <c r="SBB16"/>
      <c r="SBC16"/>
      <c r="SBD16"/>
      <c r="SCI16" s="112"/>
      <c r="SCJ16" s="112"/>
      <c r="SCK16" s="112"/>
      <c r="SCL16" s="112"/>
      <c r="SCM16" s="112"/>
      <c r="SCN16" s="112"/>
      <c r="SCO16" s="112"/>
      <c r="SCP16" s="112"/>
      <c r="SCQ16"/>
      <c r="SCR16"/>
      <c r="SCS16"/>
      <c r="SCT16"/>
      <c r="SCU16"/>
      <c r="SCV16"/>
      <c r="SCW16"/>
      <c r="SCX16"/>
      <c r="SCY16"/>
      <c r="SCZ16"/>
      <c r="SDA16"/>
      <c r="SDB16"/>
      <c r="SDC16"/>
      <c r="SDD16"/>
      <c r="SDE16"/>
      <c r="SDF16"/>
      <c r="SDG16"/>
      <c r="SDH16"/>
      <c r="SDI16"/>
      <c r="SDJ16"/>
      <c r="SDK16"/>
      <c r="SDL16"/>
      <c r="SEQ16" s="112"/>
      <c r="SER16" s="112"/>
      <c r="SES16" s="112"/>
      <c r="SET16" s="112"/>
      <c r="SEU16" s="112"/>
      <c r="SEV16" s="112"/>
      <c r="SEW16" s="112"/>
      <c r="SEX16" s="112"/>
      <c r="SEY16"/>
      <c r="SEZ16"/>
      <c r="SFA16"/>
      <c r="SFB16"/>
      <c r="SFC16"/>
      <c r="SFD16"/>
      <c r="SFE16"/>
      <c r="SFF16"/>
      <c r="SFG16"/>
      <c r="SFH16"/>
      <c r="SFI16"/>
      <c r="SFJ16"/>
      <c r="SFK16"/>
      <c r="SFL16"/>
      <c r="SFM16"/>
      <c r="SFN16"/>
      <c r="SFO16"/>
      <c r="SFP16"/>
      <c r="SFQ16"/>
      <c r="SFR16"/>
      <c r="SFS16"/>
      <c r="SFT16"/>
      <c r="SGY16" s="112"/>
      <c r="SGZ16" s="112"/>
      <c r="SHA16" s="112"/>
      <c r="SHB16" s="112"/>
      <c r="SHC16" s="112"/>
      <c r="SHD16" s="112"/>
      <c r="SHE16" s="112"/>
      <c r="SHF16" s="112"/>
      <c r="SHG16"/>
      <c r="SHH16"/>
      <c r="SHI16"/>
      <c r="SHJ16"/>
      <c r="SHK16"/>
      <c r="SHL16"/>
      <c r="SHM16"/>
      <c r="SHN16"/>
      <c r="SHO16"/>
      <c r="SHP16"/>
      <c r="SHQ16"/>
      <c r="SHR16"/>
      <c r="SHS16"/>
      <c r="SHT16"/>
      <c r="SHU16"/>
      <c r="SHV16"/>
      <c r="SHW16"/>
      <c r="SHX16"/>
      <c r="SHY16"/>
      <c r="SHZ16"/>
      <c r="SIA16"/>
      <c r="SIB16"/>
      <c r="SJG16" s="112"/>
      <c r="SJH16" s="112"/>
      <c r="SJI16" s="112"/>
      <c r="SJJ16" s="112"/>
      <c r="SJK16" s="112"/>
      <c r="SJL16" s="112"/>
      <c r="SJM16" s="112"/>
      <c r="SJN16" s="112"/>
      <c r="SJO16"/>
      <c r="SJP16"/>
      <c r="SJQ16"/>
      <c r="SJR16"/>
      <c r="SJS16"/>
      <c r="SJT16"/>
      <c r="SJU16"/>
      <c r="SJV16"/>
      <c r="SJW16"/>
      <c r="SJX16"/>
      <c r="SJY16"/>
      <c r="SJZ16"/>
      <c r="SKA16"/>
      <c r="SKB16"/>
      <c r="SKC16"/>
      <c r="SKD16"/>
      <c r="SKE16"/>
      <c r="SKF16"/>
      <c r="SKG16"/>
      <c r="SKH16"/>
      <c r="SKI16"/>
      <c r="SKJ16"/>
      <c r="SLO16" s="112"/>
      <c r="SLP16" s="112"/>
      <c r="SLQ16" s="112"/>
      <c r="SLR16" s="112"/>
      <c r="SLS16" s="112"/>
      <c r="SLT16" s="112"/>
      <c r="SLU16" s="112"/>
      <c r="SLV16" s="112"/>
      <c r="SLW16"/>
      <c r="SLX16"/>
      <c r="SLY16"/>
      <c r="SLZ16"/>
      <c r="SMA16"/>
      <c r="SMB16"/>
      <c r="SMC16"/>
      <c r="SMD16"/>
      <c r="SME16"/>
      <c r="SMF16"/>
      <c r="SMG16"/>
      <c r="SMH16"/>
      <c r="SMI16"/>
      <c r="SMJ16"/>
      <c r="SMK16"/>
      <c r="SML16"/>
      <c r="SMM16"/>
      <c r="SMN16"/>
      <c r="SMO16"/>
      <c r="SMP16"/>
      <c r="SMQ16"/>
      <c r="SMR16"/>
      <c r="SNW16" s="112"/>
      <c r="SNX16" s="112"/>
      <c r="SNY16" s="112"/>
      <c r="SNZ16" s="112"/>
      <c r="SOA16" s="112"/>
      <c r="SOB16" s="112"/>
      <c r="SOC16" s="112"/>
      <c r="SOD16" s="112"/>
      <c r="SOE16"/>
      <c r="SOF16"/>
      <c r="SOG16"/>
      <c r="SOH16"/>
      <c r="SOI16"/>
      <c r="SOJ16"/>
      <c r="SOK16"/>
      <c r="SOL16"/>
      <c r="SOM16"/>
      <c r="SON16"/>
      <c r="SOO16"/>
      <c r="SOP16"/>
      <c r="SOQ16"/>
      <c r="SOR16"/>
      <c r="SOS16"/>
      <c r="SOT16"/>
      <c r="SOU16"/>
      <c r="SOV16"/>
      <c r="SOW16"/>
      <c r="SOX16"/>
      <c r="SOY16"/>
      <c r="SOZ16"/>
      <c r="SQE16" s="112"/>
      <c r="SQF16" s="112"/>
      <c r="SQG16" s="112"/>
      <c r="SQH16" s="112"/>
      <c r="SQI16" s="112"/>
      <c r="SQJ16" s="112"/>
      <c r="SQK16" s="112"/>
      <c r="SQL16" s="112"/>
      <c r="SQM16"/>
      <c r="SQN16"/>
      <c r="SQO16"/>
      <c r="SQP16"/>
      <c r="SQQ16"/>
      <c r="SQR16"/>
      <c r="SQS16"/>
      <c r="SQT16"/>
      <c r="SQU16"/>
      <c r="SQV16"/>
      <c r="SQW16"/>
      <c r="SQX16"/>
      <c r="SQY16"/>
      <c r="SQZ16"/>
      <c r="SRA16"/>
      <c r="SRB16"/>
      <c r="SRC16"/>
      <c r="SRD16"/>
      <c r="SRE16"/>
      <c r="SRF16"/>
      <c r="SRG16"/>
      <c r="SRH16"/>
      <c r="SSM16" s="112"/>
      <c r="SSN16" s="112"/>
      <c r="SSO16" s="112"/>
      <c r="SSP16" s="112"/>
      <c r="SSQ16" s="112"/>
      <c r="SSR16" s="112"/>
      <c r="SSS16" s="112"/>
      <c r="SST16" s="112"/>
      <c r="SSU16"/>
      <c r="SSV16"/>
      <c r="SSW16"/>
      <c r="SSX16"/>
      <c r="SSY16"/>
      <c r="SSZ16"/>
      <c r="STA16"/>
      <c r="STB16"/>
      <c r="STC16"/>
      <c r="STD16"/>
      <c r="STE16"/>
      <c r="STF16"/>
      <c r="STG16"/>
      <c r="STH16"/>
      <c r="STI16"/>
      <c r="STJ16"/>
      <c r="STK16"/>
      <c r="STL16"/>
      <c r="STM16"/>
      <c r="STN16"/>
      <c r="STO16"/>
      <c r="STP16"/>
      <c r="SUU16" s="112"/>
      <c r="SUV16" s="112"/>
      <c r="SUW16" s="112"/>
      <c r="SUX16" s="112"/>
      <c r="SUY16" s="112"/>
      <c r="SUZ16" s="112"/>
      <c r="SVA16" s="112"/>
      <c r="SVB16" s="112"/>
      <c r="SVC16"/>
      <c r="SVD16"/>
      <c r="SVE16"/>
      <c r="SVF16"/>
      <c r="SVG16"/>
      <c r="SVH16"/>
      <c r="SVI16"/>
      <c r="SVJ16"/>
      <c r="SVK16"/>
      <c r="SVL16"/>
      <c r="SVM16"/>
      <c r="SVN16"/>
      <c r="SVO16"/>
      <c r="SVP16"/>
      <c r="SVQ16"/>
      <c r="SVR16"/>
      <c r="SVS16"/>
      <c r="SVT16"/>
      <c r="SVU16"/>
      <c r="SVV16"/>
      <c r="SVW16"/>
      <c r="SVX16"/>
      <c r="SXC16" s="112"/>
      <c r="SXD16" s="112"/>
      <c r="SXE16" s="112"/>
      <c r="SXF16" s="112"/>
      <c r="SXG16" s="112"/>
      <c r="SXH16" s="112"/>
      <c r="SXI16" s="112"/>
      <c r="SXJ16" s="112"/>
      <c r="SXK16"/>
      <c r="SXL16"/>
      <c r="SXM16"/>
      <c r="SXN16"/>
      <c r="SXO16"/>
      <c r="SXP16"/>
      <c r="SXQ16"/>
      <c r="SXR16"/>
      <c r="SXS16"/>
      <c r="SXT16"/>
      <c r="SXU16"/>
      <c r="SXV16"/>
      <c r="SXW16"/>
      <c r="SXX16"/>
      <c r="SXY16"/>
      <c r="SXZ16"/>
      <c r="SYA16"/>
      <c r="SYB16"/>
      <c r="SYC16"/>
      <c r="SYD16"/>
      <c r="SYE16"/>
      <c r="SYF16"/>
      <c r="SZK16" s="112"/>
      <c r="SZL16" s="112"/>
      <c r="SZM16" s="112"/>
      <c r="SZN16" s="112"/>
      <c r="SZO16" s="112"/>
      <c r="SZP16" s="112"/>
      <c r="SZQ16" s="112"/>
      <c r="SZR16" s="112"/>
      <c r="SZS16"/>
      <c r="SZT16"/>
      <c r="SZU16"/>
      <c r="SZV16"/>
      <c r="SZW16"/>
      <c r="SZX16"/>
      <c r="SZY16"/>
      <c r="SZZ16"/>
      <c r="TAA16"/>
      <c r="TAB16"/>
      <c r="TAC16"/>
      <c r="TAD16"/>
      <c r="TAE16"/>
      <c r="TAF16"/>
      <c r="TAG16"/>
      <c r="TAH16"/>
      <c r="TAI16"/>
      <c r="TAJ16"/>
      <c r="TAK16"/>
      <c r="TAL16"/>
      <c r="TAM16"/>
      <c r="TAN16"/>
      <c r="TBS16" s="112"/>
      <c r="TBT16" s="112"/>
      <c r="TBU16" s="112"/>
      <c r="TBV16" s="112"/>
      <c r="TBW16" s="112"/>
      <c r="TBX16" s="112"/>
      <c r="TBY16" s="112"/>
      <c r="TBZ16" s="112"/>
      <c r="TCA16"/>
      <c r="TCB16"/>
      <c r="TCC16"/>
      <c r="TCD16"/>
      <c r="TCE16"/>
      <c r="TCF16"/>
      <c r="TCG16"/>
      <c r="TCH16"/>
      <c r="TCI16"/>
      <c r="TCJ16"/>
      <c r="TCK16"/>
      <c r="TCL16"/>
      <c r="TCM16"/>
      <c r="TCN16"/>
      <c r="TCO16"/>
      <c r="TCP16"/>
      <c r="TCQ16"/>
      <c r="TCR16"/>
      <c r="TCS16"/>
      <c r="TCT16"/>
      <c r="TCU16"/>
      <c r="TCV16"/>
      <c r="TEA16" s="112"/>
      <c r="TEB16" s="112"/>
      <c r="TEC16" s="112"/>
      <c r="TED16" s="112"/>
      <c r="TEE16" s="112"/>
      <c r="TEF16" s="112"/>
      <c r="TEG16" s="112"/>
      <c r="TEH16" s="112"/>
      <c r="TEI16"/>
      <c r="TEJ16"/>
      <c r="TEK16"/>
      <c r="TEL16"/>
      <c r="TEM16"/>
      <c r="TEN16"/>
      <c r="TEO16"/>
      <c r="TEP16"/>
      <c r="TEQ16"/>
      <c r="TER16"/>
      <c r="TES16"/>
      <c r="TET16"/>
      <c r="TEU16"/>
      <c r="TEV16"/>
      <c r="TEW16"/>
      <c r="TEX16"/>
      <c r="TEY16"/>
      <c r="TEZ16"/>
      <c r="TFA16"/>
      <c r="TFB16"/>
      <c r="TFC16"/>
      <c r="TFD16"/>
      <c r="TGI16" s="112"/>
      <c r="TGJ16" s="112"/>
      <c r="TGK16" s="112"/>
      <c r="TGL16" s="112"/>
      <c r="TGM16" s="112"/>
      <c r="TGN16" s="112"/>
      <c r="TGO16" s="112"/>
      <c r="TGP16" s="112"/>
      <c r="TGQ16"/>
      <c r="TGR16"/>
      <c r="TGS16"/>
      <c r="TGT16"/>
      <c r="TGU16"/>
      <c r="TGV16"/>
      <c r="TGW16"/>
      <c r="TGX16"/>
      <c r="TGY16"/>
      <c r="TGZ16"/>
      <c r="THA16"/>
      <c r="THB16"/>
      <c r="THC16"/>
      <c r="THD16"/>
      <c r="THE16"/>
      <c r="THF16"/>
      <c r="THG16"/>
      <c r="THH16"/>
      <c r="THI16"/>
      <c r="THJ16"/>
      <c r="THK16"/>
      <c r="THL16"/>
      <c r="TIQ16" s="112"/>
      <c r="TIR16" s="112"/>
      <c r="TIS16" s="112"/>
      <c r="TIT16" s="112"/>
      <c r="TIU16" s="112"/>
      <c r="TIV16" s="112"/>
      <c r="TIW16" s="112"/>
      <c r="TIX16" s="112"/>
      <c r="TIY16"/>
      <c r="TIZ16"/>
      <c r="TJA16"/>
      <c r="TJB16"/>
      <c r="TJC16"/>
      <c r="TJD16"/>
      <c r="TJE16"/>
      <c r="TJF16"/>
      <c r="TJG16"/>
      <c r="TJH16"/>
      <c r="TJI16"/>
      <c r="TJJ16"/>
      <c r="TJK16"/>
      <c r="TJL16"/>
      <c r="TJM16"/>
      <c r="TJN16"/>
      <c r="TJO16"/>
      <c r="TJP16"/>
      <c r="TJQ16"/>
      <c r="TJR16"/>
      <c r="TJS16"/>
      <c r="TJT16"/>
      <c r="TKY16" s="112"/>
      <c r="TKZ16" s="112"/>
      <c r="TLA16" s="112"/>
      <c r="TLB16" s="112"/>
      <c r="TLC16" s="112"/>
      <c r="TLD16" s="112"/>
      <c r="TLE16" s="112"/>
      <c r="TLF16" s="112"/>
      <c r="TLG16"/>
      <c r="TLH16"/>
      <c r="TLI16"/>
      <c r="TLJ16"/>
      <c r="TLK16"/>
      <c r="TLL16"/>
      <c r="TLM16"/>
      <c r="TLN16"/>
      <c r="TLO16"/>
      <c r="TLP16"/>
      <c r="TLQ16"/>
      <c r="TLR16"/>
      <c r="TLS16"/>
      <c r="TLT16"/>
      <c r="TLU16"/>
      <c r="TLV16"/>
      <c r="TLW16"/>
      <c r="TLX16"/>
      <c r="TLY16"/>
      <c r="TLZ16"/>
      <c r="TMA16"/>
      <c r="TMB16"/>
      <c r="TNG16" s="112"/>
      <c r="TNH16" s="112"/>
      <c r="TNI16" s="112"/>
      <c r="TNJ16" s="112"/>
      <c r="TNK16" s="112"/>
      <c r="TNL16" s="112"/>
      <c r="TNM16" s="112"/>
      <c r="TNN16" s="112"/>
      <c r="TNO16"/>
      <c r="TNP16"/>
      <c r="TNQ16"/>
      <c r="TNR16"/>
      <c r="TNS16"/>
      <c r="TNT16"/>
      <c r="TNU16"/>
      <c r="TNV16"/>
      <c r="TNW16"/>
      <c r="TNX16"/>
      <c r="TNY16"/>
      <c r="TNZ16"/>
      <c r="TOA16"/>
      <c r="TOB16"/>
      <c r="TOC16"/>
      <c r="TOD16"/>
      <c r="TOE16"/>
      <c r="TOF16"/>
      <c r="TOG16"/>
      <c r="TOH16"/>
      <c r="TOI16"/>
      <c r="TOJ16"/>
      <c r="TPO16" s="112"/>
      <c r="TPP16" s="112"/>
      <c r="TPQ16" s="112"/>
      <c r="TPR16" s="112"/>
      <c r="TPS16" s="112"/>
      <c r="TPT16" s="112"/>
      <c r="TPU16" s="112"/>
      <c r="TPV16" s="112"/>
      <c r="TPW16"/>
      <c r="TPX16"/>
      <c r="TPY16"/>
      <c r="TPZ16"/>
      <c r="TQA16"/>
      <c r="TQB16"/>
      <c r="TQC16"/>
      <c r="TQD16"/>
      <c r="TQE16"/>
      <c r="TQF16"/>
      <c r="TQG16"/>
      <c r="TQH16"/>
      <c r="TQI16"/>
      <c r="TQJ16"/>
      <c r="TQK16"/>
      <c r="TQL16"/>
      <c r="TQM16"/>
      <c r="TQN16"/>
      <c r="TQO16"/>
      <c r="TQP16"/>
      <c r="TQQ16"/>
      <c r="TQR16"/>
      <c r="TRW16" s="112"/>
      <c r="TRX16" s="112"/>
      <c r="TRY16" s="112"/>
      <c r="TRZ16" s="112"/>
      <c r="TSA16" s="112"/>
      <c r="TSB16" s="112"/>
      <c r="TSC16" s="112"/>
      <c r="TSD16" s="112"/>
      <c r="TSE16"/>
      <c r="TSF16"/>
      <c r="TSG16"/>
      <c r="TSH16"/>
      <c r="TSI16"/>
      <c r="TSJ16"/>
      <c r="TSK16"/>
      <c r="TSL16"/>
      <c r="TSM16"/>
      <c r="TSN16"/>
      <c r="TSO16"/>
      <c r="TSP16"/>
      <c r="TSQ16"/>
      <c r="TSR16"/>
      <c r="TSS16"/>
      <c r="TST16"/>
      <c r="TSU16"/>
      <c r="TSV16"/>
      <c r="TSW16"/>
      <c r="TSX16"/>
      <c r="TSY16"/>
      <c r="TSZ16"/>
      <c r="TUE16" s="112"/>
      <c r="TUF16" s="112"/>
      <c r="TUG16" s="112"/>
      <c r="TUH16" s="112"/>
      <c r="TUI16" s="112"/>
      <c r="TUJ16" s="112"/>
      <c r="TUK16" s="112"/>
      <c r="TUL16" s="112"/>
      <c r="TUM16"/>
      <c r="TUN16"/>
      <c r="TUO16"/>
      <c r="TUP16"/>
      <c r="TUQ16"/>
      <c r="TUR16"/>
      <c r="TUS16"/>
      <c r="TUT16"/>
      <c r="TUU16"/>
      <c r="TUV16"/>
      <c r="TUW16"/>
      <c r="TUX16"/>
      <c r="TUY16"/>
      <c r="TUZ16"/>
      <c r="TVA16"/>
      <c r="TVB16"/>
      <c r="TVC16"/>
      <c r="TVD16"/>
      <c r="TVE16"/>
      <c r="TVF16"/>
      <c r="TVG16"/>
      <c r="TVH16"/>
      <c r="TWM16" s="112"/>
      <c r="TWN16" s="112"/>
      <c r="TWO16" s="112"/>
      <c r="TWP16" s="112"/>
      <c r="TWQ16" s="112"/>
      <c r="TWR16" s="112"/>
      <c r="TWS16" s="112"/>
      <c r="TWT16" s="112"/>
      <c r="TWU16"/>
      <c r="TWV16"/>
      <c r="TWW16"/>
      <c r="TWX16"/>
      <c r="TWY16"/>
      <c r="TWZ16"/>
      <c r="TXA16"/>
      <c r="TXB16"/>
      <c r="TXC16"/>
      <c r="TXD16"/>
      <c r="TXE16"/>
      <c r="TXF16"/>
      <c r="TXG16"/>
      <c r="TXH16"/>
      <c r="TXI16"/>
      <c r="TXJ16"/>
      <c r="TXK16"/>
      <c r="TXL16"/>
      <c r="TXM16"/>
      <c r="TXN16"/>
      <c r="TXO16"/>
      <c r="TXP16"/>
      <c r="TYU16" s="112"/>
      <c r="TYV16" s="112"/>
      <c r="TYW16" s="112"/>
      <c r="TYX16" s="112"/>
      <c r="TYY16" s="112"/>
      <c r="TYZ16" s="112"/>
      <c r="TZA16" s="112"/>
      <c r="TZB16" s="112"/>
      <c r="TZC16"/>
      <c r="TZD16"/>
      <c r="TZE16"/>
      <c r="TZF16"/>
      <c r="TZG16"/>
      <c r="TZH16"/>
      <c r="TZI16"/>
      <c r="TZJ16"/>
      <c r="TZK16"/>
      <c r="TZL16"/>
      <c r="TZM16"/>
      <c r="TZN16"/>
      <c r="TZO16"/>
      <c r="TZP16"/>
      <c r="TZQ16"/>
      <c r="TZR16"/>
      <c r="TZS16"/>
      <c r="TZT16"/>
      <c r="TZU16"/>
      <c r="TZV16"/>
      <c r="TZW16"/>
      <c r="TZX16"/>
      <c r="UBC16" s="112"/>
      <c r="UBD16" s="112"/>
      <c r="UBE16" s="112"/>
      <c r="UBF16" s="112"/>
      <c r="UBG16" s="112"/>
      <c r="UBH16" s="112"/>
      <c r="UBI16" s="112"/>
      <c r="UBJ16" s="112"/>
      <c r="UBK16"/>
      <c r="UBL16"/>
      <c r="UBM16"/>
      <c r="UBN16"/>
      <c r="UBO16"/>
      <c r="UBP16"/>
      <c r="UBQ16"/>
      <c r="UBR16"/>
      <c r="UBS16"/>
      <c r="UBT16"/>
      <c r="UBU16"/>
      <c r="UBV16"/>
      <c r="UBW16"/>
      <c r="UBX16"/>
      <c r="UBY16"/>
      <c r="UBZ16"/>
      <c r="UCA16"/>
      <c r="UCB16"/>
      <c r="UCC16"/>
      <c r="UCD16"/>
      <c r="UCE16"/>
      <c r="UCF16"/>
      <c r="UDK16" s="112"/>
      <c r="UDL16" s="112"/>
      <c r="UDM16" s="112"/>
      <c r="UDN16" s="112"/>
      <c r="UDO16" s="112"/>
      <c r="UDP16" s="112"/>
      <c r="UDQ16" s="112"/>
      <c r="UDR16" s="112"/>
      <c r="UDS16"/>
      <c r="UDT16"/>
      <c r="UDU16"/>
      <c r="UDV16"/>
      <c r="UDW16"/>
      <c r="UDX16"/>
      <c r="UDY16"/>
      <c r="UDZ16"/>
      <c r="UEA16"/>
      <c r="UEB16"/>
      <c r="UEC16"/>
      <c r="UED16"/>
      <c r="UEE16"/>
      <c r="UEF16"/>
      <c r="UEG16"/>
      <c r="UEH16"/>
      <c r="UEI16"/>
      <c r="UEJ16"/>
      <c r="UEK16"/>
      <c r="UEL16"/>
      <c r="UEM16"/>
      <c r="UEN16"/>
      <c r="UFS16" s="112"/>
      <c r="UFT16" s="112"/>
      <c r="UFU16" s="112"/>
      <c r="UFV16" s="112"/>
      <c r="UFW16" s="112"/>
      <c r="UFX16" s="112"/>
      <c r="UFY16" s="112"/>
      <c r="UFZ16" s="112"/>
      <c r="UGA16"/>
      <c r="UGB16"/>
      <c r="UGC16"/>
      <c r="UGD16"/>
      <c r="UGE16"/>
      <c r="UGF16"/>
      <c r="UGG16"/>
      <c r="UGH16"/>
      <c r="UGI16"/>
      <c r="UGJ16"/>
      <c r="UGK16"/>
      <c r="UGL16"/>
      <c r="UGM16"/>
      <c r="UGN16"/>
      <c r="UGO16"/>
      <c r="UGP16"/>
      <c r="UGQ16"/>
      <c r="UGR16"/>
      <c r="UGS16"/>
      <c r="UGT16"/>
      <c r="UGU16"/>
      <c r="UGV16"/>
      <c r="UIA16" s="112"/>
      <c r="UIB16" s="112"/>
      <c r="UIC16" s="112"/>
      <c r="UID16" s="112"/>
      <c r="UIE16" s="112"/>
      <c r="UIF16" s="112"/>
      <c r="UIG16" s="112"/>
      <c r="UIH16" s="112"/>
      <c r="UII16"/>
      <c r="UIJ16"/>
      <c r="UIK16"/>
      <c r="UIL16"/>
      <c r="UIM16"/>
      <c r="UIN16"/>
      <c r="UIO16"/>
      <c r="UIP16"/>
      <c r="UIQ16"/>
      <c r="UIR16"/>
      <c r="UIS16"/>
      <c r="UIT16"/>
      <c r="UIU16"/>
      <c r="UIV16"/>
      <c r="UIW16"/>
      <c r="UIX16"/>
      <c r="UIY16"/>
      <c r="UIZ16"/>
      <c r="UJA16"/>
      <c r="UJB16"/>
      <c r="UJC16"/>
      <c r="UJD16"/>
      <c r="UKI16" s="112"/>
      <c r="UKJ16" s="112"/>
      <c r="UKK16" s="112"/>
      <c r="UKL16" s="112"/>
      <c r="UKM16" s="112"/>
      <c r="UKN16" s="112"/>
      <c r="UKO16" s="112"/>
      <c r="UKP16" s="112"/>
      <c r="UKQ16"/>
      <c r="UKR16"/>
      <c r="UKS16"/>
      <c r="UKT16"/>
      <c r="UKU16"/>
      <c r="UKV16"/>
      <c r="UKW16"/>
      <c r="UKX16"/>
      <c r="UKY16"/>
      <c r="UKZ16"/>
      <c r="ULA16"/>
      <c r="ULB16"/>
      <c r="ULC16"/>
      <c r="ULD16"/>
      <c r="ULE16"/>
      <c r="ULF16"/>
      <c r="ULG16"/>
      <c r="ULH16"/>
      <c r="ULI16"/>
      <c r="ULJ16"/>
      <c r="ULK16"/>
      <c r="ULL16"/>
      <c r="UMQ16" s="112"/>
      <c r="UMR16" s="112"/>
      <c r="UMS16" s="112"/>
      <c r="UMT16" s="112"/>
      <c r="UMU16" s="112"/>
      <c r="UMV16" s="112"/>
      <c r="UMW16" s="112"/>
      <c r="UMX16" s="112"/>
      <c r="UMY16"/>
      <c r="UMZ16"/>
      <c r="UNA16"/>
      <c r="UNB16"/>
      <c r="UNC16"/>
      <c r="UND16"/>
      <c r="UNE16"/>
      <c r="UNF16"/>
      <c r="UNG16"/>
      <c r="UNH16"/>
      <c r="UNI16"/>
      <c r="UNJ16"/>
      <c r="UNK16"/>
      <c r="UNL16"/>
      <c r="UNM16"/>
      <c r="UNN16"/>
      <c r="UNO16"/>
      <c r="UNP16"/>
      <c r="UNQ16"/>
      <c r="UNR16"/>
      <c r="UNS16"/>
      <c r="UNT16"/>
      <c r="UOY16" s="112"/>
      <c r="UOZ16" s="112"/>
      <c r="UPA16" s="112"/>
      <c r="UPB16" s="112"/>
      <c r="UPC16" s="112"/>
      <c r="UPD16" s="112"/>
      <c r="UPE16" s="112"/>
      <c r="UPF16" s="112"/>
      <c r="UPG16"/>
      <c r="UPH16"/>
      <c r="UPI16"/>
      <c r="UPJ16"/>
      <c r="UPK16"/>
      <c r="UPL16"/>
      <c r="UPM16"/>
      <c r="UPN16"/>
      <c r="UPO16"/>
      <c r="UPP16"/>
      <c r="UPQ16"/>
      <c r="UPR16"/>
      <c r="UPS16"/>
      <c r="UPT16"/>
      <c r="UPU16"/>
      <c r="UPV16"/>
      <c r="UPW16"/>
      <c r="UPX16"/>
      <c r="UPY16"/>
      <c r="UPZ16"/>
      <c r="UQA16"/>
      <c r="UQB16"/>
      <c r="URG16" s="112"/>
      <c r="URH16" s="112"/>
      <c r="URI16" s="112"/>
      <c r="URJ16" s="112"/>
      <c r="URK16" s="112"/>
      <c r="URL16" s="112"/>
      <c r="URM16" s="112"/>
      <c r="URN16" s="112"/>
      <c r="URO16"/>
      <c r="URP16"/>
      <c r="URQ16"/>
      <c r="URR16"/>
      <c r="URS16"/>
      <c r="URT16"/>
      <c r="URU16"/>
      <c r="URV16"/>
      <c r="URW16"/>
      <c r="URX16"/>
      <c r="URY16"/>
      <c r="URZ16"/>
      <c r="USA16"/>
      <c r="USB16"/>
      <c r="USC16"/>
      <c r="USD16"/>
      <c r="USE16"/>
      <c r="USF16"/>
      <c r="USG16"/>
      <c r="USH16"/>
      <c r="USI16"/>
      <c r="USJ16"/>
      <c r="UTO16" s="112"/>
      <c r="UTP16" s="112"/>
      <c r="UTQ16" s="112"/>
      <c r="UTR16" s="112"/>
      <c r="UTS16" s="112"/>
      <c r="UTT16" s="112"/>
      <c r="UTU16" s="112"/>
      <c r="UTV16" s="112"/>
      <c r="UTW16"/>
      <c r="UTX16"/>
      <c r="UTY16"/>
      <c r="UTZ16"/>
      <c r="UUA16"/>
      <c r="UUB16"/>
      <c r="UUC16"/>
      <c r="UUD16"/>
      <c r="UUE16"/>
      <c r="UUF16"/>
      <c r="UUG16"/>
      <c r="UUH16"/>
      <c r="UUI16"/>
      <c r="UUJ16"/>
      <c r="UUK16"/>
      <c r="UUL16"/>
      <c r="UUM16"/>
      <c r="UUN16"/>
      <c r="UUO16"/>
      <c r="UUP16"/>
      <c r="UUQ16"/>
      <c r="UUR16"/>
      <c r="UVW16" s="112"/>
      <c r="UVX16" s="112"/>
      <c r="UVY16" s="112"/>
      <c r="UVZ16" s="112"/>
      <c r="UWA16" s="112"/>
      <c r="UWB16" s="112"/>
      <c r="UWC16" s="112"/>
      <c r="UWD16" s="112"/>
      <c r="UWE16"/>
      <c r="UWF16"/>
      <c r="UWG16"/>
      <c r="UWH16"/>
      <c r="UWI16"/>
      <c r="UWJ16"/>
      <c r="UWK16"/>
      <c r="UWL16"/>
      <c r="UWM16"/>
      <c r="UWN16"/>
      <c r="UWO16"/>
      <c r="UWP16"/>
      <c r="UWQ16"/>
      <c r="UWR16"/>
      <c r="UWS16"/>
      <c r="UWT16"/>
      <c r="UWU16"/>
      <c r="UWV16"/>
      <c r="UWW16"/>
      <c r="UWX16"/>
      <c r="UWY16"/>
      <c r="UWZ16"/>
      <c r="UYE16" s="112"/>
      <c r="UYF16" s="112"/>
      <c r="UYG16" s="112"/>
      <c r="UYH16" s="112"/>
      <c r="UYI16" s="112"/>
      <c r="UYJ16" s="112"/>
      <c r="UYK16" s="112"/>
      <c r="UYL16" s="112"/>
      <c r="UYM16"/>
      <c r="UYN16"/>
      <c r="UYO16"/>
      <c r="UYP16"/>
      <c r="UYQ16"/>
      <c r="UYR16"/>
      <c r="UYS16"/>
      <c r="UYT16"/>
      <c r="UYU16"/>
      <c r="UYV16"/>
      <c r="UYW16"/>
      <c r="UYX16"/>
      <c r="UYY16"/>
      <c r="UYZ16"/>
      <c r="UZA16"/>
      <c r="UZB16"/>
      <c r="UZC16"/>
      <c r="UZD16"/>
      <c r="UZE16"/>
      <c r="UZF16"/>
      <c r="UZG16"/>
      <c r="UZH16"/>
      <c r="VAM16" s="112"/>
      <c r="VAN16" s="112"/>
      <c r="VAO16" s="112"/>
      <c r="VAP16" s="112"/>
      <c r="VAQ16" s="112"/>
      <c r="VAR16" s="112"/>
      <c r="VAS16" s="112"/>
      <c r="VAT16" s="112"/>
      <c r="VAU16"/>
      <c r="VAV16"/>
      <c r="VAW16"/>
      <c r="VAX16"/>
      <c r="VAY16"/>
      <c r="VAZ16"/>
      <c r="VBA16"/>
      <c r="VBB16"/>
      <c r="VBC16"/>
      <c r="VBD16"/>
      <c r="VBE16"/>
      <c r="VBF16"/>
      <c r="VBG16"/>
      <c r="VBH16"/>
      <c r="VBI16"/>
      <c r="VBJ16"/>
      <c r="VBK16"/>
      <c r="VBL16"/>
      <c r="VBM16"/>
      <c r="VBN16"/>
      <c r="VBO16"/>
      <c r="VBP16"/>
      <c r="VCU16" s="112"/>
      <c r="VCV16" s="112"/>
      <c r="VCW16" s="112"/>
      <c r="VCX16" s="112"/>
      <c r="VCY16" s="112"/>
      <c r="VCZ16" s="112"/>
      <c r="VDA16" s="112"/>
      <c r="VDB16" s="112"/>
      <c r="VDC16"/>
      <c r="VDD16"/>
      <c r="VDE16"/>
      <c r="VDF16"/>
      <c r="VDG16"/>
      <c r="VDH16"/>
      <c r="VDI16"/>
      <c r="VDJ16"/>
      <c r="VDK16"/>
      <c r="VDL16"/>
      <c r="VDM16"/>
      <c r="VDN16"/>
      <c r="VDO16"/>
      <c r="VDP16"/>
      <c r="VDQ16"/>
      <c r="VDR16"/>
      <c r="VDS16"/>
      <c r="VDT16"/>
      <c r="VDU16"/>
      <c r="VDV16"/>
      <c r="VDW16"/>
      <c r="VDX16"/>
      <c r="VFC16" s="112"/>
      <c r="VFD16" s="112"/>
      <c r="VFE16" s="112"/>
      <c r="VFF16" s="112"/>
      <c r="VFG16" s="112"/>
      <c r="VFH16" s="112"/>
      <c r="VFI16" s="112"/>
      <c r="VFJ16" s="112"/>
      <c r="VFK16"/>
      <c r="VFL16"/>
      <c r="VFM16"/>
      <c r="VFN16"/>
      <c r="VFO16"/>
      <c r="VFP16"/>
      <c r="VFQ16"/>
      <c r="VFR16"/>
      <c r="VFS16"/>
      <c r="VFT16"/>
      <c r="VFU16"/>
      <c r="VFV16"/>
      <c r="VFW16"/>
      <c r="VFX16"/>
      <c r="VFY16"/>
      <c r="VFZ16"/>
      <c r="VGA16"/>
      <c r="VGB16"/>
      <c r="VGC16"/>
      <c r="VGD16"/>
      <c r="VGE16"/>
      <c r="VGF16"/>
      <c r="VHK16" s="112"/>
      <c r="VHL16" s="112"/>
      <c r="VHM16" s="112"/>
      <c r="VHN16" s="112"/>
      <c r="VHO16" s="112"/>
      <c r="VHP16" s="112"/>
      <c r="VHQ16" s="112"/>
      <c r="VHR16" s="112"/>
      <c r="VHS16"/>
      <c r="VHT16"/>
      <c r="VHU16"/>
      <c r="VHV16"/>
      <c r="VHW16"/>
      <c r="VHX16"/>
      <c r="VHY16"/>
      <c r="VHZ16"/>
      <c r="VIA16"/>
      <c r="VIB16"/>
      <c r="VIC16"/>
      <c r="VID16"/>
      <c r="VIE16"/>
      <c r="VIF16"/>
      <c r="VIG16"/>
      <c r="VIH16"/>
      <c r="VII16"/>
      <c r="VIJ16"/>
      <c r="VIK16"/>
      <c r="VIL16"/>
      <c r="VIM16"/>
      <c r="VIN16"/>
      <c r="VJS16" s="112"/>
      <c r="VJT16" s="112"/>
      <c r="VJU16" s="112"/>
      <c r="VJV16" s="112"/>
      <c r="VJW16" s="112"/>
      <c r="VJX16" s="112"/>
      <c r="VJY16" s="112"/>
      <c r="VJZ16" s="112"/>
      <c r="VKA16"/>
      <c r="VKB16"/>
      <c r="VKC16"/>
      <c r="VKD16"/>
      <c r="VKE16"/>
      <c r="VKF16"/>
      <c r="VKG16"/>
      <c r="VKH16"/>
      <c r="VKI16"/>
      <c r="VKJ16"/>
      <c r="VKK16"/>
      <c r="VKL16"/>
      <c r="VKM16"/>
      <c r="VKN16"/>
      <c r="VKO16"/>
      <c r="VKP16"/>
      <c r="VKQ16"/>
      <c r="VKR16"/>
      <c r="VKS16"/>
      <c r="VKT16"/>
      <c r="VKU16"/>
      <c r="VKV16"/>
      <c r="VMA16" s="112"/>
      <c r="VMB16" s="112"/>
      <c r="VMC16" s="112"/>
      <c r="VMD16" s="112"/>
      <c r="VME16" s="112"/>
      <c r="VMF16" s="112"/>
      <c r="VMG16" s="112"/>
      <c r="VMH16" s="112"/>
      <c r="VMI16"/>
      <c r="VMJ16"/>
      <c r="VMK16"/>
      <c r="VML16"/>
      <c r="VMM16"/>
      <c r="VMN16"/>
      <c r="VMO16"/>
      <c r="VMP16"/>
      <c r="VMQ16"/>
      <c r="VMR16"/>
      <c r="VMS16"/>
      <c r="VMT16"/>
      <c r="VMU16"/>
      <c r="VMV16"/>
      <c r="VMW16"/>
      <c r="VMX16"/>
      <c r="VMY16"/>
      <c r="VMZ16"/>
      <c r="VNA16"/>
      <c r="VNB16"/>
      <c r="VNC16"/>
      <c r="VND16"/>
      <c r="VOI16" s="112"/>
      <c r="VOJ16" s="112"/>
      <c r="VOK16" s="112"/>
      <c r="VOL16" s="112"/>
      <c r="VOM16" s="112"/>
      <c r="VON16" s="112"/>
      <c r="VOO16" s="112"/>
      <c r="VOP16" s="112"/>
      <c r="VOQ16"/>
      <c r="VOR16"/>
      <c r="VOS16"/>
      <c r="VOT16"/>
      <c r="VOU16"/>
      <c r="VOV16"/>
      <c r="VOW16"/>
      <c r="VOX16"/>
      <c r="VOY16"/>
      <c r="VOZ16"/>
      <c r="VPA16"/>
      <c r="VPB16"/>
      <c r="VPC16"/>
      <c r="VPD16"/>
      <c r="VPE16"/>
      <c r="VPF16"/>
      <c r="VPG16"/>
      <c r="VPH16"/>
      <c r="VPI16"/>
      <c r="VPJ16"/>
      <c r="VPK16"/>
      <c r="VPL16"/>
      <c r="VQQ16" s="112"/>
      <c r="VQR16" s="112"/>
      <c r="VQS16" s="112"/>
      <c r="VQT16" s="112"/>
      <c r="VQU16" s="112"/>
      <c r="VQV16" s="112"/>
      <c r="VQW16" s="112"/>
      <c r="VQX16" s="112"/>
      <c r="VQY16"/>
      <c r="VQZ16"/>
      <c r="VRA16"/>
      <c r="VRB16"/>
      <c r="VRC16"/>
      <c r="VRD16"/>
      <c r="VRE16"/>
      <c r="VRF16"/>
      <c r="VRG16"/>
      <c r="VRH16"/>
      <c r="VRI16"/>
      <c r="VRJ16"/>
      <c r="VRK16"/>
      <c r="VRL16"/>
      <c r="VRM16"/>
      <c r="VRN16"/>
      <c r="VRO16"/>
      <c r="VRP16"/>
      <c r="VRQ16"/>
      <c r="VRR16"/>
      <c r="VRS16"/>
      <c r="VRT16"/>
      <c r="VSY16" s="112"/>
      <c r="VSZ16" s="112"/>
      <c r="VTA16" s="112"/>
      <c r="VTB16" s="112"/>
      <c r="VTC16" s="112"/>
      <c r="VTD16" s="112"/>
      <c r="VTE16" s="112"/>
      <c r="VTF16" s="112"/>
      <c r="VTG16"/>
      <c r="VTH16"/>
      <c r="VTI16"/>
      <c r="VTJ16"/>
      <c r="VTK16"/>
      <c r="VTL16"/>
      <c r="VTM16"/>
      <c r="VTN16"/>
      <c r="VTO16"/>
      <c r="VTP16"/>
      <c r="VTQ16"/>
      <c r="VTR16"/>
      <c r="VTS16"/>
      <c r="VTT16"/>
      <c r="VTU16"/>
      <c r="VTV16"/>
      <c r="VTW16"/>
      <c r="VTX16"/>
      <c r="VTY16"/>
      <c r="VTZ16"/>
      <c r="VUA16"/>
      <c r="VUB16"/>
      <c r="VVG16" s="112"/>
      <c r="VVH16" s="112"/>
      <c r="VVI16" s="112"/>
      <c r="VVJ16" s="112"/>
      <c r="VVK16" s="112"/>
      <c r="VVL16" s="112"/>
      <c r="VVM16" s="112"/>
      <c r="VVN16" s="112"/>
      <c r="VVO16"/>
      <c r="VVP16"/>
      <c r="VVQ16"/>
      <c r="VVR16"/>
      <c r="VVS16"/>
      <c r="VVT16"/>
      <c r="VVU16"/>
      <c r="VVV16"/>
      <c r="VVW16"/>
      <c r="VVX16"/>
      <c r="VVY16"/>
      <c r="VVZ16"/>
      <c r="VWA16"/>
      <c r="VWB16"/>
      <c r="VWC16"/>
      <c r="VWD16"/>
      <c r="VWE16"/>
      <c r="VWF16"/>
      <c r="VWG16"/>
      <c r="VWH16"/>
      <c r="VWI16"/>
      <c r="VWJ16"/>
      <c r="VXO16" s="112"/>
      <c r="VXP16" s="112"/>
      <c r="VXQ16" s="112"/>
      <c r="VXR16" s="112"/>
      <c r="VXS16" s="112"/>
      <c r="VXT16" s="112"/>
      <c r="VXU16" s="112"/>
      <c r="VXV16" s="112"/>
      <c r="VXW16"/>
      <c r="VXX16"/>
      <c r="VXY16"/>
      <c r="VXZ16"/>
      <c r="VYA16"/>
      <c r="VYB16"/>
      <c r="VYC16"/>
      <c r="VYD16"/>
      <c r="VYE16"/>
      <c r="VYF16"/>
      <c r="VYG16"/>
      <c r="VYH16"/>
      <c r="VYI16"/>
      <c r="VYJ16"/>
      <c r="VYK16"/>
      <c r="VYL16"/>
      <c r="VYM16"/>
      <c r="VYN16"/>
      <c r="VYO16"/>
      <c r="VYP16"/>
      <c r="VYQ16"/>
      <c r="VYR16"/>
      <c r="VZW16" s="112"/>
      <c r="VZX16" s="112"/>
      <c r="VZY16" s="112"/>
      <c r="VZZ16" s="112"/>
      <c r="WAA16" s="112"/>
      <c r="WAB16" s="112"/>
      <c r="WAC16" s="112"/>
      <c r="WAD16" s="112"/>
      <c r="WAE16"/>
      <c r="WAF16"/>
      <c r="WAG16"/>
      <c r="WAH16"/>
      <c r="WAI16"/>
      <c r="WAJ16"/>
      <c r="WAK16"/>
      <c r="WAL16"/>
      <c r="WAM16"/>
      <c r="WAN16"/>
      <c r="WAO16"/>
      <c r="WAP16"/>
      <c r="WAQ16"/>
      <c r="WAR16"/>
      <c r="WAS16"/>
      <c r="WAT16"/>
      <c r="WAU16"/>
      <c r="WAV16"/>
      <c r="WAW16"/>
      <c r="WAX16"/>
      <c r="WAY16"/>
      <c r="WAZ16"/>
      <c r="WCE16" s="112"/>
      <c r="WCF16" s="112"/>
      <c r="WCG16" s="112"/>
      <c r="WCH16" s="112"/>
      <c r="WCI16" s="112"/>
      <c r="WCJ16" s="112"/>
      <c r="WCK16" s="112"/>
      <c r="WCL16" s="112"/>
      <c r="WCM16"/>
      <c r="WCN16"/>
      <c r="WCO16"/>
      <c r="WCP16"/>
      <c r="WCQ16"/>
      <c r="WCR16"/>
      <c r="WCS16"/>
      <c r="WCT16"/>
      <c r="WCU16"/>
      <c r="WCV16"/>
      <c r="WCW16"/>
      <c r="WCX16"/>
      <c r="WCY16"/>
      <c r="WCZ16"/>
      <c r="WDA16"/>
      <c r="WDB16"/>
      <c r="WDC16"/>
      <c r="WDD16"/>
      <c r="WDE16"/>
      <c r="WDF16"/>
      <c r="WDG16"/>
      <c r="WDH16"/>
      <c r="WEM16" s="112"/>
      <c r="WEN16" s="112"/>
      <c r="WEO16" s="112"/>
      <c r="WEP16" s="112"/>
      <c r="WEQ16" s="112"/>
      <c r="WER16" s="112"/>
      <c r="WES16" s="112"/>
      <c r="WET16" s="112"/>
      <c r="WEU16"/>
      <c r="WEV16"/>
      <c r="WEW16"/>
      <c r="WEX16"/>
      <c r="WEY16"/>
      <c r="WEZ16"/>
      <c r="WFA16"/>
      <c r="WFB16"/>
      <c r="WFC16"/>
      <c r="WFD16"/>
      <c r="WFE16"/>
      <c r="WFF16"/>
      <c r="WFG16"/>
      <c r="WFH16"/>
      <c r="WFI16"/>
      <c r="WFJ16"/>
      <c r="WFK16"/>
      <c r="WFL16"/>
      <c r="WFM16"/>
      <c r="WFN16"/>
      <c r="WFO16"/>
      <c r="WFP16"/>
      <c r="WGU16" s="112"/>
      <c r="WGV16" s="112"/>
      <c r="WGW16" s="112"/>
      <c r="WGX16" s="112"/>
      <c r="WGY16" s="112"/>
      <c r="WGZ16" s="112"/>
      <c r="WHA16" s="112"/>
      <c r="WHB16" s="112"/>
      <c r="WHC16"/>
      <c r="WHD16"/>
      <c r="WHE16"/>
      <c r="WHF16"/>
      <c r="WHG16"/>
      <c r="WHH16"/>
      <c r="WHI16"/>
      <c r="WHJ16"/>
      <c r="WHK16"/>
      <c r="WHL16"/>
      <c r="WHM16"/>
      <c r="WHN16"/>
      <c r="WHO16"/>
      <c r="WHP16"/>
      <c r="WHQ16"/>
      <c r="WHR16"/>
      <c r="WHS16"/>
      <c r="WHT16"/>
      <c r="WHU16"/>
      <c r="WHV16"/>
      <c r="WHW16"/>
      <c r="WHX16"/>
      <c r="WJC16" s="112"/>
      <c r="WJD16" s="112"/>
      <c r="WJE16" s="112"/>
      <c r="WJF16" s="112"/>
      <c r="WJG16" s="112"/>
      <c r="WJH16" s="112"/>
      <c r="WJI16" s="112"/>
      <c r="WJJ16" s="112"/>
      <c r="WJK16"/>
      <c r="WJL16"/>
      <c r="WJM16"/>
      <c r="WJN16"/>
      <c r="WJO16"/>
      <c r="WJP16"/>
      <c r="WJQ16"/>
      <c r="WJR16"/>
      <c r="WJS16"/>
      <c r="WJT16"/>
      <c r="WJU16"/>
      <c r="WJV16"/>
      <c r="WJW16"/>
      <c r="WJX16"/>
      <c r="WJY16"/>
      <c r="WJZ16"/>
      <c r="WKA16"/>
      <c r="WKB16"/>
      <c r="WKC16"/>
      <c r="WKD16"/>
      <c r="WKE16"/>
      <c r="WKF16"/>
      <c r="WLK16" s="112"/>
      <c r="WLL16" s="112"/>
      <c r="WLM16" s="112"/>
      <c r="WLN16" s="112"/>
      <c r="WLO16" s="112"/>
      <c r="WLP16" s="112"/>
      <c r="WLQ16" s="112"/>
      <c r="WLR16" s="112"/>
      <c r="WLS16"/>
      <c r="WLT16"/>
      <c r="WLU16"/>
      <c r="WLV16"/>
      <c r="WLW16"/>
      <c r="WLX16"/>
      <c r="WLY16"/>
      <c r="WLZ16"/>
      <c r="WMA16"/>
      <c r="WMB16"/>
      <c r="WMC16"/>
      <c r="WMD16"/>
      <c r="WME16"/>
      <c r="WMF16"/>
      <c r="WMG16"/>
      <c r="WMH16"/>
      <c r="WMI16"/>
      <c r="WMJ16"/>
      <c r="WMK16"/>
      <c r="WML16"/>
      <c r="WMM16"/>
      <c r="WMN16"/>
      <c r="WNS16" s="112"/>
      <c r="WNT16" s="112"/>
      <c r="WNU16" s="112"/>
      <c r="WNV16" s="112"/>
      <c r="WNW16" s="112"/>
      <c r="WNX16" s="112"/>
      <c r="WNY16" s="112"/>
      <c r="WNZ16" s="112"/>
      <c r="WOA16"/>
      <c r="WOB16"/>
      <c r="WOC16"/>
      <c r="WOD16"/>
      <c r="WOE16"/>
      <c r="WOF16"/>
      <c r="WOG16"/>
      <c r="WOH16"/>
      <c r="WOI16"/>
      <c r="WOJ16"/>
      <c r="WOK16"/>
      <c r="WOL16"/>
      <c r="WOM16"/>
      <c r="WON16"/>
      <c r="WOO16"/>
      <c r="WOP16"/>
      <c r="WOQ16"/>
      <c r="WOR16"/>
      <c r="WOS16"/>
      <c r="WOT16"/>
      <c r="WOU16"/>
      <c r="WOV16"/>
      <c r="WQA16" s="112"/>
      <c r="WQB16" s="112"/>
      <c r="WQC16" s="112"/>
      <c r="WQD16" s="112"/>
      <c r="WQE16" s="112"/>
      <c r="WQF16" s="112"/>
      <c r="WQG16" s="112"/>
      <c r="WQH16" s="112"/>
      <c r="WQI16"/>
      <c r="WQJ16"/>
      <c r="WQK16"/>
      <c r="WQL16"/>
      <c r="WQM16"/>
      <c r="WQN16"/>
      <c r="WQO16"/>
      <c r="WQP16"/>
      <c r="WQQ16"/>
      <c r="WQR16"/>
      <c r="WQS16"/>
      <c r="WQT16"/>
      <c r="WQU16"/>
      <c r="WQV16"/>
      <c r="WQW16"/>
      <c r="WQX16"/>
      <c r="WQY16"/>
      <c r="WQZ16"/>
      <c r="WRA16"/>
      <c r="WRB16"/>
      <c r="WRC16"/>
      <c r="WRD16"/>
      <c r="WSI16" s="112"/>
      <c r="WSJ16" s="112"/>
      <c r="WSK16" s="112"/>
      <c r="WSL16" s="112"/>
      <c r="WSM16" s="112"/>
      <c r="WSN16" s="112"/>
      <c r="WSO16" s="112"/>
      <c r="WSP16" s="112"/>
      <c r="WSQ16"/>
      <c r="WSR16"/>
      <c r="WSS16"/>
      <c r="WST16"/>
      <c r="WSU16"/>
      <c r="WSV16"/>
      <c r="WSW16"/>
      <c r="WSX16"/>
      <c r="WSY16"/>
      <c r="WSZ16"/>
      <c r="WTA16"/>
      <c r="WTB16"/>
      <c r="WTC16"/>
      <c r="WTD16"/>
      <c r="WTE16"/>
      <c r="WTF16"/>
      <c r="WTG16"/>
      <c r="WTH16"/>
      <c r="WTI16"/>
      <c r="WTJ16"/>
      <c r="WTK16"/>
      <c r="WTL16"/>
      <c r="WUQ16" s="112"/>
      <c r="WUR16" s="112"/>
      <c r="WUS16" s="112"/>
      <c r="WUT16" s="112"/>
      <c r="WUU16" s="112"/>
      <c r="WUV16" s="112"/>
      <c r="WUW16" s="112"/>
      <c r="WUX16" s="112"/>
      <c r="WUY16"/>
      <c r="WUZ16"/>
      <c r="WVA16"/>
      <c r="WVB16"/>
      <c r="WVC16"/>
      <c r="WVD16"/>
      <c r="WVE16"/>
      <c r="WVF16"/>
      <c r="WVG16"/>
      <c r="WVH16"/>
      <c r="WVI16"/>
      <c r="WVJ16"/>
      <c r="WVK16"/>
      <c r="WVL16"/>
      <c r="WVM16"/>
      <c r="WVN16"/>
      <c r="WVO16"/>
      <c r="WVP16"/>
      <c r="WVQ16"/>
      <c r="WVR16"/>
      <c r="WVS16"/>
      <c r="WVT16"/>
      <c r="WWY16" s="112"/>
      <c r="WWZ16" s="112"/>
      <c r="WXA16" s="112"/>
      <c r="WXB16" s="112"/>
      <c r="WXC16" s="112"/>
      <c r="WXD16" s="112"/>
      <c r="WXE16" s="112"/>
      <c r="WXF16" s="112"/>
      <c r="WXG16"/>
      <c r="WXH16"/>
      <c r="WXI16"/>
      <c r="WXJ16"/>
      <c r="WXK16"/>
      <c r="WXL16"/>
      <c r="WXM16"/>
      <c r="WXN16"/>
      <c r="WXO16"/>
      <c r="WXP16"/>
      <c r="WXQ16"/>
      <c r="WXR16"/>
      <c r="WXS16"/>
      <c r="WXT16"/>
      <c r="WXU16"/>
      <c r="WXV16"/>
      <c r="WXW16"/>
      <c r="WXX16"/>
      <c r="WXY16"/>
      <c r="WXZ16"/>
      <c r="WYA16"/>
      <c r="WYB16"/>
      <c r="WZG16" s="112"/>
      <c r="WZH16" s="112"/>
      <c r="WZI16" s="112"/>
      <c r="WZJ16" s="112"/>
      <c r="WZK16" s="112"/>
      <c r="WZL16" s="112"/>
      <c r="WZM16" s="112"/>
      <c r="WZN16" s="112"/>
      <c r="WZO16"/>
      <c r="WZP16"/>
      <c r="WZQ16"/>
      <c r="WZR16"/>
      <c r="WZS16"/>
      <c r="WZT16"/>
      <c r="WZU16"/>
      <c r="WZV16"/>
      <c r="WZW16"/>
      <c r="WZX16"/>
      <c r="WZY16"/>
      <c r="WZZ16"/>
      <c r="XAA16"/>
      <c r="XAB16"/>
      <c r="XAC16"/>
      <c r="XAD16"/>
      <c r="XAE16"/>
      <c r="XAF16"/>
      <c r="XAG16"/>
      <c r="XAH16"/>
      <c r="XAI16"/>
      <c r="XAJ16"/>
      <c r="XBO16" s="112"/>
      <c r="XBP16" s="112"/>
      <c r="XBQ16" s="112"/>
      <c r="XBR16" s="112"/>
      <c r="XBS16" s="112"/>
      <c r="XBT16" s="112"/>
      <c r="XBU16" s="112"/>
      <c r="XBV16" s="112"/>
      <c r="XBW16"/>
      <c r="XBX16"/>
      <c r="XBY16"/>
      <c r="XBZ16"/>
      <c r="XCA16"/>
      <c r="XCB16"/>
      <c r="XCC16"/>
      <c r="XCD16"/>
      <c r="XCE16"/>
      <c r="XCF16"/>
      <c r="XCG16"/>
      <c r="XCH16"/>
      <c r="XCI16"/>
      <c r="XCJ16"/>
      <c r="XCK16"/>
      <c r="XCL16"/>
      <c r="XCM16"/>
      <c r="XCN16"/>
      <c r="XCO16"/>
      <c r="XCP16"/>
      <c r="XCQ16"/>
      <c r="XCR16"/>
      <c r="XDW16" s="112"/>
      <c r="XDX16" s="112"/>
      <c r="XDY16" s="112"/>
      <c r="XDZ16" s="112"/>
      <c r="XEA16" s="112"/>
      <c r="XEB16" s="112"/>
      <c r="XEC16" s="112"/>
      <c r="XED16" s="112"/>
      <c r="XEE16"/>
      <c r="XEF16"/>
      <c r="XEG16"/>
      <c r="XEH16"/>
      <c r="XEI16"/>
      <c r="XEJ16"/>
      <c r="XEK16"/>
      <c r="XEL16"/>
      <c r="XEM16"/>
      <c r="XEN16"/>
      <c r="XEO16"/>
      <c r="XEP16"/>
      <c r="XEQ16"/>
      <c r="XER16"/>
      <c r="XES16"/>
      <c r="XET16"/>
      <c r="XEU16"/>
      <c r="XEV16"/>
      <c r="XEW16"/>
      <c r="XEX16"/>
      <c r="XEY16"/>
      <c r="XEZ16"/>
    </row>
    <row r="17" spans="1:16384" s="5" customFormat="1" ht="12.75" customHeight="1">
      <c r="X17" s="307" t="s">
        <v>301</v>
      </c>
      <c r="Y17" s="407" t="s">
        <v>301</v>
      </c>
      <c r="Z17" s="405"/>
      <c r="AA17" s="405"/>
      <c r="AB17" s="405"/>
      <c r="AC17" s="405"/>
      <c r="AD17" s="405"/>
      <c r="AE17" s="68"/>
      <c r="AF17" s="68"/>
      <c r="AG17" s="68"/>
      <c r="AH17" s="68"/>
      <c r="AI17" s="68"/>
      <c r="AJ17" s="112"/>
      <c r="AK17" s="112"/>
      <c r="AL17" s="112"/>
      <c r="AM17" s="188"/>
      <c r="AN17" s="188"/>
      <c r="AO17" s="188"/>
      <c r="AP17" s="188"/>
      <c r="AQ17" s="188"/>
      <c r="AR17" s="188"/>
      <c r="AS17"/>
      <c r="AT17"/>
      <c r="AU17"/>
      <c r="AV17"/>
      <c r="AW17"/>
      <c r="AX17"/>
      <c r="AY17"/>
      <c r="AZ17"/>
      <c r="BA17"/>
      <c r="BB17"/>
      <c r="BC17"/>
      <c r="BD17"/>
      <c r="BE17"/>
      <c r="BF17"/>
      <c r="BG17"/>
      <c r="BH17"/>
      <c r="CM17" s="112"/>
      <c r="CN17" s="112"/>
      <c r="CO17" s="112"/>
      <c r="CP17" s="112"/>
      <c r="CQ17" s="112"/>
      <c r="CR17" s="112"/>
      <c r="CS17" s="112"/>
      <c r="CT17" s="112"/>
      <c r="CU17"/>
      <c r="CV17"/>
      <c r="CW17"/>
      <c r="CX17"/>
      <c r="CY17"/>
      <c r="CZ17"/>
      <c r="DA17"/>
      <c r="DB17"/>
      <c r="DC17"/>
      <c r="DD17"/>
      <c r="DE17"/>
      <c r="DF17"/>
      <c r="DG17"/>
      <c r="DH17"/>
      <c r="DI17"/>
      <c r="DJ17"/>
      <c r="DK17"/>
      <c r="DL17"/>
      <c r="DM17"/>
      <c r="DN17"/>
      <c r="DO17"/>
      <c r="DP17"/>
      <c r="EU17" s="112"/>
      <c r="EV17" s="112"/>
      <c r="EW17" s="112"/>
      <c r="EX17" s="112"/>
      <c r="EY17" s="112"/>
      <c r="EZ17" s="112"/>
      <c r="FA17" s="112"/>
      <c r="FB17" s="112"/>
      <c r="FC17"/>
      <c r="FD17"/>
      <c r="FE17"/>
      <c r="FF17"/>
      <c r="FG17"/>
      <c r="FH17"/>
      <c r="FI17"/>
      <c r="FJ17"/>
      <c r="FK17"/>
      <c r="FL17"/>
      <c r="FM17"/>
      <c r="FN17"/>
      <c r="FO17"/>
      <c r="FP17"/>
      <c r="FQ17"/>
      <c r="FR17"/>
      <c r="FS17"/>
      <c r="FT17"/>
      <c r="FU17"/>
      <c r="FV17"/>
      <c r="FW17"/>
      <c r="FX17"/>
      <c r="HC17" s="112"/>
      <c r="HD17" s="112"/>
      <c r="HE17" s="112"/>
      <c r="HF17" s="112"/>
      <c r="HG17" s="112"/>
      <c r="HH17" s="112"/>
      <c r="HI17" s="112"/>
      <c r="HJ17" s="112"/>
      <c r="HK17"/>
      <c r="HL17"/>
      <c r="HM17"/>
      <c r="HN17"/>
      <c r="HO17"/>
      <c r="HP17"/>
      <c r="HQ17"/>
      <c r="HR17"/>
      <c r="HS17"/>
      <c r="HT17"/>
      <c r="HU17"/>
      <c r="HV17"/>
      <c r="HW17"/>
      <c r="HX17"/>
      <c r="HY17"/>
      <c r="HZ17"/>
      <c r="IA17"/>
      <c r="IB17"/>
      <c r="IC17"/>
      <c r="ID17"/>
      <c r="IE17"/>
      <c r="IF17"/>
      <c r="JK17" s="112"/>
      <c r="JL17" s="112"/>
      <c r="JM17" s="112"/>
      <c r="JN17" s="112"/>
      <c r="JO17" s="112"/>
      <c r="JP17" s="112"/>
      <c r="JQ17" s="112"/>
      <c r="JR17" s="112"/>
      <c r="JS17"/>
      <c r="JT17"/>
      <c r="JU17"/>
      <c r="JV17"/>
      <c r="JW17"/>
      <c r="JX17"/>
      <c r="JY17"/>
      <c r="JZ17"/>
      <c r="KA17"/>
      <c r="KB17"/>
      <c r="KC17"/>
      <c r="KD17"/>
      <c r="KE17"/>
      <c r="KF17"/>
      <c r="KG17"/>
      <c r="KH17"/>
      <c r="KI17"/>
      <c r="KJ17"/>
      <c r="KK17"/>
      <c r="KL17"/>
      <c r="KM17"/>
      <c r="KN17"/>
      <c r="LS17" s="112"/>
      <c r="LT17" s="112"/>
      <c r="LU17" s="112"/>
      <c r="LV17" s="112"/>
      <c r="LW17" s="112"/>
      <c r="LX17" s="112"/>
      <c r="LY17" s="112"/>
      <c r="LZ17" s="112"/>
      <c r="MA17"/>
      <c r="MB17"/>
      <c r="MC17"/>
      <c r="MD17"/>
      <c r="ME17"/>
      <c r="MF17"/>
      <c r="MG17"/>
      <c r="MH17"/>
      <c r="MI17"/>
      <c r="MJ17"/>
      <c r="MK17"/>
      <c r="ML17"/>
      <c r="MM17"/>
      <c r="MN17"/>
      <c r="MO17"/>
      <c r="MP17"/>
      <c r="MQ17"/>
      <c r="MR17"/>
      <c r="MS17"/>
      <c r="MT17"/>
      <c r="MU17"/>
      <c r="MV17"/>
      <c r="OA17" s="112"/>
      <c r="OB17" s="112"/>
      <c r="OC17" s="112"/>
      <c r="OD17" s="112"/>
      <c r="OE17" s="112"/>
      <c r="OF17" s="112"/>
      <c r="OG17" s="112"/>
      <c r="OH17" s="112"/>
      <c r="OI17"/>
      <c r="OJ17"/>
      <c r="OK17"/>
      <c r="OL17"/>
      <c r="OM17"/>
      <c r="ON17"/>
      <c r="OO17"/>
      <c r="OP17"/>
      <c r="OQ17"/>
      <c r="OR17"/>
      <c r="OS17"/>
      <c r="OT17"/>
      <c r="OU17"/>
      <c r="OV17"/>
      <c r="OW17"/>
      <c r="OX17"/>
      <c r="OY17"/>
      <c r="OZ17"/>
      <c r="PA17"/>
      <c r="PB17"/>
      <c r="PC17"/>
      <c r="PD17"/>
      <c r="QI17" s="112"/>
      <c r="QJ17" s="112"/>
      <c r="QK17" s="112"/>
      <c r="QL17" s="112"/>
      <c r="QM17" s="112"/>
      <c r="QN17" s="112"/>
      <c r="QO17" s="112"/>
      <c r="QP17" s="112"/>
      <c r="QQ17"/>
      <c r="QR17"/>
      <c r="QS17"/>
      <c r="QT17"/>
      <c r="QU17"/>
      <c r="QV17"/>
      <c r="QW17"/>
      <c r="QX17"/>
      <c r="QY17"/>
      <c r="QZ17"/>
      <c r="RA17"/>
      <c r="RB17"/>
      <c r="RC17"/>
      <c r="RD17"/>
      <c r="RE17"/>
      <c r="RF17"/>
      <c r="RG17"/>
      <c r="RH17"/>
      <c r="RI17"/>
      <c r="RJ17"/>
      <c r="RK17"/>
      <c r="RL17"/>
      <c r="SQ17" s="112"/>
      <c r="SR17" s="112"/>
      <c r="SS17" s="112"/>
      <c r="ST17" s="112"/>
      <c r="SU17" s="112"/>
      <c r="SV17" s="112"/>
      <c r="SW17" s="112"/>
      <c r="SX17" s="112"/>
      <c r="SY17"/>
      <c r="SZ17"/>
      <c r="TA17"/>
      <c r="TB17"/>
      <c r="TC17"/>
      <c r="TD17"/>
      <c r="TE17"/>
      <c r="TF17"/>
      <c r="TG17"/>
      <c r="TH17"/>
      <c r="TI17"/>
      <c r="TJ17"/>
      <c r="TK17"/>
      <c r="TL17"/>
      <c r="TM17"/>
      <c r="TN17"/>
      <c r="TO17"/>
      <c r="TP17"/>
      <c r="TQ17"/>
      <c r="TR17"/>
      <c r="TS17"/>
      <c r="TT17"/>
      <c r="UY17" s="112"/>
      <c r="UZ17" s="112"/>
      <c r="VA17" s="112"/>
      <c r="VB17" s="112"/>
      <c r="VC17" s="112"/>
      <c r="VD17" s="112"/>
      <c r="VE17" s="112"/>
      <c r="VF17" s="112"/>
      <c r="VG17"/>
      <c r="VH17"/>
      <c r="VI17"/>
      <c r="VJ17"/>
      <c r="VK17"/>
      <c r="VL17"/>
      <c r="VM17"/>
      <c r="VN17"/>
      <c r="VO17"/>
      <c r="VP17"/>
      <c r="VQ17"/>
      <c r="VR17"/>
      <c r="VS17"/>
      <c r="VT17"/>
      <c r="VU17"/>
      <c r="VV17"/>
      <c r="VW17"/>
      <c r="VX17"/>
      <c r="VY17"/>
      <c r="VZ17"/>
      <c r="WA17"/>
      <c r="WB17"/>
      <c r="XG17" s="112"/>
      <c r="XH17" s="112"/>
      <c r="XI17" s="112"/>
      <c r="XJ17" s="112"/>
      <c r="XK17" s="112"/>
      <c r="XL17" s="112"/>
      <c r="XM17" s="112"/>
      <c r="XN17" s="112"/>
      <c r="XO17"/>
      <c r="XP17"/>
      <c r="XQ17"/>
      <c r="XR17"/>
      <c r="XS17"/>
      <c r="XT17"/>
      <c r="XU17"/>
      <c r="XV17"/>
      <c r="XW17"/>
      <c r="XX17"/>
      <c r="XY17"/>
      <c r="XZ17"/>
      <c r="YA17"/>
      <c r="YB17"/>
      <c r="YC17"/>
      <c r="YD17"/>
      <c r="YE17"/>
      <c r="YF17"/>
      <c r="YG17"/>
      <c r="YH17"/>
      <c r="YI17"/>
      <c r="YJ17"/>
      <c r="ZO17" s="112"/>
      <c r="ZP17" s="112"/>
      <c r="ZQ17" s="112"/>
      <c r="ZR17" s="112"/>
      <c r="ZS17" s="112"/>
      <c r="ZT17" s="112"/>
      <c r="ZU17" s="112"/>
      <c r="ZV17" s="112"/>
      <c r="ZW17"/>
      <c r="ZX17"/>
      <c r="ZY17"/>
      <c r="ZZ17"/>
      <c r="AAA17"/>
      <c r="AAB17"/>
      <c r="AAC17"/>
      <c r="AAD17"/>
      <c r="AAE17"/>
      <c r="AAF17"/>
      <c r="AAG17"/>
      <c r="AAH17"/>
      <c r="AAI17"/>
      <c r="AAJ17"/>
      <c r="AAK17"/>
      <c r="AAL17"/>
      <c r="AAM17"/>
      <c r="AAN17"/>
      <c r="AAO17"/>
      <c r="AAP17"/>
      <c r="AAQ17"/>
      <c r="AAR17"/>
      <c r="ABW17" s="112"/>
      <c r="ABX17" s="112"/>
      <c r="ABY17" s="112"/>
      <c r="ABZ17" s="112"/>
      <c r="ACA17" s="112"/>
      <c r="ACB17" s="112"/>
      <c r="ACC17" s="112"/>
      <c r="ACD17" s="112"/>
      <c r="ACE17"/>
      <c r="ACF17"/>
      <c r="ACG17"/>
      <c r="ACH17"/>
      <c r="ACI17"/>
      <c r="ACJ17"/>
      <c r="ACK17"/>
      <c r="ACL17"/>
      <c r="ACM17"/>
      <c r="ACN17"/>
      <c r="ACO17"/>
      <c r="ACP17"/>
      <c r="ACQ17"/>
      <c r="ACR17"/>
      <c r="ACS17"/>
      <c r="ACT17"/>
      <c r="ACU17"/>
      <c r="ACV17"/>
      <c r="ACW17"/>
      <c r="ACX17"/>
      <c r="ACY17"/>
      <c r="ACZ17"/>
      <c r="AEE17" s="112"/>
      <c r="AEF17" s="112"/>
      <c r="AEG17" s="112"/>
      <c r="AEH17" s="112"/>
      <c r="AEI17" s="112"/>
      <c r="AEJ17" s="112"/>
      <c r="AEK17" s="112"/>
      <c r="AEL17" s="112"/>
      <c r="AEM17"/>
      <c r="AEN17"/>
      <c r="AEO17"/>
      <c r="AEP17"/>
      <c r="AEQ17"/>
      <c r="AER17"/>
      <c r="AES17"/>
      <c r="AET17"/>
      <c r="AEU17"/>
      <c r="AEV17"/>
      <c r="AEW17"/>
      <c r="AEX17"/>
      <c r="AEY17"/>
      <c r="AEZ17"/>
      <c r="AFA17"/>
      <c r="AFB17"/>
      <c r="AFC17"/>
      <c r="AFD17"/>
      <c r="AFE17"/>
      <c r="AFF17"/>
      <c r="AFG17"/>
      <c r="AFH17"/>
      <c r="AGM17" s="112"/>
      <c r="AGN17" s="112"/>
      <c r="AGO17" s="112"/>
      <c r="AGP17" s="112"/>
      <c r="AGQ17" s="112"/>
      <c r="AGR17" s="112"/>
      <c r="AGS17" s="112"/>
      <c r="AGT17" s="112"/>
      <c r="AGU17"/>
      <c r="AGV17"/>
      <c r="AGW17"/>
      <c r="AGX17"/>
      <c r="AGY17"/>
      <c r="AGZ17"/>
      <c r="AHA17"/>
      <c r="AHB17"/>
      <c r="AHC17"/>
      <c r="AHD17"/>
      <c r="AHE17"/>
      <c r="AHF17"/>
      <c r="AHG17"/>
      <c r="AHH17"/>
      <c r="AHI17"/>
      <c r="AHJ17"/>
      <c r="AHK17"/>
      <c r="AHL17"/>
      <c r="AHM17"/>
      <c r="AHN17"/>
      <c r="AHO17"/>
      <c r="AHP17"/>
      <c r="AIU17" s="112"/>
      <c r="AIV17" s="112"/>
      <c r="AIW17" s="112"/>
      <c r="AIX17" s="112"/>
      <c r="AIY17" s="112"/>
      <c r="AIZ17" s="112"/>
      <c r="AJA17" s="112"/>
      <c r="AJB17" s="112"/>
      <c r="AJC17"/>
      <c r="AJD17"/>
      <c r="AJE17"/>
      <c r="AJF17"/>
      <c r="AJG17"/>
      <c r="AJH17"/>
      <c r="AJI17"/>
      <c r="AJJ17"/>
      <c r="AJK17"/>
      <c r="AJL17"/>
      <c r="AJM17"/>
      <c r="AJN17"/>
      <c r="AJO17"/>
      <c r="AJP17"/>
      <c r="AJQ17"/>
      <c r="AJR17"/>
      <c r="AJS17"/>
      <c r="AJT17"/>
      <c r="AJU17"/>
      <c r="AJV17"/>
      <c r="AJW17"/>
      <c r="AJX17"/>
      <c r="ALC17" s="112"/>
      <c r="ALD17" s="112"/>
      <c r="ALE17" s="112"/>
      <c r="ALF17" s="112"/>
      <c r="ALG17" s="112"/>
      <c r="ALH17" s="112"/>
      <c r="ALI17" s="112"/>
      <c r="ALJ17" s="112"/>
      <c r="ALK17"/>
      <c r="ALL17"/>
      <c r="ALM17"/>
      <c r="ALN17"/>
      <c r="ALO17"/>
      <c r="ALP17"/>
      <c r="ALQ17"/>
      <c r="ALR17"/>
      <c r="ALS17"/>
      <c r="ALT17"/>
      <c r="ALU17"/>
      <c r="ALV17"/>
      <c r="ALW17"/>
      <c r="ALX17"/>
      <c r="ALY17"/>
      <c r="ALZ17"/>
      <c r="AMA17"/>
      <c r="AMB17"/>
      <c r="AMC17"/>
      <c r="AMD17"/>
      <c r="AME17"/>
      <c r="AMF17"/>
      <c r="ANK17" s="112"/>
      <c r="ANL17" s="112"/>
      <c r="ANM17" s="112"/>
      <c r="ANN17" s="112"/>
      <c r="ANO17" s="112"/>
      <c r="ANP17" s="112"/>
      <c r="ANQ17" s="112"/>
      <c r="ANR17" s="112"/>
      <c r="ANS17"/>
      <c r="ANT17"/>
      <c r="ANU17"/>
      <c r="ANV17"/>
      <c r="ANW17"/>
      <c r="ANX17"/>
      <c r="ANY17"/>
      <c r="ANZ17"/>
      <c r="AOA17"/>
      <c r="AOB17"/>
      <c r="AOC17"/>
      <c r="AOD17"/>
      <c r="AOE17"/>
      <c r="AOF17"/>
      <c r="AOG17"/>
      <c r="AOH17"/>
      <c r="AOI17"/>
      <c r="AOJ17"/>
      <c r="AOK17"/>
      <c r="AOL17"/>
      <c r="AOM17"/>
      <c r="AON17"/>
      <c r="APS17" s="112"/>
      <c r="APT17" s="112"/>
      <c r="APU17" s="112"/>
      <c r="APV17" s="112"/>
      <c r="APW17" s="112"/>
      <c r="APX17" s="112"/>
      <c r="APY17" s="112"/>
      <c r="APZ17" s="112"/>
      <c r="AQA17"/>
      <c r="AQB17"/>
      <c r="AQC17"/>
      <c r="AQD17"/>
      <c r="AQE17"/>
      <c r="AQF17"/>
      <c r="AQG17"/>
      <c r="AQH17"/>
      <c r="AQI17"/>
      <c r="AQJ17"/>
      <c r="AQK17"/>
      <c r="AQL17"/>
      <c r="AQM17"/>
      <c r="AQN17"/>
      <c r="AQO17"/>
      <c r="AQP17"/>
      <c r="AQQ17"/>
      <c r="AQR17"/>
      <c r="AQS17"/>
      <c r="AQT17"/>
      <c r="AQU17"/>
      <c r="AQV17"/>
      <c r="ASA17" s="112"/>
      <c r="ASB17" s="112"/>
      <c r="ASC17" s="112"/>
      <c r="ASD17" s="112"/>
      <c r="ASE17" s="112"/>
      <c r="ASF17" s="112"/>
      <c r="ASG17" s="112"/>
      <c r="ASH17" s="112"/>
      <c r="ASI17"/>
      <c r="ASJ17"/>
      <c r="ASK17"/>
      <c r="ASL17"/>
      <c r="ASM17"/>
      <c r="ASN17"/>
      <c r="ASO17"/>
      <c r="ASP17"/>
      <c r="ASQ17"/>
      <c r="ASR17"/>
      <c r="ASS17"/>
      <c r="AST17"/>
      <c r="ASU17"/>
      <c r="ASV17"/>
      <c r="ASW17"/>
      <c r="ASX17"/>
      <c r="ASY17"/>
      <c r="ASZ17"/>
      <c r="ATA17"/>
      <c r="ATB17"/>
      <c r="ATC17"/>
      <c r="ATD17"/>
      <c r="AUI17" s="112"/>
      <c r="AUJ17" s="112"/>
      <c r="AUK17" s="112"/>
      <c r="AUL17" s="112"/>
      <c r="AUM17" s="112"/>
      <c r="AUN17" s="112"/>
      <c r="AUO17" s="112"/>
      <c r="AUP17" s="112"/>
      <c r="AUQ17"/>
      <c r="AUR17"/>
      <c r="AUS17"/>
      <c r="AUT17"/>
      <c r="AUU17"/>
      <c r="AUV17"/>
      <c r="AUW17"/>
      <c r="AUX17"/>
      <c r="AUY17"/>
      <c r="AUZ17"/>
      <c r="AVA17"/>
      <c r="AVB17"/>
      <c r="AVC17"/>
      <c r="AVD17"/>
      <c r="AVE17"/>
      <c r="AVF17"/>
      <c r="AVG17"/>
      <c r="AVH17"/>
      <c r="AVI17"/>
      <c r="AVJ17"/>
      <c r="AVK17"/>
      <c r="AVL17"/>
      <c r="AWQ17" s="112"/>
      <c r="AWR17" s="112"/>
      <c r="AWS17" s="112"/>
      <c r="AWT17" s="112"/>
      <c r="AWU17" s="112"/>
      <c r="AWV17" s="112"/>
      <c r="AWW17" s="112"/>
      <c r="AWX17" s="112"/>
      <c r="AWY17"/>
      <c r="AWZ17"/>
      <c r="AXA17"/>
      <c r="AXB17"/>
      <c r="AXC17"/>
      <c r="AXD17"/>
      <c r="AXE17"/>
      <c r="AXF17"/>
      <c r="AXG17"/>
      <c r="AXH17"/>
      <c r="AXI17"/>
      <c r="AXJ17"/>
      <c r="AXK17"/>
      <c r="AXL17"/>
      <c r="AXM17"/>
      <c r="AXN17"/>
      <c r="AXO17"/>
      <c r="AXP17"/>
      <c r="AXQ17"/>
      <c r="AXR17"/>
      <c r="AXS17"/>
      <c r="AXT17"/>
      <c r="AYY17" s="112"/>
      <c r="AYZ17" s="112"/>
      <c r="AZA17" s="112"/>
      <c r="AZB17" s="112"/>
      <c r="AZC17" s="112"/>
      <c r="AZD17" s="112"/>
      <c r="AZE17" s="112"/>
      <c r="AZF17" s="112"/>
      <c r="AZG17"/>
      <c r="AZH17"/>
      <c r="AZI17"/>
      <c r="AZJ17"/>
      <c r="AZK17"/>
      <c r="AZL17"/>
      <c r="AZM17"/>
      <c r="AZN17"/>
      <c r="AZO17"/>
      <c r="AZP17"/>
      <c r="AZQ17"/>
      <c r="AZR17"/>
      <c r="AZS17"/>
      <c r="AZT17"/>
      <c r="AZU17"/>
      <c r="AZV17"/>
      <c r="AZW17"/>
      <c r="AZX17"/>
      <c r="AZY17"/>
      <c r="AZZ17"/>
      <c r="BAA17"/>
      <c r="BAB17"/>
      <c r="BBG17" s="112"/>
      <c r="BBH17" s="112"/>
      <c r="BBI17" s="112"/>
      <c r="BBJ17" s="112"/>
      <c r="BBK17" s="112"/>
      <c r="BBL17" s="112"/>
      <c r="BBM17" s="112"/>
      <c r="BBN17" s="112"/>
      <c r="BBO17"/>
      <c r="BBP17"/>
      <c r="BBQ17"/>
      <c r="BBR17"/>
      <c r="BBS17"/>
      <c r="BBT17"/>
      <c r="BBU17"/>
      <c r="BBV17"/>
      <c r="BBW17"/>
      <c r="BBX17"/>
      <c r="BBY17"/>
      <c r="BBZ17"/>
      <c r="BCA17"/>
      <c r="BCB17"/>
      <c r="BCC17"/>
      <c r="BCD17"/>
      <c r="BCE17"/>
      <c r="BCF17"/>
      <c r="BCG17"/>
      <c r="BCH17"/>
      <c r="BCI17"/>
      <c r="BCJ17"/>
      <c r="BDO17" s="112"/>
      <c r="BDP17" s="112"/>
      <c r="BDQ17" s="112"/>
      <c r="BDR17" s="112"/>
      <c r="BDS17" s="112"/>
      <c r="BDT17" s="112"/>
      <c r="BDU17" s="112"/>
      <c r="BDV17" s="112"/>
      <c r="BDW17"/>
      <c r="BDX17"/>
      <c r="BDY17"/>
      <c r="BDZ17"/>
      <c r="BEA17"/>
      <c r="BEB17"/>
      <c r="BEC17"/>
      <c r="BED17"/>
      <c r="BEE17"/>
      <c r="BEF17"/>
      <c r="BEG17"/>
      <c r="BEH17"/>
      <c r="BEI17"/>
      <c r="BEJ17"/>
      <c r="BEK17"/>
      <c r="BEL17"/>
      <c r="BEM17"/>
      <c r="BEN17"/>
      <c r="BEO17"/>
      <c r="BEP17"/>
      <c r="BEQ17"/>
      <c r="BER17"/>
      <c r="BFW17" s="112"/>
      <c r="BFX17" s="112"/>
      <c r="BFY17" s="112"/>
      <c r="BFZ17" s="112"/>
      <c r="BGA17" s="112"/>
      <c r="BGB17" s="112"/>
      <c r="BGC17" s="112"/>
      <c r="BGD17" s="112"/>
      <c r="BGE17"/>
      <c r="BGF17"/>
      <c r="BGG17"/>
      <c r="BGH17"/>
      <c r="BGI17"/>
      <c r="BGJ17"/>
      <c r="BGK17"/>
      <c r="BGL17"/>
      <c r="BGM17"/>
      <c r="BGN17"/>
      <c r="BGO17"/>
      <c r="BGP17"/>
      <c r="BGQ17"/>
      <c r="BGR17"/>
      <c r="BGS17"/>
      <c r="BGT17"/>
      <c r="BGU17"/>
      <c r="BGV17"/>
      <c r="BGW17"/>
      <c r="BGX17"/>
      <c r="BGY17"/>
      <c r="BGZ17"/>
      <c r="BIE17" s="112"/>
      <c r="BIF17" s="112"/>
      <c r="BIG17" s="112"/>
      <c r="BIH17" s="112"/>
      <c r="BII17" s="112"/>
      <c r="BIJ17" s="112"/>
      <c r="BIK17" s="112"/>
      <c r="BIL17" s="112"/>
      <c r="BIM17"/>
      <c r="BIN17"/>
      <c r="BIO17"/>
      <c r="BIP17"/>
      <c r="BIQ17"/>
      <c r="BIR17"/>
      <c r="BIS17"/>
      <c r="BIT17"/>
      <c r="BIU17"/>
      <c r="BIV17"/>
      <c r="BIW17"/>
      <c r="BIX17"/>
      <c r="BIY17"/>
      <c r="BIZ17"/>
      <c r="BJA17"/>
      <c r="BJB17"/>
      <c r="BJC17"/>
      <c r="BJD17"/>
      <c r="BJE17"/>
      <c r="BJF17"/>
      <c r="BJG17"/>
      <c r="BJH17"/>
      <c r="BKM17" s="112"/>
      <c r="BKN17" s="112"/>
      <c r="BKO17" s="112"/>
      <c r="BKP17" s="112"/>
      <c r="BKQ17" s="112"/>
      <c r="BKR17" s="112"/>
      <c r="BKS17" s="112"/>
      <c r="BKT17" s="112"/>
      <c r="BKU17"/>
      <c r="BKV17"/>
      <c r="BKW17"/>
      <c r="BKX17"/>
      <c r="BKY17"/>
      <c r="BKZ17"/>
      <c r="BLA17"/>
      <c r="BLB17"/>
      <c r="BLC17"/>
      <c r="BLD17"/>
      <c r="BLE17"/>
      <c r="BLF17"/>
      <c r="BLG17"/>
      <c r="BLH17"/>
      <c r="BLI17"/>
      <c r="BLJ17"/>
      <c r="BLK17"/>
      <c r="BLL17"/>
      <c r="BLM17"/>
      <c r="BLN17"/>
      <c r="BLO17"/>
      <c r="BLP17"/>
      <c r="BMU17" s="112"/>
      <c r="BMV17" s="112"/>
      <c r="BMW17" s="112"/>
      <c r="BMX17" s="112"/>
      <c r="BMY17" s="112"/>
      <c r="BMZ17" s="112"/>
      <c r="BNA17" s="112"/>
      <c r="BNB17" s="112"/>
      <c r="BNC17"/>
      <c r="BND17"/>
      <c r="BNE17"/>
      <c r="BNF17"/>
      <c r="BNG17"/>
      <c r="BNH17"/>
      <c r="BNI17"/>
      <c r="BNJ17"/>
      <c r="BNK17"/>
      <c r="BNL17"/>
      <c r="BNM17"/>
      <c r="BNN17"/>
      <c r="BNO17"/>
      <c r="BNP17"/>
      <c r="BNQ17"/>
      <c r="BNR17"/>
      <c r="BNS17"/>
      <c r="BNT17"/>
      <c r="BNU17"/>
      <c r="BNV17"/>
      <c r="BNW17"/>
      <c r="BNX17"/>
      <c r="BPC17" s="112"/>
      <c r="BPD17" s="112"/>
      <c r="BPE17" s="112"/>
      <c r="BPF17" s="112"/>
      <c r="BPG17" s="112"/>
      <c r="BPH17" s="112"/>
      <c r="BPI17" s="112"/>
      <c r="BPJ17" s="112"/>
      <c r="BPK17"/>
      <c r="BPL17"/>
      <c r="BPM17"/>
      <c r="BPN17"/>
      <c r="BPO17"/>
      <c r="BPP17"/>
      <c r="BPQ17"/>
      <c r="BPR17"/>
      <c r="BPS17"/>
      <c r="BPT17"/>
      <c r="BPU17"/>
      <c r="BPV17"/>
      <c r="BPW17"/>
      <c r="BPX17"/>
      <c r="BPY17"/>
      <c r="BPZ17"/>
      <c r="BQA17"/>
      <c r="BQB17"/>
      <c r="BQC17"/>
      <c r="BQD17"/>
      <c r="BQE17"/>
      <c r="BQF17"/>
      <c r="BRK17" s="112"/>
      <c r="BRL17" s="112"/>
      <c r="BRM17" s="112"/>
      <c r="BRN17" s="112"/>
      <c r="BRO17" s="112"/>
      <c r="BRP17" s="112"/>
      <c r="BRQ17" s="112"/>
      <c r="BRR17" s="112"/>
      <c r="BRS17"/>
      <c r="BRT17"/>
      <c r="BRU17"/>
      <c r="BRV17"/>
      <c r="BRW17"/>
      <c r="BRX17"/>
      <c r="BRY17"/>
      <c r="BRZ17"/>
      <c r="BSA17"/>
      <c r="BSB17"/>
      <c r="BSC17"/>
      <c r="BSD17"/>
      <c r="BSE17"/>
      <c r="BSF17"/>
      <c r="BSG17"/>
      <c r="BSH17"/>
      <c r="BSI17"/>
      <c r="BSJ17"/>
      <c r="BSK17"/>
      <c r="BSL17"/>
      <c r="BSM17"/>
      <c r="BSN17"/>
      <c r="BTS17" s="112"/>
      <c r="BTT17" s="112"/>
      <c r="BTU17" s="112"/>
      <c r="BTV17" s="112"/>
      <c r="BTW17" s="112"/>
      <c r="BTX17" s="112"/>
      <c r="BTY17" s="112"/>
      <c r="BTZ17" s="112"/>
      <c r="BUA17"/>
      <c r="BUB17"/>
      <c r="BUC17"/>
      <c r="BUD17"/>
      <c r="BUE17"/>
      <c r="BUF17"/>
      <c r="BUG17"/>
      <c r="BUH17"/>
      <c r="BUI17"/>
      <c r="BUJ17"/>
      <c r="BUK17"/>
      <c r="BUL17"/>
      <c r="BUM17"/>
      <c r="BUN17"/>
      <c r="BUO17"/>
      <c r="BUP17"/>
      <c r="BUQ17"/>
      <c r="BUR17"/>
      <c r="BUS17"/>
      <c r="BUT17"/>
      <c r="BUU17"/>
      <c r="BUV17"/>
      <c r="BWA17" s="112"/>
      <c r="BWB17" s="112"/>
      <c r="BWC17" s="112"/>
      <c r="BWD17" s="112"/>
      <c r="BWE17" s="112"/>
      <c r="BWF17" s="112"/>
      <c r="BWG17" s="112"/>
      <c r="BWH17" s="112"/>
      <c r="BWI17"/>
      <c r="BWJ17"/>
      <c r="BWK17"/>
      <c r="BWL17"/>
      <c r="BWM17"/>
      <c r="BWN17"/>
      <c r="BWO17"/>
      <c r="BWP17"/>
      <c r="BWQ17"/>
      <c r="BWR17"/>
      <c r="BWS17"/>
      <c r="BWT17"/>
      <c r="BWU17"/>
      <c r="BWV17"/>
      <c r="BWW17"/>
      <c r="BWX17"/>
      <c r="BWY17"/>
      <c r="BWZ17"/>
      <c r="BXA17"/>
      <c r="BXB17"/>
      <c r="BXC17"/>
      <c r="BXD17"/>
      <c r="BYI17" s="112"/>
      <c r="BYJ17" s="112"/>
      <c r="BYK17" s="112"/>
      <c r="BYL17" s="112"/>
      <c r="BYM17" s="112"/>
      <c r="BYN17" s="112"/>
      <c r="BYO17" s="112"/>
      <c r="BYP17" s="112"/>
      <c r="BYQ17"/>
      <c r="BYR17"/>
      <c r="BYS17"/>
      <c r="BYT17"/>
      <c r="BYU17"/>
      <c r="BYV17"/>
      <c r="BYW17"/>
      <c r="BYX17"/>
      <c r="BYY17"/>
      <c r="BYZ17"/>
      <c r="BZA17"/>
      <c r="BZB17"/>
      <c r="BZC17"/>
      <c r="BZD17"/>
      <c r="BZE17"/>
      <c r="BZF17"/>
      <c r="BZG17"/>
      <c r="BZH17"/>
      <c r="BZI17"/>
      <c r="BZJ17"/>
      <c r="BZK17"/>
      <c r="BZL17"/>
      <c r="CAQ17" s="112"/>
      <c r="CAR17" s="112"/>
      <c r="CAS17" s="112"/>
      <c r="CAT17" s="112"/>
      <c r="CAU17" s="112"/>
      <c r="CAV17" s="112"/>
      <c r="CAW17" s="112"/>
      <c r="CAX17" s="112"/>
      <c r="CAY17"/>
      <c r="CAZ17"/>
      <c r="CBA17"/>
      <c r="CBB17"/>
      <c r="CBC17"/>
      <c r="CBD17"/>
      <c r="CBE17"/>
      <c r="CBF17"/>
      <c r="CBG17"/>
      <c r="CBH17"/>
      <c r="CBI17"/>
      <c r="CBJ17"/>
      <c r="CBK17"/>
      <c r="CBL17"/>
      <c r="CBM17"/>
      <c r="CBN17"/>
      <c r="CBO17"/>
      <c r="CBP17"/>
      <c r="CBQ17"/>
      <c r="CBR17"/>
      <c r="CBS17"/>
      <c r="CBT17"/>
      <c r="CCY17" s="112"/>
      <c r="CCZ17" s="112"/>
      <c r="CDA17" s="112"/>
      <c r="CDB17" s="112"/>
      <c r="CDC17" s="112"/>
      <c r="CDD17" s="112"/>
      <c r="CDE17" s="112"/>
      <c r="CDF17" s="112"/>
      <c r="CDG17"/>
      <c r="CDH17"/>
      <c r="CDI17"/>
      <c r="CDJ17"/>
      <c r="CDK17"/>
      <c r="CDL17"/>
      <c r="CDM17"/>
      <c r="CDN17"/>
      <c r="CDO17"/>
      <c r="CDP17"/>
      <c r="CDQ17"/>
      <c r="CDR17"/>
      <c r="CDS17"/>
      <c r="CDT17"/>
      <c r="CDU17"/>
      <c r="CDV17"/>
      <c r="CDW17"/>
      <c r="CDX17"/>
      <c r="CDY17"/>
      <c r="CDZ17"/>
      <c r="CEA17"/>
      <c r="CEB17"/>
      <c r="CFG17" s="112"/>
      <c r="CFH17" s="112"/>
      <c r="CFI17" s="112"/>
      <c r="CFJ17" s="112"/>
      <c r="CFK17" s="112"/>
      <c r="CFL17" s="112"/>
      <c r="CFM17" s="112"/>
      <c r="CFN17" s="112"/>
      <c r="CFO17"/>
      <c r="CFP17"/>
      <c r="CFQ17"/>
      <c r="CFR17"/>
      <c r="CFS17"/>
      <c r="CFT17"/>
      <c r="CFU17"/>
      <c r="CFV17"/>
      <c r="CFW17"/>
      <c r="CFX17"/>
      <c r="CFY17"/>
      <c r="CFZ17"/>
      <c r="CGA17"/>
      <c r="CGB17"/>
      <c r="CGC17"/>
      <c r="CGD17"/>
      <c r="CGE17"/>
      <c r="CGF17"/>
      <c r="CGG17"/>
      <c r="CGH17"/>
      <c r="CGI17"/>
      <c r="CGJ17"/>
      <c r="CHO17" s="112"/>
      <c r="CHP17" s="112"/>
      <c r="CHQ17" s="112"/>
      <c r="CHR17" s="112"/>
      <c r="CHS17" s="112"/>
      <c r="CHT17" s="112"/>
      <c r="CHU17" s="112"/>
      <c r="CHV17" s="112"/>
      <c r="CHW17"/>
      <c r="CHX17"/>
      <c r="CHY17"/>
      <c r="CHZ17"/>
      <c r="CIA17"/>
      <c r="CIB17"/>
      <c r="CIC17"/>
      <c r="CID17"/>
      <c r="CIE17"/>
      <c r="CIF17"/>
      <c r="CIG17"/>
      <c r="CIH17"/>
      <c r="CII17"/>
      <c r="CIJ17"/>
      <c r="CIK17"/>
      <c r="CIL17"/>
      <c r="CIM17"/>
      <c r="CIN17"/>
      <c r="CIO17"/>
      <c r="CIP17"/>
      <c r="CIQ17"/>
      <c r="CIR17"/>
      <c r="CJW17" s="112"/>
      <c r="CJX17" s="112"/>
      <c r="CJY17" s="112"/>
      <c r="CJZ17" s="112"/>
      <c r="CKA17" s="112"/>
      <c r="CKB17" s="112"/>
      <c r="CKC17" s="112"/>
      <c r="CKD17" s="112"/>
      <c r="CKE17"/>
      <c r="CKF17"/>
      <c r="CKG17"/>
      <c r="CKH17"/>
      <c r="CKI17"/>
      <c r="CKJ17"/>
      <c r="CKK17"/>
      <c r="CKL17"/>
      <c r="CKM17"/>
      <c r="CKN17"/>
      <c r="CKO17"/>
      <c r="CKP17"/>
      <c r="CKQ17"/>
      <c r="CKR17"/>
      <c r="CKS17"/>
      <c r="CKT17"/>
      <c r="CKU17"/>
      <c r="CKV17"/>
      <c r="CKW17"/>
      <c r="CKX17"/>
      <c r="CKY17"/>
      <c r="CKZ17"/>
      <c r="CME17" s="112"/>
      <c r="CMF17" s="112"/>
      <c r="CMG17" s="112"/>
      <c r="CMH17" s="112"/>
      <c r="CMI17" s="112"/>
      <c r="CMJ17" s="112"/>
      <c r="CMK17" s="112"/>
      <c r="CML17" s="112"/>
      <c r="CMM17"/>
      <c r="CMN17"/>
      <c r="CMO17"/>
      <c r="CMP17"/>
      <c r="CMQ17"/>
      <c r="CMR17"/>
      <c r="CMS17"/>
      <c r="CMT17"/>
      <c r="CMU17"/>
      <c r="CMV17"/>
      <c r="CMW17"/>
      <c r="CMX17"/>
      <c r="CMY17"/>
      <c r="CMZ17"/>
      <c r="CNA17"/>
      <c r="CNB17"/>
      <c r="CNC17"/>
      <c r="CND17"/>
      <c r="CNE17"/>
      <c r="CNF17"/>
      <c r="CNG17"/>
      <c r="CNH17"/>
      <c r="COM17" s="112"/>
      <c r="CON17" s="112"/>
      <c r="COO17" s="112"/>
      <c r="COP17" s="112"/>
      <c r="COQ17" s="112"/>
      <c r="COR17" s="112"/>
      <c r="COS17" s="112"/>
      <c r="COT17" s="112"/>
      <c r="COU17"/>
      <c r="COV17"/>
      <c r="COW17"/>
      <c r="COX17"/>
      <c r="COY17"/>
      <c r="COZ17"/>
      <c r="CPA17"/>
      <c r="CPB17"/>
      <c r="CPC17"/>
      <c r="CPD17"/>
      <c r="CPE17"/>
      <c r="CPF17"/>
      <c r="CPG17"/>
      <c r="CPH17"/>
      <c r="CPI17"/>
      <c r="CPJ17"/>
      <c r="CPK17"/>
      <c r="CPL17"/>
      <c r="CPM17"/>
      <c r="CPN17"/>
      <c r="CPO17"/>
      <c r="CPP17"/>
      <c r="CQU17" s="112"/>
      <c r="CQV17" s="112"/>
      <c r="CQW17" s="112"/>
      <c r="CQX17" s="112"/>
      <c r="CQY17" s="112"/>
      <c r="CQZ17" s="112"/>
      <c r="CRA17" s="112"/>
      <c r="CRB17" s="112"/>
      <c r="CRC17"/>
      <c r="CRD17"/>
      <c r="CRE17"/>
      <c r="CRF17"/>
      <c r="CRG17"/>
      <c r="CRH17"/>
      <c r="CRI17"/>
      <c r="CRJ17"/>
      <c r="CRK17"/>
      <c r="CRL17"/>
      <c r="CRM17"/>
      <c r="CRN17"/>
      <c r="CRO17"/>
      <c r="CRP17"/>
      <c r="CRQ17"/>
      <c r="CRR17"/>
      <c r="CRS17"/>
      <c r="CRT17"/>
      <c r="CRU17"/>
      <c r="CRV17"/>
      <c r="CRW17"/>
      <c r="CRX17"/>
      <c r="CTC17" s="112"/>
      <c r="CTD17" s="112"/>
      <c r="CTE17" s="112"/>
      <c r="CTF17" s="112"/>
      <c r="CTG17" s="112"/>
      <c r="CTH17" s="112"/>
      <c r="CTI17" s="112"/>
      <c r="CTJ17" s="112"/>
      <c r="CTK17"/>
      <c r="CTL17"/>
      <c r="CTM17"/>
      <c r="CTN17"/>
      <c r="CTO17"/>
      <c r="CTP17"/>
      <c r="CTQ17"/>
      <c r="CTR17"/>
      <c r="CTS17"/>
      <c r="CTT17"/>
      <c r="CTU17"/>
      <c r="CTV17"/>
      <c r="CTW17"/>
      <c r="CTX17"/>
      <c r="CTY17"/>
      <c r="CTZ17"/>
      <c r="CUA17"/>
      <c r="CUB17"/>
      <c r="CUC17"/>
      <c r="CUD17"/>
      <c r="CUE17"/>
      <c r="CUF17"/>
      <c r="CVK17" s="112"/>
      <c r="CVL17" s="112"/>
      <c r="CVM17" s="112"/>
      <c r="CVN17" s="112"/>
      <c r="CVO17" s="112"/>
      <c r="CVP17" s="112"/>
      <c r="CVQ17" s="112"/>
      <c r="CVR17" s="112"/>
      <c r="CVS17"/>
      <c r="CVT17"/>
      <c r="CVU17"/>
      <c r="CVV17"/>
      <c r="CVW17"/>
      <c r="CVX17"/>
      <c r="CVY17"/>
      <c r="CVZ17"/>
      <c r="CWA17"/>
      <c r="CWB17"/>
      <c r="CWC17"/>
      <c r="CWD17"/>
      <c r="CWE17"/>
      <c r="CWF17"/>
      <c r="CWG17"/>
      <c r="CWH17"/>
      <c r="CWI17"/>
      <c r="CWJ17"/>
      <c r="CWK17"/>
      <c r="CWL17"/>
      <c r="CWM17"/>
      <c r="CWN17"/>
      <c r="CXS17" s="112"/>
      <c r="CXT17" s="112"/>
      <c r="CXU17" s="112"/>
      <c r="CXV17" s="112"/>
      <c r="CXW17" s="112"/>
      <c r="CXX17" s="112"/>
      <c r="CXY17" s="112"/>
      <c r="CXZ17" s="112"/>
      <c r="CYA17"/>
      <c r="CYB17"/>
      <c r="CYC17"/>
      <c r="CYD17"/>
      <c r="CYE17"/>
      <c r="CYF17"/>
      <c r="CYG17"/>
      <c r="CYH17"/>
      <c r="CYI17"/>
      <c r="CYJ17"/>
      <c r="CYK17"/>
      <c r="CYL17"/>
      <c r="CYM17"/>
      <c r="CYN17"/>
      <c r="CYO17"/>
      <c r="CYP17"/>
      <c r="CYQ17"/>
      <c r="CYR17"/>
      <c r="CYS17"/>
      <c r="CYT17"/>
      <c r="CYU17"/>
      <c r="CYV17"/>
      <c r="DAA17" s="112"/>
      <c r="DAB17" s="112"/>
      <c r="DAC17" s="112"/>
      <c r="DAD17" s="112"/>
      <c r="DAE17" s="112"/>
      <c r="DAF17" s="112"/>
      <c r="DAG17" s="112"/>
      <c r="DAH17" s="112"/>
      <c r="DAI17"/>
      <c r="DAJ17"/>
      <c r="DAK17"/>
      <c r="DAL17"/>
      <c r="DAM17"/>
      <c r="DAN17"/>
      <c r="DAO17"/>
      <c r="DAP17"/>
      <c r="DAQ17"/>
      <c r="DAR17"/>
      <c r="DAS17"/>
      <c r="DAT17"/>
      <c r="DAU17"/>
      <c r="DAV17"/>
      <c r="DAW17"/>
      <c r="DAX17"/>
      <c r="DAY17"/>
      <c r="DAZ17"/>
      <c r="DBA17"/>
      <c r="DBB17"/>
      <c r="DBC17"/>
      <c r="DBD17"/>
      <c r="DCI17" s="112"/>
      <c r="DCJ17" s="112"/>
      <c r="DCK17" s="112"/>
      <c r="DCL17" s="112"/>
      <c r="DCM17" s="112"/>
      <c r="DCN17" s="112"/>
      <c r="DCO17" s="112"/>
      <c r="DCP17" s="112"/>
      <c r="DCQ17"/>
      <c r="DCR17"/>
      <c r="DCS17"/>
      <c r="DCT17"/>
      <c r="DCU17"/>
      <c r="DCV17"/>
      <c r="DCW17"/>
      <c r="DCX17"/>
      <c r="DCY17"/>
      <c r="DCZ17"/>
      <c r="DDA17"/>
      <c r="DDB17"/>
      <c r="DDC17"/>
      <c r="DDD17"/>
      <c r="DDE17"/>
      <c r="DDF17"/>
      <c r="DDG17"/>
      <c r="DDH17"/>
      <c r="DDI17"/>
      <c r="DDJ17"/>
      <c r="DDK17"/>
      <c r="DDL17"/>
      <c r="DEQ17" s="112"/>
      <c r="DER17" s="112"/>
      <c r="DES17" s="112"/>
      <c r="DET17" s="112"/>
      <c r="DEU17" s="112"/>
      <c r="DEV17" s="112"/>
      <c r="DEW17" s="112"/>
      <c r="DEX17" s="112"/>
      <c r="DEY17"/>
      <c r="DEZ17"/>
      <c r="DFA17"/>
      <c r="DFB17"/>
      <c r="DFC17"/>
      <c r="DFD17"/>
      <c r="DFE17"/>
      <c r="DFF17"/>
      <c r="DFG17"/>
      <c r="DFH17"/>
      <c r="DFI17"/>
      <c r="DFJ17"/>
      <c r="DFK17"/>
      <c r="DFL17"/>
      <c r="DFM17"/>
      <c r="DFN17"/>
      <c r="DFO17"/>
      <c r="DFP17"/>
      <c r="DFQ17"/>
      <c r="DFR17"/>
      <c r="DFS17"/>
      <c r="DFT17"/>
      <c r="DGY17" s="112"/>
      <c r="DGZ17" s="112"/>
      <c r="DHA17" s="112"/>
      <c r="DHB17" s="112"/>
      <c r="DHC17" s="112"/>
      <c r="DHD17" s="112"/>
      <c r="DHE17" s="112"/>
      <c r="DHF17" s="112"/>
      <c r="DHG17"/>
      <c r="DHH17"/>
      <c r="DHI17"/>
      <c r="DHJ17"/>
      <c r="DHK17"/>
      <c r="DHL17"/>
      <c r="DHM17"/>
      <c r="DHN17"/>
      <c r="DHO17"/>
      <c r="DHP17"/>
      <c r="DHQ17"/>
      <c r="DHR17"/>
      <c r="DHS17"/>
      <c r="DHT17"/>
      <c r="DHU17"/>
      <c r="DHV17"/>
      <c r="DHW17"/>
      <c r="DHX17"/>
      <c r="DHY17"/>
      <c r="DHZ17"/>
      <c r="DIA17"/>
      <c r="DIB17"/>
      <c r="DJG17" s="112"/>
      <c r="DJH17" s="112"/>
      <c r="DJI17" s="112"/>
      <c r="DJJ17" s="112"/>
      <c r="DJK17" s="112"/>
      <c r="DJL17" s="112"/>
      <c r="DJM17" s="112"/>
      <c r="DJN17" s="112"/>
      <c r="DJO17"/>
      <c r="DJP17"/>
      <c r="DJQ17"/>
      <c r="DJR17"/>
      <c r="DJS17"/>
      <c r="DJT17"/>
      <c r="DJU17"/>
      <c r="DJV17"/>
      <c r="DJW17"/>
      <c r="DJX17"/>
      <c r="DJY17"/>
      <c r="DJZ17"/>
      <c r="DKA17"/>
      <c r="DKB17"/>
      <c r="DKC17"/>
      <c r="DKD17"/>
      <c r="DKE17"/>
      <c r="DKF17"/>
      <c r="DKG17"/>
      <c r="DKH17"/>
      <c r="DKI17"/>
      <c r="DKJ17"/>
      <c r="DLO17" s="112"/>
      <c r="DLP17" s="112"/>
      <c r="DLQ17" s="112"/>
      <c r="DLR17" s="112"/>
      <c r="DLS17" s="112"/>
      <c r="DLT17" s="112"/>
      <c r="DLU17" s="112"/>
      <c r="DLV17" s="112"/>
      <c r="DLW17"/>
      <c r="DLX17"/>
      <c r="DLY17"/>
      <c r="DLZ17"/>
      <c r="DMA17"/>
      <c r="DMB17"/>
      <c r="DMC17"/>
      <c r="DMD17"/>
      <c r="DME17"/>
      <c r="DMF17"/>
      <c r="DMG17"/>
      <c r="DMH17"/>
      <c r="DMI17"/>
      <c r="DMJ17"/>
      <c r="DMK17"/>
      <c r="DML17"/>
      <c r="DMM17"/>
      <c r="DMN17"/>
      <c r="DMO17"/>
      <c r="DMP17"/>
      <c r="DMQ17"/>
      <c r="DMR17"/>
      <c r="DNW17" s="112"/>
      <c r="DNX17" s="112"/>
      <c r="DNY17" s="112"/>
      <c r="DNZ17" s="112"/>
      <c r="DOA17" s="112"/>
      <c r="DOB17" s="112"/>
      <c r="DOC17" s="112"/>
      <c r="DOD17" s="112"/>
      <c r="DOE17"/>
      <c r="DOF17"/>
      <c r="DOG17"/>
      <c r="DOH17"/>
      <c r="DOI17"/>
      <c r="DOJ17"/>
      <c r="DOK17"/>
      <c r="DOL17"/>
      <c r="DOM17"/>
      <c r="DON17"/>
      <c r="DOO17"/>
      <c r="DOP17"/>
      <c r="DOQ17"/>
      <c r="DOR17"/>
      <c r="DOS17"/>
      <c r="DOT17"/>
      <c r="DOU17"/>
      <c r="DOV17"/>
      <c r="DOW17"/>
      <c r="DOX17"/>
      <c r="DOY17"/>
      <c r="DOZ17"/>
      <c r="DQE17" s="112"/>
      <c r="DQF17" s="112"/>
      <c r="DQG17" s="112"/>
      <c r="DQH17" s="112"/>
      <c r="DQI17" s="112"/>
      <c r="DQJ17" s="112"/>
      <c r="DQK17" s="112"/>
      <c r="DQL17" s="112"/>
      <c r="DQM17"/>
      <c r="DQN17"/>
      <c r="DQO17"/>
      <c r="DQP17"/>
      <c r="DQQ17"/>
      <c r="DQR17"/>
      <c r="DQS17"/>
      <c r="DQT17"/>
      <c r="DQU17"/>
      <c r="DQV17"/>
      <c r="DQW17"/>
      <c r="DQX17"/>
      <c r="DQY17"/>
      <c r="DQZ17"/>
      <c r="DRA17"/>
      <c r="DRB17"/>
      <c r="DRC17"/>
      <c r="DRD17"/>
      <c r="DRE17"/>
      <c r="DRF17"/>
      <c r="DRG17"/>
      <c r="DRH17"/>
      <c r="DSM17" s="112"/>
      <c r="DSN17" s="112"/>
      <c r="DSO17" s="112"/>
      <c r="DSP17" s="112"/>
      <c r="DSQ17" s="112"/>
      <c r="DSR17" s="112"/>
      <c r="DSS17" s="112"/>
      <c r="DST17" s="112"/>
      <c r="DSU17"/>
      <c r="DSV17"/>
      <c r="DSW17"/>
      <c r="DSX17"/>
      <c r="DSY17"/>
      <c r="DSZ17"/>
      <c r="DTA17"/>
      <c r="DTB17"/>
      <c r="DTC17"/>
      <c r="DTD17"/>
      <c r="DTE17"/>
      <c r="DTF17"/>
      <c r="DTG17"/>
      <c r="DTH17"/>
      <c r="DTI17"/>
      <c r="DTJ17"/>
      <c r="DTK17"/>
      <c r="DTL17"/>
      <c r="DTM17"/>
      <c r="DTN17"/>
      <c r="DTO17"/>
      <c r="DTP17"/>
      <c r="DUU17" s="112"/>
      <c r="DUV17" s="112"/>
      <c r="DUW17" s="112"/>
      <c r="DUX17" s="112"/>
      <c r="DUY17" s="112"/>
      <c r="DUZ17" s="112"/>
      <c r="DVA17" s="112"/>
      <c r="DVB17" s="112"/>
      <c r="DVC17"/>
      <c r="DVD17"/>
      <c r="DVE17"/>
      <c r="DVF17"/>
      <c r="DVG17"/>
      <c r="DVH17"/>
      <c r="DVI17"/>
      <c r="DVJ17"/>
      <c r="DVK17"/>
      <c r="DVL17"/>
      <c r="DVM17"/>
      <c r="DVN17"/>
      <c r="DVO17"/>
      <c r="DVP17"/>
      <c r="DVQ17"/>
      <c r="DVR17"/>
      <c r="DVS17"/>
      <c r="DVT17"/>
      <c r="DVU17"/>
      <c r="DVV17"/>
      <c r="DVW17"/>
      <c r="DVX17"/>
      <c r="DXC17" s="112"/>
      <c r="DXD17" s="112"/>
      <c r="DXE17" s="112"/>
      <c r="DXF17" s="112"/>
      <c r="DXG17" s="112"/>
      <c r="DXH17" s="112"/>
      <c r="DXI17" s="112"/>
      <c r="DXJ17" s="112"/>
      <c r="DXK17"/>
      <c r="DXL17"/>
      <c r="DXM17"/>
      <c r="DXN17"/>
      <c r="DXO17"/>
      <c r="DXP17"/>
      <c r="DXQ17"/>
      <c r="DXR17"/>
      <c r="DXS17"/>
      <c r="DXT17"/>
      <c r="DXU17"/>
      <c r="DXV17"/>
      <c r="DXW17"/>
      <c r="DXX17"/>
      <c r="DXY17"/>
      <c r="DXZ17"/>
      <c r="DYA17"/>
      <c r="DYB17"/>
      <c r="DYC17"/>
      <c r="DYD17"/>
      <c r="DYE17"/>
      <c r="DYF17"/>
      <c r="DZK17" s="112"/>
      <c r="DZL17" s="112"/>
      <c r="DZM17" s="112"/>
      <c r="DZN17" s="112"/>
      <c r="DZO17" s="112"/>
      <c r="DZP17" s="112"/>
      <c r="DZQ17" s="112"/>
      <c r="DZR17" s="112"/>
      <c r="DZS17"/>
      <c r="DZT17"/>
      <c r="DZU17"/>
      <c r="DZV17"/>
      <c r="DZW17"/>
      <c r="DZX17"/>
      <c r="DZY17"/>
      <c r="DZZ17"/>
      <c r="EAA17"/>
      <c r="EAB17"/>
      <c r="EAC17"/>
      <c r="EAD17"/>
      <c r="EAE17"/>
      <c r="EAF17"/>
      <c r="EAG17"/>
      <c r="EAH17"/>
      <c r="EAI17"/>
      <c r="EAJ17"/>
      <c r="EAK17"/>
      <c r="EAL17"/>
      <c r="EAM17"/>
      <c r="EAN17"/>
      <c r="EBS17" s="112"/>
      <c r="EBT17" s="112"/>
      <c r="EBU17" s="112"/>
      <c r="EBV17" s="112"/>
      <c r="EBW17" s="112"/>
      <c r="EBX17" s="112"/>
      <c r="EBY17" s="112"/>
      <c r="EBZ17" s="112"/>
      <c r="ECA17"/>
      <c r="ECB17"/>
      <c r="ECC17"/>
      <c r="ECD17"/>
      <c r="ECE17"/>
      <c r="ECF17"/>
      <c r="ECG17"/>
      <c r="ECH17"/>
      <c r="ECI17"/>
      <c r="ECJ17"/>
      <c r="ECK17"/>
      <c r="ECL17"/>
      <c r="ECM17"/>
      <c r="ECN17"/>
      <c r="ECO17"/>
      <c r="ECP17"/>
      <c r="ECQ17"/>
      <c r="ECR17"/>
      <c r="ECS17"/>
      <c r="ECT17"/>
      <c r="ECU17"/>
      <c r="ECV17"/>
      <c r="EEA17" s="112"/>
      <c r="EEB17" s="112"/>
      <c r="EEC17" s="112"/>
      <c r="EED17" s="112"/>
      <c r="EEE17" s="112"/>
      <c r="EEF17" s="112"/>
      <c r="EEG17" s="112"/>
      <c r="EEH17" s="112"/>
      <c r="EEI17"/>
      <c r="EEJ17"/>
      <c r="EEK17"/>
      <c r="EEL17"/>
      <c r="EEM17"/>
      <c r="EEN17"/>
      <c r="EEO17"/>
      <c r="EEP17"/>
      <c r="EEQ17"/>
      <c r="EER17"/>
      <c r="EES17"/>
      <c r="EET17"/>
      <c r="EEU17"/>
      <c r="EEV17"/>
      <c r="EEW17"/>
      <c r="EEX17"/>
      <c r="EEY17"/>
      <c r="EEZ17"/>
      <c r="EFA17"/>
      <c r="EFB17"/>
      <c r="EFC17"/>
      <c r="EFD17"/>
      <c r="EGI17" s="112"/>
      <c r="EGJ17" s="112"/>
      <c r="EGK17" s="112"/>
      <c r="EGL17" s="112"/>
      <c r="EGM17" s="112"/>
      <c r="EGN17" s="112"/>
      <c r="EGO17" s="112"/>
      <c r="EGP17" s="112"/>
      <c r="EGQ17"/>
      <c r="EGR17"/>
      <c r="EGS17"/>
      <c r="EGT17"/>
      <c r="EGU17"/>
      <c r="EGV17"/>
      <c r="EGW17"/>
      <c r="EGX17"/>
      <c r="EGY17"/>
      <c r="EGZ17"/>
      <c r="EHA17"/>
      <c r="EHB17"/>
      <c r="EHC17"/>
      <c r="EHD17"/>
      <c r="EHE17"/>
      <c r="EHF17"/>
      <c r="EHG17"/>
      <c r="EHH17"/>
      <c r="EHI17"/>
      <c r="EHJ17"/>
      <c r="EHK17"/>
      <c r="EHL17"/>
      <c r="EIQ17" s="112"/>
      <c r="EIR17" s="112"/>
      <c r="EIS17" s="112"/>
      <c r="EIT17" s="112"/>
      <c r="EIU17" s="112"/>
      <c r="EIV17" s="112"/>
      <c r="EIW17" s="112"/>
      <c r="EIX17" s="112"/>
      <c r="EIY17"/>
      <c r="EIZ17"/>
      <c r="EJA17"/>
      <c r="EJB17"/>
      <c r="EJC17"/>
      <c r="EJD17"/>
      <c r="EJE17"/>
      <c r="EJF17"/>
      <c r="EJG17"/>
      <c r="EJH17"/>
      <c r="EJI17"/>
      <c r="EJJ17"/>
      <c r="EJK17"/>
      <c r="EJL17"/>
      <c r="EJM17"/>
      <c r="EJN17"/>
      <c r="EJO17"/>
      <c r="EJP17"/>
      <c r="EJQ17"/>
      <c r="EJR17"/>
      <c r="EJS17"/>
      <c r="EJT17"/>
      <c r="EKY17" s="112"/>
      <c r="EKZ17" s="112"/>
      <c r="ELA17" s="112"/>
      <c r="ELB17" s="112"/>
      <c r="ELC17" s="112"/>
      <c r="ELD17" s="112"/>
      <c r="ELE17" s="112"/>
      <c r="ELF17" s="112"/>
      <c r="ELG17"/>
      <c r="ELH17"/>
      <c r="ELI17"/>
      <c r="ELJ17"/>
      <c r="ELK17"/>
      <c r="ELL17"/>
      <c r="ELM17"/>
      <c r="ELN17"/>
      <c r="ELO17"/>
      <c r="ELP17"/>
      <c r="ELQ17"/>
      <c r="ELR17"/>
      <c r="ELS17"/>
      <c r="ELT17"/>
      <c r="ELU17"/>
      <c r="ELV17"/>
      <c r="ELW17"/>
      <c r="ELX17"/>
      <c r="ELY17"/>
      <c r="ELZ17"/>
      <c r="EMA17"/>
      <c r="EMB17"/>
      <c r="ENG17" s="112"/>
      <c r="ENH17" s="112"/>
      <c r="ENI17" s="112"/>
      <c r="ENJ17" s="112"/>
      <c r="ENK17" s="112"/>
      <c r="ENL17" s="112"/>
      <c r="ENM17" s="112"/>
      <c r="ENN17" s="112"/>
      <c r="ENO17"/>
      <c r="ENP17"/>
      <c r="ENQ17"/>
      <c r="ENR17"/>
      <c r="ENS17"/>
      <c r="ENT17"/>
      <c r="ENU17"/>
      <c r="ENV17"/>
      <c r="ENW17"/>
      <c r="ENX17"/>
      <c r="ENY17"/>
      <c r="ENZ17"/>
      <c r="EOA17"/>
      <c r="EOB17"/>
      <c r="EOC17"/>
      <c r="EOD17"/>
      <c r="EOE17"/>
      <c r="EOF17"/>
      <c r="EOG17"/>
      <c r="EOH17"/>
      <c r="EOI17"/>
      <c r="EOJ17"/>
      <c r="EPO17" s="112"/>
      <c r="EPP17" s="112"/>
      <c r="EPQ17" s="112"/>
      <c r="EPR17" s="112"/>
      <c r="EPS17" s="112"/>
      <c r="EPT17" s="112"/>
      <c r="EPU17" s="112"/>
      <c r="EPV17" s="112"/>
      <c r="EPW17"/>
      <c r="EPX17"/>
      <c r="EPY17"/>
      <c r="EPZ17"/>
      <c r="EQA17"/>
      <c r="EQB17"/>
      <c r="EQC17"/>
      <c r="EQD17"/>
      <c r="EQE17"/>
      <c r="EQF17"/>
      <c r="EQG17"/>
      <c r="EQH17"/>
      <c r="EQI17"/>
      <c r="EQJ17"/>
      <c r="EQK17"/>
      <c r="EQL17"/>
      <c r="EQM17"/>
      <c r="EQN17"/>
      <c r="EQO17"/>
      <c r="EQP17"/>
      <c r="EQQ17"/>
      <c r="EQR17"/>
      <c r="ERW17" s="112"/>
      <c r="ERX17" s="112"/>
      <c r="ERY17" s="112"/>
      <c r="ERZ17" s="112"/>
      <c r="ESA17" s="112"/>
      <c r="ESB17" s="112"/>
      <c r="ESC17" s="112"/>
      <c r="ESD17" s="112"/>
      <c r="ESE17"/>
      <c r="ESF17"/>
      <c r="ESG17"/>
      <c r="ESH17"/>
      <c r="ESI17"/>
      <c r="ESJ17"/>
      <c r="ESK17"/>
      <c r="ESL17"/>
      <c r="ESM17"/>
      <c r="ESN17"/>
      <c r="ESO17"/>
      <c r="ESP17"/>
      <c r="ESQ17"/>
      <c r="ESR17"/>
      <c r="ESS17"/>
      <c r="EST17"/>
      <c r="ESU17"/>
      <c r="ESV17"/>
      <c r="ESW17"/>
      <c r="ESX17"/>
      <c r="ESY17"/>
      <c r="ESZ17"/>
      <c r="EUE17" s="112"/>
      <c r="EUF17" s="112"/>
      <c r="EUG17" s="112"/>
      <c r="EUH17" s="112"/>
      <c r="EUI17" s="112"/>
      <c r="EUJ17" s="112"/>
      <c r="EUK17" s="112"/>
      <c r="EUL17" s="112"/>
      <c r="EUM17"/>
      <c r="EUN17"/>
      <c r="EUO17"/>
      <c r="EUP17"/>
      <c r="EUQ17"/>
      <c r="EUR17"/>
      <c r="EUS17"/>
      <c r="EUT17"/>
      <c r="EUU17"/>
      <c r="EUV17"/>
      <c r="EUW17"/>
      <c r="EUX17"/>
      <c r="EUY17"/>
      <c r="EUZ17"/>
      <c r="EVA17"/>
      <c r="EVB17"/>
      <c r="EVC17"/>
      <c r="EVD17"/>
      <c r="EVE17"/>
      <c r="EVF17"/>
      <c r="EVG17"/>
      <c r="EVH17"/>
      <c r="EWM17" s="112"/>
      <c r="EWN17" s="112"/>
      <c r="EWO17" s="112"/>
      <c r="EWP17" s="112"/>
      <c r="EWQ17" s="112"/>
      <c r="EWR17" s="112"/>
      <c r="EWS17" s="112"/>
      <c r="EWT17" s="112"/>
      <c r="EWU17"/>
      <c r="EWV17"/>
      <c r="EWW17"/>
      <c r="EWX17"/>
      <c r="EWY17"/>
      <c r="EWZ17"/>
      <c r="EXA17"/>
      <c r="EXB17"/>
      <c r="EXC17"/>
      <c r="EXD17"/>
      <c r="EXE17"/>
      <c r="EXF17"/>
      <c r="EXG17"/>
      <c r="EXH17"/>
      <c r="EXI17"/>
      <c r="EXJ17"/>
      <c r="EXK17"/>
      <c r="EXL17"/>
      <c r="EXM17"/>
      <c r="EXN17"/>
      <c r="EXO17"/>
      <c r="EXP17"/>
      <c r="EYU17" s="112"/>
      <c r="EYV17" s="112"/>
      <c r="EYW17" s="112"/>
      <c r="EYX17" s="112"/>
      <c r="EYY17" s="112"/>
      <c r="EYZ17" s="112"/>
      <c r="EZA17" s="112"/>
      <c r="EZB17" s="112"/>
      <c r="EZC17"/>
      <c r="EZD17"/>
      <c r="EZE17"/>
      <c r="EZF17"/>
      <c r="EZG17"/>
      <c r="EZH17"/>
      <c r="EZI17"/>
      <c r="EZJ17"/>
      <c r="EZK17"/>
      <c r="EZL17"/>
      <c r="EZM17"/>
      <c r="EZN17"/>
      <c r="EZO17"/>
      <c r="EZP17"/>
      <c r="EZQ17"/>
      <c r="EZR17"/>
      <c r="EZS17"/>
      <c r="EZT17"/>
      <c r="EZU17"/>
      <c r="EZV17"/>
      <c r="EZW17"/>
      <c r="EZX17"/>
      <c r="FBC17" s="112"/>
      <c r="FBD17" s="112"/>
      <c r="FBE17" s="112"/>
      <c r="FBF17" s="112"/>
      <c r="FBG17" s="112"/>
      <c r="FBH17" s="112"/>
      <c r="FBI17" s="112"/>
      <c r="FBJ17" s="112"/>
      <c r="FBK17"/>
      <c r="FBL17"/>
      <c r="FBM17"/>
      <c r="FBN17"/>
      <c r="FBO17"/>
      <c r="FBP17"/>
      <c r="FBQ17"/>
      <c r="FBR17"/>
      <c r="FBS17"/>
      <c r="FBT17"/>
      <c r="FBU17"/>
      <c r="FBV17"/>
      <c r="FBW17"/>
      <c r="FBX17"/>
      <c r="FBY17"/>
      <c r="FBZ17"/>
      <c r="FCA17"/>
      <c r="FCB17"/>
      <c r="FCC17"/>
      <c r="FCD17"/>
      <c r="FCE17"/>
      <c r="FCF17"/>
      <c r="FDK17" s="112"/>
      <c r="FDL17" s="112"/>
      <c r="FDM17" s="112"/>
      <c r="FDN17" s="112"/>
      <c r="FDO17" s="112"/>
      <c r="FDP17" s="112"/>
      <c r="FDQ17" s="112"/>
      <c r="FDR17" s="112"/>
      <c r="FDS17"/>
      <c r="FDT17"/>
      <c r="FDU17"/>
      <c r="FDV17"/>
      <c r="FDW17"/>
      <c r="FDX17"/>
      <c r="FDY17"/>
      <c r="FDZ17"/>
      <c r="FEA17"/>
      <c r="FEB17"/>
      <c r="FEC17"/>
      <c r="FED17"/>
      <c r="FEE17"/>
      <c r="FEF17"/>
      <c r="FEG17"/>
      <c r="FEH17"/>
      <c r="FEI17"/>
      <c r="FEJ17"/>
      <c r="FEK17"/>
      <c r="FEL17"/>
      <c r="FEM17"/>
      <c r="FEN17"/>
      <c r="FFS17" s="112"/>
      <c r="FFT17" s="112"/>
      <c r="FFU17" s="112"/>
      <c r="FFV17" s="112"/>
      <c r="FFW17" s="112"/>
      <c r="FFX17" s="112"/>
      <c r="FFY17" s="112"/>
      <c r="FFZ17" s="112"/>
      <c r="FGA17"/>
      <c r="FGB17"/>
      <c r="FGC17"/>
      <c r="FGD17"/>
      <c r="FGE17"/>
      <c r="FGF17"/>
      <c r="FGG17"/>
      <c r="FGH17"/>
      <c r="FGI17"/>
      <c r="FGJ17"/>
      <c r="FGK17"/>
      <c r="FGL17"/>
      <c r="FGM17"/>
      <c r="FGN17"/>
      <c r="FGO17"/>
      <c r="FGP17"/>
      <c r="FGQ17"/>
      <c r="FGR17"/>
      <c r="FGS17"/>
      <c r="FGT17"/>
      <c r="FGU17"/>
      <c r="FGV17"/>
      <c r="FIA17" s="112"/>
      <c r="FIB17" s="112"/>
      <c r="FIC17" s="112"/>
      <c r="FID17" s="112"/>
      <c r="FIE17" s="112"/>
      <c r="FIF17" s="112"/>
      <c r="FIG17" s="112"/>
      <c r="FIH17" s="112"/>
      <c r="FII17"/>
      <c r="FIJ17"/>
      <c r="FIK17"/>
      <c r="FIL17"/>
      <c r="FIM17"/>
      <c r="FIN17"/>
      <c r="FIO17"/>
      <c r="FIP17"/>
      <c r="FIQ17"/>
      <c r="FIR17"/>
      <c r="FIS17"/>
      <c r="FIT17"/>
      <c r="FIU17"/>
      <c r="FIV17"/>
      <c r="FIW17"/>
      <c r="FIX17"/>
      <c r="FIY17"/>
      <c r="FIZ17"/>
      <c r="FJA17"/>
      <c r="FJB17"/>
      <c r="FJC17"/>
      <c r="FJD17"/>
      <c r="FKI17" s="112"/>
      <c r="FKJ17" s="112"/>
      <c r="FKK17" s="112"/>
      <c r="FKL17" s="112"/>
      <c r="FKM17" s="112"/>
      <c r="FKN17" s="112"/>
      <c r="FKO17" s="112"/>
      <c r="FKP17" s="112"/>
      <c r="FKQ17"/>
      <c r="FKR17"/>
      <c r="FKS17"/>
      <c r="FKT17"/>
      <c r="FKU17"/>
      <c r="FKV17"/>
      <c r="FKW17"/>
      <c r="FKX17"/>
      <c r="FKY17"/>
      <c r="FKZ17"/>
      <c r="FLA17"/>
      <c r="FLB17"/>
      <c r="FLC17"/>
      <c r="FLD17"/>
      <c r="FLE17"/>
      <c r="FLF17"/>
      <c r="FLG17"/>
      <c r="FLH17"/>
      <c r="FLI17"/>
      <c r="FLJ17"/>
      <c r="FLK17"/>
      <c r="FLL17"/>
      <c r="FMQ17" s="112"/>
      <c r="FMR17" s="112"/>
      <c r="FMS17" s="112"/>
      <c r="FMT17" s="112"/>
      <c r="FMU17" s="112"/>
      <c r="FMV17" s="112"/>
      <c r="FMW17" s="112"/>
      <c r="FMX17" s="112"/>
      <c r="FMY17"/>
      <c r="FMZ17"/>
      <c r="FNA17"/>
      <c r="FNB17"/>
      <c r="FNC17"/>
      <c r="FND17"/>
      <c r="FNE17"/>
      <c r="FNF17"/>
      <c r="FNG17"/>
      <c r="FNH17"/>
      <c r="FNI17"/>
      <c r="FNJ17"/>
      <c r="FNK17"/>
      <c r="FNL17"/>
      <c r="FNM17"/>
      <c r="FNN17"/>
      <c r="FNO17"/>
      <c r="FNP17"/>
      <c r="FNQ17"/>
      <c r="FNR17"/>
      <c r="FNS17"/>
      <c r="FNT17"/>
      <c r="FOY17" s="112"/>
      <c r="FOZ17" s="112"/>
      <c r="FPA17" s="112"/>
      <c r="FPB17" s="112"/>
      <c r="FPC17" s="112"/>
      <c r="FPD17" s="112"/>
      <c r="FPE17" s="112"/>
      <c r="FPF17" s="112"/>
      <c r="FPG17"/>
      <c r="FPH17"/>
      <c r="FPI17"/>
      <c r="FPJ17"/>
      <c r="FPK17"/>
      <c r="FPL17"/>
      <c r="FPM17"/>
      <c r="FPN17"/>
      <c r="FPO17"/>
      <c r="FPP17"/>
      <c r="FPQ17"/>
      <c r="FPR17"/>
      <c r="FPS17"/>
      <c r="FPT17"/>
      <c r="FPU17"/>
      <c r="FPV17"/>
      <c r="FPW17"/>
      <c r="FPX17"/>
      <c r="FPY17"/>
      <c r="FPZ17"/>
      <c r="FQA17"/>
      <c r="FQB17"/>
      <c r="FRG17" s="112"/>
      <c r="FRH17" s="112"/>
      <c r="FRI17" s="112"/>
      <c r="FRJ17" s="112"/>
      <c r="FRK17" s="112"/>
      <c r="FRL17" s="112"/>
      <c r="FRM17" s="112"/>
      <c r="FRN17" s="112"/>
      <c r="FRO17"/>
      <c r="FRP17"/>
      <c r="FRQ17"/>
      <c r="FRR17"/>
      <c r="FRS17"/>
      <c r="FRT17"/>
      <c r="FRU17"/>
      <c r="FRV17"/>
      <c r="FRW17"/>
      <c r="FRX17"/>
      <c r="FRY17"/>
      <c r="FRZ17"/>
      <c r="FSA17"/>
      <c r="FSB17"/>
      <c r="FSC17"/>
      <c r="FSD17"/>
      <c r="FSE17"/>
      <c r="FSF17"/>
      <c r="FSG17"/>
      <c r="FSH17"/>
      <c r="FSI17"/>
      <c r="FSJ17"/>
      <c r="FTO17" s="112"/>
      <c r="FTP17" s="112"/>
      <c r="FTQ17" s="112"/>
      <c r="FTR17" s="112"/>
      <c r="FTS17" s="112"/>
      <c r="FTT17" s="112"/>
      <c r="FTU17" s="112"/>
      <c r="FTV17" s="112"/>
      <c r="FTW17"/>
      <c r="FTX17"/>
      <c r="FTY17"/>
      <c r="FTZ17"/>
      <c r="FUA17"/>
      <c r="FUB17"/>
      <c r="FUC17"/>
      <c r="FUD17"/>
      <c r="FUE17"/>
      <c r="FUF17"/>
      <c r="FUG17"/>
      <c r="FUH17"/>
      <c r="FUI17"/>
      <c r="FUJ17"/>
      <c r="FUK17"/>
      <c r="FUL17"/>
      <c r="FUM17"/>
      <c r="FUN17"/>
      <c r="FUO17"/>
      <c r="FUP17"/>
      <c r="FUQ17"/>
      <c r="FUR17"/>
      <c r="FVW17" s="112"/>
      <c r="FVX17" s="112"/>
      <c r="FVY17" s="112"/>
      <c r="FVZ17" s="112"/>
      <c r="FWA17" s="112"/>
      <c r="FWB17" s="112"/>
      <c r="FWC17" s="112"/>
      <c r="FWD17" s="112"/>
      <c r="FWE17"/>
      <c r="FWF17"/>
      <c r="FWG17"/>
      <c r="FWH17"/>
      <c r="FWI17"/>
      <c r="FWJ17"/>
      <c r="FWK17"/>
      <c r="FWL17"/>
      <c r="FWM17"/>
      <c r="FWN17"/>
      <c r="FWO17"/>
      <c r="FWP17"/>
      <c r="FWQ17"/>
      <c r="FWR17"/>
      <c r="FWS17"/>
      <c r="FWT17"/>
      <c r="FWU17"/>
      <c r="FWV17"/>
      <c r="FWW17"/>
      <c r="FWX17"/>
      <c r="FWY17"/>
      <c r="FWZ17"/>
      <c r="FYE17" s="112"/>
      <c r="FYF17" s="112"/>
      <c r="FYG17" s="112"/>
      <c r="FYH17" s="112"/>
      <c r="FYI17" s="112"/>
      <c r="FYJ17" s="112"/>
      <c r="FYK17" s="112"/>
      <c r="FYL17" s="112"/>
      <c r="FYM17"/>
      <c r="FYN17"/>
      <c r="FYO17"/>
      <c r="FYP17"/>
      <c r="FYQ17"/>
      <c r="FYR17"/>
      <c r="FYS17"/>
      <c r="FYT17"/>
      <c r="FYU17"/>
      <c r="FYV17"/>
      <c r="FYW17"/>
      <c r="FYX17"/>
      <c r="FYY17"/>
      <c r="FYZ17"/>
      <c r="FZA17"/>
      <c r="FZB17"/>
      <c r="FZC17"/>
      <c r="FZD17"/>
      <c r="FZE17"/>
      <c r="FZF17"/>
      <c r="FZG17"/>
      <c r="FZH17"/>
      <c r="GAM17" s="112"/>
      <c r="GAN17" s="112"/>
      <c r="GAO17" s="112"/>
      <c r="GAP17" s="112"/>
      <c r="GAQ17" s="112"/>
      <c r="GAR17" s="112"/>
      <c r="GAS17" s="112"/>
      <c r="GAT17" s="112"/>
      <c r="GAU17"/>
      <c r="GAV17"/>
      <c r="GAW17"/>
      <c r="GAX17"/>
      <c r="GAY17"/>
      <c r="GAZ17"/>
      <c r="GBA17"/>
      <c r="GBB17"/>
      <c r="GBC17"/>
      <c r="GBD17"/>
      <c r="GBE17"/>
      <c r="GBF17"/>
      <c r="GBG17"/>
      <c r="GBH17"/>
      <c r="GBI17"/>
      <c r="GBJ17"/>
      <c r="GBK17"/>
      <c r="GBL17"/>
      <c r="GBM17"/>
      <c r="GBN17"/>
      <c r="GBO17"/>
      <c r="GBP17"/>
      <c r="GCU17" s="112"/>
      <c r="GCV17" s="112"/>
      <c r="GCW17" s="112"/>
      <c r="GCX17" s="112"/>
      <c r="GCY17" s="112"/>
      <c r="GCZ17" s="112"/>
      <c r="GDA17" s="112"/>
      <c r="GDB17" s="112"/>
      <c r="GDC17"/>
      <c r="GDD17"/>
      <c r="GDE17"/>
      <c r="GDF17"/>
      <c r="GDG17"/>
      <c r="GDH17"/>
      <c r="GDI17"/>
      <c r="GDJ17"/>
      <c r="GDK17"/>
      <c r="GDL17"/>
      <c r="GDM17"/>
      <c r="GDN17"/>
      <c r="GDO17"/>
      <c r="GDP17"/>
      <c r="GDQ17"/>
      <c r="GDR17"/>
      <c r="GDS17"/>
      <c r="GDT17"/>
      <c r="GDU17"/>
      <c r="GDV17"/>
      <c r="GDW17"/>
      <c r="GDX17"/>
      <c r="GFC17" s="112"/>
      <c r="GFD17" s="112"/>
      <c r="GFE17" s="112"/>
      <c r="GFF17" s="112"/>
      <c r="GFG17" s="112"/>
      <c r="GFH17" s="112"/>
      <c r="GFI17" s="112"/>
      <c r="GFJ17" s="112"/>
      <c r="GFK17"/>
      <c r="GFL17"/>
      <c r="GFM17"/>
      <c r="GFN17"/>
      <c r="GFO17"/>
      <c r="GFP17"/>
      <c r="GFQ17"/>
      <c r="GFR17"/>
      <c r="GFS17"/>
      <c r="GFT17"/>
      <c r="GFU17"/>
      <c r="GFV17"/>
      <c r="GFW17"/>
      <c r="GFX17"/>
      <c r="GFY17"/>
      <c r="GFZ17"/>
      <c r="GGA17"/>
      <c r="GGB17"/>
      <c r="GGC17"/>
      <c r="GGD17"/>
      <c r="GGE17"/>
      <c r="GGF17"/>
      <c r="GHK17" s="112"/>
      <c r="GHL17" s="112"/>
      <c r="GHM17" s="112"/>
      <c r="GHN17" s="112"/>
      <c r="GHO17" s="112"/>
      <c r="GHP17" s="112"/>
      <c r="GHQ17" s="112"/>
      <c r="GHR17" s="112"/>
      <c r="GHS17"/>
      <c r="GHT17"/>
      <c r="GHU17"/>
      <c r="GHV17"/>
      <c r="GHW17"/>
      <c r="GHX17"/>
      <c r="GHY17"/>
      <c r="GHZ17"/>
      <c r="GIA17"/>
      <c r="GIB17"/>
      <c r="GIC17"/>
      <c r="GID17"/>
      <c r="GIE17"/>
      <c r="GIF17"/>
      <c r="GIG17"/>
      <c r="GIH17"/>
      <c r="GII17"/>
      <c r="GIJ17"/>
      <c r="GIK17"/>
      <c r="GIL17"/>
      <c r="GIM17"/>
      <c r="GIN17"/>
      <c r="GJS17" s="112"/>
      <c r="GJT17" s="112"/>
      <c r="GJU17" s="112"/>
      <c r="GJV17" s="112"/>
      <c r="GJW17" s="112"/>
      <c r="GJX17" s="112"/>
      <c r="GJY17" s="112"/>
      <c r="GJZ17" s="112"/>
      <c r="GKA17"/>
      <c r="GKB17"/>
      <c r="GKC17"/>
      <c r="GKD17"/>
      <c r="GKE17"/>
      <c r="GKF17"/>
      <c r="GKG17"/>
      <c r="GKH17"/>
      <c r="GKI17"/>
      <c r="GKJ17"/>
      <c r="GKK17"/>
      <c r="GKL17"/>
      <c r="GKM17"/>
      <c r="GKN17"/>
      <c r="GKO17"/>
      <c r="GKP17"/>
      <c r="GKQ17"/>
      <c r="GKR17"/>
      <c r="GKS17"/>
      <c r="GKT17"/>
      <c r="GKU17"/>
      <c r="GKV17"/>
      <c r="GMA17" s="112"/>
      <c r="GMB17" s="112"/>
      <c r="GMC17" s="112"/>
      <c r="GMD17" s="112"/>
      <c r="GME17" s="112"/>
      <c r="GMF17" s="112"/>
      <c r="GMG17" s="112"/>
      <c r="GMH17" s="112"/>
      <c r="GMI17"/>
      <c r="GMJ17"/>
      <c r="GMK17"/>
      <c r="GML17"/>
      <c r="GMM17"/>
      <c r="GMN17"/>
      <c r="GMO17"/>
      <c r="GMP17"/>
      <c r="GMQ17"/>
      <c r="GMR17"/>
      <c r="GMS17"/>
      <c r="GMT17"/>
      <c r="GMU17"/>
      <c r="GMV17"/>
      <c r="GMW17"/>
      <c r="GMX17"/>
      <c r="GMY17"/>
      <c r="GMZ17"/>
      <c r="GNA17"/>
      <c r="GNB17"/>
      <c r="GNC17"/>
      <c r="GND17"/>
      <c r="GOI17" s="112"/>
      <c r="GOJ17" s="112"/>
      <c r="GOK17" s="112"/>
      <c r="GOL17" s="112"/>
      <c r="GOM17" s="112"/>
      <c r="GON17" s="112"/>
      <c r="GOO17" s="112"/>
      <c r="GOP17" s="112"/>
      <c r="GOQ17"/>
      <c r="GOR17"/>
      <c r="GOS17"/>
      <c r="GOT17"/>
      <c r="GOU17"/>
      <c r="GOV17"/>
      <c r="GOW17"/>
      <c r="GOX17"/>
      <c r="GOY17"/>
      <c r="GOZ17"/>
      <c r="GPA17"/>
      <c r="GPB17"/>
      <c r="GPC17"/>
      <c r="GPD17"/>
      <c r="GPE17"/>
      <c r="GPF17"/>
      <c r="GPG17"/>
      <c r="GPH17"/>
      <c r="GPI17"/>
      <c r="GPJ17"/>
      <c r="GPK17"/>
      <c r="GPL17"/>
      <c r="GQQ17" s="112"/>
      <c r="GQR17" s="112"/>
      <c r="GQS17" s="112"/>
      <c r="GQT17" s="112"/>
      <c r="GQU17" s="112"/>
      <c r="GQV17" s="112"/>
      <c r="GQW17" s="112"/>
      <c r="GQX17" s="112"/>
      <c r="GQY17"/>
      <c r="GQZ17"/>
      <c r="GRA17"/>
      <c r="GRB17"/>
      <c r="GRC17"/>
      <c r="GRD17"/>
      <c r="GRE17"/>
      <c r="GRF17"/>
      <c r="GRG17"/>
      <c r="GRH17"/>
      <c r="GRI17"/>
      <c r="GRJ17"/>
      <c r="GRK17"/>
      <c r="GRL17"/>
      <c r="GRM17"/>
      <c r="GRN17"/>
      <c r="GRO17"/>
      <c r="GRP17"/>
      <c r="GRQ17"/>
      <c r="GRR17"/>
      <c r="GRS17"/>
      <c r="GRT17"/>
      <c r="GSY17" s="112"/>
      <c r="GSZ17" s="112"/>
      <c r="GTA17" s="112"/>
      <c r="GTB17" s="112"/>
      <c r="GTC17" s="112"/>
      <c r="GTD17" s="112"/>
      <c r="GTE17" s="112"/>
      <c r="GTF17" s="112"/>
      <c r="GTG17"/>
      <c r="GTH17"/>
      <c r="GTI17"/>
      <c r="GTJ17"/>
      <c r="GTK17"/>
      <c r="GTL17"/>
      <c r="GTM17"/>
      <c r="GTN17"/>
      <c r="GTO17"/>
      <c r="GTP17"/>
      <c r="GTQ17"/>
      <c r="GTR17"/>
      <c r="GTS17"/>
      <c r="GTT17"/>
      <c r="GTU17"/>
      <c r="GTV17"/>
      <c r="GTW17"/>
      <c r="GTX17"/>
      <c r="GTY17"/>
      <c r="GTZ17"/>
      <c r="GUA17"/>
      <c r="GUB17"/>
      <c r="GVG17" s="112"/>
      <c r="GVH17" s="112"/>
      <c r="GVI17" s="112"/>
      <c r="GVJ17" s="112"/>
      <c r="GVK17" s="112"/>
      <c r="GVL17" s="112"/>
      <c r="GVM17" s="112"/>
      <c r="GVN17" s="112"/>
      <c r="GVO17"/>
      <c r="GVP17"/>
      <c r="GVQ17"/>
      <c r="GVR17"/>
      <c r="GVS17"/>
      <c r="GVT17"/>
      <c r="GVU17"/>
      <c r="GVV17"/>
      <c r="GVW17"/>
      <c r="GVX17"/>
      <c r="GVY17"/>
      <c r="GVZ17"/>
      <c r="GWA17"/>
      <c r="GWB17"/>
      <c r="GWC17"/>
      <c r="GWD17"/>
      <c r="GWE17"/>
      <c r="GWF17"/>
      <c r="GWG17"/>
      <c r="GWH17"/>
      <c r="GWI17"/>
      <c r="GWJ17"/>
      <c r="GXO17" s="112"/>
      <c r="GXP17" s="112"/>
      <c r="GXQ17" s="112"/>
      <c r="GXR17" s="112"/>
      <c r="GXS17" s="112"/>
      <c r="GXT17" s="112"/>
      <c r="GXU17" s="112"/>
      <c r="GXV17" s="112"/>
      <c r="GXW17"/>
      <c r="GXX17"/>
      <c r="GXY17"/>
      <c r="GXZ17"/>
      <c r="GYA17"/>
      <c r="GYB17"/>
      <c r="GYC17"/>
      <c r="GYD17"/>
      <c r="GYE17"/>
      <c r="GYF17"/>
      <c r="GYG17"/>
      <c r="GYH17"/>
      <c r="GYI17"/>
      <c r="GYJ17"/>
      <c r="GYK17"/>
      <c r="GYL17"/>
      <c r="GYM17"/>
      <c r="GYN17"/>
      <c r="GYO17"/>
      <c r="GYP17"/>
      <c r="GYQ17"/>
      <c r="GYR17"/>
      <c r="GZW17" s="112"/>
      <c r="GZX17" s="112"/>
      <c r="GZY17" s="112"/>
      <c r="GZZ17" s="112"/>
      <c r="HAA17" s="112"/>
      <c r="HAB17" s="112"/>
      <c r="HAC17" s="112"/>
      <c r="HAD17" s="112"/>
      <c r="HAE17"/>
      <c r="HAF17"/>
      <c r="HAG17"/>
      <c r="HAH17"/>
      <c r="HAI17"/>
      <c r="HAJ17"/>
      <c r="HAK17"/>
      <c r="HAL17"/>
      <c r="HAM17"/>
      <c r="HAN17"/>
      <c r="HAO17"/>
      <c r="HAP17"/>
      <c r="HAQ17"/>
      <c r="HAR17"/>
      <c r="HAS17"/>
      <c r="HAT17"/>
      <c r="HAU17"/>
      <c r="HAV17"/>
      <c r="HAW17"/>
      <c r="HAX17"/>
      <c r="HAY17"/>
      <c r="HAZ17"/>
      <c r="HCE17" s="112"/>
      <c r="HCF17" s="112"/>
      <c r="HCG17" s="112"/>
      <c r="HCH17" s="112"/>
      <c r="HCI17" s="112"/>
      <c r="HCJ17" s="112"/>
      <c r="HCK17" s="112"/>
      <c r="HCL17" s="112"/>
      <c r="HCM17"/>
      <c r="HCN17"/>
      <c r="HCO17"/>
      <c r="HCP17"/>
      <c r="HCQ17"/>
      <c r="HCR17"/>
      <c r="HCS17"/>
      <c r="HCT17"/>
      <c r="HCU17"/>
      <c r="HCV17"/>
      <c r="HCW17"/>
      <c r="HCX17"/>
      <c r="HCY17"/>
      <c r="HCZ17"/>
      <c r="HDA17"/>
      <c r="HDB17"/>
      <c r="HDC17"/>
      <c r="HDD17"/>
      <c r="HDE17"/>
      <c r="HDF17"/>
      <c r="HDG17"/>
      <c r="HDH17"/>
      <c r="HEM17" s="112"/>
      <c r="HEN17" s="112"/>
      <c r="HEO17" s="112"/>
      <c r="HEP17" s="112"/>
      <c r="HEQ17" s="112"/>
      <c r="HER17" s="112"/>
      <c r="HES17" s="112"/>
      <c r="HET17" s="112"/>
      <c r="HEU17"/>
      <c r="HEV17"/>
      <c r="HEW17"/>
      <c r="HEX17"/>
      <c r="HEY17"/>
      <c r="HEZ17"/>
      <c r="HFA17"/>
      <c r="HFB17"/>
      <c r="HFC17"/>
      <c r="HFD17"/>
      <c r="HFE17"/>
      <c r="HFF17"/>
      <c r="HFG17"/>
      <c r="HFH17"/>
      <c r="HFI17"/>
      <c r="HFJ17"/>
      <c r="HFK17"/>
      <c r="HFL17"/>
      <c r="HFM17"/>
      <c r="HFN17"/>
      <c r="HFO17"/>
      <c r="HFP17"/>
      <c r="HGU17" s="112"/>
      <c r="HGV17" s="112"/>
      <c r="HGW17" s="112"/>
      <c r="HGX17" s="112"/>
      <c r="HGY17" s="112"/>
      <c r="HGZ17" s="112"/>
      <c r="HHA17" s="112"/>
      <c r="HHB17" s="112"/>
      <c r="HHC17"/>
      <c r="HHD17"/>
      <c r="HHE17"/>
      <c r="HHF17"/>
      <c r="HHG17"/>
      <c r="HHH17"/>
      <c r="HHI17"/>
      <c r="HHJ17"/>
      <c r="HHK17"/>
      <c r="HHL17"/>
      <c r="HHM17"/>
      <c r="HHN17"/>
      <c r="HHO17"/>
      <c r="HHP17"/>
      <c r="HHQ17"/>
      <c r="HHR17"/>
      <c r="HHS17"/>
      <c r="HHT17"/>
      <c r="HHU17"/>
      <c r="HHV17"/>
      <c r="HHW17"/>
      <c r="HHX17"/>
      <c r="HJC17" s="112"/>
      <c r="HJD17" s="112"/>
      <c r="HJE17" s="112"/>
      <c r="HJF17" s="112"/>
      <c r="HJG17" s="112"/>
      <c r="HJH17" s="112"/>
      <c r="HJI17" s="112"/>
      <c r="HJJ17" s="112"/>
      <c r="HJK17"/>
      <c r="HJL17"/>
      <c r="HJM17"/>
      <c r="HJN17"/>
      <c r="HJO17"/>
      <c r="HJP17"/>
      <c r="HJQ17"/>
      <c r="HJR17"/>
      <c r="HJS17"/>
      <c r="HJT17"/>
      <c r="HJU17"/>
      <c r="HJV17"/>
      <c r="HJW17"/>
      <c r="HJX17"/>
      <c r="HJY17"/>
      <c r="HJZ17"/>
      <c r="HKA17"/>
      <c r="HKB17"/>
      <c r="HKC17"/>
      <c r="HKD17"/>
      <c r="HKE17"/>
      <c r="HKF17"/>
      <c r="HLK17" s="112"/>
      <c r="HLL17" s="112"/>
      <c r="HLM17" s="112"/>
      <c r="HLN17" s="112"/>
      <c r="HLO17" s="112"/>
      <c r="HLP17" s="112"/>
      <c r="HLQ17" s="112"/>
      <c r="HLR17" s="112"/>
      <c r="HLS17"/>
      <c r="HLT17"/>
      <c r="HLU17"/>
      <c r="HLV17"/>
      <c r="HLW17"/>
      <c r="HLX17"/>
      <c r="HLY17"/>
      <c r="HLZ17"/>
      <c r="HMA17"/>
      <c r="HMB17"/>
      <c r="HMC17"/>
      <c r="HMD17"/>
      <c r="HME17"/>
      <c r="HMF17"/>
      <c r="HMG17"/>
      <c r="HMH17"/>
      <c r="HMI17"/>
      <c r="HMJ17"/>
      <c r="HMK17"/>
      <c r="HML17"/>
      <c r="HMM17"/>
      <c r="HMN17"/>
      <c r="HNS17" s="112"/>
      <c r="HNT17" s="112"/>
      <c r="HNU17" s="112"/>
      <c r="HNV17" s="112"/>
      <c r="HNW17" s="112"/>
      <c r="HNX17" s="112"/>
      <c r="HNY17" s="112"/>
      <c r="HNZ17" s="112"/>
      <c r="HOA17"/>
      <c r="HOB17"/>
      <c r="HOC17"/>
      <c r="HOD17"/>
      <c r="HOE17"/>
      <c r="HOF17"/>
      <c r="HOG17"/>
      <c r="HOH17"/>
      <c r="HOI17"/>
      <c r="HOJ17"/>
      <c r="HOK17"/>
      <c r="HOL17"/>
      <c r="HOM17"/>
      <c r="HON17"/>
      <c r="HOO17"/>
      <c r="HOP17"/>
      <c r="HOQ17"/>
      <c r="HOR17"/>
      <c r="HOS17"/>
      <c r="HOT17"/>
      <c r="HOU17"/>
      <c r="HOV17"/>
      <c r="HQA17" s="112"/>
      <c r="HQB17" s="112"/>
      <c r="HQC17" s="112"/>
      <c r="HQD17" s="112"/>
      <c r="HQE17" s="112"/>
      <c r="HQF17" s="112"/>
      <c r="HQG17" s="112"/>
      <c r="HQH17" s="112"/>
      <c r="HQI17"/>
      <c r="HQJ17"/>
      <c r="HQK17"/>
      <c r="HQL17"/>
      <c r="HQM17"/>
      <c r="HQN17"/>
      <c r="HQO17"/>
      <c r="HQP17"/>
      <c r="HQQ17"/>
      <c r="HQR17"/>
      <c r="HQS17"/>
      <c r="HQT17"/>
      <c r="HQU17"/>
      <c r="HQV17"/>
      <c r="HQW17"/>
      <c r="HQX17"/>
      <c r="HQY17"/>
      <c r="HQZ17"/>
      <c r="HRA17"/>
      <c r="HRB17"/>
      <c r="HRC17"/>
      <c r="HRD17"/>
      <c r="HSI17" s="112"/>
      <c r="HSJ17" s="112"/>
      <c r="HSK17" s="112"/>
      <c r="HSL17" s="112"/>
      <c r="HSM17" s="112"/>
      <c r="HSN17" s="112"/>
      <c r="HSO17" s="112"/>
      <c r="HSP17" s="112"/>
      <c r="HSQ17"/>
      <c r="HSR17"/>
      <c r="HSS17"/>
      <c r="HST17"/>
      <c r="HSU17"/>
      <c r="HSV17"/>
      <c r="HSW17"/>
      <c r="HSX17"/>
      <c r="HSY17"/>
      <c r="HSZ17"/>
      <c r="HTA17"/>
      <c r="HTB17"/>
      <c r="HTC17"/>
      <c r="HTD17"/>
      <c r="HTE17"/>
      <c r="HTF17"/>
      <c r="HTG17"/>
      <c r="HTH17"/>
      <c r="HTI17"/>
      <c r="HTJ17"/>
      <c r="HTK17"/>
      <c r="HTL17"/>
      <c r="HUQ17" s="112"/>
      <c r="HUR17" s="112"/>
      <c r="HUS17" s="112"/>
      <c r="HUT17" s="112"/>
      <c r="HUU17" s="112"/>
      <c r="HUV17" s="112"/>
      <c r="HUW17" s="112"/>
      <c r="HUX17" s="112"/>
      <c r="HUY17"/>
      <c r="HUZ17"/>
      <c r="HVA17"/>
      <c r="HVB17"/>
      <c r="HVC17"/>
      <c r="HVD17"/>
      <c r="HVE17"/>
      <c r="HVF17"/>
      <c r="HVG17"/>
      <c r="HVH17"/>
      <c r="HVI17"/>
      <c r="HVJ17"/>
      <c r="HVK17"/>
      <c r="HVL17"/>
      <c r="HVM17"/>
      <c r="HVN17"/>
      <c r="HVO17"/>
      <c r="HVP17"/>
      <c r="HVQ17"/>
      <c r="HVR17"/>
      <c r="HVS17"/>
      <c r="HVT17"/>
      <c r="HWY17" s="112"/>
      <c r="HWZ17" s="112"/>
      <c r="HXA17" s="112"/>
      <c r="HXB17" s="112"/>
      <c r="HXC17" s="112"/>
      <c r="HXD17" s="112"/>
      <c r="HXE17" s="112"/>
      <c r="HXF17" s="112"/>
      <c r="HXG17"/>
      <c r="HXH17"/>
      <c r="HXI17"/>
      <c r="HXJ17"/>
      <c r="HXK17"/>
      <c r="HXL17"/>
      <c r="HXM17"/>
      <c r="HXN17"/>
      <c r="HXO17"/>
      <c r="HXP17"/>
      <c r="HXQ17"/>
      <c r="HXR17"/>
      <c r="HXS17"/>
      <c r="HXT17"/>
      <c r="HXU17"/>
      <c r="HXV17"/>
      <c r="HXW17"/>
      <c r="HXX17"/>
      <c r="HXY17"/>
      <c r="HXZ17"/>
      <c r="HYA17"/>
      <c r="HYB17"/>
      <c r="HZG17" s="112"/>
      <c r="HZH17" s="112"/>
      <c r="HZI17" s="112"/>
      <c r="HZJ17" s="112"/>
      <c r="HZK17" s="112"/>
      <c r="HZL17" s="112"/>
      <c r="HZM17" s="112"/>
      <c r="HZN17" s="112"/>
      <c r="HZO17"/>
      <c r="HZP17"/>
      <c r="HZQ17"/>
      <c r="HZR17"/>
      <c r="HZS17"/>
      <c r="HZT17"/>
      <c r="HZU17"/>
      <c r="HZV17"/>
      <c r="HZW17"/>
      <c r="HZX17"/>
      <c r="HZY17"/>
      <c r="HZZ17"/>
      <c r="IAA17"/>
      <c r="IAB17"/>
      <c r="IAC17"/>
      <c r="IAD17"/>
      <c r="IAE17"/>
      <c r="IAF17"/>
      <c r="IAG17"/>
      <c r="IAH17"/>
      <c r="IAI17"/>
      <c r="IAJ17"/>
      <c r="IBO17" s="112"/>
      <c r="IBP17" s="112"/>
      <c r="IBQ17" s="112"/>
      <c r="IBR17" s="112"/>
      <c r="IBS17" s="112"/>
      <c r="IBT17" s="112"/>
      <c r="IBU17" s="112"/>
      <c r="IBV17" s="112"/>
      <c r="IBW17"/>
      <c r="IBX17"/>
      <c r="IBY17"/>
      <c r="IBZ17"/>
      <c r="ICA17"/>
      <c r="ICB17"/>
      <c r="ICC17"/>
      <c r="ICD17"/>
      <c r="ICE17"/>
      <c r="ICF17"/>
      <c r="ICG17"/>
      <c r="ICH17"/>
      <c r="ICI17"/>
      <c r="ICJ17"/>
      <c r="ICK17"/>
      <c r="ICL17"/>
      <c r="ICM17"/>
      <c r="ICN17"/>
      <c r="ICO17"/>
      <c r="ICP17"/>
      <c r="ICQ17"/>
      <c r="ICR17"/>
      <c r="IDW17" s="112"/>
      <c r="IDX17" s="112"/>
      <c r="IDY17" s="112"/>
      <c r="IDZ17" s="112"/>
      <c r="IEA17" s="112"/>
      <c r="IEB17" s="112"/>
      <c r="IEC17" s="112"/>
      <c r="IED17" s="112"/>
      <c r="IEE17"/>
      <c r="IEF17"/>
      <c r="IEG17"/>
      <c r="IEH17"/>
      <c r="IEI17"/>
      <c r="IEJ17"/>
      <c r="IEK17"/>
      <c r="IEL17"/>
      <c r="IEM17"/>
      <c r="IEN17"/>
      <c r="IEO17"/>
      <c r="IEP17"/>
      <c r="IEQ17"/>
      <c r="IER17"/>
      <c r="IES17"/>
      <c r="IET17"/>
      <c r="IEU17"/>
      <c r="IEV17"/>
      <c r="IEW17"/>
      <c r="IEX17"/>
      <c r="IEY17"/>
      <c r="IEZ17"/>
      <c r="IGE17" s="112"/>
      <c r="IGF17" s="112"/>
      <c r="IGG17" s="112"/>
      <c r="IGH17" s="112"/>
      <c r="IGI17" s="112"/>
      <c r="IGJ17" s="112"/>
      <c r="IGK17" s="112"/>
      <c r="IGL17" s="112"/>
      <c r="IGM17"/>
      <c r="IGN17"/>
      <c r="IGO17"/>
      <c r="IGP17"/>
      <c r="IGQ17"/>
      <c r="IGR17"/>
      <c r="IGS17"/>
      <c r="IGT17"/>
      <c r="IGU17"/>
      <c r="IGV17"/>
      <c r="IGW17"/>
      <c r="IGX17"/>
      <c r="IGY17"/>
      <c r="IGZ17"/>
      <c r="IHA17"/>
      <c r="IHB17"/>
      <c r="IHC17"/>
      <c r="IHD17"/>
      <c r="IHE17"/>
      <c r="IHF17"/>
      <c r="IHG17"/>
      <c r="IHH17"/>
      <c r="IIM17" s="112"/>
      <c r="IIN17" s="112"/>
      <c r="IIO17" s="112"/>
      <c r="IIP17" s="112"/>
      <c r="IIQ17" s="112"/>
      <c r="IIR17" s="112"/>
      <c r="IIS17" s="112"/>
      <c r="IIT17" s="112"/>
      <c r="IIU17"/>
      <c r="IIV17"/>
      <c r="IIW17"/>
      <c r="IIX17"/>
      <c r="IIY17"/>
      <c r="IIZ17"/>
      <c r="IJA17"/>
      <c r="IJB17"/>
      <c r="IJC17"/>
      <c r="IJD17"/>
      <c r="IJE17"/>
      <c r="IJF17"/>
      <c r="IJG17"/>
      <c r="IJH17"/>
      <c r="IJI17"/>
      <c r="IJJ17"/>
      <c r="IJK17"/>
      <c r="IJL17"/>
      <c r="IJM17"/>
      <c r="IJN17"/>
      <c r="IJO17"/>
      <c r="IJP17"/>
      <c r="IKU17" s="112"/>
      <c r="IKV17" s="112"/>
      <c r="IKW17" s="112"/>
      <c r="IKX17" s="112"/>
      <c r="IKY17" s="112"/>
      <c r="IKZ17" s="112"/>
      <c r="ILA17" s="112"/>
      <c r="ILB17" s="112"/>
      <c r="ILC17"/>
      <c r="ILD17"/>
      <c r="ILE17"/>
      <c r="ILF17"/>
      <c r="ILG17"/>
      <c r="ILH17"/>
      <c r="ILI17"/>
      <c r="ILJ17"/>
      <c r="ILK17"/>
      <c r="ILL17"/>
      <c r="ILM17"/>
      <c r="ILN17"/>
      <c r="ILO17"/>
      <c r="ILP17"/>
      <c r="ILQ17"/>
      <c r="ILR17"/>
      <c r="ILS17"/>
      <c r="ILT17"/>
      <c r="ILU17"/>
      <c r="ILV17"/>
      <c r="ILW17"/>
      <c r="ILX17"/>
      <c r="INC17" s="112"/>
      <c r="IND17" s="112"/>
      <c r="INE17" s="112"/>
      <c r="INF17" s="112"/>
      <c r="ING17" s="112"/>
      <c r="INH17" s="112"/>
      <c r="INI17" s="112"/>
      <c r="INJ17" s="112"/>
      <c r="INK17"/>
      <c r="INL17"/>
      <c r="INM17"/>
      <c r="INN17"/>
      <c r="INO17"/>
      <c r="INP17"/>
      <c r="INQ17"/>
      <c r="INR17"/>
      <c r="INS17"/>
      <c r="INT17"/>
      <c r="INU17"/>
      <c r="INV17"/>
      <c r="INW17"/>
      <c r="INX17"/>
      <c r="INY17"/>
      <c r="INZ17"/>
      <c r="IOA17"/>
      <c r="IOB17"/>
      <c r="IOC17"/>
      <c r="IOD17"/>
      <c r="IOE17"/>
      <c r="IOF17"/>
      <c r="IPK17" s="112"/>
      <c r="IPL17" s="112"/>
      <c r="IPM17" s="112"/>
      <c r="IPN17" s="112"/>
      <c r="IPO17" s="112"/>
      <c r="IPP17" s="112"/>
      <c r="IPQ17" s="112"/>
      <c r="IPR17" s="112"/>
      <c r="IPS17"/>
      <c r="IPT17"/>
      <c r="IPU17"/>
      <c r="IPV17"/>
      <c r="IPW17"/>
      <c r="IPX17"/>
      <c r="IPY17"/>
      <c r="IPZ17"/>
      <c r="IQA17"/>
      <c r="IQB17"/>
      <c r="IQC17"/>
      <c r="IQD17"/>
      <c r="IQE17"/>
      <c r="IQF17"/>
      <c r="IQG17"/>
      <c r="IQH17"/>
      <c r="IQI17"/>
      <c r="IQJ17"/>
      <c r="IQK17"/>
      <c r="IQL17"/>
      <c r="IQM17"/>
      <c r="IQN17"/>
      <c r="IRS17" s="112"/>
      <c r="IRT17" s="112"/>
      <c r="IRU17" s="112"/>
      <c r="IRV17" s="112"/>
      <c r="IRW17" s="112"/>
      <c r="IRX17" s="112"/>
      <c r="IRY17" s="112"/>
      <c r="IRZ17" s="112"/>
      <c r="ISA17"/>
      <c r="ISB17"/>
      <c r="ISC17"/>
      <c r="ISD17"/>
      <c r="ISE17"/>
      <c r="ISF17"/>
      <c r="ISG17"/>
      <c r="ISH17"/>
      <c r="ISI17"/>
      <c r="ISJ17"/>
      <c r="ISK17"/>
      <c r="ISL17"/>
      <c r="ISM17"/>
      <c r="ISN17"/>
      <c r="ISO17"/>
      <c r="ISP17"/>
      <c r="ISQ17"/>
      <c r="ISR17"/>
      <c r="ISS17"/>
      <c r="IST17"/>
      <c r="ISU17"/>
      <c r="ISV17"/>
      <c r="IUA17" s="112"/>
      <c r="IUB17" s="112"/>
      <c r="IUC17" s="112"/>
      <c r="IUD17" s="112"/>
      <c r="IUE17" s="112"/>
      <c r="IUF17" s="112"/>
      <c r="IUG17" s="112"/>
      <c r="IUH17" s="112"/>
      <c r="IUI17"/>
      <c r="IUJ17"/>
      <c r="IUK17"/>
      <c r="IUL17"/>
      <c r="IUM17"/>
      <c r="IUN17"/>
      <c r="IUO17"/>
      <c r="IUP17"/>
      <c r="IUQ17"/>
      <c r="IUR17"/>
      <c r="IUS17"/>
      <c r="IUT17"/>
      <c r="IUU17"/>
      <c r="IUV17"/>
      <c r="IUW17"/>
      <c r="IUX17"/>
      <c r="IUY17"/>
      <c r="IUZ17"/>
      <c r="IVA17"/>
      <c r="IVB17"/>
      <c r="IVC17"/>
      <c r="IVD17"/>
      <c r="IWI17" s="112"/>
      <c r="IWJ17" s="112"/>
      <c r="IWK17" s="112"/>
      <c r="IWL17" s="112"/>
      <c r="IWM17" s="112"/>
      <c r="IWN17" s="112"/>
      <c r="IWO17" s="112"/>
      <c r="IWP17" s="112"/>
      <c r="IWQ17"/>
      <c r="IWR17"/>
      <c r="IWS17"/>
      <c r="IWT17"/>
      <c r="IWU17"/>
      <c r="IWV17"/>
      <c r="IWW17"/>
      <c r="IWX17"/>
      <c r="IWY17"/>
      <c r="IWZ17"/>
      <c r="IXA17"/>
      <c r="IXB17"/>
      <c r="IXC17"/>
      <c r="IXD17"/>
      <c r="IXE17"/>
      <c r="IXF17"/>
      <c r="IXG17"/>
      <c r="IXH17"/>
      <c r="IXI17"/>
      <c r="IXJ17"/>
      <c r="IXK17"/>
      <c r="IXL17"/>
      <c r="IYQ17" s="112"/>
      <c r="IYR17" s="112"/>
      <c r="IYS17" s="112"/>
      <c r="IYT17" s="112"/>
      <c r="IYU17" s="112"/>
      <c r="IYV17" s="112"/>
      <c r="IYW17" s="112"/>
      <c r="IYX17" s="112"/>
      <c r="IYY17"/>
      <c r="IYZ17"/>
      <c r="IZA17"/>
      <c r="IZB17"/>
      <c r="IZC17"/>
      <c r="IZD17"/>
      <c r="IZE17"/>
      <c r="IZF17"/>
      <c r="IZG17"/>
      <c r="IZH17"/>
      <c r="IZI17"/>
      <c r="IZJ17"/>
      <c r="IZK17"/>
      <c r="IZL17"/>
      <c r="IZM17"/>
      <c r="IZN17"/>
      <c r="IZO17"/>
      <c r="IZP17"/>
      <c r="IZQ17"/>
      <c r="IZR17"/>
      <c r="IZS17"/>
      <c r="IZT17"/>
      <c r="JAY17" s="112"/>
      <c r="JAZ17" s="112"/>
      <c r="JBA17" s="112"/>
      <c r="JBB17" s="112"/>
      <c r="JBC17" s="112"/>
      <c r="JBD17" s="112"/>
      <c r="JBE17" s="112"/>
      <c r="JBF17" s="112"/>
      <c r="JBG17"/>
      <c r="JBH17"/>
      <c r="JBI17"/>
      <c r="JBJ17"/>
      <c r="JBK17"/>
      <c r="JBL17"/>
      <c r="JBM17"/>
      <c r="JBN17"/>
      <c r="JBO17"/>
      <c r="JBP17"/>
      <c r="JBQ17"/>
      <c r="JBR17"/>
      <c r="JBS17"/>
      <c r="JBT17"/>
      <c r="JBU17"/>
      <c r="JBV17"/>
      <c r="JBW17"/>
      <c r="JBX17"/>
      <c r="JBY17"/>
      <c r="JBZ17"/>
      <c r="JCA17"/>
      <c r="JCB17"/>
      <c r="JDG17" s="112"/>
      <c r="JDH17" s="112"/>
      <c r="JDI17" s="112"/>
      <c r="JDJ17" s="112"/>
      <c r="JDK17" s="112"/>
      <c r="JDL17" s="112"/>
      <c r="JDM17" s="112"/>
      <c r="JDN17" s="112"/>
      <c r="JDO17"/>
      <c r="JDP17"/>
      <c r="JDQ17"/>
      <c r="JDR17"/>
      <c r="JDS17"/>
      <c r="JDT17"/>
      <c r="JDU17"/>
      <c r="JDV17"/>
      <c r="JDW17"/>
      <c r="JDX17"/>
      <c r="JDY17"/>
      <c r="JDZ17"/>
      <c r="JEA17"/>
      <c r="JEB17"/>
      <c r="JEC17"/>
      <c r="JED17"/>
      <c r="JEE17"/>
      <c r="JEF17"/>
      <c r="JEG17"/>
      <c r="JEH17"/>
      <c r="JEI17"/>
      <c r="JEJ17"/>
      <c r="JFO17" s="112"/>
      <c r="JFP17" s="112"/>
      <c r="JFQ17" s="112"/>
      <c r="JFR17" s="112"/>
      <c r="JFS17" s="112"/>
      <c r="JFT17" s="112"/>
      <c r="JFU17" s="112"/>
      <c r="JFV17" s="112"/>
      <c r="JFW17"/>
      <c r="JFX17"/>
      <c r="JFY17"/>
      <c r="JFZ17"/>
      <c r="JGA17"/>
      <c r="JGB17"/>
      <c r="JGC17"/>
      <c r="JGD17"/>
      <c r="JGE17"/>
      <c r="JGF17"/>
      <c r="JGG17"/>
      <c r="JGH17"/>
      <c r="JGI17"/>
      <c r="JGJ17"/>
      <c r="JGK17"/>
      <c r="JGL17"/>
      <c r="JGM17"/>
      <c r="JGN17"/>
      <c r="JGO17"/>
      <c r="JGP17"/>
      <c r="JGQ17"/>
      <c r="JGR17"/>
      <c r="JHW17" s="112"/>
      <c r="JHX17" s="112"/>
      <c r="JHY17" s="112"/>
      <c r="JHZ17" s="112"/>
      <c r="JIA17" s="112"/>
      <c r="JIB17" s="112"/>
      <c r="JIC17" s="112"/>
      <c r="JID17" s="112"/>
      <c r="JIE17"/>
      <c r="JIF17"/>
      <c r="JIG17"/>
      <c r="JIH17"/>
      <c r="JII17"/>
      <c r="JIJ17"/>
      <c r="JIK17"/>
      <c r="JIL17"/>
      <c r="JIM17"/>
      <c r="JIN17"/>
      <c r="JIO17"/>
      <c r="JIP17"/>
      <c r="JIQ17"/>
      <c r="JIR17"/>
      <c r="JIS17"/>
      <c r="JIT17"/>
      <c r="JIU17"/>
      <c r="JIV17"/>
      <c r="JIW17"/>
      <c r="JIX17"/>
      <c r="JIY17"/>
      <c r="JIZ17"/>
      <c r="JKE17" s="112"/>
      <c r="JKF17" s="112"/>
      <c r="JKG17" s="112"/>
      <c r="JKH17" s="112"/>
      <c r="JKI17" s="112"/>
      <c r="JKJ17" s="112"/>
      <c r="JKK17" s="112"/>
      <c r="JKL17" s="112"/>
      <c r="JKM17"/>
      <c r="JKN17"/>
      <c r="JKO17"/>
      <c r="JKP17"/>
      <c r="JKQ17"/>
      <c r="JKR17"/>
      <c r="JKS17"/>
      <c r="JKT17"/>
      <c r="JKU17"/>
      <c r="JKV17"/>
      <c r="JKW17"/>
      <c r="JKX17"/>
      <c r="JKY17"/>
      <c r="JKZ17"/>
      <c r="JLA17"/>
      <c r="JLB17"/>
      <c r="JLC17"/>
      <c r="JLD17"/>
      <c r="JLE17"/>
      <c r="JLF17"/>
      <c r="JLG17"/>
      <c r="JLH17"/>
      <c r="JMM17" s="112"/>
      <c r="JMN17" s="112"/>
      <c r="JMO17" s="112"/>
      <c r="JMP17" s="112"/>
      <c r="JMQ17" s="112"/>
      <c r="JMR17" s="112"/>
      <c r="JMS17" s="112"/>
      <c r="JMT17" s="112"/>
      <c r="JMU17"/>
      <c r="JMV17"/>
      <c r="JMW17"/>
      <c r="JMX17"/>
      <c r="JMY17"/>
      <c r="JMZ17"/>
      <c r="JNA17"/>
      <c r="JNB17"/>
      <c r="JNC17"/>
      <c r="JND17"/>
      <c r="JNE17"/>
      <c r="JNF17"/>
      <c r="JNG17"/>
      <c r="JNH17"/>
      <c r="JNI17"/>
      <c r="JNJ17"/>
      <c r="JNK17"/>
      <c r="JNL17"/>
      <c r="JNM17"/>
      <c r="JNN17"/>
      <c r="JNO17"/>
      <c r="JNP17"/>
      <c r="JOU17" s="112"/>
      <c r="JOV17" s="112"/>
      <c r="JOW17" s="112"/>
      <c r="JOX17" s="112"/>
      <c r="JOY17" s="112"/>
      <c r="JOZ17" s="112"/>
      <c r="JPA17" s="112"/>
      <c r="JPB17" s="112"/>
      <c r="JPC17"/>
      <c r="JPD17"/>
      <c r="JPE17"/>
      <c r="JPF17"/>
      <c r="JPG17"/>
      <c r="JPH17"/>
      <c r="JPI17"/>
      <c r="JPJ17"/>
      <c r="JPK17"/>
      <c r="JPL17"/>
      <c r="JPM17"/>
      <c r="JPN17"/>
      <c r="JPO17"/>
      <c r="JPP17"/>
      <c r="JPQ17"/>
      <c r="JPR17"/>
      <c r="JPS17"/>
      <c r="JPT17"/>
      <c r="JPU17"/>
      <c r="JPV17"/>
      <c r="JPW17"/>
      <c r="JPX17"/>
      <c r="JRC17" s="112"/>
      <c r="JRD17" s="112"/>
      <c r="JRE17" s="112"/>
      <c r="JRF17" s="112"/>
      <c r="JRG17" s="112"/>
      <c r="JRH17" s="112"/>
      <c r="JRI17" s="112"/>
      <c r="JRJ17" s="112"/>
      <c r="JRK17"/>
      <c r="JRL17"/>
      <c r="JRM17"/>
      <c r="JRN17"/>
      <c r="JRO17"/>
      <c r="JRP17"/>
      <c r="JRQ17"/>
      <c r="JRR17"/>
      <c r="JRS17"/>
      <c r="JRT17"/>
      <c r="JRU17"/>
      <c r="JRV17"/>
      <c r="JRW17"/>
      <c r="JRX17"/>
      <c r="JRY17"/>
      <c r="JRZ17"/>
      <c r="JSA17"/>
      <c r="JSB17"/>
      <c r="JSC17"/>
      <c r="JSD17"/>
      <c r="JSE17"/>
      <c r="JSF17"/>
      <c r="JTK17" s="112"/>
      <c r="JTL17" s="112"/>
      <c r="JTM17" s="112"/>
      <c r="JTN17" s="112"/>
      <c r="JTO17" s="112"/>
      <c r="JTP17" s="112"/>
      <c r="JTQ17" s="112"/>
      <c r="JTR17" s="112"/>
      <c r="JTS17"/>
      <c r="JTT17"/>
      <c r="JTU17"/>
      <c r="JTV17"/>
      <c r="JTW17"/>
      <c r="JTX17"/>
      <c r="JTY17"/>
      <c r="JTZ17"/>
      <c r="JUA17"/>
      <c r="JUB17"/>
      <c r="JUC17"/>
      <c r="JUD17"/>
      <c r="JUE17"/>
      <c r="JUF17"/>
      <c r="JUG17"/>
      <c r="JUH17"/>
      <c r="JUI17"/>
      <c r="JUJ17"/>
      <c r="JUK17"/>
      <c r="JUL17"/>
      <c r="JUM17"/>
      <c r="JUN17"/>
      <c r="JVS17" s="112"/>
      <c r="JVT17" s="112"/>
      <c r="JVU17" s="112"/>
      <c r="JVV17" s="112"/>
      <c r="JVW17" s="112"/>
      <c r="JVX17" s="112"/>
      <c r="JVY17" s="112"/>
      <c r="JVZ17" s="112"/>
      <c r="JWA17"/>
      <c r="JWB17"/>
      <c r="JWC17"/>
      <c r="JWD17"/>
      <c r="JWE17"/>
      <c r="JWF17"/>
      <c r="JWG17"/>
      <c r="JWH17"/>
      <c r="JWI17"/>
      <c r="JWJ17"/>
      <c r="JWK17"/>
      <c r="JWL17"/>
      <c r="JWM17"/>
      <c r="JWN17"/>
      <c r="JWO17"/>
      <c r="JWP17"/>
      <c r="JWQ17"/>
      <c r="JWR17"/>
      <c r="JWS17"/>
      <c r="JWT17"/>
      <c r="JWU17"/>
      <c r="JWV17"/>
      <c r="JYA17" s="112"/>
      <c r="JYB17" s="112"/>
      <c r="JYC17" s="112"/>
      <c r="JYD17" s="112"/>
      <c r="JYE17" s="112"/>
      <c r="JYF17" s="112"/>
      <c r="JYG17" s="112"/>
      <c r="JYH17" s="112"/>
      <c r="JYI17"/>
      <c r="JYJ17"/>
      <c r="JYK17"/>
      <c r="JYL17"/>
      <c r="JYM17"/>
      <c r="JYN17"/>
      <c r="JYO17"/>
      <c r="JYP17"/>
      <c r="JYQ17"/>
      <c r="JYR17"/>
      <c r="JYS17"/>
      <c r="JYT17"/>
      <c r="JYU17"/>
      <c r="JYV17"/>
      <c r="JYW17"/>
      <c r="JYX17"/>
      <c r="JYY17"/>
      <c r="JYZ17"/>
      <c r="JZA17"/>
      <c r="JZB17"/>
      <c r="JZC17"/>
      <c r="JZD17"/>
      <c r="KAI17" s="112"/>
      <c r="KAJ17" s="112"/>
      <c r="KAK17" s="112"/>
      <c r="KAL17" s="112"/>
      <c r="KAM17" s="112"/>
      <c r="KAN17" s="112"/>
      <c r="KAO17" s="112"/>
      <c r="KAP17" s="112"/>
      <c r="KAQ17"/>
      <c r="KAR17"/>
      <c r="KAS17"/>
      <c r="KAT17"/>
      <c r="KAU17"/>
      <c r="KAV17"/>
      <c r="KAW17"/>
      <c r="KAX17"/>
      <c r="KAY17"/>
      <c r="KAZ17"/>
      <c r="KBA17"/>
      <c r="KBB17"/>
      <c r="KBC17"/>
      <c r="KBD17"/>
      <c r="KBE17"/>
      <c r="KBF17"/>
      <c r="KBG17"/>
      <c r="KBH17"/>
      <c r="KBI17"/>
      <c r="KBJ17"/>
      <c r="KBK17"/>
      <c r="KBL17"/>
      <c r="KCQ17" s="112"/>
      <c r="KCR17" s="112"/>
      <c r="KCS17" s="112"/>
      <c r="KCT17" s="112"/>
      <c r="KCU17" s="112"/>
      <c r="KCV17" s="112"/>
      <c r="KCW17" s="112"/>
      <c r="KCX17" s="112"/>
      <c r="KCY17"/>
      <c r="KCZ17"/>
      <c r="KDA17"/>
      <c r="KDB17"/>
      <c r="KDC17"/>
      <c r="KDD17"/>
      <c r="KDE17"/>
      <c r="KDF17"/>
      <c r="KDG17"/>
      <c r="KDH17"/>
      <c r="KDI17"/>
      <c r="KDJ17"/>
      <c r="KDK17"/>
      <c r="KDL17"/>
      <c r="KDM17"/>
      <c r="KDN17"/>
      <c r="KDO17"/>
      <c r="KDP17"/>
      <c r="KDQ17"/>
      <c r="KDR17"/>
      <c r="KDS17"/>
      <c r="KDT17"/>
      <c r="KEY17" s="112"/>
      <c r="KEZ17" s="112"/>
      <c r="KFA17" s="112"/>
      <c r="KFB17" s="112"/>
      <c r="KFC17" s="112"/>
      <c r="KFD17" s="112"/>
      <c r="KFE17" s="112"/>
      <c r="KFF17" s="112"/>
      <c r="KFG17"/>
      <c r="KFH17"/>
      <c r="KFI17"/>
      <c r="KFJ17"/>
      <c r="KFK17"/>
      <c r="KFL17"/>
      <c r="KFM17"/>
      <c r="KFN17"/>
      <c r="KFO17"/>
      <c r="KFP17"/>
      <c r="KFQ17"/>
      <c r="KFR17"/>
      <c r="KFS17"/>
      <c r="KFT17"/>
      <c r="KFU17"/>
      <c r="KFV17"/>
      <c r="KFW17"/>
      <c r="KFX17"/>
      <c r="KFY17"/>
      <c r="KFZ17"/>
      <c r="KGA17"/>
      <c r="KGB17"/>
      <c r="KHG17" s="112"/>
      <c r="KHH17" s="112"/>
      <c r="KHI17" s="112"/>
      <c r="KHJ17" s="112"/>
      <c r="KHK17" s="112"/>
      <c r="KHL17" s="112"/>
      <c r="KHM17" s="112"/>
      <c r="KHN17" s="112"/>
      <c r="KHO17"/>
      <c r="KHP17"/>
      <c r="KHQ17"/>
      <c r="KHR17"/>
      <c r="KHS17"/>
      <c r="KHT17"/>
      <c r="KHU17"/>
      <c r="KHV17"/>
      <c r="KHW17"/>
      <c r="KHX17"/>
      <c r="KHY17"/>
      <c r="KHZ17"/>
      <c r="KIA17"/>
      <c r="KIB17"/>
      <c r="KIC17"/>
      <c r="KID17"/>
      <c r="KIE17"/>
      <c r="KIF17"/>
      <c r="KIG17"/>
      <c r="KIH17"/>
      <c r="KII17"/>
      <c r="KIJ17"/>
      <c r="KJO17" s="112"/>
      <c r="KJP17" s="112"/>
      <c r="KJQ17" s="112"/>
      <c r="KJR17" s="112"/>
      <c r="KJS17" s="112"/>
      <c r="KJT17" s="112"/>
      <c r="KJU17" s="112"/>
      <c r="KJV17" s="112"/>
      <c r="KJW17"/>
      <c r="KJX17"/>
      <c r="KJY17"/>
      <c r="KJZ17"/>
      <c r="KKA17"/>
      <c r="KKB17"/>
      <c r="KKC17"/>
      <c r="KKD17"/>
      <c r="KKE17"/>
      <c r="KKF17"/>
      <c r="KKG17"/>
      <c r="KKH17"/>
      <c r="KKI17"/>
      <c r="KKJ17"/>
      <c r="KKK17"/>
      <c r="KKL17"/>
      <c r="KKM17"/>
      <c r="KKN17"/>
      <c r="KKO17"/>
      <c r="KKP17"/>
      <c r="KKQ17"/>
      <c r="KKR17"/>
      <c r="KLW17" s="112"/>
      <c r="KLX17" s="112"/>
      <c r="KLY17" s="112"/>
      <c r="KLZ17" s="112"/>
      <c r="KMA17" s="112"/>
      <c r="KMB17" s="112"/>
      <c r="KMC17" s="112"/>
      <c r="KMD17" s="112"/>
      <c r="KME17"/>
      <c r="KMF17"/>
      <c r="KMG17"/>
      <c r="KMH17"/>
      <c r="KMI17"/>
      <c r="KMJ17"/>
      <c r="KMK17"/>
      <c r="KML17"/>
      <c r="KMM17"/>
      <c r="KMN17"/>
      <c r="KMO17"/>
      <c r="KMP17"/>
      <c r="KMQ17"/>
      <c r="KMR17"/>
      <c r="KMS17"/>
      <c r="KMT17"/>
      <c r="KMU17"/>
      <c r="KMV17"/>
      <c r="KMW17"/>
      <c r="KMX17"/>
      <c r="KMY17"/>
      <c r="KMZ17"/>
      <c r="KOE17" s="112"/>
      <c r="KOF17" s="112"/>
      <c r="KOG17" s="112"/>
      <c r="KOH17" s="112"/>
      <c r="KOI17" s="112"/>
      <c r="KOJ17" s="112"/>
      <c r="KOK17" s="112"/>
      <c r="KOL17" s="112"/>
      <c r="KOM17"/>
      <c r="KON17"/>
      <c r="KOO17"/>
      <c r="KOP17"/>
      <c r="KOQ17"/>
      <c r="KOR17"/>
      <c r="KOS17"/>
      <c r="KOT17"/>
      <c r="KOU17"/>
      <c r="KOV17"/>
      <c r="KOW17"/>
      <c r="KOX17"/>
      <c r="KOY17"/>
      <c r="KOZ17"/>
      <c r="KPA17"/>
      <c r="KPB17"/>
      <c r="KPC17"/>
      <c r="KPD17"/>
      <c r="KPE17"/>
      <c r="KPF17"/>
      <c r="KPG17"/>
      <c r="KPH17"/>
      <c r="KQM17" s="112"/>
      <c r="KQN17" s="112"/>
      <c r="KQO17" s="112"/>
      <c r="KQP17" s="112"/>
      <c r="KQQ17" s="112"/>
      <c r="KQR17" s="112"/>
      <c r="KQS17" s="112"/>
      <c r="KQT17" s="112"/>
      <c r="KQU17"/>
      <c r="KQV17"/>
      <c r="KQW17"/>
      <c r="KQX17"/>
      <c r="KQY17"/>
      <c r="KQZ17"/>
      <c r="KRA17"/>
      <c r="KRB17"/>
      <c r="KRC17"/>
      <c r="KRD17"/>
      <c r="KRE17"/>
      <c r="KRF17"/>
      <c r="KRG17"/>
      <c r="KRH17"/>
      <c r="KRI17"/>
      <c r="KRJ17"/>
      <c r="KRK17"/>
      <c r="KRL17"/>
      <c r="KRM17"/>
      <c r="KRN17"/>
      <c r="KRO17"/>
      <c r="KRP17"/>
      <c r="KSU17" s="112"/>
      <c r="KSV17" s="112"/>
      <c r="KSW17" s="112"/>
      <c r="KSX17" s="112"/>
      <c r="KSY17" s="112"/>
      <c r="KSZ17" s="112"/>
      <c r="KTA17" s="112"/>
      <c r="KTB17" s="112"/>
      <c r="KTC17"/>
      <c r="KTD17"/>
      <c r="KTE17"/>
      <c r="KTF17"/>
      <c r="KTG17"/>
      <c r="KTH17"/>
      <c r="KTI17"/>
      <c r="KTJ17"/>
      <c r="KTK17"/>
      <c r="KTL17"/>
      <c r="KTM17"/>
      <c r="KTN17"/>
      <c r="KTO17"/>
      <c r="KTP17"/>
      <c r="KTQ17"/>
      <c r="KTR17"/>
      <c r="KTS17"/>
      <c r="KTT17"/>
      <c r="KTU17"/>
      <c r="KTV17"/>
      <c r="KTW17"/>
      <c r="KTX17"/>
      <c r="KVC17" s="112"/>
      <c r="KVD17" s="112"/>
      <c r="KVE17" s="112"/>
      <c r="KVF17" s="112"/>
      <c r="KVG17" s="112"/>
      <c r="KVH17" s="112"/>
      <c r="KVI17" s="112"/>
      <c r="KVJ17" s="112"/>
      <c r="KVK17"/>
      <c r="KVL17"/>
      <c r="KVM17"/>
      <c r="KVN17"/>
      <c r="KVO17"/>
      <c r="KVP17"/>
      <c r="KVQ17"/>
      <c r="KVR17"/>
      <c r="KVS17"/>
      <c r="KVT17"/>
      <c r="KVU17"/>
      <c r="KVV17"/>
      <c r="KVW17"/>
      <c r="KVX17"/>
      <c r="KVY17"/>
      <c r="KVZ17"/>
      <c r="KWA17"/>
      <c r="KWB17"/>
      <c r="KWC17"/>
      <c r="KWD17"/>
      <c r="KWE17"/>
      <c r="KWF17"/>
      <c r="KXK17" s="112"/>
      <c r="KXL17" s="112"/>
      <c r="KXM17" s="112"/>
      <c r="KXN17" s="112"/>
      <c r="KXO17" s="112"/>
      <c r="KXP17" s="112"/>
      <c r="KXQ17" s="112"/>
      <c r="KXR17" s="112"/>
      <c r="KXS17"/>
      <c r="KXT17"/>
      <c r="KXU17"/>
      <c r="KXV17"/>
      <c r="KXW17"/>
      <c r="KXX17"/>
      <c r="KXY17"/>
      <c r="KXZ17"/>
      <c r="KYA17"/>
      <c r="KYB17"/>
      <c r="KYC17"/>
      <c r="KYD17"/>
      <c r="KYE17"/>
      <c r="KYF17"/>
      <c r="KYG17"/>
      <c r="KYH17"/>
      <c r="KYI17"/>
      <c r="KYJ17"/>
      <c r="KYK17"/>
      <c r="KYL17"/>
      <c r="KYM17"/>
      <c r="KYN17"/>
      <c r="KZS17" s="112"/>
      <c r="KZT17" s="112"/>
      <c r="KZU17" s="112"/>
      <c r="KZV17" s="112"/>
      <c r="KZW17" s="112"/>
      <c r="KZX17" s="112"/>
      <c r="KZY17" s="112"/>
      <c r="KZZ17" s="112"/>
      <c r="LAA17"/>
      <c r="LAB17"/>
      <c r="LAC17"/>
      <c r="LAD17"/>
      <c r="LAE17"/>
      <c r="LAF17"/>
      <c r="LAG17"/>
      <c r="LAH17"/>
      <c r="LAI17"/>
      <c r="LAJ17"/>
      <c r="LAK17"/>
      <c r="LAL17"/>
      <c r="LAM17"/>
      <c r="LAN17"/>
      <c r="LAO17"/>
      <c r="LAP17"/>
      <c r="LAQ17"/>
      <c r="LAR17"/>
      <c r="LAS17"/>
      <c r="LAT17"/>
      <c r="LAU17"/>
      <c r="LAV17"/>
      <c r="LCA17" s="112"/>
      <c r="LCB17" s="112"/>
      <c r="LCC17" s="112"/>
      <c r="LCD17" s="112"/>
      <c r="LCE17" s="112"/>
      <c r="LCF17" s="112"/>
      <c r="LCG17" s="112"/>
      <c r="LCH17" s="112"/>
      <c r="LCI17"/>
      <c r="LCJ17"/>
      <c r="LCK17"/>
      <c r="LCL17"/>
      <c r="LCM17"/>
      <c r="LCN17"/>
      <c r="LCO17"/>
      <c r="LCP17"/>
      <c r="LCQ17"/>
      <c r="LCR17"/>
      <c r="LCS17"/>
      <c r="LCT17"/>
      <c r="LCU17"/>
      <c r="LCV17"/>
      <c r="LCW17"/>
      <c r="LCX17"/>
      <c r="LCY17"/>
      <c r="LCZ17"/>
      <c r="LDA17"/>
      <c r="LDB17"/>
      <c r="LDC17"/>
      <c r="LDD17"/>
      <c r="LEI17" s="112"/>
      <c r="LEJ17" s="112"/>
      <c r="LEK17" s="112"/>
      <c r="LEL17" s="112"/>
      <c r="LEM17" s="112"/>
      <c r="LEN17" s="112"/>
      <c r="LEO17" s="112"/>
      <c r="LEP17" s="112"/>
      <c r="LEQ17"/>
      <c r="LER17"/>
      <c r="LES17"/>
      <c r="LET17"/>
      <c r="LEU17"/>
      <c r="LEV17"/>
      <c r="LEW17"/>
      <c r="LEX17"/>
      <c r="LEY17"/>
      <c r="LEZ17"/>
      <c r="LFA17"/>
      <c r="LFB17"/>
      <c r="LFC17"/>
      <c r="LFD17"/>
      <c r="LFE17"/>
      <c r="LFF17"/>
      <c r="LFG17"/>
      <c r="LFH17"/>
      <c r="LFI17"/>
      <c r="LFJ17"/>
      <c r="LFK17"/>
      <c r="LFL17"/>
      <c r="LGQ17" s="112"/>
      <c r="LGR17" s="112"/>
      <c r="LGS17" s="112"/>
      <c r="LGT17" s="112"/>
      <c r="LGU17" s="112"/>
      <c r="LGV17" s="112"/>
      <c r="LGW17" s="112"/>
      <c r="LGX17" s="112"/>
      <c r="LGY17"/>
      <c r="LGZ17"/>
      <c r="LHA17"/>
      <c r="LHB17"/>
      <c r="LHC17"/>
      <c r="LHD17"/>
      <c r="LHE17"/>
      <c r="LHF17"/>
      <c r="LHG17"/>
      <c r="LHH17"/>
      <c r="LHI17"/>
      <c r="LHJ17"/>
      <c r="LHK17"/>
      <c r="LHL17"/>
      <c r="LHM17"/>
      <c r="LHN17"/>
      <c r="LHO17"/>
      <c r="LHP17"/>
      <c r="LHQ17"/>
      <c r="LHR17"/>
      <c r="LHS17"/>
      <c r="LHT17"/>
      <c r="LIY17" s="112"/>
      <c r="LIZ17" s="112"/>
      <c r="LJA17" s="112"/>
      <c r="LJB17" s="112"/>
      <c r="LJC17" s="112"/>
      <c r="LJD17" s="112"/>
      <c r="LJE17" s="112"/>
      <c r="LJF17" s="112"/>
      <c r="LJG17"/>
      <c r="LJH17"/>
      <c r="LJI17"/>
      <c r="LJJ17"/>
      <c r="LJK17"/>
      <c r="LJL17"/>
      <c r="LJM17"/>
      <c r="LJN17"/>
      <c r="LJO17"/>
      <c r="LJP17"/>
      <c r="LJQ17"/>
      <c r="LJR17"/>
      <c r="LJS17"/>
      <c r="LJT17"/>
      <c r="LJU17"/>
      <c r="LJV17"/>
      <c r="LJW17"/>
      <c r="LJX17"/>
      <c r="LJY17"/>
      <c r="LJZ17"/>
      <c r="LKA17"/>
      <c r="LKB17"/>
      <c r="LLG17" s="112"/>
      <c r="LLH17" s="112"/>
      <c r="LLI17" s="112"/>
      <c r="LLJ17" s="112"/>
      <c r="LLK17" s="112"/>
      <c r="LLL17" s="112"/>
      <c r="LLM17" s="112"/>
      <c r="LLN17" s="112"/>
      <c r="LLO17"/>
      <c r="LLP17"/>
      <c r="LLQ17"/>
      <c r="LLR17"/>
      <c r="LLS17"/>
      <c r="LLT17"/>
      <c r="LLU17"/>
      <c r="LLV17"/>
      <c r="LLW17"/>
      <c r="LLX17"/>
      <c r="LLY17"/>
      <c r="LLZ17"/>
      <c r="LMA17"/>
      <c r="LMB17"/>
      <c r="LMC17"/>
      <c r="LMD17"/>
      <c r="LME17"/>
      <c r="LMF17"/>
      <c r="LMG17"/>
      <c r="LMH17"/>
      <c r="LMI17"/>
      <c r="LMJ17"/>
      <c r="LNO17" s="112"/>
      <c r="LNP17" s="112"/>
      <c r="LNQ17" s="112"/>
      <c r="LNR17" s="112"/>
      <c r="LNS17" s="112"/>
      <c r="LNT17" s="112"/>
      <c r="LNU17" s="112"/>
      <c r="LNV17" s="112"/>
      <c r="LNW17"/>
      <c r="LNX17"/>
      <c r="LNY17"/>
      <c r="LNZ17"/>
      <c r="LOA17"/>
      <c r="LOB17"/>
      <c r="LOC17"/>
      <c r="LOD17"/>
      <c r="LOE17"/>
      <c r="LOF17"/>
      <c r="LOG17"/>
      <c r="LOH17"/>
      <c r="LOI17"/>
      <c r="LOJ17"/>
      <c r="LOK17"/>
      <c r="LOL17"/>
      <c r="LOM17"/>
      <c r="LON17"/>
      <c r="LOO17"/>
      <c r="LOP17"/>
      <c r="LOQ17"/>
      <c r="LOR17"/>
      <c r="LPW17" s="112"/>
      <c r="LPX17" s="112"/>
      <c r="LPY17" s="112"/>
      <c r="LPZ17" s="112"/>
      <c r="LQA17" s="112"/>
      <c r="LQB17" s="112"/>
      <c r="LQC17" s="112"/>
      <c r="LQD17" s="112"/>
      <c r="LQE17"/>
      <c r="LQF17"/>
      <c r="LQG17"/>
      <c r="LQH17"/>
      <c r="LQI17"/>
      <c r="LQJ17"/>
      <c r="LQK17"/>
      <c r="LQL17"/>
      <c r="LQM17"/>
      <c r="LQN17"/>
      <c r="LQO17"/>
      <c r="LQP17"/>
      <c r="LQQ17"/>
      <c r="LQR17"/>
      <c r="LQS17"/>
      <c r="LQT17"/>
      <c r="LQU17"/>
      <c r="LQV17"/>
      <c r="LQW17"/>
      <c r="LQX17"/>
      <c r="LQY17"/>
      <c r="LQZ17"/>
      <c r="LSE17" s="112"/>
      <c r="LSF17" s="112"/>
      <c r="LSG17" s="112"/>
      <c r="LSH17" s="112"/>
      <c r="LSI17" s="112"/>
      <c r="LSJ17" s="112"/>
      <c r="LSK17" s="112"/>
      <c r="LSL17" s="112"/>
      <c r="LSM17"/>
      <c r="LSN17"/>
      <c r="LSO17"/>
      <c r="LSP17"/>
      <c r="LSQ17"/>
      <c r="LSR17"/>
      <c r="LSS17"/>
      <c r="LST17"/>
      <c r="LSU17"/>
      <c r="LSV17"/>
      <c r="LSW17"/>
      <c r="LSX17"/>
      <c r="LSY17"/>
      <c r="LSZ17"/>
      <c r="LTA17"/>
      <c r="LTB17"/>
      <c r="LTC17"/>
      <c r="LTD17"/>
      <c r="LTE17"/>
      <c r="LTF17"/>
      <c r="LTG17"/>
      <c r="LTH17"/>
      <c r="LUM17" s="112"/>
      <c r="LUN17" s="112"/>
      <c r="LUO17" s="112"/>
      <c r="LUP17" s="112"/>
      <c r="LUQ17" s="112"/>
      <c r="LUR17" s="112"/>
      <c r="LUS17" s="112"/>
      <c r="LUT17" s="112"/>
      <c r="LUU17"/>
      <c r="LUV17"/>
      <c r="LUW17"/>
      <c r="LUX17"/>
      <c r="LUY17"/>
      <c r="LUZ17"/>
      <c r="LVA17"/>
      <c r="LVB17"/>
      <c r="LVC17"/>
      <c r="LVD17"/>
      <c r="LVE17"/>
      <c r="LVF17"/>
      <c r="LVG17"/>
      <c r="LVH17"/>
      <c r="LVI17"/>
      <c r="LVJ17"/>
      <c r="LVK17"/>
      <c r="LVL17"/>
      <c r="LVM17"/>
      <c r="LVN17"/>
      <c r="LVO17"/>
      <c r="LVP17"/>
      <c r="LWU17" s="112"/>
      <c r="LWV17" s="112"/>
      <c r="LWW17" s="112"/>
      <c r="LWX17" s="112"/>
      <c r="LWY17" s="112"/>
      <c r="LWZ17" s="112"/>
      <c r="LXA17" s="112"/>
      <c r="LXB17" s="112"/>
      <c r="LXC17"/>
      <c r="LXD17"/>
      <c r="LXE17"/>
      <c r="LXF17"/>
      <c r="LXG17"/>
      <c r="LXH17"/>
      <c r="LXI17"/>
      <c r="LXJ17"/>
      <c r="LXK17"/>
      <c r="LXL17"/>
      <c r="LXM17"/>
      <c r="LXN17"/>
      <c r="LXO17"/>
      <c r="LXP17"/>
      <c r="LXQ17"/>
      <c r="LXR17"/>
      <c r="LXS17"/>
      <c r="LXT17"/>
      <c r="LXU17"/>
      <c r="LXV17"/>
      <c r="LXW17"/>
      <c r="LXX17"/>
      <c r="LZC17" s="112"/>
      <c r="LZD17" s="112"/>
      <c r="LZE17" s="112"/>
      <c r="LZF17" s="112"/>
      <c r="LZG17" s="112"/>
      <c r="LZH17" s="112"/>
      <c r="LZI17" s="112"/>
      <c r="LZJ17" s="112"/>
      <c r="LZK17"/>
      <c r="LZL17"/>
      <c r="LZM17"/>
      <c r="LZN17"/>
      <c r="LZO17"/>
      <c r="LZP17"/>
      <c r="LZQ17"/>
      <c r="LZR17"/>
      <c r="LZS17"/>
      <c r="LZT17"/>
      <c r="LZU17"/>
      <c r="LZV17"/>
      <c r="LZW17"/>
      <c r="LZX17"/>
      <c r="LZY17"/>
      <c r="LZZ17"/>
      <c r="MAA17"/>
      <c r="MAB17"/>
      <c r="MAC17"/>
      <c r="MAD17"/>
      <c r="MAE17"/>
      <c r="MAF17"/>
      <c r="MBK17" s="112"/>
      <c r="MBL17" s="112"/>
      <c r="MBM17" s="112"/>
      <c r="MBN17" s="112"/>
      <c r="MBO17" s="112"/>
      <c r="MBP17" s="112"/>
      <c r="MBQ17" s="112"/>
      <c r="MBR17" s="112"/>
      <c r="MBS17"/>
      <c r="MBT17"/>
      <c r="MBU17"/>
      <c r="MBV17"/>
      <c r="MBW17"/>
      <c r="MBX17"/>
      <c r="MBY17"/>
      <c r="MBZ17"/>
      <c r="MCA17"/>
      <c r="MCB17"/>
      <c r="MCC17"/>
      <c r="MCD17"/>
      <c r="MCE17"/>
      <c r="MCF17"/>
      <c r="MCG17"/>
      <c r="MCH17"/>
      <c r="MCI17"/>
      <c r="MCJ17"/>
      <c r="MCK17"/>
      <c r="MCL17"/>
      <c r="MCM17"/>
      <c r="MCN17"/>
      <c r="MDS17" s="112"/>
      <c r="MDT17" s="112"/>
      <c r="MDU17" s="112"/>
      <c r="MDV17" s="112"/>
      <c r="MDW17" s="112"/>
      <c r="MDX17" s="112"/>
      <c r="MDY17" s="112"/>
      <c r="MDZ17" s="112"/>
      <c r="MEA17"/>
      <c r="MEB17"/>
      <c r="MEC17"/>
      <c r="MED17"/>
      <c r="MEE17"/>
      <c r="MEF17"/>
      <c r="MEG17"/>
      <c r="MEH17"/>
      <c r="MEI17"/>
      <c r="MEJ17"/>
      <c r="MEK17"/>
      <c r="MEL17"/>
      <c r="MEM17"/>
      <c r="MEN17"/>
      <c r="MEO17"/>
      <c r="MEP17"/>
      <c r="MEQ17"/>
      <c r="MER17"/>
      <c r="MES17"/>
      <c r="MET17"/>
      <c r="MEU17"/>
      <c r="MEV17"/>
      <c r="MGA17" s="112"/>
      <c r="MGB17" s="112"/>
      <c r="MGC17" s="112"/>
      <c r="MGD17" s="112"/>
      <c r="MGE17" s="112"/>
      <c r="MGF17" s="112"/>
      <c r="MGG17" s="112"/>
      <c r="MGH17" s="112"/>
      <c r="MGI17"/>
      <c r="MGJ17"/>
      <c r="MGK17"/>
      <c r="MGL17"/>
      <c r="MGM17"/>
      <c r="MGN17"/>
      <c r="MGO17"/>
      <c r="MGP17"/>
      <c r="MGQ17"/>
      <c r="MGR17"/>
      <c r="MGS17"/>
      <c r="MGT17"/>
      <c r="MGU17"/>
      <c r="MGV17"/>
      <c r="MGW17"/>
      <c r="MGX17"/>
      <c r="MGY17"/>
      <c r="MGZ17"/>
      <c r="MHA17"/>
      <c r="MHB17"/>
      <c r="MHC17"/>
      <c r="MHD17"/>
      <c r="MII17" s="112"/>
      <c r="MIJ17" s="112"/>
      <c r="MIK17" s="112"/>
      <c r="MIL17" s="112"/>
      <c r="MIM17" s="112"/>
      <c r="MIN17" s="112"/>
      <c r="MIO17" s="112"/>
      <c r="MIP17" s="112"/>
      <c r="MIQ17"/>
      <c r="MIR17"/>
      <c r="MIS17"/>
      <c r="MIT17"/>
      <c r="MIU17"/>
      <c r="MIV17"/>
      <c r="MIW17"/>
      <c r="MIX17"/>
      <c r="MIY17"/>
      <c r="MIZ17"/>
      <c r="MJA17"/>
      <c r="MJB17"/>
      <c r="MJC17"/>
      <c r="MJD17"/>
      <c r="MJE17"/>
      <c r="MJF17"/>
      <c r="MJG17"/>
      <c r="MJH17"/>
      <c r="MJI17"/>
      <c r="MJJ17"/>
      <c r="MJK17"/>
      <c r="MJL17"/>
      <c r="MKQ17" s="112"/>
      <c r="MKR17" s="112"/>
      <c r="MKS17" s="112"/>
      <c r="MKT17" s="112"/>
      <c r="MKU17" s="112"/>
      <c r="MKV17" s="112"/>
      <c r="MKW17" s="112"/>
      <c r="MKX17" s="112"/>
      <c r="MKY17"/>
      <c r="MKZ17"/>
      <c r="MLA17"/>
      <c r="MLB17"/>
      <c r="MLC17"/>
      <c r="MLD17"/>
      <c r="MLE17"/>
      <c r="MLF17"/>
      <c r="MLG17"/>
      <c r="MLH17"/>
      <c r="MLI17"/>
      <c r="MLJ17"/>
      <c r="MLK17"/>
      <c r="MLL17"/>
      <c r="MLM17"/>
      <c r="MLN17"/>
      <c r="MLO17"/>
      <c r="MLP17"/>
      <c r="MLQ17"/>
      <c r="MLR17"/>
      <c r="MLS17"/>
      <c r="MLT17"/>
      <c r="MMY17" s="112"/>
      <c r="MMZ17" s="112"/>
      <c r="MNA17" s="112"/>
      <c r="MNB17" s="112"/>
      <c r="MNC17" s="112"/>
      <c r="MND17" s="112"/>
      <c r="MNE17" s="112"/>
      <c r="MNF17" s="112"/>
      <c r="MNG17"/>
      <c r="MNH17"/>
      <c r="MNI17"/>
      <c r="MNJ17"/>
      <c r="MNK17"/>
      <c r="MNL17"/>
      <c r="MNM17"/>
      <c r="MNN17"/>
      <c r="MNO17"/>
      <c r="MNP17"/>
      <c r="MNQ17"/>
      <c r="MNR17"/>
      <c r="MNS17"/>
      <c r="MNT17"/>
      <c r="MNU17"/>
      <c r="MNV17"/>
      <c r="MNW17"/>
      <c r="MNX17"/>
      <c r="MNY17"/>
      <c r="MNZ17"/>
      <c r="MOA17"/>
      <c r="MOB17"/>
      <c r="MPG17" s="112"/>
      <c r="MPH17" s="112"/>
      <c r="MPI17" s="112"/>
      <c r="MPJ17" s="112"/>
      <c r="MPK17" s="112"/>
      <c r="MPL17" s="112"/>
      <c r="MPM17" s="112"/>
      <c r="MPN17" s="112"/>
      <c r="MPO17"/>
      <c r="MPP17"/>
      <c r="MPQ17"/>
      <c r="MPR17"/>
      <c r="MPS17"/>
      <c r="MPT17"/>
      <c r="MPU17"/>
      <c r="MPV17"/>
      <c r="MPW17"/>
      <c r="MPX17"/>
      <c r="MPY17"/>
      <c r="MPZ17"/>
      <c r="MQA17"/>
      <c r="MQB17"/>
      <c r="MQC17"/>
      <c r="MQD17"/>
      <c r="MQE17"/>
      <c r="MQF17"/>
      <c r="MQG17"/>
      <c r="MQH17"/>
      <c r="MQI17"/>
      <c r="MQJ17"/>
      <c r="MRO17" s="112"/>
      <c r="MRP17" s="112"/>
      <c r="MRQ17" s="112"/>
      <c r="MRR17" s="112"/>
      <c r="MRS17" s="112"/>
      <c r="MRT17" s="112"/>
      <c r="MRU17" s="112"/>
      <c r="MRV17" s="112"/>
      <c r="MRW17"/>
      <c r="MRX17"/>
      <c r="MRY17"/>
      <c r="MRZ17"/>
      <c r="MSA17"/>
      <c r="MSB17"/>
      <c r="MSC17"/>
      <c r="MSD17"/>
      <c r="MSE17"/>
      <c r="MSF17"/>
      <c r="MSG17"/>
      <c r="MSH17"/>
      <c r="MSI17"/>
      <c r="MSJ17"/>
      <c r="MSK17"/>
      <c r="MSL17"/>
      <c r="MSM17"/>
      <c r="MSN17"/>
      <c r="MSO17"/>
      <c r="MSP17"/>
      <c r="MSQ17"/>
      <c r="MSR17"/>
      <c r="MTW17" s="112"/>
      <c r="MTX17" s="112"/>
      <c r="MTY17" s="112"/>
      <c r="MTZ17" s="112"/>
      <c r="MUA17" s="112"/>
      <c r="MUB17" s="112"/>
      <c r="MUC17" s="112"/>
      <c r="MUD17" s="112"/>
      <c r="MUE17"/>
      <c r="MUF17"/>
      <c r="MUG17"/>
      <c r="MUH17"/>
      <c r="MUI17"/>
      <c r="MUJ17"/>
      <c r="MUK17"/>
      <c r="MUL17"/>
      <c r="MUM17"/>
      <c r="MUN17"/>
      <c r="MUO17"/>
      <c r="MUP17"/>
      <c r="MUQ17"/>
      <c r="MUR17"/>
      <c r="MUS17"/>
      <c r="MUT17"/>
      <c r="MUU17"/>
      <c r="MUV17"/>
      <c r="MUW17"/>
      <c r="MUX17"/>
      <c r="MUY17"/>
      <c r="MUZ17"/>
      <c r="MWE17" s="112"/>
      <c r="MWF17" s="112"/>
      <c r="MWG17" s="112"/>
      <c r="MWH17" s="112"/>
      <c r="MWI17" s="112"/>
      <c r="MWJ17" s="112"/>
      <c r="MWK17" s="112"/>
      <c r="MWL17" s="112"/>
      <c r="MWM17"/>
      <c r="MWN17"/>
      <c r="MWO17"/>
      <c r="MWP17"/>
      <c r="MWQ17"/>
      <c r="MWR17"/>
      <c r="MWS17"/>
      <c r="MWT17"/>
      <c r="MWU17"/>
      <c r="MWV17"/>
      <c r="MWW17"/>
      <c r="MWX17"/>
      <c r="MWY17"/>
      <c r="MWZ17"/>
      <c r="MXA17"/>
      <c r="MXB17"/>
      <c r="MXC17"/>
      <c r="MXD17"/>
      <c r="MXE17"/>
      <c r="MXF17"/>
      <c r="MXG17"/>
      <c r="MXH17"/>
      <c r="MYM17" s="112"/>
      <c r="MYN17" s="112"/>
      <c r="MYO17" s="112"/>
      <c r="MYP17" s="112"/>
      <c r="MYQ17" s="112"/>
      <c r="MYR17" s="112"/>
      <c r="MYS17" s="112"/>
      <c r="MYT17" s="112"/>
      <c r="MYU17"/>
      <c r="MYV17"/>
      <c r="MYW17"/>
      <c r="MYX17"/>
      <c r="MYY17"/>
      <c r="MYZ17"/>
      <c r="MZA17"/>
      <c r="MZB17"/>
      <c r="MZC17"/>
      <c r="MZD17"/>
      <c r="MZE17"/>
      <c r="MZF17"/>
      <c r="MZG17"/>
      <c r="MZH17"/>
      <c r="MZI17"/>
      <c r="MZJ17"/>
      <c r="MZK17"/>
      <c r="MZL17"/>
      <c r="MZM17"/>
      <c r="MZN17"/>
      <c r="MZO17"/>
      <c r="MZP17"/>
      <c r="NAU17" s="112"/>
      <c r="NAV17" s="112"/>
      <c r="NAW17" s="112"/>
      <c r="NAX17" s="112"/>
      <c r="NAY17" s="112"/>
      <c r="NAZ17" s="112"/>
      <c r="NBA17" s="112"/>
      <c r="NBB17" s="112"/>
      <c r="NBC17"/>
      <c r="NBD17"/>
      <c r="NBE17"/>
      <c r="NBF17"/>
      <c r="NBG17"/>
      <c r="NBH17"/>
      <c r="NBI17"/>
      <c r="NBJ17"/>
      <c r="NBK17"/>
      <c r="NBL17"/>
      <c r="NBM17"/>
      <c r="NBN17"/>
      <c r="NBO17"/>
      <c r="NBP17"/>
      <c r="NBQ17"/>
      <c r="NBR17"/>
      <c r="NBS17"/>
      <c r="NBT17"/>
      <c r="NBU17"/>
      <c r="NBV17"/>
      <c r="NBW17"/>
      <c r="NBX17"/>
      <c r="NDC17" s="112"/>
      <c r="NDD17" s="112"/>
      <c r="NDE17" s="112"/>
      <c r="NDF17" s="112"/>
      <c r="NDG17" s="112"/>
      <c r="NDH17" s="112"/>
      <c r="NDI17" s="112"/>
      <c r="NDJ17" s="112"/>
      <c r="NDK17"/>
      <c r="NDL17"/>
      <c r="NDM17"/>
      <c r="NDN17"/>
      <c r="NDO17"/>
      <c r="NDP17"/>
      <c r="NDQ17"/>
      <c r="NDR17"/>
      <c r="NDS17"/>
      <c r="NDT17"/>
      <c r="NDU17"/>
      <c r="NDV17"/>
      <c r="NDW17"/>
      <c r="NDX17"/>
      <c r="NDY17"/>
      <c r="NDZ17"/>
      <c r="NEA17"/>
      <c r="NEB17"/>
      <c r="NEC17"/>
      <c r="NED17"/>
      <c r="NEE17"/>
      <c r="NEF17"/>
      <c r="NFK17" s="112"/>
      <c r="NFL17" s="112"/>
      <c r="NFM17" s="112"/>
      <c r="NFN17" s="112"/>
      <c r="NFO17" s="112"/>
      <c r="NFP17" s="112"/>
      <c r="NFQ17" s="112"/>
      <c r="NFR17" s="112"/>
      <c r="NFS17"/>
      <c r="NFT17"/>
      <c r="NFU17"/>
      <c r="NFV17"/>
      <c r="NFW17"/>
      <c r="NFX17"/>
      <c r="NFY17"/>
      <c r="NFZ17"/>
      <c r="NGA17"/>
      <c r="NGB17"/>
      <c r="NGC17"/>
      <c r="NGD17"/>
      <c r="NGE17"/>
      <c r="NGF17"/>
      <c r="NGG17"/>
      <c r="NGH17"/>
      <c r="NGI17"/>
      <c r="NGJ17"/>
      <c r="NGK17"/>
      <c r="NGL17"/>
      <c r="NGM17"/>
      <c r="NGN17"/>
      <c r="NHS17" s="112"/>
      <c r="NHT17" s="112"/>
      <c r="NHU17" s="112"/>
      <c r="NHV17" s="112"/>
      <c r="NHW17" s="112"/>
      <c r="NHX17" s="112"/>
      <c r="NHY17" s="112"/>
      <c r="NHZ17" s="112"/>
      <c r="NIA17"/>
      <c r="NIB17"/>
      <c r="NIC17"/>
      <c r="NID17"/>
      <c r="NIE17"/>
      <c r="NIF17"/>
      <c r="NIG17"/>
      <c r="NIH17"/>
      <c r="NII17"/>
      <c r="NIJ17"/>
      <c r="NIK17"/>
      <c r="NIL17"/>
      <c r="NIM17"/>
      <c r="NIN17"/>
      <c r="NIO17"/>
      <c r="NIP17"/>
      <c r="NIQ17"/>
      <c r="NIR17"/>
      <c r="NIS17"/>
      <c r="NIT17"/>
      <c r="NIU17"/>
      <c r="NIV17"/>
      <c r="NKA17" s="112"/>
      <c r="NKB17" s="112"/>
      <c r="NKC17" s="112"/>
      <c r="NKD17" s="112"/>
      <c r="NKE17" s="112"/>
      <c r="NKF17" s="112"/>
      <c r="NKG17" s="112"/>
      <c r="NKH17" s="112"/>
      <c r="NKI17"/>
      <c r="NKJ17"/>
      <c r="NKK17"/>
      <c r="NKL17"/>
      <c r="NKM17"/>
      <c r="NKN17"/>
      <c r="NKO17"/>
      <c r="NKP17"/>
      <c r="NKQ17"/>
      <c r="NKR17"/>
      <c r="NKS17"/>
      <c r="NKT17"/>
      <c r="NKU17"/>
      <c r="NKV17"/>
      <c r="NKW17"/>
      <c r="NKX17"/>
      <c r="NKY17"/>
      <c r="NKZ17"/>
      <c r="NLA17"/>
      <c r="NLB17"/>
      <c r="NLC17"/>
      <c r="NLD17"/>
      <c r="NMI17" s="112"/>
      <c r="NMJ17" s="112"/>
      <c r="NMK17" s="112"/>
      <c r="NML17" s="112"/>
      <c r="NMM17" s="112"/>
      <c r="NMN17" s="112"/>
      <c r="NMO17" s="112"/>
      <c r="NMP17" s="112"/>
      <c r="NMQ17"/>
      <c r="NMR17"/>
      <c r="NMS17"/>
      <c r="NMT17"/>
      <c r="NMU17"/>
      <c r="NMV17"/>
      <c r="NMW17"/>
      <c r="NMX17"/>
      <c r="NMY17"/>
      <c r="NMZ17"/>
      <c r="NNA17"/>
      <c r="NNB17"/>
      <c r="NNC17"/>
      <c r="NND17"/>
      <c r="NNE17"/>
      <c r="NNF17"/>
      <c r="NNG17"/>
      <c r="NNH17"/>
      <c r="NNI17"/>
      <c r="NNJ17"/>
      <c r="NNK17"/>
      <c r="NNL17"/>
      <c r="NOQ17" s="112"/>
      <c r="NOR17" s="112"/>
      <c r="NOS17" s="112"/>
      <c r="NOT17" s="112"/>
      <c r="NOU17" s="112"/>
      <c r="NOV17" s="112"/>
      <c r="NOW17" s="112"/>
      <c r="NOX17" s="112"/>
      <c r="NOY17"/>
      <c r="NOZ17"/>
      <c r="NPA17"/>
      <c r="NPB17"/>
      <c r="NPC17"/>
      <c r="NPD17"/>
      <c r="NPE17"/>
      <c r="NPF17"/>
      <c r="NPG17"/>
      <c r="NPH17"/>
      <c r="NPI17"/>
      <c r="NPJ17"/>
      <c r="NPK17"/>
      <c r="NPL17"/>
      <c r="NPM17"/>
      <c r="NPN17"/>
      <c r="NPO17"/>
      <c r="NPP17"/>
      <c r="NPQ17"/>
      <c r="NPR17"/>
      <c r="NPS17"/>
      <c r="NPT17"/>
      <c r="NQY17" s="112"/>
      <c r="NQZ17" s="112"/>
      <c r="NRA17" s="112"/>
      <c r="NRB17" s="112"/>
      <c r="NRC17" s="112"/>
      <c r="NRD17" s="112"/>
      <c r="NRE17" s="112"/>
      <c r="NRF17" s="112"/>
      <c r="NRG17"/>
      <c r="NRH17"/>
      <c r="NRI17"/>
      <c r="NRJ17"/>
      <c r="NRK17"/>
      <c r="NRL17"/>
      <c r="NRM17"/>
      <c r="NRN17"/>
      <c r="NRO17"/>
      <c r="NRP17"/>
      <c r="NRQ17"/>
      <c r="NRR17"/>
      <c r="NRS17"/>
      <c r="NRT17"/>
      <c r="NRU17"/>
      <c r="NRV17"/>
      <c r="NRW17"/>
      <c r="NRX17"/>
      <c r="NRY17"/>
      <c r="NRZ17"/>
      <c r="NSA17"/>
      <c r="NSB17"/>
      <c r="NTG17" s="112"/>
      <c r="NTH17" s="112"/>
      <c r="NTI17" s="112"/>
      <c r="NTJ17" s="112"/>
      <c r="NTK17" s="112"/>
      <c r="NTL17" s="112"/>
      <c r="NTM17" s="112"/>
      <c r="NTN17" s="112"/>
      <c r="NTO17"/>
      <c r="NTP17"/>
      <c r="NTQ17"/>
      <c r="NTR17"/>
      <c r="NTS17"/>
      <c r="NTT17"/>
      <c r="NTU17"/>
      <c r="NTV17"/>
      <c r="NTW17"/>
      <c r="NTX17"/>
      <c r="NTY17"/>
      <c r="NTZ17"/>
      <c r="NUA17"/>
      <c r="NUB17"/>
      <c r="NUC17"/>
      <c r="NUD17"/>
      <c r="NUE17"/>
      <c r="NUF17"/>
      <c r="NUG17"/>
      <c r="NUH17"/>
      <c r="NUI17"/>
      <c r="NUJ17"/>
      <c r="NVO17" s="112"/>
      <c r="NVP17" s="112"/>
      <c r="NVQ17" s="112"/>
      <c r="NVR17" s="112"/>
      <c r="NVS17" s="112"/>
      <c r="NVT17" s="112"/>
      <c r="NVU17" s="112"/>
      <c r="NVV17" s="112"/>
      <c r="NVW17"/>
      <c r="NVX17"/>
      <c r="NVY17"/>
      <c r="NVZ17"/>
      <c r="NWA17"/>
      <c r="NWB17"/>
      <c r="NWC17"/>
      <c r="NWD17"/>
      <c r="NWE17"/>
      <c r="NWF17"/>
      <c r="NWG17"/>
      <c r="NWH17"/>
      <c r="NWI17"/>
      <c r="NWJ17"/>
      <c r="NWK17"/>
      <c r="NWL17"/>
      <c r="NWM17"/>
      <c r="NWN17"/>
      <c r="NWO17"/>
      <c r="NWP17"/>
      <c r="NWQ17"/>
      <c r="NWR17"/>
      <c r="NXW17" s="112"/>
      <c r="NXX17" s="112"/>
      <c r="NXY17" s="112"/>
      <c r="NXZ17" s="112"/>
      <c r="NYA17" s="112"/>
      <c r="NYB17" s="112"/>
      <c r="NYC17" s="112"/>
      <c r="NYD17" s="112"/>
      <c r="NYE17"/>
      <c r="NYF17"/>
      <c r="NYG17"/>
      <c r="NYH17"/>
      <c r="NYI17"/>
      <c r="NYJ17"/>
      <c r="NYK17"/>
      <c r="NYL17"/>
      <c r="NYM17"/>
      <c r="NYN17"/>
      <c r="NYO17"/>
      <c r="NYP17"/>
      <c r="NYQ17"/>
      <c r="NYR17"/>
      <c r="NYS17"/>
      <c r="NYT17"/>
      <c r="NYU17"/>
      <c r="NYV17"/>
      <c r="NYW17"/>
      <c r="NYX17"/>
      <c r="NYY17"/>
      <c r="NYZ17"/>
      <c r="OAE17" s="112"/>
      <c r="OAF17" s="112"/>
      <c r="OAG17" s="112"/>
      <c r="OAH17" s="112"/>
      <c r="OAI17" s="112"/>
      <c r="OAJ17" s="112"/>
      <c r="OAK17" s="112"/>
      <c r="OAL17" s="112"/>
      <c r="OAM17"/>
      <c r="OAN17"/>
      <c r="OAO17"/>
      <c r="OAP17"/>
      <c r="OAQ17"/>
      <c r="OAR17"/>
      <c r="OAS17"/>
      <c r="OAT17"/>
      <c r="OAU17"/>
      <c r="OAV17"/>
      <c r="OAW17"/>
      <c r="OAX17"/>
      <c r="OAY17"/>
      <c r="OAZ17"/>
      <c r="OBA17"/>
      <c r="OBB17"/>
      <c r="OBC17"/>
      <c r="OBD17"/>
      <c r="OBE17"/>
      <c r="OBF17"/>
      <c r="OBG17"/>
      <c r="OBH17"/>
      <c r="OCM17" s="112"/>
      <c r="OCN17" s="112"/>
      <c r="OCO17" s="112"/>
      <c r="OCP17" s="112"/>
      <c r="OCQ17" s="112"/>
      <c r="OCR17" s="112"/>
      <c r="OCS17" s="112"/>
      <c r="OCT17" s="112"/>
      <c r="OCU17"/>
      <c r="OCV17"/>
      <c r="OCW17"/>
      <c r="OCX17"/>
      <c r="OCY17"/>
      <c r="OCZ17"/>
      <c r="ODA17"/>
      <c r="ODB17"/>
      <c r="ODC17"/>
      <c r="ODD17"/>
      <c r="ODE17"/>
      <c r="ODF17"/>
      <c r="ODG17"/>
      <c r="ODH17"/>
      <c r="ODI17"/>
      <c r="ODJ17"/>
      <c r="ODK17"/>
      <c r="ODL17"/>
      <c r="ODM17"/>
      <c r="ODN17"/>
      <c r="ODO17"/>
      <c r="ODP17"/>
      <c r="OEU17" s="112"/>
      <c r="OEV17" s="112"/>
      <c r="OEW17" s="112"/>
      <c r="OEX17" s="112"/>
      <c r="OEY17" s="112"/>
      <c r="OEZ17" s="112"/>
      <c r="OFA17" s="112"/>
      <c r="OFB17" s="112"/>
      <c r="OFC17"/>
      <c r="OFD17"/>
      <c r="OFE17"/>
      <c r="OFF17"/>
      <c r="OFG17"/>
      <c r="OFH17"/>
      <c r="OFI17"/>
      <c r="OFJ17"/>
      <c r="OFK17"/>
      <c r="OFL17"/>
      <c r="OFM17"/>
      <c r="OFN17"/>
      <c r="OFO17"/>
      <c r="OFP17"/>
      <c r="OFQ17"/>
      <c r="OFR17"/>
      <c r="OFS17"/>
      <c r="OFT17"/>
      <c r="OFU17"/>
      <c r="OFV17"/>
      <c r="OFW17"/>
      <c r="OFX17"/>
      <c r="OHC17" s="112"/>
      <c r="OHD17" s="112"/>
      <c r="OHE17" s="112"/>
      <c r="OHF17" s="112"/>
      <c r="OHG17" s="112"/>
      <c r="OHH17" s="112"/>
      <c r="OHI17" s="112"/>
      <c r="OHJ17" s="112"/>
      <c r="OHK17"/>
      <c r="OHL17"/>
      <c r="OHM17"/>
      <c r="OHN17"/>
      <c r="OHO17"/>
      <c r="OHP17"/>
      <c r="OHQ17"/>
      <c r="OHR17"/>
      <c r="OHS17"/>
      <c r="OHT17"/>
      <c r="OHU17"/>
      <c r="OHV17"/>
      <c r="OHW17"/>
      <c r="OHX17"/>
      <c r="OHY17"/>
      <c r="OHZ17"/>
      <c r="OIA17"/>
      <c r="OIB17"/>
      <c r="OIC17"/>
      <c r="OID17"/>
      <c r="OIE17"/>
      <c r="OIF17"/>
      <c r="OJK17" s="112"/>
      <c r="OJL17" s="112"/>
      <c r="OJM17" s="112"/>
      <c r="OJN17" s="112"/>
      <c r="OJO17" s="112"/>
      <c r="OJP17" s="112"/>
      <c r="OJQ17" s="112"/>
      <c r="OJR17" s="112"/>
      <c r="OJS17"/>
      <c r="OJT17"/>
      <c r="OJU17"/>
      <c r="OJV17"/>
      <c r="OJW17"/>
      <c r="OJX17"/>
      <c r="OJY17"/>
      <c r="OJZ17"/>
      <c r="OKA17"/>
      <c r="OKB17"/>
      <c r="OKC17"/>
      <c r="OKD17"/>
      <c r="OKE17"/>
      <c r="OKF17"/>
      <c r="OKG17"/>
      <c r="OKH17"/>
      <c r="OKI17"/>
      <c r="OKJ17"/>
      <c r="OKK17"/>
      <c r="OKL17"/>
      <c r="OKM17"/>
      <c r="OKN17"/>
      <c r="OLS17" s="112"/>
      <c r="OLT17" s="112"/>
      <c r="OLU17" s="112"/>
      <c r="OLV17" s="112"/>
      <c r="OLW17" s="112"/>
      <c r="OLX17" s="112"/>
      <c r="OLY17" s="112"/>
      <c r="OLZ17" s="112"/>
      <c r="OMA17"/>
      <c r="OMB17"/>
      <c r="OMC17"/>
      <c r="OMD17"/>
      <c r="OME17"/>
      <c r="OMF17"/>
      <c r="OMG17"/>
      <c r="OMH17"/>
      <c r="OMI17"/>
      <c r="OMJ17"/>
      <c r="OMK17"/>
      <c r="OML17"/>
      <c r="OMM17"/>
      <c r="OMN17"/>
      <c r="OMO17"/>
      <c r="OMP17"/>
      <c r="OMQ17"/>
      <c r="OMR17"/>
      <c r="OMS17"/>
      <c r="OMT17"/>
      <c r="OMU17"/>
      <c r="OMV17"/>
      <c r="OOA17" s="112"/>
      <c r="OOB17" s="112"/>
      <c r="OOC17" s="112"/>
      <c r="OOD17" s="112"/>
      <c r="OOE17" s="112"/>
      <c r="OOF17" s="112"/>
      <c r="OOG17" s="112"/>
      <c r="OOH17" s="112"/>
      <c r="OOI17"/>
      <c r="OOJ17"/>
      <c r="OOK17"/>
      <c r="OOL17"/>
      <c r="OOM17"/>
      <c r="OON17"/>
      <c r="OOO17"/>
      <c r="OOP17"/>
      <c r="OOQ17"/>
      <c r="OOR17"/>
      <c r="OOS17"/>
      <c r="OOT17"/>
      <c r="OOU17"/>
      <c r="OOV17"/>
      <c r="OOW17"/>
      <c r="OOX17"/>
      <c r="OOY17"/>
      <c r="OOZ17"/>
      <c r="OPA17"/>
      <c r="OPB17"/>
      <c r="OPC17"/>
      <c r="OPD17"/>
      <c r="OQI17" s="112"/>
      <c r="OQJ17" s="112"/>
      <c r="OQK17" s="112"/>
      <c r="OQL17" s="112"/>
      <c r="OQM17" s="112"/>
      <c r="OQN17" s="112"/>
      <c r="OQO17" s="112"/>
      <c r="OQP17" s="112"/>
      <c r="OQQ17"/>
      <c r="OQR17"/>
      <c r="OQS17"/>
      <c r="OQT17"/>
      <c r="OQU17"/>
      <c r="OQV17"/>
      <c r="OQW17"/>
      <c r="OQX17"/>
      <c r="OQY17"/>
      <c r="OQZ17"/>
      <c r="ORA17"/>
      <c r="ORB17"/>
      <c r="ORC17"/>
      <c r="ORD17"/>
      <c r="ORE17"/>
      <c r="ORF17"/>
      <c r="ORG17"/>
      <c r="ORH17"/>
      <c r="ORI17"/>
      <c r="ORJ17"/>
      <c r="ORK17"/>
      <c r="ORL17"/>
      <c r="OSQ17" s="112"/>
      <c r="OSR17" s="112"/>
      <c r="OSS17" s="112"/>
      <c r="OST17" s="112"/>
      <c r="OSU17" s="112"/>
      <c r="OSV17" s="112"/>
      <c r="OSW17" s="112"/>
      <c r="OSX17" s="112"/>
      <c r="OSY17"/>
      <c r="OSZ17"/>
      <c r="OTA17"/>
      <c r="OTB17"/>
      <c r="OTC17"/>
      <c r="OTD17"/>
      <c r="OTE17"/>
      <c r="OTF17"/>
      <c r="OTG17"/>
      <c r="OTH17"/>
      <c r="OTI17"/>
      <c r="OTJ17"/>
      <c r="OTK17"/>
      <c r="OTL17"/>
      <c r="OTM17"/>
      <c r="OTN17"/>
      <c r="OTO17"/>
      <c r="OTP17"/>
      <c r="OTQ17"/>
      <c r="OTR17"/>
      <c r="OTS17"/>
      <c r="OTT17"/>
      <c r="OUY17" s="112"/>
      <c r="OUZ17" s="112"/>
      <c r="OVA17" s="112"/>
      <c r="OVB17" s="112"/>
      <c r="OVC17" s="112"/>
      <c r="OVD17" s="112"/>
      <c r="OVE17" s="112"/>
      <c r="OVF17" s="112"/>
      <c r="OVG17"/>
      <c r="OVH17"/>
      <c r="OVI17"/>
      <c r="OVJ17"/>
      <c r="OVK17"/>
      <c r="OVL17"/>
      <c r="OVM17"/>
      <c r="OVN17"/>
      <c r="OVO17"/>
      <c r="OVP17"/>
      <c r="OVQ17"/>
      <c r="OVR17"/>
      <c r="OVS17"/>
      <c r="OVT17"/>
      <c r="OVU17"/>
      <c r="OVV17"/>
      <c r="OVW17"/>
      <c r="OVX17"/>
      <c r="OVY17"/>
      <c r="OVZ17"/>
      <c r="OWA17"/>
      <c r="OWB17"/>
      <c r="OXG17" s="112"/>
      <c r="OXH17" s="112"/>
      <c r="OXI17" s="112"/>
      <c r="OXJ17" s="112"/>
      <c r="OXK17" s="112"/>
      <c r="OXL17" s="112"/>
      <c r="OXM17" s="112"/>
      <c r="OXN17" s="112"/>
      <c r="OXO17"/>
      <c r="OXP17"/>
      <c r="OXQ17"/>
      <c r="OXR17"/>
      <c r="OXS17"/>
      <c r="OXT17"/>
      <c r="OXU17"/>
      <c r="OXV17"/>
      <c r="OXW17"/>
      <c r="OXX17"/>
      <c r="OXY17"/>
      <c r="OXZ17"/>
      <c r="OYA17"/>
      <c r="OYB17"/>
      <c r="OYC17"/>
      <c r="OYD17"/>
      <c r="OYE17"/>
      <c r="OYF17"/>
      <c r="OYG17"/>
      <c r="OYH17"/>
      <c r="OYI17"/>
      <c r="OYJ17"/>
      <c r="OZO17" s="112"/>
      <c r="OZP17" s="112"/>
      <c r="OZQ17" s="112"/>
      <c r="OZR17" s="112"/>
      <c r="OZS17" s="112"/>
      <c r="OZT17" s="112"/>
      <c r="OZU17" s="112"/>
      <c r="OZV17" s="112"/>
      <c r="OZW17"/>
      <c r="OZX17"/>
      <c r="OZY17"/>
      <c r="OZZ17"/>
      <c r="PAA17"/>
      <c r="PAB17"/>
      <c r="PAC17"/>
      <c r="PAD17"/>
      <c r="PAE17"/>
      <c r="PAF17"/>
      <c r="PAG17"/>
      <c r="PAH17"/>
      <c r="PAI17"/>
      <c r="PAJ17"/>
      <c r="PAK17"/>
      <c r="PAL17"/>
      <c r="PAM17"/>
      <c r="PAN17"/>
      <c r="PAO17"/>
      <c r="PAP17"/>
      <c r="PAQ17"/>
      <c r="PAR17"/>
      <c r="PBW17" s="112"/>
      <c r="PBX17" s="112"/>
      <c r="PBY17" s="112"/>
      <c r="PBZ17" s="112"/>
      <c r="PCA17" s="112"/>
      <c r="PCB17" s="112"/>
      <c r="PCC17" s="112"/>
      <c r="PCD17" s="112"/>
      <c r="PCE17"/>
      <c r="PCF17"/>
      <c r="PCG17"/>
      <c r="PCH17"/>
      <c r="PCI17"/>
      <c r="PCJ17"/>
      <c r="PCK17"/>
      <c r="PCL17"/>
      <c r="PCM17"/>
      <c r="PCN17"/>
      <c r="PCO17"/>
      <c r="PCP17"/>
      <c r="PCQ17"/>
      <c r="PCR17"/>
      <c r="PCS17"/>
      <c r="PCT17"/>
      <c r="PCU17"/>
      <c r="PCV17"/>
      <c r="PCW17"/>
      <c r="PCX17"/>
      <c r="PCY17"/>
      <c r="PCZ17"/>
      <c r="PEE17" s="112"/>
      <c r="PEF17" s="112"/>
      <c r="PEG17" s="112"/>
      <c r="PEH17" s="112"/>
      <c r="PEI17" s="112"/>
      <c r="PEJ17" s="112"/>
      <c r="PEK17" s="112"/>
      <c r="PEL17" s="112"/>
      <c r="PEM17"/>
      <c r="PEN17"/>
      <c r="PEO17"/>
      <c r="PEP17"/>
      <c r="PEQ17"/>
      <c r="PER17"/>
      <c r="PES17"/>
      <c r="PET17"/>
      <c r="PEU17"/>
      <c r="PEV17"/>
      <c r="PEW17"/>
      <c r="PEX17"/>
      <c r="PEY17"/>
      <c r="PEZ17"/>
      <c r="PFA17"/>
      <c r="PFB17"/>
      <c r="PFC17"/>
      <c r="PFD17"/>
      <c r="PFE17"/>
      <c r="PFF17"/>
      <c r="PFG17"/>
      <c r="PFH17"/>
      <c r="PGM17" s="112"/>
      <c r="PGN17" s="112"/>
      <c r="PGO17" s="112"/>
      <c r="PGP17" s="112"/>
      <c r="PGQ17" s="112"/>
      <c r="PGR17" s="112"/>
      <c r="PGS17" s="112"/>
      <c r="PGT17" s="112"/>
      <c r="PGU17"/>
      <c r="PGV17"/>
      <c r="PGW17"/>
      <c r="PGX17"/>
      <c r="PGY17"/>
      <c r="PGZ17"/>
      <c r="PHA17"/>
      <c r="PHB17"/>
      <c r="PHC17"/>
      <c r="PHD17"/>
      <c r="PHE17"/>
      <c r="PHF17"/>
      <c r="PHG17"/>
      <c r="PHH17"/>
      <c r="PHI17"/>
      <c r="PHJ17"/>
      <c r="PHK17"/>
      <c r="PHL17"/>
      <c r="PHM17"/>
      <c r="PHN17"/>
      <c r="PHO17"/>
      <c r="PHP17"/>
      <c r="PIU17" s="112"/>
      <c r="PIV17" s="112"/>
      <c r="PIW17" s="112"/>
      <c r="PIX17" s="112"/>
      <c r="PIY17" s="112"/>
      <c r="PIZ17" s="112"/>
      <c r="PJA17" s="112"/>
      <c r="PJB17" s="112"/>
      <c r="PJC17"/>
      <c r="PJD17"/>
      <c r="PJE17"/>
      <c r="PJF17"/>
      <c r="PJG17"/>
      <c r="PJH17"/>
      <c r="PJI17"/>
      <c r="PJJ17"/>
      <c r="PJK17"/>
      <c r="PJL17"/>
      <c r="PJM17"/>
      <c r="PJN17"/>
      <c r="PJO17"/>
      <c r="PJP17"/>
      <c r="PJQ17"/>
      <c r="PJR17"/>
      <c r="PJS17"/>
      <c r="PJT17"/>
      <c r="PJU17"/>
      <c r="PJV17"/>
      <c r="PJW17"/>
      <c r="PJX17"/>
      <c r="PLC17" s="112"/>
      <c r="PLD17" s="112"/>
      <c r="PLE17" s="112"/>
      <c r="PLF17" s="112"/>
      <c r="PLG17" s="112"/>
      <c r="PLH17" s="112"/>
      <c r="PLI17" s="112"/>
      <c r="PLJ17" s="112"/>
      <c r="PLK17"/>
      <c r="PLL17"/>
      <c r="PLM17"/>
      <c r="PLN17"/>
      <c r="PLO17"/>
      <c r="PLP17"/>
      <c r="PLQ17"/>
      <c r="PLR17"/>
      <c r="PLS17"/>
      <c r="PLT17"/>
      <c r="PLU17"/>
      <c r="PLV17"/>
      <c r="PLW17"/>
      <c r="PLX17"/>
      <c r="PLY17"/>
      <c r="PLZ17"/>
      <c r="PMA17"/>
      <c r="PMB17"/>
      <c r="PMC17"/>
      <c r="PMD17"/>
      <c r="PME17"/>
      <c r="PMF17"/>
      <c r="PNK17" s="112"/>
      <c r="PNL17" s="112"/>
      <c r="PNM17" s="112"/>
      <c r="PNN17" s="112"/>
      <c r="PNO17" s="112"/>
      <c r="PNP17" s="112"/>
      <c r="PNQ17" s="112"/>
      <c r="PNR17" s="112"/>
      <c r="PNS17"/>
      <c r="PNT17"/>
      <c r="PNU17"/>
      <c r="PNV17"/>
      <c r="PNW17"/>
      <c r="PNX17"/>
      <c r="PNY17"/>
      <c r="PNZ17"/>
      <c r="POA17"/>
      <c r="POB17"/>
      <c r="POC17"/>
      <c r="POD17"/>
      <c r="POE17"/>
      <c r="POF17"/>
      <c r="POG17"/>
      <c r="POH17"/>
      <c r="POI17"/>
      <c r="POJ17"/>
      <c r="POK17"/>
      <c r="POL17"/>
      <c r="POM17"/>
      <c r="PON17"/>
      <c r="PPS17" s="112"/>
      <c r="PPT17" s="112"/>
      <c r="PPU17" s="112"/>
      <c r="PPV17" s="112"/>
      <c r="PPW17" s="112"/>
      <c r="PPX17" s="112"/>
      <c r="PPY17" s="112"/>
      <c r="PPZ17" s="112"/>
      <c r="PQA17"/>
      <c r="PQB17"/>
      <c r="PQC17"/>
      <c r="PQD17"/>
      <c r="PQE17"/>
      <c r="PQF17"/>
      <c r="PQG17"/>
      <c r="PQH17"/>
      <c r="PQI17"/>
      <c r="PQJ17"/>
      <c r="PQK17"/>
      <c r="PQL17"/>
      <c r="PQM17"/>
      <c r="PQN17"/>
      <c r="PQO17"/>
      <c r="PQP17"/>
      <c r="PQQ17"/>
      <c r="PQR17"/>
      <c r="PQS17"/>
      <c r="PQT17"/>
      <c r="PQU17"/>
      <c r="PQV17"/>
      <c r="PSA17" s="112"/>
      <c r="PSB17" s="112"/>
      <c r="PSC17" s="112"/>
      <c r="PSD17" s="112"/>
      <c r="PSE17" s="112"/>
      <c r="PSF17" s="112"/>
      <c r="PSG17" s="112"/>
      <c r="PSH17" s="112"/>
      <c r="PSI17"/>
      <c r="PSJ17"/>
      <c r="PSK17"/>
      <c r="PSL17"/>
      <c r="PSM17"/>
      <c r="PSN17"/>
      <c r="PSO17"/>
      <c r="PSP17"/>
      <c r="PSQ17"/>
      <c r="PSR17"/>
      <c r="PSS17"/>
      <c r="PST17"/>
      <c r="PSU17"/>
      <c r="PSV17"/>
      <c r="PSW17"/>
      <c r="PSX17"/>
      <c r="PSY17"/>
      <c r="PSZ17"/>
      <c r="PTA17"/>
      <c r="PTB17"/>
      <c r="PTC17"/>
      <c r="PTD17"/>
      <c r="PUI17" s="112"/>
      <c r="PUJ17" s="112"/>
      <c r="PUK17" s="112"/>
      <c r="PUL17" s="112"/>
      <c r="PUM17" s="112"/>
      <c r="PUN17" s="112"/>
      <c r="PUO17" s="112"/>
      <c r="PUP17" s="112"/>
      <c r="PUQ17"/>
      <c r="PUR17"/>
      <c r="PUS17"/>
      <c r="PUT17"/>
      <c r="PUU17"/>
      <c r="PUV17"/>
      <c r="PUW17"/>
      <c r="PUX17"/>
      <c r="PUY17"/>
      <c r="PUZ17"/>
      <c r="PVA17"/>
      <c r="PVB17"/>
      <c r="PVC17"/>
      <c r="PVD17"/>
      <c r="PVE17"/>
      <c r="PVF17"/>
      <c r="PVG17"/>
      <c r="PVH17"/>
      <c r="PVI17"/>
      <c r="PVJ17"/>
      <c r="PVK17"/>
      <c r="PVL17"/>
      <c r="PWQ17" s="112"/>
      <c r="PWR17" s="112"/>
      <c r="PWS17" s="112"/>
      <c r="PWT17" s="112"/>
      <c r="PWU17" s="112"/>
      <c r="PWV17" s="112"/>
      <c r="PWW17" s="112"/>
      <c r="PWX17" s="112"/>
      <c r="PWY17"/>
      <c r="PWZ17"/>
      <c r="PXA17"/>
      <c r="PXB17"/>
      <c r="PXC17"/>
      <c r="PXD17"/>
      <c r="PXE17"/>
      <c r="PXF17"/>
      <c r="PXG17"/>
      <c r="PXH17"/>
      <c r="PXI17"/>
      <c r="PXJ17"/>
      <c r="PXK17"/>
      <c r="PXL17"/>
      <c r="PXM17"/>
      <c r="PXN17"/>
      <c r="PXO17"/>
      <c r="PXP17"/>
      <c r="PXQ17"/>
      <c r="PXR17"/>
      <c r="PXS17"/>
      <c r="PXT17"/>
      <c r="PYY17" s="112"/>
      <c r="PYZ17" s="112"/>
      <c r="PZA17" s="112"/>
      <c r="PZB17" s="112"/>
      <c r="PZC17" s="112"/>
      <c r="PZD17" s="112"/>
      <c r="PZE17" s="112"/>
      <c r="PZF17" s="112"/>
      <c r="PZG17"/>
      <c r="PZH17"/>
      <c r="PZI17"/>
      <c r="PZJ17"/>
      <c r="PZK17"/>
      <c r="PZL17"/>
      <c r="PZM17"/>
      <c r="PZN17"/>
      <c r="PZO17"/>
      <c r="PZP17"/>
      <c r="PZQ17"/>
      <c r="PZR17"/>
      <c r="PZS17"/>
      <c r="PZT17"/>
      <c r="PZU17"/>
      <c r="PZV17"/>
      <c r="PZW17"/>
      <c r="PZX17"/>
      <c r="PZY17"/>
      <c r="PZZ17"/>
      <c r="QAA17"/>
      <c r="QAB17"/>
      <c r="QBG17" s="112"/>
      <c r="QBH17" s="112"/>
      <c r="QBI17" s="112"/>
      <c r="QBJ17" s="112"/>
      <c r="QBK17" s="112"/>
      <c r="QBL17" s="112"/>
      <c r="QBM17" s="112"/>
      <c r="QBN17" s="112"/>
      <c r="QBO17"/>
      <c r="QBP17"/>
      <c r="QBQ17"/>
      <c r="QBR17"/>
      <c r="QBS17"/>
      <c r="QBT17"/>
      <c r="QBU17"/>
      <c r="QBV17"/>
      <c r="QBW17"/>
      <c r="QBX17"/>
      <c r="QBY17"/>
      <c r="QBZ17"/>
      <c r="QCA17"/>
      <c r="QCB17"/>
      <c r="QCC17"/>
      <c r="QCD17"/>
      <c r="QCE17"/>
      <c r="QCF17"/>
      <c r="QCG17"/>
      <c r="QCH17"/>
      <c r="QCI17"/>
      <c r="QCJ17"/>
      <c r="QDO17" s="112"/>
      <c r="QDP17" s="112"/>
      <c r="QDQ17" s="112"/>
      <c r="QDR17" s="112"/>
      <c r="QDS17" s="112"/>
      <c r="QDT17" s="112"/>
      <c r="QDU17" s="112"/>
      <c r="QDV17" s="112"/>
      <c r="QDW17"/>
      <c r="QDX17"/>
      <c r="QDY17"/>
      <c r="QDZ17"/>
      <c r="QEA17"/>
      <c r="QEB17"/>
      <c r="QEC17"/>
      <c r="QED17"/>
      <c r="QEE17"/>
      <c r="QEF17"/>
      <c r="QEG17"/>
      <c r="QEH17"/>
      <c r="QEI17"/>
      <c r="QEJ17"/>
      <c r="QEK17"/>
      <c r="QEL17"/>
      <c r="QEM17"/>
      <c r="QEN17"/>
      <c r="QEO17"/>
      <c r="QEP17"/>
      <c r="QEQ17"/>
      <c r="QER17"/>
      <c r="QFW17" s="112"/>
      <c r="QFX17" s="112"/>
      <c r="QFY17" s="112"/>
      <c r="QFZ17" s="112"/>
      <c r="QGA17" s="112"/>
      <c r="QGB17" s="112"/>
      <c r="QGC17" s="112"/>
      <c r="QGD17" s="112"/>
      <c r="QGE17"/>
      <c r="QGF17"/>
      <c r="QGG17"/>
      <c r="QGH17"/>
      <c r="QGI17"/>
      <c r="QGJ17"/>
      <c r="QGK17"/>
      <c r="QGL17"/>
      <c r="QGM17"/>
      <c r="QGN17"/>
      <c r="QGO17"/>
      <c r="QGP17"/>
      <c r="QGQ17"/>
      <c r="QGR17"/>
      <c r="QGS17"/>
      <c r="QGT17"/>
      <c r="QGU17"/>
      <c r="QGV17"/>
      <c r="QGW17"/>
      <c r="QGX17"/>
      <c r="QGY17"/>
      <c r="QGZ17"/>
      <c r="QIE17" s="112"/>
      <c r="QIF17" s="112"/>
      <c r="QIG17" s="112"/>
      <c r="QIH17" s="112"/>
      <c r="QII17" s="112"/>
      <c r="QIJ17" s="112"/>
      <c r="QIK17" s="112"/>
      <c r="QIL17" s="112"/>
      <c r="QIM17"/>
      <c r="QIN17"/>
      <c r="QIO17"/>
      <c r="QIP17"/>
      <c r="QIQ17"/>
      <c r="QIR17"/>
      <c r="QIS17"/>
      <c r="QIT17"/>
      <c r="QIU17"/>
      <c r="QIV17"/>
      <c r="QIW17"/>
      <c r="QIX17"/>
      <c r="QIY17"/>
      <c r="QIZ17"/>
      <c r="QJA17"/>
      <c r="QJB17"/>
      <c r="QJC17"/>
      <c r="QJD17"/>
      <c r="QJE17"/>
      <c r="QJF17"/>
      <c r="QJG17"/>
      <c r="QJH17"/>
      <c r="QKM17" s="112"/>
      <c r="QKN17" s="112"/>
      <c r="QKO17" s="112"/>
      <c r="QKP17" s="112"/>
      <c r="QKQ17" s="112"/>
      <c r="QKR17" s="112"/>
      <c r="QKS17" s="112"/>
      <c r="QKT17" s="112"/>
      <c r="QKU17"/>
      <c r="QKV17"/>
      <c r="QKW17"/>
      <c r="QKX17"/>
      <c r="QKY17"/>
      <c r="QKZ17"/>
      <c r="QLA17"/>
      <c r="QLB17"/>
      <c r="QLC17"/>
      <c r="QLD17"/>
      <c r="QLE17"/>
      <c r="QLF17"/>
      <c r="QLG17"/>
      <c r="QLH17"/>
      <c r="QLI17"/>
      <c r="QLJ17"/>
      <c r="QLK17"/>
      <c r="QLL17"/>
      <c r="QLM17"/>
      <c r="QLN17"/>
      <c r="QLO17"/>
      <c r="QLP17"/>
      <c r="QMU17" s="112"/>
      <c r="QMV17" s="112"/>
      <c r="QMW17" s="112"/>
      <c r="QMX17" s="112"/>
      <c r="QMY17" s="112"/>
      <c r="QMZ17" s="112"/>
      <c r="QNA17" s="112"/>
      <c r="QNB17" s="112"/>
      <c r="QNC17"/>
      <c r="QND17"/>
      <c r="QNE17"/>
      <c r="QNF17"/>
      <c r="QNG17"/>
      <c r="QNH17"/>
      <c r="QNI17"/>
      <c r="QNJ17"/>
      <c r="QNK17"/>
      <c r="QNL17"/>
      <c r="QNM17"/>
      <c r="QNN17"/>
      <c r="QNO17"/>
      <c r="QNP17"/>
      <c r="QNQ17"/>
      <c r="QNR17"/>
      <c r="QNS17"/>
      <c r="QNT17"/>
      <c r="QNU17"/>
      <c r="QNV17"/>
      <c r="QNW17"/>
      <c r="QNX17"/>
      <c r="QPC17" s="112"/>
      <c r="QPD17" s="112"/>
      <c r="QPE17" s="112"/>
      <c r="QPF17" s="112"/>
      <c r="QPG17" s="112"/>
      <c r="QPH17" s="112"/>
      <c r="QPI17" s="112"/>
      <c r="QPJ17" s="112"/>
      <c r="QPK17"/>
      <c r="QPL17"/>
      <c r="QPM17"/>
      <c r="QPN17"/>
      <c r="QPO17"/>
      <c r="QPP17"/>
      <c r="QPQ17"/>
      <c r="QPR17"/>
      <c r="QPS17"/>
      <c r="QPT17"/>
      <c r="QPU17"/>
      <c r="QPV17"/>
      <c r="QPW17"/>
      <c r="QPX17"/>
      <c r="QPY17"/>
      <c r="QPZ17"/>
      <c r="QQA17"/>
      <c r="QQB17"/>
      <c r="QQC17"/>
      <c r="QQD17"/>
      <c r="QQE17"/>
      <c r="QQF17"/>
      <c r="QRK17" s="112"/>
      <c r="QRL17" s="112"/>
      <c r="QRM17" s="112"/>
      <c r="QRN17" s="112"/>
      <c r="QRO17" s="112"/>
      <c r="QRP17" s="112"/>
      <c r="QRQ17" s="112"/>
      <c r="QRR17" s="112"/>
      <c r="QRS17"/>
      <c r="QRT17"/>
      <c r="QRU17"/>
      <c r="QRV17"/>
      <c r="QRW17"/>
      <c r="QRX17"/>
      <c r="QRY17"/>
      <c r="QRZ17"/>
      <c r="QSA17"/>
      <c r="QSB17"/>
      <c r="QSC17"/>
      <c r="QSD17"/>
      <c r="QSE17"/>
      <c r="QSF17"/>
      <c r="QSG17"/>
      <c r="QSH17"/>
      <c r="QSI17"/>
      <c r="QSJ17"/>
      <c r="QSK17"/>
      <c r="QSL17"/>
      <c r="QSM17"/>
      <c r="QSN17"/>
      <c r="QTS17" s="112"/>
      <c r="QTT17" s="112"/>
      <c r="QTU17" s="112"/>
      <c r="QTV17" s="112"/>
      <c r="QTW17" s="112"/>
      <c r="QTX17" s="112"/>
      <c r="QTY17" s="112"/>
      <c r="QTZ17" s="112"/>
      <c r="QUA17"/>
      <c r="QUB17"/>
      <c r="QUC17"/>
      <c r="QUD17"/>
      <c r="QUE17"/>
      <c r="QUF17"/>
      <c r="QUG17"/>
      <c r="QUH17"/>
      <c r="QUI17"/>
      <c r="QUJ17"/>
      <c r="QUK17"/>
      <c r="QUL17"/>
      <c r="QUM17"/>
      <c r="QUN17"/>
      <c r="QUO17"/>
      <c r="QUP17"/>
      <c r="QUQ17"/>
      <c r="QUR17"/>
      <c r="QUS17"/>
      <c r="QUT17"/>
      <c r="QUU17"/>
      <c r="QUV17"/>
      <c r="QWA17" s="112"/>
      <c r="QWB17" s="112"/>
      <c r="QWC17" s="112"/>
      <c r="QWD17" s="112"/>
      <c r="QWE17" s="112"/>
      <c r="QWF17" s="112"/>
      <c r="QWG17" s="112"/>
      <c r="QWH17" s="112"/>
      <c r="QWI17"/>
      <c r="QWJ17"/>
      <c r="QWK17"/>
      <c r="QWL17"/>
      <c r="QWM17"/>
      <c r="QWN17"/>
      <c r="QWO17"/>
      <c r="QWP17"/>
      <c r="QWQ17"/>
      <c r="QWR17"/>
      <c r="QWS17"/>
      <c r="QWT17"/>
      <c r="QWU17"/>
      <c r="QWV17"/>
      <c r="QWW17"/>
      <c r="QWX17"/>
      <c r="QWY17"/>
      <c r="QWZ17"/>
      <c r="QXA17"/>
      <c r="QXB17"/>
      <c r="QXC17"/>
      <c r="QXD17"/>
      <c r="QYI17" s="112"/>
      <c r="QYJ17" s="112"/>
      <c r="QYK17" s="112"/>
      <c r="QYL17" s="112"/>
      <c r="QYM17" s="112"/>
      <c r="QYN17" s="112"/>
      <c r="QYO17" s="112"/>
      <c r="QYP17" s="112"/>
      <c r="QYQ17"/>
      <c r="QYR17"/>
      <c r="QYS17"/>
      <c r="QYT17"/>
      <c r="QYU17"/>
      <c r="QYV17"/>
      <c r="QYW17"/>
      <c r="QYX17"/>
      <c r="QYY17"/>
      <c r="QYZ17"/>
      <c r="QZA17"/>
      <c r="QZB17"/>
      <c r="QZC17"/>
      <c r="QZD17"/>
      <c r="QZE17"/>
      <c r="QZF17"/>
      <c r="QZG17"/>
      <c r="QZH17"/>
      <c r="QZI17"/>
      <c r="QZJ17"/>
      <c r="QZK17"/>
      <c r="QZL17"/>
      <c r="RAQ17" s="112"/>
      <c r="RAR17" s="112"/>
      <c r="RAS17" s="112"/>
      <c r="RAT17" s="112"/>
      <c r="RAU17" s="112"/>
      <c r="RAV17" s="112"/>
      <c r="RAW17" s="112"/>
      <c r="RAX17" s="112"/>
      <c r="RAY17"/>
      <c r="RAZ17"/>
      <c r="RBA17"/>
      <c r="RBB17"/>
      <c r="RBC17"/>
      <c r="RBD17"/>
      <c r="RBE17"/>
      <c r="RBF17"/>
      <c r="RBG17"/>
      <c r="RBH17"/>
      <c r="RBI17"/>
      <c r="RBJ17"/>
      <c r="RBK17"/>
      <c r="RBL17"/>
      <c r="RBM17"/>
      <c r="RBN17"/>
      <c r="RBO17"/>
      <c r="RBP17"/>
      <c r="RBQ17"/>
      <c r="RBR17"/>
      <c r="RBS17"/>
      <c r="RBT17"/>
      <c r="RCY17" s="112"/>
      <c r="RCZ17" s="112"/>
      <c r="RDA17" s="112"/>
      <c r="RDB17" s="112"/>
      <c r="RDC17" s="112"/>
      <c r="RDD17" s="112"/>
      <c r="RDE17" s="112"/>
      <c r="RDF17" s="112"/>
      <c r="RDG17"/>
      <c r="RDH17"/>
      <c r="RDI17"/>
      <c r="RDJ17"/>
      <c r="RDK17"/>
      <c r="RDL17"/>
      <c r="RDM17"/>
      <c r="RDN17"/>
      <c r="RDO17"/>
      <c r="RDP17"/>
      <c r="RDQ17"/>
      <c r="RDR17"/>
      <c r="RDS17"/>
      <c r="RDT17"/>
      <c r="RDU17"/>
      <c r="RDV17"/>
      <c r="RDW17"/>
      <c r="RDX17"/>
      <c r="RDY17"/>
      <c r="RDZ17"/>
      <c r="REA17"/>
      <c r="REB17"/>
      <c r="RFG17" s="112"/>
      <c r="RFH17" s="112"/>
      <c r="RFI17" s="112"/>
      <c r="RFJ17" s="112"/>
      <c r="RFK17" s="112"/>
      <c r="RFL17" s="112"/>
      <c r="RFM17" s="112"/>
      <c r="RFN17" s="112"/>
      <c r="RFO17"/>
      <c r="RFP17"/>
      <c r="RFQ17"/>
      <c r="RFR17"/>
      <c r="RFS17"/>
      <c r="RFT17"/>
      <c r="RFU17"/>
      <c r="RFV17"/>
      <c r="RFW17"/>
      <c r="RFX17"/>
      <c r="RFY17"/>
      <c r="RFZ17"/>
      <c r="RGA17"/>
      <c r="RGB17"/>
      <c r="RGC17"/>
      <c r="RGD17"/>
      <c r="RGE17"/>
      <c r="RGF17"/>
      <c r="RGG17"/>
      <c r="RGH17"/>
      <c r="RGI17"/>
      <c r="RGJ17"/>
      <c r="RHO17" s="112"/>
      <c r="RHP17" s="112"/>
      <c r="RHQ17" s="112"/>
      <c r="RHR17" s="112"/>
      <c r="RHS17" s="112"/>
      <c r="RHT17" s="112"/>
      <c r="RHU17" s="112"/>
      <c r="RHV17" s="112"/>
      <c r="RHW17"/>
      <c r="RHX17"/>
      <c r="RHY17"/>
      <c r="RHZ17"/>
      <c r="RIA17"/>
      <c r="RIB17"/>
      <c r="RIC17"/>
      <c r="RID17"/>
      <c r="RIE17"/>
      <c r="RIF17"/>
      <c r="RIG17"/>
      <c r="RIH17"/>
      <c r="RII17"/>
      <c r="RIJ17"/>
      <c r="RIK17"/>
      <c r="RIL17"/>
      <c r="RIM17"/>
      <c r="RIN17"/>
      <c r="RIO17"/>
      <c r="RIP17"/>
      <c r="RIQ17"/>
      <c r="RIR17"/>
      <c r="RJW17" s="112"/>
      <c r="RJX17" s="112"/>
      <c r="RJY17" s="112"/>
      <c r="RJZ17" s="112"/>
      <c r="RKA17" s="112"/>
      <c r="RKB17" s="112"/>
      <c r="RKC17" s="112"/>
      <c r="RKD17" s="112"/>
      <c r="RKE17"/>
      <c r="RKF17"/>
      <c r="RKG17"/>
      <c r="RKH17"/>
      <c r="RKI17"/>
      <c r="RKJ17"/>
      <c r="RKK17"/>
      <c r="RKL17"/>
      <c r="RKM17"/>
      <c r="RKN17"/>
      <c r="RKO17"/>
      <c r="RKP17"/>
      <c r="RKQ17"/>
      <c r="RKR17"/>
      <c r="RKS17"/>
      <c r="RKT17"/>
      <c r="RKU17"/>
      <c r="RKV17"/>
      <c r="RKW17"/>
      <c r="RKX17"/>
      <c r="RKY17"/>
      <c r="RKZ17"/>
      <c r="RME17" s="112"/>
      <c r="RMF17" s="112"/>
      <c r="RMG17" s="112"/>
      <c r="RMH17" s="112"/>
      <c r="RMI17" s="112"/>
      <c r="RMJ17" s="112"/>
      <c r="RMK17" s="112"/>
      <c r="RML17" s="112"/>
      <c r="RMM17"/>
      <c r="RMN17"/>
      <c r="RMO17"/>
      <c r="RMP17"/>
      <c r="RMQ17"/>
      <c r="RMR17"/>
      <c r="RMS17"/>
      <c r="RMT17"/>
      <c r="RMU17"/>
      <c r="RMV17"/>
      <c r="RMW17"/>
      <c r="RMX17"/>
      <c r="RMY17"/>
      <c r="RMZ17"/>
      <c r="RNA17"/>
      <c r="RNB17"/>
      <c r="RNC17"/>
      <c r="RND17"/>
      <c r="RNE17"/>
      <c r="RNF17"/>
      <c r="RNG17"/>
      <c r="RNH17"/>
      <c r="ROM17" s="112"/>
      <c r="RON17" s="112"/>
      <c r="ROO17" s="112"/>
      <c r="ROP17" s="112"/>
      <c r="ROQ17" s="112"/>
      <c r="ROR17" s="112"/>
      <c r="ROS17" s="112"/>
      <c r="ROT17" s="112"/>
      <c r="ROU17"/>
      <c r="ROV17"/>
      <c r="ROW17"/>
      <c r="ROX17"/>
      <c r="ROY17"/>
      <c r="ROZ17"/>
      <c r="RPA17"/>
      <c r="RPB17"/>
      <c r="RPC17"/>
      <c r="RPD17"/>
      <c r="RPE17"/>
      <c r="RPF17"/>
      <c r="RPG17"/>
      <c r="RPH17"/>
      <c r="RPI17"/>
      <c r="RPJ17"/>
      <c r="RPK17"/>
      <c r="RPL17"/>
      <c r="RPM17"/>
      <c r="RPN17"/>
      <c r="RPO17"/>
      <c r="RPP17"/>
      <c r="RQU17" s="112"/>
      <c r="RQV17" s="112"/>
      <c r="RQW17" s="112"/>
      <c r="RQX17" s="112"/>
      <c r="RQY17" s="112"/>
      <c r="RQZ17" s="112"/>
      <c r="RRA17" s="112"/>
      <c r="RRB17" s="112"/>
      <c r="RRC17"/>
      <c r="RRD17"/>
      <c r="RRE17"/>
      <c r="RRF17"/>
      <c r="RRG17"/>
      <c r="RRH17"/>
      <c r="RRI17"/>
      <c r="RRJ17"/>
      <c r="RRK17"/>
      <c r="RRL17"/>
      <c r="RRM17"/>
      <c r="RRN17"/>
      <c r="RRO17"/>
      <c r="RRP17"/>
      <c r="RRQ17"/>
      <c r="RRR17"/>
      <c r="RRS17"/>
      <c r="RRT17"/>
      <c r="RRU17"/>
      <c r="RRV17"/>
      <c r="RRW17"/>
      <c r="RRX17"/>
      <c r="RTC17" s="112"/>
      <c r="RTD17" s="112"/>
      <c r="RTE17" s="112"/>
      <c r="RTF17" s="112"/>
      <c r="RTG17" s="112"/>
      <c r="RTH17" s="112"/>
      <c r="RTI17" s="112"/>
      <c r="RTJ17" s="112"/>
      <c r="RTK17"/>
      <c r="RTL17"/>
      <c r="RTM17"/>
      <c r="RTN17"/>
      <c r="RTO17"/>
      <c r="RTP17"/>
      <c r="RTQ17"/>
      <c r="RTR17"/>
      <c r="RTS17"/>
      <c r="RTT17"/>
      <c r="RTU17"/>
      <c r="RTV17"/>
      <c r="RTW17"/>
      <c r="RTX17"/>
      <c r="RTY17"/>
      <c r="RTZ17"/>
      <c r="RUA17"/>
      <c r="RUB17"/>
      <c r="RUC17"/>
      <c r="RUD17"/>
      <c r="RUE17"/>
      <c r="RUF17"/>
      <c r="RVK17" s="112"/>
      <c r="RVL17" s="112"/>
      <c r="RVM17" s="112"/>
      <c r="RVN17" s="112"/>
      <c r="RVO17" s="112"/>
      <c r="RVP17" s="112"/>
      <c r="RVQ17" s="112"/>
      <c r="RVR17" s="112"/>
      <c r="RVS17"/>
      <c r="RVT17"/>
      <c r="RVU17"/>
      <c r="RVV17"/>
      <c r="RVW17"/>
      <c r="RVX17"/>
      <c r="RVY17"/>
      <c r="RVZ17"/>
      <c r="RWA17"/>
      <c r="RWB17"/>
      <c r="RWC17"/>
      <c r="RWD17"/>
      <c r="RWE17"/>
      <c r="RWF17"/>
      <c r="RWG17"/>
      <c r="RWH17"/>
      <c r="RWI17"/>
      <c r="RWJ17"/>
      <c r="RWK17"/>
      <c r="RWL17"/>
      <c r="RWM17"/>
      <c r="RWN17"/>
      <c r="RXS17" s="112"/>
      <c r="RXT17" s="112"/>
      <c r="RXU17" s="112"/>
      <c r="RXV17" s="112"/>
      <c r="RXW17" s="112"/>
      <c r="RXX17" s="112"/>
      <c r="RXY17" s="112"/>
      <c r="RXZ17" s="112"/>
      <c r="RYA17"/>
      <c r="RYB17"/>
      <c r="RYC17"/>
      <c r="RYD17"/>
      <c r="RYE17"/>
      <c r="RYF17"/>
      <c r="RYG17"/>
      <c r="RYH17"/>
      <c r="RYI17"/>
      <c r="RYJ17"/>
      <c r="RYK17"/>
      <c r="RYL17"/>
      <c r="RYM17"/>
      <c r="RYN17"/>
      <c r="RYO17"/>
      <c r="RYP17"/>
      <c r="RYQ17"/>
      <c r="RYR17"/>
      <c r="RYS17"/>
      <c r="RYT17"/>
      <c r="RYU17"/>
      <c r="RYV17"/>
      <c r="SAA17" s="112"/>
      <c r="SAB17" s="112"/>
      <c r="SAC17" s="112"/>
      <c r="SAD17" s="112"/>
      <c r="SAE17" s="112"/>
      <c r="SAF17" s="112"/>
      <c r="SAG17" s="112"/>
      <c r="SAH17" s="112"/>
      <c r="SAI17"/>
      <c r="SAJ17"/>
      <c r="SAK17"/>
      <c r="SAL17"/>
      <c r="SAM17"/>
      <c r="SAN17"/>
      <c r="SAO17"/>
      <c r="SAP17"/>
      <c r="SAQ17"/>
      <c r="SAR17"/>
      <c r="SAS17"/>
      <c r="SAT17"/>
      <c r="SAU17"/>
      <c r="SAV17"/>
      <c r="SAW17"/>
      <c r="SAX17"/>
      <c r="SAY17"/>
      <c r="SAZ17"/>
      <c r="SBA17"/>
      <c r="SBB17"/>
      <c r="SBC17"/>
      <c r="SBD17"/>
      <c r="SCI17" s="112"/>
      <c r="SCJ17" s="112"/>
      <c r="SCK17" s="112"/>
      <c r="SCL17" s="112"/>
      <c r="SCM17" s="112"/>
      <c r="SCN17" s="112"/>
      <c r="SCO17" s="112"/>
      <c r="SCP17" s="112"/>
      <c r="SCQ17"/>
      <c r="SCR17"/>
      <c r="SCS17"/>
      <c r="SCT17"/>
      <c r="SCU17"/>
      <c r="SCV17"/>
      <c r="SCW17"/>
      <c r="SCX17"/>
      <c r="SCY17"/>
      <c r="SCZ17"/>
      <c r="SDA17"/>
      <c r="SDB17"/>
      <c r="SDC17"/>
      <c r="SDD17"/>
      <c r="SDE17"/>
      <c r="SDF17"/>
      <c r="SDG17"/>
      <c r="SDH17"/>
      <c r="SDI17"/>
      <c r="SDJ17"/>
      <c r="SDK17"/>
      <c r="SDL17"/>
      <c r="SEQ17" s="112"/>
      <c r="SER17" s="112"/>
      <c r="SES17" s="112"/>
      <c r="SET17" s="112"/>
      <c r="SEU17" s="112"/>
      <c r="SEV17" s="112"/>
      <c r="SEW17" s="112"/>
      <c r="SEX17" s="112"/>
      <c r="SEY17"/>
      <c r="SEZ17"/>
      <c r="SFA17"/>
      <c r="SFB17"/>
      <c r="SFC17"/>
      <c r="SFD17"/>
      <c r="SFE17"/>
      <c r="SFF17"/>
      <c r="SFG17"/>
      <c r="SFH17"/>
      <c r="SFI17"/>
      <c r="SFJ17"/>
      <c r="SFK17"/>
      <c r="SFL17"/>
      <c r="SFM17"/>
      <c r="SFN17"/>
      <c r="SFO17"/>
      <c r="SFP17"/>
      <c r="SFQ17"/>
      <c r="SFR17"/>
      <c r="SFS17"/>
      <c r="SFT17"/>
      <c r="SGY17" s="112"/>
      <c r="SGZ17" s="112"/>
      <c r="SHA17" s="112"/>
      <c r="SHB17" s="112"/>
      <c r="SHC17" s="112"/>
      <c r="SHD17" s="112"/>
      <c r="SHE17" s="112"/>
      <c r="SHF17" s="112"/>
      <c r="SHG17"/>
      <c r="SHH17"/>
      <c r="SHI17"/>
      <c r="SHJ17"/>
      <c r="SHK17"/>
      <c r="SHL17"/>
      <c r="SHM17"/>
      <c r="SHN17"/>
      <c r="SHO17"/>
      <c r="SHP17"/>
      <c r="SHQ17"/>
      <c r="SHR17"/>
      <c r="SHS17"/>
      <c r="SHT17"/>
      <c r="SHU17"/>
      <c r="SHV17"/>
      <c r="SHW17"/>
      <c r="SHX17"/>
      <c r="SHY17"/>
      <c r="SHZ17"/>
      <c r="SIA17"/>
      <c r="SIB17"/>
      <c r="SJG17" s="112"/>
      <c r="SJH17" s="112"/>
      <c r="SJI17" s="112"/>
      <c r="SJJ17" s="112"/>
      <c r="SJK17" s="112"/>
      <c r="SJL17" s="112"/>
      <c r="SJM17" s="112"/>
      <c r="SJN17" s="112"/>
      <c r="SJO17"/>
      <c r="SJP17"/>
      <c r="SJQ17"/>
      <c r="SJR17"/>
      <c r="SJS17"/>
      <c r="SJT17"/>
      <c r="SJU17"/>
      <c r="SJV17"/>
      <c r="SJW17"/>
      <c r="SJX17"/>
      <c r="SJY17"/>
      <c r="SJZ17"/>
      <c r="SKA17"/>
      <c r="SKB17"/>
      <c r="SKC17"/>
      <c r="SKD17"/>
      <c r="SKE17"/>
      <c r="SKF17"/>
      <c r="SKG17"/>
      <c r="SKH17"/>
      <c r="SKI17"/>
      <c r="SKJ17"/>
      <c r="SLO17" s="112"/>
      <c r="SLP17" s="112"/>
      <c r="SLQ17" s="112"/>
      <c r="SLR17" s="112"/>
      <c r="SLS17" s="112"/>
      <c r="SLT17" s="112"/>
      <c r="SLU17" s="112"/>
      <c r="SLV17" s="112"/>
      <c r="SLW17"/>
      <c r="SLX17"/>
      <c r="SLY17"/>
      <c r="SLZ17"/>
      <c r="SMA17"/>
      <c r="SMB17"/>
      <c r="SMC17"/>
      <c r="SMD17"/>
      <c r="SME17"/>
      <c r="SMF17"/>
      <c r="SMG17"/>
      <c r="SMH17"/>
      <c r="SMI17"/>
      <c r="SMJ17"/>
      <c r="SMK17"/>
      <c r="SML17"/>
      <c r="SMM17"/>
      <c r="SMN17"/>
      <c r="SMO17"/>
      <c r="SMP17"/>
      <c r="SMQ17"/>
      <c r="SMR17"/>
      <c r="SNW17" s="112"/>
      <c r="SNX17" s="112"/>
      <c r="SNY17" s="112"/>
      <c r="SNZ17" s="112"/>
      <c r="SOA17" s="112"/>
      <c r="SOB17" s="112"/>
      <c r="SOC17" s="112"/>
      <c r="SOD17" s="112"/>
      <c r="SOE17"/>
      <c r="SOF17"/>
      <c r="SOG17"/>
      <c r="SOH17"/>
      <c r="SOI17"/>
      <c r="SOJ17"/>
      <c r="SOK17"/>
      <c r="SOL17"/>
      <c r="SOM17"/>
      <c r="SON17"/>
      <c r="SOO17"/>
      <c r="SOP17"/>
      <c r="SOQ17"/>
      <c r="SOR17"/>
      <c r="SOS17"/>
      <c r="SOT17"/>
      <c r="SOU17"/>
      <c r="SOV17"/>
      <c r="SOW17"/>
      <c r="SOX17"/>
      <c r="SOY17"/>
      <c r="SOZ17"/>
      <c r="SQE17" s="112"/>
      <c r="SQF17" s="112"/>
      <c r="SQG17" s="112"/>
      <c r="SQH17" s="112"/>
      <c r="SQI17" s="112"/>
      <c r="SQJ17" s="112"/>
      <c r="SQK17" s="112"/>
      <c r="SQL17" s="112"/>
      <c r="SQM17"/>
      <c r="SQN17"/>
      <c r="SQO17"/>
      <c r="SQP17"/>
      <c r="SQQ17"/>
      <c r="SQR17"/>
      <c r="SQS17"/>
      <c r="SQT17"/>
      <c r="SQU17"/>
      <c r="SQV17"/>
      <c r="SQW17"/>
      <c r="SQX17"/>
      <c r="SQY17"/>
      <c r="SQZ17"/>
      <c r="SRA17"/>
      <c r="SRB17"/>
      <c r="SRC17"/>
      <c r="SRD17"/>
      <c r="SRE17"/>
      <c r="SRF17"/>
      <c r="SRG17"/>
      <c r="SRH17"/>
      <c r="SSM17" s="112"/>
      <c r="SSN17" s="112"/>
      <c r="SSO17" s="112"/>
      <c r="SSP17" s="112"/>
      <c r="SSQ17" s="112"/>
      <c r="SSR17" s="112"/>
      <c r="SSS17" s="112"/>
      <c r="SST17" s="112"/>
      <c r="SSU17"/>
      <c r="SSV17"/>
      <c r="SSW17"/>
      <c r="SSX17"/>
      <c r="SSY17"/>
      <c r="SSZ17"/>
      <c r="STA17"/>
      <c r="STB17"/>
      <c r="STC17"/>
      <c r="STD17"/>
      <c r="STE17"/>
      <c r="STF17"/>
      <c r="STG17"/>
      <c r="STH17"/>
      <c r="STI17"/>
      <c r="STJ17"/>
      <c r="STK17"/>
      <c r="STL17"/>
      <c r="STM17"/>
      <c r="STN17"/>
      <c r="STO17"/>
      <c r="STP17"/>
      <c r="SUU17" s="112"/>
      <c r="SUV17" s="112"/>
      <c r="SUW17" s="112"/>
      <c r="SUX17" s="112"/>
      <c r="SUY17" s="112"/>
      <c r="SUZ17" s="112"/>
      <c r="SVA17" s="112"/>
      <c r="SVB17" s="112"/>
      <c r="SVC17"/>
      <c r="SVD17"/>
      <c r="SVE17"/>
      <c r="SVF17"/>
      <c r="SVG17"/>
      <c r="SVH17"/>
      <c r="SVI17"/>
      <c r="SVJ17"/>
      <c r="SVK17"/>
      <c r="SVL17"/>
      <c r="SVM17"/>
      <c r="SVN17"/>
      <c r="SVO17"/>
      <c r="SVP17"/>
      <c r="SVQ17"/>
      <c r="SVR17"/>
      <c r="SVS17"/>
      <c r="SVT17"/>
      <c r="SVU17"/>
      <c r="SVV17"/>
      <c r="SVW17"/>
      <c r="SVX17"/>
      <c r="SXC17" s="112"/>
      <c r="SXD17" s="112"/>
      <c r="SXE17" s="112"/>
      <c r="SXF17" s="112"/>
      <c r="SXG17" s="112"/>
      <c r="SXH17" s="112"/>
      <c r="SXI17" s="112"/>
      <c r="SXJ17" s="112"/>
      <c r="SXK17"/>
      <c r="SXL17"/>
      <c r="SXM17"/>
      <c r="SXN17"/>
      <c r="SXO17"/>
      <c r="SXP17"/>
      <c r="SXQ17"/>
      <c r="SXR17"/>
      <c r="SXS17"/>
      <c r="SXT17"/>
      <c r="SXU17"/>
      <c r="SXV17"/>
      <c r="SXW17"/>
      <c r="SXX17"/>
      <c r="SXY17"/>
      <c r="SXZ17"/>
      <c r="SYA17"/>
      <c r="SYB17"/>
      <c r="SYC17"/>
      <c r="SYD17"/>
      <c r="SYE17"/>
      <c r="SYF17"/>
      <c r="SZK17" s="112"/>
      <c r="SZL17" s="112"/>
      <c r="SZM17" s="112"/>
      <c r="SZN17" s="112"/>
      <c r="SZO17" s="112"/>
      <c r="SZP17" s="112"/>
      <c r="SZQ17" s="112"/>
      <c r="SZR17" s="112"/>
      <c r="SZS17"/>
      <c r="SZT17"/>
      <c r="SZU17"/>
      <c r="SZV17"/>
      <c r="SZW17"/>
      <c r="SZX17"/>
      <c r="SZY17"/>
      <c r="SZZ17"/>
      <c r="TAA17"/>
      <c r="TAB17"/>
      <c r="TAC17"/>
      <c r="TAD17"/>
      <c r="TAE17"/>
      <c r="TAF17"/>
      <c r="TAG17"/>
      <c r="TAH17"/>
      <c r="TAI17"/>
      <c r="TAJ17"/>
      <c r="TAK17"/>
      <c r="TAL17"/>
      <c r="TAM17"/>
      <c r="TAN17"/>
      <c r="TBS17" s="112"/>
      <c r="TBT17" s="112"/>
      <c r="TBU17" s="112"/>
      <c r="TBV17" s="112"/>
      <c r="TBW17" s="112"/>
      <c r="TBX17" s="112"/>
      <c r="TBY17" s="112"/>
      <c r="TBZ17" s="112"/>
      <c r="TCA17"/>
      <c r="TCB17"/>
      <c r="TCC17"/>
      <c r="TCD17"/>
      <c r="TCE17"/>
      <c r="TCF17"/>
      <c r="TCG17"/>
      <c r="TCH17"/>
      <c r="TCI17"/>
      <c r="TCJ17"/>
      <c r="TCK17"/>
      <c r="TCL17"/>
      <c r="TCM17"/>
      <c r="TCN17"/>
      <c r="TCO17"/>
      <c r="TCP17"/>
      <c r="TCQ17"/>
      <c r="TCR17"/>
      <c r="TCS17"/>
      <c r="TCT17"/>
      <c r="TCU17"/>
      <c r="TCV17"/>
      <c r="TEA17" s="112"/>
      <c r="TEB17" s="112"/>
      <c r="TEC17" s="112"/>
      <c r="TED17" s="112"/>
      <c r="TEE17" s="112"/>
      <c r="TEF17" s="112"/>
      <c r="TEG17" s="112"/>
      <c r="TEH17" s="112"/>
      <c r="TEI17"/>
      <c r="TEJ17"/>
      <c r="TEK17"/>
      <c r="TEL17"/>
      <c r="TEM17"/>
      <c r="TEN17"/>
      <c r="TEO17"/>
      <c r="TEP17"/>
      <c r="TEQ17"/>
      <c r="TER17"/>
      <c r="TES17"/>
      <c r="TET17"/>
      <c r="TEU17"/>
      <c r="TEV17"/>
      <c r="TEW17"/>
      <c r="TEX17"/>
      <c r="TEY17"/>
      <c r="TEZ17"/>
      <c r="TFA17"/>
      <c r="TFB17"/>
      <c r="TFC17"/>
      <c r="TFD17"/>
      <c r="TGI17" s="112"/>
      <c r="TGJ17" s="112"/>
      <c r="TGK17" s="112"/>
      <c r="TGL17" s="112"/>
      <c r="TGM17" s="112"/>
      <c r="TGN17" s="112"/>
      <c r="TGO17" s="112"/>
      <c r="TGP17" s="112"/>
      <c r="TGQ17"/>
      <c r="TGR17"/>
      <c r="TGS17"/>
      <c r="TGT17"/>
      <c r="TGU17"/>
      <c r="TGV17"/>
      <c r="TGW17"/>
      <c r="TGX17"/>
      <c r="TGY17"/>
      <c r="TGZ17"/>
      <c r="THA17"/>
      <c r="THB17"/>
      <c r="THC17"/>
      <c r="THD17"/>
      <c r="THE17"/>
      <c r="THF17"/>
      <c r="THG17"/>
      <c r="THH17"/>
      <c r="THI17"/>
      <c r="THJ17"/>
      <c r="THK17"/>
      <c r="THL17"/>
      <c r="TIQ17" s="112"/>
      <c r="TIR17" s="112"/>
      <c r="TIS17" s="112"/>
      <c r="TIT17" s="112"/>
      <c r="TIU17" s="112"/>
      <c r="TIV17" s="112"/>
      <c r="TIW17" s="112"/>
      <c r="TIX17" s="112"/>
      <c r="TIY17"/>
      <c r="TIZ17"/>
      <c r="TJA17"/>
      <c r="TJB17"/>
      <c r="TJC17"/>
      <c r="TJD17"/>
      <c r="TJE17"/>
      <c r="TJF17"/>
      <c r="TJG17"/>
      <c r="TJH17"/>
      <c r="TJI17"/>
      <c r="TJJ17"/>
      <c r="TJK17"/>
      <c r="TJL17"/>
      <c r="TJM17"/>
      <c r="TJN17"/>
      <c r="TJO17"/>
      <c r="TJP17"/>
      <c r="TJQ17"/>
      <c r="TJR17"/>
      <c r="TJS17"/>
      <c r="TJT17"/>
      <c r="TKY17" s="112"/>
      <c r="TKZ17" s="112"/>
      <c r="TLA17" s="112"/>
      <c r="TLB17" s="112"/>
      <c r="TLC17" s="112"/>
      <c r="TLD17" s="112"/>
      <c r="TLE17" s="112"/>
      <c r="TLF17" s="112"/>
      <c r="TLG17"/>
      <c r="TLH17"/>
      <c r="TLI17"/>
      <c r="TLJ17"/>
      <c r="TLK17"/>
      <c r="TLL17"/>
      <c r="TLM17"/>
      <c r="TLN17"/>
      <c r="TLO17"/>
      <c r="TLP17"/>
      <c r="TLQ17"/>
      <c r="TLR17"/>
      <c r="TLS17"/>
      <c r="TLT17"/>
      <c r="TLU17"/>
      <c r="TLV17"/>
      <c r="TLW17"/>
      <c r="TLX17"/>
      <c r="TLY17"/>
      <c r="TLZ17"/>
      <c r="TMA17"/>
      <c r="TMB17"/>
      <c r="TNG17" s="112"/>
      <c r="TNH17" s="112"/>
      <c r="TNI17" s="112"/>
      <c r="TNJ17" s="112"/>
      <c r="TNK17" s="112"/>
      <c r="TNL17" s="112"/>
      <c r="TNM17" s="112"/>
      <c r="TNN17" s="112"/>
      <c r="TNO17"/>
      <c r="TNP17"/>
      <c r="TNQ17"/>
      <c r="TNR17"/>
      <c r="TNS17"/>
      <c r="TNT17"/>
      <c r="TNU17"/>
      <c r="TNV17"/>
      <c r="TNW17"/>
      <c r="TNX17"/>
      <c r="TNY17"/>
      <c r="TNZ17"/>
      <c r="TOA17"/>
      <c r="TOB17"/>
      <c r="TOC17"/>
      <c r="TOD17"/>
      <c r="TOE17"/>
      <c r="TOF17"/>
      <c r="TOG17"/>
      <c r="TOH17"/>
      <c r="TOI17"/>
      <c r="TOJ17"/>
      <c r="TPO17" s="112"/>
      <c r="TPP17" s="112"/>
      <c r="TPQ17" s="112"/>
      <c r="TPR17" s="112"/>
      <c r="TPS17" s="112"/>
      <c r="TPT17" s="112"/>
      <c r="TPU17" s="112"/>
      <c r="TPV17" s="112"/>
      <c r="TPW17"/>
      <c r="TPX17"/>
      <c r="TPY17"/>
      <c r="TPZ17"/>
      <c r="TQA17"/>
      <c r="TQB17"/>
      <c r="TQC17"/>
      <c r="TQD17"/>
      <c r="TQE17"/>
      <c r="TQF17"/>
      <c r="TQG17"/>
      <c r="TQH17"/>
      <c r="TQI17"/>
      <c r="TQJ17"/>
      <c r="TQK17"/>
      <c r="TQL17"/>
      <c r="TQM17"/>
      <c r="TQN17"/>
      <c r="TQO17"/>
      <c r="TQP17"/>
      <c r="TQQ17"/>
      <c r="TQR17"/>
      <c r="TRW17" s="112"/>
      <c r="TRX17" s="112"/>
      <c r="TRY17" s="112"/>
      <c r="TRZ17" s="112"/>
      <c r="TSA17" s="112"/>
      <c r="TSB17" s="112"/>
      <c r="TSC17" s="112"/>
      <c r="TSD17" s="112"/>
      <c r="TSE17"/>
      <c r="TSF17"/>
      <c r="TSG17"/>
      <c r="TSH17"/>
      <c r="TSI17"/>
      <c r="TSJ17"/>
      <c r="TSK17"/>
      <c r="TSL17"/>
      <c r="TSM17"/>
      <c r="TSN17"/>
      <c r="TSO17"/>
      <c r="TSP17"/>
      <c r="TSQ17"/>
      <c r="TSR17"/>
      <c r="TSS17"/>
      <c r="TST17"/>
      <c r="TSU17"/>
      <c r="TSV17"/>
      <c r="TSW17"/>
      <c r="TSX17"/>
      <c r="TSY17"/>
      <c r="TSZ17"/>
      <c r="TUE17" s="112"/>
      <c r="TUF17" s="112"/>
      <c r="TUG17" s="112"/>
      <c r="TUH17" s="112"/>
      <c r="TUI17" s="112"/>
      <c r="TUJ17" s="112"/>
      <c r="TUK17" s="112"/>
      <c r="TUL17" s="112"/>
      <c r="TUM17"/>
      <c r="TUN17"/>
      <c r="TUO17"/>
      <c r="TUP17"/>
      <c r="TUQ17"/>
      <c r="TUR17"/>
      <c r="TUS17"/>
      <c r="TUT17"/>
      <c r="TUU17"/>
      <c r="TUV17"/>
      <c r="TUW17"/>
      <c r="TUX17"/>
      <c r="TUY17"/>
      <c r="TUZ17"/>
      <c r="TVA17"/>
      <c r="TVB17"/>
      <c r="TVC17"/>
      <c r="TVD17"/>
      <c r="TVE17"/>
      <c r="TVF17"/>
      <c r="TVG17"/>
      <c r="TVH17"/>
      <c r="TWM17" s="112"/>
      <c r="TWN17" s="112"/>
      <c r="TWO17" s="112"/>
      <c r="TWP17" s="112"/>
      <c r="TWQ17" s="112"/>
      <c r="TWR17" s="112"/>
      <c r="TWS17" s="112"/>
      <c r="TWT17" s="112"/>
      <c r="TWU17"/>
      <c r="TWV17"/>
      <c r="TWW17"/>
      <c r="TWX17"/>
      <c r="TWY17"/>
      <c r="TWZ17"/>
      <c r="TXA17"/>
      <c r="TXB17"/>
      <c r="TXC17"/>
      <c r="TXD17"/>
      <c r="TXE17"/>
      <c r="TXF17"/>
      <c r="TXG17"/>
      <c r="TXH17"/>
      <c r="TXI17"/>
      <c r="TXJ17"/>
      <c r="TXK17"/>
      <c r="TXL17"/>
      <c r="TXM17"/>
      <c r="TXN17"/>
      <c r="TXO17"/>
      <c r="TXP17"/>
      <c r="TYU17" s="112"/>
      <c r="TYV17" s="112"/>
      <c r="TYW17" s="112"/>
      <c r="TYX17" s="112"/>
      <c r="TYY17" s="112"/>
      <c r="TYZ17" s="112"/>
      <c r="TZA17" s="112"/>
      <c r="TZB17" s="112"/>
      <c r="TZC17"/>
      <c r="TZD17"/>
      <c r="TZE17"/>
      <c r="TZF17"/>
      <c r="TZG17"/>
      <c r="TZH17"/>
      <c r="TZI17"/>
      <c r="TZJ17"/>
      <c r="TZK17"/>
      <c r="TZL17"/>
      <c r="TZM17"/>
      <c r="TZN17"/>
      <c r="TZO17"/>
      <c r="TZP17"/>
      <c r="TZQ17"/>
      <c r="TZR17"/>
      <c r="TZS17"/>
      <c r="TZT17"/>
      <c r="TZU17"/>
      <c r="TZV17"/>
      <c r="TZW17"/>
      <c r="TZX17"/>
      <c r="UBC17" s="112"/>
      <c r="UBD17" s="112"/>
      <c r="UBE17" s="112"/>
      <c r="UBF17" s="112"/>
      <c r="UBG17" s="112"/>
      <c r="UBH17" s="112"/>
      <c r="UBI17" s="112"/>
      <c r="UBJ17" s="112"/>
      <c r="UBK17"/>
      <c r="UBL17"/>
      <c r="UBM17"/>
      <c r="UBN17"/>
      <c r="UBO17"/>
      <c r="UBP17"/>
      <c r="UBQ17"/>
      <c r="UBR17"/>
      <c r="UBS17"/>
      <c r="UBT17"/>
      <c r="UBU17"/>
      <c r="UBV17"/>
      <c r="UBW17"/>
      <c r="UBX17"/>
      <c r="UBY17"/>
      <c r="UBZ17"/>
      <c r="UCA17"/>
      <c r="UCB17"/>
      <c r="UCC17"/>
      <c r="UCD17"/>
      <c r="UCE17"/>
      <c r="UCF17"/>
      <c r="UDK17" s="112"/>
      <c r="UDL17" s="112"/>
      <c r="UDM17" s="112"/>
      <c r="UDN17" s="112"/>
      <c r="UDO17" s="112"/>
      <c r="UDP17" s="112"/>
      <c r="UDQ17" s="112"/>
      <c r="UDR17" s="112"/>
      <c r="UDS17"/>
      <c r="UDT17"/>
      <c r="UDU17"/>
      <c r="UDV17"/>
      <c r="UDW17"/>
      <c r="UDX17"/>
      <c r="UDY17"/>
      <c r="UDZ17"/>
      <c r="UEA17"/>
      <c r="UEB17"/>
      <c r="UEC17"/>
      <c r="UED17"/>
      <c r="UEE17"/>
      <c r="UEF17"/>
      <c r="UEG17"/>
      <c r="UEH17"/>
      <c r="UEI17"/>
      <c r="UEJ17"/>
      <c r="UEK17"/>
      <c r="UEL17"/>
      <c r="UEM17"/>
      <c r="UEN17"/>
      <c r="UFS17" s="112"/>
      <c r="UFT17" s="112"/>
      <c r="UFU17" s="112"/>
      <c r="UFV17" s="112"/>
      <c r="UFW17" s="112"/>
      <c r="UFX17" s="112"/>
      <c r="UFY17" s="112"/>
      <c r="UFZ17" s="112"/>
      <c r="UGA17"/>
      <c r="UGB17"/>
      <c r="UGC17"/>
      <c r="UGD17"/>
      <c r="UGE17"/>
      <c r="UGF17"/>
      <c r="UGG17"/>
      <c r="UGH17"/>
      <c r="UGI17"/>
      <c r="UGJ17"/>
      <c r="UGK17"/>
      <c r="UGL17"/>
      <c r="UGM17"/>
      <c r="UGN17"/>
      <c r="UGO17"/>
      <c r="UGP17"/>
      <c r="UGQ17"/>
      <c r="UGR17"/>
      <c r="UGS17"/>
      <c r="UGT17"/>
      <c r="UGU17"/>
      <c r="UGV17"/>
      <c r="UIA17" s="112"/>
      <c r="UIB17" s="112"/>
      <c r="UIC17" s="112"/>
      <c r="UID17" s="112"/>
      <c r="UIE17" s="112"/>
      <c r="UIF17" s="112"/>
      <c r="UIG17" s="112"/>
      <c r="UIH17" s="112"/>
      <c r="UII17"/>
      <c r="UIJ17"/>
      <c r="UIK17"/>
      <c r="UIL17"/>
      <c r="UIM17"/>
      <c r="UIN17"/>
      <c r="UIO17"/>
      <c r="UIP17"/>
      <c r="UIQ17"/>
      <c r="UIR17"/>
      <c r="UIS17"/>
      <c r="UIT17"/>
      <c r="UIU17"/>
      <c r="UIV17"/>
      <c r="UIW17"/>
      <c r="UIX17"/>
      <c r="UIY17"/>
      <c r="UIZ17"/>
      <c r="UJA17"/>
      <c r="UJB17"/>
      <c r="UJC17"/>
      <c r="UJD17"/>
      <c r="UKI17" s="112"/>
      <c r="UKJ17" s="112"/>
      <c r="UKK17" s="112"/>
      <c r="UKL17" s="112"/>
      <c r="UKM17" s="112"/>
      <c r="UKN17" s="112"/>
      <c r="UKO17" s="112"/>
      <c r="UKP17" s="112"/>
      <c r="UKQ17"/>
      <c r="UKR17"/>
      <c r="UKS17"/>
      <c r="UKT17"/>
      <c r="UKU17"/>
      <c r="UKV17"/>
      <c r="UKW17"/>
      <c r="UKX17"/>
      <c r="UKY17"/>
      <c r="UKZ17"/>
      <c r="ULA17"/>
      <c r="ULB17"/>
      <c r="ULC17"/>
      <c r="ULD17"/>
      <c r="ULE17"/>
      <c r="ULF17"/>
      <c r="ULG17"/>
      <c r="ULH17"/>
      <c r="ULI17"/>
      <c r="ULJ17"/>
      <c r="ULK17"/>
      <c r="ULL17"/>
      <c r="UMQ17" s="112"/>
      <c r="UMR17" s="112"/>
      <c r="UMS17" s="112"/>
      <c r="UMT17" s="112"/>
      <c r="UMU17" s="112"/>
      <c r="UMV17" s="112"/>
      <c r="UMW17" s="112"/>
      <c r="UMX17" s="112"/>
      <c r="UMY17"/>
      <c r="UMZ17"/>
      <c r="UNA17"/>
      <c r="UNB17"/>
      <c r="UNC17"/>
      <c r="UND17"/>
      <c r="UNE17"/>
      <c r="UNF17"/>
      <c r="UNG17"/>
      <c r="UNH17"/>
      <c r="UNI17"/>
      <c r="UNJ17"/>
      <c r="UNK17"/>
      <c r="UNL17"/>
      <c r="UNM17"/>
      <c r="UNN17"/>
      <c r="UNO17"/>
      <c r="UNP17"/>
      <c r="UNQ17"/>
      <c r="UNR17"/>
      <c r="UNS17"/>
      <c r="UNT17"/>
      <c r="UOY17" s="112"/>
      <c r="UOZ17" s="112"/>
      <c r="UPA17" s="112"/>
      <c r="UPB17" s="112"/>
      <c r="UPC17" s="112"/>
      <c r="UPD17" s="112"/>
      <c r="UPE17" s="112"/>
      <c r="UPF17" s="112"/>
      <c r="UPG17"/>
      <c r="UPH17"/>
      <c r="UPI17"/>
      <c r="UPJ17"/>
      <c r="UPK17"/>
      <c r="UPL17"/>
      <c r="UPM17"/>
      <c r="UPN17"/>
      <c r="UPO17"/>
      <c r="UPP17"/>
      <c r="UPQ17"/>
      <c r="UPR17"/>
      <c r="UPS17"/>
      <c r="UPT17"/>
      <c r="UPU17"/>
      <c r="UPV17"/>
      <c r="UPW17"/>
      <c r="UPX17"/>
      <c r="UPY17"/>
      <c r="UPZ17"/>
      <c r="UQA17"/>
      <c r="UQB17"/>
      <c r="URG17" s="112"/>
      <c r="URH17" s="112"/>
      <c r="URI17" s="112"/>
      <c r="URJ17" s="112"/>
      <c r="URK17" s="112"/>
      <c r="URL17" s="112"/>
      <c r="URM17" s="112"/>
      <c r="URN17" s="112"/>
      <c r="URO17"/>
      <c r="URP17"/>
      <c r="URQ17"/>
      <c r="URR17"/>
      <c r="URS17"/>
      <c r="URT17"/>
      <c r="URU17"/>
      <c r="URV17"/>
      <c r="URW17"/>
      <c r="URX17"/>
      <c r="URY17"/>
      <c r="URZ17"/>
      <c r="USA17"/>
      <c r="USB17"/>
      <c r="USC17"/>
      <c r="USD17"/>
      <c r="USE17"/>
      <c r="USF17"/>
      <c r="USG17"/>
      <c r="USH17"/>
      <c r="USI17"/>
      <c r="USJ17"/>
      <c r="UTO17" s="112"/>
      <c r="UTP17" s="112"/>
      <c r="UTQ17" s="112"/>
      <c r="UTR17" s="112"/>
      <c r="UTS17" s="112"/>
      <c r="UTT17" s="112"/>
      <c r="UTU17" s="112"/>
      <c r="UTV17" s="112"/>
      <c r="UTW17"/>
      <c r="UTX17"/>
      <c r="UTY17"/>
      <c r="UTZ17"/>
      <c r="UUA17"/>
      <c r="UUB17"/>
      <c r="UUC17"/>
      <c r="UUD17"/>
      <c r="UUE17"/>
      <c r="UUF17"/>
      <c r="UUG17"/>
      <c r="UUH17"/>
      <c r="UUI17"/>
      <c r="UUJ17"/>
      <c r="UUK17"/>
      <c r="UUL17"/>
      <c r="UUM17"/>
      <c r="UUN17"/>
      <c r="UUO17"/>
      <c r="UUP17"/>
      <c r="UUQ17"/>
      <c r="UUR17"/>
      <c r="UVW17" s="112"/>
      <c r="UVX17" s="112"/>
      <c r="UVY17" s="112"/>
      <c r="UVZ17" s="112"/>
      <c r="UWA17" s="112"/>
      <c r="UWB17" s="112"/>
      <c r="UWC17" s="112"/>
      <c r="UWD17" s="112"/>
      <c r="UWE17"/>
      <c r="UWF17"/>
      <c r="UWG17"/>
      <c r="UWH17"/>
      <c r="UWI17"/>
      <c r="UWJ17"/>
      <c r="UWK17"/>
      <c r="UWL17"/>
      <c r="UWM17"/>
      <c r="UWN17"/>
      <c r="UWO17"/>
      <c r="UWP17"/>
      <c r="UWQ17"/>
      <c r="UWR17"/>
      <c r="UWS17"/>
      <c r="UWT17"/>
      <c r="UWU17"/>
      <c r="UWV17"/>
      <c r="UWW17"/>
      <c r="UWX17"/>
      <c r="UWY17"/>
      <c r="UWZ17"/>
      <c r="UYE17" s="112"/>
      <c r="UYF17" s="112"/>
      <c r="UYG17" s="112"/>
      <c r="UYH17" s="112"/>
      <c r="UYI17" s="112"/>
      <c r="UYJ17" s="112"/>
      <c r="UYK17" s="112"/>
      <c r="UYL17" s="112"/>
      <c r="UYM17"/>
      <c r="UYN17"/>
      <c r="UYO17"/>
      <c r="UYP17"/>
      <c r="UYQ17"/>
      <c r="UYR17"/>
      <c r="UYS17"/>
      <c r="UYT17"/>
      <c r="UYU17"/>
      <c r="UYV17"/>
      <c r="UYW17"/>
      <c r="UYX17"/>
      <c r="UYY17"/>
      <c r="UYZ17"/>
      <c r="UZA17"/>
      <c r="UZB17"/>
      <c r="UZC17"/>
      <c r="UZD17"/>
      <c r="UZE17"/>
      <c r="UZF17"/>
      <c r="UZG17"/>
      <c r="UZH17"/>
      <c r="VAM17" s="112"/>
      <c r="VAN17" s="112"/>
      <c r="VAO17" s="112"/>
      <c r="VAP17" s="112"/>
      <c r="VAQ17" s="112"/>
      <c r="VAR17" s="112"/>
      <c r="VAS17" s="112"/>
      <c r="VAT17" s="112"/>
      <c r="VAU17"/>
      <c r="VAV17"/>
      <c r="VAW17"/>
      <c r="VAX17"/>
      <c r="VAY17"/>
      <c r="VAZ17"/>
      <c r="VBA17"/>
      <c r="VBB17"/>
      <c r="VBC17"/>
      <c r="VBD17"/>
      <c r="VBE17"/>
      <c r="VBF17"/>
      <c r="VBG17"/>
      <c r="VBH17"/>
      <c r="VBI17"/>
      <c r="VBJ17"/>
      <c r="VBK17"/>
      <c r="VBL17"/>
      <c r="VBM17"/>
      <c r="VBN17"/>
      <c r="VBO17"/>
      <c r="VBP17"/>
      <c r="VCU17" s="112"/>
      <c r="VCV17" s="112"/>
      <c r="VCW17" s="112"/>
      <c r="VCX17" s="112"/>
      <c r="VCY17" s="112"/>
      <c r="VCZ17" s="112"/>
      <c r="VDA17" s="112"/>
      <c r="VDB17" s="112"/>
      <c r="VDC17"/>
      <c r="VDD17"/>
      <c r="VDE17"/>
      <c r="VDF17"/>
      <c r="VDG17"/>
      <c r="VDH17"/>
      <c r="VDI17"/>
      <c r="VDJ17"/>
      <c r="VDK17"/>
      <c r="VDL17"/>
      <c r="VDM17"/>
      <c r="VDN17"/>
      <c r="VDO17"/>
      <c r="VDP17"/>
      <c r="VDQ17"/>
      <c r="VDR17"/>
      <c r="VDS17"/>
      <c r="VDT17"/>
      <c r="VDU17"/>
      <c r="VDV17"/>
      <c r="VDW17"/>
      <c r="VDX17"/>
      <c r="VFC17" s="112"/>
      <c r="VFD17" s="112"/>
      <c r="VFE17" s="112"/>
      <c r="VFF17" s="112"/>
      <c r="VFG17" s="112"/>
      <c r="VFH17" s="112"/>
      <c r="VFI17" s="112"/>
      <c r="VFJ17" s="112"/>
      <c r="VFK17"/>
      <c r="VFL17"/>
      <c r="VFM17"/>
      <c r="VFN17"/>
      <c r="VFO17"/>
      <c r="VFP17"/>
      <c r="VFQ17"/>
      <c r="VFR17"/>
      <c r="VFS17"/>
      <c r="VFT17"/>
      <c r="VFU17"/>
      <c r="VFV17"/>
      <c r="VFW17"/>
      <c r="VFX17"/>
      <c r="VFY17"/>
      <c r="VFZ17"/>
      <c r="VGA17"/>
      <c r="VGB17"/>
      <c r="VGC17"/>
      <c r="VGD17"/>
      <c r="VGE17"/>
      <c r="VGF17"/>
      <c r="VHK17" s="112"/>
      <c r="VHL17" s="112"/>
      <c r="VHM17" s="112"/>
      <c r="VHN17" s="112"/>
      <c r="VHO17" s="112"/>
      <c r="VHP17" s="112"/>
      <c r="VHQ17" s="112"/>
      <c r="VHR17" s="112"/>
      <c r="VHS17"/>
      <c r="VHT17"/>
      <c r="VHU17"/>
      <c r="VHV17"/>
      <c r="VHW17"/>
      <c r="VHX17"/>
      <c r="VHY17"/>
      <c r="VHZ17"/>
      <c r="VIA17"/>
      <c r="VIB17"/>
      <c r="VIC17"/>
      <c r="VID17"/>
      <c r="VIE17"/>
      <c r="VIF17"/>
      <c r="VIG17"/>
      <c r="VIH17"/>
      <c r="VII17"/>
      <c r="VIJ17"/>
      <c r="VIK17"/>
      <c r="VIL17"/>
      <c r="VIM17"/>
      <c r="VIN17"/>
      <c r="VJS17" s="112"/>
      <c r="VJT17" s="112"/>
      <c r="VJU17" s="112"/>
      <c r="VJV17" s="112"/>
      <c r="VJW17" s="112"/>
      <c r="VJX17" s="112"/>
      <c r="VJY17" s="112"/>
      <c r="VJZ17" s="112"/>
      <c r="VKA17"/>
      <c r="VKB17"/>
      <c r="VKC17"/>
      <c r="VKD17"/>
      <c r="VKE17"/>
      <c r="VKF17"/>
      <c r="VKG17"/>
      <c r="VKH17"/>
      <c r="VKI17"/>
      <c r="VKJ17"/>
      <c r="VKK17"/>
      <c r="VKL17"/>
      <c r="VKM17"/>
      <c r="VKN17"/>
      <c r="VKO17"/>
      <c r="VKP17"/>
      <c r="VKQ17"/>
      <c r="VKR17"/>
      <c r="VKS17"/>
      <c r="VKT17"/>
      <c r="VKU17"/>
      <c r="VKV17"/>
      <c r="VMA17" s="112"/>
      <c r="VMB17" s="112"/>
      <c r="VMC17" s="112"/>
      <c r="VMD17" s="112"/>
      <c r="VME17" s="112"/>
      <c r="VMF17" s="112"/>
      <c r="VMG17" s="112"/>
      <c r="VMH17" s="112"/>
      <c r="VMI17"/>
      <c r="VMJ17"/>
      <c r="VMK17"/>
      <c r="VML17"/>
      <c r="VMM17"/>
      <c r="VMN17"/>
      <c r="VMO17"/>
      <c r="VMP17"/>
      <c r="VMQ17"/>
      <c r="VMR17"/>
      <c r="VMS17"/>
      <c r="VMT17"/>
      <c r="VMU17"/>
      <c r="VMV17"/>
      <c r="VMW17"/>
      <c r="VMX17"/>
      <c r="VMY17"/>
      <c r="VMZ17"/>
      <c r="VNA17"/>
      <c r="VNB17"/>
      <c r="VNC17"/>
      <c r="VND17"/>
      <c r="VOI17" s="112"/>
      <c r="VOJ17" s="112"/>
      <c r="VOK17" s="112"/>
      <c r="VOL17" s="112"/>
      <c r="VOM17" s="112"/>
      <c r="VON17" s="112"/>
      <c r="VOO17" s="112"/>
      <c r="VOP17" s="112"/>
      <c r="VOQ17"/>
      <c r="VOR17"/>
      <c r="VOS17"/>
      <c r="VOT17"/>
      <c r="VOU17"/>
      <c r="VOV17"/>
      <c r="VOW17"/>
      <c r="VOX17"/>
      <c r="VOY17"/>
      <c r="VOZ17"/>
      <c r="VPA17"/>
      <c r="VPB17"/>
      <c r="VPC17"/>
      <c r="VPD17"/>
      <c r="VPE17"/>
      <c r="VPF17"/>
      <c r="VPG17"/>
      <c r="VPH17"/>
      <c r="VPI17"/>
      <c r="VPJ17"/>
      <c r="VPK17"/>
      <c r="VPL17"/>
      <c r="VQQ17" s="112"/>
      <c r="VQR17" s="112"/>
      <c r="VQS17" s="112"/>
      <c r="VQT17" s="112"/>
      <c r="VQU17" s="112"/>
      <c r="VQV17" s="112"/>
      <c r="VQW17" s="112"/>
      <c r="VQX17" s="112"/>
      <c r="VQY17"/>
      <c r="VQZ17"/>
      <c r="VRA17"/>
      <c r="VRB17"/>
      <c r="VRC17"/>
      <c r="VRD17"/>
      <c r="VRE17"/>
      <c r="VRF17"/>
      <c r="VRG17"/>
      <c r="VRH17"/>
      <c r="VRI17"/>
      <c r="VRJ17"/>
      <c r="VRK17"/>
      <c r="VRL17"/>
      <c r="VRM17"/>
      <c r="VRN17"/>
      <c r="VRO17"/>
      <c r="VRP17"/>
      <c r="VRQ17"/>
      <c r="VRR17"/>
      <c r="VRS17"/>
      <c r="VRT17"/>
      <c r="VSY17" s="112"/>
      <c r="VSZ17" s="112"/>
      <c r="VTA17" s="112"/>
      <c r="VTB17" s="112"/>
      <c r="VTC17" s="112"/>
      <c r="VTD17" s="112"/>
      <c r="VTE17" s="112"/>
      <c r="VTF17" s="112"/>
      <c r="VTG17"/>
      <c r="VTH17"/>
      <c r="VTI17"/>
      <c r="VTJ17"/>
      <c r="VTK17"/>
      <c r="VTL17"/>
      <c r="VTM17"/>
      <c r="VTN17"/>
      <c r="VTO17"/>
      <c r="VTP17"/>
      <c r="VTQ17"/>
      <c r="VTR17"/>
      <c r="VTS17"/>
      <c r="VTT17"/>
      <c r="VTU17"/>
      <c r="VTV17"/>
      <c r="VTW17"/>
      <c r="VTX17"/>
      <c r="VTY17"/>
      <c r="VTZ17"/>
      <c r="VUA17"/>
      <c r="VUB17"/>
      <c r="VVG17" s="112"/>
      <c r="VVH17" s="112"/>
      <c r="VVI17" s="112"/>
      <c r="VVJ17" s="112"/>
      <c r="VVK17" s="112"/>
      <c r="VVL17" s="112"/>
      <c r="VVM17" s="112"/>
      <c r="VVN17" s="112"/>
      <c r="VVO17"/>
      <c r="VVP17"/>
      <c r="VVQ17"/>
      <c r="VVR17"/>
      <c r="VVS17"/>
      <c r="VVT17"/>
      <c r="VVU17"/>
      <c r="VVV17"/>
      <c r="VVW17"/>
      <c r="VVX17"/>
      <c r="VVY17"/>
      <c r="VVZ17"/>
      <c r="VWA17"/>
      <c r="VWB17"/>
      <c r="VWC17"/>
      <c r="VWD17"/>
      <c r="VWE17"/>
      <c r="VWF17"/>
      <c r="VWG17"/>
      <c r="VWH17"/>
      <c r="VWI17"/>
      <c r="VWJ17"/>
      <c r="VXO17" s="112"/>
      <c r="VXP17" s="112"/>
      <c r="VXQ17" s="112"/>
      <c r="VXR17" s="112"/>
      <c r="VXS17" s="112"/>
      <c r="VXT17" s="112"/>
      <c r="VXU17" s="112"/>
      <c r="VXV17" s="112"/>
      <c r="VXW17"/>
      <c r="VXX17"/>
      <c r="VXY17"/>
      <c r="VXZ17"/>
      <c r="VYA17"/>
      <c r="VYB17"/>
      <c r="VYC17"/>
      <c r="VYD17"/>
      <c r="VYE17"/>
      <c r="VYF17"/>
      <c r="VYG17"/>
      <c r="VYH17"/>
      <c r="VYI17"/>
      <c r="VYJ17"/>
      <c r="VYK17"/>
      <c r="VYL17"/>
      <c r="VYM17"/>
      <c r="VYN17"/>
      <c r="VYO17"/>
      <c r="VYP17"/>
      <c r="VYQ17"/>
      <c r="VYR17"/>
      <c r="VZW17" s="112"/>
      <c r="VZX17" s="112"/>
      <c r="VZY17" s="112"/>
      <c r="VZZ17" s="112"/>
      <c r="WAA17" s="112"/>
      <c r="WAB17" s="112"/>
      <c r="WAC17" s="112"/>
      <c r="WAD17" s="112"/>
      <c r="WAE17"/>
      <c r="WAF17"/>
      <c r="WAG17"/>
      <c r="WAH17"/>
      <c r="WAI17"/>
      <c r="WAJ17"/>
      <c r="WAK17"/>
      <c r="WAL17"/>
      <c r="WAM17"/>
      <c r="WAN17"/>
      <c r="WAO17"/>
      <c r="WAP17"/>
      <c r="WAQ17"/>
      <c r="WAR17"/>
      <c r="WAS17"/>
      <c r="WAT17"/>
      <c r="WAU17"/>
      <c r="WAV17"/>
      <c r="WAW17"/>
      <c r="WAX17"/>
      <c r="WAY17"/>
      <c r="WAZ17"/>
      <c r="WCE17" s="112"/>
      <c r="WCF17" s="112"/>
      <c r="WCG17" s="112"/>
      <c r="WCH17" s="112"/>
      <c r="WCI17" s="112"/>
      <c r="WCJ17" s="112"/>
      <c r="WCK17" s="112"/>
      <c r="WCL17" s="112"/>
      <c r="WCM17"/>
      <c r="WCN17"/>
      <c r="WCO17"/>
      <c r="WCP17"/>
      <c r="WCQ17"/>
      <c r="WCR17"/>
      <c r="WCS17"/>
      <c r="WCT17"/>
      <c r="WCU17"/>
      <c r="WCV17"/>
      <c r="WCW17"/>
      <c r="WCX17"/>
      <c r="WCY17"/>
      <c r="WCZ17"/>
      <c r="WDA17"/>
      <c r="WDB17"/>
      <c r="WDC17"/>
      <c r="WDD17"/>
      <c r="WDE17"/>
      <c r="WDF17"/>
      <c r="WDG17"/>
      <c r="WDH17"/>
      <c r="WEM17" s="112"/>
      <c r="WEN17" s="112"/>
      <c r="WEO17" s="112"/>
      <c r="WEP17" s="112"/>
      <c r="WEQ17" s="112"/>
      <c r="WER17" s="112"/>
      <c r="WES17" s="112"/>
      <c r="WET17" s="112"/>
      <c r="WEU17"/>
      <c r="WEV17"/>
      <c r="WEW17"/>
      <c r="WEX17"/>
      <c r="WEY17"/>
      <c r="WEZ17"/>
      <c r="WFA17"/>
      <c r="WFB17"/>
      <c r="WFC17"/>
      <c r="WFD17"/>
      <c r="WFE17"/>
      <c r="WFF17"/>
      <c r="WFG17"/>
      <c r="WFH17"/>
      <c r="WFI17"/>
      <c r="WFJ17"/>
      <c r="WFK17"/>
      <c r="WFL17"/>
      <c r="WFM17"/>
      <c r="WFN17"/>
      <c r="WFO17"/>
      <c r="WFP17"/>
      <c r="WGU17" s="112"/>
      <c r="WGV17" s="112"/>
      <c r="WGW17" s="112"/>
      <c r="WGX17" s="112"/>
      <c r="WGY17" s="112"/>
      <c r="WGZ17" s="112"/>
      <c r="WHA17" s="112"/>
      <c r="WHB17" s="112"/>
      <c r="WHC17"/>
      <c r="WHD17"/>
      <c r="WHE17"/>
      <c r="WHF17"/>
      <c r="WHG17"/>
      <c r="WHH17"/>
      <c r="WHI17"/>
      <c r="WHJ17"/>
      <c r="WHK17"/>
      <c r="WHL17"/>
      <c r="WHM17"/>
      <c r="WHN17"/>
      <c r="WHO17"/>
      <c r="WHP17"/>
      <c r="WHQ17"/>
      <c r="WHR17"/>
      <c r="WHS17"/>
      <c r="WHT17"/>
      <c r="WHU17"/>
      <c r="WHV17"/>
      <c r="WHW17"/>
      <c r="WHX17"/>
      <c r="WJC17" s="112"/>
      <c r="WJD17" s="112"/>
      <c r="WJE17" s="112"/>
      <c r="WJF17" s="112"/>
      <c r="WJG17" s="112"/>
      <c r="WJH17" s="112"/>
      <c r="WJI17" s="112"/>
      <c r="WJJ17" s="112"/>
      <c r="WJK17"/>
      <c r="WJL17"/>
      <c r="WJM17"/>
      <c r="WJN17"/>
      <c r="WJO17"/>
      <c r="WJP17"/>
      <c r="WJQ17"/>
      <c r="WJR17"/>
      <c r="WJS17"/>
      <c r="WJT17"/>
      <c r="WJU17"/>
      <c r="WJV17"/>
      <c r="WJW17"/>
      <c r="WJX17"/>
      <c r="WJY17"/>
      <c r="WJZ17"/>
      <c r="WKA17"/>
      <c r="WKB17"/>
      <c r="WKC17"/>
      <c r="WKD17"/>
      <c r="WKE17"/>
      <c r="WKF17"/>
      <c r="WLK17" s="112"/>
      <c r="WLL17" s="112"/>
      <c r="WLM17" s="112"/>
      <c r="WLN17" s="112"/>
      <c r="WLO17" s="112"/>
      <c r="WLP17" s="112"/>
      <c r="WLQ17" s="112"/>
      <c r="WLR17" s="112"/>
      <c r="WLS17"/>
      <c r="WLT17"/>
      <c r="WLU17"/>
      <c r="WLV17"/>
      <c r="WLW17"/>
      <c r="WLX17"/>
      <c r="WLY17"/>
      <c r="WLZ17"/>
      <c r="WMA17"/>
      <c r="WMB17"/>
      <c r="WMC17"/>
      <c r="WMD17"/>
      <c r="WME17"/>
      <c r="WMF17"/>
      <c r="WMG17"/>
      <c r="WMH17"/>
      <c r="WMI17"/>
      <c r="WMJ17"/>
      <c r="WMK17"/>
      <c r="WML17"/>
      <c r="WMM17"/>
      <c r="WMN17"/>
      <c r="WNS17" s="112"/>
      <c r="WNT17" s="112"/>
      <c r="WNU17" s="112"/>
      <c r="WNV17" s="112"/>
      <c r="WNW17" s="112"/>
      <c r="WNX17" s="112"/>
      <c r="WNY17" s="112"/>
      <c r="WNZ17" s="112"/>
      <c r="WOA17"/>
      <c r="WOB17"/>
      <c r="WOC17"/>
      <c r="WOD17"/>
      <c r="WOE17"/>
      <c r="WOF17"/>
      <c r="WOG17"/>
      <c r="WOH17"/>
      <c r="WOI17"/>
      <c r="WOJ17"/>
      <c r="WOK17"/>
      <c r="WOL17"/>
      <c r="WOM17"/>
      <c r="WON17"/>
      <c r="WOO17"/>
      <c r="WOP17"/>
      <c r="WOQ17"/>
      <c r="WOR17"/>
      <c r="WOS17"/>
      <c r="WOT17"/>
      <c r="WOU17"/>
      <c r="WOV17"/>
      <c r="WQA17" s="112"/>
      <c r="WQB17" s="112"/>
      <c r="WQC17" s="112"/>
      <c r="WQD17" s="112"/>
      <c r="WQE17" s="112"/>
      <c r="WQF17" s="112"/>
      <c r="WQG17" s="112"/>
      <c r="WQH17" s="112"/>
      <c r="WQI17"/>
      <c r="WQJ17"/>
      <c r="WQK17"/>
      <c r="WQL17"/>
      <c r="WQM17"/>
      <c r="WQN17"/>
      <c r="WQO17"/>
      <c r="WQP17"/>
      <c r="WQQ17"/>
      <c r="WQR17"/>
      <c r="WQS17"/>
      <c r="WQT17"/>
      <c r="WQU17"/>
      <c r="WQV17"/>
      <c r="WQW17"/>
      <c r="WQX17"/>
      <c r="WQY17"/>
      <c r="WQZ17"/>
      <c r="WRA17"/>
      <c r="WRB17"/>
      <c r="WRC17"/>
      <c r="WRD17"/>
      <c r="WSI17" s="112"/>
      <c r="WSJ17" s="112"/>
      <c r="WSK17" s="112"/>
      <c r="WSL17" s="112"/>
      <c r="WSM17" s="112"/>
      <c r="WSN17" s="112"/>
      <c r="WSO17" s="112"/>
      <c r="WSP17" s="112"/>
      <c r="WSQ17"/>
      <c r="WSR17"/>
      <c r="WSS17"/>
      <c r="WST17"/>
      <c r="WSU17"/>
      <c r="WSV17"/>
      <c r="WSW17"/>
      <c r="WSX17"/>
      <c r="WSY17"/>
      <c r="WSZ17"/>
      <c r="WTA17"/>
      <c r="WTB17"/>
      <c r="WTC17"/>
      <c r="WTD17"/>
      <c r="WTE17"/>
      <c r="WTF17"/>
      <c r="WTG17"/>
      <c r="WTH17"/>
      <c r="WTI17"/>
      <c r="WTJ17"/>
      <c r="WTK17"/>
      <c r="WTL17"/>
      <c r="WUQ17" s="112"/>
      <c r="WUR17" s="112"/>
      <c r="WUS17" s="112"/>
      <c r="WUT17" s="112"/>
      <c r="WUU17" s="112"/>
      <c r="WUV17" s="112"/>
      <c r="WUW17" s="112"/>
      <c r="WUX17" s="112"/>
      <c r="WUY17"/>
      <c r="WUZ17"/>
      <c r="WVA17"/>
      <c r="WVB17"/>
      <c r="WVC17"/>
      <c r="WVD17"/>
      <c r="WVE17"/>
      <c r="WVF17"/>
      <c r="WVG17"/>
      <c r="WVH17"/>
      <c r="WVI17"/>
      <c r="WVJ17"/>
      <c r="WVK17"/>
      <c r="WVL17"/>
      <c r="WVM17"/>
      <c r="WVN17"/>
      <c r="WVO17"/>
      <c r="WVP17"/>
      <c r="WVQ17"/>
      <c r="WVR17"/>
      <c r="WVS17"/>
      <c r="WVT17"/>
      <c r="WWY17" s="112"/>
      <c r="WWZ17" s="112"/>
      <c r="WXA17" s="112"/>
      <c r="WXB17" s="112"/>
      <c r="WXC17" s="112"/>
      <c r="WXD17" s="112"/>
      <c r="WXE17" s="112"/>
      <c r="WXF17" s="112"/>
      <c r="WXG17"/>
      <c r="WXH17"/>
      <c r="WXI17"/>
      <c r="WXJ17"/>
      <c r="WXK17"/>
      <c r="WXL17"/>
      <c r="WXM17"/>
      <c r="WXN17"/>
      <c r="WXO17"/>
      <c r="WXP17"/>
      <c r="WXQ17"/>
      <c r="WXR17"/>
      <c r="WXS17"/>
      <c r="WXT17"/>
      <c r="WXU17"/>
      <c r="WXV17"/>
      <c r="WXW17"/>
      <c r="WXX17"/>
      <c r="WXY17"/>
      <c r="WXZ17"/>
      <c r="WYA17"/>
      <c r="WYB17"/>
      <c r="WZG17" s="112"/>
      <c r="WZH17" s="112"/>
      <c r="WZI17" s="112"/>
      <c r="WZJ17" s="112"/>
      <c r="WZK17" s="112"/>
      <c r="WZL17" s="112"/>
      <c r="WZM17" s="112"/>
      <c r="WZN17" s="112"/>
      <c r="WZO17"/>
      <c r="WZP17"/>
      <c r="WZQ17"/>
      <c r="WZR17"/>
      <c r="WZS17"/>
      <c r="WZT17"/>
      <c r="WZU17"/>
      <c r="WZV17"/>
      <c r="WZW17"/>
      <c r="WZX17"/>
      <c r="WZY17"/>
      <c r="WZZ17"/>
      <c r="XAA17"/>
      <c r="XAB17"/>
      <c r="XAC17"/>
      <c r="XAD17"/>
      <c r="XAE17"/>
      <c r="XAF17"/>
      <c r="XAG17"/>
      <c r="XAH17"/>
      <c r="XAI17"/>
      <c r="XAJ17"/>
      <c r="XBO17" s="112"/>
      <c r="XBP17" s="112"/>
      <c r="XBQ17" s="112"/>
      <c r="XBR17" s="112"/>
      <c r="XBS17" s="112"/>
      <c r="XBT17" s="112"/>
      <c r="XBU17" s="112"/>
      <c r="XBV17" s="112"/>
      <c r="XBW17"/>
      <c r="XBX17"/>
      <c r="XBY17"/>
      <c r="XBZ17"/>
      <c r="XCA17"/>
      <c r="XCB17"/>
      <c r="XCC17"/>
      <c r="XCD17"/>
      <c r="XCE17"/>
      <c r="XCF17"/>
      <c r="XCG17"/>
      <c r="XCH17"/>
      <c r="XCI17"/>
      <c r="XCJ17"/>
      <c r="XCK17"/>
      <c r="XCL17"/>
      <c r="XCM17"/>
      <c r="XCN17"/>
      <c r="XCO17"/>
      <c r="XCP17"/>
      <c r="XCQ17"/>
      <c r="XCR17"/>
      <c r="XDW17" s="112"/>
      <c r="XDX17" s="112"/>
      <c r="XDY17" s="112"/>
      <c r="XDZ17" s="112"/>
      <c r="XEA17" s="112"/>
      <c r="XEB17" s="112"/>
      <c r="XEC17" s="112"/>
      <c r="XED17" s="112"/>
      <c r="XEE17"/>
      <c r="XEF17"/>
      <c r="XEG17"/>
      <c r="XEH17"/>
      <c r="XEI17"/>
      <c r="XEJ17"/>
      <c r="XEK17"/>
      <c r="XEL17"/>
      <c r="XEM17"/>
      <c r="XEN17"/>
      <c r="XEO17"/>
      <c r="XEP17"/>
      <c r="XEQ17"/>
      <c r="XER17"/>
      <c r="XES17"/>
      <c r="XET17"/>
      <c r="XEU17"/>
      <c r="XEV17"/>
      <c r="XEW17"/>
      <c r="XEX17"/>
      <c r="XEY17"/>
      <c r="XEZ17"/>
    </row>
    <row r="18" spans="1:16384" customFormat="1" ht="15" customHeight="1">
      <c r="A18" s="5"/>
      <c r="B18" s="397" t="s">
        <v>499</v>
      </c>
      <c r="C18" s="397"/>
      <c r="D18" s="397"/>
      <c r="E18" s="397"/>
      <c r="F18" s="397"/>
      <c r="G18" s="397"/>
      <c r="H18" s="397"/>
      <c r="I18" s="397"/>
      <c r="J18" s="397"/>
      <c r="K18" s="397"/>
      <c r="L18" s="397"/>
      <c r="M18" s="397"/>
      <c r="N18" s="397"/>
      <c r="O18" s="397"/>
      <c r="P18" s="397"/>
      <c r="Q18" s="397"/>
      <c r="R18" s="397"/>
      <c r="S18" s="397"/>
      <c r="T18" s="397"/>
      <c r="U18" s="397"/>
      <c r="V18" s="5"/>
      <c r="W18" s="5"/>
      <c r="X18" s="307"/>
      <c r="Y18" s="408"/>
      <c r="Z18" s="409"/>
      <c r="AA18" s="409"/>
      <c r="AB18" s="409"/>
      <c r="AC18" s="409"/>
      <c r="AD18" s="406"/>
      <c r="AE18" s="68"/>
      <c r="AF18" s="68"/>
      <c r="AG18" s="68"/>
      <c r="AH18" s="68"/>
      <c r="AI18" s="68"/>
      <c r="AJ18" s="112"/>
      <c r="AK18" s="112"/>
      <c r="AL18" s="112"/>
      <c r="AM18" s="188"/>
      <c r="AN18" s="188"/>
      <c r="AO18" s="188"/>
      <c r="AP18" s="188"/>
      <c r="AQ18" s="188"/>
      <c r="AR18" s="188"/>
      <c r="BI18" s="5"/>
      <c r="BJ18" s="397"/>
      <c r="BK18" s="397"/>
      <c r="BL18" s="397"/>
      <c r="BM18" s="397"/>
      <c r="BN18" s="397"/>
      <c r="BO18" s="397"/>
      <c r="BP18" s="397"/>
      <c r="BQ18" s="397"/>
      <c r="BR18" s="397"/>
      <c r="BS18" s="397"/>
      <c r="BT18" s="397"/>
      <c r="BU18" s="397"/>
      <c r="BV18" s="397"/>
      <c r="BW18" s="397"/>
      <c r="BX18" s="397"/>
      <c r="BY18" s="397"/>
      <c r="BZ18" s="397"/>
      <c r="CA18" s="397"/>
      <c r="CB18" s="397"/>
      <c r="CC18" s="397"/>
      <c r="CD18" s="5"/>
      <c r="CE18" s="5"/>
      <c r="CF18" s="5"/>
      <c r="CG18" s="5"/>
      <c r="CH18" s="5"/>
      <c r="CI18" s="5"/>
      <c r="CJ18" s="5"/>
      <c r="CK18" s="5"/>
      <c r="CL18" s="5"/>
      <c r="CM18" s="112"/>
      <c r="CN18" s="112"/>
      <c r="CO18" s="112"/>
      <c r="CP18" s="112"/>
      <c r="CQ18" s="112"/>
      <c r="CR18" s="112"/>
      <c r="CS18" s="112"/>
      <c r="CT18" s="112"/>
      <c r="DQ18" s="5"/>
      <c r="DR18" s="397"/>
      <c r="DS18" s="397"/>
      <c r="DT18" s="397"/>
      <c r="DU18" s="397"/>
      <c r="DV18" s="397"/>
      <c r="DW18" s="397"/>
      <c r="DX18" s="397"/>
      <c r="DY18" s="397"/>
      <c r="DZ18" s="397"/>
      <c r="EA18" s="397"/>
      <c r="EB18" s="397"/>
      <c r="EC18" s="397"/>
      <c r="ED18" s="397"/>
      <c r="EE18" s="397"/>
      <c r="EF18" s="397"/>
      <c r="EG18" s="397"/>
      <c r="EH18" s="397"/>
      <c r="EI18" s="397"/>
      <c r="EJ18" s="397"/>
      <c r="EK18" s="397"/>
      <c r="EL18" s="5"/>
      <c r="EM18" s="5"/>
      <c r="EN18" s="5"/>
      <c r="EO18" s="5"/>
      <c r="EP18" s="5"/>
      <c r="EQ18" s="5"/>
      <c r="ER18" s="5"/>
      <c r="ES18" s="5"/>
      <c r="ET18" s="5"/>
      <c r="EU18" s="112"/>
      <c r="EV18" s="112"/>
      <c r="EW18" s="112"/>
      <c r="EX18" s="112"/>
      <c r="EY18" s="112"/>
      <c r="EZ18" s="112"/>
      <c r="FA18" s="112"/>
      <c r="FB18" s="112"/>
      <c r="FY18" s="5"/>
      <c r="FZ18" s="397"/>
      <c r="GA18" s="397"/>
      <c r="GB18" s="397"/>
      <c r="GC18" s="397"/>
      <c r="GD18" s="397"/>
      <c r="GE18" s="397"/>
      <c r="GF18" s="397"/>
      <c r="GG18" s="397"/>
      <c r="GH18" s="397"/>
      <c r="GI18" s="397"/>
      <c r="GJ18" s="397"/>
      <c r="GK18" s="397"/>
      <c r="GL18" s="397"/>
      <c r="GM18" s="397"/>
      <c r="GN18" s="397"/>
      <c r="GO18" s="397"/>
      <c r="GP18" s="397"/>
      <c r="GQ18" s="397"/>
      <c r="GR18" s="397"/>
      <c r="GS18" s="397"/>
      <c r="GT18" s="5"/>
      <c r="GU18" s="5"/>
      <c r="GV18" s="5"/>
      <c r="GW18" s="5"/>
      <c r="GX18" s="5"/>
      <c r="GY18" s="5"/>
      <c r="GZ18" s="5"/>
      <c r="HA18" s="5"/>
      <c r="HB18" s="5"/>
      <c r="HC18" s="112"/>
      <c r="HD18" s="112"/>
      <c r="HE18" s="112"/>
      <c r="HF18" s="112"/>
      <c r="HG18" s="112"/>
      <c r="HH18" s="112"/>
      <c r="HI18" s="112"/>
      <c r="HJ18" s="112"/>
      <c r="IG18" s="5"/>
      <c r="IH18" s="397"/>
      <c r="II18" s="397"/>
      <c r="IJ18" s="397"/>
      <c r="IK18" s="397"/>
      <c r="IL18" s="397"/>
      <c r="IM18" s="397"/>
      <c r="IN18" s="397"/>
      <c r="IO18" s="397"/>
      <c r="IP18" s="397"/>
      <c r="IQ18" s="397"/>
      <c r="IR18" s="397"/>
      <c r="IS18" s="397"/>
      <c r="IT18" s="397"/>
      <c r="IU18" s="397"/>
      <c r="IV18" s="397"/>
      <c r="IW18" s="397"/>
      <c r="IX18" s="397"/>
      <c r="IY18" s="397"/>
      <c r="IZ18" s="397"/>
      <c r="JA18" s="397"/>
      <c r="JB18" s="5"/>
      <c r="JC18" s="5"/>
      <c r="JD18" s="5"/>
      <c r="JE18" s="5"/>
      <c r="JF18" s="5"/>
      <c r="JG18" s="5"/>
      <c r="JH18" s="5"/>
      <c r="JI18" s="5"/>
      <c r="JJ18" s="5"/>
      <c r="JK18" s="112"/>
      <c r="JL18" s="112"/>
      <c r="JM18" s="112"/>
      <c r="JN18" s="112"/>
      <c r="JO18" s="112"/>
      <c r="JP18" s="112"/>
      <c r="JQ18" s="112"/>
      <c r="JR18" s="112"/>
      <c r="KO18" s="5"/>
      <c r="KP18" s="397"/>
      <c r="KQ18" s="397"/>
      <c r="KR18" s="397"/>
      <c r="KS18" s="397"/>
      <c r="KT18" s="397"/>
      <c r="KU18" s="397"/>
      <c r="KV18" s="397"/>
      <c r="KW18" s="397"/>
      <c r="KX18" s="397"/>
      <c r="KY18" s="397"/>
      <c r="KZ18" s="397"/>
      <c r="LA18" s="397"/>
      <c r="LB18" s="397"/>
      <c r="LC18" s="397"/>
      <c r="LD18" s="397"/>
      <c r="LE18" s="397"/>
      <c r="LF18" s="397"/>
      <c r="LG18" s="397"/>
      <c r="LH18" s="397"/>
      <c r="LI18" s="397"/>
      <c r="LJ18" s="5"/>
      <c r="LK18" s="5"/>
      <c r="LL18" s="5"/>
      <c r="LM18" s="5"/>
      <c r="LN18" s="5"/>
      <c r="LO18" s="5"/>
      <c r="LP18" s="5"/>
      <c r="LQ18" s="5"/>
      <c r="LR18" s="5"/>
      <c r="LS18" s="112"/>
      <c r="LT18" s="112"/>
      <c r="LU18" s="112"/>
      <c r="LV18" s="112"/>
      <c r="LW18" s="112"/>
      <c r="LX18" s="112"/>
      <c r="LY18" s="112"/>
      <c r="LZ18" s="112"/>
      <c r="MW18" s="5"/>
      <c r="MX18" s="397"/>
      <c r="MY18" s="397"/>
      <c r="MZ18" s="397"/>
      <c r="NA18" s="397"/>
      <c r="NB18" s="397"/>
      <c r="NC18" s="397"/>
      <c r="ND18" s="397"/>
      <c r="NE18" s="397"/>
      <c r="NF18" s="397"/>
      <c r="NG18" s="397"/>
      <c r="NH18" s="397"/>
      <c r="NI18" s="397"/>
      <c r="NJ18" s="397"/>
      <c r="NK18" s="397"/>
      <c r="NL18" s="397"/>
      <c r="NM18" s="397"/>
      <c r="NN18" s="397"/>
      <c r="NO18" s="397"/>
      <c r="NP18" s="397"/>
      <c r="NQ18" s="397"/>
      <c r="NR18" s="5"/>
      <c r="NS18" s="5"/>
      <c r="NT18" s="5"/>
      <c r="NU18" s="5"/>
      <c r="NV18" s="5"/>
      <c r="NW18" s="5"/>
      <c r="NX18" s="5"/>
      <c r="NY18" s="5"/>
      <c r="NZ18" s="5"/>
      <c r="OA18" s="112"/>
      <c r="OB18" s="112"/>
      <c r="OC18" s="112"/>
      <c r="OD18" s="112"/>
      <c r="OE18" s="112"/>
      <c r="OF18" s="112"/>
      <c r="OG18" s="112"/>
      <c r="OH18" s="112"/>
      <c r="PE18" s="5"/>
      <c r="PF18" s="397"/>
      <c r="PG18" s="397"/>
      <c r="PH18" s="397"/>
      <c r="PI18" s="397"/>
      <c r="PJ18" s="397"/>
      <c r="PK18" s="397"/>
      <c r="PL18" s="397"/>
      <c r="PM18" s="397"/>
      <c r="PN18" s="397"/>
      <c r="PO18" s="397"/>
      <c r="PP18" s="397"/>
      <c r="PQ18" s="397"/>
      <c r="PR18" s="397"/>
      <c r="PS18" s="397"/>
      <c r="PT18" s="397"/>
      <c r="PU18" s="397"/>
      <c r="PV18" s="397"/>
      <c r="PW18" s="397"/>
      <c r="PX18" s="397"/>
      <c r="PY18" s="397"/>
      <c r="PZ18" s="5"/>
      <c r="QA18" s="5"/>
      <c r="QB18" s="5"/>
      <c r="QC18" s="5"/>
      <c r="QD18" s="5"/>
      <c r="QE18" s="5"/>
      <c r="QF18" s="5"/>
      <c r="QG18" s="5"/>
      <c r="QH18" s="5"/>
      <c r="QI18" s="112"/>
      <c r="QJ18" s="112"/>
      <c r="QK18" s="112"/>
      <c r="QL18" s="112"/>
      <c r="QM18" s="112"/>
      <c r="QN18" s="112"/>
      <c r="QO18" s="112"/>
      <c r="QP18" s="112"/>
      <c r="RM18" s="5"/>
      <c r="RN18" s="397"/>
      <c r="RO18" s="397"/>
      <c r="RP18" s="397"/>
      <c r="RQ18" s="397"/>
      <c r="RR18" s="397"/>
      <c r="RS18" s="397"/>
      <c r="RT18" s="397"/>
      <c r="RU18" s="397"/>
      <c r="RV18" s="397"/>
      <c r="RW18" s="397"/>
      <c r="RX18" s="397"/>
      <c r="RY18" s="397"/>
      <c r="RZ18" s="397"/>
      <c r="SA18" s="397"/>
      <c r="SB18" s="397"/>
      <c r="SC18" s="397"/>
      <c r="SD18" s="397"/>
      <c r="SE18" s="397"/>
      <c r="SF18" s="397"/>
      <c r="SG18" s="397"/>
      <c r="SH18" s="5"/>
      <c r="SI18" s="5"/>
      <c r="SJ18" s="5"/>
      <c r="SK18" s="5"/>
      <c r="SL18" s="5"/>
      <c r="SM18" s="5"/>
      <c r="SN18" s="5"/>
      <c r="SO18" s="5"/>
      <c r="SP18" s="5"/>
      <c r="SQ18" s="112"/>
      <c r="SR18" s="112"/>
      <c r="SS18" s="112"/>
      <c r="ST18" s="112"/>
      <c r="SU18" s="112"/>
      <c r="SV18" s="112"/>
      <c r="SW18" s="112"/>
      <c r="SX18" s="112"/>
      <c r="TU18" s="5"/>
      <c r="TV18" s="397"/>
      <c r="TW18" s="397"/>
      <c r="TX18" s="397"/>
      <c r="TY18" s="397"/>
      <c r="TZ18" s="397"/>
      <c r="UA18" s="397"/>
      <c r="UB18" s="397"/>
      <c r="UC18" s="397"/>
      <c r="UD18" s="397"/>
      <c r="UE18" s="397"/>
      <c r="UF18" s="397"/>
      <c r="UG18" s="397"/>
      <c r="UH18" s="397"/>
      <c r="UI18" s="397"/>
      <c r="UJ18" s="397"/>
      <c r="UK18" s="397"/>
      <c r="UL18" s="397"/>
      <c r="UM18" s="397"/>
      <c r="UN18" s="397"/>
      <c r="UO18" s="397"/>
      <c r="UP18" s="5"/>
      <c r="UQ18" s="5"/>
      <c r="UR18" s="5"/>
      <c r="US18" s="5"/>
      <c r="UT18" s="5"/>
      <c r="UU18" s="5"/>
      <c r="UV18" s="5"/>
      <c r="UW18" s="5"/>
      <c r="UX18" s="5"/>
      <c r="UY18" s="112"/>
      <c r="UZ18" s="112"/>
      <c r="VA18" s="112"/>
      <c r="VB18" s="112"/>
      <c r="VC18" s="112"/>
      <c r="VD18" s="112"/>
      <c r="VE18" s="112"/>
      <c r="VF18" s="112"/>
      <c r="WC18" s="5"/>
      <c r="WD18" s="397"/>
      <c r="WE18" s="397"/>
      <c r="WF18" s="397"/>
      <c r="WG18" s="397"/>
      <c r="WH18" s="397"/>
      <c r="WI18" s="397"/>
      <c r="WJ18" s="397"/>
      <c r="WK18" s="397"/>
      <c r="WL18" s="397"/>
      <c r="WM18" s="397"/>
      <c r="WN18" s="397"/>
      <c r="WO18" s="397"/>
      <c r="WP18" s="397"/>
      <c r="WQ18" s="397"/>
      <c r="WR18" s="397"/>
      <c r="WS18" s="397"/>
      <c r="WT18" s="397"/>
      <c r="WU18" s="397"/>
      <c r="WV18" s="397"/>
      <c r="WW18" s="397"/>
      <c r="WX18" s="5"/>
      <c r="WY18" s="5"/>
      <c r="WZ18" s="5"/>
      <c r="XA18" s="5"/>
      <c r="XB18" s="5"/>
      <c r="XC18" s="5"/>
      <c r="XD18" s="5"/>
      <c r="XE18" s="5"/>
      <c r="XF18" s="5"/>
      <c r="XG18" s="112"/>
      <c r="XH18" s="112"/>
      <c r="XI18" s="112"/>
      <c r="XJ18" s="112"/>
      <c r="XK18" s="112"/>
      <c r="XL18" s="112"/>
      <c r="XM18" s="112"/>
      <c r="XN18" s="112"/>
      <c r="YK18" s="5"/>
      <c r="YL18" s="397"/>
      <c r="YM18" s="397"/>
      <c r="YN18" s="397"/>
      <c r="YO18" s="397"/>
      <c r="YP18" s="397"/>
      <c r="YQ18" s="397"/>
      <c r="YR18" s="397"/>
      <c r="YS18" s="397"/>
      <c r="YT18" s="397"/>
      <c r="YU18" s="397"/>
      <c r="YV18" s="397"/>
      <c r="YW18" s="397"/>
      <c r="YX18" s="397"/>
      <c r="YY18" s="397"/>
      <c r="YZ18" s="397"/>
      <c r="ZA18" s="397"/>
      <c r="ZB18" s="397"/>
      <c r="ZC18" s="397"/>
      <c r="ZD18" s="397"/>
      <c r="ZE18" s="397"/>
      <c r="ZF18" s="5"/>
      <c r="ZG18" s="5"/>
      <c r="ZH18" s="5"/>
      <c r="ZI18" s="5"/>
      <c r="ZJ18" s="5"/>
      <c r="ZK18" s="5"/>
      <c r="ZL18" s="5"/>
      <c r="ZM18" s="5"/>
      <c r="ZN18" s="5"/>
      <c r="ZO18" s="112"/>
      <c r="ZP18" s="112"/>
      <c r="ZQ18" s="112"/>
      <c r="ZR18" s="112"/>
      <c r="ZS18" s="112"/>
      <c r="ZT18" s="112"/>
      <c r="ZU18" s="112"/>
      <c r="ZV18" s="112"/>
      <c r="AAS18" s="5"/>
      <c r="AAT18" s="397"/>
      <c r="AAU18" s="397"/>
      <c r="AAV18" s="397"/>
      <c r="AAW18" s="397"/>
      <c r="AAX18" s="397"/>
      <c r="AAY18" s="397"/>
      <c r="AAZ18" s="397"/>
      <c r="ABA18" s="397"/>
      <c r="ABB18" s="397"/>
      <c r="ABC18" s="397"/>
      <c r="ABD18" s="397"/>
      <c r="ABE18" s="397"/>
      <c r="ABF18" s="397"/>
      <c r="ABG18" s="397"/>
      <c r="ABH18" s="397"/>
      <c r="ABI18" s="397"/>
      <c r="ABJ18" s="397"/>
      <c r="ABK18" s="397"/>
      <c r="ABL18" s="397"/>
      <c r="ABM18" s="397"/>
      <c r="ABN18" s="5"/>
      <c r="ABO18" s="5"/>
      <c r="ABP18" s="5"/>
      <c r="ABQ18" s="5"/>
      <c r="ABR18" s="5"/>
      <c r="ABS18" s="5"/>
      <c r="ABT18" s="5"/>
      <c r="ABU18" s="5"/>
      <c r="ABV18" s="5"/>
      <c r="ABW18" s="112"/>
      <c r="ABX18" s="112"/>
      <c r="ABY18" s="112"/>
      <c r="ABZ18" s="112"/>
      <c r="ACA18" s="112"/>
      <c r="ACB18" s="112"/>
      <c r="ACC18" s="112"/>
      <c r="ACD18" s="112"/>
      <c r="ADA18" s="5"/>
      <c r="ADB18" s="397"/>
      <c r="ADC18" s="397"/>
      <c r="ADD18" s="397"/>
      <c r="ADE18" s="397"/>
      <c r="ADF18" s="397"/>
      <c r="ADG18" s="397"/>
      <c r="ADH18" s="397"/>
      <c r="ADI18" s="397"/>
      <c r="ADJ18" s="397"/>
      <c r="ADK18" s="397"/>
      <c r="ADL18" s="397"/>
      <c r="ADM18" s="397"/>
      <c r="ADN18" s="397"/>
      <c r="ADO18" s="397"/>
      <c r="ADP18" s="397"/>
      <c r="ADQ18" s="397"/>
      <c r="ADR18" s="397"/>
      <c r="ADS18" s="397"/>
      <c r="ADT18" s="397"/>
      <c r="ADU18" s="397"/>
      <c r="ADV18" s="5"/>
      <c r="ADW18" s="5"/>
      <c r="ADX18" s="5"/>
      <c r="ADY18" s="5"/>
      <c r="ADZ18" s="5"/>
      <c r="AEA18" s="5"/>
      <c r="AEB18" s="5"/>
      <c r="AEC18" s="5"/>
      <c r="AED18" s="5"/>
      <c r="AEE18" s="112"/>
      <c r="AEF18" s="112"/>
      <c r="AEG18" s="112"/>
      <c r="AEH18" s="112"/>
      <c r="AEI18" s="112"/>
      <c r="AEJ18" s="112"/>
      <c r="AEK18" s="112"/>
      <c r="AEL18" s="112"/>
      <c r="AFI18" s="5"/>
      <c r="AFJ18" s="397"/>
      <c r="AFK18" s="397"/>
      <c r="AFL18" s="397"/>
      <c r="AFM18" s="397"/>
      <c r="AFN18" s="397"/>
      <c r="AFO18" s="397"/>
      <c r="AFP18" s="397"/>
      <c r="AFQ18" s="397"/>
      <c r="AFR18" s="397"/>
      <c r="AFS18" s="397"/>
      <c r="AFT18" s="397"/>
      <c r="AFU18" s="397"/>
      <c r="AFV18" s="397"/>
      <c r="AFW18" s="397"/>
      <c r="AFX18" s="397"/>
      <c r="AFY18" s="397"/>
      <c r="AFZ18" s="397"/>
      <c r="AGA18" s="397"/>
      <c r="AGB18" s="397"/>
      <c r="AGC18" s="397"/>
      <c r="AGD18" s="5"/>
      <c r="AGE18" s="5"/>
      <c r="AGF18" s="5"/>
      <c r="AGG18" s="5"/>
      <c r="AGH18" s="5"/>
      <c r="AGI18" s="5"/>
      <c r="AGJ18" s="5"/>
      <c r="AGK18" s="5"/>
      <c r="AGL18" s="5"/>
      <c r="AGM18" s="112"/>
      <c r="AGN18" s="112"/>
      <c r="AGO18" s="112"/>
      <c r="AGP18" s="112"/>
      <c r="AGQ18" s="112"/>
      <c r="AGR18" s="112"/>
      <c r="AGS18" s="112"/>
      <c r="AGT18" s="112"/>
      <c r="AHQ18" s="5"/>
      <c r="AHR18" s="397"/>
      <c r="AHS18" s="397"/>
      <c r="AHT18" s="397"/>
      <c r="AHU18" s="397"/>
      <c r="AHV18" s="397"/>
      <c r="AHW18" s="397"/>
      <c r="AHX18" s="397"/>
      <c r="AHY18" s="397"/>
      <c r="AHZ18" s="397"/>
      <c r="AIA18" s="397"/>
      <c r="AIB18" s="397"/>
      <c r="AIC18" s="397"/>
      <c r="AID18" s="397"/>
      <c r="AIE18" s="397"/>
      <c r="AIF18" s="397"/>
      <c r="AIG18" s="397"/>
      <c r="AIH18" s="397"/>
      <c r="AII18" s="397"/>
      <c r="AIJ18" s="397"/>
      <c r="AIK18" s="397"/>
      <c r="AIL18" s="5"/>
      <c r="AIM18" s="5"/>
      <c r="AIN18" s="5"/>
      <c r="AIO18" s="5"/>
      <c r="AIP18" s="5"/>
      <c r="AIQ18" s="5"/>
      <c r="AIR18" s="5"/>
      <c r="AIS18" s="5"/>
      <c r="AIT18" s="5"/>
      <c r="AIU18" s="112"/>
      <c r="AIV18" s="112"/>
      <c r="AIW18" s="112"/>
      <c r="AIX18" s="112"/>
      <c r="AIY18" s="112"/>
      <c r="AIZ18" s="112"/>
      <c r="AJA18" s="112"/>
      <c r="AJB18" s="112"/>
      <c r="AJY18" s="5"/>
      <c r="AJZ18" s="397"/>
      <c r="AKA18" s="397"/>
      <c r="AKB18" s="397"/>
      <c r="AKC18" s="397"/>
      <c r="AKD18" s="397"/>
      <c r="AKE18" s="397"/>
      <c r="AKF18" s="397"/>
      <c r="AKG18" s="397"/>
      <c r="AKH18" s="397"/>
      <c r="AKI18" s="397"/>
      <c r="AKJ18" s="397"/>
      <c r="AKK18" s="397"/>
      <c r="AKL18" s="397"/>
      <c r="AKM18" s="397"/>
      <c r="AKN18" s="397"/>
      <c r="AKO18" s="397"/>
      <c r="AKP18" s="397"/>
      <c r="AKQ18" s="397"/>
      <c r="AKR18" s="397"/>
      <c r="AKS18" s="397"/>
      <c r="AKT18" s="5"/>
      <c r="AKU18" s="5"/>
      <c r="AKV18" s="5"/>
      <c r="AKW18" s="5"/>
      <c r="AKX18" s="5"/>
      <c r="AKY18" s="5"/>
      <c r="AKZ18" s="5"/>
      <c r="ALA18" s="5"/>
      <c r="ALB18" s="5"/>
      <c r="ALC18" s="112"/>
      <c r="ALD18" s="112"/>
      <c r="ALE18" s="112"/>
      <c r="ALF18" s="112"/>
      <c r="ALG18" s="112"/>
      <c r="ALH18" s="112"/>
      <c r="ALI18" s="112"/>
      <c r="ALJ18" s="112"/>
      <c r="AMG18" s="5"/>
      <c r="AMH18" s="397"/>
      <c r="AMI18" s="397"/>
      <c r="AMJ18" s="397"/>
      <c r="AMK18" s="397"/>
      <c r="AML18" s="397"/>
      <c r="AMM18" s="397"/>
      <c r="AMN18" s="397"/>
      <c r="AMO18" s="397"/>
      <c r="AMP18" s="397"/>
      <c r="AMQ18" s="397"/>
      <c r="AMR18" s="397"/>
      <c r="AMS18" s="397"/>
      <c r="AMT18" s="397"/>
      <c r="AMU18" s="397"/>
      <c r="AMV18" s="397"/>
      <c r="AMW18" s="397"/>
      <c r="AMX18" s="397"/>
      <c r="AMY18" s="397"/>
      <c r="AMZ18" s="397"/>
      <c r="ANA18" s="397"/>
      <c r="ANB18" s="5"/>
      <c r="ANC18" s="5"/>
      <c r="AND18" s="5"/>
      <c r="ANE18" s="5"/>
      <c r="ANF18" s="5"/>
      <c r="ANG18" s="5"/>
      <c r="ANH18" s="5"/>
      <c r="ANI18" s="5"/>
      <c r="ANJ18" s="5"/>
      <c r="ANK18" s="112"/>
      <c r="ANL18" s="112"/>
      <c r="ANM18" s="112"/>
      <c r="ANN18" s="112"/>
      <c r="ANO18" s="112"/>
      <c r="ANP18" s="112"/>
      <c r="ANQ18" s="112"/>
      <c r="ANR18" s="112"/>
      <c r="AOO18" s="5"/>
      <c r="AOP18" s="397"/>
      <c r="AOQ18" s="397"/>
      <c r="AOR18" s="397"/>
      <c r="AOS18" s="397"/>
      <c r="AOT18" s="397"/>
      <c r="AOU18" s="397"/>
      <c r="AOV18" s="397"/>
      <c r="AOW18" s="397"/>
      <c r="AOX18" s="397"/>
      <c r="AOY18" s="397"/>
      <c r="AOZ18" s="397"/>
      <c r="APA18" s="397"/>
      <c r="APB18" s="397"/>
      <c r="APC18" s="397"/>
      <c r="APD18" s="397"/>
      <c r="APE18" s="397"/>
      <c r="APF18" s="397"/>
      <c r="APG18" s="397"/>
      <c r="APH18" s="397"/>
      <c r="API18" s="397"/>
      <c r="APJ18" s="5"/>
      <c r="APK18" s="5"/>
      <c r="APL18" s="5"/>
      <c r="APM18" s="5"/>
      <c r="APN18" s="5"/>
      <c r="APO18" s="5"/>
      <c r="APP18" s="5"/>
      <c r="APQ18" s="5"/>
      <c r="APR18" s="5"/>
      <c r="APS18" s="112"/>
      <c r="APT18" s="112"/>
      <c r="APU18" s="112"/>
      <c r="APV18" s="112"/>
      <c r="APW18" s="112"/>
      <c r="APX18" s="112"/>
      <c r="APY18" s="112"/>
      <c r="APZ18" s="112"/>
      <c r="AQW18" s="5"/>
      <c r="AQX18" s="397"/>
      <c r="AQY18" s="397"/>
      <c r="AQZ18" s="397"/>
      <c r="ARA18" s="397"/>
      <c r="ARB18" s="397"/>
      <c r="ARC18" s="397"/>
      <c r="ARD18" s="397"/>
      <c r="ARE18" s="397"/>
      <c r="ARF18" s="397"/>
      <c r="ARG18" s="397"/>
      <c r="ARH18" s="397"/>
      <c r="ARI18" s="397"/>
      <c r="ARJ18" s="397"/>
      <c r="ARK18" s="397"/>
      <c r="ARL18" s="397"/>
      <c r="ARM18" s="397"/>
      <c r="ARN18" s="397"/>
      <c r="ARO18" s="397"/>
      <c r="ARP18" s="397"/>
      <c r="ARQ18" s="397"/>
      <c r="ARR18" s="5"/>
      <c r="ARS18" s="5"/>
      <c r="ART18" s="5"/>
      <c r="ARU18" s="5"/>
      <c r="ARV18" s="5"/>
      <c r="ARW18" s="5"/>
      <c r="ARX18" s="5"/>
      <c r="ARY18" s="5"/>
      <c r="ARZ18" s="5"/>
      <c r="ASA18" s="112"/>
      <c r="ASB18" s="112"/>
      <c r="ASC18" s="112"/>
      <c r="ASD18" s="112"/>
      <c r="ASE18" s="112"/>
      <c r="ASF18" s="112"/>
      <c r="ASG18" s="112"/>
      <c r="ASH18" s="112"/>
      <c r="ATE18" s="5"/>
      <c r="ATF18" s="397"/>
      <c r="ATG18" s="397"/>
      <c r="ATH18" s="397"/>
      <c r="ATI18" s="397"/>
      <c r="ATJ18" s="397"/>
      <c r="ATK18" s="397"/>
      <c r="ATL18" s="397"/>
      <c r="ATM18" s="397"/>
      <c r="ATN18" s="397"/>
      <c r="ATO18" s="397"/>
      <c r="ATP18" s="397"/>
      <c r="ATQ18" s="397"/>
      <c r="ATR18" s="397"/>
      <c r="ATS18" s="397"/>
      <c r="ATT18" s="397"/>
      <c r="ATU18" s="397"/>
      <c r="ATV18" s="397"/>
      <c r="ATW18" s="397"/>
      <c r="ATX18" s="397"/>
      <c r="ATY18" s="397"/>
      <c r="ATZ18" s="5"/>
      <c r="AUA18" s="5"/>
      <c r="AUB18" s="5"/>
      <c r="AUC18" s="5"/>
      <c r="AUD18" s="5"/>
      <c r="AUE18" s="5"/>
      <c r="AUF18" s="5"/>
      <c r="AUG18" s="5"/>
      <c r="AUH18" s="5"/>
      <c r="AUI18" s="112"/>
      <c r="AUJ18" s="112"/>
      <c r="AUK18" s="112"/>
      <c r="AUL18" s="112"/>
      <c r="AUM18" s="112"/>
      <c r="AUN18" s="112"/>
      <c r="AUO18" s="112"/>
      <c r="AUP18" s="112"/>
      <c r="AVM18" s="5"/>
      <c r="AVN18" s="397"/>
      <c r="AVO18" s="397"/>
      <c r="AVP18" s="397"/>
      <c r="AVQ18" s="397"/>
      <c r="AVR18" s="397"/>
      <c r="AVS18" s="397"/>
      <c r="AVT18" s="397"/>
      <c r="AVU18" s="397"/>
      <c r="AVV18" s="397"/>
      <c r="AVW18" s="397"/>
      <c r="AVX18" s="397"/>
      <c r="AVY18" s="397"/>
      <c r="AVZ18" s="397"/>
      <c r="AWA18" s="397"/>
      <c r="AWB18" s="397"/>
      <c r="AWC18" s="397"/>
      <c r="AWD18" s="397"/>
      <c r="AWE18" s="397"/>
      <c r="AWF18" s="397"/>
      <c r="AWG18" s="397"/>
      <c r="AWH18" s="5"/>
      <c r="AWI18" s="5"/>
      <c r="AWJ18" s="5"/>
      <c r="AWK18" s="5"/>
      <c r="AWL18" s="5"/>
      <c r="AWM18" s="5"/>
      <c r="AWN18" s="5"/>
      <c r="AWO18" s="5"/>
      <c r="AWP18" s="5"/>
      <c r="AWQ18" s="112"/>
      <c r="AWR18" s="112"/>
      <c r="AWS18" s="112"/>
      <c r="AWT18" s="112"/>
      <c r="AWU18" s="112"/>
      <c r="AWV18" s="112"/>
      <c r="AWW18" s="112"/>
      <c r="AWX18" s="112"/>
      <c r="AXU18" s="5"/>
      <c r="AXV18" s="397"/>
      <c r="AXW18" s="397"/>
      <c r="AXX18" s="397"/>
      <c r="AXY18" s="397"/>
      <c r="AXZ18" s="397"/>
      <c r="AYA18" s="397"/>
      <c r="AYB18" s="397"/>
      <c r="AYC18" s="397"/>
      <c r="AYD18" s="397"/>
      <c r="AYE18" s="397"/>
      <c r="AYF18" s="397"/>
      <c r="AYG18" s="397"/>
      <c r="AYH18" s="397"/>
      <c r="AYI18" s="397"/>
      <c r="AYJ18" s="397"/>
      <c r="AYK18" s="397"/>
      <c r="AYL18" s="397"/>
      <c r="AYM18" s="397"/>
      <c r="AYN18" s="397"/>
      <c r="AYO18" s="397"/>
      <c r="AYP18" s="5"/>
      <c r="AYQ18" s="5"/>
      <c r="AYR18" s="5"/>
      <c r="AYS18" s="5"/>
      <c r="AYT18" s="5"/>
      <c r="AYU18" s="5"/>
      <c r="AYV18" s="5"/>
      <c r="AYW18" s="5"/>
      <c r="AYX18" s="5"/>
      <c r="AYY18" s="112"/>
      <c r="AYZ18" s="112"/>
      <c r="AZA18" s="112"/>
      <c r="AZB18" s="112"/>
      <c r="AZC18" s="112"/>
      <c r="AZD18" s="112"/>
      <c r="AZE18" s="112"/>
      <c r="AZF18" s="112"/>
      <c r="BAC18" s="5"/>
      <c r="BAD18" s="397"/>
      <c r="BAE18" s="397"/>
      <c r="BAF18" s="397"/>
      <c r="BAG18" s="397"/>
      <c r="BAH18" s="397"/>
      <c r="BAI18" s="397"/>
      <c r="BAJ18" s="397"/>
      <c r="BAK18" s="397"/>
      <c r="BAL18" s="397"/>
      <c r="BAM18" s="397"/>
      <c r="BAN18" s="397"/>
      <c r="BAO18" s="397"/>
      <c r="BAP18" s="397"/>
      <c r="BAQ18" s="397"/>
      <c r="BAR18" s="397"/>
      <c r="BAS18" s="397"/>
      <c r="BAT18" s="397"/>
      <c r="BAU18" s="397"/>
      <c r="BAV18" s="397"/>
      <c r="BAW18" s="397"/>
      <c r="BAX18" s="5"/>
      <c r="BAY18" s="5"/>
      <c r="BAZ18" s="5"/>
      <c r="BBA18" s="5"/>
      <c r="BBB18" s="5"/>
      <c r="BBC18" s="5"/>
      <c r="BBD18" s="5"/>
      <c r="BBE18" s="5"/>
      <c r="BBF18" s="5"/>
      <c r="BBG18" s="112"/>
      <c r="BBH18" s="112"/>
      <c r="BBI18" s="112"/>
      <c r="BBJ18" s="112"/>
      <c r="BBK18" s="112"/>
      <c r="BBL18" s="112"/>
      <c r="BBM18" s="112"/>
      <c r="BBN18" s="112"/>
      <c r="BCK18" s="5"/>
      <c r="BCL18" s="397"/>
      <c r="BCM18" s="397"/>
      <c r="BCN18" s="397"/>
      <c r="BCO18" s="397"/>
      <c r="BCP18" s="397"/>
      <c r="BCQ18" s="397"/>
      <c r="BCR18" s="397"/>
      <c r="BCS18" s="397"/>
      <c r="BCT18" s="397"/>
      <c r="BCU18" s="397"/>
      <c r="BCV18" s="397"/>
      <c r="BCW18" s="397"/>
      <c r="BCX18" s="397"/>
      <c r="BCY18" s="397"/>
      <c r="BCZ18" s="397"/>
      <c r="BDA18" s="397"/>
      <c r="BDB18" s="397"/>
      <c r="BDC18" s="397"/>
      <c r="BDD18" s="397"/>
      <c r="BDE18" s="397"/>
      <c r="BDF18" s="5"/>
      <c r="BDG18" s="5"/>
      <c r="BDH18" s="5"/>
      <c r="BDI18" s="5"/>
      <c r="BDJ18" s="5"/>
      <c r="BDK18" s="5"/>
      <c r="BDL18" s="5"/>
      <c r="BDM18" s="5"/>
      <c r="BDN18" s="5"/>
      <c r="BDO18" s="112"/>
      <c r="BDP18" s="112"/>
      <c r="BDQ18" s="112"/>
      <c r="BDR18" s="112"/>
      <c r="BDS18" s="112"/>
      <c r="BDT18" s="112"/>
      <c r="BDU18" s="112"/>
      <c r="BDV18" s="112"/>
      <c r="BES18" s="5"/>
      <c r="BET18" s="397"/>
      <c r="BEU18" s="397"/>
      <c r="BEV18" s="397"/>
      <c r="BEW18" s="397"/>
      <c r="BEX18" s="397"/>
      <c r="BEY18" s="397"/>
      <c r="BEZ18" s="397"/>
      <c r="BFA18" s="397"/>
      <c r="BFB18" s="397"/>
      <c r="BFC18" s="397"/>
      <c r="BFD18" s="397"/>
      <c r="BFE18" s="397"/>
      <c r="BFF18" s="397"/>
      <c r="BFG18" s="397"/>
      <c r="BFH18" s="397"/>
      <c r="BFI18" s="397"/>
      <c r="BFJ18" s="397"/>
      <c r="BFK18" s="397"/>
      <c r="BFL18" s="397"/>
      <c r="BFM18" s="397"/>
      <c r="BFN18" s="5"/>
      <c r="BFO18" s="5"/>
      <c r="BFP18" s="5"/>
      <c r="BFQ18" s="5"/>
      <c r="BFR18" s="5"/>
      <c r="BFS18" s="5"/>
      <c r="BFT18" s="5"/>
      <c r="BFU18" s="5"/>
      <c r="BFV18" s="5"/>
      <c r="BFW18" s="112"/>
      <c r="BFX18" s="112"/>
      <c r="BFY18" s="112"/>
      <c r="BFZ18" s="112"/>
      <c r="BGA18" s="112"/>
      <c r="BGB18" s="112"/>
      <c r="BGC18" s="112"/>
      <c r="BGD18" s="112"/>
      <c r="BHA18" s="5"/>
      <c r="BHB18" s="397"/>
      <c r="BHC18" s="397"/>
      <c r="BHD18" s="397"/>
      <c r="BHE18" s="397"/>
      <c r="BHF18" s="397"/>
      <c r="BHG18" s="397"/>
      <c r="BHH18" s="397"/>
      <c r="BHI18" s="397"/>
      <c r="BHJ18" s="397"/>
      <c r="BHK18" s="397"/>
      <c r="BHL18" s="397"/>
      <c r="BHM18" s="397"/>
      <c r="BHN18" s="397"/>
      <c r="BHO18" s="397"/>
      <c r="BHP18" s="397"/>
      <c r="BHQ18" s="397"/>
      <c r="BHR18" s="397"/>
      <c r="BHS18" s="397"/>
      <c r="BHT18" s="397"/>
      <c r="BHU18" s="397"/>
      <c r="BHV18" s="5"/>
      <c r="BHW18" s="5"/>
      <c r="BHX18" s="5"/>
      <c r="BHY18" s="5"/>
      <c r="BHZ18" s="5"/>
      <c r="BIA18" s="5"/>
      <c r="BIB18" s="5"/>
      <c r="BIC18" s="5"/>
      <c r="BID18" s="5"/>
      <c r="BIE18" s="112"/>
      <c r="BIF18" s="112"/>
      <c r="BIG18" s="112"/>
      <c r="BIH18" s="112"/>
      <c r="BII18" s="112"/>
      <c r="BIJ18" s="112"/>
      <c r="BIK18" s="112"/>
      <c r="BIL18" s="112"/>
      <c r="BJI18" s="5"/>
      <c r="BJJ18" s="397"/>
      <c r="BJK18" s="397"/>
      <c r="BJL18" s="397"/>
      <c r="BJM18" s="397"/>
      <c r="BJN18" s="397"/>
      <c r="BJO18" s="397"/>
      <c r="BJP18" s="397"/>
      <c r="BJQ18" s="397"/>
      <c r="BJR18" s="397"/>
      <c r="BJS18" s="397"/>
      <c r="BJT18" s="397"/>
      <c r="BJU18" s="397"/>
      <c r="BJV18" s="397"/>
      <c r="BJW18" s="397"/>
      <c r="BJX18" s="397"/>
      <c r="BJY18" s="397"/>
      <c r="BJZ18" s="397"/>
      <c r="BKA18" s="397"/>
      <c r="BKB18" s="397"/>
      <c r="BKC18" s="397"/>
      <c r="BKD18" s="5"/>
      <c r="BKE18" s="5"/>
      <c r="BKF18" s="5"/>
      <c r="BKG18" s="5"/>
      <c r="BKH18" s="5"/>
      <c r="BKI18" s="5"/>
      <c r="BKJ18" s="5"/>
      <c r="BKK18" s="5"/>
      <c r="BKL18" s="5"/>
      <c r="BKM18" s="112"/>
      <c r="BKN18" s="112"/>
      <c r="BKO18" s="112"/>
      <c r="BKP18" s="112"/>
      <c r="BKQ18" s="112"/>
      <c r="BKR18" s="112"/>
      <c r="BKS18" s="112"/>
      <c r="BKT18" s="112"/>
      <c r="BLQ18" s="5"/>
      <c r="BLR18" s="397"/>
      <c r="BLS18" s="397"/>
      <c r="BLT18" s="397"/>
      <c r="BLU18" s="397"/>
      <c r="BLV18" s="397"/>
      <c r="BLW18" s="397"/>
      <c r="BLX18" s="397"/>
      <c r="BLY18" s="397"/>
      <c r="BLZ18" s="397"/>
      <c r="BMA18" s="397"/>
      <c r="BMB18" s="397"/>
      <c r="BMC18" s="397"/>
      <c r="BMD18" s="397"/>
      <c r="BME18" s="397"/>
      <c r="BMF18" s="397"/>
      <c r="BMG18" s="397"/>
      <c r="BMH18" s="397"/>
      <c r="BMI18" s="397"/>
      <c r="BMJ18" s="397"/>
      <c r="BMK18" s="397"/>
      <c r="BML18" s="5"/>
      <c r="BMM18" s="5"/>
      <c r="BMN18" s="5"/>
      <c r="BMO18" s="5"/>
      <c r="BMP18" s="5"/>
      <c r="BMQ18" s="5"/>
      <c r="BMR18" s="5"/>
      <c r="BMS18" s="5"/>
      <c r="BMT18" s="5"/>
      <c r="BMU18" s="112"/>
      <c r="BMV18" s="112"/>
      <c r="BMW18" s="112"/>
      <c r="BMX18" s="112"/>
      <c r="BMY18" s="112"/>
      <c r="BMZ18" s="112"/>
      <c r="BNA18" s="112"/>
      <c r="BNB18" s="112"/>
      <c r="BNY18" s="5"/>
      <c r="BNZ18" s="397"/>
      <c r="BOA18" s="397"/>
      <c r="BOB18" s="397"/>
      <c r="BOC18" s="397"/>
      <c r="BOD18" s="397"/>
      <c r="BOE18" s="397"/>
      <c r="BOF18" s="397"/>
      <c r="BOG18" s="397"/>
      <c r="BOH18" s="397"/>
      <c r="BOI18" s="397"/>
      <c r="BOJ18" s="397"/>
      <c r="BOK18" s="397"/>
      <c r="BOL18" s="397"/>
      <c r="BOM18" s="397"/>
      <c r="BON18" s="397"/>
      <c r="BOO18" s="397"/>
      <c r="BOP18" s="397"/>
      <c r="BOQ18" s="397"/>
      <c r="BOR18" s="397"/>
      <c r="BOS18" s="397"/>
      <c r="BOT18" s="5"/>
      <c r="BOU18" s="5"/>
      <c r="BOV18" s="5"/>
      <c r="BOW18" s="5"/>
      <c r="BOX18" s="5"/>
      <c r="BOY18" s="5"/>
      <c r="BOZ18" s="5"/>
      <c r="BPA18" s="5"/>
      <c r="BPB18" s="5"/>
      <c r="BPC18" s="112"/>
      <c r="BPD18" s="112"/>
      <c r="BPE18" s="112"/>
      <c r="BPF18" s="112"/>
      <c r="BPG18" s="112"/>
      <c r="BPH18" s="112"/>
      <c r="BPI18" s="112"/>
      <c r="BPJ18" s="112"/>
      <c r="BQG18" s="5"/>
      <c r="BQH18" s="397"/>
      <c r="BQI18" s="397"/>
      <c r="BQJ18" s="397"/>
      <c r="BQK18" s="397"/>
      <c r="BQL18" s="397"/>
      <c r="BQM18" s="397"/>
      <c r="BQN18" s="397"/>
      <c r="BQO18" s="397"/>
      <c r="BQP18" s="397"/>
      <c r="BQQ18" s="397"/>
      <c r="BQR18" s="397"/>
      <c r="BQS18" s="397"/>
      <c r="BQT18" s="397"/>
      <c r="BQU18" s="397"/>
      <c r="BQV18" s="397"/>
      <c r="BQW18" s="397"/>
      <c r="BQX18" s="397"/>
      <c r="BQY18" s="397"/>
      <c r="BQZ18" s="397"/>
      <c r="BRA18" s="397"/>
      <c r="BRB18" s="5"/>
      <c r="BRC18" s="5"/>
      <c r="BRD18" s="5"/>
      <c r="BRE18" s="5"/>
      <c r="BRF18" s="5"/>
      <c r="BRG18" s="5"/>
      <c r="BRH18" s="5"/>
      <c r="BRI18" s="5"/>
      <c r="BRJ18" s="5"/>
      <c r="BRK18" s="112"/>
      <c r="BRL18" s="112"/>
      <c r="BRM18" s="112"/>
      <c r="BRN18" s="112"/>
      <c r="BRO18" s="112"/>
      <c r="BRP18" s="112"/>
      <c r="BRQ18" s="112"/>
      <c r="BRR18" s="112"/>
      <c r="BSO18" s="5"/>
      <c r="BSP18" s="397"/>
      <c r="BSQ18" s="397"/>
      <c r="BSR18" s="397"/>
      <c r="BSS18" s="397"/>
      <c r="BST18" s="397"/>
      <c r="BSU18" s="397"/>
      <c r="BSV18" s="397"/>
      <c r="BSW18" s="397"/>
      <c r="BSX18" s="397"/>
      <c r="BSY18" s="397"/>
      <c r="BSZ18" s="397"/>
      <c r="BTA18" s="397"/>
      <c r="BTB18" s="397"/>
      <c r="BTC18" s="397"/>
      <c r="BTD18" s="397"/>
      <c r="BTE18" s="397"/>
      <c r="BTF18" s="397"/>
      <c r="BTG18" s="397"/>
      <c r="BTH18" s="397"/>
      <c r="BTI18" s="397"/>
      <c r="BTJ18" s="5"/>
      <c r="BTK18" s="5"/>
      <c r="BTL18" s="5"/>
      <c r="BTM18" s="5"/>
      <c r="BTN18" s="5"/>
      <c r="BTO18" s="5"/>
      <c r="BTP18" s="5"/>
      <c r="BTQ18" s="5"/>
      <c r="BTR18" s="5"/>
      <c r="BTS18" s="112"/>
      <c r="BTT18" s="112"/>
      <c r="BTU18" s="112"/>
      <c r="BTV18" s="112"/>
      <c r="BTW18" s="112"/>
      <c r="BTX18" s="112"/>
      <c r="BTY18" s="112"/>
      <c r="BTZ18" s="112"/>
      <c r="BUW18" s="5"/>
      <c r="BUX18" s="397"/>
      <c r="BUY18" s="397"/>
      <c r="BUZ18" s="397"/>
      <c r="BVA18" s="397"/>
      <c r="BVB18" s="397"/>
      <c r="BVC18" s="397"/>
      <c r="BVD18" s="397"/>
      <c r="BVE18" s="397"/>
      <c r="BVF18" s="397"/>
      <c r="BVG18" s="397"/>
      <c r="BVH18" s="397"/>
      <c r="BVI18" s="397"/>
      <c r="BVJ18" s="397"/>
      <c r="BVK18" s="397"/>
      <c r="BVL18" s="397"/>
      <c r="BVM18" s="397"/>
      <c r="BVN18" s="397"/>
      <c r="BVO18" s="397"/>
      <c r="BVP18" s="397"/>
      <c r="BVQ18" s="397"/>
      <c r="BVR18" s="5"/>
      <c r="BVS18" s="5"/>
      <c r="BVT18" s="5"/>
      <c r="BVU18" s="5"/>
      <c r="BVV18" s="5"/>
      <c r="BVW18" s="5"/>
      <c r="BVX18" s="5"/>
      <c r="BVY18" s="5"/>
      <c r="BVZ18" s="5"/>
      <c r="BWA18" s="112"/>
      <c r="BWB18" s="112"/>
      <c r="BWC18" s="112"/>
      <c r="BWD18" s="112"/>
      <c r="BWE18" s="112"/>
      <c r="BWF18" s="112"/>
      <c r="BWG18" s="112"/>
      <c r="BWH18" s="112"/>
      <c r="BXE18" s="5"/>
      <c r="BXF18" s="397"/>
      <c r="BXG18" s="397"/>
      <c r="BXH18" s="397"/>
      <c r="BXI18" s="397"/>
      <c r="BXJ18" s="397"/>
      <c r="BXK18" s="397"/>
      <c r="BXL18" s="397"/>
      <c r="BXM18" s="397"/>
      <c r="BXN18" s="397"/>
      <c r="BXO18" s="397"/>
      <c r="BXP18" s="397"/>
      <c r="BXQ18" s="397"/>
      <c r="BXR18" s="397"/>
      <c r="BXS18" s="397"/>
      <c r="BXT18" s="397"/>
      <c r="BXU18" s="397"/>
      <c r="BXV18" s="397"/>
      <c r="BXW18" s="397"/>
      <c r="BXX18" s="397"/>
      <c r="BXY18" s="397"/>
      <c r="BXZ18" s="5"/>
      <c r="BYA18" s="5"/>
      <c r="BYB18" s="5"/>
      <c r="BYC18" s="5"/>
      <c r="BYD18" s="5"/>
      <c r="BYE18" s="5"/>
      <c r="BYF18" s="5"/>
      <c r="BYG18" s="5"/>
      <c r="BYH18" s="5"/>
      <c r="BYI18" s="112"/>
      <c r="BYJ18" s="112"/>
      <c r="BYK18" s="112"/>
      <c r="BYL18" s="112"/>
      <c r="BYM18" s="112"/>
      <c r="BYN18" s="112"/>
      <c r="BYO18" s="112"/>
      <c r="BYP18" s="112"/>
      <c r="BZM18" s="5"/>
      <c r="BZN18" s="397"/>
      <c r="BZO18" s="397"/>
      <c r="BZP18" s="397"/>
      <c r="BZQ18" s="397"/>
      <c r="BZR18" s="397"/>
      <c r="BZS18" s="397"/>
      <c r="BZT18" s="397"/>
      <c r="BZU18" s="397"/>
      <c r="BZV18" s="397"/>
      <c r="BZW18" s="397"/>
      <c r="BZX18" s="397"/>
      <c r="BZY18" s="397"/>
      <c r="BZZ18" s="397"/>
      <c r="CAA18" s="397"/>
      <c r="CAB18" s="397"/>
      <c r="CAC18" s="397"/>
      <c r="CAD18" s="397"/>
      <c r="CAE18" s="397"/>
      <c r="CAF18" s="397"/>
      <c r="CAG18" s="397"/>
      <c r="CAH18" s="5"/>
      <c r="CAI18" s="5"/>
      <c r="CAJ18" s="5"/>
      <c r="CAK18" s="5"/>
      <c r="CAL18" s="5"/>
      <c r="CAM18" s="5"/>
      <c r="CAN18" s="5"/>
      <c r="CAO18" s="5"/>
      <c r="CAP18" s="5"/>
      <c r="CAQ18" s="112"/>
      <c r="CAR18" s="112"/>
      <c r="CAS18" s="112"/>
      <c r="CAT18" s="112"/>
      <c r="CAU18" s="112"/>
      <c r="CAV18" s="112"/>
      <c r="CAW18" s="112"/>
      <c r="CAX18" s="112"/>
      <c r="CBU18" s="5"/>
      <c r="CBV18" s="397"/>
      <c r="CBW18" s="397"/>
      <c r="CBX18" s="397"/>
      <c r="CBY18" s="397"/>
      <c r="CBZ18" s="397"/>
      <c r="CCA18" s="397"/>
      <c r="CCB18" s="397"/>
      <c r="CCC18" s="397"/>
      <c r="CCD18" s="397"/>
      <c r="CCE18" s="397"/>
      <c r="CCF18" s="397"/>
      <c r="CCG18" s="397"/>
      <c r="CCH18" s="397"/>
      <c r="CCI18" s="397"/>
      <c r="CCJ18" s="397"/>
      <c r="CCK18" s="397"/>
      <c r="CCL18" s="397"/>
      <c r="CCM18" s="397"/>
      <c r="CCN18" s="397"/>
      <c r="CCO18" s="397"/>
      <c r="CCP18" s="5"/>
      <c r="CCQ18" s="5"/>
      <c r="CCR18" s="5"/>
      <c r="CCS18" s="5"/>
      <c r="CCT18" s="5"/>
      <c r="CCU18" s="5"/>
      <c r="CCV18" s="5"/>
      <c r="CCW18" s="5"/>
      <c r="CCX18" s="5"/>
      <c r="CCY18" s="112"/>
      <c r="CCZ18" s="112"/>
      <c r="CDA18" s="112"/>
      <c r="CDB18" s="112"/>
      <c r="CDC18" s="112"/>
      <c r="CDD18" s="112"/>
      <c r="CDE18" s="112"/>
      <c r="CDF18" s="112"/>
      <c r="CEC18" s="5"/>
      <c r="CED18" s="397"/>
      <c r="CEE18" s="397"/>
      <c r="CEF18" s="397"/>
      <c r="CEG18" s="397"/>
      <c r="CEH18" s="397"/>
      <c r="CEI18" s="397"/>
      <c r="CEJ18" s="397"/>
      <c r="CEK18" s="397"/>
      <c r="CEL18" s="397"/>
      <c r="CEM18" s="397"/>
      <c r="CEN18" s="397"/>
      <c r="CEO18" s="397"/>
      <c r="CEP18" s="397"/>
      <c r="CEQ18" s="397"/>
      <c r="CER18" s="397"/>
      <c r="CES18" s="397"/>
      <c r="CET18" s="397"/>
      <c r="CEU18" s="397"/>
      <c r="CEV18" s="397"/>
      <c r="CEW18" s="397"/>
      <c r="CEX18" s="5"/>
      <c r="CEY18" s="5"/>
      <c r="CEZ18" s="5"/>
      <c r="CFA18" s="5"/>
      <c r="CFB18" s="5"/>
      <c r="CFC18" s="5"/>
      <c r="CFD18" s="5"/>
      <c r="CFE18" s="5"/>
      <c r="CFF18" s="5"/>
      <c r="CFG18" s="112"/>
      <c r="CFH18" s="112"/>
      <c r="CFI18" s="112"/>
      <c r="CFJ18" s="112"/>
      <c r="CFK18" s="112"/>
      <c r="CFL18" s="112"/>
      <c r="CFM18" s="112"/>
      <c r="CFN18" s="112"/>
      <c r="CGK18" s="5"/>
      <c r="CGL18" s="397"/>
      <c r="CGM18" s="397"/>
      <c r="CGN18" s="397"/>
      <c r="CGO18" s="397"/>
      <c r="CGP18" s="397"/>
      <c r="CGQ18" s="397"/>
      <c r="CGR18" s="397"/>
      <c r="CGS18" s="397"/>
      <c r="CGT18" s="397"/>
      <c r="CGU18" s="397"/>
      <c r="CGV18" s="397"/>
      <c r="CGW18" s="397"/>
      <c r="CGX18" s="397"/>
      <c r="CGY18" s="397"/>
      <c r="CGZ18" s="397"/>
      <c r="CHA18" s="397"/>
      <c r="CHB18" s="397"/>
      <c r="CHC18" s="397"/>
      <c r="CHD18" s="397"/>
      <c r="CHE18" s="397"/>
      <c r="CHF18" s="5"/>
      <c r="CHG18" s="5"/>
      <c r="CHH18" s="5"/>
      <c r="CHI18" s="5"/>
      <c r="CHJ18" s="5"/>
      <c r="CHK18" s="5"/>
      <c r="CHL18" s="5"/>
      <c r="CHM18" s="5"/>
      <c r="CHN18" s="5"/>
      <c r="CHO18" s="112"/>
      <c r="CHP18" s="112"/>
      <c r="CHQ18" s="112"/>
      <c r="CHR18" s="112"/>
      <c r="CHS18" s="112"/>
      <c r="CHT18" s="112"/>
      <c r="CHU18" s="112"/>
      <c r="CHV18" s="112"/>
      <c r="CIS18" s="5"/>
      <c r="CIT18" s="397"/>
      <c r="CIU18" s="397"/>
      <c r="CIV18" s="397"/>
      <c r="CIW18" s="397"/>
      <c r="CIX18" s="397"/>
      <c r="CIY18" s="397"/>
      <c r="CIZ18" s="397"/>
      <c r="CJA18" s="397"/>
      <c r="CJB18" s="397"/>
      <c r="CJC18" s="397"/>
      <c r="CJD18" s="397"/>
      <c r="CJE18" s="397"/>
      <c r="CJF18" s="397"/>
      <c r="CJG18" s="397"/>
      <c r="CJH18" s="397"/>
      <c r="CJI18" s="397"/>
      <c r="CJJ18" s="397"/>
      <c r="CJK18" s="397"/>
      <c r="CJL18" s="397"/>
      <c r="CJM18" s="397"/>
      <c r="CJN18" s="5"/>
      <c r="CJO18" s="5"/>
      <c r="CJP18" s="5"/>
      <c r="CJQ18" s="5"/>
      <c r="CJR18" s="5"/>
      <c r="CJS18" s="5"/>
      <c r="CJT18" s="5"/>
      <c r="CJU18" s="5"/>
      <c r="CJV18" s="5"/>
      <c r="CJW18" s="112"/>
      <c r="CJX18" s="112"/>
      <c r="CJY18" s="112"/>
      <c r="CJZ18" s="112"/>
      <c r="CKA18" s="112"/>
      <c r="CKB18" s="112"/>
      <c r="CKC18" s="112"/>
      <c r="CKD18" s="112"/>
      <c r="CLA18" s="5"/>
      <c r="CLB18" s="397"/>
      <c r="CLC18" s="397"/>
      <c r="CLD18" s="397"/>
      <c r="CLE18" s="397"/>
      <c r="CLF18" s="397"/>
      <c r="CLG18" s="397"/>
      <c r="CLH18" s="397"/>
      <c r="CLI18" s="397"/>
      <c r="CLJ18" s="397"/>
      <c r="CLK18" s="397"/>
      <c r="CLL18" s="397"/>
      <c r="CLM18" s="397"/>
      <c r="CLN18" s="397"/>
      <c r="CLO18" s="397"/>
      <c r="CLP18" s="397"/>
      <c r="CLQ18" s="397"/>
      <c r="CLR18" s="397"/>
      <c r="CLS18" s="397"/>
      <c r="CLT18" s="397"/>
      <c r="CLU18" s="397"/>
      <c r="CLV18" s="5"/>
      <c r="CLW18" s="5"/>
      <c r="CLX18" s="5"/>
      <c r="CLY18" s="5"/>
      <c r="CLZ18" s="5"/>
      <c r="CMA18" s="5"/>
      <c r="CMB18" s="5"/>
      <c r="CMC18" s="5"/>
      <c r="CMD18" s="5"/>
      <c r="CME18" s="112"/>
      <c r="CMF18" s="112"/>
      <c r="CMG18" s="112"/>
      <c r="CMH18" s="112"/>
      <c r="CMI18" s="112"/>
      <c r="CMJ18" s="112"/>
      <c r="CMK18" s="112"/>
      <c r="CML18" s="112"/>
      <c r="CNI18" s="5"/>
      <c r="CNJ18" s="397"/>
      <c r="CNK18" s="397"/>
      <c r="CNL18" s="397"/>
      <c r="CNM18" s="397"/>
      <c r="CNN18" s="397"/>
      <c r="CNO18" s="397"/>
      <c r="CNP18" s="397"/>
      <c r="CNQ18" s="397"/>
      <c r="CNR18" s="397"/>
      <c r="CNS18" s="397"/>
      <c r="CNT18" s="397"/>
      <c r="CNU18" s="397"/>
      <c r="CNV18" s="397"/>
      <c r="CNW18" s="397"/>
      <c r="CNX18" s="397"/>
      <c r="CNY18" s="397"/>
      <c r="CNZ18" s="397"/>
      <c r="COA18" s="397"/>
      <c r="COB18" s="397"/>
      <c r="COC18" s="397"/>
      <c r="COD18" s="5"/>
      <c r="COE18" s="5"/>
      <c r="COF18" s="5"/>
      <c r="COG18" s="5"/>
      <c r="COH18" s="5"/>
      <c r="COI18" s="5"/>
      <c r="COJ18" s="5"/>
      <c r="COK18" s="5"/>
      <c r="COL18" s="5"/>
      <c r="COM18" s="112"/>
      <c r="CON18" s="112"/>
      <c r="COO18" s="112"/>
      <c r="COP18" s="112"/>
      <c r="COQ18" s="112"/>
      <c r="COR18" s="112"/>
      <c r="COS18" s="112"/>
      <c r="COT18" s="112"/>
      <c r="CPQ18" s="5"/>
      <c r="CPR18" s="397"/>
      <c r="CPS18" s="397"/>
      <c r="CPT18" s="397"/>
      <c r="CPU18" s="397"/>
      <c r="CPV18" s="397"/>
      <c r="CPW18" s="397"/>
      <c r="CPX18" s="397"/>
      <c r="CPY18" s="397"/>
      <c r="CPZ18" s="397"/>
      <c r="CQA18" s="397"/>
      <c r="CQB18" s="397"/>
      <c r="CQC18" s="397"/>
      <c r="CQD18" s="397"/>
      <c r="CQE18" s="397"/>
      <c r="CQF18" s="397"/>
      <c r="CQG18" s="397"/>
      <c r="CQH18" s="397"/>
      <c r="CQI18" s="397"/>
      <c r="CQJ18" s="397"/>
      <c r="CQK18" s="397"/>
      <c r="CQL18" s="5"/>
      <c r="CQM18" s="5"/>
      <c r="CQN18" s="5"/>
      <c r="CQO18" s="5"/>
      <c r="CQP18" s="5"/>
      <c r="CQQ18" s="5"/>
      <c r="CQR18" s="5"/>
      <c r="CQS18" s="5"/>
      <c r="CQT18" s="5"/>
      <c r="CQU18" s="112"/>
      <c r="CQV18" s="112"/>
      <c r="CQW18" s="112"/>
      <c r="CQX18" s="112"/>
      <c r="CQY18" s="112"/>
      <c r="CQZ18" s="112"/>
      <c r="CRA18" s="112"/>
      <c r="CRB18" s="112"/>
      <c r="CRY18" s="5"/>
      <c r="CRZ18" s="397"/>
      <c r="CSA18" s="397"/>
      <c r="CSB18" s="397"/>
      <c r="CSC18" s="397"/>
      <c r="CSD18" s="397"/>
      <c r="CSE18" s="397"/>
      <c r="CSF18" s="397"/>
      <c r="CSG18" s="397"/>
      <c r="CSH18" s="397"/>
      <c r="CSI18" s="397"/>
      <c r="CSJ18" s="397"/>
      <c r="CSK18" s="397"/>
      <c r="CSL18" s="397"/>
      <c r="CSM18" s="397"/>
      <c r="CSN18" s="397"/>
      <c r="CSO18" s="397"/>
      <c r="CSP18" s="397"/>
      <c r="CSQ18" s="397"/>
      <c r="CSR18" s="397"/>
      <c r="CSS18" s="397"/>
      <c r="CST18" s="5"/>
      <c r="CSU18" s="5"/>
      <c r="CSV18" s="5"/>
      <c r="CSW18" s="5"/>
      <c r="CSX18" s="5"/>
      <c r="CSY18" s="5"/>
      <c r="CSZ18" s="5"/>
      <c r="CTA18" s="5"/>
      <c r="CTB18" s="5"/>
      <c r="CTC18" s="112"/>
      <c r="CTD18" s="112"/>
      <c r="CTE18" s="112"/>
      <c r="CTF18" s="112"/>
      <c r="CTG18" s="112"/>
      <c r="CTH18" s="112"/>
      <c r="CTI18" s="112"/>
      <c r="CTJ18" s="112"/>
      <c r="CUG18" s="5"/>
      <c r="CUH18" s="397"/>
      <c r="CUI18" s="397"/>
      <c r="CUJ18" s="397"/>
      <c r="CUK18" s="397"/>
      <c r="CUL18" s="397"/>
      <c r="CUM18" s="397"/>
      <c r="CUN18" s="397"/>
      <c r="CUO18" s="397"/>
      <c r="CUP18" s="397"/>
      <c r="CUQ18" s="397"/>
      <c r="CUR18" s="397"/>
      <c r="CUS18" s="397"/>
      <c r="CUT18" s="397"/>
      <c r="CUU18" s="397"/>
      <c r="CUV18" s="397"/>
      <c r="CUW18" s="397"/>
      <c r="CUX18" s="397"/>
      <c r="CUY18" s="397"/>
      <c r="CUZ18" s="397"/>
      <c r="CVA18" s="397"/>
      <c r="CVB18" s="5"/>
      <c r="CVC18" s="5"/>
      <c r="CVD18" s="5"/>
      <c r="CVE18" s="5"/>
      <c r="CVF18" s="5"/>
      <c r="CVG18" s="5"/>
      <c r="CVH18" s="5"/>
      <c r="CVI18" s="5"/>
      <c r="CVJ18" s="5"/>
      <c r="CVK18" s="112"/>
      <c r="CVL18" s="112"/>
      <c r="CVM18" s="112"/>
      <c r="CVN18" s="112"/>
      <c r="CVO18" s="112"/>
      <c r="CVP18" s="112"/>
      <c r="CVQ18" s="112"/>
      <c r="CVR18" s="112"/>
      <c r="CWO18" s="5"/>
      <c r="CWP18" s="397"/>
      <c r="CWQ18" s="397"/>
      <c r="CWR18" s="397"/>
      <c r="CWS18" s="397"/>
      <c r="CWT18" s="397"/>
      <c r="CWU18" s="397"/>
      <c r="CWV18" s="397"/>
      <c r="CWW18" s="397"/>
      <c r="CWX18" s="397"/>
      <c r="CWY18" s="397"/>
      <c r="CWZ18" s="397"/>
      <c r="CXA18" s="397"/>
      <c r="CXB18" s="397"/>
      <c r="CXC18" s="397"/>
      <c r="CXD18" s="397"/>
      <c r="CXE18" s="397"/>
      <c r="CXF18" s="397"/>
      <c r="CXG18" s="397"/>
      <c r="CXH18" s="397"/>
      <c r="CXI18" s="397"/>
      <c r="CXJ18" s="5"/>
      <c r="CXK18" s="5"/>
      <c r="CXL18" s="5"/>
      <c r="CXM18" s="5"/>
      <c r="CXN18" s="5"/>
      <c r="CXO18" s="5"/>
      <c r="CXP18" s="5"/>
      <c r="CXQ18" s="5"/>
      <c r="CXR18" s="5"/>
      <c r="CXS18" s="112"/>
      <c r="CXT18" s="112"/>
      <c r="CXU18" s="112"/>
      <c r="CXV18" s="112"/>
      <c r="CXW18" s="112"/>
      <c r="CXX18" s="112"/>
      <c r="CXY18" s="112"/>
      <c r="CXZ18" s="112"/>
      <c r="CYW18" s="5"/>
      <c r="CYX18" s="397"/>
      <c r="CYY18" s="397"/>
      <c r="CYZ18" s="397"/>
      <c r="CZA18" s="397"/>
      <c r="CZB18" s="397"/>
      <c r="CZC18" s="397"/>
      <c r="CZD18" s="397"/>
      <c r="CZE18" s="397"/>
      <c r="CZF18" s="397"/>
      <c r="CZG18" s="397"/>
      <c r="CZH18" s="397"/>
      <c r="CZI18" s="397"/>
      <c r="CZJ18" s="397"/>
      <c r="CZK18" s="397"/>
      <c r="CZL18" s="397"/>
      <c r="CZM18" s="397"/>
      <c r="CZN18" s="397"/>
      <c r="CZO18" s="397"/>
      <c r="CZP18" s="397"/>
      <c r="CZQ18" s="397"/>
      <c r="CZR18" s="5"/>
      <c r="CZS18" s="5"/>
      <c r="CZT18" s="5"/>
      <c r="CZU18" s="5"/>
      <c r="CZV18" s="5"/>
      <c r="CZW18" s="5"/>
      <c r="CZX18" s="5"/>
      <c r="CZY18" s="5"/>
      <c r="CZZ18" s="5"/>
      <c r="DAA18" s="112"/>
      <c r="DAB18" s="112"/>
      <c r="DAC18" s="112"/>
      <c r="DAD18" s="112"/>
      <c r="DAE18" s="112"/>
      <c r="DAF18" s="112"/>
      <c r="DAG18" s="112"/>
      <c r="DAH18" s="112"/>
      <c r="DBE18" s="5"/>
      <c r="DBF18" s="397"/>
      <c r="DBG18" s="397"/>
      <c r="DBH18" s="397"/>
      <c r="DBI18" s="397"/>
      <c r="DBJ18" s="397"/>
      <c r="DBK18" s="397"/>
      <c r="DBL18" s="397"/>
      <c r="DBM18" s="397"/>
      <c r="DBN18" s="397"/>
      <c r="DBO18" s="397"/>
      <c r="DBP18" s="397"/>
      <c r="DBQ18" s="397"/>
      <c r="DBR18" s="397"/>
      <c r="DBS18" s="397"/>
      <c r="DBT18" s="397"/>
      <c r="DBU18" s="397"/>
      <c r="DBV18" s="397"/>
      <c r="DBW18" s="397"/>
      <c r="DBX18" s="397"/>
      <c r="DBY18" s="397"/>
      <c r="DBZ18" s="5"/>
      <c r="DCA18" s="5"/>
      <c r="DCB18" s="5"/>
      <c r="DCC18" s="5"/>
      <c r="DCD18" s="5"/>
      <c r="DCE18" s="5"/>
      <c r="DCF18" s="5"/>
      <c r="DCG18" s="5"/>
      <c r="DCH18" s="5"/>
      <c r="DCI18" s="112"/>
      <c r="DCJ18" s="112"/>
      <c r="DCK18" s="112"/>
      <c r="DCL18" s="112"/>
      <c r="DCM18" s="112"/>
      <c r="DCN18" s="112"/>
      <c r="DCO18" s="112"/>
      <c r="DCP18" s="112"/>
      <c r="DDM18" s="5"/>
      <c r="DDN18" s="397"/>
      <c r="DDO18" s="397"/>
      <c r="DDP18" s="397"/>
      <c r="DDQ18" s="397"/>
      <c r="DDR18" s="397"/>
      <c r="DDS18" s="397"/>
      <c r="DDT18" s="397"/>
      <c r="DDU18" s="397"/>
      <c r="DDV18" s="397"/>
      <c r="DDW18" s="397"/>
      <c r="DDX18" s="397"/>
      <c r="DDY18" s="397"/>
      <c r="DDZ18" s="397"/>
      <c r="DEA18" s="397"/>
      <c r="DEB18" s="397"/>
      <c r="DEC18" s="397"/>
      <c r="DED18" s="397"/>
      <c r="DEE18" s="397"/>
      <c r="DEF18" s="397"/>
      <c r="DEG18" s="397"/>
      <c r="DEH18" s="5"/>
      <c r="DEI18" s="5"/>
      <c r="DEJ18" s="5"/>
      <c r="DEK18" s="5"/>
      <c r="DEL18" s="5"/>
      <c r="DEM18" s="5"/>
      <c r="DEN18" s="5"/>
      <c r="DEO18" s="5"/>
      <c r="DEP18" s="5"/>
      <c r="DEQ18" s="112"/>
      <c r="DER18" s="112"/>
      <c r="DES18" s="112"/>
      <c r="DET18" s="112"/>
      <c r="DEU18" s="112"/>
      <c r="DEV18" s="112"/>
      <c r="DEW18" s="112"/>
      <c r="DEX18" s="112"/>
      <c r="DFU18" s="5"/>
      <c r="DFV18" s="397"/>
      <c r="DFW18" s="397"/>
      <c r="DFX18" s="397"/>
      <c r="DFY18" s="397"/>
      <c r="DFZ18" s="397"/>
      <c r="DGA18" s="397"/>
      <c r="DGB18" s="397"/>
      <c r="DGC18" s="397"/>
      <c r="DGD18" s="397"/>
      <c r="DGE18" s="397"/>
      <c r="DGF18" s="397"/>
      <c r="DGG18" s="397"/>
      <c r="DGH18" s="397"/>
      <c r="DGI18" s="397"/>
      <c r="DGJ18" s="397"/>
      <c r="DGK18" s="397"/>
      <c r="DGL18" s="397"/>
      <c r="DGM18" s="397"/>
      <c r="DGN18" s="397"/>
      <c r="DGO18" s="397"/>
      <c r="DGP18" s="5"/>
      <c r="DGQ18" s="5"/>
      <c r="DGR18" s="5"/>
      <c r="DGS18" s="5"/>
      <c r="DGT18" s="5"/>
      <c r="DGU18" s="5"/>
      <c r="DGV18" s="5"/>
      <c r="DGW18" s="5"/>
      <c r="DGX18" s="5"/>
      <c r="DGY18" s="112"/>
      <c r="DGZ18" s="112"/>
      <c r="DHA18" s="112"/>
      <c r="DHB18" s="112"/>
      <c r="DHC18" s="112"/>
      <c r="DHD18" s="112"/>
      <c r="DHE18" s="112"/>
      <c r="DHF18" s="112"/>
      <c r="DIC18" s="5"/>
      <c r="DID18" s="397"/>
      <c r="DIE18" s="397"/>
      <c r="DIF18" s="397"/>
      <c r="DIG18" s="397"/>
      <c r="DIH18" s="397"/>
      <c r="DII18" s="397"/>
      <c r="DIJ18" s="397"/>
      <c r="DIK18" s="397"/>
      <c r="DIL18" s="397"/>
      <c r="DIM18" s="397"/>
      <c r="DIN18" s="397"/>
      <c r="DIO18" s="397"/>
      <c r="DIP18" s="397"/>
      <c r="DIQ18" s="397"/>
      <c r="DIR18" s="397"/>
      <c r="DIS18" s="397"/>
      <c r="DIT18" s="397"/>
      <c r="DIU18" s="397"/>
      <c r="DIV18" s="397"/>
      <c r="DIW18" s="397"/>
      <c r="DIX18" s="5"/>
      <c r="DIY18" s="5"/>
      <c r="DIZ18" s="5"/>
      <c r="DJA18" s="5"/>
      <c r="DJB18" s="5"/>
      <c r="DJC18" s="5"/>
      <c r="DJD18" s="5"/>
      <c r="DJE18" s="5"/>
      <c r="DJF18" s="5"/>
      <c r="DJG18" s="112"/>
      <c r="DJH18" s="112"/>
      <c r="DJI18" s="112"/>
      <c r="DJJ18" s="112"/>
      <c r="DJK18" s="112"/>
      <c r="DJL18" s="112"/>
      <c r="DJM18" s="112"/>
      <c r="DJN18" s="112"/>
      <c r="DKK18" s="5"/>
      <c r="DKL18" s="397"/>
      <c r="DKM18" s="397"/>
      <c r="DKN18" s="397"/>
      <c r="DKO18" s="397"/>
      <c r="DKP18" s="397"/>
      <c r="DKQ18" s="397"/>
      <c r="DKR18" s="397"/>
      <c r="DKS18" s="397"/>
      <c r="DKT18" s="397"/>
      <c r="DKU18" s="397"/>
      <c r="DKV18" s="397"/>
      <c r="DKW18" s="397"/>
      <c r="DKX18" s="397"/>
      <c r="DKY18" s="397"/>
      <c r="DKZ18" s="397"/>
      <c r="DLA18" s="397"/>
      <c r="DLB18" s="397"/>
      <c r="DLC18" s="397"/>
      <c r="DLD18" s="397"/>
      <c r="DLE18" s="397"/>
      <c r="DLF18" s="5"/>
      <c r="DLG18" s="5"/>
      <c r="DLH18" s="5"/>
      <c r="DLI18" s="5"/>
      <c r="DLJ18" s="5"/>
      <c r="DLK18" s="5"/>
      <c r="DLL18" s="5"/>
      <c r="DLM18" s="5"/>
      <c r="DLN18" s="5"/>
      <c r="DLO18" s="112"/>
      <c r="DLP18" s="112"/>
      <c r="DLQ18" s="112"/>
      <c r="DLR18" s="112"/>
      <c r="DLS18" s="112"/>
      <c r="DLT18" s="112"/>
      <c r="DLU18" s="112"/>
      <c r="DLV18" s="112"/>
      <c r="DMS18" s="5"/>
      <c r="DMT18" s="397"/>
      <c r="DMU18" s="397"/>
      <c r="DMV18" s="397"/>
      <c r="DMW18" s="397"/>
      <c r="DMX18" s="397"/>
      <c r="DMY18" s="397"/>
      <c r="DMZ18" s="397"/>
      <c r="DNA18" s="397"/>
      <c r="DNB18" s="397"/>
      <c r="DNC18" s="397"/>
      <c r="DND18" s="397"/>
      <c r="DNE18" s="397"/>
      <c r="DNF18" s="397"/>
      <c r="DNG18" s="397"/>
      <c r="DNH18" s="397"/>
      <c r="DNI18" s="397"/>
      <c r="DNJ18" s="397"/>
      <c r="DNK18" s="397"/>
      <c r="DNL18" s="397"/>
      <c r="DNM18" s="397"/>
      <c r="DNN18" s="5"/>
      <c r="DNO18" s="5"/>
      <c r="DNP18" s="5"/>
      <c r="DNQ18" s="5"/>
      <c r="DNR18" s="5"/>
      <c r="DNS18" s="5"/>
      <c r="DNT18" s="5"/>
      <c r="DNU18" s="5"/>
      <c r="DNV18" s="5"/>
      <c r="DNW18" s="112"/>
      <c r="DNX18" s="112"/>
      <c r="DNY18" s="112"/>
      <c r="DNZ18" s="112"/>
      <c r="DOA18" s="112"/>
      <c r="DOB18" s="112"/>
      <c r="DOC18" s="112"/>
      <c r="DOD18" s="112"/>
      <c r="DPA18" s="5"/>
      <c r="DPB18" s="397"/>
      <c r="DPC18" s="397"/>
      <c r="DPD18" s="397"/>
      <c r="DPE18" s="397"/>
      <c r="DPF18" s="397"/>
      <c r="DPG18" s="397"/>
      <c r="DPH18" s="397"/>
      <c r="DPI18" s="397"/>
      <c r="DPJ18" s="397"/>
      <c r="DPK18" s="397"/>
      <c r="DPL18" s="397"/>
      <c r="DPM18" s="397"/>
      <c r="DPN18" s="397"/>
      <c r="DPO18" s="397"/>
      <c r="DPP18" s="397"/>
      <c r="DPQ18" s="397"/>
      <c r="DPR18" s="397"/>
      <c r="DPS18" s="397"/>
      <c r="DPT18" s="397"/>
      <c r="DPU18" s="397"/>
      <c r="DPV18" s="5"/>
      <c r="DPW18" s="5"/>
      <c r="DPX18" s="5"/>
      <c r="DPY18" s="5"/>
      <c r="DPZ18" s="5"/>
      <c r="DQA18" s="5"/>
      <c r="DQB18" s="5"/>
      <c r="DQC18" s="5"/>
      <c r="DQD18" s="5"/>
      <c r="DQE18" s="112"/>
      <c r="DQF18" s="112"/>
      <c r="DQG18" s="112"/>
      <c r="DQH18" s="112"/>
      <c r="DQI18" s="112"/>
      <c r="DQJ18" s="112"/>
      <c r="DQK18" s="112"/>
      <c r="DQL18" s="112"/>
      <c r="DRI18" s="5"/>
      <c r="DRJ18" s="397"/>
      <c r="DRK18" s="397"/>
      <c r="DRL18" s="397"/>
      <c r="DRM18" s="397"/>
      <c r="DRN18" s="397"/>
      <c r="DRO18" s="397"/>
      <c r="DRP18" s="397"/>
      <c r="DRQ18" s="397"/>
      <c r="DRR18" s="397"/>
      <c r="DRS18" s="397"/>
      <c r="DRT18" s="397"/>
      <c r="DRU18" s="397"/>
      <c r="DRV18" s="397"/>
      <c r="DRW18" s="397"/>
      <c r="DRX18" s="397"/>
      <c r="DRY18" s="397"/>
      <c r="DRZ18" s="397"/>
      <c r="DSA18" s="397"/>
      <c r="DSB18" s="397"/>
      <c r="DSC18" s="397"/>
      <c r="DSD18" s="5"/>
      <c r="DSE18" s="5"/>
      <c r="DSF18" s="5"/>
      <c r="DSG18" s="5"/>
      <c r="DSH18" s="5"/>
      <c r="DSI18" s="5"/>
      <c r="DSJ18" s="5"/>
      <c r="DSK18" s="5"/>
      <c r="DSL18" s="5"/>
      <c r="DSM18" s="112"/>
      <c r="DSN18" s="112"/>
      <c r="DSO18" s="112"/>
      <c r="DSP18" s="112"/>
      <c r="DSQ18" s="112"/>
      <c r="DSR18" s="112"/>
      <c r="DSS18" s="112"/>
      <c r="DST18" s="112"/>
      <c r="DTQ18" s="5"/>
      <c r="DTR18" s="397"/>
      <c r="DTS18" s="397"/>
      <c r="DTT18" s="397"/>
      <c r="DTU18" s="397"/>
      <c r="DTV18" s="397"/>
      <c r="DTW18" s="397"/>
      <c r="DTX18" s="397"/>
      <c r="DTY18" s="397"/>
      <c r="DTZ18" s="397"/>
      <c r="DUA18" s="397"/>
      <c r="DUB18" s="397"/>
      <c r="DUC18" s="397"/>
      <c r="DUD18" s="397"/>
      <c r="DUE18" s="397"/>
      <c r="DUF18" s="397"/>
      <c r="DUG18" s="397"/>
      <c r="DUH18" s="397"/>
      <c r="DUI18" s="397"/>
      <c r="DUJ18" s="397"/>
      <c r="DUK18" s="397"/>
      <c r="DUL18" s="5"/>
      <c r="DUM18" s="5"/>
      <c r="DUN18" s="5"/>
      <c r="DUO18" s="5"/>
      <c r="DUP18" s="5"/>
      <c r="DUQ18" s="5"/>
      <c r="DUR18" s="5"/>
      <c r="DUS18" s="5"/>
      <c r="DUT18" s="5"/>
      <c r="DUU18" s="112"/>
      <c r="DUV18" s="112"/>
      <c r="DUW18" s="112"/>
      <c r="DUX18" s="112"/>
      <c r="DUY18" s="112"/>
      <c r="DUZ18" s="112"/>
      <c r="DVA18" s="112"/>
      <c r="DVB18" s="112"/>
      <c r="DVY18" s="5"/>
      <c r="DVZ18" s="397"/>
      <c r="DWA18" s="397"/>
      <c r="DWB18" s="397"/>
      <c r="DWC18" s="397"/>
      <c r="DWD18" s="397"/>
      <c r="DWE18" s="397"/>
      <c r="DWF18" s="397"/>
      <c r="DWG18" s="397"/>
      <c r="DWH18" s="397"/>
      <c r="DWI18" s="397"/>
      <c r="DWJ18" s="397"/>
      <c r="DWK18" s="397"/>
      <c r="DWL18" s="397"/>
      <c r="DWM18" s="397"/>
      <c r="DWN18" s="397"/>
      <c r="DWO18" s="397"/>
      <c r="DWP18" s="397"/>
      <c r="DWQ18" s="397"/>
      <c r="DWR18" s="397"/>
      <c r="DWS18" s="397"/>
      <c r="DWT18" s="5"/>
      <c r="DWU18" s="5"/>
      <c r="DWV18" s="5"/>
      <c r="DWW18" s="5"/>
      <c r="DWX18" s="5"/>
      <c r="DWY18" s="5"/>
      <c r="DWZ18" s="5"/>
      <c r="DXA18" s="5"/>
      <c r="DXB18" s="5"/>
      <c r="DXC18" s="112"/>
      <c r="DXD18" s="112"/>
      <c r="DXE18" s="112"/>
      <c r="DXF18" s="112"/>
      <c r="DXG18" s="112"/>
      <c r="DXH18" s="112"/>
      <c r="DXI18" s="112"/>
      <c r="DXJ18" s="112"/>
      <c r="DYG18" s="5"/>
      <c r="DYH18" s="397"/>
      <c r="DYI18" s="397"/>
      <c r="DYJ18" s="397"/>
      <c r="DYK18" s="397"/>
      <c r="DYL18" s="397"/>
      <c r="DYM18" s="397"/>
      <c r="DYN18" s="397"/>
      <c r="DYO18" s="397"/>
      <c r="DYP18" s="397"/>
      <c r="DYQ18" s="397"/>
      <c r="DYR18" s="397"/>
      <c r="DYS18" s="397"/>
      <c r="DYT18" s="397"/>
      <c r="DYU18" s="397"/>
      <c r="DYV18" s="397"/>
      <c r="DYW18" s="397"/>
      <c r="DYX18" s="397"/>
      <c r="DYY18" s="397"/>
      <c r="DYZ18" s="397"/>
      <c r="DZA18" s="397"/>
      <c r="DZB18" s="5"/>
      <c r="DZC18" s="5"/>
      <c r="DZD18" s="5"/>
      <c r="DZE18" s="5"/>
      <c r="DZF18" s="5"/>
      <c r="DZG18" s="5"/>
      <c r="DZH18" s="5"/>
      <c r="DZI18" s="5"/>
      <c r="DZJ18" s="5"/>
      <c r="DZK18" s="112"/>
      <c r="DZL18" s="112"/>
      <c r="DZM18" s="112"/>
      <c r="DZN18" s="112"/>
      <c r="DZO18" s="112"/>
      <c r="DZP18" s="112"/>
      <c r="DZQ18" s="112"/>
      <c r="DZR18" s="112"/>
      <c r="EAO18" s="5"/>
      <c r="EAP18" s="397"/>
      <c r="EAQ18" s="397"/>
      <c r="EAR18" s="397"/>
      <c r="EAS18" s="397"/>
      <c r="EAT18" s="397"/>
      <c r="EAU18" s="397"/>
      <c r="EAV18" s="397"/>
      <c r="EAW18" s="397"/>
      <c r="EAX18" s="397"/>
      <c r="EAY18" s="397"/>
      <c r="EAZ18" s="397"/>
      <c r="EBA18" s="397"/>
      <c r="EBB18" s="397"/>
      <c r="EBC18" s="397"/>
      <c r="EBD18" s="397"/>
      <c r="EBE18" s="397"/>
      <c r="EBF18" s="397"/>
      <c r="EBG18" s="397"/>
      <c r="EBH18" s="397"/>
      <c r="EBI18" s="397"/>
      <c r="EBJ18" s="5"/>
      <c r="EBK18" s="5"/>
      <c r="EBL18" s="5"/>
      <c r="EBM18" s="5"/>
      <c r="EBN18" s="5"/>
      <c r="EBO18" s="5"/>
      <c r="EBP18" s="5"/>
      <c r="EBQ18" s="5"/>
      <c r="EBR18" s="5"/>
      <c r="EBS18" s="112"/>
      <c r="EBT18" s="112"/>
      <c r="EBU18" s="112"/>
      <c r="EBV18" s="112"/>
      <c r="EBW18" s="112"/>
      <c r="EBX18" s="112"/>
      <c r="EBY18" s="112"/>
      <c r="EBZ18" s="112"/>
      <c r="ECW18" s="5"/>
      <c r="ECX18" s="397"/>
      <c r="ECY18" s="397"/>
      <c r="ECZ18" s="397"/>
      <c r="EDA18" s="397"/>
      <c r="EDB18" s="397"/>
      <c r="EDC18" s="397"/>
      <c r="EDD18" s="397"/>
      <c r="EDE18" s="397"/>
      <c r="EDF18" s="397"/>
      <c r="EDG18" s="397"/>
      <c r="EDH18" s="397"/>
      <c r="EDI18" s="397"/>
      <c r="EDJ18" s="397"/>
      <c r="EDK18" s="397"/>
      <c r="EDL18" s="397"/>
      <c r="EDM18" s="397"/>
      <c r="EDN18" s="397"/>
      <c r="EDO18" s="397"/>
      <c r="EDP18" s="397"/>
      <c r="EDQ18" s="397"/>
      <c r="EDR18" s="5"/>
      <c r="EDS18" s="5"/>
      <c r="EDT18" s="5"/>
      <c r="EDU18" s="5"/>
      <c r="EDV18" s="5"/>
      <c r="EDW18" s="5"/>
      <c r="EDX18" s="5"/>
      <c r="EDY18" s="5"/>
      <c r="EDZ18" s="5"/>
      <c r="EEA18" s="112"/>
      <c r="EEB18" s="112"/>
      <c r="EEC18" s="112"/>
      <c r="EED18" s="112"/>
      <c r="EEE18" s="112"/>
      <c r="EEF18" s="112"/>
      <c r="EEG18" s="112"/>
      <c r="EEH18" s="112"/>
      <c r="EFE18" s="5"/>
      <c r="EFF18" s="397"/>
      <c r="EFG18" s="397"/>
      <c r="EFH18" s="397"/>
      <c r="EFI18" s="397"/>
      <c r="EFJ18" s="397"/>
      <c r="EFK18" s="397"/>
      <c r="EFL18" s="397"/>
      <c r="EFM18" s="397"/>
      <c r="EFN18" s="397"/>
      <c r="EFO18" s="397"/>
      <c r="EFP18" s="397"/>
      <c r="EFQ18" s="397"/>
      <c r="EFR18" s="397"/>
      <c r="EFS18" s="397"/>
      <c r="EFT18" s="397"/>
      <c r="EFU18" s="397"/>
      <c r="EFV18" s="397"/>
      <c r="EFW18" s="397"/>
      <c r="EFX18" s="397"/>
      <c r="EFY18" s="397"/>
      <c r="EFZ18" s="5"/>
      <c r="EGA18" s="5"/>
      <c r="EGB18" s="5"/>
      <c r="EGC18" s="5"/>
      <c r="EGD18" s="5"/>
      <c r="EGE18" s="5"/>
      <c r="EGF18" s="5"/>
      <c r="EGG18" s="5"/>
      <c r="EGH18" s="5"/>
      <c r="EGI18" s="112"/>
      <c r="EGJ18" s="112"/>
      <c r="EGK18" s="112"/>
      <c r="EGL18" s="112"/>
      <c r="EGM18" s="112"/>
      <c r="EGN18" s="112"/>
      <c r="EGO18" s="112"/>
      <c r="EGP18" s="112"/>
      <c r="EHM18" s="5"/>
      <c r="EHN18" s="397"/>
      <c r="EHO18" s="397"/>
      <c r="EHP18" s="397"/>
      <c r="EHQ18" s="397"/>
      <c r="EHR18" s="397"/>
      <c r="EHS18" s="397"/>
      <c r="EHT18" s="397"/>
      <c r="EHU18" s="397"/>
      <c r="EHV18" s="397"/>
      <c r="EHW18" s="397"/>
      <c r="EHX18" s="397"/>
      <c r="EHY18" s="397"/>
      <c r="EHZ18" s="397"/>
      <c r="EIA18" s="397"/>
      <c r="EIB18" s="397"/>
      <c r="EIC18" s="397"/>
      <c r="EID18" s="397"/>
      <c r="EIE18" s="397"/>
      <c r="EIF18" s="397"/>
      <c r="EIG18" s="397"/>
      <c r="EIH18" s="5"/>
      <c r="EII18" s="5"/>
      <c r="EIJ18" s="5"/>
      <c r="EIK18" s="5"/>
      <c r="EIL18" s="5"/>
      <c r="EIM18" s="5"/>
      <c r="EIN18" s="5"/>
      <c r="EIO18" s="5"/>
      <c r="EIP18" s="5"/>
      <c r="EIQ18" s="112"/>
      <c r="EIR18" s="112"/>
      <c r="EIS18" s="112"/>
      <c r="EIT18" s="112"/>
      <c r="EIU18" s="112"/>
      <c r="EIV18" s="112"/>
      <c r="EIW18" s="112"/>
      <c r="EIX18" s="112"/>
      <c r="EJU18" s="5"/>
      <c r="EJV18" s="397"/>
      <c r="EJW18" s="397"/>
      <c r="EJX18" s="397"/>
      <c r="EJY18" s="397"/>
      <c r="EJZ18" s="397"/>
      <c r="EKA18" s="397"/>
      <c r="EKB18" s="397"/>
      <c r="EKC18" s="397"/>
      <c r="EKD18" s="397"/>
      <c r="EKE18" s="397"/>
      <c r="EKF18" s="397"/>
      <c r="EKG18" s="397"/>
      <c r="EKH18" s="397"/>
      <c r="EKI18" s="397"/>
      <c r="EKJ18" s="397"/>
      <c r="EKK18" s="397"/>
      <c r="EKL18" s="397"/>
      <c r="EKM18" s="397"/>
      <c r="EKN18" s="397"/>
      <c r="EKO18" s="397"/>
      <c r="EKP18" s="5"/>
      <c r="EKQ18" s="5"/>
      <c r="EKR18" s="5"/>
      <c r="EKS18" s="5"/>
      <c r="EKT18" s="5"/>
      <c r="EKU18" s="5"/>
      <c r="EKV18" s="5"/>
      <c r="EKW18" s="5"/>
      <c r="EKX18" s="5"/>
      <c r="EKY18" s="112"/>
      <c r="EKZ18" s="112"/>
      <c r="ELA18" s="112"/>
      <c r="ELB18" s="112"/>
      <c r="ELC18" s="112"/>
      <c r="ELD18" s="112"/>
      <c r="ELE18" s="112"/>
      <c r="ELF18" s="112"/>
      <c r="EMC18" s="5"/>
      <c r="EMD18" s="397"/>
      <c r="EME18" s="397"/>
      <c r="EMF18" s="397"/>
      <c r="EMG18" s="397"/>
      <c r="EMH18" s="397"/>
      <c r="EMI18" s="397"/>
      <c r="EMJ18" s="397"/>
      <c r="EMK18" s="397"/>
      <c r="EML18" s="397"/>
      <c r="EMM18" s="397"/>
      <c r="EMN18" s="397"/>
      <c r="EMO18" s="397"/>
      <c r="EMP18" s="397"/>
      <c r="EMQ18" s="397"/>
      <c r="EMR18" s="397"/>
      <c r="EMS18" s="397"/>
      <c r="EMT18" s="397"/>
      <c r="EMU18" s="397"/>
      <c r="EMV18" s="397"/>
      <c r="EMW18" s="397"/>
      <c r="EMX18" s="5"/>
      <c r="EMY18" s="5"/>
      <c r="EMZ18" s="5"/>
      <c r="ENA18" s="5"/>
      <c r="ENB18" s="5"/>
      <c r="ENC18" s="5"/>
      <c r="END18" s="5"/>
      <c r="ENE18" s="5"/>
      <c r="ENF18" s="5"/>
      <c r="ENG18" s="112"/>
      <c r="ENH18" s="112"/>
      <c r="ENI18" s="112"/>
      <c r="ENJ18" s="112"/>
      <c r="ENK18" s="112"/>
      <c r="ENL18" s="112"/>
      <c r="ENM18" s="112"/>
      <c r="ENN18" s="112"/>
      <c r="EOK18" s="5"/>
      <c r="EOL18" s="397"/>
      <c r="EOM18" s="397"/>
      <c r="EON18" s="397"/>
      <c r="EOO18" s="397"/>
      <c r="EOP18" s="397"/>
      <c r="EOQ18" s="397"/>
      <c r="EOR18" s="397"/>
      <c r="EOS18" s="397"/>
      <c r="EOT18" s="397"/>
      <c r="EOU18" s="397"/>
      <c r="EOV18" s="397"/>
      <c r="EOW18" s="397"/>
      <c r="EOX18" s="397"/>
      <c r="EOY18" s="397"/>
      <c r="EOZ18" s="397"/>
      <c r="EPA18" s="397"/>
      <c r="EPB18" s="397"/>
      <c r="EPC18" s="397"/>
      <c r="EPD18" s="397"/>
      <c r="EPE18" s="397"/>
      <c r="EPF18" s="5"/>
      <c r="EPG18" s="5"/>
      <c r="EPH18" s="5"/>
      <c r="EPI18" s="5"/>
      <c r="EPJ18" s="5"/>
      <c r="EPK18" s="5"/>
      <c r="EPL18" s="5"/>
      <c r="EPM18" s="5"/>
      <c r="EPN18" s="5"/>
      <c r="EPO18" s="112"/>
      <c r="EPP18" s="112"/>
      <c r="EPQ18" s="112"/>
      <c r="EPR18" s="112"/>
      <c r="EPS18" s="112"/>
      <c r="EPT18" s="112"/>
      <c r="EPU18" s="112"/>
      <c r="EPV18" s="112"/>
      <c r="EQS18" s="5"/>
      <c r="EQT18" s="397"/>
      <c r="EQU18" s="397"/>
      <c r="EQV18" s="397"/>
      <c r="EQW18" s="397"/>
      <c r="EQX18" s="397"/>
      <c r="EQY18" s="397"/>
      <c r="EQZ18" s="397"/>
      <c r="ERA18" s="397"/>
      <c r="ERB18" s="397"/>
      <c r="ERC18" s="397"/>
      <c r="ERD18" s="397"/>
      <c r="ERE18" s="397"/>
      <c r="ERF18" s="397"/>
      <c r="ERG18" s="397"/>
      <c r="ERH18" s="397"/>
      <c r="ERI18" s="397"/>
      <c r="ERJ18" s="397"/>
      <c r="ERK18" s="397"/>
      <c r="ERL18" s="397"/>
      <c r="ERM18" s="397"/>
      <c r="ERN18" s="5"/>
      <c r="ERO18" s="5"/>
      <c r="ERP18" s="5"/>
      <c r="ERQ18" s="5"/>
      <c r="ERR18" s="5"/>
      <c r="ERS18" s="5"/>
      <c r="ERT18" s="5"/>
      <c r="ERU18" s="5"/>
      <c r="ERV18" s="5"/>
      <c r="ERW18" s="112"/>
      <c r="ERX18" s="112"/>
      <c r="ERY18" s="112"/>
      <c r="ERZ18" s="112"/>
      <c r="ESA18" s="112"/>
      <c r="ESB18" s="112"/>
      <c r="ESC18" s="112"/>
      <c r="ESD18" s="112"/>
      <c r="ETA18" s="5"/>
      <c r="ETB18" s="397"/>
      <c r="ETC18" s="397"/>
      <c r="ETD18" s="397"/>
      <c r="ETE18" s="397"/>
      <c r="ETF18" s="397"/>
      <c r="ETG18" s="397"/>
      <c r="ETH18" s="397"/>
      <c r="ETI18" s="397"/>
      <c r="ETJ18" s="397"/>
      <c r="ETK18" s="397"/>
      <c r="ETL18" s="397"/>
      <c r="ETM18" s="397"/>
      <c r="ETN18" s="397"/>
      <c r="ETO18" s="397"/>
      <c r="ETP18" s="397"/>
      <c r="ETQ18" s="397"/>
      <c r="ETR18" s="397"/>
      <c r="ETS18" s="397"/>
      <c r="ETT18" s="397"/>
      <c r="ETU18" s="397"/>
      <c r="ETV18" s="5"/>
      <c r="ETW18" s="5"/>
      <c r="ETX18" s="5"/>
      <c r="ETY18" s="5"/>
      <c r="ETZ18" s="5"/>
      <c r="EUA18" s="5"/>
      <c r="EUB18" s="5"/>
      <c r="EUC18" s="5"/>
      <c r="EUD18" s="5"/>
      <c r="EUE18" s="112"/>
      <c r="EUF18" s="112"/>
      <c r="EUG18" s="112"/>
      <c r="EUH18" s="112"/>
      <c r="EUI18" s="112"/>
      <c r="EUJ18" s="112"/>
      <c r="EUK18" s="112"/>
      <c r="EUL18" s="112"/>
      <c r="EVI18" s="5"/>
      <c r="EVJ18" s="397"/>
      <c r="EVK18" s="397"/>
      <c r="EVL18" s="397"/>
      <c r="EVM18" s="397"/>
      <c r="EVN18" s="397"/>
      <c r="EVO18" s="397"/>
      <c r="EVP18" s="397"/>
      <c r="EVQ18" s="397"/>
      <c r="EVR18" s="397"/>
      <c r="EVS18" s="397"/>
      <c r="EVT18" s="397"/>
      <c r="EVU18" s="397"/>
      <c r="EVV18" s="397"/>
      <c r="EVW18" s="397"/>
      <c r="EVX18" s="397"/>
      <c r="EVY18" s="397"/>
      <c r="EVZ18" s="397"/>
      <c r="EWA18" s="397"/>
      <c r="EWB18" s="397"/>
      <c r="EWC18" s="397"/>
      <c r="EWD18" s="5"/>
      <c r="EWE18" s="5"/>
      <c r="EWF18" s="5"/>
      <c r="EWG18" s="5"/>
      <c r="EWH18" s="5"/>
      <c r="EWI18" s="5"/>
      <c r="EWJ18" s="5"/>
      <c r="EWK18" s="5"/>
      <c r="EWL18" s="5"/>
      <c r="EWM18" s="112"/>
      <c r="EWN18" s="112"/>
      <c r="EWO18" s="112"/>
      <c r="EWP18" s="112"/>
      <c r="EWQ18" s="112"/>
      <c r="EWR18" s="112"/>
      <c r="EWS18" s="112"/>
      <c r="EWT18" s="112"/>
      <c r="EXQ18" s="5"/>
      <c r="EXR18" s="397"/>
      <c r="EXS18" s="397"/>
      <c r="EXT18" s="397"/>
      <c r="EXU18" s="397"/>
      <c r="EXV18" s="397"/>
      <c r="EXW18" s="397"/>
      <c r="EXX18" s="397"/>
      <c r="EXY18" s="397"/>
      <c r="EXZ18" s="397"/>
      <c r="EYA18" s="397"/>
      <c r="EYB18" s="397"/>
      <c r="EYC18" s="397"/>
      <c r="EYD18" s="397"/>
      <c r="EYE18" s="397"/>
      <c r="EYF18" s="397"/>
      <c r="EYG18" s="397"/>
      <c r="EYH18" s="397"/>
      <c r="EYI18" s="397"/>
      <c r="EYJ18" s="397"/>
      <c r="EYK18" s="397"/>
      <c r="EYL18" s="5"/>
      <c r="EYM18" s="5"/>
      <c r="EYN18" s="5"/>
      <c r="EYO18" s="5"/>
      <c r="EYP18" s="5"/>
      <c r="EYQ18" s="5"/>
      <c r="EYR18" s="5"/>
      <c r="EYS18" s="5"/>
      <c r="EYT18" s="5"/>
      <c r="EYU18" s="112"/>
      <c r="EYV18" s="112"/>
      <c r="EYW18" s="112"/>
      <c r="EYX18" s="112"/>
      <c r="EYY18" s="112"/>
      <c r="EYZ18" s="112"/>
      <c r="EZA18" s="112"/>
      <c r="EZB18" s="112"/>
      <c r="EZY18" s="5"/>
      <c r="EZZ18" s="397"/>
      <c r="FAA18" s="397"/>
      <c r="FAB18" s="397"/>
      <c r="FAC18" s="397"/>
      <c r="FAD18" s="397"/>
      <c r="FAE18" s="397"/>
      <c r="FAF18" s="397"/>
      <c r="FAG18" s="397"/>
      <c r="FAH18" s="397"/>
      <c r="FAI18" s="397"/>
      <c r="FAJ18" s="397"/>
      <c r="FAK18" s="397"/>
      <c r="FAL18" s="397"/>
      <c r="FAM18" s="397"/>
      <c r="FAN18" s="397"/>
      <c r="FAO18" s="397"/>
      <c r="FAP18" s="397"/>
      <c r="FAQ18" s="397"/>
      <c r="FAR18" s="397"/>
      <c r="FAS18" s="397"/>
      <c r="FAT18" s="5"/>
      <c r="FAU18" s="5"/>
      <c r="FAV18" s="5"/>
      <c r="FAW18" s="5"/>
      <c r="FAX18" s="5"/>
      <c r="FAY18" s="5"/>
      <c r="FAZ18" s="5"/>
      <c r="FBA18" s="5"/>
      <c r="FBB18" s="5"/>
      <c r="FBC18" s="112"/>
      <c r="FBD18" s="112"/>
      <c r="FBE18" s="112"/>
      <c r="FBF18" s="112"/>
      <c r="FBG18" s="112"/>
      <c r="FBH18" s="112"/>
      <c r="FBI18" s="112"/>
      <c r="FBJ18" s="112"/>
      <c r="FCG18" s="5"/>
      <c r="FCH18" s="397"/>
      <c r="FCI18" s="397"/>
      <c r="FCJ18" s="397"/>
      <c r="FCK18" s="397"/>
      <c r="FCL18" s="397"/>
      <c r="FCM18" s="397"/>
      <c r="FCN18" s="397"/>
      <c r="FCO18" s="397"/>
      <c r="FCP18" s="397"/>
      <c r="FCQ18" s="397"/>
      <c r="FCR18" s="397"/>
      <c r="FCS18" s="397"/>
      <c r="FCT18" s="397"/>
      <c r="FCU18" s="397"/>
      <c r="FCV18" s="397"/>
      <c r="FCW18" s="397"/>
      <c r="FCX18" s="397"/>
      <c r="FCY18" s="397"/>
      <c r="FCZ18" s="397"/>
      <c r="FDA18" s="397"/>
      <c r="FDB18" s="5"/>
      <c r="FDC18" s="5"/>
      <c r="FDD18" s="5"/>
      <c r="FDE18" s="5"/>
      <c r="FDF18" s="5"/>
      <c r="FDG18" s="5"/>
      <c r="FDH18" s="5"/>
      <c r="FDI18" s="5"/>
      <c r="FDJ18" s="5"/>
      <c r="FDK18" s="112"/>
      <c r="FDL18" s="112"/>
      <c r="FDM18" s="112"/>
      <c r="FDN18" s="112"/>
      <c r="FDO18" s="112"/>
      <c r="FDP18" s="112"/>
      <c r="FDQ18" s="112"/>
      <c r="FDR18" s="112"/>
      <c r="FEO18" s="5"/>
      <c r="FEP18" s="397"/>
      <c r="FEQ18" s="397"/>
      <c r="FER18" s="397"/>
      <c r="FES18" s="397"/>
      <c r="FET18" s="397"/>
      <c r="FEU18" s="397"/>
      <c r="FEV18" s="397"/>
      <c r="FEW18" s="397"/>
      <c r="FEX18" s="397"/>
      <c r="FEY18" s="397"/>
      <c r="FEZ18" s="397"/>
      <c r="FFA18" s="397"/>
      <c r="FFB18" s="397"/>
      <c r="FFC18" s="397"/>
      <c r="FFD18" s="397"/>
      <c r="FFE18" s="397"/>
      <c r="FFF18" s="397"/>
      <c r="FFG18" s="397"/>
      <c r="FFH18" s="397"/>
      <c r="FFI18" s="397"/>
      <c r="FFJ18" s="5"/>
      <c r="FFK18" s="5"/>
      <c r="FFL18" s="5"/>
      <c r="FFM18" s="5"/>
      <c r="FFN18" s="5"/>
      <c r="FFO18" s="5"/>
      <c r="FFP18" s="5"/>
      <c r="FFQ18" s="5"/>
      <c r="FFR18" s="5"/>
      <c r="FFS18" s="112"/>
      <c r="FFT18" s="112"/>
      <c r="FFU18" s="112"/>
      <c r="FFV18" s="112"/>
      <c r="FFW18" s="112"/>
      <c r="FFX18" s="112"/>
      <c r="FFY18" s="112"/>
      <c r="FFZ18" s="112"/>
      <c r="FGW18" s="5"/>
      <c r="FGX18" s="397"/>
      <c r="FGY18" s="397"/>
      <c r="FGZ18" s="397"/>
      <c r="FHA18" s="397"/>
      <c r="FHB18" s="397"/>
      <c r="FHC18" s="397"/>
      <c r="FHD18" s="397"/>
      <c r="FHE18" s="397"/>
      <c r="FHF18" s="397"/>
      <c r="FHG18" s="397"/>
      <c r="FHH18" s="397"/>
      <c r="FHI18" s="397"/>
      <c r="FHJ18" s="397"/>
      <c r="FHK18" s="397"/>
      <c r="FHL18" s="397"/>
      <c r="FHM18" s="397"/>
      <c r="FHN18" s="397"/>
      <c r="FHO18" s="397"/>
      <c r="FHP18" s="397"/>
      <c r="FHQ18" s="397"/>
      <c r="FHR18" s="5"/>
      <c r="FHS18" s="5"/>
      <c r="FHT18" s="5"/>
      <c r="FHU18" s="5"/>
      <c r="FHV18" s="5"/>
      <c r="FHW18" s="5"/>
      <c r="FHX18" s="5"/>
      <c r="FHY18" s="5"/>
      <c r="FHZ18" s="5"/>
      <c r="FIA18" s="112"/>
      <c r="FIB18" s="112"/>
      <c r="FIC18" s="112"/>
      <c r="FID18" s="112"/>
      <c r="FIE18" s="112"/>
      <c r="FIF18" s="112"/>
      <c r="FIG18" s="112"/>
      <c r="FIH18" s="112"/>
      <c r="FJE18" s="5"/>
      <c r="FJF18" s="397"/>
      <c r="FJG18" s="397"/>
      <c r="FJH18" s="397"/>
      <c r="FJI18" s="397"/>
      <c r="FJJ18" s="397"/>
      <c r="FJK18" s="397"/>
      <c r="FJL18" s="397"/>
      <c r="FJM18" s="397"/>
      <c r="FJN18" s="397"/>
      <c r="FJO18" s="397"/>
      <c r="FJP18" s="397"/>
      <c r="FJQ18" s="397"/>
      <c r="FJR18" s="397"/>
      <c r="FJS18" s="397"/>
      <c r="FJT18" s="397"/>
      <c r="FJU18" s="397"/>
      <c r="FJV18" s="397"/>
      <c r="FJW18" s="397"/>
      <c r="FJX18" s="397"/>
      <c r="FJY18" s="397"/>
      <c r="FJZ18" s="5"/>
      <c r="FKA18" s="5"/>
      <c r="FKB18" s="5"/>
      <c r="FKC18" s="5"/>
      <c r="FKD18" s="5"/>
      <c r="FKE18" s="5"/>
      <c r="FKF18" s="5"/>
      <c r="FKG18" s="5"/>
      <c r="FKH18" s="5"/>
      <c r="FKI18" s="112"/>
      <c r="FKJ18" s="112"/>
      <c r="FKK18" s="112"/>
      <c r="FKL18" s="112"/>
      <c r="FKM18" s="112"/>
      <c r="FKN18" s="112"/>
      <c r="FKO18" s="112"/>
      <c r="FKP18" s="112"/>
      <c r="FLM18" s="5"/>
      <c r="FLN18" s="397"/>
      <c r="FLO18" s="397"/>
      <c r="FLP18" s="397"/>
      <c r="FLQ18" s="397"/>
      <c r="FLR18" s="397"/>
      <c r="FLS18" s="397"/>
      <c r="FLT18" s="397"/>
      <c r="FLU18" s="397"/>
      <c r="FLV18" s="397"/>
      <c r="FLW18" s="397"/>
      <c r="FLX18" s="397"/>
      <c r="FLY18" s="397"/>
      <c r="FLZ18" s="397"/>
      <c r="FMA18" s="397"/>
      <c r="FMB18" s="397"/>
      <c r="FMC18" s="397"/>
      <c r="FMD18" s="397"/>
      <c r="FME18" s="397"/>
      <c r="FMF18" s="397"/>
      <c r="FMG18" s="397"/>
      <c r="FMH18" s="5"/>
      <c r="FMI18" s="5"/>
      <c r="FMJ18" s="5"/>
      <c r="FMK18" s="5"/>
      <c r="FML18" s="5"/>
      <c r="FMM18" s="5"/>
      <c r="FMN18" s="5"/>
      <c r="FMO18" s="5"/>
      <c r="FMP18" s="5"/>
      <c r="FMQ18" s="112"/>
      <c r="FMR18" s="112"/>
      <c r="FMS18" s="112"/>
      <c r="FMT18" s="112"/>
      <c r="FMU18" s="112"/>
      <c r="FMV18" s="112"/>
      <c r="FMW18" s="112"/>
      <c r="FMX18" s="112"/>
      <c r="FNU18" s="5"/>
      <c r="FNV18" s="397"/>
      <c r="FNW18" s="397"/>
      <c r="FNX18" s="397"/>
      <c r="FNY18" s="397"/>
      <c r="FNZ18" s="397"/>
      <c r="FOA18" s="397"/>
      <c r="FOB18" s="397"/>
      <c r="FOC18" s="397"/>
      <c r="FOD18" s="397"/>
      <c r="FOE18" s="397"/>
      <c r="FOF18" s="397"/>
      <c r="FOG18" s="397"/>
      <c r="FOH18" s="397"/>
      <c r="FOI18" s="397"/>
      <c r="FOJ18" s="397"/>
      <c r="FOK18" s="397"/>
      <c r="FOL18" s="397"/>
      <c r="FOM18" s="397"/>
      <c r="FON18" s="397"/>
      <c r="FOO18" s="397"/>
      <c r="FOP18" s="5"/>
      <c r="FOQ18" s="5"/>
      <c r="FOR18" s="5"/>
      <c r="FOS18" s="5"/>
      <c r="FOT18" s="5"/>
      <c r="FOU18" s="5"/>
      <c r="FOV18" s="5"/>
      <c r="FOW18" s="5"/>
      <c r="FOX18" s="5"/>
      <c r="FOY18" s="112"/>
      <c r="FOZ18" s="112"/>
      <c r="FPA18" s="112"/>
      <c r="FPB18" s="112"/>
      <c r="FPC18" s="112"/>
      <c r="FPD18" s="112"/>
      <c r="FPE18" s="112"/>
      <c r="FPF18" s="112"/>
      <c r="FQC18" s="5"/>
      <c r="FQD18" s="397"/>
      <c r="FQE18" s="397"/>
      <c r="FQF18" s="397"/>
      <c r="FQG18" s="397"/>
      <c r="FQH18" s="397"/>
      <c r="FQI18" s="397"/>
      <c r="FQJ18" s="397"/>
      <c r="FQK18" s="397"/>
      <c r="FQL18" s="397"/>
      <c r="FQM18" s="397"/>
      <c r="FQN18" s="397"/>
      <c r="FQO18" s="397"/>
      <c r="FQP18" s="397"/>
      <c r="FQQ18" s="397"/>
      <c r="FQR18" s="397"/>
      <c r="FQS18" s="397"/>
      <c r="FQT18" s="397"/>
      <c r="FQU18" s="397"/>
      <c r="FQV18" s="397"/>
      <c r="FQW18" s="397"/>
      <c r="FQX18" s="5"/>
      <c r="FQY18" s="5"/>
      <c r="FQZ18" s="5"/>
      <c r="FRA18" s="5"/>
      <c r="FRB18" s="5"/>
      <c r="FRC18" s="5"/>
      <c r="FRD18" s="5"/>
      <c r="FRE18" s="5"/>
      <c r="FRF18" s="5"/>
      <c r="FRG18" s="112"/>
      <c r="FRH18" s="112"/>
      <c r="FRI18" s="112"/>
      <c r="FRJ18" s="112"/>
      <c r="FRK18" s="112"/>
      <c r="FRL18" s="112"/>
      <c r="FRM18" s="112"/>
      <c r="FRN18" s="112"/>
      <c r="FSK18" s="5"/>
      <c r="FSL18" s="397"/>
      <c r="FSM18" s="397"/>
      <c r="FSN18" s="397"/>
      <c r="FSO18" s="397"/>
      <c r="FSP18" s="397"/>
      <c r="FSQ18" s="397"/>
      <c r="FSR18" s="397"/>
      <c r="FSS18" s="397"/>
      <c r="FST18" s="397"/>
      <c r="FSU18" s="397"/>
      <c r="FSV18" s="397"/>
      <c r="FSW18" s="397"/>
      <c r="FSX18" s="397"/>
      <c r="FSY18" s="397"/>
      <c r="FSZ18" s="397"/>
      <c r="FTA18" s="397"/>
      <c r="FTB18" s="397"/>
      <c r="FTC18" s="397"/>
      <c r="FTD18" s="397"/>
      <c r="FTE18" s="397"/>
      <c r="FTF18" s="5"/>
      <c r="FTG18" s="5"/>
      <c r="FTH18" s="5"/>
      <c r="FTI18" s="5"/>
      <c r="FTJ18" s="5"/>
      <c r="FTK18" s="5"/>
      <c r="FTL18" s="5"/>
      <c r="FTM18" s="5"/>
      <c r="FTN18" s="5"/>
      <c r="FTO18" s="112"/>
      <c r="FTP18" s="112"/>
      <c r="FTQ18" s="112"/>
      <c r="FTR18" s="112"/>
      <c r="FTS18" s="112"/>
      <c r="FTT18" s="112"/>
      <c r="FTU18" s="112"/>
      <c r="FTV18" s="112"/>
      <c r="FUS18" s="5"/>
      <c r="FUT18" s="397"/>
      <c r="FUU18" s="397"/>
      <c r="FUV18" s="397"/>
      <c r="FUW18" s="397"/>
      <c r="FUX18" s="397"/>
      <c r="FUY18" s="397"/>
      <c r="FUZ18" s="397"/>
      <c r="FVA18" s="397"/>
      <c r="FVB18" s="397"/>
      <c r="FVC18" s="397"/>
      <c r="FVD18" s="397"/>
      <c r="FVE18" s="397"/>
      <c r="FVF18" s="397"/>
      <c r="FVG18" s="397"/>
      <c r="FVH18" s="397"/>
      <c r="FVI18" s="397"/>
      <c r="FVJ18" s="397"/>
      <c r="FVK18" s="397"/>
      <c r="FVL18" s="397"/>
      <c r="FVM18" s="397"/>
      <c r="FVN18" s="5"/>
      <c r="FVO18" s="5"/>
      <c r="FVP18" s="5"/>
      <c r="FVQ18" s="5"/>
      <c r="FVR18" s="5"/>
      <c r="FVS18" s="5"/>
      <c r="FVT18" s="5"/>
      <c r="FVU18" s="5"/>
      <c r="FVV18" s="5"/>
      <c r="FVW18" s="112"/>
      <c r="FVX18" s="112"/>
      <c r="FVY18" s="112"/>
      <c r="FVZ18" s="112"/>
      <c r="FWA18" s="112"/>
      <c r="FWB18" s="112"/>
      <c r="FWC18" s="112"/>
      <c r="FWD18" s="112"/>
      <c r="FXA18" s="5"/>
      <c r="FXB18" s="397"/>
      <c r="FXC18" s="397"/>
      <c r="FXD18" s="397"/>
      <c r="FXE18" s="397"/>
      <c r="FXF18" s="397"/>
      <c r="FXG18" s="397"/>
      <c r="FXH18" s="397"/>
      <c r="FXI18" s="397"/>
      <c r="FXJ18" s="397"/>
      <c r="FXK18" s="397"/>
      <c r="FXL18" s="397"/>
      <c r="FXM18" s="397"/>
      <c r="FXN18" s="397"/>
      <c r="FXO18" s="397"/>
      <c r="FXP18" s="397"/>
      <c r="FXQ18" s="397"/>
      <c r="FXR18" s="397"/>
      <c r="FXS18" s="397"/>
      <c r="FXT18" s="397"/>
      <c r="FXU18" s="397"/>
      <c r="FXV18" s="5"/>
      <c r="FXW18" s="5"/>
      <c r="FXX18" s="5"/>
      <c r="FXY18" s="5"/>
      <c r="FXZ18" s="5"/>
      <c r="FYA18" s="5"/>
      <c r="FYB18" s="5"/>
      <c r="FYC18" s="5"/>
      <c r="FYD18" s="5"/>
      <c r="FYE18" s="112"/>
      <c r="FYF18" s="112"/>
      <c r="FYG18" s="112"/>
      <c r="FYH18" s="112"/>
      <c r="FYI18" s="112"/>
      <c r="FYJ18" s="112"/>
      <c r="FYK18" s="112"/>
      <c r="FYL18" s="112"/>
      <c r="FZI18" s="5"/>
      <c r="FZJ18" s="397"/>
      <c r="FZK18" s="397"/>
      <c r="FZL18" s="397"/>
      <c r="FZM18" s="397"/>
      <c r="FZN18" s="397"/>
      <c r="FZO18" s="397"/>
      <c r="FZP18" s="397"/>
      <c r="FZQ18" s="397"/>
      <c r="FZR18" s="397"/>
      <c r="FZS18" s="397"/>
      <c r="FZT18" s="397"/>
      <c r="FZU18" s="397"/>
      <c r="FZV18" s="397"/>
      <c r="FZW18" s="397"/>
      <c r="FZX18" s="397"/>
      <c r="FZY18" s="397"/>
      <c r="FZZ18" s="397"/>
      <c r="GAA18" s="397"/>
      <c r="GAB18" s="397"/>
      <c r="GAC18" s="397"/>
      <c r="GAD18" s="5"/>
      <c r="GAE18" s="5"/>
      <c r="GAF18" s="5"/>
      <c r="GAG18" s="5"/>
      <c r="GAH18" s="5"/>
      <c r="GAI18" s="5"/>
      <c r="GAJ18" s="5"/>
      <c r="GAK18" s="5"/>
      <c r="GAL18" s="5"/>
      <c r="GAM18" s="112"/>
      <c r="GAN18" s="112"/>
      <c r="GAO18" s="112"/>
      <c r="GAP18" s="112"/>
      <c r="GAQ18" s="112"/>
      <c r="GAR18" s="112"/>
      <c r="GAS18" s="112"/>
      <c r="GAT18" s="112"/>
      <c r="GBQ18" s="5"/>
      <c r="GBR18" s="397"/>
      <c r="GBS18" s="397"/>
      <c r="GBT18" s="397"/>
      <c r="GBU18" s="397"/>
      <c r="GBV18" s="397"/>
      <c r="GBW18" s="397"/>
      <c r="GBX18" s="397"/>
      <c r="GBY18" s="397"/>
      <c r="GBZ18" s="397"/>
      <c r="GCA18" s="397"/>
      <c r="GCB18" s="397"/>
      <c r="GCC18" s="397"/>
      <c r="GCD18" s="397"/>
      <c r="GCE18" s="397"/>
      <c r="GCF18" s="397"/>
      <c r="GCG18" s="397"/>
      <c r="GCH18" s="397"/>
      <c r="GCI18" s="397"/>
      <c r="GCJ18" s="397"/>
      <c r="GCK18" s="397"/>
      <c r="GCL18" s="5"/>
      <c r="GCM18" s="5"/>
      <c r="GCN18" s="5"/>
      <c r="GCO18" s="5"/>
      <c r="GCP18" s="5"/>
      <c r="GCQ18" s="5"/>
      <c r="GCR18" s="5"/>
      <c r="GCS18" s="5"/>
      <c r="GCT18" s="5"/>
      <c r="GCU18" s="112"/>
      <c r="GCV18" s="112"/>
      <c r="GCW18" s="112"/>
      <c r="GCX18" s="112"/>
      <c r="GCY18" s="112"/>
      <c r="GCZ18" s="112"/>
      <c r="GDA18" s="112"/>
      <c r="GDB18" s="112"/>
      <c r="GDY18" s="5"/>
      <c r="GDZ18" s="397"/>
      <c r="GEA18" s="397"/>
      <c r="GEB18" s="397"/>
      <c r="GEC18" s="397"/>
      <c r="GED18" s="397"/>
      <c r="GEE18" s="397"/>
      <c r="GEF18" s="397"/>
      <c r="GEG18" s="397"/>
      <c r="GEH18" s="397"/>
      <c r="GEI18" s="397"/>
      <c r="GEJ18" s="397"/>
      <c r="GEK18" s="397"/>
      <c r="GEL18" s="397"/>
      <c r="GEM18" s="397"/>
      <c r="GEN18" s="397"/>
      <c r="GEO18" s="397"/>
      <c r="GEP18" s="397"/>
      <c r="GEQ18" s="397"/>
      <c r="GER18" s="397"/>
      <c r="GES18" s="397"/>
      <c r="GET18" s="5"/>
      <c r="GEU18" s="5"/>
      <c r="GEV18" s="5"/>
      <c r="GEW18" s="5"/>
      <c r="GEX18" s="5"/>
      <c r="GEY18" s="5"/>
      <c r="GEZ18" s="5"/>
      <c r="GFA18" s="5"/>
      <c r="GFB18" s="5"/>
      <c r="GFC18" s="112"/>
      <c r="GFD18" s="112"/>
      <c r="GFE18" s="112"/>
      <c r="GFF18" s="112"/>
      <c r="GFG18" s="112"/>
      <c r="GFH18" s="112"/>
      <c r="GFI18" s="112"/>
      <c r="GFJ18" s="112"/>
      <c r="GGG18" s="5"/>
      <c r="GGH18" s="397"/>
      <c r="GGI18" s="397"/>
      <c r="GGJ18" s="397"/>
      <c r="GGK18" s="397"/>
      <c r="GGL18" s="397"/>
      <c r="GGM18" s="397"/>
      <c r="GGN18" s="397"/>
      <c r="GGO18" s="397"/>
      <c r="GGP18" s="397"/>
      <c r="GGQ18" s="397"/>
      <c r="GGR18" s="397"/>
      <c r="GGS18" s="397"/>
      <c r="GGT18" s="397"/>
      <c r="GGU18" s="397"/>
      <c r="GGV18" s="397"/>
      <c r="GGW18" s="397"/>
      <c r="GGX18" s="397"/>
      <c r="GGY18" s="397"/>
      <c r="GGZ18" s="397"/>
      <c r="GHA18" s="397"/>
      <c r="GHB18" s="5"/>
      <c r="GHC18" s="5"/>
      <c r="GHD18" s="5"/>
      <c r="GHE18" s="5"/>
      <c r="GHF18" s="5"/>
      <c r="GHG18" s="5"/>
      <c r="GHH18" s="5"/>
      <c r="GHI18" s="5"/>
      <c r="GHJ18" s="5"/>
      <c r="GHK18" s="112"/>
      <c r="GHL18" s="112"/>
      <c r="GHM18" s="112"/>
      <c r="GHN18" s="112"/>
      <c r="GHO18" s="112"/>
      <c r="GHP18" s="112"/>
      <c r="GHQ18" s="112"/>
      <c r="GHR18" s="112"/>
      <c r="GIO18" s="5"/>
      <c r="GIP18" s="397"/>
      <c r="GIQ18" s="397"/>
      <c r="GIR18" s="397"/>
      <c r="GIS18" s="397"/>
      <c r="GIT18" s="397"/>
      <c r="GIU18" s="397"/>
      <c r="GIV18" s="397"/>
      <c r="GIW18" s="397"/>
      <c r="GIX18" s="397"/>
      <c r="GIY18" s="397"/>
      <c r="GIZ18" s="397"/>
      <c r="GJA18" s="397"/>
      <c r="GJB18" s="397"/>
      <c r="GJC18" s="397"/>
      <c r="GJD18" s="397"/>
      <c r="GJE18" s="397"/>
      <c r="GJF18" s="397"/>
      <c r="GJG18" s="397"/>
      <c r="GJH18" s="397"/>
      <c r="GJI18" s="397"/>
      <c r="GJJ18" s="5"/>
      <c r="GJK18" s="5"/>
      <c r="GJL18" s="5"/>
      <c r="GJM18" s="5"/>
      <c r="GJN18" s="5"/>
      <c r="GJO18" s="5"/>
      <c r="GJP18" s="5"/>
      <c r="GJQ18" s="5"/>
      <c r="GJR18" s="5"/>
      <c r="GJS18" s="112"/>
      <c r="GJT18" s="112"/>
      <c r="GJU18" s="112"/>
      <c r="GJV18" s="112"/>
      <c r="GJW18" s="112"/>
      <c r="GJX18" s="112"/>
      <c r="GJY18" s="112"/>
      <c r="GJZ18" s="112"/>
      <c r="GKW18" s="5"/>
      <c r="GKX18" s="397"/>
      <c r="GKY18" s="397"/>
      <c r="GKZ18" s="397"/>
      <c r="GLA18" s="397"/>
      <c r="GLB18" s="397"/>
      <c r="GLC18" s="397"/>
      <c r="GLD18" s="397"/>
      <c r="GLE18" s="397"/>
      <c r="GLF18" s="397"/>
      <c r="GLG18" s="397"/>
      <c r="GLH18" s="397"/>
      <c r="GLI18" s="397"/>
      <c r="GLJ18" s="397"/>
      <c r="GLK18" s="397"/>
      <c r="GLL18" s="397"/>
      <c r="GLM18" s="397"/>
      <c r="GLN18" s="397"/>
      <c r="GLO18" s="397"/>
      <c r="GLP18" s="397"/>
      <c r="GLQ18" s="397"/>
      <c r="GLR18" s="5"/>
      <c r="GLS18" s="5"/>
      <c r="GLT18" s="5"/>
      <c r="GLU18" s="5"/>
      <c r="GLV18" s="5"/>
      <c r="GLW18" s="5"/>
      <c r="GLX18" s="5"/>
      <c r="GLY18" s="5"/>
      <c r="GLZ18" s="5"/>
      <c r="GMA18" s="112"/>
      <c r="GMB18" s="112"/>
      <c r="GMC18" s="112"/>
      <c r="GMD18" s="112"/>
      <c r="GME18" s="112"/>
      <c r="GMF18" s="112"/>
      <c r="GMG18" s="112"/>
      <c r="GMH18" s="112"/>
      <c r="GNE18" s="5"/>
      <c r="GNF18" s="397"/>
      <c r="GNG18" s="397"/>
      <c r="GNH18" s="397"/>
      <c r="GNI18" s="397"/>
      <c r="GNJ18" s="397"/>
      <c r="GNK18" s="397"/>
      <c r="GNL18" s="397"/>
      <c r="GNM18" s="397"/>
      <c r="GNN18" s="397"/>
      <c r="GNO18" s="397"/>
      <c r="GNP18" s="397"/>
      <c r="GNQ18" s="397"/>
      <c r="GNR18" s="397"/>
      <c r="GNS18" s="397"/>
      <c r="GNT18" s="397"/>
      <c r="GNU18" s="397"/>
      <c r="GNV18" s="397"/>
      <c r="GNW18" s="397"/>
      <c r="GNX18" s="397"/>
      <c r="GNY18" s="397"/>
      <c r="GNZ18" s="5"/>
      <c r="GOA18" s="5"/>
      <c r="GOB18" s="5"/>
      <c r="GOC18" s="5"/>
      <c r="GOD18" s="5"/>
      <c r="GOE18" s="5"/>
      <c r="GOF18" s="5"/>
      <c r="GOG18" s="5"/>
      <c r="GOH18" s="5"/>
      <c r="GOI18" s="112"/>
      <c r="GOJ18" s="112"/>
      <c r="GOK18" s="112"/>
      <c r="GOL18" s="112"/>
      <c r="GOM18" s="112"/>
      <c r="GON18" s="112"/>
      <c r="GOO18" s="112"/>
      <c r="GOP18" s="112"/>
      <c r="GPM18" s="5"/>
      <c r="GPN18" s="397"/>
      <c r="GPO18" s="397"/>
      <c r="GPP18" s="397"/>
      <c r="GPQ18" s="397"/>
      <c r="GPR18" s="397"/>
      <c r="GPS18" s="397"/>
      <c r="GPT18" s="397"/>
      <c r="GPU18" s="397"/>
      <c r="GPV18" s="397"/>
      <c r="GPW18" s="397"/>
      <c r="GPX18" s="397"/>
      <c r="GPY18" s="397"/>
      <c r="GPZ18" s="397"/>
      <c r="GQA18" s="397"/>
      <c r="GQB18" s="397"/>
      <c r="GQC18" s="397"/>
      <c r="GQD18" s="397"/>
      <c r="GQE18" s="397"/>
      <c r="GQF18" s="397"/>
      <c r="GQG18" s="397"/>
      <c r="GQH18" s="5"/>
      <c r="GQI18" s="5"/>
      <c r="GQJ18" s="5"/>
      <c r="GQK18" s="5"/>
      <c r="GQL18" s="5"/>
      <c r="GQM18" s="5"/>
      <c r="GQN18" s="5"/>
      <c r="GQO18" s="5"/>
      <c r="GQP18" s="5"/>
      <c r="GQQ18" s="112"/>
      <c r="GQR18" s="112"/>
      <c r="GQS18" s="112"/>
      <c r="GQT18" s="112"/>
      <c r="GQU18" s="112"/>
      <c r="GQV18" s="112"/>
      <c r="GQW18" s="112"/>
      <c r="GQX18" s="112"/>
      <c r="GRU18" s="5"/>
      <c r="GRV18" s="397"/>
      <c r="GRW18" s="397"/>
      <c r="GRX18" s="397"/>
      <c r="GRY18" s="397"/>
      <c r="GRZ18" s="397"/>
      <c r="GSA18" s="397"/>
      <c r="GSB18" s="397"/>
      <c r="GSC18" s="397"/>
      <c r="GSD18" s="397"/>
      <c r="GSE18" s="397"/>
      <c r="GSF18" s="397"/>
      <c r="GSG18" s="397"/>
      <c r="GSH18" s="397"/>
      <c r="GSI18" s="397"/>
      <c r="GSJ18" s="397"/>
      <c r="GSK18" s="397"/>
      <c r="GSL18" s="397"/>
      <c r="GSM18" s="397"/>
      <c r="GSN18" s="397"/>
      <c r="GSO18" s="397"/>
      <c r="GSP18" s="5"/>
      <c r="GSQ18" s="5"/>
      <c r="GSR18" s="5"/>
      <c r="GSS18" s="5"/>
      <c r="GST18" s="5"/>
      <c r="GSU18" s="5"/>
      <c r="GSV18" s="5"/>
      <c r="GSW18" s="5"/>
      <c r="GSX18" s="5"/>
      <c r="GSY18" s="112"/>
      <c r="GSZ18" s="112"/>
      <c r="GTA18" s="112"/>
      <c r="GTB18" s="112"/>
      <c r="GTC18" s="112"/>
      <c r="GTD18" s="112"/>
      <c r="GTE18" s="112"/>
      <c r="GTF18" s="112"/>
      <c r="GUC18" s="5"/>
      <c r="GUD18" s="397"/>
      <c r="GUE18" s="397"/>
      <c r="GUF18" s="397"/>
      <c r="GUG18" s="397"/>
      <c r="GUH18" s="397"/>
      <c r="GUI18" s="397"/>
      <c r="GUJ18" s="397"/>
      <c r="GUK18" s="397"/>
      <c r="GUL18" s="397"/>
      <c r="GUM18" s="397"/>
      <c r="GUN18" s="397"/>
      <c r="GUO18" s="397"/>
      <c r="GUP18" s="397"/>
      <c r="GUQ18" s="397"/>
      <c r="GUR18" s="397"/>
      <c r="GUS18" s="397"/>
      <c r="GUT18" s="397"/>
      <c r="GUU18" s="397"/>
      <c r="GUV18" s="397"/>
      <c r="GUW18" s="397"/>
      <c r="GUX18" s="5"/>
      <c r="GUY18" s="5"/>
      <c r="GUZ18" s="5"/>
      <c r="GVA18" s="5"/>
      <c r="GVB18" s="5"/>
      <c r="GVC18" s="5"/>
      <c r="GVD18" s="5"/>
      <c r="GVE18" s="5"/>
      <c r="GVF18" s="5"/>
      <c r="GVG18" s="112"/>
      <c r="GVH18" s="112"/>
      <c r="GVI18" s="112"/>
      <c r="GVJ18" s="112"/>
      <c r="GVK18" s="112"/>
      <c r="GVL18" s="112"/>
      <c r="GVM18" s="112"/>
      <c r="GVN18" s="112"/>
      <c r="GWK18" s="5"/>
      <c r="GWL18" s="397"/>
      <c r="GWM18" s="397"/>
      <c r="GWN18" s="397"/>
      <c r="GWO18" s="397"/>
      <c r="GWP18" s="397"/>
      <c r="GWQ18" s="397"/>
      <c r="GWR18" s="397"/>
      <c r="GWS18" s="397"/>
      <c r="GWT18" s="397"/>
      <c r="GWU18" s="397"/>
      <c r="GWV18" s="397"/>
      <c r="GWW18" s="397"/>
      <c r="GWX18" s="397"/>
      <c r="GWY18" s="397"/>
      <c r="GWZ18" s="397"/>
      <c r="GXA18" s="397"/>
      <c r="GXB18" s="397"/>
      <c r="GXC18" s="397"/>
      <c r="GXD18" s="397"/>
      <c r="GXE18" s="397"/>
      <c r="GXF18" s="5"/>
      <c r="GXG18" s="5"/>
      <c r="GXH18" s="5"/>
      <c r="GXI18" s="5"/>
      <c r="GXJ18" s="5"/>
      <c r="GXK18" s="5"/>
      <c r="GXL18" s="5"/>
      <c r="GXM18" s="5"/>
      <c r="GXN18" s="5"/>
      <c r="GXO18" s="112"/>
      <c r="GXP18" s="112"/>
      <c r="GXQ18" s="112"/>
      <c r="GXR18" s="112"/>
      <c r="GXS18" s="112"/>
      <c r="GXT18" s="112"/>
      <c r="GXU18" s="112"/>
      <c r="GXV18" s="112"/>
      <c r="GYS18" s="5"/>
      <c r="GYT18" s="397"/>
      <c r="GYU18" s="397"/>
      <c r="GYV18" s="397"/>
      <c r="GYW18" s="397"/>
      <c r="GYX18" s="397"/>
      <c r="GYY18" s="397"/>
      <c r="GYZ18" s="397"/>
      <c r="GZA18" s="397"/>
      <c r="GZB18" s="397"/>
      <c r="GZC18" s="397"/>
      <c r="GZD18" s="397"/>
      <c r="GZE18" s="397"/>
      <c r="GZF18" s="397"/>
      <c r="GZG18" s="397"/>
      <c r="GZH18" s="397"/>
      <c r="GZI18" s="397"/>
      <c r="GZJ18" s="397"/>
      <c r="GZK18" s="397"/>
      <c r="GZL18" s="397"/>
      <c r="GZM18" s="397"/>
      <c r="GZN18" s="5"/>
      <c r="GZO18" s="5"/>
      <c r="GZP18" s="5"/>
      <c r="GZQ18" s="5"/>
      <c r="GZR18" s="5"/>
      <c r="GZS18" s="5"/>
      <c r="GZT18" s="5"/>
      <c r="GZU18" s="5"/>
      <c r="GZV18" s="5"/>
      <c r="GZW18" s="112"/>
      <c r="GZX18" s="112"/>
      <c r="GZY18" s="112"/>
      <c r="GZZ18" s="112"/>
      <c r="HAA18" s="112"/>
      <c r="HAB18" s="112"/>
      <c r="HAC18" s="112"/>
      <c r="HAD18" s="112"/>
      <c r="HBA18" s="5"/>
      <c r="HBB18" s="397"/>
      <c r="HBC18" s="397"/>
      <c r="HBD18" s="397"/>
      <c r="HBE18" s="397"/>
      <c r="HBF18" s="397"/>
      <c r="HBG18" s="397"/>
      <c r="HBH18" s="397"/>
      <c r="HBI18" s="397"/>
      <c r="HBJ18" s="397"/>
      <c r="HBK18" s="397"/>
      <c r="HBL18" s="397"/>
      <c r="HBM18" s="397"/>
      <c r="HBN18" s="397"/>
      <c r="HBO18" s="397"/>
      <c r="HBP18" s="397"/>
      <c r="HBQ18" s="397"/>
      <c r="HBR18" s="397"/>
      <c r="HBS18" s="397"/>
      <c r="HBT18" s="397"/>
      <c r="HBU18" s="397"/>
      <c r="HBV18" s="5"/>
      <c r="HBW18" s="5"/>
      <c r="HBX18" s="5"/>
      <c r="HBY18" s="5"/>
      <c r="HBZ18" s="5"/>
      <c r="HCA18" s="5"/>
      <c r="HCB18" s="5"/>
      <c r="HCC18" s="5"/>
      <c r="HCD18" s="5"/>
      <c r="HCE18" s="112"/>
      <c r="HCF18" s="112"/>
      <c r="HCG18" s="112"/>
      <c r="HCH18" s="112"/>
      <c r="HCI18" s="112"/>
      <c r="HCJ18" s="112"/>
      <c r="HCK18" s="112"/>
      <c r="HCL18" s="112"/>
      <c r="HDI18" s="5"/>
      <c r="HDJ18" s="397"/>
      <c r="HDK18" s="397"/>
      <c r="HDL18" s="397"/>
      <c r="HDM18" s="397"/>
      <c r="HDN18" s="397"/>
      <c r="HDO18" s="397"/>
      <c r="HDP18" s="397"/>
      <c r="HDQ18" s="397"/>
      <c r="HDR18" s="397"/>
      <c r="HDS18" s="397"/>
      <c r="HDT18" s="397"/>
      <c r="HDU18" s="397"/>
      <c r="HDV18" s="397"/>
      <c r="HDW18" s="397"/>
      <c r="HDX18" s="397"/>
      <c r="HDY18" s="397"/>
      <c r="HDZ18" s="397"/>
      <c r="HEA18" s="397"/>
      <c r="HEB18" s="397"/>
      <c r="HEC18" s="397"/>
      <c r="HED18" s="5"/>
      <c r="HEE18" s="5"/>
      <c r="HEF18" s="5"/>
      <c r="HEG18" s="5"/>
      <c r="HEH18" s="5"/>
      <c r="HEI18" s="5"/>
      <c r="HEJ18" s="5"/>
      <c r="HEK18" s="5"/>
      <c r="HEL18" s="5"/>
      <c r="HEM18" s="112"/>
      <c r="HEN18" s="112"/>
      <c r="HEO18" s="112"/>
      <c r="HEP18" s="112"/>
      <c r="HEQ18" s="112"/>
      <c r="HER18" s="112"/>
      <c r="HES18" s="112"/>
      <c r="HET18" s="112"/>
      <c r="HFQ18" s="5"/>
      <c r="HFR18" s="397"/>
      <c r="HFS18" s="397"/>
      <c r="HFT18" s="397"/>
      <c r="HFU18" s="397"/>
      <c r="HFV18" s="397"/>
      <c r="HFW18" s="397"/>
      <c r="HFX18" s="397"/>
      <c r="HFY18" s="397"/>
      <c r="HFZ18" s="397"/>
      <c r="HGA18" s="397"/>
      <c r="HGB18" s="397"/>
      <c r="HGC18" s="397"/>
      <c r="HGD18" s="397"/>
      <c r="HGE18" s="397"/>
      <c r="HGF18" s="397"/>
      <c r="HGG18" s="397"/>
      <c r="HGH18" s="397"/>
      <c r="HGI18" s="397"/>
      <c r="HGJ18" s="397"/>
      <c r="HGK18" s="397"/>
      <c r="HGL18" s="5"/>
      <c r="HGM18" s="5"/>
      <c r="HGN18" s="5"/>
      <c r="HGO18" s="5"/>
      <c r="HGP18" s="5"/>
      <c r="HGQ18" s="5"/>
      <c r="HGR18" s="5"/>
      <c r="HGS18" s="5"/>
      <c r="HGT18" s="5"/>
      <c r="HGU18" s="112"/>
      <c r="HGV18" s="112"/>
      <c r="HGW18" s="112"/>
      <c r="HGX18" s="112"/>
      <c r="HGY18" s="112"/>
      <c r="HGZ18" s="112"/>
      <c r="HHA18" s="112"/>
      <c r="HHB18" s="112"/>
      <c r="HHY18" s="5"/>
      <c r="HHZ18" s="397"/>
      <c r="HIA18" s="397"/>
      <c r="HIB18" s="397"/>
      <c r="HIC18" s="397"/>
      <c r="HID18" s="397"/>
      <c r="HIE18" s="397"/>
      <c r="HIF18" s="397"/>
      <c r="HIG18" s="397"/>
      <c r="HIH18" s="397"/>
      <c r="HII18" s="397"/>
      <c r="HIJ18" s="397"/>
      <c r="HIK18" s="397"/>
      <c r="HIL18" s="397"/>
      <c r="HIM18" s="397"/>
      <c r="HIN18" s="397"/>
      <c r="HIO18" s="397"/>
      <c r="HIP18" s="397"/>
      <c r="HIQ18" s="397"/>
      <c r="HIR18" s="397"/>
      <c r="HIS18" s="397"/>
      <c r="HIT18" s="5"/>
      <c r="HIU18" s="5"/>
      <c r="HIV18" s="5"/>
      <c r="HIW18" s="5"/>
      <c r="HIX18" s="5"/>
      <c r="HIY18" s="5"/>
      <c r="HIZ18" s="5"/>
      <c r="HJA18" s="5"/>
      <c r="HJB18" s="5"/>
      <c r="HJC18" s="112"/>
      <c r="HJD18" s="112"/>
      <c r="HJE18" s="112"/>
      <c r="HJF18" s="112"/>
      <c r="HJG18" s="112"/>
      <c r="HJH18" s="112"/>
      <c r="HJI18" s="112"/>
      <c r="HJJ18" s="112"/>
      <c r="HKG18" s="5"/>
      <c r="HKH18" s="397"/>
      <c r="HKI18" s="397"/>
      <c r="HKJ18" s="397"/>
      <c r="HKK18" s="397"/>
      <c r="HKL18" s="397"/>
      <c r="HKM18" s="397"/>
      <c r="HKN18" s="397"/>
      <c r="HKO18" s="397"/>
      <c r="HKP18" s="397"/>
      <c r="HKQ18" s="397"/>
      <c r="HKR18" s="397"/>
      <c r="HKS18" s="397"/>
      <c r="HKT18" s="397"/>
      <c r="HKU18" s="397"/>
      <c r="HKV18" s="397"/>
      <c r="HKW18" s="397"/>
      <c r="HKX18" s="397"/>
      <c r="HKY18" s="397"/>
      <c r="HKZ18" s="397"/>
      <c r="HLA18" s="397"/>
      <c r="HLB18" s="5"/>
      <c r="HLC18" s="5"/>
      <c r="HLD18" s="5"/>
      <c r="HLE18" s="5"/>
      <c r="HLF18" s="5"/>
      <c r="HLG18" s="5"/>
      <c r="HLH18" s="5"/>
      <c r="HLI18" s="5"/>
      <c r="HLJ18" s="5"/>
      <c r="HLK18" s="112"/>
      <c r="HLL18" s="112"/>
      <c r="HLM18" s="112"/>
      <c r="HLN18" s="112"/>
      <c r="HLO18" s="112"/>
      <c r="HLP18" s="112"/>
      <c r="HLQ18" s="112"/>
      <c r="HLR18" s="112"/>
      <c r="HMO18" s="5"/>
      <c r="HMP18" s="397"/>
      <c r="HMQ18" s="397"/>
      <c r="HMR18" s="397"/>
      <c r="HMS18" s="397"/>
      <c r="HMT18" s="397"/>
      <c r="HMU18" s="397"/>
      <c r="HMV18" s="397"/>
      <c r="HMW18" s="397"/>
      <c r="HMX18" s="397"/>
      <c r="HMY18" s="397"/>
      <c r="HMZ18" s="397"/>
      <c r="HNA18" s="397"/>
      <c r="HNB18" s="397"/>
      <c r="HNC18" s="397"/>
      <c r="HND18" s="397"/>
      <c r="HNE18" s="397"/>
      <c r="HNF18" s="397"/>
      <c r="HNG18" s="397"/>
      <c r="HNH18" s="397"/>
      <c r="HNI18" s="397"/>
      <c r="HNJ18" s="5"/>
      <c r="HNK18" s="5"/>
      <c r="HNL18" s="5"/>
      <c r="HNM18" s="5"/>
      <c r="HNN18" s="5"/>
      <c r="HNO18" s="5"/>
      <c r="HNP18" s="5"/>
      <c r="HNQ18" s="5"/>
      <c r="HNR18" s="5"/>
      <c r="HNS18" s="112"/>
      <c r="HNT18" s="112"/>
      <c r="HNU18" s="112"/>
      <c r="HNV18" s="112"/>
      <c r="HNW18" s="112"/>
      <c r="HNX18" s="112"/>
      <c r="HNY18" s="112"/>
      <c r="HNZ18" s="112"/>
      <c r="HOW18" s="5"/>
      <c r="HOX18" s="397"/>
      <c r="HOY18" s="397"/>
      <c r="HOZ18" s="397"/>
      <c r="HPA18" s="397"/>
      <c r="HPB18" s="397"/>
      <c r="HPC18" s="397"/>
      <c r="HPD18" s="397"/>
      <c r="HPE18" s="397"/>
      <c r="HPF18" s="397"/>
      <c r="HPG18" s="397"/>
      <c r="HPH18" s="397"/>
      <c r="HPI18" s="397"/>
      <c r="HPJ18" s="397"/>
      <c r="HPK18" s="397"/>
      <c r="HPL18" s="397"/>
      <c r="HPM18" s="397"/>
      <c r="HPN18" s="397"/>
      <c r="HPO18" s="397"/>
      <c r="HPP18" s="397"/>
      <c r="HPQ18" s="397"/>
      <c r="HPR18" s="5"/>
      <c r="HPS18" s="5"/>
      <c r="HPT18" s="5"/>
      <c r="HPU18" s="5"/>
      <c r="HPV18" s="5"/>
      <c r="HPW18" s="5"/>
      <c r="HPX18" s="5"/>
      <c r="HPY18" s="5"/>
      <c r="HPZ18" s="5"/>
      <c r="HQA18" s="112"/>
      <c r="HQB18" s="112"/>
      <c r="HQC18" s="112"/>
      <c r="HQD18" s="112"/>
      <c r="HQE18" s="112"/>
      <c r="HQF18" s="112"/>
      <c r="HQG18" s="112"/>
      <c r="HQH18" s="112"/>
      <c r="HRE18" s="5"/>
      <c r="HRF18" s="397"/>
      <c r="HRG18" s="397"/>
      <c r="HRH18" s="397"/>
      <c r="HRI18" s="397"/>
      <c r="HRJ18" s="397"/>
      <c r="HRK18" s="397"/>
      <c r="HRL18" s="397"/>
      <c r="HRM18" s="397"/>
      <c r="HRN18" s="397"/>
      <c r="HRO18" s="397"/>
      <c r="HRP18" s="397"/>
      <c r="HRQ18" s="397"/>
      <c r="HRR18" s="397"/>
      <c r="HRS18" s="397"/>
      <c r="HRT18" s="397"/>
      <c r="HRU18" s="397"/>
      <c r="HRV18" s="397"/>
      <c r="HRW18" s="397"/>
      <c r="HRX18" s="397"/>
      <c r="HRY18" s="397"/>
      <c r="HRZ18" s="5"/>
      <c r="HSA18" s="5"/>
      <c r="HSB18" s="5"/>
      <c r="HSC18" s="5"/>
      <c r="HSD18" s="5"/>
      <c r="HSE18" s="5"/>
      <c r="HSF18" s="5"/>
      <c r="HSG18" s="5"/>
      <c r="HSH18" s="5"/>
      <c r="HSI18" s="112"/>
      <c r="HSJ18" s="112"/>
      <c r="HSK18" s="112"/>
      <c r="HSL18" s="112"/>
      <c r="HSM18" s="112"/>
      <c r="HSN18" s="112"/>
      <c r="HSO18" s="112"/>
      <c r="HSP18" s="112"/>
      <c r="HTM18" s="5"/>
      <c r="HTN18" s="397"/>
      <c r="HTO18" s="397"/>
      <c r="HTP18" s="397"/>
      <c r="HTQ18" s="397"/>
      <c r="HTR18" s="397"/>
      <c r="HTS18" s="397"/>
      <c r="HTT18" s="397"/>
      <c r="HTU18" s="397"/>
      <c r="HTV18" s="397"/>
      <c r="HTW18" s="397"/>
      <c r="HTX18" s="397"/>
      <c r="HTY18" s="397"/>
      <c r="HTZ18" s="397"/>
      <c r="HUA18" s="397"/>
      <c r="HUB18" s="397"/>
      <c r="HUC18" s="397"/>
      <c r="HUD18" s="397"/>
      <c r="HUE18" s="397"/>
      <c r="HUF18" s="397"/>
      <c r="HUG18" s="397"/>
      <c r="HUH18" s="5"/>
      <c r="HUI18" s="5"/>
      <c r="HUJ18" s="5"/>
      <c r="HUK18" s="5"/>
      <c r="HUL18" s="5"/>
      <c r="HUM18" s="5"/>
      <c r="HUN18" s="5"/>
      <c r="HUO18" s="5"/>
      <c r="HUP18" s="5"/>
      <c r="HUQ18" s="112"/>
      <c r="HUR18" s="112"/>
      <c r="HUS18" s="112"/>
      <c r="HUT18" s="112"/>
      <c r="HUU18" s="112"/>
      <c r="HUV18" s="112"/>
      <c r="HUW18" s="112"/>
      <c r="HUX18" s="112"/>
      <c r="HVU18" s="5"/>
      <c r="HVV18" s="397"/>
      <c r="HVW18" s="397"/>
      <c r="HVX18" s="397"/>
      <c r="HVY18" s="397"/>
      <c r="HVZ18" s="397"/>
      <c r="HWA18" s="397"/>
      <c r="HWB18" s="397"/>
      <c r="HWC18" s="397"/>
      <c r="HWD18" s="397"/>
      <c r="HWE18" s="397"/>
      <c r="HWF18" s="397"/>
      <c r="HWG18" s="397"/>
      <c r="HWH18" s="397"/>
      <c r="HWI18" s="397"/>
      <c r="HWJ18" s="397"/>
      <c r="HWK18" s="397"/>
      <c r="HWL18" s="397"/>
      <c r="HWM18" s="397"/>
      <c r="HWN18" s="397"/>
      <c r="HWO18" s="397"/>
      <c r="HWP18" s="5"/>
      <c r="HWQ18" s="5"/>
      <c r="HWR18" s="5"/>
      <c r="HWS18" s="5"/>
      <c r="HWT18" s="5"/>
      <c r="HWU18" s="5"/>
      <c r="HWV18" s="5"/>
      <c r="HWW18" s="5"/>
      <c r="HWX18" s="5"/>
      <c r="HWY18" s="112"/>
      <c r="HWZ18" s="112"/>
      <c r="HXA18" s="112"/>
      <c r="HXB18" s="112"/>
      <c r="HXC18" s="112"/>
      <c r="HXD18" s="112"/>
      <c r="HXE18" s="112"/>
      <c r="HXF18" s="112"/>
      <c r="HYC18" s="5"/>
      <c r="HYD18" s="397"/>
      <c r="HYE18" s="397"/>
      <c r="HYF18" s="397"/>
      <c r="HYG18" s="397"/>
      <c r="HYH18" s="397"/>
      <c r="HYI18" s="397"/>
      <c r="HYJ18" s="397"/>
      <c r="HYK18" s="397"/>
      <c r="HYL18" s="397"/>
      <c r="HYM18" s="397"/>
      <c r="HYN18" s="397"/>
      <c r="HYO18" s="397"/>
      <c r="HYP18" s="397"/>
      <c r="HYQ18" s="397"/>
      <c r="HYR18" s="397"/>
      <c r="HYS18" s="397"/>
      <c r="HYT18" s="397"/>
      <c r="HYU18" s="397"/>
      <c r="HYV18" s="397"/>
      <c r="HYW18" s="397"/>
      <c r="HYX18" s="5"/>
      <c r="HYY18" s="5"/>
      <c r="HYZ18" s="5"/>
      <c r="HZA18" s="5"/>
      <c r="HZB18" s="5"/>
      <c r="HZC18" s="5"/>
      <c r="HZD18" s="5"/>
      <c r="HZE18" s="5"/>
      <c r="HZF18" s="5"/>
      <c r="HZG18" s="112"/>
      <c r="HZH18" s="112"/>
      <c r="HZI18" s="112"/>
      <c r="HZJ18" s="112"/>
      <c r="HZK18" s="112"/>
      <c r="HZL18" s="112"/>
      <c r="HZM18" s="112"/>
      <c r="HZN18" s="112"/>
      <c r="IAK18" s="5"/>
      <c r="IAL18" s="397"/>
      <c r="IAM18" s="397"/>
      <c r="IAN18" s="397"/>
      <c r="IAO18" s="397"/>
      <c r="IAP18" s="397"/>
      <c r="IAQ18" s="397"/>
      <c r="IAR18" s="397"/>
      <c r="IAS18" s="397"/>
      <c r="IAT18" s="397"/>
      <c r="IAU18" s="397"/>
      <c r="IAV18" s="397"/>
      <c r="IAW18" s="397"/>
      <c r="IAX18" s="397"/>
      <c r="IAY18" s="397"/>
      <c r="IAZ18" s="397"/>
      <c r="IBA18" s="397"/>
      <c r="IBB18" s="397"/>
      <c r="IBC18" s="397"/>
      <c r="IBD18" s="397"/>
      <c r="IBE18" s="397"/>
      <c r="IBF18" s="5"/>
      <c r="IBG18" s="5"/>
      <c r="IBH18" s="5"/>
      <c r="IBI18" s="5"/>
      <c r="IBJ18" s="5"/>
      <c r="IBK18" s="5"/>
      <c r="IBL18" s="5"/>
      <c r="IBM18" s="5"/>
      <c r="IBN18" s="5"/>
      <c r="IBO18" s="112"/>
      <c r="IBP18" s="112"/>
      <c r="IBQ18" s="112"/>
      <c r="IBR18" s="112"/>
      <c r="IBS18" s="112"/>
      <c r="IBT18" s="112"/>
      <c r="IBU18" s="112"/>
      <c r="IBV18" s="112"/>
      <c r="ICS18" s="5"/>
      <c r="ICT18" s="397"/>
      <c r="ICU18" s="397"/>
      <c r="ICV18" s="397"/>
      <c r="ICW18" s="397"/>
      <c r="ICX18" s="397"/>
      <c r="ICY18" s="397"/>
      <c r="ICZ18" s="397"/>
      <c r="IDA18" s="397"/>
      <c r="IDB18" s="397"/>
      <c r="IDC18" s="397"/>
      <c r="IDD18" s="397"/>
      <c r="IDE18" s="397"/>
      <c r="IDF18" s="397"/>
      <c r="IDG18" s="397"/>
      <c r="IDH18" s="397"/>
      <c r="IDI18" s="397"/>
      <c r="IDJ18" s="397"/>
      <c r="IDK18" s="397"/>
      <c r="IDL18" s="397"/>
      <c r="IDM18" s="397"/>
      <c r="IDN18" s="5"/>
      <c r="IDO18" s="5"/>
      <c r="IDP18" s="5"/>
      <c r="IDQ18" s="5"/>
      <c r="IDR18" s="5"/>
      <c r="IDS18" s="5"/>
      <c r="IDT18" s="5"/>
      <c r="IDU18" s="5"/>
      <c r="IDV18" s="5"/>
      <c r="IDW18" s="112"/>
      <c r="IDX18" s="112"/>
      <c r="IDY18" s="112"/>
      <c r="IDZ18" s="112"/>
      <c r="IEA18" s="112"/>
      <c r="IEB18" s="112"/>
      <c r="IEC18" s="112"/>
      <c r="IED18" s="112"/>
      <c r="IFA18" s="5"/>
      <c r="IFB18" s="397"/>
      <c r="IFC18" s="397"/>
      <c r="IFD18" s="397"/>
      <c r="IFE18" s="397"/>
      <c r="IFF18" s="397"/>
      <c r="IFG18" s="397"/>
      <c r="IFH18" s="397"/>
      <c r="IFI18" s="397"/>
      <c r="IFJ18" s="397"/>
      <c r="IFK18" s="397"/>
      <c r="IFL18" s="397"/>
      <c r="IFM18" s="397"/>
      <c r="IFN18" s="397"/>
      <c r="IFO18" s="397"/>
      <c r="IFP18" s="397"/>
      <c r="IFQ18" s="397"/>
      <c r="IFR18" s="397"/>
      <c r="IFS18" s="397"/>
      <c r="IFT18" s="397"/>
      <c r="IFU18" s="397"/>
      <c r="IFV18" s="5"/>
      <c r="IFW18" s="5"/>
      <c r="IFX18" s="5"/>
      <c r="IFY18" s="5"/>
      <c r="IFZ18" s="5"/>
      <c r="IGA18" s="5"/>
      <c r="IGB18" s="5"/>
      <c r="IGC18" s="5"/>
      <c r="IGD18" s="5"/>
      <c r="IGE18" s="112"/>
      <c r="IGF18" s="112"/>
      <c r="IGG18" s="112"/>
      <c r="IGH18" s="112"/>
      <c r="IGI18" s="112"/>
      <c r="IGJ18" s="112"/>
      <c r="IGK18" s="112"/>
      <c r="IGL18" s="112"/>
      <c r="IHI18" s="5"/>
      <c r="IHJ18" s="397"/>
      <c r="IHK18" s="397"/>
      <c r="IHL18" s="397"/>
      <c r="IHM18" s="397"/>
      <c r="IHN18" s="397"/>
      <c r="IHO18" s="397"/>
      <c r="IHP18" s="397"/>
      <c r="IHQ18" s="397"/>
      <c r="IHR18" s="397"/>
      <c r="IHS18" s="397"/>
      <c r="IHT18" s="397"/>
      <c r="IHU18" s="397"/>
      <c r="IHV18" s="397"/>
      <c r="IHW18" s="397"/>
      <c r="IHX18" s="397"/>
      <c r="IHY18" s="397"/>
      <c r="IHZ18" s="397"/>
      <c r="IIA18" s="397"/>
      <c r="IIB18" s="397"/>
      <c r="IIC18" s="397"/>
      <c r="IID18" s="5"/>
      <c r="IIE18" s="5"/>
      <c r="IIF18" s="5"/>
      <c r="IIG18" s="5"/>
      <c r="IIH18" s="5"/>
      <c r="III18" s="5"/>
      <c r="IIJ18" s="5"/>
      <c r="IIK18" s="5"/>
      <c r="IIL18" s="5"/>
      <c r="IIM18" s="112"/>
      <c r="IIN18" s="112"/>
      <c r="IIO18" s="112"/>
      <c r="IIP18" s="112"/>
      <c r="IIQ18" s="112"/>
      <c r="IIR18" s="112"/>
      <c r="IIS18" s="112"/>
      <c r="IIT18" s="112"/>
      <c r="IJQ18" s="5"/>
      <c r="IJR18" s="397"/>
      <c r="IJS18" s="397"/>
      <c r="IJT18" s="397"/>
      <c r="IJU18" s="397"/>
      <c r="IJV18" s="397"/>
      <c r="IJW18" s="397"/>
      <c r="IJX18" s="397"/>
      <c r="IJY18" s="397"/>
      <c r="IJZ18" s="397"/>
      <c r="IKA18" s="397"/>
      <c r="IKB18" s="397"/>
      <c r="IKC18" s="397"/>
      <c r="IKD18" s="397"/>
      <c r="IKE18" s="397"/>
      <c r="IKF18" s="397"/>
      <c r="IKG18" s="397"/>
      <c r="IKH18" s="397"/>
      <c r="IKI18" s="397"/>
      <c r="IKJ18" s="397"/>
      <c r="IKK18" s="397"/>
      <c r="IKL18" s="5"/>
      <c r="IKM18" s="5"/>
      <c r="IKN18" s="5"/>
      <c r="IKO18" s="5"/>
      <c r="IKP18" s="5"/>
      <c r="IKQ18" s="5"/>
      <c r="IKR18" s="5"/>
      <c r="IKS18" s="5"/>
      <c r="IKT18" s="5"/>
      <c r="IKU18" s="112"/>
      <c r="IKV18" s="112"/>
      <c r="IKW18" s="112"/>
      <c r="IKX18" s="112"/>
      <c r="IKY18" s="112"/>
      <c r="IKZ18" s="112"/>
      <c r="ILA18" s="112"/>
      <c r="ILB18" s="112"/>
      <c r="ILY18" s="5"/>
      <c r="ILZ18" s="397"/>
      <c r="IMA18" s="397"/>
      <c r="IMB18" s="397"/>
      <c r="IMC18" s="397"/>
      <c r="IMD18" s="397"/>
      <c r="IME18" s="397"/>
      <c r="IMF18" s="397"/>
      <c r="IMG18" s="397"/>
      <c r="IMH18" s="397"/>
      <c r="IMI18" s="397"/>
      <c r="IMJ18" s="397"/>
      <c r="IMK18" s="397"/>
      <c r="IML18" s="397"/>
      <c r="IMM18" s="397"/>
      <c r="IMN18" s="397"/>
      <c r="IMO18" s="397"/>
      <c r="IMP18" s="397"/>
      <c r="IMQ18" s="397"/>
      <c r="IMR18" s="397"/>
      <c r="IMS18" s="397"/>
      <c r="IMT18" s="5"/>
      <c r="IMU18" s="5"/>
      <c r="IMV18" s="5"/>
      <c r="IMW18" s="5"/>
      <c r="IMX18" s="5"/>
      <c r="IMY18" s="5"/>
      <c r="IMZ18" s="5"/>
      <c r="INA18" s="5"/>
      <c r="INB18" s="5"/>
      <c r="INC18" s="112"/>
      <c r="IND18" s="112"/>
      <c r="INE18" s="112"/>
      <c r="INF18" s="112"/>
      <c r="ING18" s="112"/>
      <c r="INH18" s="112"/>
      <c r="INI18" s="112"/>
      <c r="INJ18" s="112"/>
      <c r="IOG18" s="5"/>
      <c r="IOH18" s="397"/>
      <c r="IOI18" s="397"/>
      <c r="IOJ18" s="397"/>
      <c r="IOK18" s="397"/>
      <c r="IOL18" s="397"/>
      <c r="IOM18" s="397"/>
      <c r="ION18" s="397"/>
      <c r="IOO18" s="397"/>
      <c r="IOP18" s="397"/>
      <c r="IOQ18" s="397"/>
      <c r="IOR18" s="397"/>
      <c r="IOS18" s="397"/>
      <c r="IOT18" s="397"/>
      <c r="IOU18" s="397"/>
      <c r="IOV18" s="397"/>
      <c r="IOW18" s="397"/>
      <c r="IOX18" s="397"/>
      <c r="IOY18" s="397"/>
      <c r="IOZ18" s="397"/>
      <c r="IPA18" s="397"/>
      <c r="IPB18" s="5"/>
      <c r="IPC18" s="5"/>
      <c r="IPD18" s="5"/>
      <c r="IPE18" s="5"/>
      <c r="IPF18" s="5"/>
      <c r="IPG18" s="5"/>
      <c r="IPH18" s="5"/>
      <c r="IPI18" s="5"/>
      <c r="IPJ18" s="5"/>
      <c r="IPK18" s="112"/>
      <c r="IPL18" s="112"/>
      <c r="IPM18" s="112"/>
      <c r="IPN18" s="112"/>
      <c r="IPO18" s="112"/>
      <c r="IPP18" s="112"/>
      <c r="IPQ18" s="112"/>
      <c r="IPR18" s="112"/>
      <c r="IQO18" s="5"/>
      <c r="IQP18" s="397"/>
      <c r="IQQ18" s="397"/>
      <c r="IQR18" s="397"/>
      <c r="IQS18" s="397"/>
      <c r="IQT18" s="397"/>
      <c r="IQU18" s="397"/>
      <c r="IQV18" s="397"/>
      <c r="IQW18" s="397"/>
      <c r="IQX18" s="397"/>
      <c r="IQY18" s="397"/>
      <c r="IQZ18" s="397"/>
      <c r="IRA18" s="397"/>
      <c r="IRB18" s="397"/>
      <c r="IRC18" s="397"/>
      <c r="IRD18" s="397"/>
      <c r="IRE18" s="397"/>
      <c r="IRF18" s="397"/>
      <c r="IRG18" s="397"/>
      <c r="IRH18" s="397"/>
      <c r="IRI18" s="397"/>
      <c r="IRJ18" s="5"/>
      <c r="IRK18" s="5"/>
      <c r="IRL18" s="5"/>
      <c r="IRM18" s="5"/>
      <c r="IRN18" s="5"/>
      <c r="IRO18" s="5"/>
      <c r="IRP18" s="5"/>
      <c r="IRQ18" s="5"/>
      <c r="IRR18" s="5"/>
      <c r="IRS18" s="112"/>
      <c r="IRT18" s="112"/>
      <c r="IRU18" s="112"/>
      <c r="IRV18" s="112"/>
      <c r="IRW18" s="112"/>
      <c r="IRX18" s="112"/>
      <c r="IRY18" s="112"/>
      <c r="IRZ18" s="112"/>
      <c r="ISW18" s="5"/>
      <c r="ISX18" s="397"/>
      <c r="ISY18" s="397"/>
      <c r="ISZ18" s="397"/>
      <c r="ITA18" s="397"/>
      <c r="ITB18" s="397"/>
      <c r="ITC18" s="397"/>
      <c r="ITD18" s="397"/>
      <c r="ITE18" s="397"/>
      <c r="ITF18" s="397"/>
      <c r="ITG18" s="397"/>
      <c r="ITH18" s="397"/>
      <c r="ITI18" s="397"/>
      <c r="ITJ18" s="397"/>
      <c r="ITK18" s="397"/>
      <c r="ITL18" s="397"/>
      <c r="ITM18" s="397"/>
      <c r="ITN18" s="397"/>
      <c r="ITO18" s="397"/>
      <c r="ITP18" s="397"/>
      <c r="ITQ18" s="397"/>
      <c r="ITR18" s="5"/>
      <c r="ITS18" s="5"/>
      <c r="ITT18" s="5"/>
      <c r="ITU18" s="5"/>
      <c r="ITV18" s="5"/>
      <c r="ITW18" s="5"/>
      <c r="ITX18" s="5"/>
      <c r="ITY18" s="5"/>
      <c r="ITZ18" s="5"/>
      <c r="IUA18" s="112"/>
      <c r="IUB18" s="112"/>
      <c r="IUC18" s="112"/>
      <c r="IUD18" s="112"/>
      <c r="IUE18" s="112"/>
      <c r="IUF18" s="112"/>
      <c r="IUG18" s="112"/>
      <c r="IUH18" s="112"/>
      <c r="IVE18" s="5"/>
      <c r="IVF18" s="397"/>
      <c r="IVG18" s="397"/>
      <c r="IVH18" s="397"/>
      <c r="IVI18" s="397"/>
      <c r="IVJ18" s="397"/>
      <c r="IVK18" s="397"/>
      <c r="IVL18" s="397"/>
      <c r="IVM18" s="397"/>
      <c r="IVN18" s="397"/>
      <c r="IVO18" s="397"/>
      <c r="IVP18" s="397"/>
      <c r="IVQ18" s="397"/>
      <c r="IVR18" s="397"/>
      <c r="IVS18" s="397"/>
      <c r="IVT18" s="397"/>
      <c r="IVU18" s="397"/>
      <c r="IVV18" s="397"/>
      <c r="IVW18" s="397"/>
      <c r="IVX18" s="397"/>
      <c r="IVY18" s="397"/>
      <c r="IVZ18" s="5"/>
      <c r="IWA18" s="5"/>
      <c r="IWB18" s="5"/>
      <c r="IWC18" s="5"/>
      <c r="IWD18" s="5"/>
      <c r="IWE18" s="5"/>
      <c r="IWF18" s="5"/>
      <c r="IWG18" s="5"/>
      <c r="IWH18" s="5"/>
      <c r="IWI18" s="112"/>
      <c r="IWJ18" s="112"/>
      <c r="IWK18" s="112"/>
      <c r="IWL18" s="112"/>
      <c r="IWM18" s="112"/>
      <c r="IWN18" s="112"/>
      <c r="IWO18" s="112"/>
      <c r="IWP18" s="112"/>
      <c r="IXM18" s="5"/>
      <c r="IXN18" s="397"/>
      <c r="IXO18" s="397"/>
      <c r="IXP18" s="397"/>
      <c r="IXQ18" s="397"/>
      <c r="IXR18" s="397"/>
      <c r="IXS18" s="397"/>
      <c r="IXT18" s="397"/>
      <c r="IXU18" s="397"/>
      <c r="IXV18" s="397"/>
      <c r="IXW18" s="397"/>
      <c r="IXX18" s="397"/>
      <c r="IXY18" s="397"/>
      <c r="IXZ18" s="397"/>
      <c r="IYA18" s="397"/>
      <c r="IYB18" s="397"/>
      <c r="IYC18" s="397"/>
      <c r="IYD18" s="397"/>
      <c r="IYE18" s="397"/>
      <c r="IYF18" s="397"/>
      <c r="IYG18" s="397"/>
      <c r="IYH18" s="5"/>
      <c r="IYI18" s="5"/>
      <c r="IYJ18" s="5"/>
      <c r="IYK18" s="5"/>
      <c r="IYL18" s="5"/>
      <c r="IYM18" s="5"/>
      <c r="IYN18" s="5"/>
      <c r="IYO18" s="5"/>
      <c r="IYP18" s="5"/>
      <c r="IYQ18" s="112"/>
      <c r="IYR18" s="112"/>
      <c r="IYS18" s="112"/>
      <c r="IYT18" s="112"/>
      <c r="IYU18" s="112"/>
      <c r="IYV18" s="112"/>
      <c r="IYW18" s="112"/>
      <c r="IYX18" s="112"/>
      <c r="IZU18" s="5"/>
      <c r="IZV18" s="397"/>
      <c r="IZW18" s="397"/>
      <c r="IZX18" s="397"/>
      <c r="IZY18" s="397"/>
      <c r="IZZ18" s="397"/>
      <c r="JAA18" s="397"/>
      <c r="JAB18" s="397"/>
      <c r="JAC18" s="397"/>
      <c r="JAD18" s="397"/>
      <c r="JAE18" s="397"/>
      <c r="JAF18" s="397"/>
      <c r="JAG18" s="397"/>
      <c r="JAH18" s="397"/>
      <c r="JAI18" s="397"/>
      <c r="JAJ18" s="397"/>
      <c r="JAK18" s="397"/>
      <c r="JAL18" s="397"/>
      <c r="JAM18" s="397"/>
      <c r="JAN18" s="397"/>
      <c r="JAO18" s="397"/>
      <c r="JAP18" s="5"/>
      <c r="JAQ18" s="5"/>
      <c r="JAR18" s="5"/>
      <c r="JAS18" s="5"/>
      <c r="JAT18" s="5"/>
      <c r="JAU18" s="5"/>
      <c r="JAV18" s="5"/>
      <c r="JAW18" s="5"/>
      <c r="JAX18" s="5"/>
      <c r="JAY18" s="112"/>
      <c r="JAZ18" s="112"/>
      <c r="JBA18" s="112"/>
      <c r="JBB18" s="112"/>
      <c r="JBC18" s="112"/>
      <c r="JBD18" s="112"/>
      <c r="JBE18" s="112"/>
      <c r="JBF18" s="112"/>
      <c r="JCC18" s="5"/>
      <c r="JCD18" s="397"/>
      <c r="JCE18" s="397"/>
      <c r="JCF18" s="397"/>
      <c r="JCG18" s="397"/>
      <c r="JCH18" s="397"/>
      <c r="JCI18" s="397"/>
      <c r="JCJ18" s="397"/>
      <c r="JCK18" s="397"/>
      <c r="JCL18" s="397"/>
      <c r="JCM18" s="397"/>
      <c r="JCN18" s="397"/>
      <c r="JCO18" s="397"/>
      <c r="JCP18" s="397"/>
      <c r="JCQ18" s="397"/>
      <c r="JCR18" s="397"/>
      <c r="JCS18" s="397"/>
      <c r="JCT18" s="397"/>
      <c r="JCU18" s="397"/>
      <c r="JCV18" s="397"/>
      <c r="JCW18" s="397"/>
      <c r="JCX18" s="5"/>
      <c r="JCY18" s="5"/>
      <c r="JCZ18" s="5"/>
      <c r="JDA18" s="5"/>
      <c r="JDB18" s="5"/>
      <c r="JDC18" s="5"/>
      <c r="JDD18" s="5"/>
      <c r="JDE18" s="5"/>
      <c r="JDF18" s="5"/>
      <c r="JDG18" s="112"/>
      <c r="JDH18" s="112"/>
      <c r="JDI18" s="112"/>
      <c r="JDJ18" s="112"/>
      <c r="JDK18" s="112"/>
      <c r="JDL18" s="112"/>
      <c r="JDM18" s="112"/>
      <c r="JDN18" s="112"/>
      <c r="JEK18" s="5"/>
      <c r="JEL18" s="397"/>
      <c r="JEM18" s="397"/>
      <c r="JEN18" s="397"/>
      <c r="JEO18" s="397"/>
      <c r="JEP18" s="397"/>
      <c r="JEQ18" s="397"/>
      <c r="JER18" s="397"/>
      <c r="JES18" s="397"/>
      <c r="JET18" s="397"/>
      <c r="JEU18" s="397"/>
      <c r="JEV18" s="397"/>
      <c r="JEW18" s="397"/>
      <c r="JEX18" s="397"/>
      <c r="JEY18" s="397"/>
      <c r="JEZ18" s="397"/>
      <c r="JFA18" s="397"/>
      <c r="JFB18" s="397"/>
      <c r="JFC18" s="397"/>
      <c r="JFD18" s="397"/>
      <c r="JFE18" s="397"/>
      <c r="JFF18" s="5"/>
      <c r="JFG18" s="5"/>
      <c r="JFH18" s="5"/>
      <c r="JFI18" s="5"/>
      <c r="JFJ18" s="5"/>
      <c r="JFK18" s="5"/>
      <c r="JFL18" s="5"/>
      <c r="JFM18" s="5"/>
      <c r="JFN18" s="5"/>
      <c r="JFO18" s="112"/>
      <c r="JFP18" s="112"/>
      <c r="JFQ18" s="112"/>
      <c r="JFR18" s="112"/>
      <c r="JFS18" s="112"/>
      <c r="JFT18" s="112"/>
      <c r="JFU18" s="112"/>
      <c r="JFV18" s="112"/>
      <c r="JGS18" s="5"/>
      <c r="JGT18" s="397"/>
      <c r="JGU18" s="397"/>
      <c r="JGV18" s="397"/>
      <c r="JGW18" s="397"/>
      <c r="JGX18" s="397"/>
      <c r="JGY18" s="397"/>
      <c r="JGZ18" s="397"/>
      <c r="JHA18" s="397"/>
      <c r="JHB18" s="397"/>
      <c r="JHC18" s="397"/>
      <c r="JHD18" s="397"/>
      <c r="JHE18" s="397"/>
      <c r="JHF18" s="397"/>
      <c r="JHG18" s="397"/>
      <c r="JHH18" s="397"/>
      <c r="JHI18" s="397"/>
      <c r="JHJ18" s="397"/>
      <c r="JHK18" s="397"/>
      <c r="JHL18" s="397"/>
      <c r="JHM18" s="397"/>
      <c r="JHN18" s="5"/>
      <c r="JHO18" s="5"/>
      <c r="JHP18" s="5"/>
      <c r="JHQ18" s="5"/>
      <c r="JHR18" s="5"/>
      <c r="JHS18" s="5"/>
      <c r="JHT18" s="5"/>
      <c r="JHU18" s="5"/>
      <c r="JHV18" s="5"/>
      <c r="JHW18" s="112"/>
      <c r="JHX18" s="112"/>
      <c r="JHY18" s="112"/>
      <c r="JHZ18" s="112"/>
      <c r="JIA18" s="112"/>
      <c r="JIB18" s="112"/>
      <c r="JIC18" s="112"/>
      <c r="JID18" s="112"/>
      <c r="JJA18" s="5"/>
      <c r="JJB18" s="397"/>
      <c r="JJC18" s="397"/>
      <c r="JJD18" s="397"/>
      <c r="JJE18" s="397"/>
      <c r="JJF18" s="397"/>
      <c r="JJG18" s="397"/>
      <c r="JJH18" s="397"/>
      <c r="JJI18" s="397"/>
      <c r="JJJ18" s="397"/>
      <c r="JJK18" s="397"/>
      <c r="JJL18" s="397"/>
      <c r="JJM18" s="397"/>
      <c r="JJN18" s="397"/>
      <c r="JJO18" s="397"/>
      <c r="JJP18" s="397"/>
      <c r="JJQ18" s="397"/>
      <c r="JJR18" s="397"/>
      <c r="JJS18" s="397"/>
      <c r="JJT18" s="397"/>
      <c r="JJU18" s="397"/>
      <c r="JJV18" s="5"/>
      <c r="JJW18" s="5"/>
      <c r="JJX18" s="5"/>
      <c r="JJY18" s="5"/>
      <c r="JJZ18" s="5"/>
      <c r="JKA18" s="5"/>
      <c r="JKB18" s="5"/>
      <c r="JKC18" s="5"/>
      <c r="JKD18" s="5"/>
      <c r="JKE18" s="112"/>
      <c r="JKF18" s="112"/>
      <c r="JKG18" s="112"/>
      <c r="JKH18" s="112"/>
      <c r="JKI18" s="112"/>
      <c r="JKJ18" s="112"/>
      <c r="JKK18" s="112"/>
      <c r="JKL18" s="112"/>
      <c r="JLI18" s="5"/>
      <c r="JLJ18" s="397"/>
      <c r="JLK18" s="397"/>
      <c r="JLL18" s="397"/>
      <c r="JLM18" s="397"/>
      <c r="JLN18" s="397"/>
      <c r="JLO18" s="397"/>
      <c r="JLP18" s="397"/>
      <c r="JLQ18" s="397"/>
      <c r="JLR18" s="397"/>
      <c r="JLS18" s="397"/>
      <c r="JLT18" s="397"/>
      <c r="JLU18" s="397"/>
      <c r="JLV18" s="397"/>
      <c r="JLW18" s="397"/>
      <c r="JLX18" s="397"/>
      <c r="JLY18" s="397"/>
      <c r="JLZ18" s="397"/>
      <c r="JMA18" s="397"/>
      <c r="JMB18" s="397"/>
      <c r="JMC18" s="397"/>
      <c r="JMD18" s="5"/>
      <c r="JME18" s="5"/>
      <c r="JMF18" s="5"/>
      <c r="JMG18" s="5"/>
      <c r="JMH18" s="5"/>
      <c r="JMI18" s="5"/>
      <c r="JMJ18" s="5"/>
      <c r="JMK18" s="5"/>
      <c r="JML18" s="5"/>
      <c r="JMM18" s="112"/>
      <c r="JMN18" s="112"/>
      <c r="JMO18" s="112"/>
      <c r="JMP18" s="112"/>
      <c r="JMQ18" s="112"/>
      <c r="JMR18" s="112"/>
      <c r="JMS18" s="112"/>
      <c r="JMT18" s="112"/>
      <c r="JNQ18" s="5"/>
      <c r="JNR18" s="397"/>
      <c r="JNS18" s="397"/>
      <c r="JNT18" s="397"/>
      <c r="JNU18" s="397"/>
      <c r="JNV18" s="397"/>
      <c r="JNW18" s="397"/>
      <c r="JNX18" s="397"/>
      <c r="JNY18" s="397"/>
      <c r="JNZ18" s="397"/>
      <c r="JOA18" s="397"/>
      <c r="JOB18" s="397"/>
      <c r="JOC18" s="397"/>
      <c r="JOD18" s="397"/>
      <c r="JOE18" s="397"/>
      <c r="JOF18" s="397"/>
      <c r="JOG18" s="397"/>
      <c r="JOH18" s="397"/>
      <c r="JOI18" s="397"/>
      <c r="JOJ18" s="397"/>
      <c r="JOK18" s="397"/>
      <c r="JOL18" s="5"/>
      <c r="JOM18" s="5"/>
      <c r="JON18" s="5"/>
      <c r="JOO18" s="5"/>
      <c r="JOP18" s="5"/>
      <c r="JOQ18" s="5"/>
      <c r="JOR18" s="5"/>
      <c r="JOS18" s="5"/>
      <c r="JOT18" s="5"/>
      <c r="JOU18" s="112"/>
      <c r="JOV18" s="112"/>
      <c r="JOW18" s="112"/>
      <c r="JOX18" s="112"/>
      <c r="JOY18" s="112"/>
      <c r="JOZ18" s="112"/>
      <c r="JPA18" s="112"/>
      <c r="JPB18" s="112"/>
      <c r="JPY18" s="5"/>
      <c r="JPZ18" s="397"/>
      <c r="JQA18" s="397"/>
      <c r="JQB18" s="397"/>
      <c r="JQC18" s="397"/>
      <c r="JQD18" s="397"/>
      <c r="JQE18" s="397"/>
      <c r="JQF18" s="397"/>
      <c r="JQG18" s="397"/>
      <c r="JQH18" s="397"/>
      <c r="JQI18" s="397"/>
      <c r="JQJ18" s="397"/>
      <c r="JQK18" s="397"/>
      <c r="JQL18" s="397"/>
      <c r="JQM18" s="397"/>
      <c r="JQN18" s="397"/>
      <c r="JQO18" s="397"/>
      <c r="JQP18" s="397"/>
      <c r="JQQ18" s="397"/>
      <c r="JQR18" s="397"/>
      <c r="JQS18" s="397"/>
      <c r="JQT18" s="5"/>
      <c r="JQU18" s="5"/>
      <c r="JQV18" s="5"/>
      <c r="JQW18" s="5"/>
      <c r="JQX18" s="5"/>
      <c r="JQY18" s="5"/>
      <c r="JQZ18" s="5"/>
      <c r="JRA18" s="5"/>
      <c r="JRB18" s="5"/>
      <c r="JRC18" s="112"/>
      <c r="JRD18" s="112"/>
      <c r="JRE18" s="112"/>
      <c r="JRF18" s="112"/>
      <c r="JRG18" s="112"/>
      <c r="JRH18" s="112"/>
      <c r="JRI18" s="112"/>
      <c r="JRJ18" s="112"/>
      <c r="JSG18" s="5"/>
      <c r="JSH18" s="397"/>
      <c r="JSI18" s="397"/>
      <c r="JSJ18" s="397"/>
      <c r="JSK18" s="397"/>
      <c r="JSL18" s="397"/>
      <c r="JSM18" s="397"/>
      <c r="JSN18" s="397"/>
      <c r="JSO18" s="397"/>
      <c r="JSP18" s="397"/>
      <c r="JSQ18" s="397"/>
      <c r="JSR18" s="397"/>
      <c r="JSS18" s="397"/>
      <c r="JST18" s="397"/>
      <c r="JSU18" s="397"/>
      <c r="JSV18" s="397"/>
      <c r="JSW18" s="397"/>
      <c r="JSX18" s="397"/>
      <c r="JSY18" s="397"/>
      <c r="JSZ18" s="397"/>
      <c r="JTA18" s="397"/>
      <c r="JTB18" s="5"/>
      <c r="JTC18" s="5"/>
      <c r="JTD18" s="5"/>
      <c r="JTE18" s="5"/>
      <c r="JTF18" s="5"/>
      <c r="JTG18" s="5"/>
      <c r="JTH18" s="5"/>
      <c r="JTI18" s="5"/>
      <c r="JTJ18" s="5"/>
      <c r="JTK18" s="112"/>
      <c r="JTL18" s="112"/>
      <c r="JTM18" s="112"/>
      <c r="JTN18" s="112"/>
      <c r="JTO18" s="112"/>
      <c r="JTP18" s="112"/>
      <c r="JTQ18" s="112"/>
      <c r="JTR18" s="112"/>
      <c r="JUO18" s="5"/>
      <c r="JUP18" s="397"/>
      <c r="JUQ18" s="397"/>
      <c r="JUR18" s="397"/>
      <c r="JUS18" s="397"/>
      <c r="JUT18" s="397"/>
      <c r="JUU18" s="397"/>
      <c r="JUV18" s="397"/>
      <c r="JUW18" s="397"/>
      <c r="JUX18" s="397"/>
      <c r="JUY18" s="397"/>
      <c r="JUZ18" s="397"/>
      <c r="JVA18" s="397"/>
      <c r="JVB18" s="397"/>
      <c r="JVC18" s="397"/>
      <c r="JVD18" s="397"/>
      <c r="JVE18" s="397"/>
      <c r="JVF18" s="397"/>
      <c r="JVG18" s="397"/>
      <c r="JVH18" s="397"/>
      <c r="JVI18" s="397"/>
      <c r="JVJ18" s="5"/>
      <c r="JVK18" s="5"/>
      <c r="JVL18" s="5"/>
      <c r="JVM18" s="5"/>
      <c r="JVN18" s="5"/>
      <c r="JVO18" s="5"/>
      <c r="JVP18" s="5"/>
      <c r="JVQ18" s="5"/>
      <c r="JVR18" s="5"/>
      <c r="JVS18" s="112"/>
      <c r="JVT18" s="112"/>
      <c r="JVU18" s="112"/>
      <c r="JVV18" s="112"/>
      <c r="JVW18" s="112"/>
      <c r="JVX18" s="112"/>
      <c r="JVY18" s="112"/>
      <c r="JVZ18" s="112"/>
      <c r="JWW18" s="5"/>
      <c r="JWX18" s="397"/>
      <c r="JWY18" s="397"/>
      <c r="JWZ18" s="397"/>
      <c r="JXA18" s="397"/>
      <c r="JXB18" s="397"/>
      <c r="JXC18" s="397"/>
      <c r="JXD18" s="397"/>
      <c r="JXE18" s="397"/>
      <c r="JXF18" s="397"/>
      <c r="JXG18" s="397"/>
      <c r="JXH18" s="397"/>
      <c r="JXI18" s="397"/>
      <c r="JXJ18" s="397"/>
      <c r="JXK18" s="397"/>
      <c r="JXL18" s="397"/>
      <c r="JXM18" s="397"/>
      <c r="JXN18" s="397"/>
      <c r="JXO18" s="397"/>
      <c r="JXP18" s="397"/>
      <c r="JXQ18" s="397"/>
      <c r="JXR18" s="5"/>
      <c r="JXS18" s="5"/>
      <c r="JXT18" s="5"/>
      <c r="JXU18" s="5"/>
      <c r="JXV18" s="5"/>
      <c r="JXW18" s="5"/>
      <c r="JXX18" s="5"/>
      <c r="JXY18" s="5"/>
      <c r="JXZ18" s="5"/>
      <c r="JYA18" s="112"/>
      <c r="JYB18" s="112"/>
      <c r="JYC18" s="112"/>
      <c r="JYD18" s="112"/>
      <c r="JYE18" s="112"/>
      <c r="JYF18" s="112"/>
      <c r="JYG18" s="112"/>
      <c r="JYH18" s="112"/>
      <c r="JZE18" s="5"/>
      <c r="JZF18" s="397"/>
      <c r="JZG18" s="397"/>
      <c r="JZH18" s="397"/>
      <c r="JZI18" s="397"/>
      <c r="JZJ18" s="397"/>
      <c r="JZK18" s="397"/>
      <c r="JZL18" s="397"/>
      <c r="JZM18" s="397"/>
      <c r="JZN18" s="397"/>
      <c r="JZO18" s="397"/>
      <c r="JZP18" s="397"/>
      <c r="JZQ18" s="397"/>
      <c r="JZR18" s="397"/>
      <c r="JZS18" s="397"/>
      <c r="JZT18" s="397"/>
      <c r="JZU18" s="397"/>
      <c r="JZV18" s="397"/>
      <c r="JZW18" s="397"/>
      <c r="JZX18" s="397"/>
      <c r="JZY18" s="397"/>
      <c r="JZZ18" s="5"/>
      <c r="KAA18" s="5"/>
      <c r="KAB18" s="5"/>
      <c r="KAC18" s="5"/>
      <c r="KAD18" s="5"/>
      <c r="KAE18" s="5"/>
      <c r="KAF18" s="5"/>
      <c r="KAG18" s="5"/>
      <c r="KAH18" s="5"/>
      <c r="KAI18" s="112"/>
      <c r="KAJ18" s="112"/>
      <c r="KAK18" s="112"/>
      <c r="KAL18" s="112"/>
      <c r="KAM18" s="112"/>
      <c r="KAN18" s="112"/>
      <c r="KAO18" s="112"/>
      <c r="KAP18" s="112"/>
      <c r="KBM18" s="5"/>
      <c r="KBN18" s="397"/>
      <c r="KBO18" s="397"/>
      <c r="KBP18" s="397"/>
      <c r="KBQ18" s="397"/>
      <c r="KBR18" s="397"/>
      <c r="KBS18" s="397"/>
      <c r="KBT18" s="397"/>
      <c r="KBU18" s="397"/>
      <c r="KBV18" s="397"/>
      <c r="KBW18" s="397"/>
      <c r="KBX18" s="397"/>
      <c r="KBY18" s="397"/>
      <c r="KBZ18" s="397"/>
      <c r="KCA18" s="397"/>
      <c r="KCB18" s="397"/>
      <c r="KCC18" s="397"/>
      <c r="KCD18" s="397"/>
      <c r="KCE18" s="397"/>
      <c r="KCF18" s="397"/>
      <c r="KCG18" s="397"/>
      <c r="KCH18" s="5"/>
      <c r="KCI18" s="5"/>
      <c r="KCJ18" s="5"/>
      <c r="KCK18" s="5"/>
      <c r="KCL18" s="5"/>
      <c r="KCM18" s="5"/>
      <c r="KCN18" s="5"/>
      <c r="KCO18" s="5"/>
      <c r="KCP18" s="5"/>
      <c r="KCQ18" s="112"/>
      <c r="KCR18" s="112"/>
      <c r="KCS18" s="112"/>
      <c r="KCT18" s="112"/>
      <c r="KCU18" s="112"/>
      <c r="KCV18" s="112"/>
      <c r="KCW18" s="112"/>
      <c r="KCX18" s="112"/>
      <c r="KDU18" s="5"/>
      <c r="KDV18" s="397"/>
      <c r="KDW18" s="397"/>
      <c r="KDX18" s="397"/>
      <c r="KDY18" s="397"/>
      <c r="KDZ18" s="397"/>
      <c r="KEA18" s="397"/>
      <c r="KEB18" s="397"/>
      <c r="KEC18" s="397"/>
      <c r="KED18" s="397"/>
      <c r="KEE18" s="397"/>
      <c r="KEF18" s="397"/>
      <c r="KEG18" s="397"/>
      <c r="KEH18" s="397"/>
      <c r="KEI18" s="397"/>
      <c r="KEJ18" s="397"/>
      <c r="KEK18" s="397"/>
      <c r="KEL18" s="397"/>
      <c r="KEM18" s="397"/>
      <c r="KEN18" s="397"/>
      <c r="KEO18" s="397"/>
      <c r="KEP18" s="5"/>
      <c r="KEQ18" s="5"/>
      <c r="KER18" s="5"/>
      <c r="KES18" s="5"/>
      <c r="KET18" s="5"/>
      <c r="KEU18" s="5"/>
      <c r="KEV18" s="5"/>
      <c r="KEW18" s="5"/>
      <c r="KEX18" s="5"/>
      <c r="KEY18" s="112"/>
      <c r="KEZ18" s="112"/>
      <c r="KFA18" s="112"/>
      <c r="KFB18" s="112"/>
      <c r="KFC18" s="112"/>
      <c r="KFD18" s="112"/>
      <c r="KFE18" s="112"/>
      <c r="KFF18" s="112"/>
      <c r="KGC18" s="5"/>
      <c r="KGD18" s="397"/>
      <c r="KGE18" s="397"/>
      <c r="KGF18" s="397"/>
      <c r="KGG18" s="397"/>
      <c r="KGH18" s="397"/>
      <c r="KGI18" s="397"/>
      <c r="KGJ18" s="397"/>
      <c r="KGK18" s="397"/>
      <c r="KGL18" s="397"/>
      <c r="KGM18" s="397"/>
      <c r="KGN18" s="397"/>
      <c r="KGO18" s="397"/>
      <c r="KGP18" s="397"/>
      <c r="KGQ18" s="397"/>
      <c r="KGR18" s="397"/>
      <c r="KGS18" s="397"/>
      <c r="KGT18" s="397"/>
      <c r="KGU18" s="397"/>
      <c r="KGV18" s="397"/>
      <c r="KGW18" s="397"/>
      <c r="KGX18" s="5"/>
      <c r="KGY18" s="5"/>
      <c r="KGZ18" s="5"/>
      <c r="KHA18" s="5"/>
      <c r="KHB18" s="5"/>
      <c r="KHC18" s="5"/>
      <c r="KHD18" s="5"/>
      <c r="KHE18" s="5"/>
      <c r="KHF18" s="5"/>
      <c r="KHG18" s="112"/>
      <c r="KHH18" s="112"/>
      <c r="KHI18" s="112"/>
      <c r="KHJ18" s="112"/>
      <c r="KHK18" s="112"/>
      <c r="KHL18" s="112"/>
      <c r="KHM18" s="112"/>
      <c r="KHN18" s="112"/>
      <c r="KIK18" s="5"/>
      <c r="KIL18" s="397"/>
      <c r="KIM18" s="397"/>
      <c r="KIN18" s="397"/>
      <c r="KIO18" s="397"/>
      <c r="KIP18" s="397"/>
      <c r="KIQ18" s="397"/>
      <c r="KIR18" s="397"/>
      <c r="KIS18" s="397"/>
      <c r="KIT18" s="397"/>
      <c r="KIU18" s="397"/>
      <c r="KIV18" s="397"/>
      <c r="KIW18" s="397"/>
      <c r="KIX18" s="397"/>
      <c r="KIY18" s="397"/>
      <c r="KIZ18" s="397"/>
      <c r="KJA18" s="397"/>
      <c r="KJB18" s="397"/>
      <c r="KJC18" s="397"/>
      <c r="KJD18" s="397"/>
      <c r="KJE18" s="397"/>
      <c r="KJF18" s="5"/>
      <c r="KJG18" s="5"/>
      <c r="KJH18" s="5"/>
      <c r="KJI18" s="5"/>
      <c r="KJJ18" s="5"/>
      <c r="KJK18" s="5"/>
      <c r="KJL18" s="5"/>
      <c r="KJM18" s="5"/>
      <c r="KJN18" s="5"/>
      <c r="KJO18" s="112"/>
      <c r="KJP18" s="112"/>
      <c r="KJQ18" s="112"/>
      <c r="KJR18" s="112"/>
      <c r="KJS18" s="112"/>
      <c r="KJT18" s="112"/>
      <c r="KJU18" s="112"/>
      <c r="KJV18" s="112"/>
      <c r="KKS18" s="5"/>
      <c r="KKT18" s="397"/>
      <c r="KKU18" s="397"/>
      <c r="KKV18" s="397"/>
      <c r="KKW18" s="397"/>
      <c r="KKX18" s="397"/>
      <c r="KKY18" s="397"/>
      <c r="KKZ18" s="397"/>
      <c r="KLA18" s="397"/>
      <c r="KLB18" s="397"/>
      <c r="KLC18" s="397"/>
      <c r="KLD18" s="397"/>
      <c r="KLE18" s="397"/>
      <c r="KLF18" s="397"/>
      <c r="KLG18" s="397"/>
      <c r="KLH18" s="397"/>
      <c r="KLI18" s="397"/>
      <c r="KLJ18" s="397"/>
      <c r="KLK18" s="397"/>
      <c r="KLL18" s="397"/>
      <c r="KLM18" s="397"/>
      <c r="KLN18" s="5"/>
      <c r="KLO18" s="5"/>
      <c r="KLP18" s="5"/>
      <c r="KLQ18" s="5"/>
      <c r="KLR18" s="5"/>
      <c r="KLS18" s="5"/>
      <c r="KLT18" s="5"/>
      <c r="KLU18" s="5"/>
      <c r="KLV18" s="5"/>
      <c r="KLW18" s="112"/>
      <c r="KLX18" s="112"/>
      <c r="KLY18" s="112"/>
      <c r="KLZ18" s="112"/>
      <c r="KMA18" s="112"/>
      <c r="KMB18" s="112"/>
      <c r="KMC18" s="112"/>
      <c r="KMD18" s="112"/>
      <c r="KNA18" s="5"/>
      <c r="KNB18" s="397"/>
      <c r="KNC18" s="397"/>
      <c r="KND18" s="397"/>
      <c r="KNE18" s="397"/>
      <c r="KNF18" s="397"/>
      <c r="KNG18" s="397"/>
      <c r="KNH18" s="397"/>
      <c r="KNI18" s="397"/>
      <c r="KNJ18" s="397"/>
      <c r="KNK18" s="397"/>
      <c r="KNL18" s="397"/>
      <c r="KNM18" s="397"/>
      <c r="KNN18" s="397"/>
      <c r="KNO18" s="397"/>
      <c r="KNP18" s="397"/>
      <c r="KNQ18" s="397"/>
      <c r="KNR18" s="397"/>
      <c r="KNS18" s="397"/>
      <c r="KNT18" s="397"/>
      <c r="KNU18" s="397"/>
      <c r="KNV18" s="5"/>
      <c r="KNW18" s="5"/>
      <c r="KNX18" s="5"/>
      <c r="KNY18" s="5"/>
      <c r="KNZ18" s="5"/>
      <c r="KOA18" s="5"/>
      <c r="KOB18" s="5"/>
      <c r="KOC18" s="5"/>
      <c r="KOD18" s="5"/>
      <c r="KOE18" s="112"/>
      <c r="KOF18" s="112"/>
      <c r="KOG18" s="112"/>
      <c r="KOH18" s="112"/>
      <c r="KOI18" s="112"/>
      <c r="KOJ18" s="112"/>
      <c r="KOK18" s="112"/>
      <c r="KOL18" s="112"/>
      <c r="KPI18" s="5"/>
      <c r="KPJ18" s="397"/>
      <c r="KPK18" s="397"/>
      <c r="KPL18" s="397"/>
      <c r="KPM18" s="397"/>
      <c r="KPN18" s="397"/>
      <c r="KPO18" s="397"/>
      <c r="KPP18" s="397"/>
      <c r="KPQ18" s="397"/>
      <c r="KPR18" s="397"/>
      <c r="KPS18" s="397"/>
      <c r="KPT18" s="397"/>
      <c r="KPU18" s="397"/>
      <c r="KPV18" s="397"/>
      <c r="KPW18" s="397"/>
      <c r="KPX18" s="397"/>
      <c r="KPY18" s="397"/>
      <c r="KPZ18" s="397"/>
      <c r="KQA18" s="397"/>
      <c r="KQB18" s="397"/>
      <c r="KQC18" s="397"/>
      <c r="KQD18" s="5"/>
      <c r="KQE18" s="5"/>
      <c r="KQF18" s="5"/>
      <c r="KQG18" s="5"/>
      <c r="KQH18" s="5"/>
      <c r="KQI18" s="5"/>
      <c r="KQJ18" s="5"/>
      <c r="KQK18" s="5"/>
      <c r="KQL18" s="5"/>
      <c r="KQM18" s="112"/>
      <c r="KQN18" s="112"/>
      <c r="KQO18" s="112"/>
      <c r="KQP18" s="112"/>
      <c r="KQQ18" s="112"/>
      <c r="KQR18" s="112"/>
      <c r="KQS18" s="112"/>
      <c r="KQT18" s="112"/>
      <c r="KRQ18" s="5"/>
      <c r="KRR18" s="397"/>
      <c r="KRS18" s="397"/>
      <c r="KRT18" s="397"/>
      <c r="KRU18" s="397"/>
      <c r="KRV18" s="397"/>
      <c r="KRW18" s="397"/>
      <c r="KRX18" s="397"/>
      <c r="KRY18" s="397"/>
      <c r="KRZ18" s="397"/>
      <c r="KSA18" s="397"/>
      <c r="KSB18" s="397"/>
      <c r="KSC18" s="397"/>
      <c r="KSD18" s="397"/>
      <c r="KSE18" s="397"/>
      <c r="KSF18" s="397"/>
      <c r="KSG18" s="397"/>
      <c r="KSH18" s="397"/>
      <c r="KSI18" s="397"/>
      <c r="KSJ18" s="397"/>
      <c r="KSK18" s="397"/>
      <c r="KSL18" s="5"/>
      <c r="KSM18" s="5"/>
      <c r="KSN18" s="5"/>
      <c r="KSO18" s="5"/>
      <c r="KSP18" s="5"/>
      <c r="KSQ18" s="5"/>
      <c r="KSR18" s="5"/>
      <c r="KSS18" s="5"/>
      <c r="KST18" s="5"/>
      <c r="KSU18" s="112"/>
      <c r="KSV18" s="112"/>
      <c r="KSW18" s="112"/>
      <c r="KSX18" s="112"/>
      <c r="KSY18" s="112"/>
      <c r="KSZ18" s="112"/>
      <c r="KTA18" s="112"/>
      <c r="KTB18" s="112"/>
      <c r="KTY18" s="5"/>
      <c r="KTZ18" s="397"/>
      <c r="KUA18" s="397"/>
      <c r="KUB18" s="397"/>
      <c r="KUC18" s="397"/>
      <c r="KUD18" s="397"/>
      <c r="KUE18" s="397"/>
      <c r="KUF18" s="397"/>
      <c r="KUG18" s="397"/>
      <c r="KUH18" s="397"/>
      <c r="KUI18" s="397"/>
      <c r="KUJ18" s="397"/>
      <c r="KUK18" s="397"/>
      <c r="KUL18" s="397"/>
      <c r="KUM18" s="397"/>
      <c r="KUN18" s="397"/>
      <c r="KUO18" s="397"/>
      <c r="KUP18" s="397"/>
      <c r="KUQ18" s="397"/>
      <c r="KUR18" s="397"/>
      <c r="KUS18" s="397"/>
      <c r="KUT18" s="5"/>
      <c r="KUU18" s="5"/>
      <c r="KUV18" s="5"/>
      <c r="KUW18" s="5"/>
      <c r="KUX18" s="5"/>
      <c r="KUY18" s="5"/>
      <c r="KUZ18" s="5"/>
      <c r="KVA18" s="5"/>
      <c r="KVB18" s="5"/>
      <c r="KVC18" s="112"/>
      <c r="KVD18" s="112"/>
      <c r="KVE18" s="112"/>
      <c r="KVF18" s="112"/>
      <c r="KVG18" s="112"/>
      <c r="KVH18" s="112"/>
      <c r="KVI18" s="112"/>
      <c r="KVJ18" s="112"/>
      <c r="KWG18" s="5"/>
      <c r="KWH18" s="397"/>
      <c r="KWI18" s="397"/>
      <c r="KWJ18" s="397"/>
      <c r="KWK18" s="397"/>
      <c r="KWL18" s="397"/>
      <c r="KWM18" s="397"/>
      <c r="KWN18" s="397"/>
      <c r="KWO18" s="397"/>
      <c r="KWP18" s="397"/>
      <c r="KWQ18" s="397"/>
      <c r="KWR18" s="397"/>
      <c r="KWS18" s="397"/>
      <c r="KWT18" s="397"/>
      <c r="KWU18" s="397"/>
      <c r="KWV18" s="397"/>
      <c r="KWW18" s="397"/>
      <c r="KWX18" s="397"/>
      <c r="KWY18" s="397"/>
      <c r="KWZ18" s="397"/>
      <c r="KXA18" s="397"/>
      <c r="KXB18" s="5"/>
      <c r="KXC18" s="5"/>
      <c r="KXD18" s="5"/>
      <c r="KXE18" s="5"/>
      <c r="KXF18" s="5"/>
      <c r="KXG18" s="5"/>
      <c r="KXH18" s="5"/>
      <c r="KXI18" s="5"/>
      <c r="KXJ18" s="5"/>
      <c r="KXK18" s="112"/>
      <c r="KXL18" s="112"/>
      <c r="KXM18" s="112"/>
      <c r="KXN18" s="112"/>
      <c r="KXO18" s="112"/>
      <c r="KXP18" s="112"/>
      <c r="KXQ18" s="112"/>
      <c r="KXR18" s="112"/>
      <c r="KYO18" s="5"/>
      <c r="KYP18" s="397"/>
      <c r="KYQ18" s="397"/>
      <c r="KYR18" s="397"/>
      <c r="KYS18" s="397"/>
      <c r="KYT18" s="397"/>
      <c r="KYU18" s="397"/>
      <c r="KYV18" s="397"/>
      <c r="KYW18" s="397"/>
      <c r="KYX18" s="397"/>
      <c r="KYY18" s="397"/>
      <c r="KYZ18" s="397"/>
      <c r="KZA18" s="397"/>
      <c r="KZB18" s="397"/>
      <c r="KZC18" s="397"/>
      <c r="KZD18" s="397"/>
      <c r="KZE18" s="397"/>
      <c r="KZF18" s="397"/>
      <c r="KZG18" s="397"/>
      <c r="KZH18" s="397"/>
      <c r="KZI18" s="397"/>
      <c r="KZJ18" s="5"/>
      <c r="KZK18" s="5"/>
      <c r="KZL18" s="5"/>
      <c r="KZM18" s="5"/>
      <c r="KZN18" s="5"/>
      <c r="KZO18" s="5"/>
      <c r="KZP18" s="5"/>
      <c r="KZQ18" s="5"/>
      <c r="KZR18" s="5"/>
      <c r="KZS18" s="112"/>
      <c r="KZT18" s="112"/>
      <c r="KZU18" s="112"/>
      <c r="KZV18" s="112"/>
      <c r="KZW18" s="112"/>
      <c r="KZX18" s="112"/>
      <c r="KZY18" s="112"/>
      <c r="KZZ18" s="112"/>
      <c r="LAW18" s="5"/>
      <c r="LAX18" s="397"/>
      <c r="LAY18" s="397"/>
      <c r="LAZ18" s="397"/>
      <c r="LBA18" s="397"/>
      <c r="LBB18" s="397"/>
      <c r="LBC18" s="397"/>
      <c r="LBD18" s="397"/>
      <c r="LBE18" s="397"/>
      <c r="LBF18" s="397"/>
      <c r="LBG18" s="397"/>
      <c r="LBH18" s="397"/>
      <c r="LBI18" s="397"/>
      <c r="LBJ18" s="397"/>
      <c r="LBK18" s="397"/>
      <c r="LBL18" s="397"/>
      <c r="LBM18" s="397"/>
      <c r="LBN18" s="397"/>
      <c r="LBO18" s="397"/>
      <c r="LBP18" s="397"/>
      <c r="LBQ18" s="397"/>
      <c r="LBR18" s="5"/>
      <c r="LBS18" s="5"/>
      <c r="LBT18" s="5"/>
      <c r="LBU18" s="5"/>
      <c r="LBV18" s="5"/>
      <c r="LBW18" s="5"/>
      <c r="LBX18" s="5"/>
      <c r="LBY18" s="5"/>
      <c r="LBZ18" s="5"/>
      <c r="LCA18" s="112"/>
      <c r="LCB18" s="112"/>
      <c r="LCC18" s="112"/>
      <c r="LCD18" s="112"/>
      <c r="LCE18" s="112"/>
      <c r="LCF18" s="112"/>
      <c r="LCG18" s="112"/>
      <c r="LCH18" s="112"/>
      <c r="LDE18" s="5"/>
      <c r="LDF18" s="397"/>
      <c r="LDG18" s="397"/>
      <c r="LDH18" s="397"/>
      <c r="LDI18" s="397"/>
      <c r="LDJ18" s="397"/>
      <c r="LDK18" s="397"/>
      <c r="LDL18" s="397"/>
      <c r="LDM18" s="397"/>
      <c r="LDN18" s="397"/>
      <c r="LDO18" s="397"/>
      <c r="LDP18" s="397"/>
      <c r="LDQ18" s="397"/>
      <c r="LDR18" s="397"/>
      <c r="LDS18" s="397"/>
      <c r="LDT18" s="397"/>
      <c r="LDU18" s="397"/>
      <c r="LDV18" s="397"/>
      <c r="LDW18" s="397"/>
      <c r="LDX18" s="397"/>
      <c r="LDY18" s="397"/>
      <c r="LDZ18" s="5"/>
      <c r="LEA18" s="5"/>
      <c r="LEB18" s="5"/>
      <c r="LEC18" s="5"/>
      <c r="LED18" s="5"/>
      <c r="LEE18" s="5"/>
      <c r="LEF18" s="5"/>
      <c r="LEG18" s="5"/>
      <c r="LEH18" s="5"/>
      <c r="LEI18" s="112"/>
      <c r="LEJ18" s="112"/>
      <c r="LEK18" s="112"/>
      <c r="LEL18" s="112"/>
      <c r="LEM18" s="112"/>
      <c r="LEN18" s="112"/>
      <c r="LEO18" s="112"/>
      <c r="LEP18" s="112"/>
      <c r="LFM18" s="5"/>
      <c r="LFN18" s="397"/>
      <c r="LFO18" s="397"/>
      <c r="LFP18" s="397"/>
      <c r="LFQ18" s="397"/>
      <c r="LFR18" s="397"/>
      <c r="LFS18" s="397"/>
      <c r="LFT18" s="397"/>
      <c r="LFU18" s="397"/>
      <c r="LFV18" s="397"/>
      <c r="LFW18" s="397"/>
      <c r="LFX18" s="397"/>
      <c r="LFY18" s="397"/>
      <c r="LFZ18" s="397"/>
      <c r="LGA18" s="397"/>
      <c r="LGB18" s="397"/>
      <c r="LGC18" s="397"/>
      <c r="LGD18" s="397"/>
      <c r="LGE18" s="397"/>
      <c r="LGF18" s="397"/>
      <c r="LGG18" s="397"/>
      <c r="LGH18" s="5"/>
      <c r="LGI18" s="5"/>
      <c r="LGJ18" s="5"/>
      <c r="LGK18" s="5"/>
      <c r="LGL18" s="5"/>
      <c r="LGM18" s="5"/>
      <c r="LGN18" s="5"/>
      <c r="LGO18" s="5"/>
      <c r="LGP18" s="5"/>
      <c r="LGQ18" s="112"/>
      <c r="LGR18" s="112"/>
      <c r="LGS18" s="112"/>
      <c r="LGT18" s="112"/>
      <c r="LGU18" s="112"/>
      <c r="LGV18" s="112"/>
      <c r="LGW18" s="112"/>
      <c r="LGX18" s="112"/>
      <c r="LHU18" s="5"/>
      <c r="LHV18" s="397"/>
      <c r="LHW18" s="397"/>
      <c r="LHX18" s="397"/>
      <c r="LHY18" s="397"/>
      <c r="LHZ18" s="397"/>
      <c r="LIA18" s="397"/>
      <c r="LIB18" s="397"/>
      <c r="LIC18" s="397"/>
      <c r="LID18" s="397"/>
      <c r="LIE18" s="397"/>
      <c r="LIF18" s="397"/>
      <c r="LIG18" s="397"/>
      <c r="LIH18" s="397"/>
      <c r="LII18" s="397"/>
      <c r="LIJ18" s="397"/>
      <c r="LIK18" s="397"/>
      <c r="LIL18" s="397"/>
      <c r="LIM18" s="397"/>
      <c r="LIN18" s="397"/>
      <c r="LIO18" s="397"/>
      <c r="LIP18" s="5"/>
      <c r="LIQ18" s="5"/>
      <c r="LIR18" s="5"/>
      <c r="LIS18" s="5"/>
      <c r="LIT18" s="5"/>
      <c r="LIU18" s="5"/>
      <c r="LIV18" s="5"/>
      <c r="LIW18" s="5"/>
      <c r="LIX18" s="5"/>
      <c r="LIY18" s="112"/>
      <c r="LIZ18" s="112"/>
      <c r="LJA18" s="112"/>
      <c r="LJB18" s="112"/>
      <c r="LJC18" s="112"/>
      <c r="LJD18" s="112"/>
      <c r="LJE18" s="112"/>
      <c r="LJF18" s="112"/>
      <c r="LKC18" s="5"/>
      <c r="LKD18" s="397"/>
      <c r="LKE18" s="397"/>
      <c r="LKF18" s="397"/>
      <c r="LKG18" s="397"/>
      <c r="LKH18" s="397"/>
      <c r="LKI18" s="397"/>
      <c r="LKJ18" s="397"/>
      <c r="LKK18" s="397"/>
      <c r="LKL18" s="397"/>
      <c r="LKM18" s="397"/>
      <c r="LKN18" s="397"/>
      <c r="LKO18" s="397"/>
      <c r="LKP18" s="397"/>
      <c r="LKQ18" s="397"/>
      <c r="LKR18" s="397"/>
      <c r="LKS18" s="397"/>
      <c r="LKT18" s="397"/>
      <c r="LKU18" s="397"/>
      <c r="LKV18" s="397"/>
      <c r="LKW18" s="397"/>
      <c r="LKX18" s="5"/>
      <c r="LKY18" s="5"/>
      <c r="LKZ18" s="5"/>
      <c r="LLA18" s="5"/>
      <c r="LLB18" s="5"/>
      <c r="LLC18" s="5"/>
      <c r="LLD18" s="5"/>
      <c r="LLE18" s="5"/>
      <c r="LLF18" s="5"/>
      <c r="LLG18" s="112"/>
      <c r="LLH18" s="112"/>
      <c r="LLI18" s="112"/>
      <c r="LLJ18" s="112"/>
      <c r="LLK18" s="112"/>
      <c r="LLL18" s="112"/>
      <c r="LLM18" s="112"/>
      <c r="LLN18" s="112"/>
      <c r="LMK18" s="5"/>
      <c r="LML18" s="397"/>
      <c r="LMM18" s="397"/>
      <c r="LMN18" s="397"/>
      <c r="LMO18" s="397"/>
      <c r="LMP18" s="397"/>
      <c r="LMQ18" s="397"/>
      <c r="LMR18" s="397"/>
      <c r="LMS18" s="397"/>
      <c r="LMT18" s="397"/>
      <c r="LMU18" s="397"/>
      <c r="LMV18" s="397"/>
      <c r="LMW18" s="397"/>
      <c r="LMX18" s="397"/>
      <c r="LMY18" s="397"/>
      <c r="LMZ18" s="397"/>
      <c r="LNA18" s="397"/>
      <c r="LNB18" s="397"/>
      <c r="LNC18" s="397"/>
      <c r="LND18" s="397"/>
      <c r="LNE18" s="397"/>
      <c r="LNF18" s="5"/>
      <c r="LNG18" s="5"/>
      <c r="LNH18" s="5"/>
      <c r="LNI18" s="5"/>
      <c r="LNJ18" s="5"/>
      <c r="LNK18" s="5"/>
      <c r="LNL18" s="5"/>
      <c r="LNM18" s="5"/>
      <c r="LNN18" s="5"/>
      <c r="LNO18" s="112"/>
      <c r="LNP18" s="112"/>
      <c r="LNQ18" s="112"/>
      <c r="LNR18" s="112"/>
      <c r="LNS18" s="112"/>
      <c r="LNT18" s="112"/>
      <c r="LNU18" s="112"/>
      <c r="LNV18" s="112"/>
      <c r="LOS18" s="5"/>
      <c r="LOT18" s="397"/>
      <c r="LOU18" s="397"/>
      <c r="LOV18" s="397"/>
      <c r="LOW18" s="397"/>
      <c r="LOX18" s="397"/>
      <c r="LOY18" s="397"/>
      <c r="LOZ18" s="397"/>
      <c r="LPA18" s="397"/>
      <c r="LPB18" s="397"/>
      <c r="LPC18" s="397"/>
      <c r="LPD18" s="397"/>
      <c r="LPE18" s="397"/>
      <c r="LPF18" s="397"/>
      <c r="LPG18" s="397"/>
      <c r="LPH18" s="397"/>
      <c r="LPI18" s="397"/>
      <c r="LPJ18" s="397"/>
      <c r="LPK18" s="397"/>
      <c r="LPL18" s="397"/>
      <c r="LPM18" s="397"/>
      <c r="LPN18" s="5"/>
      <c r="LPO18" s="5"/>
      <c r="LPP18" s="5"/>
      <c r="LPQ18" s="5"/>
      <c r="LPR18" s="5"/>
      <c r="LPS18" s="5"/>
      <c r="LPT18" s="5"/>
      <c r="LPU18" s="5"/>
      <c r="LPV18" s="5"/>
      <c r="LPW18" s="112"/>
      <c r="LPX18" s="112"/>
      <c r="LPY18" s="112"/>
      <c r="LPZ18" s="112"/>
      <c r="LQA18" s="112"/>
      <c r="LQB18" s="112"/>
      <c r="LQC18" s="112"/>
      <c r="LQD18" s="112"/>
      <c r="LRA18" s="5"/>
      <c r="LRB18" s="397"/>
      <c r="LRC18" s="397"/>
      <c r="LRD18" s="397"/>
      <c r="LRE18" s="397"/>
      <c r="LRF18" s="397"/>
      <c r="LRG18" s="397"/>
      <c r="LRH18" s="397"/>
      <c r="LRI18" s="397"/>
      <c r="LRJ18" s="397"/>
      <c r="LRK18" s="397"/>
      <c r="LRL18" s="397"/>
      <c r="LRM18" s="397"/>
      <c r="LRN18" s="397"/>
      <c r="LRO18" s="397"/>
      <c r="LRP18" s="397"/>
      <c r="LRQ18" s="397"/>
      <c r="LRR18" s="397"/>
      <c r="LRS18" s="397"/>
      <c r="LRT18" s="397"/>
      <c r="LRU18" s="397"/>
      <c r="LRV18" s="5"/>
      <c r="LRW18" s="5"/>
      <c r="LRX18" s="5"/>
      <c r="LRY18" s="5"/>
      <c r="LRZ18" s="5"/>
      <c r="LSA18" s="5"/>
      <c r="LSB18" s="5"/>
      <c r="LSC18" s="5"/>
      <c r="LSD18" s="5"/>
      <c r="LSE18" s="112"/>
      <c r="LSF18" s="112"/>
      <c r="LSG18" s="112"/>
      <c r="LSH18" s="112"/>
      <c r="LSI18" s="112"/>
      <c r="LSJ18" s="112"/>
      <c r="LSK18" s="112"/>
      <c r="LSL18" s="112"/>
      <c r="LTI18" s="5"/>
      <c r="LTJ18" s="397"/>
      <c r="LTK18" s="397"/>
      <c r="LTL18" s="397"/>
      <c r="LTM18" s="397"/>
      <c r="LTN18" s="397"/>
      <c r="LTO18" s="397"/>
      <c r="LTP18" s="397"/>
      <c r="LTQ18" s="397"/>
      <c r="LTR18" s="397"/>
      <c r="LTS18" s="397"/>
      <c r="LTT18" s="397"/>
      <c r="LTU18" s="397"/>
      <c r="LTV18" s="397"/>
      <c r="LTW18" s="397"/>
      <c r="LTX18" s="397"/>
      <c r="LTY18" s="397"/>
      <c r="LTZ18" s="397"/>
      <c r="LUA18" s="397"/>
      <c r="LUB18" s="397"/>
      <c r="LUC18" s="397"/>
      <c r="LUD18" s="5"/>
      <c r="LUE18" s="5"/>
      <c r="LUF18" s="5"/>
      <c r="LUG18" s="5"/>
      <c r="LUH18" s="5"/>
      <c r="LUI18" s="5"/>
      <c r="LUJ18" s="5"/>
      <c r="LUK18" s="5"/>
      <c r="LUL18" s="5"/>
      <c r="LUM18" s="112"/>
      <c r="LUN18" s="112"/>
      <c r="LUO18" s="112"/>
      <c r="LUP18" s="112"/>
      <c r="LUQ18" s="112"/>
      <c r="LUR18" s="112"/>
      <c r="LUS18" s="112"/>
      <c r="LUT18" s="112"/>
      <c r="LVQ18" s="5"/>
      <c r="LVR18" s="397"/>
      <c r="LVS18" s="397"/>
      <c r="LVT18" s="397"/>
      <c r="LVU18" s="397"/>
      <c r="LVV18" s="397"/>
      <c r="LVW18" s="397"/>
      <c r="LVX18" s="397"/>
      <c r="LVY18" s="397"/>
      <c r="LVZ18" s="397"/>
      <c r="LWA18" s="397"/>
      <c r="LWB18" s="397"/>
      <c r="LWC18" s="397"/>
      <c r="LWD18" s="397"/>
      <c r="LWE18" s="397"/>
      <c r="LWF18" s="397"/>
      <c r="LWG18" s="397"/>
      <c r="LWH18" s="397"/>
      <c r="LWI18" s="397"/>
      <c r="LWJ18" s="397"/>
      <c r="LWK18" s="397"/>
      <c r="LWL18" s="5"/>
      <c r="LWM18" s="5"/>
      <c r="LWN18" s="5"/>
      <c r="LWO18" s="5"/>
      <c r="LWP18" s="5"/>
      <c r="LWQ18" s="5"/>
      <c r="LWR18" s="5"/>
      <c r="LWS18" s="5"/>
      <c r="LWT18" s="5"/>
      <c r="LWU18" s="112"/>
      <c r="LWV18" s="112"/>
      <c r="LWW18" s="112"/>
      <c r="LWX18" s="112"/>
      <c r="LWY18" s="112"/>
      <c r="LWZ18" s="112"/>
      <c r="LXA18" s="112"/>
      <c r="LXB18" s="112"/>
      <c r="LXY18" s="5"/>
      <c r="LXZ18" s="397"/>
      <c r="LYA18" s="397"/>
      <c r="LYB18" s="397"/>
      <c r="LYC18" s="397"/>
      <c r="LYD18" s="397"/>
      <c r="LYE18" s="397"/>
      <c r="LYF18" s="397"/>
      <c r="LYG18" s="397"/>
      <c r="LYH18" s="397"/>
      <c r="LYI18" s="397"/>
      <c r="LYJ18" s="397"/>
      <c r="LYK18" s="397"/>
      <c r="LYL18" s="397"/>
      <c r="LYM18" s="397"/>
      <c r="LYN18" s="397"/>
      <c r="LYO18" s="397"/>
      <c r="LYP18" s="397"/>
      <c r="LYQ18" s="397"/>
      <c r="LYR18" s="397"/>
      <c r="LYS18" s="397"/>
      <c r="LYT18" s="5"/>
      <c r="LYU18" s="5"/>
      <c r="LYV18" s="5"/>
      <c r="LYW18" s="5"/>
      <c r="LYX18" s="5"/>
      <c r="LYY18" s="5"/>
      <c r="LYZ18" s="5"/>
      <c r="LZA18" s="5"/>
      <c r="LZB18" s="5"/>
      <c r="LZC18" s="112"/>
      <c r="LZD18" s="112"/>
      <c r="LZE18" s="112"/>
      <c r="LZF18" s="112"/>
      <c r="LZG18" s="112"/>
      <c r="LZH18" s="112"/>
      <c r="LZI18" s="112"/>
      <c r="LZJ18" s="112"/>
      <c r="MAG18" s="5"/>
      <c r="MAH18" s="397"/>
      <c r="MAI18" s="397"/>
      <c r="MAJ18" s="397"/>
      <c r="MAK18" s="397"/>
      <c r="MAL18" s="397"/>
      <c r="MAM18" s="397"/>
      <c r="MAN18" s="397"/>
      <c r="MAO18" s="397"/>
      <c r="MAP18" s="397"/>
      <c r="MAQ18" s="397"/>
      <c r="MAR18" s="397"/>
      <c r="MAS18" s="397"/>
      <c r="MAT18" s="397"/>
      <c r="MAU18" s="397"/>
      <c r="MAV18" s="397"/>
      <c r="MAW18" s="397"/>
      <c r="MAX18" s="397"/>
      <c r="MAY18" s="397"/>
      <c r="MAZ18" s="397"/>
      <c r="MBA18" s="397"/>
      <c r="MBB18" s="5"/>
      <c r="MBC18" s="5"/>
      <c r="MBD18" s="5"/>
      <c r="MBE18" s="5"/>
      <c r="MBF18" s="5"/>
      <c r="MBG18" s="5"/>
      <c r="MBH18" s="5"/>
      <c r="MBI18" s="5"/>
      <c r="MBJ18" s="5"/>
      <c r="MBK18" s="112"/>
      <c r="MBL18" s="112"/>
      <c r="MBM18" s="112"/>
      <c r="MBN18" s="112"/>
      <c r="MBO18" s="112"/>
      <c r="MBP18" s="112"/>
      <c r="MBQ18" s="112"/>
      <c r="MBR18" s="112"/>
      <c r="MCO18" s="5"/>
      <c r="MCP18" s="397"/>
      <c r="MCQ18" s="397"/>
      <c r="MCR18" s="397"/>
      <c r="MCS18" s="397"/>
      <c r="MCT18" s="397"/>
      <c r="MCU18" s="397"/>
      <c r="MCV18" s="397"/>
      <c r="MCW18" s="397"/>
      <c r="MCX18" s="397"/>
      <c r="MCY18" s="397"/>
      <c r="MCZ18" s="397"/>
      <c r="MDA18" s="397"/>
      <c r="MDB18" s="397"/>
      <c r="MDC18" s="397"/>
      <c r="MDD18" s="397"/>
      <c r="MDE18" s="397"/>
      <c r="MDF18" s="397"/>
      <c r="MDG18" s="397"/>
      <c r="MDH18" s="397"/>
      <c r="MDI18" s="397"/>
      <c r="MDJ18" s="5"/>
      <c r="MDK18" s="5"/>
      <c r="MDL18" s="5"/>
      <c r="MDM18" s="5"/>
      <c r="MDN18" s="5"/>
      <c r="MDO18" s="5"/>
      <c r="MDP18" s="5"/>
      <c r="MDQ18" s="5"/>
      <c r="MDR18" s="5"/>
      <c r="MDS18" s="112"/>
      <c r="MDT18" s="112"/>
      <c r="MDU18" s="112"/>
      <c r="MDV18" s="112"/>
      <c r="MDW18" s="112"/>
      <c r="MDX18" s="112"/>
      <c r="MDY18" s="112"/>
      <c r="MDZ18" s="112"/>
      <c r="MEW18" s="5"/>
      <c r="MEX18" s="397"/>
      <c r="MEY18" s="397"/>
      <c r="MEZ18" s="397"/>
      <c r="MFA18" s="397"/>
      <c r="MFB18" s="397"/>
      <c r="MFC18" s="397"/>
      <c r="MFD18" s="397"/>
      <c r="MFE18" s="397"/>
      <c r="MFF18" s="397"/>
      <c r="MFG18" s="397"/>
      <c r="MFH18" s="397"/>
      <c r="MFI18" s="397"/>
      <c r="MFJ18" s="397"/>
      <c r="MFK18" s="397"/>
      <c r="MFL18" s="397"/>
      <c r="MFM18" s="397"/>
      <c r="MFN18" s="397"/>
      <c r="MFO18" s="397"/>
      <c r="MFP18" s="397"/>
      <c r="MFQ18" s="397"/>
      <c r="MFR18" s="5"/>
      <c r="MFS18" s="5"/>
      <c r="MFT18" s="5"/>
      <c r="MFU18" s="5"/>
      <c r="MFV18" s="5"/>
      <c r="MFW18" s="5"/>
      <c r="MFX18" s="5"/>
      <c r="MFY18" s="5"/>
      <c r="MFZ18" s="5"/>
      <c r="MGA18" s="112"/>
      <c r="MGB18" s="112"/>
      <c r="MGC18" s="112"/>
      <c r="MGD18" s="112"/>
      <c r="MGE18" s="112"/>
      <c r="MGF18" s="112"/>
      <c r="MGG18" s="112"/>
      <c r="MGH18" s="112"/>
      <c r="MHE18" s="5"/>
      <c r="MHF18" s="397"/>
      <c r="MHG18" s="397"/>
      <c r="MHH18" s="397"/>
      <c r="MHI18" s="397"/>
      <c r="MHJ18" s="397"/>
      <c r="MHK18" s="397"/>
      <c r="MHL18" s="397"/>
      <c r="MHM18" s="397"/>
      <c r="MHN18" s="397"/>
      <c r="MHO18" s="397"/>
      <c r="MHP18" s="397"/>
      <c r="MHQ18" s="397"/>
      <c r="MHR18" s="397"/>
      <c r="MHS18" s="397"/>
      <c r="MHT18" s="397"/>
      <c r="MHU18" s="397"/>
      <c r="MHV18" s="397"/>
      <c r="MHW18" s="397"/>
      <c r="MHX18" s="397"/>
      <c r="MHY18" s="397"/>
      <c r="MHZ18" s="5"/>
      <c r="MIA18" s="5"/>
      <c r="MIB18" s="5"/>
      <c r="MIC18" s="5"/>
      <c r="MID18" s="5"/>
      <c r="MIE18" s="5"/>
      <c r="MIF18" s="5"/>
      <c r="MIG18" s="5"/>
      <c r="MIH18" s="5"/>
      <c r="MII18" s="112"/>
      <c r="MIJ18" s="112"/>
      <c r="MIK18" s="112"/>
      <c r="MIL18" s="112"/>
      <c r="MIM18" s="112"/>
      <c r="MIN18" s="112"/>
      <c r="MIO18" s="112"/>
      <c r="MIP18" s="112"/>
      <c r="MJM18" s="5"/>
      <c r="MJN18" s="397"/>
      <c r="MJO18" s="397"/>
      <c r="MJP18" s="397"/>
      <c r="MJQ18" s="397"/>
      <c r="MJR18" s="397"/>
      <c r="MJS18" s="397"/>
      <c r="MJT18" s="397"/>
      <c r="MJU18" s="397"/>
      <c r="MJV18" s="397"/>
      <c r="MJW18" s="397"/>
      <c r="MJX18" s="397"/>
      <c r="MJY18" s="397"/>
      <c r="MJZ18" s="397"/>
      <c r="MKA18" s="397"/>
      <c r="MKB18" s="397"/>
      <c r="MKC18" s="397"/>
      <c r="MKD18" s="397"/>
      <c r="MKE18" s="397"/>
      <c r="MKF18" s="397"/>
      <c r="MKG18" s="397"/>
      <c r="MKH18" s="5"/>
      <c r="MKI18" s="5"/>
      <c r="MKJ18" s="5"/>
      <c r="MKK18" s="5"/>
      <c r="MKL18" s="5"/>
      <c r="MKM18" s="5"/>
      <c r="MKN18" s="5"/>
      <c r="MKO18" s="5"/>
      <c r="MKP18" s="5"/>
      <c r="MKQ18" s="112"/>
      <c r="MKR18" s="112"/>
      <c r="MKS18" s="112"/>
      <c r="MKT18" s="112"/>
      <c r="MKU18" s="112"/>
      <c r="MKV18" s="112"/>
      <c r="MKW18" s="112"/>
      <c r="MKX18" s="112"/>
      <c r="MLU18" s="5"/>
      <c r="MLV18" s="397"/>
      <c r="MLW18" s="397"/>
      <c r="MLX18" s="397"/>
      <c r="MLY18" s="397"/>
      <c r="MLZ18" s="397"/>
      <c r="MMA18" s="397"/>
      <c r="MMB18" s="397"/>
      <c r="MMC18" s="397"/>
      <c r="MMD18" s="397"/>
      <c r="MME18" s="397"/>
      <c r="MMF18" s="397"/>
      <c r="MMG18" s="397"/>
      <c r="MMH18" s="397"/>
      <c r="MMI18" s="397"/>
      <c r="MMJ18" s="397"/>
      <c r="MMK18" s="397"/>
      <c r="MML18" s="397"/>
      <c r="MMM18" s="397"/>
      <c r="MMN18" s="397"/>
      <c r="MMO18" s="397"/>
      <c r="MMP18" s="5"/>
      <c r="MMQ18" s="5"/>
      <c r="MMR18" s="5"/>
      <c r="MMS18" s="5"/>
      <c r="MMT18" s="5"/>
      <c r="MMU18" s="5"/>
      <c r="MMV18" s="5"/>
      <c r="MMW18" s="5"/>
      <c r="MMX18" s="5"/>
      <c r="MMY18" s="112"/>
      <c r="MMZ18" s="112"/>
      <c r="MNA18" s="112"/>
      <c r="MNB18" s="112"/>
      <c r="MNC18" s="112"/>
      <c r="MND18" s="112"/>
      <c r="MNE18" s="112"/>
      <c r="MNF18" s="112"/>
      <c r="MOC18" s="5"/>
      <c r="MOD18" s="397"/>
      <c r="MOE18" s="397"/>
      <c r="MOF18" s="397"/>
      <c r="MOG18" s="397"/>
      <c r="MOH18" s="397"/>
      <c r="MOI18" s="397"/>
      <c r="MOJ18" s="397"/>
      <c r="MOK18" s="397"/>
      <c r="MOL18" s="397"/>
      <c r="MOM18" s="397"/>
      <c r="MON18" s="397"/>
      <c r="MOO18" s="397"/>
      <c r="MOP18" s="397"/>
      <c r="MOQ18" s="397"/>
      <c r="MOR18" s="397"/>
      <c r="MOS18" s="397"/>
      <c r="MOT18" s="397"/>
      <c r="MOU18" s="397"/>
      <c r="MOV18" s="397"/>
      <c r="MOW18" s="397"/>
      <c r="MOX18" s="5"/>
      <c r="MOY18" s="5"/>
      <c r="MOZ18" s="5"/>
      <c r="MPA18" s="5"/>
      <c r="MPB18" s="5"/>
      <c r="MPC18" s="5"/>
      <c r="MPD18" s="5"/>
      <c r="MPE18" s="5"/>
      <c r="MPF18" s="5"/>
      <c r="MPG18" s="112"/>
      <c r="MPH18" s="112"/>
      <c r="MPI18" s="112"/>
      <c r="MPJ18" s="112"/>
      <c r="MPK18" s="112"/>
      <c r="MPL18" s="112"/>
      <c r="MPM18" s="112"/>
      <c r="MPN18" s="112"/>
      <c r="MQK18" s="5"/>
      <c r="MQL18" s="397"/>
      <c r="MQM18" s="397"/>
      <c r="MQN18" s="397"/>
      <c r="MQO18" s="397"/>
      <c r="MQP18" s="397"/>
      <c r="MQQ18" s="397"/>
      <c r="MQR18" s="397"/>
      <c r="MQS18" s="397"/>
      <c r="MQT18" s="397"/>
      <c r="MQU18" s="397"/>
      <c r="MQV18" s="397"/>
      <c r="MQW18" s="397"/>
      <c r="MQX18" s="397"/>
      <c r="MQY18" s="397"/>
      <c r="MQZ18" s="397"/>
      <c r="MRA18" s="397"/>
      <c r="MRB18" s="397"/>
      <c r="MRC18" s="397"/>
      <c r="MRD18" s="397"/>
      <c r="MRE18" s="397"/>
      <c r="MRF18" s="5"/>
      <c r="MRG18" s="5"/>
      <c r="MRH18" s="5"/>
      <c r="MRI18" s="5"/>
      <c r="MRJ18" s="5"/>
      <c r="MRK18" s="5"/>
      <c r="MRL18" s="5"/>
      <c r="MRM18" s="5"/>
      <c r="MRN18" s="5"/>
      <c r="MRO18" s="112"/>
      <c r="MRP18" s="112"/>
      <c r="MRQ18" s="112"/>
      <c r="MRR18" s="112"/>
      <c r="MRS18" s="112"/>
      <c r="MRT18" s="112"/>
      <c r="MRU18" s="112"/>
      <c r="MRV18" s="112"/>
      <c r="MSS18" s="5"/>
      <c r="MST18" s="397"/>
      <c r="MSU18" s="397"/>
      <c r="MSV18" s="397"/>
      <c r="MSW18" s="397"/>
      <c r="MSX18" s="397"/>
      <c r="MSY18" s="397"/>
      <c r="MSZ18" s="397"/>
      <c r="MTA18" s="397"/>
      <c r="MTB18" s="397"/>
      <c r="MTC18" s="397"/>
      <c r="MTD18" s="397"/>
      <c r="MTE18" s="397"/>
      <c r="MTF18" s="397"/>
      <c r="MTG18" s="397"/>
      <c r="MTH18" s="397"/>
      <c r="MTI18" s="397"/>
      <c r="MTJ18" s="397"/>
      <c r="MTK18" s="397"/>
      <c r="MTL18" s="397"/>
      <c r="MTM18" s="397"/>
      <c r="MTN18" s="5"/>
      <c r="MTO18" s="5"/>
      <c r="MTP18" s="5"/>
      <c r="MTQ18" s="5"/>
      <c r="MTR18" s="5"/>
      <c r="MTS18" s="5"/>
      <c r="MTT18" s="5"/>
      <c r="MTU18" s="5"/>
      <c r="MTV18" s="5"/>
      <c r="MTW18" s="112"/>
      <c r="MTX18" s="112"/>
      <c r="MTY18" s="112"/>
      <c r="MTZ18" s="112"/>
      <c r="MUA18" s="112"/>
      <c r="MUB18" s="112"/>
      <c r="MUC18" s="112"/>
      <c r="MUD18" s="112"/>
      <c r="MVA18" s="5"/>
      <c r="MVB18" s="397"/>
      <c r="MVC18" s="397"/>
      <c r="MVD18" s="397"/>
      <c r="MVE18" s="397"/>
      <c r="MVF18" s="397"/>
      <c r="MVG18" s="397"/>
      <c r="MVH18" s="397"/>
      <c r="MVI18" s="397"/>
      <c r="MVJ18" s="397"/>
      <c r="MVK18" s="397"/>
      <c r="MVL18" s="397"/>
      <c r="MVM18" s="397"/>
      <c r="MVN18" s="397"/>
      <c r="MVO18" s="397"/>
      <c r="MVP18" s="397"/>
      <c r="MVQ18" s="397"/>
      <c r="MVR18" s="397"/>
      <c r="MVS18" s="397"/>
      <c r="MVT18" s="397"/>
      <c r="MVU18" s="397"/>
      <c r="MVV18" s="5"/>
      <c r="MVW18" s="5"/>
      <c r="MVX18" s="5"/>
      <c r="MVY18" s="5"/>
      <c r="MVZ18" s="5"/>
      <c r="MWA18" s="5"/>
      <c r="MWB18" s="5"/>
      <c r="MWC18" s="5"/>
      <c r="MWD18" s="5"/>
      <c r="MWE18" s="112"/>
      <c r="MWF18" s="112"/>
      <c r="MWG18" s="112"/>
      <c r="MWH18" s="112"/>
      <c r="MWI18" s="112"/>
      <c r="MWJ18" s="112"/>
      <c r="MWK18" s="112"/>
      <c r="MWL18" s="112"/>
      <c r="MXI18" s="5"/>
      <c r="MXJ18" s="397"/>
      <c r="MXK18" s="397"/>
      <c r="MXL18" s="397"/>
      <c r="MXM18" s="397"/>
      <c r="MXN18" s="397"/>
      <c r="MXO18" s="397"/>
      <c r="MXP18" s="397"/>
      <c r="MXQ18" s="397"/>
      <c r="MXR18" s="397"/>
      <c r="MXS18" s="397"/>
      <c r="MXT18" s="397"/>
      <c r="MXU18" s="397"/>
      <c r="MXV18" s="397"/>
      <c r="MXW18" s="397"/>
      <c r="MXX18" s="397"/>
      <c r="MXY18" s="397"/>
      <c r="MXZ18" s="397"/>
      <c r="MYA18" s="397"/>
      <c r="MYB18" s="397"/>
      <c r="MYC18" s="397"/>
      <c r="MYD18" s="5"/>
      <c r="MYE18" s="5"/>
      <c r="MYF18" s="5"/>
      <c r="MYG18" s="5"/>
      <c r="MYH18" s="5"/>
      <c r="MYI18" s="5"/>
      <c r="MYJ18" s="5"/>
      <c r="MYK18" s="5"/>
      <c r="MYL18" s="5"/>
      <c r="MYM18" s="112"/>
      <c r="MYN18" s="112"/>
      <c r="MYO18" s="112"/>
      <c r="MYP18" s="112"/>
      <c r="MYQ18" s="112"/>
      <c r="MYR18" s="112"/>
      <c r="MYS18" s="112"/>
      <c r="MYT18" s="112"/>
      <c r="MZQ18" s="5"/>
      <c r="MZR18" s="397"/>
      <c r="MZS18" s="397"/>
      <c r="MZT18" s="397"/>
      <c r="MZU18" s="397"/>
      <c r="MZV18" s="397"/>
      <c r="MZW18" s="397"/>
      <c r="MZX18" s="397"/>
      <c r="MZY18" s="397"/>
      <c r="MZZ18" s="397"/>
      <c r="NAA18" s="397"/>
      <c r="NAB18" s="397"/>
      <c r="NAC18" s="397"/>
      <c r="NAD18" s="397"/>
      <c r="NAE18" s="397"/>
      <c r="NAF18" s="397"/>
      <c r="NAG18" s="397"/>
      <c r="NAH18" s="397"/>
      <c r="NAI18" s="397"/>
      <c r="NAJ18" s="397"/>
      <c r="NAK18" s="397"/>
      <c r="NAL18" s="5"/>
      <c r="NAM18" s="5"/>
      <c r="NAN18" s="5"/>
      <c r="NAO18" s="5"/>
      <c r="NAP18" s="5"/>
      <c r="NAQ18" s="5"/>
      <c r="NAR18" s="5"/>
      <c r="NAS18" s="5"/>
      <c r="NAT18" s="5"/>
      <c r="NAU18" s="112"/>
      <c r="NAV18" s="112"/>
      <c r="NAW18" s="112"/>
      <c r="NAX18" s="112"/>
      <c r="NAY18" s="112"/>
      <c r="NAZ18" s="112"/>
      <c r="NBA18" s="112"/>
      <c r="NBB18" s="112"/>
      <c r="NBY18" s="5"/>
      <c r="NBZ18" s="397"/>
      <c r="NCA18" s="397"/>
      <c r="NCB18" s="397"/>
      <c r="NCC18" s="397"/>
      <c r="NCD18" s="397"/>
      <c r="NCE18" s="397"/>
      <c r="NCF18" s="397"/>
      <c r="NCG18" s="397"/>
      <c r="NCH18" s="397"/>
      <c r="NCI18" s="397"/>
      <c r="NCJ18" s="397"/>
      <c r="NCK18" s="397"/>
      <c r="NCL18" s="397"/>
      <c r="NCM18" s="397"/>
      <c r="NCN18" s="397"/>
      <c r="NCO18" s="397"/>
      <c r="NCP18" s="397"/>
      <c r="NCQ18" s="397"/>
      <c r="NCR18" s="397"/>
      <c r="NCS18" s="397"/>
      <c r="NCT18" s="5"/>
      <c r="NCU18" s="5"/>
      <c r="NCV18" s="5"/>
      <c r="NCW18" s="5"/>
      <c r="NCX18" s="5"/>
      <c r="NCY18" s="5"/>
      <c r="NCZ18" s="5"/>
      <c r="NDA18" s="5"/>
      <c r="NDB18" s="5"/>
      <c r="NDC18" s="112"/>
      <c r="NDD18" s="112"/>
      <c r="NDE18" s="112"/>
      <c r="NDF18" s="112"/>
      <c r="NDG18" s="112"/>
      <c r="NDH18" s="112"/>
      <c r="NDI18" s="112"/>
      <c r="NDJ18" s="112"/>
      <c r="NEG18" s="5"/>
      <c r="NEH18" s="397"/>
      <c r="NEI18" s="397"/>
      <c r="NEJ18" s="397"/>
      <c r="NEK18" s="397"/>
      <c r="NEL18" s="397"/>
      <c r="NEM18" s="397"/>
      <c r="NEN18" s="397"/>
      <c r="NEO18" s="397"/>
      <c r="NEP18" s="397"/>
      <c r="NEQ18" s="397"/>
      <c r="NER18" s="397"/>
      <c r="NES18" s="397"/>
      <c r="NET18" s="397"/>
      <c r="NEU18" s="397"/>
      <c r="NEV18" s="397"/>
      <c r="NEW18" s="397"/>
      <c r="NEX18" s="397"/>
      <c r="NEY18" s="397"/>
      <c r="NEZ18" s="397"/>
      <c r="NFA18" s="397"/>
      <c r="NFB18" s="5"/>
      <c r="NFC18" s="5"/>
      <c r="NFD18" s="5"/>
      <c r="NFE18" s="5"/>
      <c r="NFF18" s="5"/>
      <c r="NFG18" s="5"/>
      <c r="NFH18" s="5"/>
      <c r="NFI18" s="5"/>
      <c r="NFJ18" s="5"/>
      <c r="NFK18" s="112"/>
      <c r="NFL18" s="112"/>
      <c r="NFM18" s="112"/>
      <c r="NFN18" s="112"/>
      <c r="NFO18" s="112"/>
      <c r="NFP18" s="112"/>
      <c r="NFQ18" s="112"/>
      <c r="NFR18" s="112"/>
      <c r="NGO18" s="5"/>
      <c r="NGP18" s="397"/>
      <c r="NGQ18" s="397"/>
      <c r="NGR18" s="397"/>
      <c r="NGS18" s="397"/>
      <c r="NGT18" s="397"/>
      <c r="NGU18" s="397"/>
      <c r="NGV18" s="397"/>
      <c r="NGW18" s="397"/>
      <c r="NGX18" s="397"/>
      <c r="NGY18" s="397"/>
      <c r="NGZ18" s="397"/>
      <c r="NHA18" s="397"/>
      <c r="NHB18" s="397"/>
      <c r="NHC18" s="397"/>
      <c r="NHD18" s="397"/>
      <c r="NHE18" s="397"/>
      <c r="NHF18" s="397"/>
      <c r="NHG18" s="397"/>
      <c r="NHH18" s="397"/>
      <c r="NHI18" s="397"/>
      <c r="NHJ18" s="5"/>
      <c r="NHK18" s="5"/>
      <c r="NHL18" s="5"/>
      <c r="NHM18" s="5"/>
      <c r="NHN18" s="5"/>
      <c r="NHO18" s="5"/>
      <c r="NHP18" s="5"/>
      <c r="NHQ18" s="5"/>
      <c r="NHR18" s="5"/>
      <c r="NHS18" s="112"/>
      <c r="NHT18" s="112"/>
      <c r="NHU18" s="112"/>
      <c r="NHV18" s="112"/>
      <c r="NHW18" s="112"/>
      <c r="NHX18" s="112"/>
      <c r="NHY18" s="112"/>
      <c r="NHZ18" s="112"/>
      <c r="NIW18" s="5"/>
      <c r="NIX18" s="397"/>
      <c r="NIY18" s="397"/>
      <c r="NIZ18" s="397"/>
      <c r="NJA18" s="397"/>
      <c r="NJB18" s="397"/>
      <c r="NJC18" s="397"/>
      <c r="NJD18" s="397"/>
      <c r="NJE18" s="397"/>
      <c r="NJF18" s="397"/>
      <c r="NJG18" s="397"/>
      <c r="NJH18" s="397"/>
      <c r="NJI18" s="397"/>
      <c r="NJJ18" s="397"/>
      <c r="NJK18" s="397"/>
      <c r="NJL18" s="397"/>
      <c r="NJM18" s="397"/>
      <c r="NJN18" s="397"/>
      <c r="NJO18" s="397"/>
      <c r="NJP18" s="397"/>
      <c r="NJQ18" s="397"/>
      <c r="NJR18" s="5"/>
      <c r="NJS18" s="5"/>
      <c r="NJT18" s="5"/>
      <c r="NJU18" s="5"/>
      <c r="NJV18" s="5"/>
      <c r="NJW18" s="5"/>
      <c r="NJX18" s="5"/>
      <c r="NJY18" s="5"/>
      <c r="NJZ18" s="5"/>
      <c r="NKA18" s="112"/>
      <c r="NKB18" s="112"/>
      <c r="NKC18" s="112"/>
      <c r="NKD18" s="112"/>
      <c r="NKE18" s="112"/>
      <c r="NKF18" s="112"/>
      <c r="NKG18" s="112"/>
      <c r="NKH18" s="112"/>
      <c r="NLE18" s="5"/>
      <c r="NLF18" s="397"/>
      <c r="NLG18" s="397"/>
      <c r="NLH18" s="397"/>
      <c r="NLI18" s="397"/>
      <c r="NLJ18" s="397"/>
      <c r="NLK18" s="397"/>
      <c r="NLL18" s="397"/>
      <c r="NLM18" s="397"/>
      <c r="NLN18" s="397"/>
      <c r="NLO18" s="397"/>
      <c r="NLP18" s="397"/>
      <c r="NLQ18" s="397"/>
      <c r="NLR18" s="397"/>
      <c r="NLS18" s="397"/>
      <c r="NLT18" s="397"/>
      <c r="NLU18" s="397"/>
      <c r="NLV18" s="397"/>
      <c r="NLW18" s="397"/>
      <c r="NLX18" s="397"/>
      <c r="NLY18" s="397"/>
      <c r="NLZ18" s="5"/>
      <c r="NMA18" s="5"/>
      <c r="NMB18" s="5"/>
      <c r="NMC18" s="5"/>
      <c r="NMD18" s="5"/>
      <c r="NME18" s="5"/>
      <c r="NMF18" s="5"/>
      <c r="NMG18" s="5"/>
      <c r="NMH18" s="5"/>
      <c r="NMI18" s="112"/>
      <c r="NMJ18" s="112"/>
      <c r="NMK18" s="112"/>
      <c r="NML18" s="112"/>
      <c r="NMM18" s="112"/>
      <c r="NMN18" s="112"/>
      <c r="NMO18" s="112"/>
      <c r="NMP18" s="112"/>
      <c r="NNM18" s="5"/>
      <c r="NNN18" s="397"/>
      <c r="NNO18" s="397"/>
      <c r="NNP18" s="397"/>
      <c r="NNQ18" s="397"/>
      <c r="NNR18" s="397"/>
      <c r="NNS18" s="397"/>
      <c r="NNT18" s="397"/>
      <c r="NNU18" s="397"/>
      <c r="NNV18" s="397"/>
      <c r="NNW18" s="397"/>
      <c r="NNX18" s="397"/>
      <c r="NNY18" s="397"/>
      <c r="NNZ18" s="397"/>
      <c r="NOA18" s="397"/>
      <c r="NOB18" s="397"/>
      <c r="NOC18" s="397"/>
      <c r="NOD18" s="397"/>
      <c r="NOE18" s="397"/>
      <c r="NOF18" s="397"/>
      <c r="NOG18" s="397"/>
      <c r="NOH18" s="5"/>
      <c r="NOI18" s="5"/>
      <c r="NOJ18" s="5"/>
      <c r="NOK18" s="5"/>
      <c r="NOL18" s="5"/>
      <c r="NOM18" s="5"/>
      <c r="NON18" s="5"/>
      <c r="NOO18" s="5"/>
      <c r="NOP18" s="5"/>
      <c r="NOQ18" s="112"/>
      <c r="NOR18" s="112"/>
      <c r="NOS18" s="112"/>
      <c r="NOT18" s="112"/>
      <c r="NOU18" s="112"/>
      <c r="NOV18" s="112"/>
      <c r="NOW18" s="112"/>
      <c r="NOX18" s="112"/>
      <c r="NPU18" s="5"/>
      <c r="NPV18" s="397"/>
      <c r="NPW18" s="397"/>
      <c r="NPX18" s="397"/>
      <c r="NPY18" s="397"/>
      <c r="NPZ18" s="397"/>
      <c r="NQA18" s="397"/>
      <c r="NQB18" s="397"/>
      <c r="NQC18" s="397"/>
      <c r="NQD18" s="397"/>
      <c r="NQE18" s="397"/>
      <c r="NQF18" s="397"/>
      <c r="NQG18" s="397"/>
      <c r="NQH18" s="397"/>
      <c r="NQI18" s="397"/>
      <c r="NQJ18" s="397"/>
      <c r="NQK18" s="397"/>
      <c r="NQL18" s="397"/>
      <c r="NQM18" s="397"/>
      <c r="NQN18" s="397"/>
      <c r="NQO18" s="397"/>
      <c r="NQP18" s="5"/>
      <c r="NQQ18" s="5"/>
      <c r="NQR18" s="5"/>
      <c r="NQS18" s="5"/>
      <c r="NQT18" s="5"/>
      <c r="NQU18" s="5"/>
      <c r="NQV18" s="5"/>
      <c r="NQW18" s="5"/>
      <c r="NQX18" s="5"/>
      <c r="NQY18" s="112"/>
      <c r="NQZ18" s="112"/>
      <c r="NRA18" s="112"/>
      <c r="NRB18" s="112"/>
      <c r="NRC18" s="112"/>
      <c r="NRD18" s="112"/>
      <c r="NRE18" s="112"/>
      <c r="NRF18" s="112"/>
      <c r="NSC18" s="5"/>
      <c r="NSD18" s="397"/>
      <c r="NSE18" s="397"/>
      <c r="NSF18" s="397"/>
      <c r="NSG18" s="397"/>
      <c r="NSH18" s="397"/>
      <c r="NSI18" s="397"/>
      <c r="NSJ18" s="397"/>
      <c r="NSK18" s="397"/>
      <c r="NSL18" s="397"/>
      <c r="NSM18" s="397"/>
      <c r="NSN18" s="397"/>
      <c r="NSO18" s="397"/>
      <c r="NSP18" s="397"/>
      <c r="NSQ18" s="397"/>
      <c r="NSR18" s="397"/>
      <c r="NSS18" s="397"/>
      <c r="NST18" s="397"/>
      <c r="NSU18" s="397"/>
      <c r="NSV18" s="397"/>
      <c r="NSW18" s="397"/>
      <c r="NSX18" s="5"/>
      <c r="NSY18" s="5"/>
      <c r="NSZ18" s="5"/>
      <c r="NTA18" s="5"/>
      <c r="NTB18" s="5"/>
      <c r="NTC18" s="5"/>
      <c r="NTD18" s="5"/>
      <c r="NTE18" s="5"/>
      <c r="NTF18" s="5"/>
      <c r="NTG18" s="112"/>
      <c r="NTH18" s="112"/>
      <c r="NTI18" s="112"/>
      <c r="NTJ18" s="112"/>
      <c r="NTK18" s="112"/>
      <c r="NTL18" s="112"/>
      <c r="NTM18" s="112"/>
      <c r="NTN18" s="112"/>
      <c r="NUK18" s="5"/>
      <c r="NUL18" s="397"/>
      <c r="NUM18" s="397"/>
      <c r="NUN18" s="397"/>
      <c r="NUO18" s="397"/>
      <c r="NUP18" s="397"/>
      <c r="NUQ18" s="397"/>
      <c r="NUR18" s="397"/>
      <c r="NUS18" s="397"/>
      <c r="NUT18" s="397"/>
      <c r="NUU18" s="397"/>
      <c r="NUV18" s="397"/>
      <c r="NUW18" s="397"/>
      <c r="NUX18" s="397"/>
      <c r="NUY18" s="397"/>
      <c r="NUZ18" s="397"/>
      <c r="NVA18" s="397"/>
      <c r="NVB18" s="397"/>
      <c r="NVC18" s="397"/>
      <c r="NVD18" s="397"/>
      <c r="NVE18" s="397"/>
      <c r="NVF18" s="5"/>
      <c r="NVG18" s="5"/>
      <c r="NVH18" s="5"/>
      <c r="NVI18" s="5"/>
      <c r="NVJ18" s="5"/>
      <c r="NVK18" s="5"/>
      <c r="NVL18" s="5"/>
      <c r="NVM18" s="5"/>
      <c r="NVN18" s="5"/>
      <c r="NVO18" s="112"/>
      <c r="NVP18" s="112"/>
      <c r="NVQ18" s="112"/>
      <c r="NVR18" s="112"/>
      <c r="NVS18" s="112"/>
      <c r="NVT18" s="112"/>
      <c r="NVU18" s="112"/>
      <c r="NVV18" s="112"/>
      <c r="NWS18" s="5"/>
      <c r="NWT18" s="397"/>
      <c r="NWU18" s="397"/>
      <c r="NWV18" s="397"/>
      <c r="NWW18" s="397"/>
      <c r="NWX18" s="397"/>
      <c r="NWY18" s="397"/>
      <c r="NWZ18" s="397"/>
      <c r="NXA18" s="397"/>
      <c r="NXB18" s="397"/>
      <c r="NXC18" s="397"/>
      <c r="NXD18" s="397"/>
      <c r="NXE18" s="397"/>
      <c r="NXF18" s="397"/>
      <c r="NXG18" s="397"/>
      <c r="NXH18" s="397"/>
      <c r="NXI18" s="397"/>
      <c r="NXJ18" s="397"/>
      <c r="NXK18" s="397"/>
      <c r="NXL18" s="397"/>
      <c r="NXM18" s="397"/>
      <c r="NXN18" s="5"/>
      <c r="NXO18" s="5"/>
      <c r="NXP18" s="5"/>
      <c r="NXQ18" s="5"/>
      <c r="NXR18" s="5"/>
      <c r="NXS18" s="5"/>
      <c r="NXT18" s="5"/>
      <c r="NXU18" s="5"/>
      <c r="NXV18" s="5"/>
      <c r="NXW18" s="112"/>
      <c r="NXX18" s="112"/>
      <c r="NXY18" s="112"/>
      <c r="NXZ18" s="112"/>
      <c r="NYA18" s="112"/>
      <c r="NYB18" s="112"/>
      <c r="NYC18" s="112"/>
      <c r="NYD18" s="112"/>
      <c r="NZA18" s="5"/>
      <c r="NZB18" s="397"/>
      <c r="NZC18" s="397"/>
      <c r="NZD18" s="397"/>
      <c r="NZE18" s="397"/>
      <c r="NZF18" s="397"/>
      <c r="NZG18" s="397"/>
      <c r="NZH18" s="397"/>
      <c r="NZI18" s="397"/>
      <c r="NZJ18" s="397"/>
      <c r="NZK18" s="397"/>
      <c r="NZL18" s="397"/>
      <c r="NZM18" s="397"/>
      <c r="NZN18" s="397"/>
      <c r="NZO18" s="397"/>
      <c r="NZP18" s="397"/>
      <c r="NZQ18" s="397"/>
      <c r="NZR18" s="397"/>
      <c r="NZS18" s="397"/>
      <c r="NZT18" s="397"/>
      <c r="NZU18" s="397"/>
      <c r="NZV18" s="5"/>
      <c r="NZW18" s="5"/>
      <c r="NZX18" s="5"/>
      <c r="NZY18" s="5"/>
      <c r="NZZ18" s="5"/>
      <c r="OAA18" s="5"/>
      <c r="OAB18" s="5"/>
      <c r="OAC18" s="5"/>
      <c r="OAD18" s="5"/>
      <c r="OAE18" s="112"/>
      <c r="OAF18" s="112"/>
      <c r="OAG18" s="112"/>
      <c r="OAH18" s="112"/>
      <c r="OAI18" s="112"/>
      <c r="OAJ18" s="112"/>
      <c r="OAK18" s="112"/>
      <c r="OAL18" s="112"/>
      <c r="OBI18" s="5"/>
      <c r="OBJ18" s="397"/>
      <c r="OBK18" s="397"/>
      <c r="OBL18" s="397"/>
      <c r="OBM18" s="397"/>
      <c r="OBN18" s="397"/>
      <c r="OBO18" s="397"/>
      <c r="OBP18" s="397"/>
      <c r="OBQ18" s="397"/>
      <c r="OBR18" s="397"/>
      <c r="OBS18" s="397"/>
      <c r="OBT18" s="397"/>
      <c r="OBU18" s="397"/>
      <c r="OBV18" s="397"/>
      <c r="OBW18" s="397"/>
      <c r="OBX18" s="397"/>
      <c r="OBY18" s="397"/>
      <c r="OBZ18" s="397"/>
      <c r="OCA18" s="397"/>
      <c r="OCB18" s="397"/>
      <c r="OCC18" s="397"/>
      <c r="OCD18" s="5"/>
      <c r="OCE18" s="5"/>
      <c r="OCF18" s="5"/>
      <c r="OCG18" s="5"/>
      <c r="OCH18" s="5"/>
      <c r="OCI18" s="5"/>
      <c r="OCJ18" s="5"/>
      <c r="OCK18" s="5"/>
      <c r="OCL18" s="5"/>
      <c r="OCM18" s="112"/>
      <c r="OCN18" s="112"/>
      <c r="OCO18" s="112"/>
      <c r="OCP18" s="112"/>
      <c r="OCQ18" s="112"/>
      <c r="OCR18" s="112"/>
      <c r="OCS18" s="112"/>
      <c r="OCT18" s="112"/>
      <c r="ODQ18" s="5"/>
      <c r="ODR18" s="397"/>
      <c r="ODS18" s="397"/>
      <c r="ODT18" s="397"/>
      <c r="ODU18" s="397"/>
      <c r="ODV18" s="397"/>
      <c r="ODW18" s="397"/>
      <c r="ODX18" s="397"/>
      <c r="ODY18" s="397"/>
      <c r="ODZ18" s="397"/>
      <c r="OEA18" s="397"/>
      <c r="OEB18" s="397"/>
      <c r="OEC18" s="397"/>
      <c r="OED18" s="397"/>
      <c r="OEE18" s="397"/>
      <c r="OEF18" s="397"/>
      <c r="OEG18" s="397"/>
      <c r="OEH18" s="397"/>
      <c r="OEI18" s="397"/>
      <c r="OEJ18" s="397"/>
      <c r="OEK18" s="397"/>
      <c r="OEL18" s="5"/>
      <c r="OEM18" s="5"/>
      <c r="OEN18" s="5"/>
      <c r="OEO18" s="5"/>
      <c r="OEP18" s="5"/>
      <c r="OEQ18" s="5"/>
      <c r="OER18" s="5"/>
      <c r="OES18" s="5"/>
      <c r="OET18" s="5"/>
      <c r="OEU18" s="112"/>
      <c r="OEV18" s="112"/>
      <c r="OEW18" s="112"/>
      <c r="OEX18" s="112"/>
      <c r="OEY18" s="112"/>
      <c r="OEZ18" s="112"/>
      <c r="OFA18" s="112"/>
      <c r="OFB18" s="112"/>
      <c r="OFY18" s="5"/>
      <c r="OFZ18" s="397"/>
      <c r="OGA18" s="397"/>
      <c r="OGB18" s="397"/>
      <c r="OGC18" s="397"/>
      <c r="OGD18" s="397"/>
      <c r="OGE18" s="397"/>
      <c r="OGF18" s="397"/>
      <c r="OGG18" s="397"/>
      <c r="OGH18" s="397"/>
      <c r="OGI18" s="397"/>
      <c r="OGJ18" s="397"/>
      <c r="OGK18" s="397"/>
      <c r="OGL18" s="397"/>
      <c r="OGM18" s="397"/>
      <c r="OGN18" s="397"/>
      <c r="OGO18" s="397"/>
      <c r="OGP18" s="397"/>
      <c r="OGQ18" s="397"/>
      <c r="OGR18" s="397"/>
      <c r="OGS18" s="397"/>
      <c r="OGT18" s="5"/>
      <c r="OGU18" s="5"/>
      <c r="OGV18" s="5"/>
      <c r="OGW18" s="5"/>
      <c r="OGX18" s="5"/>
      <c r="OGY18" s="5"/>
      <c r="OGZ18" s="5"/>
      <c r="OHA18" s="5"/>
      <c r="OHB18" s="5"/>
      <c r="OHC18" s="112"/>
      <c r="OHD18" s="112"/>
      <c r="OHE18" s="112"/>
      <c r="OHF18" s="112"/>
      <c r="OHG18" s="112"/>
      <c r="OHH18" s="112"/>
      <c r="OHI18" s="112"/>
      <c r="OHJ18" s="112"/>
      <c r="OIG18" s="5"/>
      <c r="OIH18" s="397"/>
      <c r="OII18" s="397"/>
      <c r="OIJ18" s="397"/>
      <c r="OIK18" s="397"/>
      <c r="OIL18" s="397"/>
      <c r="OIM18" s="397"/>
      <c r="OIN18" s="397"/>
      <c r="OIO18" s="397"/>
      <c r="OIP18" s="397"/>
      <c r="OIQ18" s="397"/>
      <c r="OIR18" s="397"/>
      <c r="OIS18" s="397"/>
      <c r="OIT18" s="397"/>
      <c r="OIU18" s="397"/>
      <c r="OIV18" s="397"/>
      <c r="OIW18" s="397"/>
      <c r="OIX18" s="397"/>
      <c r="OIY18" s="397"/>
      <c r="OIZ18" s="397"/>
      <c r="OJA18" s="397"/>
      <c r="OJB18" s="5"/>
      <c r="OJC18" s="5"/>
      <c r="OJD18" s="5"/>
      <c r="OJE18" s="5"/>
      <c r="OJF18" s="5"/>
      <c r="OJG18" s="5"/>
      <c r="OJH18" s="5"/>
      <c r="OJI18" s="5"/>
      <c r="OJJ18" s="5"/>
      <c r="OJK18" s="112"/>
      <c r="OJL18" s="112"/>
      <c r="OJM18" s="112"/>
      <c r="OJN18" s="112"/>
      <c r="OJO18" s="112"/>
      <c r="OJP18" s="112"/>
      <c r="OJQ18" s="112"/>
      <c r="OJR18" s="112"/>
      <c r="OKO18" s="5"/>
      <c r="OKP18" s="397"/>
      <c r="OKQ18" s="397"/>
      <c r="OKR18" s="397"/>
      <c r="OKS18" s="397"/>
      <c r="OKT18" s="397"/>
      <c r="OKU18" s="397"/>
      <c r="OKV18" s="397"/>
      <c r="OKW18" s="397"/>
      <c r="OKX18" s="397"/>
      <c r="OKY18" s="397"/>
      <c r="OKZ18" s="397"/>
      <c r="OLA18" s="397"/>
      <c r="OLB18" s="397"/>
      <c r="OLC18" s="397"/>
      <c r="OLD18" s="397"/>
      <c r="OLE18" s="397"/>
      <c r="OLF18" s="397"/>
      <c r="OLG18" s="397"/>
      <c r="OLH18" s="397"/>
      <c r="OLI18" s="397"/>
      <c r="OLJ18" s="5"/>
      <c r="OLK18" s="5"/>
      <c r="OLL18" s="5"/>
      <c r="OLM18" s="5"/>
      <c r="OLN18" s="5"/>
      <c r="OLO18" s="5"/>
      <c r="OLP18" s="5"/>
      <c r="OLQ18" s="5"/>
      <c r="OLR18" s="5"/>
      <c r="OLS18" s="112"/>
      <c r="OLT18" s="112"/>
      <c r="OLU18" s="112"/>
      <c r="OLV18" s="112"/>
      <c r="OLW18" s="112"/>
      <c r="OLX18" s="112"/>
      <c r="OLY18" s="112"/>
      <c r="OLZ18" s="112"/>
      <c r="OMW18" s="5"/>
      <c r="OMX18" s="397"/>
      <c r="OMY18" s="397"/>
      <c r="OMZ18" s="397"/>
      <c r="ONA18" s="397"/>
      <c r="ONB18" s="397"/>
      <c r="ONC18" s="397"/>
      <c r="OND18" s="397"/>
      <c r="ONE18" s="397"/>
      <c r="ONF18" s="397"/>
      <c r="ONG18" s="397"/>
      <c r="ONH18" s="397"/>
      <c r="ONI18" s="397"/>
      <c r="ONJ18" s="397"/>
      <c r="ONK18" s="397"/>
      <c r="ONL18" s="397"/>
      <c r="ONM18" s="397"/>
      <c r="ONN18" s="397"/>
      <c r="ONO18" s="397"/>
      <c r="ONP18" s="397"/>
      <c r="ONQ18" s="397"/>
      <c r="ONR18" s="5"/>
      <c r="ONS18" s="5"/>
      <c r="ONT18" s="5"/>
      <c r="ONU18" s="5"/>
      <c r="ONV18" s="5"/>
      <c r="ONW18" s="5"/>
      <c r="ONX18" s="5"/>
      <c r="ONY18" s="5"/>
      <c r="ONZ18" s="5"/>
      <c r="OOA18" s="112"/>
      <c r="OOB18" s="112"/>
      <c r="OOC18" s="112"/>
      <c r="OOD18" s="112"/>
      <c r="OOE18" s="112"/>
      <c r="OOF18" s="112"/>
      <c r="OOG18" s="112"/>
      <c r="OOH18" s="112"/>
      <c r="OPE18" s="5"/>
      <c r="OPF18" s="397"/>
      <c r="OPG18" s="397"/>
      <c r="OPH18" s="397"/>
      <c r="OPI18" s="397"/>
      <c r="OPJ18" s="397"/>
      <c r="OPK18" s="397"/>
      <c r="OPL18" s="397"/>
      <c r="OPM18" s="397"/>
      <c r="OPN18" s="397"/>
      <c r="OPO18" s="397"/>
      <c r="OPP18" s="397"/>
      <c r="OPQ18" s="397"/>
      <c r="OPR18" s="397"/>
      <c r="OPS18" s="397"/>
      <c r="OPT18" s="397"/>
      <c r="OPU18" s="397"/>
      <c r="OPV18" s="397"/>
      <c r="OPW18" s="397"/>
      <c r="OPX18" s="397"/>
      <c r="OPY18" s="397"/>
      <c r="OPZ18" s="5"/>
      <c r="OQA18" s="5"/>
      <c r="OQB18" s="5"/>
      <c r="OQC18" s="5"/>
      <c r="OQD18" s="5"/>
      <c r="OQE18" s="5"/>
      <c r="OQF18" s="5"/>
      <c r="OQG18" s="5"/>
      <c r="OQH18" s="5"/>
      <c r="OQI18" s="112"/>
      <c r="OQJ18" s="112"/>
      <c r="OQK18" s="112"/>
      <c r="OQL18" s="112"/>
      <c r="OQM18" s="112"/>
      <c r="OQN18" s="112"/>
      <c r="OQO18" s="112"/>
      <c r="OQP18" s="112"/>
      <c r="ORM18" s="5"/>
      <c r="ORN18" s="397"/>
      <c r="ORO18" s="397"/>
      <c r="ORP18" s="397"/>
      <c r="ORQ18" s="397"/>
      <c r="ORR18" s="397"/>
      <c r="ORS18" s="397"/>
      <c r="ORT18" s="397"/>
      <c r="ORU18" s="397"/>
      <c r="ORV18" s="397"/>
      <c r="ORW18" s="397"/>
      <c r="ORX18" s="397"/>
      <c r="ORY18" s="397"/>
      <c r="ORZ18" s="397"/>
      <c r="OSA18" s="397"/>
      <c r="OSB18" s="397"/>
      <c r="OSC18" s="397"/>
      <c r="OSD18" s="397"/>
      <c r="OSE18" s="397"/>
      <c r="OSF18" s="397"/>
      <c r="OSG18" s="397"/>
      <c r="OSH18" s="5"/>
      <c r="OSI18" s="5"/>
      <c r="OSJ18" s="5"/>
      <c r="OSK18" s="5"/>
      <c r="OSL18" s="5"/>
      <c r="OSM18" s="5"/>
      <c r="OSN18" s="5"/>
      <c r="OSO18" s="5"/>
      <c r="OSP18" s="5"/>
      <c r="OSQ18" s="112"/>
      <c r="OSR18" s="112"/>
      <c r="OSS18" s="112"/>
      <c r="OST18" s="112"/>
      <c r="OSU18" s="112"/>
      <c r="OSV18" s="112"/>
      <c r="OSW18" s="112"/>
      <c r="OSX18" s="112"/>
      <c r="OTU18" s="5"/>
      <c r="OTV18" s="397"/>
      <c r="OTW18" s="397"/>
      <c r="OTX18" s="397"/>
      <c r="OTY18" s="397"/>
      <c r="OTZ18" s="397"/>
      <c r="OUA18" s="397"/>
      <c r="OUB18" s="397"/>
      <c r="OUC18" s="397"/>
      <c r="OUD18" s="397"/>
      <c r="OUE18" s="397"/>
      <c r="OUF18" s="397"/>
      <c r="OUG18" s="397"/>
      <c r="OUH18" s="397"/>
      <c r="OUI18" s="397"/>
      <c r="OUJ18" s="397"/>
      <c r="OUK18" s="397"/>
      <c r="OUL18" s="397"/>
      <c r="OUM18" s="397"/>
      <c r="OUN18" s="397"/>
      <c r="OUO18" s="397"/>
      <c r="OUP18" s="5"/>
      <c r="OUQ18" s="5"/>
      <c r="OUR18" s="5"/>
      <c r="OUS18" s="5"/>
      <c r="OUT18" s="5"/>
      <c r="OUU18" s="5"/>
      <c r="OUV18" s="5"/>
      <c r="OUW18" s="5"/>
      <c r="OUX18" s="5"/>
      <c r="OUY18" s="112"/>
      <c r="OUZ18" s="112"/>
      <c r="OVA18" s="112"/>
      <c r="OVB18" s="112"/>
      <c r="OVC18" s="112"/>
      <c r="OVD18" s="112"/>
      <c r="OVE18" s="112"/>
      <c r="OVF18" s="112"/>
      <c r="OWC18" s="5"/>
      <c r="OWD18" s="397"/>
      <c r="OWE18" s="397"/>
      <c r="OWF18" s="397"/>
      <c r="OWG18" s="397"/>
      <c r="OWH18" s="397"/>
      <c r="OWI18" s="397"/>
      <c r="OWJ18" s="397"/>
      <c r="OWK18" s="397"/>
      <c r="OWL18" s="397"/>
      <c r="OWM18" s="397"/>
      <c r="OWN18" s="397"/>
      <c r="OWO18" s="397"/>
      <c r="OWP18" s="397"/>
      <c r="OWQ18" s="397"/>
      <c r="OWR18" s="397"/>
      <c r="OWS18" s="397"/>
      <c r="OWT18" s="397"/>
      <c r="OWU18" s="397"/>
      <c r="OWV18" s="397"/>
      <c r="OWW18" s="397"/>
      <c r="OWX18" s="5"/>
      <c r="OWY18" s="5"/>
      <c r="OWZ18" s="5"/>
      <c r="OXA18" s="5"/>
      <c r="OXB18" s="5"/>
      <c r="OXC18" s="5"/>
      <c r="OXD18" s="5"/>
      <c r="OXE18" s="5"/>
      <c r="OXF18" s="5"/>
      <c r="OXG18" s="112"/>
      <c r="OXH18" s="112"/>
      <c r="OXI18" s="112"/>
      <c r="OXJ18" s="112"/>
      <c r="OXK18" s="112"/>
      <c r="OXL18" s="112"/>
      <c r="OXM18" s="112"/>
      <c r="OXN18" s="112"/>
      <c r="OYK18" s="5"/>
      <c r="OYL18" s="397"/>
      <c r="OYM18" s="397"/>
      <c r="OYN18" s="397"/>
      <c r="OYO18" s="397"/>
      <c r="OYP18" s="397"/>
      <c r="OYQ18" s="397"/>
      <c r="OYR18" s="397"/>
      <c r="OYS18" s="397"/>
      <c r="OYT18" s="397"/>
      <c r="OYU18" s="397"/>
      <c r="OYV18" s="397"/>
      <c r="OYW18" s="397"/>
      <c r="OYX18" s="397"/>
      <c r="OYY18" s="397"/>
      <c r="OYZ18" s="397"/>
      <c r="OZA18" s="397"/>
      <c r="OZB18" s="397"/>
      <c r="OZC18" s="397"/>
      <c r="OZD18" s="397"/>
      <c r="OZE18" s="397"/>
      <c r="OZF18" s="5"/>
      <c r="OZG18" s="5"/>
      <c r="OZH18" s="5"/>
      <c r="OZI18" s="5"/>
      <c r="OZJ18" s="5"/>
      <c r="OZK18" s="5"/>
      <c r="OZL18" s="5"/>
      <c r="OZM18" s="5"/>
      <c r="OZN18" s="5"/>
      <c r="OZO18" s="112"/>
      <c r="OZP18" s="112"/>
      <c r="OZQ18" s="112"/>
      <c r="OZR18" s="112"/>
      <c r="OZS18" s="112"/>
      <c r="OZT18" s="112"/>
      <c r="OZU18" s="112"/>
      <c r="OZV18" s="112"/>
      <c r="PAS18" s="5"/>
      <c r="PAT18" s="397"/>
      <c r="PAU18" s="397"/>
      <c r="PAV18" s="397"/>
      <c r="PAW18" s="397"/>
      <c r="PAX18" s="397"/>
      <c r="PAY18" s="397"/>
      <c r="PAZ18" s="397"/>
      <c r="PBA18" s="397"/>
      <c r="PBB18" s="397"/>
      <c r="PBC18" s="397"/>
      <c r="PBD18" s="397"/>
      <c r="PBE18" s="397"/>
      <c r="PBF18" s="397"/>
      <c r="PBG18" s="397"/>
      <c r="PBH18" s="397"/>
      <c r="PBI18" s="397"/>
      <c r="PBJ18" s="397"/>
      <c r="PBK18" s="397"/>
      <c r="PBL18" s="397"/>
      <c r="PBM18" s="397"/>
      <c r="PBN18" s="5"/>
      <c r="PBO18" s="5"/>
      <c r="PBP18" s="5"/>
      <c r="PBQ18" s="5"/>
      <c r="PBR18" s="5"/>
      <c r="PBS18" s="5"/>
      <c r="PBT18" s="5"/>
      <c r="PBU18" s="5"/>
      <c r="PBV18" s="5"/>
      <c r="PBW18" s="112"/>
      <c r="PBX18" s="112"/>
      <c r="PBY18" s="112"/>
      <c r="PBZ18" s="112"/>
      <c r="PCA18" s="112"/>
      <c r="PCB18" s="112"/>
      <c r="PCC18" s="112"/>
      <c r="PCD18" s="112"/>
      <c r="PDA18" s="5"/>
      <c r="PDB18" s="397"/>
      <c r="PDC18" s="397"/>
      <c r="PDD18" s="397"/>
      <c r="PDE18" s="397"/>
      <c r="PDF18" s="397"/>
      <c r="PDG18" s="397"/>
      <c r="PDH18" s="397"/>
      <c r="PDI18" s="397"/>
      <c r="PDJ18" s="397"/>
      <c r="PDK18" s="397"/>
      <c r="PDL18" s="397"/>
      <c r="PDM18" s="397"/>
      <c r="PDN18" s="397"/>
      <c r="PDO18" s="397"/>
      <c r="PDP18" s="397"/>
      <c r="PDQ18" s="397"/>
      <c r="PDR18" s="397"/>
      <c r="PDS18" s="397"/>
      <c r="PDT18" s="397"/>
      <c r="PDU18" s="397"/>
      <c r="PDV18" s="5"/>
      <c r="PDW18" s="5"/>
      <c r="PDX18" s="5"/>
      <c r="PDY18" s="5"/>
      <c r="PDZ18" s="5"/>
      <c r="PEA18" s="5"/>
      <c r="PEB18" s="5"/>
      <c r="PEC18" s="5"/>
      <c r="PED18" s="5"/>
      <c r="PEE18" s="112"/>
      <c r="PEF18" s="112"/>
      <c r="PEG18" s="112"/>
      <c r="PEH18" s="112"/>
      <c r="PEI18" s="112"/>
      <c r="PEJ18" s="112"/>
      <c r="PEK18" s="112"/>
      <c r="PEL18" s="112"/>
      <c r="PFI18" s="5"/>
      <c r="PFJ18" s="397"/>
      <c r="PFK18" s="397"/>
      <c r="PFL18" s="397"/>
      <c r="PFM18" s="397"/>
      <c r="PFN18" s="397"/>
      <c r="PFO18" s="397"/>
      <c r="PFP18" s="397"/>
      <c r="PFQ18" s="397"/>
      <c r="PFR18" s="397"/>
      <c r="PFS18" s="397"/>
      <c r="PFT18" s="397"/>
      <c r="PFU18" s="397"/>
      <c r="PFV18" s="397"/>
      <c r="PFW18" s="397"/>
      <c r="PFX18" s="397"/>
      <c r="PFY18" s="397"/>
      <c r="PFZ18" s="397"/>
      <c r="PGA18" s="397"/>
      <c r="PGB18" s="397"/>
      <c r="PGC18" s="397"/>
      <c r="PGD18" s="5"/>
      <c r="PGE18" s="5"/>
      <c r="PGF18" s="5"/>
      <c r="PGG18" s="5"/>
      <c r="PGH18" s="5"/>
      <c r="PGI18" s="5"/>
      <c r="PGJ18" s="5"/>
      <c r="PGK18" s="5"/>
      <c r="PGL18" s="5"/>
      <c r="PGM18" s="112"/>
      <c r="PGN18" s="112"/>
      <c r="PGO18" s="112"/>
      <c r="PGP18" s="112"/>
      <c r="PGQ18" s="112"/>
      <c r="PGR18" s="112"/>
      <c r="PGS18" s="112"/>
      <c r="PGT18" s="112"/>
      <c r="PHQ18" s="5"/>
      <c r="PHR18" s="397"/>
      <c r="PHS18" s="397"/>
      <c r="PHT18" s="397"/>
      <c r="PHU18" s="397"/>
      <c r="PHV18" s="397"/>
      <c r="PHW18" s="397"/>
      <c r="PHX18" s="397"/>
      <c r="PHY18" s="397"/>
      <c r="PHZ18" s="397"/>
      <c r="PIA18" s="397"/>
      <c r="PIB18" s="397"/>
      <c r="PIC18" s="397"/>
      <c r="PID18" s="397"/>
      <c r="PIE18" s="397"/>
      <c r="PIF18" s="397"/>
      <c r="PIG18" s="397"/>
      <c r="PIH18" s="397"/>
      <c r="PII18" s="397"/>
      <c r="PIJ18" s="397"/>
      <c r="PIK18" s="397"/>
      <c r="PIL18" s="5"/>
      <c r="PIM18" s="5"/>
      <c r="PIN18" s="5"/>
      <c r="PIO18" s="5"/>
      <c r="PIP18" s="5"/>
      <c r="PIQ18" s="5"/>
      <c r="PIR18" s="5"/>
      <c r="PIS18" s="5"/>
      <c r="PIT18" s="5"/>
      <c r="PIU18" s="112"/>
      <c r="PIV18" s="112"/>
      <c r="PIW18" s="112"/>
      <c r="PIX18" s="112"/>
      <c r="PIY18" s="112"/>
      <c r="PIZ18" s="112"/>
      <c r="PJA18" s="112"/>
      <c r="PJB18" s="112"/>
      <c r="PJY18" s="5"/>
      <c r="PJZ18" s="397"/>
      <c r="PKA18" s="397"/>
      <c r="PKB18" s="397"/>
      <c r="PKC18" s="397"/>
      <c r="PKD18" s="397"/>
      <c r="PKE18" s="397"/>
      <c r="PKF18" s="397"/>
      <c r="PKG18" s="397"/>
      <c r="PKH18" s="397"/>
      <c r="PKI18" s="397"/>
      <c r="PKJ18" s="397"/>
      <c r="PKK18" s="397"/>
      <c r="PKL18" s="397"/>
      <c r="PKM18" s="397"/>
      <c r="PKN18" s="397"/>
      <c r="PKO18" s="397"/>
      <c r="PKP18" s="397"/>
      <c r="PKQ18" s="397"/>
      <c r="PKR18" s="397"/>
      <c r="PKS18" s="397"/>
      <c r="PKT18" s="5"/>
      <c r="PKU18" s="5"/>
      <c r="PKV18" s="5"/>
      <c r="PKW18" s="5"/>
      <c r="PKX18" s="5"/>
      <c r="PKY18" s="5"/>
      <c r="PKZ18" s="5"/>
      <c r="PLA18" s="5"/>
      <c r="PLB18" s="5"/>
      <c r="PLC18" s="112"/>
      <c r="PLD18" s="112"/>
      <c r="PLE18" s="112"/>
      <c r="PLF18" s="112"/>
      <c r="PLG18" s="112"/>
      <c r="PLH18" s="112"/>
      <c r="PLI18" s="112"/>
      <c r="PLJ18" s="112"/>
      <c r="PMG18" s="5"/>
      <c r="PMH18" s="397"/>
      <c r="PMI18" s="397"/>
      <c r="PMJ18" s="397"/>
      <c r="PMK18" s="397"/>
      <c r="PML18" s="397"/>
      <c r="PMM18" s="397"/>
      <c r="PMN18" s="397"/>
      <c r="PMO18" s="397"/>
      <c r="PMP18" s="397"/>
      <c r="PMQ18" s="397"/>
      <c r="PMR18" s="397"/>
      <c r="PMS18" s="397"/>
      <c r="PMT18" s="397"/>
      <c r="PMU18" s="397"/>
      <c r="PMV18" s="397"/>
      <c r="PMW18" s="397"/>
      <c r="PMX18" s="397"/>
      <c r="PMY18" s="397"/>
      <c r="PMZ18" s="397"/>
      <c r="PNA18" s="397"/>
      <c r="PNB18" s="5"/>
      <c r="PNC18" s="5"/>
      <c r="PND18" s="5"/>
      <c r="PNE18" s="5"/>
      <c r="PNF18" s="5"/>
      <c r="PNG18" s="5"/>
      <c r="PNH18" s="5"/>
      <c r="PNI18" s="5"/>
      <c r="PNJ18" s="5"/>
      <c r="PNK18" s="112"/>
      <c r="PNL18" s="112"/>
      <c r="PNM18" s="112"/>
      <c r="PNN18" s="112"/>
      <c r="PNO18" s="112"/>
      <c r="PNP18" s="112"/>
      <c r="PNQ18" s="112"/>
      <c r="PNR18" s="112"/>
      <c r="POO18" s="5"/>
      <c r="POP18" s="397"/>
      <c r="POQ18" s="397"/>
      <c r="POR18" s="397"/>
      <c r="POS18" s="397"/>
      <c r="POT18" s="397"/>
      <c r="POU18" s="397"/>
      <c r="POV18" s="397"/>
      <c r="POW18" s="397"/>
      <c r="POX18" s="397"/>
      <c r="POY18" s="397"/>
      <c r="POZ18" s="397"/>
      <c r="PPA18" s="397"/>
      <c r="PPB18" s="397"/>
      <c r="PPC18" s="397"/>
      <c r="PPD18" s="397"/>
      <c r="PPE18" s="397"/>
      <c r="PPF18" s="397"/>
      <c r="PPG18" s="397"/>
      <c r="PPH18" s="397"/>
      <c r="PPI18" s="397"/>
      <c r="PPJ18" s="5"/>
      <c r="PPK18" s="5"/>
      <c r="PPL18" s="5"/>
      <c r="PPM18" s="5"/>
      <c r="PPN18" s="5"/>
      <c r="PPO18" s="5"/>
      <c r="PPP18" s="5"/>
      <c r="PPQ18" s="5"/>
      <c r="PPR18" s="5"/>
      <c r="PPS18" s="112"/>
      <c r="PPT18" s="112"/>
      <c r="PPU18" s="112"/>
      <c r="PPV18" s="112"/>
      <c r="PPW18" s="112"/>
      <c r="PPX18" s="112"/>
      <c r="PPY18" s="112"/>
      <c r="PPZ18" s="112"/>
      <c r="PQW18" s="5"/>
      <c r="PQX18" s="397"/>
      <c r="PQY18" s="397"/>
      <c r="PQZ18" s="397"/>
      <c r="PRA18" s="397"/>
      <c r="PRB18" s="397"/>
      <c r="PRC18" s="397"/>
      <c r="PRD18" s="397"/>
      <c r="PRE18" s="397"/>
      <c r="PRF18" s="397"/>
      <c r="PRG18" s="397"/>
      <c r="PRH18" s="397"/>
      <c r="PRI18" s="397"/>
      <c r="PRJ18" s="397"/>
      <c r="PRK18" s="397"/>
      <c r="PRL18" s="397"/>
      <c r="PRM18" s="397"/>
      <c r="PRN18" s="397"/>
      <c r="PRO18" s="397"/>
      <c r="PRP18" s="397"/>
      <c r="PRQ18" s="397"/>
      <c r="PRR18" s="5"/>
      <c r="PRS18" s="5"/>
      <c r="PRT18" s="5"/>
      <c r="PRU18" s="5"/>
      <c r="PRV18" s="5"/>
      <c r="PRW18" s="5"/>
      <c r="PRX18" s="5"/>
      <c r="PRY18" s="5"/>
      <c r="PRZ18" s="5"/>
      <c r="PSA18" s="112"/>
      <c r="PSB18" s="112"/>
      <c r="PSC18" s="112"/>
      <c r="PSD18" s="112"/>
      <c r="PSE18" s="112"/>
      <c r="PSF18" s="112"/>
      <c r="PSG18" s="112"/>
      <c r="PSH18" s="112"/>
      <c r="PTE18" s="5"/>
      <c r="PTF18" s="397"/>
      <c r="PTG18" s="397"/>
      <c r="PTH18" s="397"/>
      <c r="PTI18" s="397"/>
      <c r="PTJ18" s="397"/>
      <c r="PTK18" s="397"/>
      <c r="PTL18" s="397"/>
      <c r="PTM18" s="397"/>
      <c r="PTN18" s="397"/>
      <c r="PTO18" s="397"/>
      <c r="PTP18" s="397"/>
      <c r="PTQ18" s="397"/>
      <c r="PTR18" s="397"/>
      <c r="PTS18" s="397"/>
      <c r="PTT18" s="397"/>
      <c r="PTU18" s="397"/>
      <c r="PTV18" s="397"/>
      <c r="PTW18" s="397"/>
      <c r="PTX18" s="397"/>
      <c r="PTY18" s="397"/>
      <c r="PTZ18" s="5"/>
      <c r="PUA18" s="5"/>
      <c r="PUB18" s="5"/>
      <c r="PUC18" s="5"/>
      <c r="PUD18" s="5"/>
      <c r="PUE18" s="5"/>
      <c r="PUF18" s="5"/>
      <c r="PUG18" s="5"/>
      <c r="PUH18" s="5"/>
      <c r="PUI18" s="112"/>
      <c r="PUJ18" s="112"/>
      <c r="PUK18" s="112"/>
      <c r="PUL18" s="112"/>
      <c r="PUM18" s="112"/>
      <c r="PUN18" s="112"/>
      <c r="PUO18" s="112"/>
      <c r="PUP18" s="112"/>
      <c r="PVM18" s="5"/>
      <c r="PVN18" s="397"/>
      <c r="PVO18" s="397"/>
      <c r="PVP18" s="397"/>
      <c r="PVQ18" s="397"/>
      <c r="PVR18" s="397"/>
      <c r="PVS18" s="397"/>
      <c r="PVT18" s="397"/>
      <c r="PVU18" s="397"/>
      <c r="PVV18" s="397"/>
      <c r="PVW18" s="397"/>
      <c r="PVX18" s="397"/>
      <c r="PVY18" s="397"/>
      <c r="PVZ18" s="397"/>
      <c r="PWA18" s="397"/>
      <c r="PWB18" s="397"/>
      <c r="PWC18" s="397"/>
      <c r="PWD18" s="397"/>
      <c r="PWE18" s="397"/>
      <c r="PWF18" s="397"/>
      <c r="PWG18" s="397"/>
      <c r="PWH18" s="5"/>
      <c r="PWI18" s="5"/>
      <c r="PWJ18" s="5"/>
      <c r="PWK18" s="5"/>
      <c r="PWL18" s="5"/>
      <c r="PWM18" s="5"/>
      <c r="PWN18" s="5"/>
      <c r="PWO18" s="5"/>
      <c r="PWP18" s="5"/>
      <c r="PWQ18" s="112"/>
      <c r="PWR18" s="112"/>
      <c r="PWS18" s="112"/>
      <c r="PWT18" s="112"/>
      <c r="PWU18" s="112"/>
      <c r="PWV18" s="112"/>
      <c r="PWW18" s="112"/>
      <c r="PWX18" s="112"/>
      <c r="PXU18" s="5"/>
      <c r="PXV18" s="397"/>
      <c r="PXW18" s="397"/>
      <c r="PXX18" s="397"/>
      <c r="PXY18" s="397"/>
      <c r="PXZ18" s="397"/>
      <c r="PYA18" s="397"/>
      <c r="PYB18" s="397"/>
      <c r="PYC18" s="397"/>
      <c r="PYD18" s="397"/>
      <c r="PYE18" s="397"/>
      <c r="PYF18" s="397"/>
      <c r="PYG18" s="397"/>
      <c r="PYH18" s="397"/>
      <c r="PYI18" s="397"/>
      <c r="PYJ18" s="397"/>
      <c r="PYK18" s="397"/>
      <c r="PYL18" s="397"/>
      <c r="PYM18" s="397"/>
      <c r="PYN18" s="397"/>
      <c r="PYO18" s="397"/>
      <c r="PYP18" s="5"/>
      <c r="PYQ18" s="5"/>
      <c r="PYR18" s="5"/>
      <c r="PYS18" s="5"/>
      <c r="PYT18" s="5"/>
      <c r="PYU18" s="5"/>
      <c r="PYV18" s="5"/>
      <c r="PYW18" s="5"/>
      <c r="PYX18" s="5"/>
      <c r="PYY18" s="112"/>
      <c r="PYZ18" s="112"/>
      <c r="PZA18" s="112"/>
      <c r="PZB18" s="112"/>
      <c r="PZC18" s="112"/>
      <c r="PZD18" s="112"/>
      <c r="PZE18" s="112"/>
      <c r="PZF18" s="112"/>
      <c r="QAC18" s="5"/>
      <c r="QAD18" s="397"/>
      <c r="QAE18" s="397"/>
      <c r="QAF18" s="397"/>
      <c r="QAG18" s="397"/>
      <c r="QAH18" s="397"/>
      <c r="QAI18" s="397"/>
      <c r="QAJ18" s="397"/>
      <c r="QAK18" s="397"/>
      <c r="QAL18" s="397"/>
      <c r="QAM18" s="397"/>
      <c r="QAN18" s="397"/>
      <c r="QAO18" s="397"/>
      <c r="QAP18" s="397"/>
      <c r="QAQ18" s="397"/>
      <c r="QAR18" s="397"/>
      <c r="QAS18" s="397"/>
      <c r="QAT18" s="397"/>
      <c r="QAU18" s="397"/>
      <c r="QAV18" s="397"/>
      <c r="QAW18" s="397"/>
      <c r="QAX18" s="5"/>
      <c r="QAY18" s="5"/>
      <c r="QAZ18" s="5"/>
      <c r="QBA18" s="5"/>
      <c r="QBB18" s="5"/>
      <c r="QBC18" s="5"/>
      <c r="QBD18" s="5"/>
      <c r="QBE18" s="5"/>
      <c r="QBF18" s="5"/>
      <c r="QBG18" s="112"/>
      <c r="QBH18" s="112"/>
      <c r="QBI18" s="112"/>
      <c r="QBJ18" s="112"/>
      <c r="QBK18" s="112"/>
      <c r="QBL18" s="112"/>
      <c r="QBM18" s="112"/>
      <c r="QBN18" s="112"/>
      <c r="QCK18" s="5"/>
      <c r="QCL18" s="397"/>
      <c r="QCM18" s="397"/>
      <c r="QCN18" s="397"/>
      <c r="QCO18" s="397"/>
      <c r="QCP18" s="397"/>
      <c r="QCQ18" s="397"/>
      <c r="QCR18" s="397"/>
      <c r="QCS18" s="397"/>
      <c r="QCT18" s="397"/>
      <c r="QCU18" s="397"/>
      <c r="QCV18" s="397"/>
      <c r="QCW18" s="397"/>
      <c r="QCX18" s="397"/>
      <c r="QCY18" s="397"/>
      <c r="QCZ18" s="397"/>
      <c r="QDA18" s="397"/>
      <c r="QDB18" s="397"/>
      <c r="QDC18" s="397"/>
      <c r="QDD18" s="397"/>
      <c r="QDE18" s="397"/>
      <c r="QDF18" s="5"/>
      <c r="QDG18" s="5"/>
      <c r="QDH18" s="5"/>
      <c r="QDI18" s="5"/>
      <c r="QDJ18" s="5"/>
      <c r="QDK18" s="5"/>
      <c r="QDL18" s="5"/>
      <c r="QDM18" s="5"/>
      <c r="QDN18" s="5"/>
      <c r="QDO18" s="112"/>
      <c r="QDP18" s="112"/>
      <c r="QDQ18" s="112"/>
      <c r="QDR18" s="112"/>
      <c r="QDS18" s="112"/>
      <c r="QDT18" s="112"/>
      <c r="QDU18" s="112"/>
      <c r="QDV18" s="112"/>
      <c r="QES18" s="5"/>
      <c r="QET18" s="397"/>
      <c r="QEU18" s="397"/>
      <c r="QEV18" s="397"/>
      <c r="QEW18" s="397"/>
      <c r="QEX18" s="397"/>
      <c r="QEY18" s="397"/>
      <c r="QEZ18" s="397"/>
      <c r="QFA18" s="397"/>
      <c r="QFB18" s="397"/>
      <c r="QFC18" s="397"/>
      <c r="QFD18" s="397"/>
      <c r="QFE18" s="397"/>
      <c r="QFF18" s="397"/>
      <c r="QFG18" s="397"/>
      <c r="QFH18" s="397"/>
      <c r="QFI18" s="397"/>
      <c r="QFJ18" s="397"/>
      <c r="QFK18" s="397"/>
      <c r="QFL18" s="397"/>
      <c r="QFM18" s="397"/>
      <c r="QFN18" s="5"/>
      <c r="QFO18" s="5"/>
      <c r="QFP18" s="5"/>
      <c r="QFQ18" s="5"/>
      <c r="QFR18" s="5"/>
      <c r="QFS18" s="5"/>
      <c r="QFT18" s="5"/>
      <c r="QFU18" s="5"/>
      <c r="QFV18" s="5"/>
      <c r="QFW18" s="112"/>
      <c r="QFX18" s="112"/>
      <c r="QFY18" s="112"/>
      <c r="QFZ18" s="112"/>
      <c r="QGA18" s="112"/>
      <c r="QGB18" s="112"/>
      <c r="QGC18" s="112"/>
      <c r="QGD18" s="112"/>
      <c r="QHA18" s="5"/>
      <c r="QHB18" s="397"/>
      <c r="QHC18" s="397"/>
      <c r="QHD18" s="397"/>
      <c r="QHE18" s="397"/>
      <c r="QHF18" s="397"/>
      <c r="QHG18" s="397"/>
      <c r="QHH18" s="397"/>
      <c r="QHI18" s="397"/>
      <c r="QHJ18" s="397"/>
      <c r="QHK18" s="397"/>
      <c r="QHL18" s="397"/>
      <c r="QHM18" s="397"/>
      <c r="QHN18" s="397"/>
      <c r="QHO18" s="397"/>
      <c r="QHP18" s="397"/>
      <c r="QHQ18" s="397"/>
      <c r="QHR18" s="397"/>
      <c r="QHS18" s="397"/>
      <c r="QHT18" s="397"/>
      <c r="QHU18" s="397"/>
      <c r="QHV18" s="5"/>
      <c r="QHW18" s="5"/>
      <c r="QHX18" s="5"/>
      <c r="QHY18" s="5"/>
      <c r="QHZ18" s="5"/>
      <c r="QIA18" s="5"/>
      <c r="QIB18" s="5"/>
      <c r="QIC18" s="5"/>
      <c r="QID18" s="5"/>
      <c r="QIE18" s="112"/>
      <c r="QIF18" s="112"/>
      <c r="QIG18" s="112"/>
      <c r="QIH18" s="112"/>
      <c r="QII18" s="112"/>
      <c r="QIJ18" s="112"/>
      <c r="QIK18" s="112"/>
      <c r="QIL18" s="112"/>
      <c r="QJI18" s="5"/>
      <c r="QJJ18" s="397"/>
      <c r="QJK18" s="397"/>
      <c r="QJL18" s="397"/>
      <c r="QJM18" s="397"/>
      <c r="QJN18" s="397"/>
      <c r="QJO18" s="397"/>
      <c r="QJP18" s="397"/>
      <c r="QJQ18" s="397"/>
      <c r="QJR18" s="397"/>
      <c r="QJS18" s="397"/>
      <c r="QJT18" s="397"/>
      <c r="QJU18" s="397"/>
      <c r="QJV18" s="397"/>
      <c r="QJW18" s="397"/>
      <c r="QJX18" s="397"/>
      <c r="QJY18" s="397"/>
      <c r="QJZ18" s="397"/>
      <c r="QKA18" s="397"/>
      <c r="QKB18" s="397"/>
      <c r="QKC18" s="397"/>
      <c r="QKD18" s="5"/>
      <c r="QKE18" s="5"/>
      <c r="QKF18" s="5"/>
      <c r="QKG18" s="5"/>
      <c r="QKH18" s="5"/>
      <c r="QKI18" s="5"/>
      <c r="QKJ18" s="5"/>
      <c r="QKK18" s="5"/>
      <c r="QKL18" s="5"/>
      <c r="QKM18" s="112"/>
      <c r="QKN18" s="112"/>
      <c r="QKO18" s="112"/>
      <c r="QKP18" s="112"/>
      <c r="QKQ18" s="112"/>
      <c r="QKR18" s="112"/>
      <c r="QKS18" s="112"/>
      <c r="QKT18" s="112"/>
      <c r="QLQ18" s="5"/>
      <c r="QLR18" s="397"/>
      <c r="QLS18" s="397"/>
      <c r="QLT18" s="397"/>
      <c r="QLU18" s="397"/>
      <c r="QLV18" s="397"/>
      <c r="QLW18" s="397"/>
      <c r="QLX18" s="397"/>
      <c r="QLY18" s="397"/>
      <c r="QLZ18" s="397"/>
      <c r="QMA18" s="397"/>
      <c r="QMB18" s="397"/>
      <c r="QMC18" s="397"/>
      <c r="QMD18" s="397"/>
      <c r="QME18" s="397"/>
      <c r="QMF18" s="397"/>
      <c r="QMG18" s="397"/>
      <c r="QMH18" s="397"/>
      <c r="QMI18" s="397"/>
      <c r="QMJ18" s="397"/>
      <c r="QMK18" s="397"/>
      <c r="QML18" s="5"/>
      <c r="QMM18" s="5"/>
      <c r="QMN18" s="5"/>
      <c r="QMO18" s="5"/>
      <c r="QMP18" s="5"/>
      <c r="QMQ18" s="5"/>
      <c r="QMR18" s="5"/>
      <c r="QMS18" s="5"/>
      <c r="QMT18" s="5"/>
      <c r="QMU18" s="112"/>
      <c r="QMV18" s="112"/>
      <c r="QMW18" s="112"/>
      <c r="QMX18" s="112"/>
      <c r="QMY18" s="112"/>
      <c r="QMZ18" s="112"/>
      <c r="QNA18" s="112"/>
      <c r="QNB18" s="112"/>
      <c r="QNY18" s="5"/>
      <c r="QNZ18" s="397"/>
      <c r="QOA18" s="397"/>
      <c r="QOB18" s="397"/>
      <c r="QOC18" s="397"/>
      <c r="QOD18" s="397"/>
      <c r="QOE18" s="397"/>
      <c r="QOF18" s="397"/>
      <c r="QOG18" s="397"/>
      <c r="QOH18" s="397"/>
      <c r="QOI18" s="397"/>
      <c r="QOJ18" s="397"/>
      <c r="QOK18" s="397"/>
      <c r="QOL18" s="397"/>
      <c r="QOM18" s="397"/>
      <c r="QON18" s="397"/>
      <c r="QOO18" s="397"/>
      <c r="QOP18" s="397"/>
      <c r="QOQ18" s="397"/>
      <c r="QOR18" s="397"/>
      <c r="QOS18" s="397"/>
      <c r="QOT18" s="5"/>
      <c r="QOU18" s="5"/>
      <c r="QOV18" s="5"/>
      <c r="QOW18" s="5"/>
      <c r="QOX18" s="5"/>
      <c r="QOY18" s="5"/>
      <c r="QOZ18" s="5"/>
      <c r="QPA18" s="5"/>
      <c r="QPB18" s="5"/>
      <c r="QPC18" s="112"/>
      <c r="QPD18" s="112"/>
      <c r="QPE18" s="112"/>
      <c r="QPF18" s="112"/>
      <c r="QPG18" s="112"/>
      <c r="QPH18" s="112"/>
      <c r="QPI18" s="112"/>
      <c r="QPJ18" s="112"/>
      <c r="QQG18" s="5"/>
      <c r="QQH18" s="397"/>
      <c r="QQI18" s="397"/>
      <c r="QQJ18" s="397"/>
      <c r="QQK18" s="397"/>
      <c r="QQL18" s="397"/>
      <c r="QQM18" s="397"/>
      <c r="QQN18" s="397"/>
      <c r="QQO18" s="397"/>
      <c r="QQP18" s="397"/>
      <c r="QQQ18" s="397"/>
      <c r="QQR18" s="397"/>
      <c r="QQS18" s="397"/>
      <c r="QQT18" s="397"/>
      <c r="QQU18" s="397"/>
      <c r="QQV18" s="397"/>
      <c r="QQW18" s="397"/>
      <c r="QQX18" s="397"/>
      <c r="QQY18" s="397"/>
      <c r="QQZ18" s="397"/>
      <c r="QRA18" s="397"/>
      <c r="QRB18" s="5"/>
      <c r="QRC18" s="5"/>
      <c r="QRD18" s="5"/>
      <c r="QRE18" s="5"/>
      <c r="QRF18" s="5"/>
      <c r="QRG18" s="5"/>
      <c r="QRH18" s="5"/>
      <c r="QRI18" s="5"/>
      <c r="QRJ18" s="5"/>
      <c r="QRK18" s="112"/>
      <c r="QRL18" s="112"/>
      <c r="QRM18" s="112"/>
      <c r="QRN18" s="112"/>
      <c r="QRO18" s="112"/>
      <c r="QRP18" s="112"/>
      <c r="QRQ18" s="112"/>
      <c r="QRR18" s="112"/>
      <c r="QSO18" s="5"/>
      <c r="QSP18" s="397"/>
      <c r="QSQ18" s="397"/>
      <c r="QSR18" s="397"/>
      <c r="QSS18" s="397"/>
      <c r="QST18" s="397"/>
      <c r="QSU18" s="397"/>
      <c r="QSV18" s="397"/>
      <c r="QSW18" s="397"/>
      <c r="QSX18" s="397"/>
      <c r="QSY18" s="397"/>
      <c r="QSZ18" s="397"/>
      <c r="QTA18" s="397"/>
      <c r="QTB18" s="397"/>
      <c r="QTC18" s="397"/>
      <c r="QTD18" s="397"/>
      <c r="QTE18" s="397"/>
      <c r="QTF18" s="397"/>
      <c r="QTG18" s="397"/>
      <c r="QTH18" s="397"/>
      <c r="QTI18" s="397"/>
      <c r="QTJ18" s="5"/>
      <c r="QTK18" s="5"/>
      <c r="QTL18" s="5"/>
      <c r="QTM18" s="5"/>
      <c r="QTN18" s="5"/>
      <c r="QTO18" s="5"/>
      <c r="QTP18" s="5"/>
      <c r="QTQ18" s="5"/>
      <c r="QTR18" s="5"/>
      <c r="QTS18" s="112"/>
      <c r="QTT18" s="112"/>
      <c r="QTU18" s="112"/>
      <c r="QTV18" s="112"/>
      <c r="QTW18" s="112"/>
      <c r="QTX18" s="112"/>
      <c r="QTY18" s="112"/>
      <c r="QTZ18" s="112"/>
      <c r="QUW18" s="5"/>
      <c r="QUX18" s="397"/>
      <c r="QUY18" s="397"/>
      <c r="QUZ18" s="397"/>
      <c r="QVA18" s="397"/>
      <c r="QVB18" s="397"/>
      <c r="QVC18" s="397"/>
      <c r="QVD18" s="397"/>
      <c r="QVE18" s="397"/>
      <c r="QVF18" s="397"/>
      <c r="QVG18" s="397"/>
      <c r="QVH18" s="397"/>
      <c r="QVI18" s="397"/>
      <c r="QVJ18" s="397"/>
      <c r="QVK18" s="397"/>
      <c r="QVL18" s="397"/>
      <c r="QVM18" s="397"/>
      <c r="QVN18" s="397"/>
      <c r="QVO18" s="397"/>
      <c r="QVP18" s="397"/>
      <c r="QVQ18" s="397"/>
      <c r="QVR18" s="5"/>
      <c r="QVS18" s="5"/>
      <c r="QVT18" s="5"/>
      <c r="QVU18" s="5"/>
      <c r="QVV18" s="5"/>
      <c r="QVW18" s="5"/>
      <c r="QVX18" s="5"/>
      <c r="QVY18" s="5"/>
      <c r="QVZ18" s="5"/>
      <c r="QWA18" s="112"/>
      <c r="QWB18" s="112"/>
      <c r="QWC18" s="112"/>
      <c r="QWD18" s="112"/>
      <c r="QWE18" s="112"/>
      <c r="QWF18" s="112"/>
      <c r="QWG18" s="112"/>
      <c r="QWH18" s="112"/>
      <c r="QXE18" s="5"/>
      <c r="QXF18" s="397"/>
      <c r="QXG18" s="397"/>
      <c r="QXH18" s="397"/>
      <c r="QXI18" s="397"/>
      <c r="QXJ18" s="397"/>
      <c r="QXK18" s="397"/>
      <c r="QXL18" s="397"/>
      <c r="QXM18" s="397"/>
      <c r="QXN18" s="397"/>
      <c r="QXO18" s="397"/>
      <c r="QXP18" s="397"/>
      <c r="QXQ18" s="397"/>
      <c r="QXR18" s="397"/>
      <c r="QXS18" s="397"/>
      <c r="QXT18" s="397"/>
      <c r="QXU18" s="397"/>
      <c r="QXV18" s="397"/>
      <c r="QXW18" s="397"/>
      <c r="QXX18" s="397"/>
      <c r="QXY18" s="397"/>
      <c r="QXZ18" s="5"/>
      <c r="QYA18" s="5"/>
      <c r="QYB18" s="5"/>
      <c r="QYC18" s="5"/>
      <c r="QYD18" s="5"/>
      <c r="QYE18" s="5"/>
      <c r="QYF18" s="5"/>
      <c r="QYG18" s="5"/>
      <c r="QYH18" s="5"/>
      <c r="QYI18" s="112"/>
      <c r="QYJ18" s="112"/>
      <c r="QYK18" s="112"/>
      <c r="QYL18" s="112"/>
      <c r="QYM18" s="112"/>
      <c r="QYN18" s="112"/>
      <c r="QYO18" s="112"/>
      <c r="QYP18" s="112"/>
      <c r="QZM18" s="5"/>
      <c r="QZN18" s="397"/>
      <c r="QZO18" s="397"/>
      <c r="QZP18" s="397"/>
      <c r="QZQ18" s="397"/>
      <c r="QZR18" s="397"/>
      <c r="QZS18" s="397"/>
      <c r="QZT18" s="397"/>
      <c r="QZU18" s="397"/>
      <c r="QZV18" s="397"/>
      <c r="QZW18" s="397"/>
      <c r="QZX18" s="397"/>
      <c r="QZY18" s="397"/>
      <c r="QZZ18" s="397"/>
      <c r="RAA18" s="397"/>
      <c r="RAB18" s="397"/>
      <c r="RAC18" s="397"/>
      <c r="RAD18" s="397"/>
      <c r="RAE18" s="397"/>
      <c r="RAF18" s="397"/>
      <c r="RAG18" s="397"/>
      <c r="RAH18" s="5"/>
      <c r="RAI18" s="5"/>
      <c r="RAJ18" s="5"/>
      <c r="RAK18" s="5"/>
      <c r="RAL18" s="5"/>
      <c r="RAM18" s="5"/>
      <c r="RAN18" s="5"/>
      <c r="RAO18" s="5"/>
      <c r="RAP18" s="5"/>
      <c r="RAQ18" s="112"/>
      <c r="RAR18" s="112"/>
      <c r="RAS18" s="112"/>
      <c r="RAT18" s="112"/>
      <c r="RAU18" s="112"/>
      <c r="RAV18" s="112"/>
      <c r="RAW18" s="112"/>
      <c r="RAX18" s="112"/>
      <c r="RBU18" s="5"/>
      <c r="RBV18" s="397"/>
      <c r="RBW18" s="397"/>
      <c r="RBX18" s="397"/>
      <c r="RBY18" s="397"/>
      <c r="RBZ18" s="397"/>
      <c r="RCA18" s="397"/>
      <c r="RCB18" s="397"/>
      <c r="RCC18" s="397"/>
      <c r="RCD18" s="397"/>
      <c r="RCE18" s="397"/>
      <c r="RCF18" s="397"/>
      <c r="RCG18" s="397"/>
      <c r="RCH18" s="397"/>
      <c r="RCI18" s="397"/>
      <c r="RCJ18" s="397"/>
      <c r="RCK18" s="397"/>
      <c r="RCL18" s="397"/>
      <c r="RCM18" s="397"/>
      <c r="RCN18" s="397"/>
      <c r="RCO18" s="397"/>
      <c r="RCP18" s="5"/>
      <c r="RCQ18" s="5"/>
      <c r="RCR18" s="5"/>
      <c r="RCS18" s="5"/>
      <c r="RCT18" s="5"/>
      <c r="RCU18" s="5"/>
      <c r="RCV18" s="5"/>
      <c r="RCW18" s="5"/>
      <c r="RCX18" s="5"/>
      <c r="RCY18" s="112"/>
      <c r="RCZ18" s="112"/>
      <c r="RDA18" s="112"/>
      <c r="RDB18" s="112"/>
      <c r="RDC18" s="112"/>
      <c r="RDD18" s="112"/>
      <c r="RDE18" s="112"/>
      <c r="RDF18" s="112"/>
      <c r="REC18" s="5"/>
      <c r="RED18" s="397"/>
      <c r="REE18" s="397"/>
      <c r="REF18" s="397"/>
      <c r="REG18" s="397"/>
      <c r="REH18" s="397"/>
      <c r="REI18" s="397"/>
      <c r="REJ18" s="397"/>
      <c r="REK18" s="397"/>
      <c r="REL18" s="397"/>
      <c r="REM18" s="397"/>
      <c r="REN18" s="397"/>
      <c r="REO18" s="397"/>
      <c r="REP18" s="397"/>
      <c r="REQ18" s="397"/>
      <c r="RER18" s="397"/>
      <c r="RES18" s="397"/>
      <c r="RET18" s="397"/>
      <c r="REU18" s="397"/>
      <c r="REV18" s="397"/>
      <c r="REW18" s="397"/>
      <c r="REX18" s="5"/>
      <c r="REY18" s="5"/>
      <c r="REZ18" s="5"/>
      <c r="RFA18" s="5"/>
      <c r="RFB18" s="5"/>
      <c r="RFC18" s="5"/>
      <c r="RFD18" s="5"/>
      <c r="RFE18" s="5"/>
      <c r="RFF18" s="5"/>
      <c r="RFG18" s="112"/>
      <c r="RFH18" s="112"/>
      <c r="RFI18" s="112"/>
      <c r="RFJ18" s="112"/>
      <c r="RFK18" s="112"/>
      <c r="RFL18" s="112"/>
      <c r="RFM18" s="112"/>
      <c r="RFN18" s="112"/>
      <c r="RGK18" s="5"/>
      <c r="RGL18" s="397"/>
      <c r="RGM18" s="397"/>
      <c r="RGN18" s="397"/>
      <c r="RGO18" s="397"/>
      <c r="RGP18" s="397"/>
      <c r="RGQ18" s="397"/>
      <c r="RGR18" s="397"/>
      <c r="RGS18" s="397"/>
      <c r="RGT18" s="397"/>
      <c r="RGU18" s="397"/>
      <c r="RGV18" s="397"/>
      <c r="RGW18" s="397"/>
      <c r="RGX18" s="397"/>
      <c r="RGY18" s="397"/>
      <c r="RGZ18" s="397"/>
      <c r="RHA18" s="397"/>
      <c r="RHB18" s="397"/>
      <c r="RHC18" s="397"/>
      <c r="RHD18" s="397"/>
      <c r="RHE18" s="397"/>
      <c r="RHF18" s="5"/>
      <c r="RHG18" s="5"/>
      <c r="RHH18" s="5"/>
      <c r="RHI18" s="5"/>
      <c r="RHJ18" s="5"/>
      <c r="RHK18" s="5"/>
      <c r="RHL18" s="5"/>
      <c r="RHM18" s="5"/>
      <c r="RHN18" s="5"/>
      <c r="RHO18" s="112"/>
      <c r="RHP18" s="112"/>
      <c r="RHQ18" s="112"/>
      <c r="RHR18" s="112"/>
      <c r="RHS18" s="112"/>
      <c r="RHT18" s="112"/>
      <c r="RHU18" s="112"/>
      <c r="RHV18" s="112"/>
      <c r="RIS18" s="5"/>
      <c r="RIT18" s="397"/>
      <c r="RIU18" s="397"/>
      <c r="RIV18" s="397"/>
      <c r="RIW18" s="397"/>
      <c r="RIX18" s="397"/>
      <c r="RIY18" s="397"/>
      <c r="RIZ18" s="397"/>
      <c r="RJA18" s="397"/>
      <c r="RJB18" s="397"/>
      <c r="RJC18" s="397"/>
      <c r="RJD18" s="397"/>
      <c r="RJE18" s="397"/>
      <c r="RJF18" s="397"/>
      <c r="RJG18" s="397"/>
      <c r="RJH18" s="397"/>
      <c r="RJI18" s="397"/>
      <c r="RJJ18" s="397"/>
      <c r="RJK18" s="397"/>
      <c r="RJL18" s="397"/>
      <c r="RJM18" s="397"/>
      <c r="RJN18" s="5"/>
      <c r="RJO18" s="5"/>
      <c r="RJP18" s="5"/>
      <c r="RJQ18" s="5"/>
      <c r="RJR18" s="5"/>
      <c r="RJS18" s="5"/>
      <c r="RJT18" s="5"/>
      <c r="RJU18" s="5"/>
      <c r="RJV18" s="5"/>
      <c r="RJW18" s="112"/>
      <c r="RJX18" s="112"/>
      <c r="RJY18" s="112"/>
      <c r="RJZ18" s="112"/>
      <c r="RKA18" s="112"/>
      <c r="RKB18" s="112"/>
      <c r="RKC18" s="112"/>
      <c r="RKD18" s="112"/>
      <c r="RLA18" s="5"/>
      <c r="RLB18" s="397"/>
      <c r="RLC18" s="397"/>
      <c r="RLD18" s="397"/>
      <c r="RLE18" s="397"/>
      <c r="RLF18" s="397"/>
      <c r="RLG18" s="397"/>
      <c r="RLH18" s="397"/>
      <c r="RLI18" s="397"/>
      <c r="RLJ18" s="397"/>
      <c r="RLK18" s="397"/>
      <c r="RLL18" s="397"/>
      <c r="RLM18" s="397"/>
      <c r="RLN18" s="397"/>
      <c r="RLO18" s="397"/>
      <c r="RLP18" s="397"/>
      <c r="RLQ18" s="397"/>
      <c r="RLR18" s="397"/>
      <c r="RLS18" s="397"/>
      <c r="RLT18" s="397"/>
      <c r="RLU18" s="397"/>
      <c r="RLV18" s="5"/>
      <c r="RLW18" s="5"/>
      <c r="RLX18" s="5"/>
      <c r="RLY18" s="5"/>
      <c r="RLZ18" s="5"/>
      <c r="RMA18" s="5"/>
      <c r="RMB18" s="5"/>
      <c r="RMC18" s="5"/>
      <c r="RMD18" s="5"/>
      <c r="RME18" s="112"/>
      <c r="RMF18" s="112"/>
      <c r="RMG18" s="112"/>
      <c r="RMH18" s="112"/>
      <c r="RMI18" s="112"/>
      <c r="RMJ18" s="112"/>
      <c r="RMK18" s="112"/>
      <c r="RML18" s="112"/>
      <c r="RNI18" s="5"/>
      <c r="RNJ18" s="397"/>
      <c r="RNK18" s="397"/>
      <c r="RNL18" s="397"/>
      <c r="RNM18" s="397"/>
      <c r="RNN18" s="397"/>
      <c r="RNO18" s="397"/>
      <c r="RNP18" s="397"/>
      <c r="RNQ18" s="397"/>
      <c r="RNR18" s="397"/>
      <c r="RNS18" s="397"/>
      <c r="RNT18" s="397"/>
      <c r="RNU18" s="397"/>
      <c r="RNV18" s="397"/>
      <c r="RNW18" s="397"/>
      <c r="RNX18" s="397"/>
      <c r="RNY18" s="397"/>
      <c r="RNZ18" s="397"/>
      <c r="ROA18" s="397"/>
      <c r="ROB18" s="397"/>
      <c r="ROC18" s="397"/>
      <c r="ROD18" s="5"/>
      <c r="ROE18" s="5"/>
      <c r="ROF18" s="5"/>
      <c r="ROG18" s="5"/>
      <c r="ROH18" s="5"/>
      <c r="ROI18" s="5"/>
      <c r="ROJ18" s="5"/>
      <c r="ROK18" s="5"/>
      <c r="ROL18" s="5"/>
      <c r="ROM18" s="112"/>
      <c r="RON18" s="112"/>
      <c r="ROO18" s="112"/>
      <c r="ROP18" s="112"/>
      <c r="ROQ18" s="112"/>
      <c r="ROR18" s="112"/>
      <c r="ROS18" s="112"/>
      <c r="ROT18" s="112"/>
      <c r="RPQ18" s="5"/>
      <c r="RPR18" s="397"/>
      <c r="RPS18" s="397"/>
      <c r="RPT18" s="397"/>
      <c r="RPU18" s="397"/>
      <c r="RPV18" s="397"/>
      <c r="RPW18" s="397"/>
      <c r="RPX18" s="397"/>
      <c r="RPY18" s="397"/>
      <c r="RPZ18" s="397"/>
      <c r="RQA18" s="397"/>
      <c r="RQB18" s="397"/>
      <c r="RQC18" s="397"/>
      <c r="RQD18" s="397"/>
      <c r="RQE18" s="397"/>
      <c r="RQF18" s="397"/>
      <c r="RQG18" s="397"/>
      <c r="RQH18" s="397"/>
      <c r="RQI18" s="397"/>
      <c r="RQJ18" s="397"/>
      <c r="RQK18" s="397"/>
      <c r="RQL18" s="5"/>
      <c r="RQM18" s="5"/>
      <c r="RQN18" s="5"/>
      <c r="RQO18" s="5"/>
      <c r="RQP18" s="5"/>
      <c r="RQQ18" s="5"/>
      <c r="RQR18" s="5"/>
      <c r="RQS18" s="5"/>
      <c r="RQT18" s="5"/>
      <c r="RQU18" s="112"/>
      <c r="RQV18" s="112"/>
      <c r="RQW18" s="112"/>
      <c r="RQX18" s="112"/>
      <c r="RQY18" s="112"/>
      <c r="RQZ18" s="112"/>
      <c r="RRA18" s="112"/>
      <c r="RRB18" s="112"/>
      <c r="RRY18" s="5"/>
      <c r="RRZ18" s="397"/>
      <c r="RSA18" s="397"/>
      <c r="RSB18" s="397"/>
      <c r="RSC18" s="397"/>
      <c r="RSD18" s="397"/>
      <c r="RSE18" s="397"/>
      <c r="RSF18" s="397"/>
      <c r="RSG18" s="397"/>
      <c r="RSH18" s="397"/>
      <c r="RSI18" s="397"/>
      <c r="RSJ18" s="397"/>
      <c r="RSK18" s="397"/>
      <c r="RSL18" s="397"/>
      <c r="RSM18" s="397"/>
      <c r="RSN18" s="397"/>
      <c r="RSO18" s="397"/>
      <c r="RSP18" s="397"/>
      <c r="RSQ18" s="397"/>
      <c r="RSR18" s="397"/>
      <c r="RSS18" s="397"/>
      <c r="RST18" s="5"/>
      <c r="RSU18" s="5"/>
      <c r="RSV18" s="5"/>
      <c r="RSW18" s="5"/>
      <c r="RSX18" s="5"/>
      <c r="RSY18" s="5"/>
      <c r="RSZ18" s="5"/>
      <c r="RTA18" s="5"/>
      <c r="RTB18" s="5"/>
      <c r="RTC18" s="112"/>
      <c r="RTD18" s="112"/>
      <c r="RTE18" s="112"/>
      <c r="RTF18" s="112"/>
      <c r="RTG18" s="112"/>
      <c r="RTH18" s="112"/>
      <c r="RTI18" s="112"/>
      <c r="RTJ18" s="112"/>
      <c r="RUG18" s="5"/>
      <c r="RUH18" s="397"/>
      <c r="RUI18" s="397"/>
      <c r="RUJ18" s="397"/>
      <c r="RUK18" s="397"/>
      <c r="RUL18" s="397"/>
      <c r="RUM18" s="397"/>
      <c r="RUN18" s="397"/>
      <c r="RUO18" s="397"/>
      <c r="RUP18" s="397"/>
      <c r="RUQ18" s="397"/>
      <c r="RUR18" s="397"/>
      <c r="RUS18" s="397"/>
      <c r="RUT18" s="397"/>
      <c r="RUU18" s="397"/>
      <c r="RUV18" s="397"/>
      <c r="RUW18" s="397"/>
      <c r="RUX18" s="397"/>
      <c r="RUY18" s="397"/>
      <c r="RUZ18" s="397"/>
      <c r="RVA18" s="397"/>
      <c r="RVB18" s="5"/>
      <c r="RVC18" s="5"/>
      <c r="RVD18" s="5"/>
      <c r="RVE18" s="5"/>
      <c r="RVF18" s="5"/>
      <c r="RVG18" s="5"/>
      <c r="RVH18" s="5"/>
      <c r="RVI18" s="5"/>
      <c r="RVJ18" s="5"/>
      <c r="RVK18" s="112"/>
      <c r="RVL18" s="112"/>
      <c r="RVM18" s="112"/>
      <c r="RVN18" s="112"/>
      <c r="RVO18" s="112"/>
      <c r="RVP18" s="112"/>
      <c r="RVQ18" s="112"/>
      <c r="RVR18" s="112"/>
      <c r="RWO18" s="5"/>
      <c r="RWP18" s="397"/>
      <c r="RWQ18" s="397"/>
      <c r="RWR18" s="397"/>
      <c r="RWS18" s="397"/>
      <c r="RWT18" s="397"/>
      <c r="RWU18" s="397"/>
      <c r="RWV18" s="397"/>
      <c r="RWW18" s="397"/>
      <c r="RWX18" s="397"/>
      <c r="RWY18" s="397"/>
      <c r="RWZ18" s="397"/>
      <c r="RXA18" s="397"/>
      <c r="RXB18" s="397"/>
      <c r="RXC18" s="397"/>
      <c r="RXD18" s="397"/>
      <c r="RXE18" s="397"/>
      <c r="RXF18" s="397"/>
      <c r="RXG18" s="397"/>
      <c r="RXH18" s="397"/>
      <c r="RXI18" s="397"/>
      <c r="RXJ18" s="5"/>
      <c r="RXK18" s="5"/>
      <c r="RXL18" s="5"/>
      <c r="RXM18" s="5"/>
      <c r="RXN18" s="5"/>
      <c r="RXO18" s="5"/>
      <c r="RXP18" s="5"/>
      <c r="RXQ18" s="5"/>
      <c r="RXR18" s="5"/>
      <c r="RXS18" s="112"/>
      <c r="RXT18" s="112"/>
      <c r="RXU18" s="112"/>
      <c r="RXV18" s="112"/>
      <c r="RXW18" s="112"/>
      <c r="RXX18" s="112"/>
      <c r="RXY18" s="112"/>
      <c r="RXZ18" s="112"/>
      <c r="RYW18" s="5"/>
      <c r="RYX18" s="397"/>
      <c r="RYY18" s="397"/>
      <c r="RYZ18" s="397"/>
      <c r="RZA18" s="397"/>
      <c r="RZB18" s="397"/>
      <c r="RZC18" s="397"/>
      <c r="RZD18" s="397"/>
      <c r="RZE18" s="397"/>
      <c r="RZF18" s="397"/>
      <c r="RZG18" s="397"/>
      <c r="RZH18" s="397"/>
      <c r="RZI18" s="397"/>
      <c r="RZJ18" s="397"/>
      <c r="RZK18" s="397"/>
      <c r="RZL18" s="397"/>
      <c r="RZM18" s="397"/>
      <c r="RZN18" s="397"/>
      <c r="RZO18" s="397"/>
      <c r="RZP18" s="397"/>
      <c r="RZQ18" s="397"/>
      <c r="RZR18" s="5"/>
      <c r="RZS18" s="5"/>
      <c r="RZT18" s="5"/>
      <c r="RZU18" s="5"/>
      <c r="RZV18" s="5"/>
      <c r="RZW18" s="5"/>
      <c r="RZX18" s="5"/>
      <c r="RZY18" s="5"/>
      <c r="RZZ18" s="5"/>
      <c r="SAA18" s="112"/>
      <c r="SAB18" s="112"/>
      <c r="SAC18" s="112"/>
      <c r="SAD18" s="112"/>
      <c r="SAE18" s="112"/>
      <c r="SAF18" s="112"/>
      <c r="SAG18" s="112"/>
      <c r="SAH18" s="112"/>
      <c r="SBE18" s="5"/>
      <c r="SBF18" s="397"/>
      <c r="SBG18" s="397"/>
      <c r="SBH18" s="397"/>
      <c r="SBI18" s="397"/>
      <c r="SBJ18" s="397"/>
      <c r="SBK18" s="397"/>
      <c r="SBL18" s="397"/>
      <c r="SBM18" s="397"/>
      <c r="SBN18" s="397"/>
      <c r="SBO18" s="397"/>
      <c r="SBP18" s="397"/>
      <c r="SBQ18" s="397"/>
      <c r="SBR18" s="397"/>
      <c r="SBS18" s="397"/>
      <c r="SBT18" s="397"/>
      <c r="SBU18" s="397"/>
      <c r="SBV18" s="397"/>
      <c r="SBW18" s="397"/>
      <c r="SBX18" s="397"/>
      <c r="SBY18" s="397"/>
      <c r="SBZ18" s="5"/>
      <c r="SCA18" s="5"/>
      <c r="SCB18" s="5"/>
      <c r="SCC18" s="5"/>
      <c r="SCD18" s="5"/>
      <c r="SCE18" s="5"/>
      <c r="SCF18" s="5"/>
      <c r="SCG18" s="5"/>
      <c r="SCH18" s="5"/>
      <c r="SCI18" s="112"/>
      <c r="SCJ18" s="112"/>
      <c r="SCK18" s="112"/>
      <c r="SCL18" s="112"/>
      <c r="SCM18" s="112"/>
      <c r="SCN18" s="112"/>
      <c r="SCO18" s="112"/>
      <c r="SCP18" s="112"/>
      <c r="SDM18" s="5"/>
      <c r="SDN18" s="397"/>
      <c r="SDO18" s="397"/>
      <c r="SDP18" s="397"/>
      <c r="SDQ18" s="397"/>
      <c r="SDR18" s="397"/>
      <c r="SDS18" s="397"/>
      <c r="SDT18" s="397"/>
      <c r="SDU18" s="397"/>
      <c r="SDV18" s="397"/>
      <c r="SDW18" s="397"/>
      <c r="SDX18" s="397"/>
      <c r="SDY18" s="397"/>
      <c r="SDZ18" s="397"/>
      <c r="SEA18" s="397"/>
      <c r="SEB18" s="397"/>
      <c r="SEC18" s="397"/>
      <c r="SED18" s="397"/>
      <c r="SEE18" s="397"/>
      <c r="SEF18" s="397"/>
      <c r="SEG18" s="397"/>
      <c r="SEH18" s="5"/>
      <c r="SEI18" s="5"/>
      <c r="SEJ18" s="5"/>
      <c r="SEK18" s="5"/>
      <c r="SEL18" s="5"/>
      <c r="SEM18" s="5"/>
      <c r="SEN18" s="5"/>
      <c r="SEO18" s="5"/>
      <c r="SEP18" s="5"/>
      <c r="SEQ18" s="112"/>
      <c r="SER18" s="112"/>
      <c r="SES18" s="112"/>
      <c r="SET18" s="112"/>
      <c r="SEU18" s="112"/>
      <c r="SEV18" s="112"/>
      <c r="SEW18" s="112"/>
      <c r="SEX18" s="112"/>
      <c r="SFU18" s="5"/>
      <c r="SFV18" s="397"/>
      <c r="SFW18" s="397"/>
      <c r="SFX18" s="397"/>
      <c r="SFY18" s="397"/>
      <c r="SFZ18" s="397"/>
      <c r="SGA18" s="397"/>
      <c r="SGB18" s="397"/>
      <c r="SGC18" s="397"/>
      <c r="SGD18" s="397"/>
      <c r="SGE18" s="397"/>
      <c r="SGF18" s="397"/>
      <c r="SGG18" s="397"/>
      <c r="SGH18" s="397"/>
      <c r="SGI18" s="397"/>
      <c r="SGJ18" s="397"/>
      <c r="SGK18" s="397"/>
      <c r="SGL18" s="397"/>
      <c r="SGM18" s="397"/>
      <c r="SGN18" s="397"/>
      <c r="SGO18" s="397"/>
      <c r="SGP18" s="5"/>
      <c r="SGQ18" s="5"/>
      <c r="SGR18" s="5"/>
      <c r="SGS18" s="5"/>
      <c r="SGT18" s="5"/>
      <c r="SGU18" s="5"/>
      <c r="SGV18" s="5"/>
      <c r="SGW18" s="5"/>
      <c r="SGX18" s="5"/>
      <c r="SGY18" s="112"/>
      <c r="SGZ18" s="112"/>
      <c r="SHA18" s="112"/>
      <c r="SHB18" s="112"/>
      <c r="SHC18" s="112"/>
      <c r="SHD18" s="112"/>
      <c r="SHE18" s="112"/>
      <c r="SHF18" s="112"/>
      <c r="SIC18" s="5"/>
      <c r="SID18" s="397"/>
      <c r="SIE18" s="397"/>
      <c r="SIF18" s="397"/>
      <c r="SIG18" s="397"/>
      <c r="SIH18" s="397"/>
      <c r="SII18" s="397"/>
      <c r="SIJ18" s="397"/>
      <c r="SIK18" s="397"/>
      <c r="SIL18" s="397"/>
      <c r="SIM18" s="397"/>
      <c r="SIN18" s="397"/>
      <c r="SIO18" s="397"/>
      <c r="SIP18" s="397"/>
      <c r="SIQ18" s="397"/>
      <c r="SIR18" s="397"/>
      <c r="SIS18" s="397"/>
      <c r="SIT18" s="397"/>
      <c r="SIU18" s="397"/>
      <c r="SIV18" s="397"/>
      <c r="SIW18" s="397"/>
      <c r="SIX18" s="5"/>
      <c r="SIY18" s="5"/>
      <c r="SIZ18" s="5"/>
      <c r="SJA18" s="5"/>
      <c r="SJB18" s="5"/>
      <c r="SJC18" s="5"/>
      <c r="SJD18" s="5"/>
      <c r="SJE18" s="5"/>
      <c r="SJF18" s="5"/>
      <c r="SJG18" s="112"/>
      <c r="SJH18" s="112"/>
      <c r="SJI18" s="112"/>
      <c r="SJJ18" s="112"/>
      <c r="SJK18" s="112"/>
      <c r="SJL18" s="112"/>
      <c r="SJM18" s="112"/>
      <c r="SJN18" s="112"/>
      <c r="SKK18" s="5"/>
      <c r="SKL18" s="397"/>
      <c r="SKM18" s="397"/>
      <c r="SKN18" s="397"/>
      <c r="SKO18" s="397"/>
      <c r="SKP18" s="397"/>
      <c r="SKQ18" s="397"/>
      <c r="SKR18" s="397"/>
      <c r="SKS18" s="397"/>
      <c r="SKT18" s="397"/>
      <c r="SKU18" s="397"/>
      <c r="SKV18" s="397"/>
      <c r="SKW18" s="397"/>
      <c r="SKX18" s="397"/>
      <c r="SKY18" s="397"/>
      <c r="SKZ18" s="397"/>
      <c r="SLA18" s="397"/>
      <c r="SLB18" s="397"/>
      <c r="SLC18" s="397"/>
      <c r="SLD18" s="397"/>
      <c r="SLE18" s="397"/>
      <c r="SLF18" s="5"/>
      <c r="SLG18" s="5"/>
      <c r="SLH18" s="5"/>
      <c r="SLI18" s="5"/>
      <c r="SLJ18" s="5"/>
      <c r="SLK18" s="5"/>
      <c r="SLL18" s="5"/>
      <c r="SLM18" s="5"/>
      <c r="SLN18" s="5"/>
      <c r="SLO18" s="112"/>
      <c r="SLP18" s="112"/>
      <c r="SLQ18" s="112"/>
      <c r="SLR18" s="112"/>
      <c r="SLS18" s="112"/>
      <c r="SLT18" s="112"/>
      <c r="SLU18" s="112"/>
      <c r="SLV18" s="112"/>
      <c r="SMS18" s="5"/>
      <c r="SMT18" s="397"/>
      <c r="SMU18" s="397"/>
      <c r="SMV18" s="397"/>
      <c r="SMW18" s="397"/>
      <c r="SMX18" s="397"/>
      <c r="SMY18" s="397"/>
      <c r="SMZ18" s="397"/>
      <c r="SNA18" s="397"/>
      <c r="SNB18" s="397"/>
      <c r="SNC18" s="397"/>
      <c r="SND18" s="397"/>
      <c r="SNE18" s="397"/>
      <c r="SNF18" s="397"/>
      <c r="SNG18" s="397"/>
      <c r="SNH18" s="397"/>
      <c r="SNI18" s="397"/>
      <c r="SNJ18" s="397"/>
      <c r="SNK18" s="397"/>
      <c r="SNL18" s="397"/>
      <c r="SNM18" s="397"/>
      <c r="SNN18" s="5"/>
      <c r="SNO18" s="5"/>
      <c r="SNP18" s="5"/>
      <c r="SNQ18" s="5"/>
      <c r="SNR18" s="5"/>
      <c r="SNS18" s="5"/>
      <c r="SNT18" s="5"/>
      <c r="SNU18" s="5"/>
      <c r="SNV18" s="5"/>
      <c r="SNW18" s="112"/>
      <c r="SNX18" s="112"/>
      <c r="SNY18" s="112"/>
      <c r="SNZ18" s="112"/>
      <c r="SOA18" s="112"/>
      <c r="SOB18" s="112"/>
      <c r="SOC18" s="112"/>
      <c r="SOD18" s="112"/>
      <c r="SPA18" s="5"/>
      <c r="SPB18" s="397"/>
      <c r="SPC18" s="397"/>
      <c r="SPD18" s="397"/>
      <c r="SPE18" s="397"/>
      <c r="SPF18" s="397"/>
      <c r="SPG18" s="397"/>
      <c r="SPH18" s="397"/>
      <c r="SPI18" s="397"/>
      <c r="SPJ18" s="397"/>
      <c r="SPK18" s="397"/>
      <c r="SPL18" s="397"/>
      <c r="SPM18" s="397"/>
      <c r="SPN18" s="397"/>
      <c r="SPO18" s="397"/>
      <c r="SPP18" s="397"/>
      <c r="SPQ18" s="397"/>
      <c r="SPR18" s="397"/>
      <c r="SPS18" s="397"/>
      <c r="SPT18" s="397"/>
      <c r="SPU18" s="397"/>
      <c r="SPV18" s="5"/>
      <c r="SPW18" s="5"/>
      <c r="SPX18" s="5"/>
      <c r="SPY18" s="5"/>
      <c r="SPZ18" s="5"/>
      <c r="SQA18" s="5"/>
      <c r="SQB18" s="5"/>
      <c r="SQC18" s="5"/>
      <c r="SQD18" s="5"/>
      <c r="SQE18" s="112"/>
      <c r="SQF18" s="112"/>
      <c r="SQG18" s="112"/>
      <c r="SQH18" s="112"/>
      <c r="SQI18" s="112"/>
      <c r="SQJ18" s="112"/>
      <c r="SQK18" s="112"/>
      <c r="SQL18" s="112"/>
      <c r="SRI18" s="5"/>
      <c r="SRJ18" s="397"/>
      <c r="SRK18" s="397"/>
      <c r="SRL18" s="397"/>
      <c r="SRM18" s="397"/>
      <c r="SRN18" s="397"/>
      <c r="SRO18" s="397"/>
      <c r="SRP18" s="397"/>
      <c r="SRQ18" s="397"/>
      <c r="SRR18" s="397"/>
      <c r="SRS18" s="397"/>
      <c r="SRT18" s="397"/>
      <c r="SRU18" s="397"/>
      <c r="SRV18" s="397"/>
      <c r="SRW18" s="397"/>
      <c r="SRX18" s="397"/>
      <c r="SRY18" s="397"/>
      <c r="SRZ18" s="397"/>
      <c r="SSA18" s="397"/>
      <c r="SSB18" s="397"/>
      <c r="SSC18" s="397"/>
      <c r="SSD18" s="5"/>
      <c r="SSE18" s="5"/>
      <c r="SSF18" s="5"/>
      <c r="SSG18" s="5"/>
      <c r="SSH18" s="5"/>
      <c r="SSI18" s="5"/>
      <c r="SSJ18" s="5"/>
      <c r="SSK18" s="5"/>
      <c r="SSL18" s="5"/>
      <c r="SSM18" s="112"/>
      <c r="SSN18" s="112"/>
      <c r="SSO18" s="112"/>
      <c r="SSP18" s="112"/>
      <c r="SSQ18" s="112"/>
      <c r="SSR18" s="112"/>
      <c r="SSS18" s="112"/>
      <c r="SST18" s="112"/>
      <c r="STQ18" s="5"/>
      <c r="STR18" s="397"/>
      <c r="STS18" s="397"/>
      <c r="STT18" s="397"/>
      <c r="STU18" s="397"/>
      <c r="STV18" s="397"/>
      <c r="STW18" s="397"/>
      <c r="STX18" s="397"/>
      <c r="STY18" s="397"/>
      <c r="STZ18" s="397"/>
      <c r="SUA18" s="397"/>
      <c r="SUB18" s="397"/>
      <c r="SUC18" s="397"/>
      <c r="SUD18" s="397"/>
      <c r="SUE18" s="397"/>
      <c r="SUF18" s="397"/>
      <c r="SUG18" s="397"/>
      <c r="SUH18" s="397"/>
      <c r="SUI18" s="397"/>
      <c r="SUJ18" s="397"/>
      <c r="SUK18" s="397"/>
      <c r="SUL18" s="5"/>
      <c r="SUM18" s="5"/>
      <c r="SUN18" s="5"/>
      <c r="SUO18" s="5"/>
      <c r="SUP18" s="5"/>
      <c r="SUQ18" s="5"/>
      <c r="SUR18" s="5"/>
      <c r="SUS18" s="5"/>
      <c r="SUT18" s="5"/>
      <c r="SUU18" s="112"/>
      <c r="SUV18" s="112"/>
      <c r="SUW18" s="112"/>
      <c r="SUX18" s="112"/>
      <c r="SUY18" s="112"/>
      <c r="SUZ18" s="112"/>
      <c r="SVA18" s="112"/>
      <c r="SVB18" s="112"/>
      <c r="SVY18" s="5"/>
      <c r="SVZ18" s="397"/>
      <c r="SWA18" s="397"/>
      <c r="SWB18" s="397"/>
      <c r="SWC18" s="397"/>
      <c r="SWD18" s="397"/>
      <c r="SWE18" s="397"/>
      <c r="SWF18" s="397"/>
      <c r="SWG18" s="397"/>
      <c r="SWH18" s="397"/>
      <c r="SWI18" s="397"/>
      <c r="SWJ18" s="397"/>
      <c r="SWK18" s="397"/>
      <c r="SWL18" s="397"/>
      <c r="SWM18" s="397"/>
      <c r="SWN18" s="397"/>
      <c r="SWO18" s="397"/>
      <c r="SWP18" s="397"/>
      <c r="SWQ18" s="397"/>
      <c r="SWR18" s="397"/>
      <c r="SWS18" s="397"/>
      <c r="SWT18" s="5"/>
      <c r="SWU18" s="5"/>
      <c r="SWV18" s="5"/>
      <c r="SWW18" s="5"/>
      <c r="SWX18" s="5"/>
      <c r="SWY18" s="5"/>
      <c r="SWZ18" s="5"/>
      <c r="SXA18" s="5"/>
      <c r="SXB18" s="5"/>
      <c r="SXC18" s="112"/>
      <c r="SXD18" s="112"/>
      <c r="SXE18" s="112"/>
      <c r="SXF18" s="112"/>
      <c r="SXG18" s="112"/>
      <c r="SXH18" s="112"/>
      <c r="SXI18" s="112"/>
      <c r="SXJ18" s="112"/>
      <c r="SYG18" s="5"/>
      <c r="SYH18" s="397"/>
      <c r="SYI18" s="397"/>
      <c r="SYJ18" s="397"/>
      <c r="SYK18" s="397"/>
      <c r="SYL18" s="397"/>
      <c r="SYM18" s="397"/>
      <c r="SYN18" s="397"/>
      <c r="SYO18" s="397"/>
      <c r="SYP18" s="397"/>
      <c r="SYQ18" s="397"/>
      <c r="SYR18" s="397"/>
      <c r="SYS18" s="397"/>
      <c r="SYT18" s="397"/>
      <c r="SYU18" s="397"/>
      <c r="SYV18" s="397"/>
      <c r="SYW18" s="397"/>
      <c r="SYX18" s="397"/>
      <c r="SYY18" s="397"/>
      <c r="SYZ18" s="397"/>
      <c r="SZA18" s="397"/>
      <c r="SZB18" s="5"/>
      <c r="SZC18" s="5"/>
      <c r="SZD18" s="5"/>
      <c r="SZE18" s="5"/>
      <c r="SZF18" s="5"/>
      <c r="SZG18" s="5"/>
      <c r="SZH18" s="5"/>
      <c r="SZI18" s="5"/>
      <c r="SZJ18" s="5"/>
      <c r="SZK18" s="112"/>
      <c r="SZL18" s="112"/>
      <c r="SZM18" s="112"/>
      <c r="SZN18" s="112"/>
      <c r="SZO18" s="112"/>
      <c r="SZP18" s="112"/>
      <c r="SZQ18" s="112"/>
      <c r="SZR18" s="112"/>
      <c r="TAO18" s="5"/>
      <c r="TAP18" s="397"/>
      <c r="TAQ18" s="397"/>
      <c r="TAR18" s="397"/>
      <c r="TAS18" s="397"/>
      <c r="TAT18" s="397"/>
      <c r="TAU18" s="397"/>
      <c r="TAV18" s="397"/>
      <c r="TAW18" s="397"/>
      <c r="TAX18" s="397"/>
      <c r="TAY18" s="397"/>
      <c r="TAZ18" s="397"/>
      <c r="TBA18" s="397"/>
      <c r="TBB18" s="397"/>
      <c r="TBC18" s="397"/>
      <c r="TBD18" s="397"/>
      <c r="TBE18" s="397"/>
      <c r="TBF18" s="397"/>
      <c r="TBG18" s="397"/>
      <c r="TBH18" s="397"/>
      <c r="TBI18" s="397"/>
      <c r="TBJ18" s="5"/>
      <c r="TBK18" s="5"/>
      <c r="TBL18" s="5"/>
      <c r="TBM18" s="5"/>
      <c r="TBN18" s="5"/>
      <c r="TBO18" s="5"/>
      <c r="TBP18" s="5"/>
      <c r="TBQ18" s="5"/>
      <c r="TBR18" s="5"/>
      <c r="TBS18" s="112"/>
      <c r="TBT18" s="112"/>
      <c r="TBU18" s="112"/>
      <c r="TBV18" s="112"/>
      <c r="TBW18" s="112"/>
      <c r="TBX18" s="112"/>
      <c r="TBY18" s="112"/>
      <c r="TBZ18" s="112"/>
      <c r="TCW18" s="5"/>
      <c r="TCX18" s="397"/>
      <c r="TCY18" s="397"/>
      <c r="TCZ18" s="397"/>
      <c r="TDA18" s="397"/>
      <c r="TDB18" s="397"/>
      <c r="TDC18" s="397"/>
      <c r="TDD18" s="397"/>
      <c r="TDE18" s="397"/>
      <c r="TDF18" s="397"/>
      <c r="TDG18" s="397"/>
      <c r="TDH18" s="397"/>
      <c r="TDI18" s="397"/>
      <c r="TDJ18" s="397"/>
      <c r="TDK18" s="397"/>
      <c r="TDL18" s="397"/>
      <c r="TDM18" s="397"/>
      <c r="TDN18" s="397"/>
      <c r="TDO18" s="397"/>
      <c r="TDP18" s="397"/>
      <c r="TDQ18" s="397"/>
      <c r="TDR18" s="5"/>
      <c r="TDS18" s="5"/>
      <c r="TDT18" s="5"/>
      <c r="TDU18" s="5"/>
      <c r="TDV18" s="5"/>
      <c r="TDW18" s="5"/>
      <c r="TDX18" s="5"/>
      <c r="TDY18" s="5"/>
      <c r="TDZ18" s="5"/>
      <c r="TEA18" s="112"/>
      <c r="TEB18" s="112"/>
      <c r="TEC18" s="112"/>
      <c r="TED18" s="112"/>
      <c r="TEE18" s="112"/>
      <c r="TEF18" s="112"/>
      <c r="TEG18" s="112"/>
      <c r="TEH18" s="112"/>
      <c r="TFE18" s="5"/>
      <c r="TFF18" s="397"/>
      <c r="TFG18" s="397"/>
      <c r="TFH18" s="397"/>
      <c r="TFI18" s="397"/>
      <c r="TFJ18" s="397"/>
      <c r="TFK18" s="397"/>
      <c r="TFL18" s="397"/>
      <c r="TFM18" s="397"/>
      <c r="TFN18" s="397"/>
      <c r="TFO18" s="397"/>
      <c r="TFP18" s="397"/>
      <c r="TFQ18" s="397"/>
      <c r="TFR18" s="397"/>
      <c r="TFS18" s="397"/>
      <c r="TFT18" s="397"/>
      <c r="TFU18" s="397"/>
      <c r="TFV18" s="397"/>
      <c r="TFW18" s="397"/>
      <c r="TFX18" s="397"/>
      <c r="TFY18" s="397"/>
      <c r="TFZ18" s="5"/>
      <c r="TGA18" s="5"/>
      <c r="TGB18" s="5"/>
      <c r="TGC18" s="5"/>
      <c r="TGD18" s="5"/>
      <c r="TGE18" s="5"/>
      <c r="TGF18" s="5"/>
      <c r="TGG18" s="5"/>
      <c r="TGH18" s="5"/>
      <c r="TGI18" s="112"/>
      <c r="TGJ18" s="112"/>
      <c r="TGK18" s="112"/>
      <c r="TGL18" s="112"/>
      <c r="TGM18" s="112"/>
      <c r="TGN18" s="112"/>
      <c r="TGO18" s="112"/>
      <c r="TGP18" s="112"/>
      <c r="THM18" s="5"/>
      <c r="THN18" s="397"/>
      <c r="THO18" s="397"/>
      <c r="THP18" s="397"/>
      <c r="THQ18" s="397"/>
      <c r="THR18" s="397"/>
      <c r="THS18" s="397"/>
      <c r="THT18" s="397"/>
      <c r="THU18" s="397"/>
      <c r="THV18" s="397"/>
      <c r="THW18" s="397"/>
      <c r="THX18" s="397"/>
      <c r="THY18" s="397"/>
      <c r="THZ18" s="397"/>
      <c r="TIA18" s="397"/>
      <c r="TIB18" s="397"/>
      <c r="TIC18" s="397"/>
      <c r="TID18" s="397"/>
      <c r="TIE18" s="397"/>
      <c r="TIF18" s="397"/>
      <c r="TIG18" s="397"/>
      <c r="TIH18" s="5"/>
      <c r="TII18" s="5"/>
      <c r="TIJ18" s="5"/>
      <c r="TIK18" s="5"/>
      <c r="TIL18" s="5"/>
      <c r="TIM18" s="5"/>
      <c r="TIN18" s="5"/>
      <c r="TIO18" s="5"/>
      <c r="TIP18" s="5"/>
      <c r="TIQ18" s="112"/>
      <c r="TIR18" s="112"/>
      <c r="TIS18" s="112"/>
      <c r="TIT18" s="112"/>
      <c r="TIU18" s="112"/>
      <c r="TIV18" s="112"/>
      <c r="TIW18" s="112"/>
      <c r="TIX18" s="112"/>
      <c r="TJU18" s="5"/>
      <c r="TJV18" s="397"/>
      <c r="TJW18" s="397"/>
      <c r="TJX18" s="397"/>
      <c r="TJY18" s="397"/>
      <c r="TJZ18" s="397"/>
      <c r="TKA18" s="397"/>
      <c r="TKB18" s="397"/>
      <c r="TKC18" s="397"/>
      <c r="TKD18" s="397"/>
      <c r="TKE18" s="397"/>
      <c r="TKF18" s="397"/>
      <c r="TKG18" s="397"/>
      <c r="TKH18" s="397"/>
      <c r="TKI18" s="397"/>
      <c r="TKJ18" s="397"/>
      <c r="TKK18" s="397"/>
      <c r="TKL18" s="397"/>
      <c r="TKM18" s="397"/>
      <c r="TKN18" s="397"/>
      <c r="TKO18" s="397"/>
      <c r="TKP18" s="5"/>
      <c r="TKQ18" s="5"/>
      <c r="TKR18" s="5"/>
      <c r="TKS18" s="5"/>
      <c r="TKT18" s="5"/>
      <c r="TKU18" s="5"/>
      <c r="TKV18" s="5"/>
      <c r="TKW18" s="5"/>
      <c r="TKX18" s="5"/>
      <c r="TKY18" s="112"/>
      <c r="TKZ18" s="112"/>
      <c r="TLA18" s="112"/>
      <c r="TLB18" s="112"/>
      <c r="TLC18" s="112"/>
      <c r="TLD18" s="112"/>
      <c r="TLE18" s="112"/>
      <c r="TLF18" s="112"/>
      <c r="TMC18" s="5"/>
      <c r="TMD18" s="397"/>
      <c r="TME18" s="397"/>
      <c r="TMF18" s="397"/>
      <c r="TMG18" s="397"/>
      <c r="TMH18" s="397"/>
      <c r="TMI18" s="397"/>
      <c r="TMJ18" s="397"/>
      <c r="TMK18" s="397"/>
      <c r="TML18" s="397"/>
      <c r="TMM18" s="397"/>
      <c r="TMN18" s="397"/>
      <c r="TMO18" s="397"/>
      <c r="TMP18" s="397"/>
      <c r="TMQ18" s="397"/>
      <c r="TMR18" s="397"/>
      <c r="TMS18" s="397"/>
      <c r="TMT18" s="397"/>
      <c r="TMU18" s="397"/>
      <c r="TMV18" s="397"/>
      <c r="TMW18" s="397"/>
      <c r="TMX18" s="5"/>
      <c r="TMY18" s="5"/>
      <c r="TMZ18" s="5"/>
      <c r="TNA18" s="5"/>
      <c r="TNB18" s="5"/>
      <c r="TNC18" s="5"/>
      <c r="TND18" s="5"/>
      <c r="TNE18" s="5"/>
      <c r="TNF18" s="5"/>
      <c r="TNG18" s="112"/>
      <c r="TNH18" s="112"/>
      <c r="TNI18" s="112"/>
      <c r="TNJ18" s="112"/>
      <c r="TNK18" s="112"/>
      <c r="TNL18" s="112"/>
      <c r="TNM18" s="112"/>
      <c r="TNN18" s="112"/>
      <c r="TOK18" s="5"/>
      <c r="TOL18" s="397"/>
      <c r="TOM18" s="397"/>
      <c r="TON18" s="397"/>
      <c r="TOO18" s="397"/>
      <c r="TOP18" s="397"/>
      <c r="TOQ18" s="397"/>
      <c r="TOR18" s="397"/>
      <c r="TOS18" s="397"/>
      <c r="TOT18" s="397"/>
      <c r="TOU18" s="397"/>
      <c r="TOV18" s="397"/>
      <c r="TOW18" s="397"/>
      <c r="TOX18" s="397"/>
      <c r="TOY18" s="397"/>
      <c r="TOZ18" s="397"/>
      <c r="TPA18" s="397"/>
      <c r="TPB18" s="397"/>
      <c r="TPC18" s="397"/>
      <c r="TPD18" s="397"/>
      <c r="TPE18" s="397"/>
      <c r="TPF18" s="5"/>
      <c r="TPG18" s="5"/>
      <c r="TPH18" s="5"/>
      <c r="TPI18" s="5"/>
      <c r="TPJ18" s="5"/>
      <c r="TPK18" s="5"/>
      <c r="TPL18" s="5"/>
      <c r="TPM18" s="5"/>
      <c r="TPN18" s="5"/>
      <c r="TPO18" s="112"/>
      <c r="TPP18" s="112"/>
      <c r="TPQ18" s="112"/>
      <c r="TPR18" s="112"/>
      <c r="TPS18" s="112"/>
      <c r="TPT18" s="112"/>
      <c r="TPU18" s="112"/>
      <c r="TPV18" s="112"/>
      <c r="TQS18" s="5"/>
      <c r="TQT18" s="397"/>
      <c r="TQU18" s="397"/>
      <c r="TQV18" s="397"/>
      <c r="TQW18" s="397"/>
      <c r="TQX18" s="397"/>
      <c r="TQY18" s="397"/>
      <c r="TQZ18" s="397"/>
      <c r="TRA18" s="397"/>
      <c r="TRB18" s="397"/>
      <c r="TRC18" s="397"/>
      <c r="TRD18" s="397"/>
      <c r="TRE18" s="397"/>
      <c r="TRF18" s="397"/>
      <c r="TRG18" s="397"/>
      <c r="TRH18" s="397"/>
      <c r="TRI18" s="397"/>
      <c r="TRJ18" s="397"/>
      <c r="TRK18" s="397"/>
      <c r="TRL18" s="397"/>
      <c r="TRM18" s="397"/>
      <c r="TRN18" s="5"/>
      <c r="TRO18" s="5"/>
      <c r="TRP18" s="5"/>
      <c r="TRQ18" s="5"/>
      <c r="TRR18" s="5"/>
      <c r="TRS18" s="5"/>
      <c r="TRT18" s="5"/>
      <c r="TRU18" s="5"/>
      <c r="TRV18" s="5"/>
      <c r="TRW18" s="112"/>
      <c r="TRX18" s="112"/>
      <c r="TRY18" s="112"/>
      <c r="TRZ18" s="112"/>
      <c r="TSA18" s="112"/>
      <c r="TSB18" s="112"/>
      <c r="TSC18" s="112"/>
      <c r="TSD18" s="112"/>
      <c r="TTA18" s="5"/>
      <c r="TTB18" s="397"/>
      <c r="TTC18" s="397"/>
      <c r="TTD18" s="397"/>
      <c r="TTE18" s="397"/>
      <c r="TTF18" s="397"/>
      <c r="TTG18" s="397"/>
      <c r="TTH18" s="397"/>
      <c r="TTI18" s="397"/>
      <c r="TTJ18" s="397"/>
      <c r="TTK18" s="397"/>
      <c r="TTL18" s="397"/>
      <c r="TTM18" s="397"/>
      <c r="TTN18" s="397"/>
      <c r="TTO18" s="397"/>
      <c r="TTP18" s="397"/>
      <c r="TTQ18" s="397"/>
      <c r="TTR18" s="397"/>
      <c r="TTS18" s="397"/>
      <c r="TTT18" s="397"/>
      <c r="TTU18" s="397"/>
      <c r="TTV18" s="5"/>
      <c r="TTW18" s="5"/>
      <c r="TTX18" s="5"/>
      <c r="TTY18" s="5"/>
      <c r="TTZ18" s="5"/>
      <c r="TUA18" s="5"/>
      <c r="TUB18" s="5"/>
      <c r="TUC18" s="5"/>
      <c r="TUD18" s="5"/>
      <c r="TUE18" s="112"/>
      <c r="TUF18" s="112"/>
      <c r="TUG18" s="112"/>
      <c r="TUH18" s="112"/>
      <c r="TUI18" s="112"/>
      <c r="TUJ18" s="112"/>
      <c r="TUK18" s="112"/>
      <c r="TUL18" s="112"/>
      <c r="TVI18" s="5"/>
      <c r="TVJ18" s="397"/>
      <c r="TVK18" s="397"/>
      <c r="TVL18" s="397"/>
      <c r="TVM18" s="397"/>
      <c r="TVN18" s="397"/>
      <c r="TVO18" s="397"/>
      <c r="TVP18" s="397"/>
      <c r="TVQ18" s="397"/>
      <c r="TVR18" s="397"/>
      <c r="TVS18" s="397"/>
      <c r="TVT18" s="397"/>
      <c r="TVU18" s="397"/>
      <c r="TVV18" s="397"/>
      <c r="TVW18" s="397"/>
      <c r="TVX18" s="397"/>
      <c r="TVY18" s="397"/>
      <c r="TVZ18" s="397"/>
      <c r="TWA18" s="397"/>
      <c r="TWB18" s="397"/>
      <c r="TWC18" s="397"/>
      <c r="TWD18" s="5"/>
      <c r="TWE18" s="5"/>
      <c r="TWF18" s="5"/>
      <c r="TWG18" s="5"/>
      <c r="TWH18" s="5"/>
      <c r="TWI18" s="5"/>
      <c r="TWJ18" s="5"/>
      <c r="TWK18" s="5"/>
      <c r="TWL18" s="5"/>
      <c r="TWM18" s="112"/>
      <c r="TWN18" s="112"/>
      <c r="TWO18" s="112"/>
      <c r="TWP18" s="112"/>
      <c r="TWQ18" s="112"/>
      <c r="TWR18" s="112"/>
      <c r="TWS18" s="112"/>
      <c r="TWT18" s="112"/>
      <c r="TXQ18" s="5"/>
      <c r="TXR18" s="397"/>
      <c r="TXS18" s="397"/>
      <c r="TXT18" s="397"/>
      <c r="TXU18" s="397"/>
      <c r="TXV18" s="397"/>
      <c r="TXW18" s="397"/>
      <c r="TXX18" s="397"/>
      <c r="TXY18" s="397"/>
      <c r="TXZ18" s="397"/>
      <c r="TYA18" s="397"/>
      <c r="TYB18" s="397"/>
      <c r="TYC18" s="397"/>
      <c r="TYD18" s="397"/>
      <c r="TYE18" s="397"/>
      <c r="TYF18" s="397"/>
      <c r="TYG18" s="397"/>
      <c r="TYH18" s="397"/>
      <c r="TYI18" s="397"/>
      <c r="TYJ18" s="397"/>
      <c r="TYK18" s="397"/>
      <c r="TYL18" s="5"/>
      <c r="TYM18" s="5"/>
      <c r="TYN18" s="5"/>
      <c r="TYO18" s="5"/>
      <c r="TYP18" s="5"/>
      <c r="TYQ18" s="5"/>
      <c r="TYR18" s="5"/>
      <c r="TYS18" s="5"/>
      <c r="TYT18" s="5"/>
      <c r="TYU18" s="112"/>
      <c r="TYV18" s="112"/>
      <c r="TYW18" s="112"/>
      <c r="TYX18" s="112"/>
      <c r="TYY18" s="112"/>
      <c r="TYZ18" s="112"/>
      <c r="TZA18" s="112"/>
      <c r="TZB18" s="112"/>
      <c r="TZY18" s="5"/>
      <c r="TZZ18" s="397"/>
      <c r="UAA18" s="397"/>
      <c r="UAB18" s="397"/>
      <c r="UAC18" s="397"/>
      <c r="UAD18" s="397"/>
      <c r="UAE18" s="397"/>
      <c r="UAF18" s="397"/>
      <c r="UAG18" s="397"/>
      <c r="UAH18" s="397"/>
      <c r="UAI18" s="397"/>
      <c r="UAJ18" s="397"/>
      <c r="UAK18" s="397"/>
      <c r="UAL18" s="397"/>
      <c r="UAM18" s="397"/>
      <c r="UAN18" s="397"/>
      <c r="UAO18" s="397"/>
      <c r="UAP18" s="397"/>
      <c r="UAQ18" s="397"/>
      <c r="UAR18" s="397"/>
      <c r="UAS18" s="397"/>
      <c r="UAT18" s="5"/>
      <c r="UAU18" s="5"/>
      <c r="UAV18" s="5"/>
      <c r="UAW18" s="5"/>
      <c r="UAX18" s="5"/>
      <c r="UAY18" s="5"/>
      <c r="UAZ18" s="5"/>
      <c r="UBA18" s="5"/>
      <c r="UBB18" s="5"/>
      <c r="UBC18" s="112"/>
      <c r="UBD18" s="112"/>
      <c r="UBE18" s="112"/>
      <c r="UBF18" s="112"/>
      <c r="UBG18" s="112"/>
      <c r="UBH18" s="112"/>
      <c r="UBI18" s="112"/>
      <c r="UBJ18" s="112"/>
      <c r="UCG18" s="5"/>
      <c r="UCH18" s="397"/>
      <c r="UCI18" s="397"/>
      <c r="UCJ18" s="397"/>
      <c r="UCK18" s="397"/>
      <c r="UCL18" s="397"/>
      <c r="UCM18" s="397"/>
      <c r="UCN18" s="397"/>
      <c r="UCO18" s="397"/>
      <c r="UCP18" s="397"/>
      <c r="UCQ18" s="397"/>
      <c r="UCR18" s="397"/>
      <c r="UCS18" s="397"/>
      <c r="UCT18" s="397"/>
      <c r="UCU18" s="397"/>
      <c r="UCV18" s="397"/>
      <c r="UCW18" s="397"/>
      <c r="UCX18" s="397"/>
      <c r="UCY18" s="397"/>
      <c r="UCZ18" s="397"/>
      <c r="UDA18" s="397"/>
      <c r="UDB18" s="5"/>
      <c r="UDC18" s="5"/>
      <c r="UDD18" s="5"/>
      <c r="UDE18" s="5"/>
      <c r="UDF18" s="5"/>
      <c r="UDG18" s="5"/>
      <c r="UDH18" s="5"/>
      <c r="UDI18" s="5"/>
      <c r="UDJ18" s="5"/>
      <c r="UDK18" s="112"/>
      <c r="UDL18" s="112"/>
      <c r="UDM18" s="112"/>
      <c r="UDN18" s="112"/>
      <c r="UDO18" s="112"/>
      <c r="UDP18" s="112"/>
      <c r="UDQ18" s="112"/>
      <c r="UDR18" s="112"/>
      <c r="UEO18" s="5"/>
      <c r="UEP18" s="397"/>
      <c r="UEQ18" s="397"/>
      <c r="UER18" s="397"/>
      <c r="UES18" s="397"/>
      <c r="UET18" s="397"/>
      <c r="UEU18" s="397"/>
      <c r="UEV18" s="397"/>
      <c r="UEW18" s="397"/>
      <c r="UEX18" s="397"/>
      <c r="UEY18" s="397"/>
      <c r="UEZ18" s="397"/>
      <c r="UFA18" s="397"/>
      <c r="UFB18" s="397"/>
      <c r="UFC18" s="397"/>
      <c r="UFD18" s="397"/>
      <c r="UFE18" s="397"/>
      <c r="UFF18" s="397"/>
      <c r="UFG18" s="397"/>
      <c r="UFH18" s="397"/>
      <c r="UFI18" s="397"/>
      <c r="UFJ18" s="5"/>
      <c r="UFK18" s="5"/>
      <c r="UFL18" s="5"/>
      <c r="UFM18" s="5"/>
      <c r="UFN18" s="5"/>
      <c r="UFO18" s="5"/>
      <c r="UFP18" s="5"/>
      <c r="UFQ18" s="5"/>
      <c r="UFR18" s="5"/>
      <c r="UFS18" s="112"/>
      <c r="UFT18" s="112"/>
      <c r="UFU18" s="112"/>
      <c r="UFV18" s="112"/>
      <c r="UFW18" s="112"/>
      <c r="UFX18" s="112"/>
      <c r="UFY18" s="112"/>
      <c r="UFZ18" s="112"/>
      <c r="UGW18" s="5"/>
      <c r="UGX18" s="397"/>
      <c r="UGY18" s="397"/>
      <c r="UGZ18" s="397"/>
      <c r="UHA18" s="397"/>
      <c r="UHB18" s="397"/>
      <c r="UHC18" s="397"/>
      <c r="UHD18" s="397"/>
      <c r="UHE18" s="397"/>
      <c r="UHF18" s="397"/>
      <c r="UHG18" s="397"/>
      <c r="UHH18" s="397"/>
      <c r="UHI18" s="397"/>
      <c r="UHJ18" s="397"/>
      <c r="UHK18" s="397"/>
      <c r="UHL18" s="397"/>
      <c r="UHM18" s="397"/>
      <c r="UHN18" s="397"/>
      <c r="UHO18" s="397"/>
      <c r="UHP18" s="397"/>
      <c r="UHQ18" s="397"/>
      <c r="UHR18" s="5"/>
      <c r="UHS18" s="5"/>
      <c r="UHT18" s="5"/>
      <c r="UHU18" s="5"/>
      <c r="UHV18" s="5"/>
      <c r="UHW18" s="5"/>
      <c r="UHX18" s="5"/>
      <c r="UHY18" s="5"/>
      <c r="UHZ18" s="5"/>
      <c r="UIA18" s="112"/>
      <c r="UIB18" s="112"/>
      <c r="UIC18" s="112"/>
      <c r="UID18" s="112"/>
      <c r="UIE18" s="112"/>
      <c r="UIF18" s="112"/>
      <c r="UIG18" s="112"/>
      <c r="UIH18" s="112"/>
      <c r="UJE18" s="5"/>
      <c r="UJF18" s="397"/>
      <c r="UJG18" s="397"/>
      <c r="UJH18" s="397"/>
      <c r="UJI18" s="397"/>
      <c r="UJJ18" s="397"/>
      <c r="UJK18" s="397"/>
      <c r="UJL18" s="397"/>
      <c r="UJM18" s="397"/>
      <c r="UJN18" s="397"/>
      <c r="UJO18" s="397"/>
      <c r="UJP18" s="397"/>
      <c r="UJQ18" s="397"/>
      <c r="UJR18" s="397"/>
      <c r="UJS18" s="397"/>
      <c r="UJT18" s="397"/>
      <c r="UJU18" s="397"/>
      <c r="UJV18" s="397"/>
      <c r="UJW18" s="397"/>
      <c r="UJX18" s="397"/>
      <c r="UJY18" s="397"/>
      <c r="UJZ18" s="5"/>
      <c r="UKA18" s="5"/>
      <c r="UKB18" s="5"/>
      <c r="UKC18" s="5"/>
      <c r="UKD18" s="5"/>
      <c r="UKE18" s="5"/>
      <c r="UKF18" s="5"/>
      <c r="UKG18" s="5"/>
      <c r="UKH18" s="5"/>
      <c r="UKI18" s="112"/>
      <c r="UKJ18" s="112"/>
      <c r="UKK18" s="112"/>
      <c r="UKL18" s="112"/>
      <c r="UKM18" s="112"/>
      <c r="UKN18" s="112"/>
      <c r="UKO18" s="112"/>
      <c r="UKP18" s="112"/>
      <c r="ULM18" s="5"/>
      <c r="ULN18" s="397"/>
      <c r="ULO18" s="397"/>
      <c r="ULP18" s="397"/>
      <c r="ULQ18" s="397"/>
      <c r="ULR18" s="397"/>
      <c r="ULS18" s="397"/>
      <c r="ULT18" s="397"/>
      <c r="ULU18" s="397"/>
      <c r="ULV18" s="397"/>
      <c r="ULW18" s="397"/>
      <c r="ULX18" s="397"/>
      <c r="ULY18" s="397"/>
      <c r="ULZ18" s="397"/>
      <c r="UMA18" s="397"/>
      <c r="UMB18" s="397"/>
      <c r="UMC18" s="397"/>
      <c r="UMD18" s="397"/>
      <c r="UME18" s="397"/>
      <c r="UMF18" s="397"/>
      <c r="UMG18" s="397"/>
      <c r="UMH18" s="5"/>
      <c r="UMI18" s="5"/>
      <c r="UMJ18" s="5"/>
      <c r="UMK18" s="5"/>
      <c r="UML18" s="5"/>
      <c r="UMM18" s="5"/>
      <c r="UMN18" s="5"/>
      <c r="UMO18" s="5"/>
      <c r="UMP18" s="5"/>
      <c r="UMQ18" s="112"/>
      <c r="UMR18" s="112"/>
      <c r="UMS18" s="112"/>
      <c r="UMT18" s="112"/>
      <c r="UMU18" s="112"/>
      <c r="UMV18" s="112"/>
      <c r="UMW18" s="112"/>
      <c r="UMX18" s="112"/>
      <c r="UNU18" s="5"/>
      <c r="UNV18" s="397"/>
      <c r="UNW18" s="397"/>
      <c r="UNX18" s="397"/>
      <c r="UNY18" s="397"/>
      <c r="UNZ18" s="397"/>
      <c r="UOA18" s="397"/>
      <c r="UOB18" s="397"/>
      <c r="UOC18" s="397"/>
      <c r="UOD18" s="397"/>
      <c r="UOE18" s="397"/>
      <c r="UOF18" s="397"/>
      <c r="UOG18" s="397"/>
      <c r="UOH18" s="397"/>
      <c r="UOI18" s="397"/>
      <c r="UOJ18" s="397"/>
      <c r="UOK18" s="397"/>
      <c r="UOL18" s="397"/>
      <c r="UOM18" s="397"/>
      <c r="UON18" s="397"/>
      <c r="UOO18" s="397"/>
      <c r="UOP18" s="5"/>
      <c r="UOQ18" s="5"/>
      <c r="UOR18" s="5"/>
      <c r="UOS18" s="5"/>
      <c r="UOT18" s="5"/>
      <c r="UOU18" s="5"/>
      <c r="UOV18" s="5"/>
      <c r="UOW18" s="5"/>
      <c r="UOX18" s="5"/>
      <c r="UOY18" s="112"/>
      <c r="UOZ18" s="112"/>
      <c r="UPA18" s="112"/>
      <c r="UPB18" s="112"/>
      <c r="UPC18" s="112"/>
      <c r="UPD18" s="112"/>
      <c r="UPE18" s="112"/>
      <c r="UPF18" s="112"/>
      <c r="UQC18" s="5"/>
      <c r="UQD18" s="397"/>
      <c r="UQE18" s="397"/>
      <c r="UQF18" s="397"/>
      <c r="UQG18" s="397"/>
      <c r="UQH18" s="397"/>
      <c r="UQI18" s="397"/>
      <c r="UQJ18" s="397"/>
      <c r="UQK18" s="397"/>
      <c r="UQL18" s="397"/>
      <c r="UQM18" s="397"/>
      <c r="UQN18" s="397"/>
      <c r="UQO18" s="397"/>
      <c r="UQP18" s="397"/>
      <c r="UQQ18" s="397"/>
      <c r="UQR18" s="397"/>
      <c r="UQS18" s="397"/>
      <c r="UQT18" s="397"/>
      <c r="UQU18" s="397"/>
      <c r="UQV18" s="397"/>
      <c r="UQW18" s="397"/>
      <c r="UQX18" s="5"/>
      <c r="UQY18" s="5"/>
      <c r="UQZ18" s="5"/>
      <c r="URA18" s="5"/>
      <c r="URB18" s="5"/>
      <c r="URC18" s="5"/>
      <c r="URD18" s="5"/>
      <c r="URE18" s="5"/>
      <c r="URF18" s="5"/>
      <c r="URG18" s="112"/>
      <c r="URH18" s="112"/>
      <c r="URI18" s="112"/>
      <c r="URJ18" s="112"/>
      <c r="URK18" s="112"/>
      <c r="URL18" s="112"/>
      <c r="URM18" s="112"/>
      <c r="URN18" s="112"/>
      <c r="USK18" s="5"/>
      <c r="USL18" s="397"/>
      <c r="USM18" s="397"/>
      <c r="USN18" s="397"/>
      <c r="USO18" s="397"/>
      <c r="USP18" s="397"/>
      <c r="USQ18" s="397"/>
      <c r="USR18" s="397"/>
      <c r="USS18" s="397"/>
      <c r="UST18" s="397"/>
      <c r="USU18" s="397"/>
      <c r="USV18" s="397"/>
      <c r="USW18" s="397"/>
      <c r="USX18" s="397"/>
      <c r="USY18" s="397"/>
      <c r="USZ18" s="397"/>
      <c r="UTA18" s="397"/>
      <c r="UTB18" s="397"/>
      <c r="UTC18" s="397"/>
      <c r="UTD18" s="397"/>
      <c r="UTE18" s="397"/>
      <c r="UTF18" s="5"/>
      <c r="UTG18" s="5"/>
      <c r="UTH18" s="5"/>
      <c r="UTI18" s="5"/>
      <c r="UTJ18" s="5"/>
      <c r="UTK18" s="5"/>
      <c r="UTL18" s="5"/>
      <c r="UTM18" s="5"/>
      <c r="UTN18" s="5"/>
      <c r="UTO18" s="112"/>
      <c r="UTP18" s="112"/>
      <c r="UTQ18" s="112"/>
      <c r="UTR18" s="112"/>
      <c r="UTS18" s="112"/>
      <c r="UTT18" s="112"/>
      <c r="UTU18" s="112"/>
      <c r="UTV18" s="112"/>
      <c r="UUS18" s="5"/>
      <c r="UUT18" s="397"/>
      <c r="UUU18" s="397"/>
      <c r="UUV18" s="397"/>
      <c r="UUW18" s="397"/>
      <c r="UUX18" s="397"/>
      <c r="UUY18" s="397"/>
      <c r="UUZ18" s="397"/>
      <c r="UVA18" s="397"/>
      <c r="UVB18" s="397"/>
      <c r="UVC18" s="397"/>
      <c r="UVD18" s="397"/>
      <c r="UVE18" s="397"/>
      <c r="UVF18" s="397"/>
      <c r="UVG18" s="397"/>
      <c r="UVH18" s="397"/>
      <c r="UVI18" s="397"/>
      <c r="UVJ18" s="397"/>
      <c r="UVK18" s="397"/>
      <c r="UVL18" s="397"/>
      <c r="UVM18" s="397"/>
      <c r="UVN18" s="5"/>
      <c r="UVO18" s="5"/>
      <c r="UVP18" s="5"/>
      <c r="UVQ18" s="5"/>
      <c r="UVR18" s="5"/>
      <c r="UVS18" s="5"/>
      <c r="UVT18" s="5"/>
      <c r="UVU18" s="5"/>
      <c r="UVV18" s="5"/>
      <c r="UVW18" s="112"/>
      <c r="UVX18" s="112"/>
      <c r="UVY18" s="112"/>
      <c r="UVZ18" s="112"/>
      <c r="UWA18" s="112"/>
      <c r="UWB18" s="112"/>
      <c r="UWC18" s="112"/>
      <c r="UWD18" s="112"/>
      <c r="UXA18" s="5"/>
      <c r="UXB18" s="397"/>
      <c r="UXC18" s="397"/>
      <c r="UXD18" s="397"/>
      <c r="UXE18" s="397"/>
      <c r="UXF18" s="397"/>
      <c r="UXG18" s="397"/>
      <c r="UXH18" s="397"/>
      <c r="UXI18" s="397"/>
      <c r="UXJ18" s="397"/>
      <c r="UXK18" s="397"/>
      <c r="UXL18" s="397"/>
      <c r="UXM18" s="397"/>
      <c r="UXN18" s="397"/>
      <c r="UXO18" s="397"/>
      <c r="UXP18" s="397"/>
      <c r="UXQ18" s="397"/>
      <c r="UXR18" s="397"/>
      <c r="UXS18" s="397"/>
      <c r="UXT18" s="397"/>
      <c r="UXU18" s="397"/>
      <c r="UXV18" s="5"/>
      <c r="UXW18" s="5"/>
      <c r="UXX18" s="5"/>
      <c r="UXY18" s="5"/>
      <c r="UXZ18" s="5"/>
      <c r="UYA18" s="5"/>
      <c r="UYB18" s="5"/>
      <c r="UYC18" s="5"/>
      <c r="UYD18" s="5"/>
      <c r="UYE18" s="112"/>
      <c r="UYF18" s="112"/>
      <c r="UYG18" s="112"/>
      <c r="UYH18" s="112"/>
      <c r="UYI18" s="112"/>
      <c r="UYJ18" s="112"/>
      <c r="UYK18" s="112"/>
      <c r="UYL18" s="112"/>
      <c r="UZI18" s="5"/>
      <c r="UZJ18" s="397"/>
      <c r="UZK18" s="397"/>
      <c r="UZL18" s="397"/>
      <c r="UZM18" s="397"/>
      <c r="UZN18" s="397"/>
      <c r="UZO18" s="397"/>
      <c r="UZP18" s="397"/>
      <c r="UZQ18" s="397"/>
      <c r="UZR18" s="397"/>
      <c r="UZS18" s="397"/>
      <c r="UZT18" s="397"/>
      <c r="UZU18" s="397"/>
      <c r="UZV18" s="397"/>
      <c r="UZW18" s="397"/>
      <c r="UZX18" s="397"/>
      <c r="UZY18" s="397"/>
      <c r="UZZ18" s="397"/>
      <c r="VAA18" s="397"/>
      <c r="VAB18" s="397"/>
      <c r="VAC18" s="397"/>
      <c r="VAD18" s="5"/>
      <c r="VAE18" s="5"/>
      <c r="VAF18" s="5"/>
      <c r="VAG18" s="5"/>
      <c r="VAH18" s="5"/>
      <c r="VAI18" s="5"/>
      <c r="VAJ18" s="5"/>
      <c r="VAK18" s="5"/>
      <c r="VAL18" s="5"/>
      <c r="VAM18" s="112"/>
      <c r="VAN18" s="112"/>
      <c r="VAO18" s="112"/>
      <c r="VAP18" s="112"/>
      <c r="VAQ18" s="112"/>
      <c r="VAR18" s="112"/>
      <c r="VAS18" s="112"/>
      <c r="VAT18" s="112"/>
      <c r="VBQ18" s="5"/>
      <c r="VBR18" s="397"/>
      <c r="VBS18" s="397"/>
      <c r="VBT18" s="397"/>
      <c r="VBU18" s="397"/>
      <c r="VBV18" s="397"/>
      <c r="VBW18" s="397"/>
      <c r="VBX18" s="397"/>
      <c r="VBY18" s="397"/>
      <c r="VBZ18" s="397"/>
      <c r="VCA18" s="397"/>
      <c r="VCB18" s="397"/>
      <c r="VCC18" s="397"/>
      <c r="VCD18" s="397"/>
      <c r="VCE18" s="397"/>
      <c r="VCF18" s="397"/>
      <c r="VCG18" s="397"/>
      <c r="VCH18" s="397"/>
      <c r="VCI18" s="397"/>
      <c r="VCJ18" s="397"/>
      <c r="VCK18" s="397"/>
      <c r="VCL18" s="5"/>
      <c r="VCM18" s="5"/>
      <c r="VCN18" s="5"/>
      <c r="VCO18" s="5"/>
      <c r="VCP18" s="5"/>
      <c r="VCQ18" s="5"/>
      <c r="VCR18" s="5"/>
      <c r="VCS18" s="5"/>
      <c r="VCT18" s="5"/>
      <c r="VCU18" s="112"/>
      <c r="VCV18" s="112"/>
      <c r="VCW18" s="112"/>
      <c r="VCX18" s="112"/>
      <c r="VCY18" s="112"/>
      <c r="VCZ18" s="112"/>
      <c r="VDA18" s="112"/>
      <c r="VDB18" s="112"/>
      <c r="VDY18" s="5"/>
      <c r="VDZ18" s="397"/>
      <c r="VEA18" s="397"/>
      <c r="VEB18" s="397"/>
      <c r="VEC18" s="397"/>
      <c r="VED18" s="397"/>
      <c r="VEE18" s="397"/>
      <c r="VEF18" s="397"/>
      <c r="VEG18" s="397"/>
      <c r="VEH18" s="397"/>
      <c r="VEI18" s="397"/>
      <c r="VEJ18" s="397"/>
      <c r="VEK18" s="397"/>
      <c r="VEL18" s="397"/>
      <c r="VEM18" s="397"/>
      <c r="VEN18" s="397"/>
      <c r="VEO18" s="397"/>
      <c r="VEP18" s="397"/>
      <c r="VEQ18" s="397"/>
      <c r="VER18" s="397"/>
      <c r="VES18" s="397"/>
      <c r="VET18" s="5"/>
      <c r="VEU18" s="5"/>
      <c r="VEV18" s="5"/>
      <c r="VEW18" s="5"/>
      <c r="VEX18" s="5"/>
      <c r="VEY18" s="5"/>
      <c r="VEZ18" s="5"/>
      <c r="VFA18" s="5"/>
      <c r="VFB18" s="5"/>
      <c r="VFC18" s="112"/>
      <c r="VFD18" s="112"/>
      <c r="VFE18" s="112"/>
      <c r="VFF18" s="112"/>
      <c r="VFG18" s="112"/>
      <c r="VFH18" s="112"/>
      <c r="VFI18" s="112"/>
      <c r="VFJ18" s="112"/>
      <c r="VGG18" s="5"/>
      <c r="VGH18" s="397"/>
      <c r="VGI18" s="397"/>
      <c r="VGJ18" s="397"/>
      <c r="VGK18" s="397"/>
      <c r="VGL18" s="397"/>
      <c r="VGM18" s="397"/>
      <c r="VGN18" s="397"/>
      <c r="VGO18" s="397"/>
      <c r="VGP18" s="397"/>
      <c r="VGQ18" s="397"/>
      <c r="VGR18" s="397"/>
      <c r="VGS18" s="397"/>
      <c r="VGT18" s="397"/>
      <c r="VGU18" s="397"/>
      <c r="VGV18" s="397"/>
      <c r="VGW18" s="397"/>
      <c r="VGX18" s="397"/>
      <c r="VGY18" s="397"/>
      <c r="VGZ18" s="397"/>
      <c r="VHA18" s="397"/>
      <c r="VHB18" s="5"/>
      <c r="VHC18" s="5"/>
      <c r="VHD18" s="5"/>
      <c r="VHE18" s="5"/>
      <c r="VHF18" s="5"/>
      <c r="VHG18" s="5"/>
      <c r="VHH18" s="5"/>
      <c r="VHI18" s="5"/>
      <c r="VHJ18" s="5"/>
      <c r="VHK18" s="112"/>
      <c r="VHL18" s="112"/>
      <c r="VHM18" s="112"/>
      <c r="VHN18" s="112"/>
      <c r="VHO18" s="112"/>
      <c r="VHP18" s="112"/>
      <c r="VHQ18" s="112"/>
      <c r="VHR18" s="112"/>
      <c r="VIO18" s="5"/>
      <c r="VIP18" s="397"/>
      <c r="VIQ18" s="397"/>
      <c r="VIR18" s="397"/>
      <c r="VIS18" s="397"/>
      <c r="VIT18" s="397"/>
      <c r="VIU18" s="397"/>
      <c r="VIV18" s="397"/>
      <c r="VIW18" s="397"/>
      <c r="VIX18" s="397"/>
      <c r="VIY18" s="397"/>
      <c r="VIZ18" s="397"/>
      <c r="VJA18" s="397"/>
      <c r="VJB18" s="397"/>
      <c r="VJC18" s="397"/>
      <c r="VJD18" s="397"/>
      <c r="VJE18" s="397"/>
      <c r="VJF18" s="397"/>
      <c r="VJG18" s="397"/>
      <c r="VJH18" s="397"/>
      <c r="VJI18" s="397"/>
      <c r="VJJ18" s="5"/>
      <c r="VJK18" s="5"/>
      <c r="VJL18" s="5"/>
      <c r="VJM18" s="5"/>
      <c r="VJN18" s="5"/>
      <c r="VJO18" s="5"/>
      <c r="VJP18" s="5"/>
      <c r="VJQ18" s="5"/>
      <c r="VJR18" s="5"/>
      <c r="VJS18" s="112"/>
      <c r="VJT18" s="112"/>
      <c r="VJU18" s="112"/>
      <c r="VJV18" s="112"/>
      <c r="VJW18" s="112"/>
      <c r="VJX18" s="112"/>
      <c r="VJY18" s="112"/>
      <c r="VJZ18" s="112"/>
      <c r="VKW18" s="5"/>
      <c r="VKX18" s="397"/>
      <c r="VKY18" s="397"/>
      <c r="VKZ18" s="397"/>
      <c r="VLA18" s="397"/>
      <c r="VLB18" s="397"/>
      <c r="VLC18" s="397"/>
      <c r="VLD18" s="397"/>
      <c r="VLE18" s="397"/>
      <c r="VLF18" s="397"/>
      <c r="VLG18" s="397"/>
      <c r="VLH18" s="397"/>
      <c r="VLI18" s="397"/>
      <c r="VLJ18" s="397"/>
      <c r="VLK18" s="397"/>
      <c r="VLL18" s="397"/>
      <c r="VLM18" s="397"/>
      <c r="VLN18" s="397"/>
      <c r="VLO18" s="397"/>
      <c r="VLP18" s="397"/>
      <c r="VLQ18" s="397"/>
      <c r="VLR18" s="5"/>
      <c r="VLS18" s="5"/>
      <c r="VLT18" s="5"/>
      <c r="VLU18" s="5"/>
      <c r="VLV18" s="5"/>
      <c r="VLW18" s="5"/>
      <c r="VLX18" s="5"/>
      <c r="VLY18" s="5"/>
      <c r="VLZ18" s="5"/>
      <c r="VMA18" s="112"/>
      <c r="VMB18" s="112"/>
      <c r="VMC18" s="112"/>
      <c r="VMD18" s="112"/>
      <c r="VME18" s="112"/>
      <c r="VMF18" s="112"/>
      <c r="VMG18" s="112"/>
      <c r="VMH18" s="112"/>
      <c r="VNE18" s="5"/>
      <c r="VNF18" s="397"/>
      <c r="VNG18" s="397"/>
      <c r="VNH18" s="397"/>
      <c r="VNI18" s="397"/>
      <c r="VNJ18" s="397"/>
      <c r="VNK18" s="397"/>
      <c r="VNL18" s="397"/>
      <c r="VNM18" s="397"/>
      <c r="VNN18" s="397"/>
      <c r="VNO18" s="397"/>
      <c r="VNP18" s="397"/>
      <c r="VNQ18" s="397"/>
      <c r="VNR18" s="397"/>
      <c r="VNS18" s="397"/>
      <c r="VNT18" s="397"/>
      <c r="VNU18" s="397"/>
      <c r="VNV18" s="397"/>
      <c r="VNW18" s="397"/>
      <c r="VNX18" s="397"/>
      <c r="VNY18" s="397"/>
      <c r="VNZ18" s="5"/>
      <c r="VOA18" s="5"/>
      <c r="VOB18" s="5"/>
      <c r="VOC18" s="5"/>
      <c r="VOD18" s="5"/>
      <c r="VOE18" s="5"/>
      <c r="VOF18" s="5"/>
      <c r="VOG18" s="5"/>
      <c r="VOH18" s="5"/>
      <c r="VOI18" s="112"/>
      <c r="VOJ18" s="112"/>
      <c r="VOK18" s="112"/>
      <c r="VOL18" s="112"/>
      <c r="VOM18" s="112"/>
      <c r="VON18" s="112"/>
      <c r="VOO18" s="112"/>
      <c r="VOP18" s="112"/>
      <c r="VPM18" s="5"/>
      <c r="VPN18" s="397"/>
      <c r="VPO18" s="397"/>
      <c r="VPP18" s="397"/>
      <c r="VPQ18" s="397"/>
      <c r="VPR18" s="397"/>
      <c r="VPS18" s="397"/>
      <c r="VPT18" s="397"/>
      <c r="VPU18" s="397"/>
      <c r="VPV18" s="397"/>
      <c r="VPW18" s="397"/>
      <c r="VPX18" s="397"/>
      <c r="VPY18" s="397"/>
      <c r="VPZ18" s="397"/>
      <c r="VQA18" s="397"/>
      <c r="VQB18" s="397"/>
      <c r="VQC18" s="397"/>
      <c r="VQD18" s="397"/>
      <c r="VQE18" s="397"/>
      <c r="VQF18" s="397"/>
      <c r="VQG18" s="397"/>
      <c r="VQH18" s="5"/>
      <c r="VQI18" s="5"/>
      <c r="VQJ18" s="5"/>
      <c r="VQK18" s="5"/>
      <c r="VQL18" s="5"/>
      <c r="VQM18" s="5"/>
      <c r="VQN18" s="5"/>
      <c r="VQO18" s="5"/>
      <c r="VQP18" s="5"/>
      <c r="VQQ18" s="112"/>
      <c r="VQR18" s="112"/>
      <c r="VQS18" s="112"/>
      <c r="VQT18" s="112"/>
      <c r="VQU18" s="112"/>
      <c r="VQV18" s="112"/>
      <c r="VQW18" s="112"/>
      <c r="VQX18" s="112"/>
      <c r="VRU18" s="5"/>
      <c r="VRV18" s="397"/>
      <c r="VRW18" s="397"/>
      <c r="VRX18" s="397"/>
      <c r="VRY18" s="397"/>
      <c r="VRZ18" s="397"/>
      <c r="VSA18" s="397"/>
      <c r="VSB18" s="397"/>
      <c r="VSC18" s="397"/>
      <c r="VSD18" s="397"/>
      <c r="VSE18" s="397"/>
      <c r="VSF18" s="397"/>
      <c r="VSG18" s="397"/>
      <c r="VSH18" s="397"/>
      <c r="VSI18" s="397"/>
      <c r="VSJ18" s="397"/>
      <c r="VSK18" s="397"/>
      <c r="VSL18" s="397"/>
      <c r="VSM18" s="397"/>
      <c r="VSN18" s="397"/>
      <c r="VSO18" s="397"/>
      <c r="VSP18" s="5"/>
      <c r="VSQ18" s="5"/>
      <c r="VSR18" s="5"/>
      <c r="VSS18" s="5"/>
      <c r="VST18" s="5"/>
      <c r="VSU18" s="5"/>
      <c r="VSV18" s="5"/>
      <c r="VSW18" s="5"/>
      <c r="VSX18" s="5"/>
      <c r="VSY18" s="112"/>
      <c r="VSZ18" s="112"/>
      <c r="VTA18" s="112"/>
      <c r="VTB18" s="112"/>
      <c r="VTC18" s="112"/>
      <c r="VTD18" s="112"/>
      <c r="VTE18" s="112"/>
      <c r="VTF18" s="112"/>
      <c r="VUC18" s="5"/>
      <c r="VUD18" s="397"/>
      <c r="VUE18" s="397"/>
      <c r="VUF18" s="397"/>
      <c r="VUG18" s="397"/>
      <c r="VUH18" s="397"/>
      <c r="VUI18" s="397"/>
      <c r="VUJ18" s="397"/>
      <c r="VUK18" s="397"/>
      <c r="VUL18" s="397"/>
      <c r="VUM18" s="397"/>
      <c r="VUN18" s="397"/>
      <c r="VUO18" s="397"/>
      <c r="VUP18" s="397"/>
      <c r="VUQ18" s="397"/>
      <c r="VUR18" s="397"/>
      <c r="VUS18" s="397"/>
      <c r="VUT18" s="397"/>
      <c r="VUU18" s="397"/>
      <c r="VUV18" s="397"/>
      <c r="VUW18" s="397"/>
      <c r="VUX18" s="5"/>
      <c r="VUY18" s="5"/>
      <c r="VUZ18" s="5"/>
      <c r="VVA18" s="5"/>
      <c r="VVB18" s="5"/>
      <c r="VVC18" s="5"/>
      <c r="VVD18" s="5"/>
      <c r="VVE18" s="5"/>
      <c r="VVF18" s="5"/>
      <c r="VVG18" s="112"/>
      <c r="VVH18" s="112"/>
      <c r="VVI18" s="112"/>
      <c r="VVJ18" s="112"/>
      <c r="VVK18" s="112"/>
      <c r="VVL18" s="112"/>
      <c r="VVM18" s="112"/>
      <c r="VVN18" s="112"/>
      <c r="VWK18" s="5"/>
      <c r="VWL18" s="397"/>
      <c r="VWM18" s="397"/>
      <c r="VWN18" s="397"/>
      <c r="VWO18" s="397"/>
      <c r="VWP18" s="397"/>
      <c r="VWQ18" s="397"/>
      <c r="VWR18" s="397"/>
      <c r="VWS18" s="397"/>
      <c r="VWT18" s="397"/>
      <c r="VWU18" s="397"/>
      <c r="VWV18" s="397"/>
      <c r="VWW18" s="397"/>
      <c r="VWX18" s="397"/>
      <c r="VWY18" s="397"/>
      <c r="VWZ18" s="397"/>
      <c r="VXA18" s="397"/>
      <c r="VXB18" s="397"/>
      <c r="VXC18" s="397"/>
      <c r="VXD18" s="397"/>
      <c r="VXE18" s="397"/>
      <c r="VXF18" s="5"/>
      <c r="VXG18" s="5"/>
      <c r="VXH18" s="5"/>
      <c r="VXI18" s="5"/>
      <c r="VXJ18" s="5"/>
      <c r="VXK18" s="5"/>
      <c r="VXL18" s="5"/>
      <c r="VXM18" s="5"/>
      <c r="VXN18" s="5"/>
      <c r="VXO18" s="112"/>
      <c r="VXP18" s="112"/>
      <c r="VXQ18" s="112"/>
      <c r="VXR18" s="112"/>
      <c r="VXS18" s="112"/>
      <c r="VXT18" s="112"/>
      <c r="VXU18" s="112"/>
      <c r="VXV18" s="112"/>
      <c r="VYS18" s="5"/>
      <c r="VYT18" s="397"/>
      <c r="VYU18" s="397"/>
      <c r="VYV18" s="397"/>
      <c r="VYW18" s="397"/>
      <c r="VYX18" s="397"/>
      <c r="VYY18" s="397"/>
      <c r="VYZ18" s="397"/>
      <c r="VZA18" s="397"/>
      <c r="VZB18" s="397"/>
      <c r="VZC18" s="397"/>
      <c r="VZD18" s="397"/>
      <c r="VZE18" s="397"/>
      <c r="VZF18" s="397"/>
      <c r="VZG18" s="397"/>
      <c r="VZH18" s="397"/>
      <c r="VZI18" s="397"/>
      <c r="VZJ18" s="397"/>
      <c r="VZK18" s="397"/>
      <c r="VZL18" s="397"/>
      <c r="VZM18" s="397"/>
      <c r="VZN18" s="5"/>
      <c r="VZO18" s="5"/>
      <c r="VZP18" s="5"/>
      <c r="VZQ18" s="5"/>
      <c r="VZR18" s="5"/>
      <c r="VZS18" s="5"/>
      <c r="VZT18" s="5"/>
      <c r="VZU18" s="5"/>
      <c r="VZV18" s="5"/>
      <c r="VZW18" s="112"/>
      <c r="VZX18" s="112"/>
      <c r="VZY18" s="112"/>
      <c r="VZZ18" s="112"/>
      <c r="WAA18" s="112"/>
      <c r="WAB18" s="112"/>
      <c r="WAC18" s="112"/>
      <c r="WAD18" s="112"/>
      <c r="WBA18" s="5"/>
      <c r="WBB18" s="397"/>
      <c r="WBC18" s="397"/>
      <c r="WBD18" s="397"/>
      <c r="WBE18" s="397"/>
      <c r="WBF18" s="397"/>
      <c r="WBG18" s="397"/>
      <c r="WBH18" s="397"/>
      <c r="WBI18" s="397"/>
      <c r="WBJ18" s="397"/>
      <c r="WBK18" s="397"/>
      <c r="WBL18" s="397"/>
      <c r="WBM18" s="397"/>
      <c r="WBN18" s="397"/>
      <c r="WBO18" s="397"/>
      <c r="WBP18" s="397"/>
      <c r="WBQ18" s="397"/>
      <c r="WBR18" s="397"/>
      <c r="WBS18" s="397"/>
      <c r="WBT18" s="397"/>
      <c r="WBU18" s="397"/>
      <c r="WBV18" s="5"/>
      <c r="WBW18" s="5"/>
      <c r="WBX18" s="5"/>
      <c r="WBY18" s="5"/>
      <c r="WBZ18" s="5"/>
      <c r="WCA18" s="5"/>
      <c r="WCB18" s="5"/>
      <c r="WCC18" s="5"/>
      <c r="WCD18" s="5"/>
      <c r="WCE18" s="112"/>
      <c r="WCF18" s="112"/>
      <c r="WCG18" s="112"/>
      <c r="WCH18" s="112"/>
      <c r="WCI18" s="112"/>
      <c r="WCJ18" s="112"/>
      <c r="WCK18" s="112"/>
      <c r="WCL18" s="112"/>
      <c r="WDI18" s="5"/>
      <c r="WDJ18" s="397"/>
      <c r="WDK18" s="397"/>
      <c r="WDL18" s="397"/>
      <c r="WDM18" s="397"/>
      <c r="WDN18" s="397"/>
      <c r="WDO18" s="397"/>
      <c r="WDP18" s="397"/>
      <c r="WDQ18" s="397"/>
      <c r="WDR18" s="397"/>
      <c r="WDS18" s="397"/>
      <c r="WDT18" s="397"/>
      <c r="WDU18" s="397"/>
      <c r="WDV18" s="397"/>
      <c r="WDW18" s="397"/>
      <c r="WDX18" s="397"/>
      <c r="WDY18" s="397"/>
      <c r="WDZ18" s="397"/>
      <c r="WEA18" s="397"/>
      <c r="WEB18" s="397"/>
      <c r="WEC18" s="397"/>
      <c r="WED18" s="5"/>
      <c r="WEE18" s="5"/>
      <c r="WEF18" s="5"/>
      <c r="WEG18" s="5"/>
      <c r="WEH18" s="5"/>
      <c r="WEI18" s="5"/>
      <c r="WEJ18" s="5"/>
      <c r="WEK18" s="5"/>
      <c r="WEL18" s="5"/>
      <c r="WEM18" s="112"/>
      <c r="WEN18" s="112"/>
      <c r="WEO18" s="112"/>
      <c r="WEP18" s="112"/>
      <c r="WEQ18" s="112"/>
      <c r="WER18" s="112"/>
      <c r="WES18" s="112"/>
      <c r="WET18" s="112"/>
      <c r="WFQ18" s="5"/>
      <c r="WFR18" s="397"/>
      <c r="WFS18" s="397"/>
      <c r="WFT18" s="397"/>
      <c r="WFU18" s="397"/>
      <c r="WFV18" s="397"/>
      <c r="WFW18" s="397"/>
      <c r="WFX18" s="397"/>
      <c r="WFY18" s="397"/>
      <c r="WFZ18" s="397"/>
      <c r="WGA18" s="397"/>
      <c r="WGB18" s="397"/>
      <c r="WGC18" s="397"/>
      <c r="WGD18" s="397"/>
      <c r="WGE18" s="397"/>
      <c r="WGF18" s="397"/>
      <c r="WGG18" s="397"/>
      <c r="WGH18" s="397"/>
      <c r="WGI18" s="397"/>
      <c r="WGJ18" s="397"/>
      <c r="WGK18" s="397"/>
      <c r="WGL18" s="5"/>
      <c r="WGM18" s="5"/>
      <c r="WGN18" s="5"/>
      <c r="WGO18" s="5"/>
      <c r="WGP18" s="5"/>
      <c r="WGQ18" s="5"/>
      <c r="WGR18" s="5"/>
      <c r="WGS18" s="5"/>
      <c r="WGT18" s="5"/>
      <c r="WGU18" s="112"/>
      <c r="WGV18" s="112"/>
      <c r="WGW18" s="112"/>
      <c r="WGX18" s="112"/>
      <c r="WGY18" s="112"/>
      <c r="WGZ18" s="112"/>
      <c r="WHA18" s="112"/>
      <c r="WHB18" s="112"/>
      <c r="WHY18" s="5"/>
      <c r="WHZ18" s="397"/>
      <c r="WIA18" s="397"/>
      <c r="WIB18" s="397"/>
      <c r="WIC18" s="397"/>
      <c r="WID18" s="397"/>
      <c r="WIE18" s="397"/>
      <c r="WIF18" s="397"/>
      <c r="WIG18" s="397"/>
      <c r="WIH18" s="397"/>
      <c r="WII18" s="397"/>
      <c r="WIJ18" s="397"/>
      <c r="WIK18" s="397"/>
      <c r="WIL18" s="397"/>
      <c r="WIM18" s="397"/>
      <c r="WIN18" s="397"/>
      <c r="WIO18" s="397"/>
      <c r="WIP18" s="397"/>
      <c r="WIQ18" s="397"/>
      <c r="WIR18" s="397"/>
      <c r="WIS18" s="397"/>
      <c r="WIT18" s="5"/>
      <c r="WIU18" s="5"/>
      <c r="WIV18" s="5"/>
      <c r="WIW18" s="5"/>
      <c r="WIX18" s="5"/>
      <c r="WIY18" s="5"/>
      <c r="WIZ18" s="5"/>
      <c r="WJA18" s="5"/>
      <c r="WJB18" s="5"/>
      <c r="WJC18" s="112"/>
      <c r="WJD18" s="112"/>
      <c r="WJE18" s="112"/>
      <c r="WJF18" s="112"/>
      <c r="WJG18" s="112"/>
      <c r="WJH18" s="112"/>
      <c r="WJI18" s="112"/>
      <c r="WJJ18" s="112"/>
      <c r="WKG18" s="5"/>
      <c r="WKH18" s="397"/>
      <c r="WKI18" s="397"/>
      <c r="WKJ18" s="397"/>
      <c r="WKK18" s="397"/>
      <c r="WKL18" s="397"/>
      <c r="WKM18" s="397"/>
      <c r="WKN18" s="397"/>
      <c r="WKO18" s="397"/>
      <c r="WKP18" s="397"/>
      <c r="WKQ18" s="397"/>
      <c r="WKR18" s="397"/>
      <c r="WKS18" s="397"/>
      <c r="WKT18" s="397"/>
      <c r="WKU18" s="397"/>
      <c r="WKV18" s="397"/>
      <c r="WKW18" s="397"/>
      <c r="WKX18" s="397"/>
      <c r="WKY18" s="397"/>
      <c r="WKZ18" s="397"/>
      <c r="WLA18" s="397"/>
      <c r="WLB18" s="5"/>
      <c r="WLC18" s="5"/>
      <c r="WLD18" s="5"/>
      <c r="WLE18" s="5"/>
      <c r="WLF18" s="5"/>
      <c r="WLG18" s="5"/>
      <c r="WLH18" s="5"/>
      <c r="WLI18" s="5"/>
      <c r="WLJ18" s="5"/>
      <c r="WLK18" s="112"/>
      <c r="WLL18" s="112"/>
      <c r="WLM18" s="112"/>
      <c r="WLN18" s="112"/>
      <c r="WLO18" s="112"/>
      <c r="WLP18" s="112"/>
      <c r="WLQ18" s="112"/>
      <c r="WLR18" s="112"/>
      <c r="WMO18" s="5"/>
      <c r="WMP18" s="397"/>
      <c r="WMQ18" s="397"/>
      <c r="WMR18" s="397"/>
      <c r="WMS18" s="397"/>
      <c r="WMT18" s="397"/>
      <c r="WMU18" s="397"/>
      <c r="WMV18" s="397"/>
      <c r="WMW18" s="397"/>
      <c r="WMX18" s="397"/>
      <c r="WMY18" s="397"/>
      <c r="WMZ18" s="397"/>
      <c r="WNA18" s="397"/>
      <c r="WNB18" s="397"/>
      <c r="WNC18" s="397"/>
      <c r="WND18" s="397"/>
      <c r="WNE18" s="397"/>
      <c r="WNF18" s="397"/>
      <c r="WNG18" s="397"/>
      <c r="WNH18" s="397"/>
      <c r="WNI18" s="397"/>
      <c r="WNJ18" s="5"/>
      <c r="WNK18" s="5"/>
      <c r="WNL18" s="5"/>
      <c r="WNM18" s="5"/>
      <c r="WNN18" s="5"/>
      <c r="WNO18" s="5"/>
      <c r="WNP18" s="5"/>
      <c r="WNQ18" s="5"/>
      <c r="WNR18" s="5"/>
      <c r="WNS18" s="112"/>
      <c r="WNT18" s="112"/>
      <c r="WNU18" s="112"/>
      <c r="WNV18" s="112"/>
      <c r="WNW18" s="112"/>
      <c r="WNX18" s="112"/>
      <c r="WNY18" s="112"/>
      <c r="WNZ18" s="112"/>
      <c r="WOW18" s="5"/>
      <c r="WOX18" s="397"/>
      <c r="WOY18" s="397"/>
      <c r="WOZ18" s="397"/>
      <c r="WPA18" s="397"/>
      <c r="WPB18" s="397"/>
      <c r="WPC18" s="397"/>
      <c r="WPD18" s="397"/>
      <c r="WPE18" s="397"/>
      <c r="WPF18" s="397"/>
      <c r="WPG18" s="397"/>
      <c r="WPH18" s="397"/>
      <c r="WPI18" s="397"/>
      <c r="WPJ18" s="397"/>
      <c r="WPK18" s="397"/>
      <c r="WPL18" s="397"/>
      <c r="WPM18" s="397"/>
      <c r="WPN18" s="397"/>
      <c r="WPO18" s="397"/>
      <c r="WPP18" s="397"/>
      <c r="WPQ18" s="397"/>
      <c r="WPR18" s="5"/>
      <c r="WPS18" s="5"/>
      <c r="WPT18" s="5"/>
      <c r="WPU18" s="5"/>
      <c r="WPV18" s="5"/>
      <c r="WPW18" s="5"/>
      <c r="WPX18" s="5"/>
      <c r="WPY18" s="5"/>
      <c r="WPZ18" s="5"/>
      <c r="WQA18" s="112"/>
      <c r="WQB18" s="112"/>
      <c r="WQC18" s="112"/>
      <c r="WQD18" s="112"/>
      <c r="WQE18" s="112"/>
      <c r="WQF18" s="112"/>
      <c r="WQG18" s="112"/>
      <c r="WQH18" s="112"/>
      <c r="WRE18" s="5"/>
      <c r="WRF18" s="397"/>
      <c r="WRG18" s="397"/>
      <c r="WRH18" s="397"/>
      <c r="WRI18" s="397"/>
      <c r="WRJ18" s="397"/>
      <c r="WRK18" s="397"/>
      <c r="WRL18" s="397"/>
      <c r="WRM18" s="397"/>
      <c r="WRN18" s="397"/>
      <c r="WRO18" s="397"/>
      <c r="WRP18" s="397"/>
      <c r="WRQ18" s="397"/>
      <c r="WRR18" s="397"/>
      <c r="WRS18" s="397"/>
      <c r="WRT18" s="397"/>
      <c r="WRU18" s="397"/>
      <c r="WRV18" s="397"/>
      <c r="WRW18" s="397"/>
      <c r="WRX18" s="397"/>
      <c r="WRY18" s="397"/>
      <c r="WRZ18" s="5"/>
      <c r="WSA18" s="5"/>
      <c r="WSB18" s="5"/>
      <c r="WSC18" s="5"/>
      <c r="WSD18" s="5"/>
      <c r="WSE18" s="5"/>
      <c r="WSF18" s="5"/>
      <c r="WSG18" s="5"/>
      <c r="WSH18" s="5"/>
      <c r="WSI18" s="112"/>
      <c r="WSJ18" s="112"/>
      <c r="WSK18" s="112"/>
      <c r="WSL18" s="112"/>
      <c r="WSM18" s="112"/>
      <c r="WSN18" s="112"/>
      <c r="WSO18" s="112"/>
      <c r="WSP18" s="112"/>
      <c r="WTM18" s="5"/>
      <c r="WTN18" s="397"/>
      <c r="WTO18" s="397"/>
      <c r="WTP18" s="397"/>
      <c r="WTQ18" s="397"/>
      <c r="WTR18" s="397"/>
      <c r="WTS18" s="397"/>
      <c r="WTT18" s="397"/>
      <c r="WTU18" s="397"/>
      <c r="WTV18" s="397"/>
      <c r="WTW18" s="397"/>
      <c r="WTX18" s="397"/>
      <c r="WTY18" s="397"/>
      <c r="WTZ18" s="397"/>
      <c r="WUA18" s="397"/>
      <c r="WUB18" s="397"/>
      <c r="WUC18" s="397"/>
      <c r="WUD18" s="397"/>
      <c r="WUE18" s="397"/>
      <c r="WUF18" s="397"/>
      <c r="WUG18" s="397"/>
      <c r="WUH18" s="5"/>
      <c r="WUI18" s="5"/>
      <c r="WUJ18" s="5"/>
      <c r="WUK18" s="5"/>
      <c r="WUL18" s="5"/>
      <c r="WUM18" s="5"/>
      <c r="WUN18" s="5"/>
      <c r="WUO18" s="5"/>
      <c r="WUP18" s="5"/>
      <c r="WUQ18" s="112"/>
      <c r="WUR18" s="112"/>
      <c r="WUS18" s="112"/>
      <c r="WUT18" s="112"/>
      <c r="WUU18" s="112"/>
      <c r="WUV18" s="112"/>
      <c r="WUW18" s="112"/>
      <c r="WUX18" s="112"/>
      <c r="WVU18" s="5"/>
      <c r="WVV18" s="397"/>
      <c r="WVW18" s="397"/>
      <c r="WVX18" s="397"/>
      <c r="WVY18" s="397"/>
      <c r="WVZ18" s="397"/>
      <c r="WWA18" s="397"/>
      <c r="WWB18" s="397"/>
      <c r="WWC18" s="397"/>
      <c r="WWD18" s="397"/>
      <c r="WWE18" s="397"/>
      <c r="WWF18" s="397"/>
      <c r="WWG18" s="397"/>
      <c r="WWH18" s="397"/>
      <c r="WWI18" s="397"/>
      <c r="WWJ18" s="397"/>
      <c r="WWK18" s="397"/>
      <c r="WWL18" s="397"/>
      <c r="WWM18" s="397"/>
      <c r="WWN18" s="397"/>
      <c r="WWO18" s="397"/>
      <c r="WWP18" s="5"/>
      <c r="WWQ18" s="5"/>
      <c r="WWR18" s="5"/>
      <c r="WWS18" s="5"/>
      <c r="WWT18" s="5"/>
      <c r="WWU18" s="5"/>
      <c r="WWV18" s="5"/>
      <c r="WWW18" s="5"/>
      <c r="WWX18" s="5"/>
      <c r="WWY18" s="112"/>
      <c r="WWZ18" s="112"/>
      <c r="WXA18" s="112"/>
      <c r="WXB18" s="112"/>
      <c r="WXC18" s="112"/>
      <c r="WXD18" s="112"/>
      <c r="WXE18" s="112"/>
      <c r="WXF18" s="112"/>
      <c r="WYC18" s="5"/>
      <c r="WYD18" s="397"/>
      <c r="WYE18" s="397"/>
      <c r="WYF18" s="397"/>
      <c r="WYG18" s="397"/>
      <c r="WYH18" s="397"/>
      <c r="WYI18" s="397"/>
      <c r="WYJ18" s="397"/>
      <c r="WYK18" s="397"/>
      <c r="WYL18" s="397"/>
      <c r="WYM18" s="397"/>
      <c r="WYN18" s="397"/>
      <c r="WYO18" s="397"/>
      <c r="WYP18" s="397"/>
      <c r="WYQ18" s="397"/>
      <c r="WYR18" s="397"/>
      <c r="WYS18" s="397"/>
      <c r="WYT18" s="397"/>
      <c r="WYU18" s="397"/>
      <c r="WYV18" s="397"/>
      <c r="WYW18" s="397"/>
      <c r="WYX18" s="5"/>
      <c r="WYY18" s="5"/>
      <c r="WYZ18" s="5"/>
      <c r="WZA18" s="5"/>
      <c r="WZB18" s="5"/>
      <c r="WZC18" s="5"/>
      <c r="WZD18" s="5"/>
      <c r="WZE18" s="5"/>
      <c r="WZF18" s="5"/>
      <c r="WZG18" s="112"/>
      <c r="WZH18" s="112"/>
      <c r="WZI18" s="112"/>
      <c r="WZJ18" s="112"/>
      <c r="WZK18" s="112"/>
      <c r="WZL18" s="112"/>
      <c r="WZM18" s="112"/>
      <c r="WZN18" s="112"/>
      <c r="XAK18" s="5"/>
      <c r="XAL18" s="397"/>
      <c r="XAM18" s="397"/>
      <c r="XAN18" s="397"/>
      <c r="XAO18" s="397"/>
      <c r="XAP18" s="397"/>
      <c r="XAQ18" s="397"/>
      <c r="XAR18" s="397"/>
      <c r="XAS18" s="397"/>
      <c r="XAT18" s="397"/>
      <c r="XAU18" s="397"/>
      <c r="XAV18" s="397"/>
      <c r="XAW18" s="397"/>
      <c r="XAX18" s="397"/>
      <c r="XAY18" s="397"/>
      <c r="XAZ18" s="397"/>
      <c r="XBA18" s="397"/>
      <c r="XBB18" s="397"/>
      <c r="XBC18" s="397"/>
      <c r="XBD18" s="397"/>
      <c r="XBE18" s="397"/>
      <c r="XBF18" s="5"/>
      <c r="XBG18" s="5"/>
      <c r="XBH18" s="5"/>
      <c r="XBI18" s="5"/>
      <c r="XBJ18" s="5"/>
      <c r="XBK18" s="5"/>
      <c r="XBL18" s="5"/>
      <c r="XBM18" s="5"/>
      <c r="XBN18" s="5"/>
      <c r="XBO18" s="112"/>
      <c r="XBP18" s="112"/>
      <c r="XBQ18" s="112"/>
      <c r="XBR18" s="112"/>
      <c r="XBS18" s="112"/>
      <c r="XBT18" s="112"/>
      <c r="XBU18" s="112"/>
      <c r="XBV18" s="112"/>
      <c r="XCS18" s="5"/>
      <c r="XCT18" s="397"/>
      <c r="XCU18" s="397"/>
      <c r="XCV18" s="397"/>
      <c r="XCW18" s="397"/>
      <c r="XCX18" s="397"/>
      <c r="XCY18" s="397"/>
      <c r="XCZ18" s="397"/>
      <c r="XDA18" s="397"/>
      <c r="XDB18" s="397"/>
      <c r="XDC18" s="397"/>
      <c r="XDD18" s="397"/>
      <c r="XDE18" s="397"/>
      <c r="XDF18" s="397"/>
      <c r="XDG18" s="397"/>
      <c r="XDH18" s="397"/>
      <c r="XDI18" s="397"/>
      <c r="XDJ18" s="397"/>
      <c r="XDK18" s="397"/>
      <c r="XDL18" s="397"/>
      <c r="XDM18" s="397"/>
      <c r="XDN18" s="5"/>
      <c r="XDO18" s="5"/>
      <c r="XDP18" s="5"/>
      <c r="XDQ18" s="5"/>
      <c r="XDR18" s="5"/>
      <c r="XDS18" s="5"/>
      <c r="XDT18" s="5"/>
      <c r="XDU18" s="5"/>
      <c r="XDV18" s="5"/>
      <c r="XDW18" s="112"/>
      <c r="XDX18" s="112"/>
      <c r="XDY18" s="112"/>
      <c r="XDZ18" s="112"/>
      <c r="XEA18" s="112"/>
      <c r="XEB18" s="112"/>
      <c r="XEC18" s="112"/>
      <c r="XED18" s="112"/>
      <c r="XFA18" s="5"/>
      <c r="XFB18" s="397"/>
      <c r="XFC18" s="398"/>
      <c r="XFD18" s="398"/>
    </row>
    <row r="19" spans="1:16384" customFormat="1" ht="15" customHeight="1">
      <c r="A19" s="5"/>
      <c r="B19" s="397"/>
      <c r="C19" s="397"/>
      <c r="D19" s="397"/>
      <c r="E19" s="397"/>
      <c r="F19" s="397"/>
      <c r="G19" s="397"/>
      <c r="H19" s="397"/>
      <c r="I19" s="397"/>
      <c r="J19" s="397"/>
      <c r="K19" s="397"/>
      <c r="L19" s="397"/>
      <c r="M19" s="397"/>
      <c r="N19" s="397"/>
      <c r="O19" s="397"/>
      <c r="P19" s="397"/>
      <c r="Q19" s="397"/>
      <c r="R19" s="397"/>
      <c r="S19" s="397"/>
      <c r="T19" s="397"/>
      <c r="U19" s="397"/>
      <c r="V19" s="5"/>
      <c r="W19" s="5"/>
      <c r="X19" s="305" t="s">
        <v>500</v>
      </c>
      <c r="Y19" s="399" t="str">
        <f>VLOOKUP(AA19,AE31:AF42,2)</f>
        <v>MAI</v>
      </c>
      <c r="Z19" s="399"/>
      <c r="AA19" s="308">
        <v>5</v>
      </c>
      <c r="AB19" s="401">
        <v>24</v>
      </c>
      <c r="AC19" s="401"/>
      <c r="AD19" s="309"/>
      <c r="AE19" s="68"/>
      <c r="AF19" s="68"/>
      <c r="AG19" s="68"/>
      <c r="AH19" s="68"/>
      <c r="AI19" s="68"/>
      <c r="AJ19" s="112"/>
      <c r="AK19" s="112"/>
      <c r="AL19" s="112"/>
      <c r="AM19" s="188"/>
      <c r="AN19" s="188"/>
      <c r="AO19" s="188"/>
      <c r="AP19" s="188"/>
      <c r="AQ19" s="188"/>
      <c r="AR19" s="188"/>
      <c r="BI19" s="5"/>
      <c r="BJ19" s="397"/>
      <c r="BK19" s="397"/>
      <c r="BL19" s="397"/>
      <c r="BM19" s="397"/>
      <c r="BN19" s="397"/>
      <c r="BO19" s="397"/>
      <c r="BP19" s="397"/>
      <c r="BQ19" s="397"/>
      <c r="BR19" s="397"/>
      <c r="BS19" s="397"/>
      <c r="BT19" s="397"/>
      <c r="BU19" s="397"/>
      <c r="BV19" s="397"/>
      <c r="BW19" s="397"/>
      <c r="BX19" s="397"/>
      <c r="BY19" s="397"/>
      <c r="BZ19" s="397"/>
      <c r="CA19" s="397"/>
      <c r="CB19" s="397"/>
      <c r="CC19" s="397"/>
      <c r="CD19" s="5"/>
      <c r="CE19" s="5"/>
      <c r="CF19" s="376"/>
      <c r="CG19" s="386"/>
      <c r="CH19" s="386"/>
      <c r="CI19" s="306"/>
      <c r="CJ19" s="389"/>
      <c r="CK19" s="389"/>
      <c r="CL19" s="389"/>
      <c r="CM19" s="112"/>
      <c r="CN19" s="112"/>
      <c r="CO19" s="112"/>
      <c r="CP19" s="112"/>
      <c r="CQ19" s="112"/>
      <c r="CR19" s="112"/>
      <c r="CS19" s="112"/>
      <c r="CT19" s="112"/>
      <c r="DQ19" s="5"/>
      <c r="DR19" s="397"/>
      <c r="DS19" s="397"/>
      <c r="DT19" s="397"/>
      <c r="DU19" s="397"/>
      <c r="DV19" s="397"/>
      <c r="DW19" s="397"/>
      <c r="DX19" s="397"/>
      <c r="DY19" s="397"/>
      <c r="DZ19" s="397"/>
      <c r="EA19" s="397"/>
      <c r="EB19" s="397"/>
      <c r="EC19" s="397"/>
      <c r="ED19" s="397"/>
      <c r="EE19" s="397"/>
      <c r="EF19" s="397"/>
      <c r="EG19" s="397"/>
      <c r="EH19" s="397"/>
      <c r="EI19" s="397"/>
      <c r="EJ19" s="397"/>
      <c r="EK19" s="397"/>
      <c r="EL19" s="5"/>
      <c r="EM19" s="5"/>
      <c r="EN19" s="376"/>
      <c r="EO19" s="386"/>
      <c r="EP19" s="386"/>
      <c r="EQ19" s="306"/>
      <c r="ER19" s="389"/>
      <c r="ES19" s="389"/>
      <c r="ET19" s="389"/>
      <c r="EU19" s="112"/>
      <c r="EV19" s="112"/>
      <c r="EW19" s="112"/>
      <c r="EX19" s="112"/>
      <c r="EY19" s="112"/>
      <c r="EZ19" s="112"/>
      <c r="FA19" s="112"/>
      <c r="FB19" s="112"/>
      <c r="FY19" s="5"/>
      <c r="FZ19" s="397"/>
      <c r="GA19" s="397"/>
      <c r="GB19" s="397"/>
      <c r="GC19" s="397"/>
      <c r="GD19" s="397"/>
      <c r="GE19" s="397"/>
      <c r="GF19" s="397"/>
      <c r="GG19" s="397"/>
      <c r="GH19" s="397"/>
      <c r="GI19" s="397"/>
      <c r="GJ19" s="397"/>
      <c r="GK19" s="397"/>
      <c r="GL19" s="397"/>
      <c r="GM19" s="397"/>
      <c r="GN19" s="397"/>
      <c r="GO19" s="397"/>
      <c r="GP19" s="397"/>
      <c r="GQ19" s="397"/>
      <c r="GR19" s="397"/>
      <c r="GS19" s="397"/>
      <c r="GT19" s="5"/>
      <c r="GU19" s="5"/>
      <c r="GV19" s="376"/>
      <c r="GW19" s="386"/>
      <c r="GX19" s="386"/>
      <c r="GY19" s="306"/>
      <c r="GZ19" s="389"/>
      <c r="HA19" s="389"/>
      <c r="HB19" s="389"/>
      <c r="HC19" s="112"/>
      <c r="HD19" s="112"/>
      <c r="HE19" s="112"/>
      <c r="HF19" s="112"/>
      <c r="HG19" s="112"/>
      <c r="HH19" s="112"/>
      <c r="HI19" s="112"/>
      <c r="HJ19" s="112"/>
      <c r="IG19" s="5"/>
      <c r="IH19" s="397"/>
      <c r="II19" s="397"/>
      <c r="IJ19" s="397"/>
      <c r="IK19" s="397"/>
      <c r="IL19" s="397"/>
      <c r="IM19" s="397"/>
      <c r="IN19" s="397"/>
      <c r="IO19" s="397"/>
      <c r="IP19" s="397"/>
      <c r="IQ19" s="397"/>
      <c r="IR19" s="397"/>
      <c r="IS19" s="397"/>
      <c r="IT19" s="397"/>
      <c r="IU19" s="397"/>
      <c r="IV19" s="397"/>
      <c r="IW19" s="397"/>
      <c r="IX19" s="397"/>
      <c r="IY19" s="397"/>
      <c r="IZ19" s="397"/>
      <c r="JA19" s="397"/>
      <c r="JB19" s="5"/>
      <c r="JC19" s="5"/>
      <c r="JD19" s="376"/>
      <c r="JE19" s="386"/>
      <c r="JF19" s="386"/>
      <c r="JG19" s="306"/>
      <c r="JH19" s="389"/>
      <c r="JI19" s="389"/>
      <c r="JJ19" s="389"/>
      <c r="JK19" s="112"/>
      <c r="JL19" s="112"/>
      <c r="JM19" s="112"/>
      <c r="JN19" s="112"/>
      <c r="JO19" s="112"/>
      <c r="JP19" s="112"/>
      <c r="JQ19" s="112"/>
      <c r="JR19" s="112"/>
      <c r="KO19" s="5"/>
      <c r="KP19" s="397"/>
      <c r="KQ19" s="397"/>
      <c r="KR19" s="397"/>
      <c r="KS19" s="397"/>
      <c r="KT19" s="397"/>
      <c r="KU19" s="397"/>
      <c r="KV19" s="397"/>
      <c r="KW19" s="397"/>
      <c r="KX19" s="397"/>
      <c r="KY19" s="397"/>
      <c r="KZ19" s="397"/>
      <c r="LA19" s="397"/>
      <c r="LB19" s="397"/>
      <c r="LC19" s="397"/>
      <c r="LD19" s="397"/>
      <c r="LE19" s="397"/>
      <c r="LF19" s="397"/>
      <c r="LG19" s="397"/>
      <c r="LH19" s="397"/>
      <c r="LI19" s="397"/>
      <c r="LJ19" s="5"/>
      <c r="LK19" s="5"/>
      <c r="LL19" s="376"/>
      <c r="LM19" s="386"/>
      <c r="LN19" s="386"/>
      <c r="LO19" s="306"/>
      <c r="LP19" s="389"/>
      <c r="LQ19" s="389"/>
      <c r="LR19" s="389"/>
      <c r="LS19" s="112"/>
      <c r="LT19" s="112"/>
      <c r="LU19" s="112"/>
      <c r="LV19" s="112"/>
      <c r="LW19" s="112"/>
      <c r="LX19" s="112"/>
      <c r="LY19" s="112"/>
      <c r="LZ19" s="112"/>
      <c r="MW19" s="5"/>
      <c r="MX19" s="397"/>
      <c r="MY19" s="397"/>
      <c r="MZ19" s="397"/>
      <c r="NA19" s="397"/>
      <c r="NB19" s="397"/>
      <c r="NC19" s="397"/>
      <c r="ND19" s="397"/>
      <c r="NE19" s="397"/>
      <c r="NF19" s="397"/>
      <c r="NG19" s="397"/>
      <c r="NH19" s="397"/>
      <c r="NI19" s="397"/>
      <c r="NJ19" s="397"/>
      <c r="NK19" s="397"/>
      <c r="NL19" s="397"/>
      <c r="NM19" s="397"/>
      <c r="NN19" s="397"/>
      <c r="NO19" s="397"/>
      <c r="NP19" s="397"/>
      <c r="NQ19" s="397"/>
      <c r="NR19" s="5"/>
      <c r="NS19" s="5"/>
      <c r="NT19" s="376"/>
      <c r="NU19" s="386"/>
      <c r="NV19" s="386"/>
      <c r="NW19" s="306"/>
      <c r="NX19" s="389"/>
      <c r="NY19" s="389"/>
      <c r="NZ19" s="389"/>
      <c r="OA19" s="112"/>
      <c r="OB19" s="112"/>
      <c r="OC19" s="112"/>
      <c r="OD19" s="112"/>
      <c r="OE19" s="112"/>
      <c r="OF19" s="112"/>
      <c r="OG19" s="112"/>
      <c r="OH19" s="112"/>
      <c r="PE19" s="5"/>
      <c r="PF19" s="397"/>
      <c r="PG19" s="397"/>
      <c r="PH19" s="397"/>
      <c r="PI19" s="397"/>
      <c r="PJ19" s="397"/>
      <c r="PK19" s="397"/>
      <c r="PL19" s="397"/>
      <c r="PM19" s="397"/>
      <c r="PN19" s="397"/>
      <c r="PO19" s="397"/>
      <c r="PP19" s="397"/>
      <c r="PQ19" s="397"/>
      <c r="PR19" s="397"/>
      <c r="PS19" s="397"/>
      <c r="PT19" s="397"/>
      <c r="PU19" s="397"/>
      <c r="PV19" s="397"/>
      <c r="PW19" s="397"/>
      <c r="PX19" s="397"/>
      <c r="PY19" s="397"/>
      <c r="PZ19" s="5"/>
      <c r="QA19" s="5"/>
      <c r="QB19" s="376"/>
      <c r="QC19" s="386"/>
      <c r="QD19" s="386"/>
      <c r="QE19" s="306"/>
      <c r="QF19" s="389"/>
      <c r="QG19" s="389"/>
      <c r="QH19" s="389"/>
      <c r="QI19" s="112"/>
      <c r="QJ19" s="112"/>
      <c r="QK19" s="112"/>
      <c r="QL19" s="112"/>
      <c r="QM19" s="112"/>
      <c r="QN19" s="112"/>
      <c r="QO19" s="112"/>
      <c r="QP19" s="112"/>
      <c r="RM19" s="5"/>
      <c r="RN19" s="397"/>
      <c r="RO19" s="397"/>
      <c r="RP19" s="397"/>
      <c r="RQ19" s="397"/>
      <c r="RR19" s="397"/>
      <c r="RS19" s="397"/>
      <c r="RT19" s="397"/>
      <c r="RU19" s="397"/>
      <c r="RV19" s="397"/>
      <c r="RW19" s="397"/>
      <c r="RX19" s="397"/>
      <c r="RY19" s="397"/>
      <c r="RZ19" s="397"/>
      <c r="SA19" s="397"/>
      <c r="SB19" s="397"/>
      <c r="SC19" s="397"/>
      <c r="SD19" s="397"/>
      <c r="SE19" s="397"/>
      <c r="SF19" s="397"/>
      <c r="SG19" s="397"/>
      <c r="SH19" s="5"/>
      <c r="SI19" s="5"/>
      <c r="SJ19" s="376"/>
      <c r="SK19" s="386"/>
      <c r="SL19" s="386"/>
      <c r="SM19" s="306"/>
      <c r="SN19" s="389"/>
      <c r="SO19" s="389"/>
      <c r="SP19" s="389"/>
      <c r="SQ19" s="112"/>
      <c r="SR19" s="112"/>
      <c r="SS19" s="112"/>
      <c r="ST19" s="112"/>
      <c r="SU19" s="112"/>
      <c r="SV19" s="112"/>
      <c r="SW19" s="112"/>
      <c r="SX19" s="112"/>
      <c r="TU19" s="5"/>
      <c r="TV19" s="397"/>
      <c r="TW19" s="397"/>
      <c r="TX19" s="397"/>
      <c r="TY19" s="397"/>
      <c r="TZ19" s="397"/>
      <c r="UA19" s="397"/>
      <c r="UB19" s="397"/>
      <c r="UC19" s="397"/>
      <c r="UD19" s="397"/>
      <c r="UE19" s="397"/>
      <c r="UF19" s="397"/>
      <c r="UG19" s="397"/>
      <c r="UH19" s="397"/>
      <c r="UI19" s="397"/>
      <c r="UJ19" s="397"/>
      <c r="UK19" s="397"/>
      <c r="UL19" s="397"/>
      <c r="UM19" s="397"/>
      <c r="UN19" s="397"/>
      <c r="UO19" s="397"/>
      <c r="UP19" s="5"/>
      <c r="UQ19" s="5"/>
      <c r="UR19" s="376"/>
      <c r="US19" s="386"/>
      <c r="UT19" s="386"/>
      <c r="UU19" s="306"/>
      <c r="UV19" s="389"/>
      <c r="UW19" s="389"/>
      <c r="UX19" s="389"/>
      <c r="UY19" s="112"/>
      <c r="UZ19" s="112"/>
      <c r="VA19" s="112"/>
      <c r="VB19" s="112"/>
      <c r="VC19" s="112"/>
      <c r="VD19" s="112"/>
      <c r="VE19" s="112"/>
      <c r="VF19" s="112"/>
      <c r="WC19" s="5"/>
      <c r="WD19" s="397"/>
      <c r="WE19" s="397"/>
      <c r="WF19" s="397"/>
      <c r="WG19" s="397"/>
      <c r="WH19" s="397"/>
      <c r="WI19" s="397"/>
      <c r="WJ19" s="397"/>
      <c r="WK19" s="397"/>
      <c r="WL19" s="397"/>
      <c r="WM19" s="397"/>
      <c r="WN19" s="397"/>
      <c r="WO19" s="397"/>
      <c r="WP19" s="397"/>
      <c r="WQ19" s="397"/>
      <c r="WR19" s="397"/>
      <c r="WS19" s="397"/>
      <c r="WT19" s="397"/>
      <c r="WU19" s="397"/>
      <c r="WV19" s="397"/>
      <c r="WW19" s="397"/>
      <c r="WX19" s="5"/>
      <c r="WY19" s="5"/>
      <c r="WZ19" s="376"/>
      <c r="XA19" s="386"/>
      <c r="XB19" s="386"/>
      <c r="XC19" s="306"/>
      <c r="XD19" s="389"/>
      <c r="XE19" s="389"/>
      <c r="XF19" s="389"/>
      <c r="XG19" s="112"/>
      <c r="XH19" s="112"/>
      <c r="XI19" s="112"/>
      <c r="XJ19" s="112"/>
      <c r="XK19" s="112"/>
      <c r="XL19" s="112"/>
      <c r="XM19" s="112"/>
      <c r="XN19" s="112"/>
      <c r="YK19" s="5"/>
      <c r="YL19" s="397"/>
      <c r="YM19" s="397"/>
      <c r="YN19" s="397"/>
      <c r="YO19" s="397"/>
      <c r="YP19" s="397"/>
      <c r="YQ19" s="397"/>
      <c r="YR19" s="397"/>
      <c r="YS19" s="397"/>
      <c r="YT19" s="397"/>
      <c r="YU19" s="397"/>
      <c r="YV19" s="397"/>
      <c r="YW19" s="397"/>
      <c r="YX19" s="397"/>
      <c r="YY19" s="397"/>
      <c r="YZ19" s="397"/>
      <c r="ZA19" s="397"/>
      <c r="ZB19" s="397"/>
      <c r="ZC19" s="397"/>
      <c r="ZD19" s="397"/>
      <c r="ZE19" s="397"/>
      <c r="ZF19" s="5"/>
      <c r="ZG19" s="5"/>
      <c r="ZH19" s="376"/>
      <c r="ZI19" s="386"/>
      <c r="ZJ19" s="386"/>
      <c r="ZK19" s="306"/>
      <c r="ZL19" s="389"/>
      <c r="ZM19" s="389"/>
      <c r="ZN19" s="389"/>
      <c r="ZO19" s="112"/>
      <c r="ZP19" s="112"/>
      <c r="ZQ19" s="112"/>
      <c r="ZR19" s="112"/>
      <c r="ZS19" s="112"/>
      <c r="ZT19" s="112"/>
      <c r="ZU19" s="112"/>
      <c r="ZV19" s="112"/>
      <c r="AAS19" s="5"/>
      <c r="AAT19" s="397"/>
      <c r="AAU19" s="397"/>
      <c r="AAV19" s="397"/>
      <c r="AAW19" s="397"/>
      <c r="AAX19" s="397"/>
      <c r="AAY19" s="397"/>
      <c r="AAZ19" s="397"/>
      <c r="ABA19" s="397"/>
      <c r="ABB19" s="397"/>
      <c r="ABC19" s="397"/>
      <c r="ABD19" s="397"/>
      <c r="ABE19" s="397"/>
      <c r="ABF19" s="397"/>
      <c r="ABG19" s="397"/>
      <c r="ABH19" s="397"/>
      <c r="ABI19" s="397"/>
      <c r="ABJ19" s="397"/>
      <c r="ABK19" s="397"/>
      <c r="ABL19" s="397"/>
      <c r="ABM19" s="397"/>
      <c r="ABN19" s="5"/>
      <c r="ABO19" s="5"/>
      <c r="ABP19" s="376"/>
      <c r="ABQ19" s="386"/>
      <c r="ABR19" s="386"/>
      <c r="ABS19" s="306"/>
      <c r="ABT19" s="389"/>
      <c r="ABU19" s="389"/>
      <c r="ABV19" s="389"/>
      <c r="ABW19" s="112"/>
      <c r="ABX19" s="112"/>
      <c r="ABY19" s="112"/>
      <c r="ABZ19" s="112"/>
      <c r="ACA19" s="112"/>
      <c r="ACB19" s="112"/>
      <c r="ACC19" s="112"/>
      <c r="ACD19" s="112"/>
      <c r="ADA19" s="5"/>
      <c r="ADB19" s="397"/>
      <c r="ADC19" s="397"/>
      <c r="ADD19" s="397"/>
      <c r="ADE19" s="397"/>
      <c r="ADF19" s="397"/>
      <c r="ADG19" s="397"/>
      <c r="ADH19" s="397"/>
      <c r="ADI19" s="397"/>
      <c r="ADJ19" s="397"/>
      <c r="ADK19" s="397"/>
      <c r="ADL19" s="397"/>
      <c r="ADM19" s="397"/>
      <c r="ADN19" s="397"/>
      <c r="ADO19" s="397"/>
      <c r="ADP19" s="397"/>
      <c r="ADQ19" s="397"/>
      <c r="ADR19" s="397"/>
      <c r="ADS19" s="397"/>
      <c r="ADT19" s="397"/>
      <c r="ADU19" s="397"/>
      <c r="ADV19" s="5"/>
      <c r="ADW19" s="5"/>
      <c r="ADX19" s="376"/>
      <c r="ADY19" s="386"/>
      <c r="ADZ19" s="386"/>
      <c r="AEA19" s="306"/>
      <c r="AEB19" s="389"/>
      <c r="AEC19" s="389"/>
      <c r="AED19" s="389"/>
      <c r="AEE19" s="112"/>
      <c r="AEF19" s="112"/>
      <c r="AEG19" s="112"/>
      <c r="AEH19" s="112"/>
      <c r="AEI19" s="112"/>
      <c r="AEJ19" s="112"/>
      <c r="AEK19" s="112"/>
      <c r="AEL19" s="112"/>
      <c r="AFI19" s="5"/>
      <c r="AFJ19" s="397"/>
      <c r="AFK19" s="397"/>
      <c r="AFL19" s="397"/>
      <c r="AFM19" s="397"/>
      <c r="AFN19" s="397"/>
      <c r="AFO19" s="397"/>
      <c r="AFP19" s="397"/>
      <c r="AFQ19" s="397"/>
      <c r="AFR19" s="397"/>
      <c r="AFS19" s="397"/>
      <c r="AFT19" s="397"/>
      <c r="AFU19" s="397"/>
      <c r="AFV19" s="397"/>
      <c r="AFW19" s="397"/>
      <c r="AFX19" s="397"/>
      <c r="AFY19" s="397"/>
      <c r="AFZ19" s="397"/>
      <c r="AGA19" s="397"/>
      <c r="AGB19" s="397"/>
      <c r="AGC19" s="397"/>
      <c r="AGD19" s="5"/>
      <c r="AGE19" s="5"/>
      <c r="AGF19" s="376"/>
      <c r="AGG19" s="386"/>
      <c r="AGH19" s="386"/>
      <c r="AGI19" s="306"/>
      <c r="AGJ19" s="389"/>
      <c r="AGK19" s="389"/>
      <c r="AGL19" s="389"/>
      <c r="AGM19" s="112"/>
      <c r="AGN19" s="112"/>
      <c r="AGO19" s="112"/>
      <c r="AGP19" s="112"/>
      <c r="AGQ19" s="112"/>
      <c r="AGR19" s="112"/>
      <c r="AGS19" s="112"/>
      <c r="AGT19" s="112"/>
      <c r="AHQ19" s="5"/>
      <c r="AHR19" s="397"/>
      <c r="AHS19" s="397"/>
      <c r="AHT19" s="397"/>
      <c r="AHU19" s="397"/>
      <c r="AHV19" s="397"/>
      <c r="AHW19" s="397"/>
      <c r="AHX19" s="397"/>
      <c r="AHY19" s="397"/>
      <c r="AHZ19" s="397"/>
      <c r="AIA19" s="397"/>
      <c r="AIB19" s="397"/>
      <c r="AIC19" s="397"/>
      <c r="AID19" s="397"/>
      <c r="AIE19" s="397"/>
      <c r="AIF19" s="397"/>
      <c r="AIG19" s="397"/>
      <c r="AIH19" s="397"/>
      <c r="AII19" s="397"/>
      <c r="AIJ19" s="397"/>
      <c r="AIK19" s="397"/>
      <c r="AIL19" s="5"/>
      <c r="AIM19" s="5"/>
      <c r="AIN19" s="376"/>
      <c r="AIO19" s="386"/>
      <c r="AIP19" s="386"/>
      <c r="AIQ19" s="306"/>
      <c r="AIR19" s="389"/>
      <c r="AIS19" s="389"/>
      <c r="AIT19" s="389"/>
      <c r="AIU19" s="112"/>
      <c r="AIV19" s="112"/>
      <c r="AIW19" s="112"/>
      <c r="AIX19" s="112"/>
      <c r="AIY19" s="112"/>
      <c r="AIZ19" s="112"/>
      <c r="AJA19" s="112"/>
      <c r="AJB19" s="112"/>
      <c r="AJY19" s="5"/>
      <c r="AJZ19" s="397"/>
      <c r="AKA19" s="397"/>
      <c r="AKB19" s="397"/>
      <c r="AKC19" s="397"/>
      <c r="AKD19" s="397"/>
      <c r="AKE19" s="397"/>
      <c r="AKF19" s="397"/>
      <c r="AKG19" s="397"/>
      <c r="AKH19" s="397"/>
      <c r="AKI19" s="397"/>
      <c r="AKJ19" s="397"/>
      <c r="AKK19" s="397"/>
      <c r="AKL19" s="397"/>
      <c r="AKM19" s="397"/>
      <c r="AKN19" s="397"/>
      <c r="AKO19" s="397"/>
      <c r="AKP19" s="397"/>
      <c r="AKQ19" s="397"/>
      <c r="AKR19" s="397"/>
      <c r="AKS19" s="397"/>
      <c r="AKT19" s="5"/>
      <c r="AKU19" s="5"/>
      <c r="AKV19" s="376"/>
      <c r="AKW19" s="386"/>
      <c r="AKX19" s="386"/>
      <c r="AKY19" s="306"/>
      <c r="AKZ19" s="389"/>
      <c r="ALA19" s="389"/>
      <c r="ALB19" s="389"/>
      <c r="ALC19" s="112"/>
      <c r="ALD19" s="112"/>
      <c r="ALE19" s="112"/>
      <c r="ALF19" s="112"/>
      <c r="ALG19" s="112"/>
      <c r="ALH19" s="112"/>
      <c r="ALI19" s="112"/>
      <c r="ALJ19" s="112"/>
      <c r="AMG19" s="5"/>
      <c r="AMH19" s="397"/>
      <c r="AMI19" s="397"/>
      <c r="AMJ19" s="397"/>
      <c r="AMK19" s="397"/>
      <c r="AML19" s="397"/>
      <c r="AMM19" s="397"/>
      <c r="AMN19" s="397"/>
      <c r="AMO19" s="397"/>
      <c r="AMP19" s="397"/>
      <c r="AMQ19" s="397"/>
      <c r="AMR19" s="397"/>
      <c r="AMS19" s="397"/>
      <c r="AMT19" s="397"/>
      <c r="AMU19" s="397"/>
      <c r="AMV19" s="397"/>
      <c r="AMW19" s="397"/>
      <c r="AMX19" s="397"/>
      <c r="AMY19" s="397"/>
      <c r="AMZ19" s="397"/>
      <c r="ANA19" s="397"/>
      <c r="ANB19" s="5"/>
      <c r="ANC19" s="5"/>
      <c r="AND19" s="376"/>
      <c r="ANE19" s="386"/>
      <c r="ANF19" s="386"/>
      <c r="ANG19" s="306"/>
      <c r="ANH19" s="389"/>
      <c r="ANI19" s="389"/>
      <c r="ANJ19" s="389"/>
      <c r="ANK19" s="112"/>
      <c r="ANL19" s="112"/>
      <c r="ANM19" s="112"/>
      <c r="ANN19" s="112"/>
      <c r="ANO19" s="112"/>
      <c r="ANP19" s="112"/>
      <c r="ANQ19" s="112"/>
      <c r="ANR19" s="112"/>
      <c r="AOO19" s="5"/>
      <c r="AOP19" s="397"/>
      <c r="AOQ19" s="397"/>
      <c r="AOR19" s="397"/>
      <c r="AOS19" s="397"/>
      <c r="AOT19" s="397"/>
      <c r="AOU19" s="397"/>
      <c r="AOV19" s="397"/>
      <c r="AOW19" s="397"/>
      <c r="AOX19" s="397"/>
      <c r="AOY19" s="397"/>
      <c r="AOZ19" s="397"/>
      <c r="APA19" s="397"/>
      <c r="APB19" s="397"/>
      <c r="APC19" s="397"/>
      <c r="APD19" s="397"/>
      <c r="APE19" s="397"/>
      <c r="APF19" s="397"/>
      <c r="APG19" s="397"/>
      <c r="APH19" s="397"/>
      <c r="API19" s="397"/>
      <c r="APJ19" s="5"/>
      <c r="APK19" s="5"/>
      <c r="APL19" s="376"/>
      <c r="APM19" s="386"/>
      <c r="APN19" s="386"/>
      <c r="APO19" s="306"/>
      <c r="APP19" s="389"/>
      <c r="APQ19" s="389"/>
      <c r="APR19" s="389"/>
      <c r="APS19" s="112"/>
      <c r="APT19" s="112"/>
      <c r="APU19" s="112"/>
      <c r="APV19" s="112"/>
      <c r="APW19" s="112"/>
      <c r="APX19" s="112"/>
      <c r="APY19" s="112"/>
      <c r="APZ19" s="112"/>
      <c r="AQW19" s="5"/>
      <c r="AQX19" s="397"/>
      <c r="AQY19" s="397"/>
      <c r="AQZ19" s="397"/>
      <c r="ARA19" s="397"/>
      <c r="ARB19" s="397"/>
      <c r="ARC19" s="397"/>
      <c r="ARD19" s="397"/>
      <c r="ARE19" s="397"/>
      <c r="ARF19" s="397"/>
      <c r="ARG19" s="397"/>
      <c r="ARH19" s="397"/>
      <c r="ARI19" s="397"/>
      <c r="ARJ19" s="397"/>
      <c r="ARK19" s="397"/>
      <c r="ARL19" s="397"/>
      <c r="ARM19" s="397"/>
      <c r="ARN19" s="397"/>
      <c r="ARO19" s="397"/>
      <c r="ARP19" s="397"/>
      <c r="ARQ19" s="397"/>
      <c r="ARR19" s="5"/>
      <c r="ARS19" s="5"/>
      <c r="ART19" s="376"/>
      <c r="ARU19" s="386"/>
      <c r="ARV19" s="386"/>
      <c r="ARW19" s="306"/>
      <c r="ARX19" s="389"/>
      <c r="ARY19" s="389"/>
      <c r="ARZ19" s="389"/>
      <c r="ASA19" s="112"/>
      <c r="ASB19" s="112"/>
      <c r="ASC19" s="112"/>
      <c r="ASD19" s="112"/>
      <c r="ASE19" s="112"/>
      <c r="ASF19" s="112"/>
      <c r="ASG19" s="112"/>
      <c r="ASH19" s="112"/>
      <c r="ATE19" s="5"/>
      <c r="ATF19" s="397"/>
      <c r="ATG19" s="397"/>
      <c r="ATH19" s="397"/>
      <c r="ATI19" s="397"/>
      <c r="ATJ19" s="397"/>
      <c r="ATK19" s="397"/>
      <c r="ATL19" s="397"/>
      <c r="ATM19" s="397"/>
      <c r="ATN19" s="397"/>
      <c r="ATO19" s="397"/>
      <c r="ATP19" s="397"/>
      <c r="ATQ19" s="397"/>
      <c r="ATR19" s="397"/>
      <c r="ATS19" s="397"/>
      <c r="ATT19" s="397"/>
      <c r="ATU19" s="397"/>
      <c r="ATV19" s="397"/>
      <c r="ATW19" s="397"/>
      <c r="ATX19" s="397"/>
      <c r="ATY19" s="397"/>
      <c r="ATZ19" s="5"/>
      <c r="AUA19" s="5"/>
      <c r="AUB19" s="376"/>
      <c r="AUC19" s="386"/>
      <c r="AUD19" s="386"/>
      <c r="AUE19" s="306"/>
      <c r="AUF19" s="389"/>
      <c r="AUG19" s="389"/>
      <c r="AUH19" s="389"/>
      <c r="AUI19" s="112"/>
      <c r="AUJ19" s="112"/>
      <c r="AUK19" s="112"/>
      <c r="AUL19" s="112"/>
      <c r="AUM19" s="112"/>
      <c r="AUN19" s="112"/>
      <c r="AUO19" s="112"/>
      <c r="AUP19" s="112"/>
      <c r="AVM19" s="5"/>
      <c r="AVN19" s="397"/>
      <c r="AVO19" s="397"/>
      <c r="AVP19" s="397"/>
      <c r="AVQ19" s="397"/>
      <c r="AVR19" s="397"/>
      <c r="AVS19" s="397"/>
      <c r="AVT19" s="397"/>
      <c r="AVU19" s="397"/>
      <c r="AVV19" s="397"/>
      <c r="AVW19" s="397"/>
      <c r="AVX19" s="397"/>
      <c r="AVY19" s="397"/>
      <c r="AVZ19" s="397"/>
      <c r="AWA19" s="397"/>
      <c r="AWB19" s="397"/>
      <c r="AWC19" s="397"/>
      <c r="AWD19" s="397"/>
      <c r="AWE19" s="397"/>
      <c r="AWF19" s="397"/>
      <c r="AWG19" s="397"/>
      <c r="AWH19" s="5"/>
      <c r="AWI19" s="5"/>
      <c r="AWJ19" s="376"/>
      <c r="AWK19" s="386"/>
      <c r="AWL19" s="386"/>
      <c r="AWM19" s="306"/>
      <c r="AWN19" s="389"/>
      <c r="AWO19" s="389"/>
      <c r="AWP19" s="389"/>
      <c r="AWQ19" s="112"/>
      <c r="AWR19" s="112"/>
      <c r="AWS19" s="112"/>
      <c r="AWT19" s="112"/>
      <c r="AWU19" s="112"/>
      <c r="AWV19" s="112"/>
      <c r="AWW19" s="112"/>
      <c r="AWX19" s="112"/>
      <c r="AXU19" s="5"/>
      <c r="AXV19" s="397"/>
      <c r="AXW19" s="397"/>
      <c r="AXX19" s="397"/>
      <c r="AXY19" s="397"/>
      <c r="AXZ19" s="397"/>
      <c r="AYA19" s="397"/>
      <c r="AYB19" s="397"/>
      <c r="AYC19" s="397"/>
      <c r="AYD19" s="397"/>
      <c r="AYE19" s="397"/>
      <c r="AYF19" s="397"/>
      <c r="AYG19" s="397"/>
      <c r="AYH19" s="397"/>
      <c r="AYI19" s="397"/>
      <c r="AYJ19" s="397"/>
      <c r="AYK19" s="397"/>
      <c r="AYL19" s="397"/>
      <c r="AYM19" s="397"/>
      <c r="AYN19" s="397"/>
      <c r="AYO19" s="397"/>
      <c r="AYP19" s="5"/>
      <c r="AYQ19" s="5"/>
      <c r="AYR19" s="376"/>
      <c r="AYS19" s="386"/>
      <c r="AYT19" s="386"/>
      <c r="AYU19" s="306"/>
      <c r="AYV19" s="389"/>
      <c r="AYW19" s="389"/>
      <c r="AYX19" s="389"/>
      <c r="AYY19" s="112"/>
      <c r="AYZ19" s="112"/>
      <c r="AZA19" s="112"/>
      <c r="AZB19" s="112"/>
      <c r="AZC19" s="112"/>
      <c r="AZD19" s="112"/>
      <c r="AZE19" s="112"/>
      <c r="AZF19" s="112"/>
      <c r="BAC19" s="5"/>
      <c r="BAD19" s="397"/>
      <c r="BAE19" s="397"/>
      <c r="BAF19" s="397"/>
      <c r="BAG19" s="397"/>
      <c r="BAH19" s="397"/>
      <c r="BAI19" s="397"/>
      <c r="BAJ19" s="397"/>
      <c r="BAK19" s="397"/>
      <c r="BAL19" s="397"/>
      <c r="BAM19" s="397"/>
      <c r="BAN19" s="397"/>
      <c r="BAO19" s="397"/>
      <c r="BAP19" s="397"/>
      <c r="BAQ19" s="397"/>
      <c r="BAR19" s="397"/>
      <c r="BAS19" s="397"/>
      <c r="BAT19" s="397"/>
      <c r="BAU19" s="397"/>
      <c r="BAV19" s="397"/>
      <c r="BAW19" s="397"/>
      <c r="BAX19" s="5"/>
      <c r="BAY19" s="5"/>
      <c r="BAZ19" s="376"/>
      <c r="BBA19" s="386"/>
      <c r="BBB19" s="386"/>
      <c r="BBC19" s="306"/>
      <c r="BBD19" s="389"/>
      <c r="BBE19" s="389"/>
      <c r="BBF19" s="389"/>
      <c r="BBG19" s="112"/>
      <c r="BBH19" s="112"/>
      <c r="BBI19" s="112"/>
      <c r="BBJ19" s="112"/>
      <c r="BBK19" s="112"/>
      <c r="BBL19" s="112"/>
      <c r="BBM19" s="112"/>
      <c r="BBN19" s="112"/>
      <c r="BCK19" s="5"/>
      <c r="BCL19" s="397"/>
      <c r="BCM19" s="397"/>
      <c r="BCN19" s="397"/>
      <c r="BCO19" s="397"/>
      <c r="BCP19" s="397"/>
      <c r="BCQ19" s="397"/>
      <c r="BCR19" s="397"/>
      <c r="BCS19" s="397"/>
      <c r="BCT19" s="397"/>
      <c r="BCU19" s="397"/>
      <c r="BCV19" s="397"/>
      <c r="BCW19" s="397"/>
      <c r="BCX19" s="397"/>
      <c r="BCY19" s="397"/>
      <c r="BCZ19" s="397"/>
      <c r="BDA19" s="397"/>
      <c r="BDB19" s="397"/>
      <c r="BDC19" s="397"/>
      <c r="BDD19" s="397"/>
      <c r="BDE19" s="397"/>
      <c r="BDF19" s="5"/>
      <c r="BDG19" s="5"/>
      <c r="BDH19" s="376"/>
      <c r="BDI19" s="386"/>
      <c r="BDJ19" s="386"/>
      <c r="BDK19" s="306"/>
      <c r="BDL19" s="389"/>
      <c r="BDM19" s="389"/>
      <c r="BDN19" s="389"/>
      <c r="BDO19" s="112"/>
      <c r="BDP19" s="112"/>
      <c r="BDQ19" s="112"/>
      <c r="BDR19" s="112"/>
      <c r="BDS19" s="112"/>
      <c r="BDT19" s="112"/>
      <c r="BDU19" s="112"/>
      <c r="BDV19" s="112"/>
      <c r="BES19" s="5"/>
      <c r="BET19" s="397"/>
      <c r="BEU19" s="397"/>
      <c r="BEV19" s="397"/>
      <c r="BEW19" s="397"/>
      <c r="BEX19" s="397"/>
      <c r="BEY19" s="397"/>
      <c r="BEZ19" s="397"/>
      <c r="BFA19" s="397"/>
      <c r="BFB19" s="397"/>
      <c r="BFC19" s="397"/>
      <c r="BFD19" s="397"/>
      <c r="BFE19" s="397"/>
      <c r="BFF19" s="397"/>
      <c r="BFG19" s="397"/>
      <c r="BFH19" s="397"/>
      <c r="BFI19" s="397"/>
      <c r="BFJ19" s="397"/>
      <c r="BFK19" s="397"/>
      <c r="BFL19" s="397"/>
      <c r="BFM19" s="397"/>
      <c r="BFN19" s="5"/>
      <c r="BFO19" s="5"/>
      <c r="BFP19" s="376"/>
      <c r="BFQ19" s="386"/>
      <c r="BFR19" s="386"/>
      <c r="BFS19" s="306"/>
      <c r="BFT19" s="389"/>
      <c r="BFU19" s="389"/>
      <c r="BFV19" s="389"/>
      <c r="BFW19" s="112"/>
      <c r="BFX19" s="112"/>
      <c r="BFY19" s="112"/>
      <c r="BFZ19" s="112"/>
      <c r="BGA19" s="112"/>
      <c r="BGB19" s="112"/>
      <c r="BGC19" s="112"/>
      <c r="BGD19" s="112"/>
      <c r="BHA19" s="5"/>
      <c r="BHB19" s="397"/>
      <c r="BHC19" s="397"/>
      <c r="BHD19" s="397"/>
      <c r="BHE19" s="397"/>
      <c r="BHF19" s="397"/>
      <c r="BHG19" s="397"/>
      <c r="BHH19" s="397"/>
      <c r="BHI19" s="397"/>
      <c r="BHJ19" s="397"/>
      <c r="BHK19" s="397"/>
      <c r="BHL19" s="397"/>
      <c r="BHM19" s="397"/>
      <c r="BHN19" s="397"/>
      <c r="BHO19" s="397"/>
      <c r="BHP19" s="397"/>
      <c r="BHQ19" s="397"/>
      <c r="BHR19" s="397"/>
      <c r="BHS19" s="397"/>
      <c r="BHT19" s="397"/>
      <c r="BHU19" s="397"/>
      <c r="BHV19" s="5"/>
      <c r="BHW19" s="5"/>
      <c r="BHX19" s="376"/>
      <c r="BHY19" s="386"/>
      <c r="BHZ19" s="386"/>
      <c r="BIA19" s="306"/>
      <c r="BIB19" s="389"/>
      <c r="BIC19" s="389"/>
      <c r="BID19" s="389"/>
      <c r="BIE19" s="112"/>
      <c r="BIF19" s="112"/>
      <c r="BIG19" s="112"/>
      <c r="BIH19" s="112"/>
      <c r="BII19" s="112"/>
      <c r="BIJ19" s="112"/>
      <c r="BIK19" s="112"/>
      <c r="BIL19" s="112"/>
      <c r="BJI19" s="5"/>
      <c r="BJJ19" s="397"/>
      <c r="BJK19" s="397"/>
      <c r="BJL19" s="397"/>
      <c r="BJM19" s="397"/>
      <c r="BJN19" s="397"/>
      <c r="BJO19" s="397"/>
      <c r="BJP19" s="397"/>
      <c r="BJQ19" s="397"/>
      <c r="BJR19" s="397"/>
      <c r="BJS19" s="397"/>
      <c r="BJT19" s="397"/>
      <c r="BJU19" s="397"/>
      <c r="BJV19" s="397"/>
      <c r="BJW19" s="397"/>
      <c r="BJX19" s="397"/>
      <c r="BJY19" s="397"/>
      <c r="BJZ19" s="397"/>
      <c r="BKA19" s="397"/>
      <c r="BKB19" s="397"/>
      <c r="BKC19" s="397"/>
      <c r="BKD19" s="5"/>
      <c r="BKE19" s="5"/>
      <c r="BKF19" s="376"/>
      <c r="BKG19" s="386"/>
      <c r="BKH19" s="386"/>
      <c r="BKI19" s="306"/>
      <c r="BKJ19" s="389"/>
      <c r="BKK19" s="389"/>
      <c r="BKL19" s="389"/>
      <c r="BKM19" s="112"/>
      <c r="BKN19" s="112"/>
      <c r="BKO19" s="112"/>
      <c r="BKP19" s="112"/>
      <c r="BKQ19" s="112"/>
      <c r="BKR19" s="112"/>
      <c r="BKS19" s="112"/>
      <c r="BKT19" s="112"/>
      <c r="BLQ19" s="5"/>
      <c r="BLR19" s="397"/>
      <c r="BLS19" s="397"/>
      <c r="BLT19" s="397"/>
      <c r="BLU19" s="397"/>
      <c r="BLV19" s="397"/>
      <c r="BLW19" s="397"/>
      <c r="BLX19" s="397"/>
      <c r="BLY19" s="397"/>
      <c r="BLZ19" s="397"/>
      <c r="BMA19" s="397"/>
      <c r="BMB19" s="397"/>
      <c r="BMC19" s="397"/>
      <c r="BMD19" s="397"/>
      <c r="BME19" s="397"/>
      <c r="BMF19" s="397"/>
      <c r="BMG19" s="397"/>
      <c r="BMH19" s="397"/>
      <c r="BMI19" s="397"/>
      <c r="BMJ19" s="397"/>
      <c r="BMK19" s="397"/>
      <c r="BML19" s="5"/>
      <c r="BMM19" s="5"/>
      <c r="BMN19" s="376"/>
      <c r="BMO19" s="386"/>
      <c r="BMP19" s="386"/>
      <c r="BMQ19" s="306"/>
      <c r="BMR19" s="389"/>
      <c r="BMS19" s="389"/>
      <c r="BMT19" s="389"/>
      <c r="BMU19" s="112"/>
      <c r="BMV19" s="112"/>
      <c r="BMW19" s="112"/>
      <c r="BMX19" s="112"/>
      <c r="BMY19" s="112"/>
      <c r="BMZ19" s="112"/>
      <c r="BNA19" s="112"/>
      <c r="BNB19" s="112"/>
      <c r="BNY19" s="5"/>
      <c r="BNZ19" s="397"/>
      <c r="BOA19" s="397"/>
      <c r="BOB19" s="397"/>
      <c r="BOC19" s="397"/>
      <c r="BOD19" s="397"/>
      <c r="BOE19" s="397"/>
      <c r="BOF19" s="397"/>
      <c r="BOG19" s="397"/>
      <c r="BOH19" s="397"/>
      <c r="BOI19" s="397"/>
      <c r="BOJ19" s="397"/>
      <c r="BOK19" s="397"/>
      <c r="BOL19" s="397"/>
      <c r="BOM19" s="397"/>
      <c r="BON19" s="397"/>
      <c r="BOO19" s="397"/>
      <c r="BOP19" s="397"/>
      <c r="BOQ19" s="397"/>
      <c r="BOR19" s="397"/>
      <c r="BOS19" s="397"/>
      <c r="BOT19" s="5"/>
      <c r="BOU19" s="5"/>
      <c r="BOV19" s="376"/>
      <c r="BOW19" s="386"/>
      <c r="BOX19" s="386"/>
      <c r="BOY19" s="306"/>
      <c r="BOZ19" s="389"/>
      <c r="BPA19" s="389"/>
      <c r="BPB19" s="389"/>
      <c r="BPC19" s="112"/>
      <c r="BPD19" s="112"/>
      <c r="BPE19" s="112"/>
      <c r="BPF19" s="112"/>
      <c r="BPG19" s="112"/>
      <c r="BPH19" s="112"/>
      <c r="BPI19" s="112"/>
      <c r="BPJ19" s="112"/>
      <c r="BQG19" s="5"/>
      <c r="BQH19" s="397"/>
      <c r="BQI19" s="397"/>
      <c r="BQJ19" s="397"/>
      <c r="BQK19" s="397"/>
      <c r="BQL19" s="397"/>
      <c r="BQM19" s="397"/>
      <c r="BQN19" s="397"/>
      <c r="BQO19" s="397"/>
      <c r="BQP19" s="397"/>
      <c r="BQQ19" s="397"/>
      <c r="BQR19" s="397"/>
      <c r="BQS19" s="397"/>
      <c r="BQT19" s="397"/>
      <c r="BQU19" s="397"/>
      <c r="BQV19" s="397"/>
      <c r="BQW19" s="397"/>
      <c r="BQX19" s="397"/>
      <c r="BQY19" s="397"/>
      <c r="BQZ19" s="397"/>
      <c r="BRA19" s="397"/>
      <c r="BRB19" s="5"/>
      <c r="BRC19" s="5"/>
      <c r="BRD19" s="376"/>
      <c r="BRE19" s="386"/>
      <c r="BRF19" s="386"/>
      <c r="BRG19" s="306"/>
      <c r="BRH19" s="389"/>
      <c r="BRI19" s="389"/>
      <c r="BRJ19" s="389"/>
      <c r="BRK19" s="112"/>
      <c r="BRL19" s="112"/>
      <c r="BRM19" s="112"/>
      <c r="BRN19" s="112"/>
      <c r="BRO19" s="112"/>
      <c r="BRP19" s="112"/>
      <c r="BRQ19" s="112"/>
      <c r="BRR19" s="112"/>
      <c r="BSO19" s="5"/>
      <c r="BSP19" s="397"/>
      <c r="BSQ19" s="397"/>
      <c r="BSR19" s="397"/>
      <c r="BSS19" s="397"/>
      <c r="BST19" s="397"/>
      <c r="BSU19" s="397"/>
      <c r="BSV19" s="397"/>
      <c r="BSW19" s="397"/>
      <c r="BSX19" s="397"/>
      <c r="BSY19" s="397"/>
      <c r="BSZ19" s="397"/>
      <c r="BTA19" s="397"/>
      <c r="BTB19" s="397"/>
      <c r="BTC19" s="397"/>
      <c r="BTD19" s="397"/>
      <c r="BTE19" s="397"/>
      <c r="BTF19" s="397"/>
      <c r="BTG19" s="397"/>
      <c r="BTH19" s="397"/>
      <c r="BTI19" s="397"/>
      <c r="BTJ19" s="5"/>
      <c r="BTK19" s="5"/>
      <c r="BTL19" s="376"/>
      <c r="BTM19" s="386"/>
      <c r="BTN19" s="386"/>
      <c r="BTO19" s="306"/>
      <c r="BTP19" s="389"/>
      <c r="BTQ19" s="389"/>
      <c r="BTR19" s="389"/>
      <c r="BTS19" s="112"/>
      <c r="BTT19" s="112"/>
      <c r="BTU19" s="112"/>
      <c r="BTV19" s="112"/>
      <c r="BTW19" s="112"/>
      <c r="BTX19" s="112"/>
      <c r="BTY19" s="112"/>
      <c r="BTZ19" s="112"/>
      <c r="BUW19" s="5"/>
      <c r="BUX19" s="397"/>
      <c r="BUY19" s="397"/>
      <c r="BUZ19" s="397"/>
      <c r="BVA19" s="397"/>
      <c r="BVB19" s="397"/>
      <c r="BVC19" s="397"/>
      <c r="BVD19" s="397"/>
      <c r="BVE19" s="397"/>
      <c r="BVF19" s="397"/>
      <c r="BVG19" s="397"/>
      <c r="BVH19" s="397"/>
      <c r="BVI19" s="397"/>
      <c r="BVJ19" s="397"/>
      <c r="BVK19" s="397"/>
      <c r="BVL19" s="397"/>
      <c r="BVM19" s="397"/>
      <c r="BVN19" s="397"/>
      <c r="BVO19" s="397"/>
      <c r="BVP19" s="397"/>
      <c r="BVQ19" s="397"/>
      <c r="BVR19" s="5"/>
      <c r="BVS19" s="5"/>
      <c r="BVT19" s="376"/>
      <c r="BVU19" s="386"/>
      <c r="BVV19" s="386"/>
      <c r="BVW19" s="306"/>
      <c r="BVX19" s="389"/>
      <c r="BVY19" s="389"/>
      <c r="BVZ19" s="389"/>
      <c r="BWA19" s="112"/>
      <c r="BWB19" s="112"/>
      <c r="BWC19" s="112"/>
      <c r="BWD19" s="112"/>
      <c r="BWE19" s="112"/>
      <c r="BWF19" s="112"/>
      <c r="BWG19" s="112"/>
      <c r="BWH19" s="112"/>
      <c r="BXE19" s="5"/>
      <c r="BXF19" s="397"/>
      <c r="BXG19" s="397"/>
      <c r="BXH19" s="397"/>
      <c r="BXI19" s="397"/>
      <c r="BXJ19" s="397"/>
      <c r="BXK19" s="397"/>
      <c r="BXL19" s="397"/>
      <c r="BXM19" s="397"/>
      <c r="BXN19" s="397"/>
      <c r="BXO19" s="397"/>
      <c r="BXP19" s="397"/>
      <c r="BXQ19" s="397"/>
      <c r="BXR19" s="397"/>
      <c r="BXS19" s="397"/>
      <c r="BXT19" s="397"/>
      <c r="BXU19" s="397"/>
      <c r="BXV19" s="397"/>
      <c r="BXW19" s="397"/>
      <c r="BXX19" s="397"/>
      <c r="BXY19" s="397"/>
      <c r="BXZ19" s="5"/>
      <c r="BYA19" s="5"/>
      <c r="BYB19" s="376"/>
      <c r="BYC19" s="386"/>
      <c r="BYD19" s="386"/>
      <c r="BYE19" s="306"/>
      <c r="BYF19" s="389"/>
      <c r="BYG19" s="389"/>
      <c r="BYH19" s="389"/>
      <c r="BYI19" s="112"/>
      <c r="BYJ19" s="112"/>
      <c r="BYK19" s="112"/>
      <c r="BYL19" s="112"/>
      <c r="BYM19" s="112"/>
      <c r="BYN19" s="112"/>
      <c r="BYO19" s="112"/>
      <c r="BYP19" s="112"/>
      <c r="BZM19" s="5"/>
      <c r="BZN19" s="397"/>
      <c r="BZO19" s="397"/>
      <c r="BZP19" s="397"/>
      <c r="BZQ19" s="397"/>
      <c r="BZR19" s="397"/>
      <c r="BZS19" s="397"/>
      <c r="BZT19" s="397"/>
      <c r="BZU19" s="397"/>
      <c r="BZV19" s="397"/>
      <c r="BZW19" s="397"/>
      <c r="BZX19" s="397"/>
      <c r="BZY19" s="397"/>
      <c r="BZZ19" s="397"/>
      <c r="CAA19" s="397"/>
      <c r="CAB19" s="397"/>
      <c r="CAC19" s="397"/>
      <c r="CAD19" s="397"/>
      <c r="CAE19" s="397"/>
      <c r="CAF19" s="397"/>
      <c r="CAG19" s="397"/>
      <c r="CAH19" s="5"/>
      <c r="CAI19" s="5"/>
      <c r="CAJ19" s="376"/>
      <c r="CAK19" s="386"/>
      <c r="CAL19" s="386"/>
      <c r="CAM19" s="306"/>
      <c r="CAN19" s="389"/>
      <c r="CAO19" s="389"/>
      <c r="CAP19" s="389"/>
      <c r="CAQ19" s="112"/>
      <c r="CAR19" s="112"/>
      <c r="CAS19" s="112"/>
      <c r="CAT19" s="112"/>
      <c r="CAU19" s="112"/>
      <c r="CAV19" s="112"/>
      <c r="CAW19" s="112"/>
      <c r="CAX19" s="112"/>
      <c r="CBU19" s="5"/>
      <c r="CBV19" s="397"/>
      <c r="CBW19" s="397"/>
      <c r="CBX19" s="397"/>
      <c r="CBY19" s="397"/>
      <c r="CBZ19" s="397"/>
      <c r="CCA19" s="397"/>
      <c r="CCB19" s="397"/>
      <c r="CCC19" s="397"/>
      <c r="CCD19" s="397"/>
      <c r="CCE19" s="397"/>
      <c r="CCF19" s="397"/>
      <c r="CCG19" s="397"/>
      <c r="CCH19" s="397"/>
      <c r="CCI19" s="397"/>
      <c r="CCJ19" s="397"/>
      <c r="CCK19" s="397"/>
      <c r="CCL19" s="397"/>
      <c r="CCM19" s="397"/>
      <c r="CCN19" s="397"/>
      <c r="CCO19" s="397"/>
      <c r="CCP19" s="5"/>
      <c r="CCQ19" s="5"/>
      <c r="CCR19" s="376"/>
      <c r="CCS19" s="386"/>
      <c r="CCT19" s="386"/>
      <c r="CCU19" s="306"/>
      <c r="CCV19" s="389"/>
      <c r="CCW19" s="389"/>
      <c r="CCX19" s="389"/>
      <c r="CCY19" s="112"/>
      <c r="CCZ19" s="112"/>
      <c r="CDA19" s="112"/>
      <c r="CDB19" s="112"/>
      <c r="CDC19" s="112"/>
      <c r="CDD19" s="112"/>
      <c r="CDE19" s="112"/>
      <c r="CDF19" s="112"/>
      <c r="CEC19" s="5"/>
      <c r="CED19" s="397"/>
      <c r="CEE19" s="397"/>
      <c r="CEF19" s="397"/>
      <c r="CEG19" s="397"/>
      <c r="CEH19" s="397"/>
      <c r="CEI19" s="397"/>
      <c r="CEJ19" s="397"/>
      <c r="CEK19" s="397"/>
      <c r="CEL19" s="397"/>
      <c r="CEM19" s="397"/>
      <c r="CEN19" s="397"/>
      <c r="CEO19" s="397"/>
      <c r="CEP19" s="397"/>
      <c r="CEQ19" s="397"/>
      <c r="CER19" s="397"/>
      <c r="CES19" s="397"/>
      <c r="CET19" s="397"/>
      <c r="CEU19" s="397"/>
      <c r="CEV19" s="397"/>
      <c r="CEW19" s="397"/>
      <c r="CEX19" s="5"/>
      <c r="CEY19" s="5"/>
      <c r="CEZ19" s="376"/>
      <c r="CFA19" s="386"/>
      <c r="CFB19" s="386"/>
      <c r="CFC19" s="306"/>
      <c r="CFD19" s="389"/>
      <c r="CFE19" s="389"/>
      <c r="CFF19" s="389"/>
      <c r="CFG19" s="112"/>
      <c r="CFH19" s="112"/>
      <c r="CFI19" s="112"/>
      <c r="CFJ19" s="112"/>
      <c r="CFK19" s="112"/>
      <c r="CFL19" s="112"/>
      <c r="CFM19" s="112"/>
      <c r="CFN19" s="112"/>
      <c r="CGK19" s="5"/>
      <c r="CGL19" s="397"/>
      <c r="CGM19" s="397"/>
      <c r="CGN19" s="397"/>
      <c r="CGO19" s="397"/>
      <c r="CGP19" s="397"/>
      <c r="CGQ19" s="397"/>
      <c r="CGR19" s="397"/>
      <c r="CGS19" s="397"/>
      <c r="CGT19" s="397"/>
      <c r="CGU19" s="397"/>
      <c r="CGV19" s="397"/>
      <c r="CGW19" s="397"/>
      <c r="CGX19" s="397"/>
      <c r="CGY19" s="397"/>
      <c r="CGZ19" s="397"/>
      <c r="CHA19" s="397"/>
      <c r="CHB19" s="397"/>
      <c r="CHC19" s="397"/>
      <c r="CHD19" s="397"/>
      <c r="CHE19" s="397"/>
      <c r="CHF19" s="5"/>
      <c r="CHG19" s="5"/>
      <c r="CHH19" s="376"/>
      <c r="CHI19" s="386"/>
      <c r="CHJ19" s="386"/>
      <c r="CHK19" s="306"/>
      <c r="CHL19" s="389"/>
      <c r="CHM19" s="389"/>
      <c r="CHN19" s="389"/>
      <c r="CHO19" s="112"/>
      <c r="CHP19" s="112"/>
      <c r="CHQ19" s="112"/>
      <c r="CHR19" s="112"/>
      <c r="CHS19" s="112"/>
      <c r="CHT19" s="112"/>
      <c r="CHU19" s="112"/>
      <c r="CHV19" s="112"/>
      <c r="CIS19" s="5"/>
      <c r="CIT19" s="397"/>
      <c r="CIU19" s="397"/>
      <c r="CIV19" s="397"/>
      <c r="CIW19" s="397"/>
      <c r="CIX19" s="397"/>
      <c r="CIY19" s="397"/>
      <c r="CIZ19" s="397"/>
      <c r="CJA19" s="397"/>
      <c r="CJB19" s="397"/>
      <c r="CJC19" s="397"/>
      <c r="CJD19" s="397"/>
      <c r="CJE19" s="397"/>
      <c r="CJF19" s="397"/>
      <c r="CJG19" s="397"/>
      <c r="CJH19" s="397"/>
      <c r="CJI19" s="397"/>
      <c r="CJJ19" s="397"/>
      <c r="CJK19" s="397"/>
      <c r="CJL19" s="397"/>
      <c r="CJM19" s="397"/>
      <c r="CJN19" s="5"/>
      <c r="CJO19" s="5"/>
      <c r="CJP19" s="376"/>
      <c r="CJQ19" s="386"/>
      <c r="CJR19" s="386"/>
      <c r="CJS19" s="306"/>
      <c r="CJT19" s="389"/>
      <c r="CJU19" s="389"/>
      <c r="CJV19" s="389"/>
      <c r="CJW19" s="112"/>
      <c r="CJX19" s="112"/>
      <c r="CJY19" s="112"/>
      <c r="CJZ19" s="112"/>
      <c r="CKA19" s="112"/>
      <c r="CKB19" s="112"/>
      <c r="CKC19" s="112"/>
      <c r="CKD19" s="112"/>
      <c r="CLA19" s="5"/>
      <c r="CLB19" s="397"/>
      <c r="CLC19" s="397"/>
      <c r="CLD19" s="397"/>
      <c r="CLE19" s="397"/>
      <c r="CLF19" s="397"/>
      <c r="CLG19" s="397"/>
      <c r="CLH19" s="397"/>
      <c r="CLI19" s="397"/>
      <c r="CLJ19" s="397"/>
      <c r="CLK19" s="397"/>
      <c r="CLL19" s="397"/>
      <c r="CLM19" s="397"/>
      <c r="CLN19" s="397"/>
      <c r="CLO19" s="397"/>
      <c r="CLP19" s="397"/>
      <c r="CLQ19" s="397"/>
      <c r="CLR19" s="397"/>
      <c r="CLS19" s="397"/>
      <c r="CLT19" s="397"/>
      <c r="CLU19" s="397"/>
      <c r="CLV19" s="5"/>
      <c r="CLW19" s="5"/>
      <c r="CLX19" s="376"/>
      <c r="CLY19" s="386"/>
      <c r="CLZ19" s="386"/>
      <c r="CMA19" s="306"/>
      <c r="CMB19" s="389"/>
      <c r="CMC19" s="389"/>
      <c r="CMD19" s="389"/>
      <c r="CME19" s="112"/>
      <c r="CMF19" s="112"/>
      <c r="CMG19" s="112"/>
      <c r="CMH19" s="112"/>
      <c r="CMI19" s="112"/>
      <c r="CMJ19" s="112"/>
      <c r="CMK19" s="112"/>
      <c r="CML19" s="112"/>
      <c r="CNI19" s="5"/>
      <c r="CNJ19" s="397"/>
      <c r="CNK19" s="397"/>
      <c r="CNL19" s="397"/>
      <c r="CNM19" s="397"/>
      <c r="CNN19" s="397"/>
      <c r="CNO19" s="397"/>
      <c r="CNP19" s="397"/>
      <c r="CNQ19" s="397"/>
      <c r="CNR19" s="397"/>
      <c r="CNS19" s="397"/>
      <c r="CNT19" s="397"/>
      <c r="CNU19" s="397"/>
      <c r="CNV19" s="397"/>
      <c r="CNW19" s="397"/>
      <c r="CNX19" s="397"/>
      <c r="CNY19" s="397"/>
      <c r="CNZ19" s="397"/>
      <c r="COA19" s="397"/>
      <c r="COB19" s="397"/>
      <c r="COC19" s="397"/>
      <c r="COD19" s="5"/>
      <c r="COE19" s="5"/>
      <c r="COF19" s="376"/>
      <c r="COG19" s="386"/>
      <c r="COH19" s="386"/>
      <c r="COI19" s="306"/>
      <c r="COJ19" s="389"/>
      <c r="COK19" s="389"/>
      <c r="COL19" s="389"/>
      <c r="COM19" s="112"/>
      <c r="CON19" s="112"/>
      <c r="COO19" s="112"/>
      <c r="COP19" s="112"/>
      <c r="COQ19" s="112"/>
      <c r="COR19" s="112"/>
      <c r="COS19" s="112"/>
      <c r="COT19" s="112"/>
      <c r="CPQ19" s="5"/>
      <c r="CPR19" s="397"/>
      <c r="CPS19" s="397"/>
      <c r="CPT19" s="397"/>
      <c r="CPU19" s="397"/>
      <c r="CPV19" s="397"/>
      <c r="CPW19" s="397"/>
      <c r="CPX19" s="397"/>
      <c r="CPY19" s="397"/>
      <c r="CPZ19" s="397"/>
      <c r="CQA19" s="397"/>
      <c r="CQB19" s="397"/>
      <c r="CQC19" s="397"/>
      <c r="CQD19" s="397"/>
      <c r="CQE19" s="397"/>
      <c r="CQF19" s="397"/>
      <c r="CQG19" s="397"/>
      <c r="CQH19" s="397"/>
      <c r="CQI19" s="397"/>
      <c r="CQJ19" s="397"/>
      <c r="CQK19" s="397"/>
      <c r="CQL19" s="5"/>
      <c r="CQM19" s="5"/>
      <c r="CQN19" s="376"/>
      <c r="CQO19" s="386"/>
      <c r="CQP19" s="386"/>
      <c r="CQQ19" s="306"/>
      <c r="CQR19" s="389"/>
      <c r="CQS19" s="389"/>
      <c r="CQT19" s="389"/>
      <c r="CQU19" s="112"/>
      <c r="CQV19" s="112"/>
      <c r="CQW19" s="112"/>
      <c r="CQX19" s="112"/>
      <c r="CQY19" s="112"/>
      <c r="CQZ19" s="112"/>
      <c r="CRA19" s="112"/>
      <c r="CRB19" s="112"/>
      <c r="CRY19" s="5"/>
      <c r="CRZ19" s="397"/>
      <c r="CSA19" s="397"/>
      <c r="CSB19" s="397"/>
      <c r="CSC19" s="397"/>
      <c r="CSD19" s="397"/>
      <c r="CSE19" s="397"/>
      <c r="CSF19" s="397"/>
      <c r="CSG19" s="397"/>
      <c r="CSH19" s="397"/>
      <c r="CSI19" s="397"/>
      <c r="CSJ19" s="397"/>
      <c r="CSK19" s="397"/>
      <c r="CSL19" s="397"/>
      <c r="CSM19" s="397"/>
      <c r="CSN19" s="397"/>
      <c r="CSO19" s="397"/>
      <c r="CSP19" s="397"/>
      <c r="CSQ19" s="397"/>
      <c r="CSR19" s="397"/>
      <c r="CSS19" s="397"/>
      <c r="CST19" s="5"/>
      <c r="CSU19" s="5"/>
      <c r="CSV19" s="376"/>
      <c r="CSW19" s="386"/>
      <c r="CSX19" s="386"/>
      <c r="CSY19" s="306"/>
      <c r="CSZ19" s="389"/>
      <c r="CTA19" s="389"/>
      <c r="CTB19" s="389"/>
      <c r="CTC19" s="112"/>
      <c r="CTD19" s="112"/>
      <c r="CTE19" s="112"/>
      <c r="CTF19" s="112"/>
      <c r="CTG19" s="112"/>
      <c r="CTH19" s="112"/>
      <c r="CTI19" s="112"/>
      <c r="CTJ19" s="112"/>
      <c r="CUG19" s="5"/>
      <c r="CUH19" s="397"/>
      <c r="CUI19" s="397"/>
      <c r="CUJ19" s="397"/>
      <c r="CUK19" s="397"/>
      <c r="CUL19" s="397"/>
      <c r="CUM19" s="397"/>
      <c r="CUN19" s="397"/>
      <c r="CUO19" s="397"/>
      <c r="CUP19" s="397"/>
      <c r="CUQ19" s="397"/>
      <c r="CUR19" s="397"/>
      <c r="CUS19" s="397"/>
      <c r="CUT19" s="397"/>
      <c r="CUU19" s="397"/>
      <c r="CUV19" s="397"/>
      <c r="CUW19" s="397"/>
      <c r="CUX19" s="397"/>
      <c r="CUY19" s="397"/>
      <c r="CUZ19" s="397"/>
      <c r="CVA19" s="397"/>
      <c r="CVB19" s="5"/>
      <c r="CVC19" s="5"/>
      <c r="CVD19" s="376"/>
      <c r="CVE19" s="386"/>
      <c r="CVF19" s="386"/>
      <c r="CVG19" s="306"/>
      <c r="CVH19" s="389"/>
      <c r="CVI19" s="389"/>
      <c r="CVJ19" s="389"/>
      <c r="CVK19" s="112"/>
      <c r="CVL19" s="112"/>
      <c r="CVM19" s="112"/>
      <c r="CVN19" s="112"/>
      <c r="CVO19" s="112"/>
      <c r="CVP19" s="112"/>
      <c r="CVQ19" s="112"/>
      <c r="CVR19" s="112"/>
      <c r="CWO19" s="5"/>
      <c r="CWP19" s="397"/>
      <c r="CWQ19" s="397"/>
      <c r="CWR19" s="397"/>
      <c r="CWS19" s="397"/>
      <c r="CWT19" s="397"/>
      <c r="CWU19" s="397"/>
      <c r="CWV19" s="397"/>
      <c r="CWW19" s="397"/>
      <c r="CWX19" s="397"/>
      <c r="CWY19" s="397"/>
      <c r="CWZ19" s="397"/>
      <c r="CXA19" s="397"/>
      <c r="CXB19" s="397"/>
      <c r="CXC19" s="397"/>
      <c r="CXD19" s="397"/>
      <c r="CXE19" s="397"/>
      <c r="CXF19" s="397"/>
      <c r="CXG19" s="397"/>
      <c r="CXH19" s="397"/>
      <c r="CXI19" s="397"/>
      <c r="CXJ19" s="5"/>
      <c r="CXK19" s="5"/>
      <c r="CXL19" s="376"/>
      <c r="CXM19" s="386"/>
      <c r="CXN19" s="386"/>
      <c r="CXO19" s="306"/>
      <c r="CXP19" s="389"/>
      <c r="CXQ19" s="389"/>
      <c r="CXR19" s="389"/>
      <c r="CXS19" s="112"/>
      <c r="CXT19" s="112"/>
      <c r="CXU19" s="112"/>
      <c r="CXV19" s="112"/>
      <c r="CXW19" s="112"/>
      <c r="CXX19" s="112"/>
      <c r="CXY19" s="112"/>
      <c r="CXZ19" s="112"/>
      <c r="CYW19" s="5"/>
      <c r="CYX19" s="397"/>
      <c r="CYY19" s="397"/>
      <c r="CYZ19" s="397"/>
      <c r="CZA19" s="397"/>
      <c r="CZB19" s="397"/>
      <c r="CZC19" s="397"/>
      <c r="CZD19" s="397"/>
      <c r="CZE19" s="397"/>
      <c r="CZF19" s="397"/>
      <c r="CZG19" s="397"/>
      <c r="CZH19" s="397"/>
      <c r="CZI19" s="397"/>
      <c r="CZJ19" s="397"/>
      <c r="CZK19" s="397"/>
      <c r="CZL19" s="397"/>
      <c r="CZM19" s="397"/>
      <c r="CZN19" s="397"/>
      <c r="CZO19" s="397"/>
      <c r="CZP19" s="397"/>
      <c r="CZQ19" s="397"/>
      <c r="CZR19" s="5"/>
      <c r="CZS19" s="5"/>
      <c r="CZT19" s="376"/>
      <c r="CZU19" s="386"/>
      <c r="CZV19" s="386"/>
      <c r="CZW19" s="306"/>
      <c r="CZX19" s="389"/>
      <c r="CZY19" s="389"/>
      <c r="CZZ19" s="389"/>
      <c r="DAA19" s="112"/>
      <c r="DAB19" s="112"/>
      <c r="DAC19" s="112"/>
      <c r="DAD19" s="112"/>
      <c r="DAE19" s="112"/>
      <c r="DAF19" s="112"/>
      <c r="DAG19" s="112"/>
      <c r="DAH19" s="112"/>
      <c r="DBE19" s="5"/>
      <c r="DBF19" s="397"/>
      <c r="DBG19" s="397"/>
      <c r="DBH19" s="397"/>
      <c r="DBI19" s="397"/>
      <c r="DBJ19" s="397"/>
      <c r="DBK19" s="397"/>
      <c r="DBL19" s="397"/>
      <c r="DBM19" s="397"/>
      <c r="DBN19" s="397"/>
      <c r="DBO19" s="397"/>
      <c r="DBP19" s="397"/>
      <c r="DBQ19" s="397"/>
      <c r="DBR19" s="397"/>
      <c r="DBS19" s="397"/>
      <c r="DBT19" s="397"/>
      <c r="DBU19" s="397"/>
      <c r="DBV19" s="397"/>
      <c r="DBW19" s="397"/>
      <c r="DBX19" s="397"/>
      <c r="DBY19" s="397"/>
      <c r="DBZ19" s="5"/>
      <c r="DCA19" s="5"/>
      <c r="DCB19" s="376"/>
      <c r="DCC19" s="386"/>
      <c r="DCD19" s="386"/>
      <c r="DCE19" s="306"/>
      <c r="DCF19" s="389"/>
      <c r="DCG19" s="389"/>
      <c r="DCH19" s="389"/>
      <c r="DCI19" s="112"/>
      <c r="DCJ19" s="112"/>
      <c r="DCK19" s="112"/>
      <c r="DCL19" s="112"/>
      <c r="DCM19" s="112"/>
      <c r="DCN19" s="112"/>
      <c r="DCO19" s="112"/>
      <c r="DCP19" s="112"/>
      <c r="DDM19" s="5"/>
      <c r="DDN19" s="397"/>
      <c r="DDO19" s="397"/>
      <c r="DDP19" s="397"/>
      <c r="DDQ19" s="397"/>
      <c r="DDR19" s="397"/>
      <c r="DDS19" s="397"/>
      <c r="DDT19" s="397"/>
      <c r="DDU19" s="397"/>
      <c r="DDV19" s="397"/>
      <c r="DDW19" s="397"/>
      <c r="DDX19" s="397"/>
      <c r="DDY19" s="397"/>
      <c r="DDZ19" s="397"/>
      <c r="DEA19" s="397"/>
      <c r="DEB19" s="397"/>
      <c r="DEC19" s="397"/>
      <c r="DED19" s="397"/>
      <c r="DEE19" s="397"/>
      <c r="DEF19" s="397"/>
      <c r="DEG19" s="397"/>
      <c r="DEH19" s="5"/>
      <c r="DEI19" s="5"/>
      <c r="DEJ19" s="376"/>
      <c r="DEK19" s="386"/>
      <c r="DEL19" s="386"/>
      <c r="DEM19" s="306"/>
      <c r="DEN19" s="389"/>
      <c r="DEO19" s="389"/>
      <c r="DEP19" s="389"/>
      <c r="DEQ19" s="112"/>
      <c r="DER19" s="112"/>
      <c r="DES19" s="112"/>
      <c r="DET19" s="112"/>
      <c r="DEU19" s="112"/>
      <c r="DEV19" s="112"/>
      <c r="DEW19" s="112"/>
      <c r="DEX19" s="112"/>
      <c r="DFU19" s="5"/>
      <c r="DFV19" s="397"/>
      <c r="DFW19" s="397"/>
      <c r="DFX19" s="397"/>
      <c r="DFY19" s="397"/>
      <c r="DFZ19" s="397"/>
      <c r="DGA19" s="397"/>
      <c r="DGB19" s="397"/>
      <c r="DGC19" s="397"/>
      <c r="DGD19" s="397"/>
      <c r="DGE19" s="397"/>
      <c r="DGF19" s="397"/>
      <c r="DGG19" s="397"/>
      <c r="DGH19" s="397"/>
      <c r="DGI19" s="397"/>
      <c r="DGJ19" s="397"/>
      <c r="DGK19" s="397"/>
      <c r="DGL19" s="397"/>
      <c r="DGM19" s="397"/>
      <c r="DGN19" s="397"/>
      <c r="DGO19" s="397"/>
      <c r="DGP19" s="5"/>
      <c r="DGQ19" s="5"/>
      <c r="DGR19" s="376"/>
      <c r="DGS19" s="386"/>
      <c r="DGT19" s="386"/>
      <c r="DGU19" s="306"/>
      <c r="DGV19" s="389"/>
      <c r="DGW19" s="389"/>
      <c r="DGX19" s="389"/>
      <c r="DGY19" s="112"/>
      <c r="DGZ19" s="112"/>
      <c r="DHA19" s="112"/>
      <c r="DHB19" s="112"/>
      <c r="DHC19" s="112"/>
      <c r="DHD19" s="112"/>
      <c r="DHE19" s="112"/>
      <c r="DHF19" s="112"/>
      <c r="DIC19" s="5"/>
      <c r="DID19" s="397"/>
      <c r="DIE19" s="397"/>
      <c r="DIF19" s="397"/>
      <c r="DIG19" s="397"/>
      <c r="DIH19" s="397"/>
      <c r="DII19" s="397"/>
      <c r="DIJ19" s="397"/>
      <c r="DIK19" s="397"/>
      <c r="DIL19" s="397"/>
      <c r="DIM19" s="397"/>
      <c r="DIN19" s="397"/>
      <c r="DIO19" s="397"/>
      <c r="DIP19" s="397"/>
      <c r="DIQ19" s="397"/>
      <c r="DIR19" s="397"/>
      <c r="DIS19" s="397"/>
      <c r="DIT19" s="397"/>
      <c r="DIU19" s="397"/>
      <c r="DIV19" s="397"/>
      <c r="DIW19" s="397"/>
      <c r="DIX19" s="5"/>
      <c r="DIY19" s="5"/>
      <c r="DIZ19" s="376"/>
      <c r="DJA19" s="386"/>
      <c r="DJB19" s="386"/>
      <c r="DJC19" s="306"/>
      <c r="DJD19" s="389"/>
      <c r="DJE19" s="389"/>
      <c r="DJF19" s="389"/>
      <c r="DJG19" s="112"/>
      <c r="DJH19" s="112"/>
      <c r="DJI19" s="112"/>
      <c r="DJJ19" s="112"/>
      <c r="DJK19" s="112"/>
      <c r="DJL19" s="112"/>
      <c r="DJM19" s="112"/>
      <c r="DJN19" s="112"/>
      <c r="DKK19" s="5"/>
      <c r="DKL19" s="397"/>
      <c r="DKM19" s="397"/>
      <c r="DKN19" s="397"/>
      <c r="DKO19" s="397"/>
      <c r="DKP19" s="397"/>
      <c r="DKQ19" s="397"/>
      <c r="DKR19" s="397"/>
      <c r="DKS19" s="397"/>
      <c r="DKT19" s="397"/>
      <c r="DKU19" s="397"/>
      <c r="DKV19" s="397"/>
      <c r="DKW19" s="397"/>
      <c r="DKX19" s="397"/>
      <c r="DKY19" s="397"/>
      <c r="DKZ19" s="397"/>
      <c r="DLA19" s="397"/>
      <c r="DLB19" s="397"/>
      <c r="DLC19" s="397"/>
      <c r="DLD19" s="397"/>
      <c r="DLE19" s="397"/>
      <c r="DLF19" s="5"/>
      <c r="DLG19" s="5"/>
      <c r="DLH19" s="376"/>
      <c r="DLI19" s="386"/>
      <c r="DLJ19" s="386"/>
      <c r="DLK19" s="306"/>
      <c r="DLL19" s="389"/>
      <c r="DLM19" s="389"/>
      <c r="DLN19" s="389"/>
      <c r="DLO19" s="112"/>
      <c r="DLP19" s="112"/>
      <c r="DLQ19" s="112"/>
      <c r="DLR19" s="112"/>
      <c r="DLS19" s="112"/>
      <c r="DLT19" s="112"/>
      <c r="DLU19" s="112"/>
      <c r="DLV19" s="112"/>
      <c r="DMS19" s="5"/>
      <c r="DMT19" s="397"/>
      <c r="DMU19" s="397"/>
      <c r="DMV19" s="397"/>
      <c r="DMW19" s="397"/>
      <c r="DMX19" s="397"/>
      <c r="DMY19" s="397"/>
      <c r="DMZ19" s="397"/>
      <c r="DNA19" s="397"/>
      <c r="DNB19" s="397"/>
      <c r="DNC19" s="397"/>
      <c r="DND19" s="397"/>
      <c r="DNE19" s="397"/>
      <c r="DNF19" s="397"/>
      <c r="DNG19" s="397"/>
      <c r="DNH19" s="397"/>
      <c r="DNI19" s="397"/>
      <c r="DNJ19" s="397"/>
      <c r="DNK19" s="397"/>
      <c r="DNL19" s="397"/>
      <c r="DNM19" s="397"/>
      <c r="DNN19" s="5"/>
      <c r="DNO19" s="5"/>
      <c r="DNP19" s="376"/>
      <c r="DNQ19" s="386"/>
      <c r="DNR19" s="386"/>
      <c r="DNS19" s="306"/>
      <c r="DNT19" s="389"/>
      <c r="DNU19" s="389"/>
      <c r="DNV19" s="389"/>
      <c r="DNW19" s="112"/>
      <c r="DNX19" s="112"/>
      <c r="DNY19" s="112"/>
      <c r="DNZ19" s="112"/>
      <c r="DOA19" s="112"/>
      <c r="DOB19" s="112"/>
      <c r="DOC19" s="112"/>
      <c r="DOD19" s="112"/>
      <c r="DPA19" s="5"/>
      <c r="DPB19" s="397"/>
      <c r="DPC19" s="397"/>
      <c r="DPD19" s="397"/>
      <c r="DPE19" s="397"/>
      <c r="DPF19" s="397"/>
      <c r="DPG19" s="397"/>
      <c r="DPH19" s="397"/>
      <c r="DPI19" s="397"/>
      <c r="DPJ19" s="397"/>
      <c r="DPK19" s="397"/>
      <c r="DPL19" s="397"/>
      <c r="DPM19" s="397"/>
      <c r="DPN19" s="397"/>
      <c r="DPO19" s="397"/>
      <c r="DPP19" s="397"/>
      <c r="DPQ19" s="397"/>
      <c r="DPR19" s="397"/>
      <c r="DPS19" s="397"/>
      <c r="DPT19" s="397"/>
      <c r="DPU19" s="397"/>
      <c r="DPV19" s="5"/>
      <c r="DPW19" s="5"/>
      <c r="DPX19" s="376"/>
      <c r="DPY19" s="386"/>
      <c r="DPZ19" s="386"/>
      <c r="DQA19" s="306"/>
      <c r="DQB19" s="389"/>
      <c r="DQC19" s="389"/>
      <c r="DQD19" s="389"/>
      <c r="DQE19" s="112"/>
      <c r="DQF19" s="112"/>
      <c r="DQG19" s="112"/>
      <c r="DQH19" s="112"/>
      <c r="DQI19" s="112"/>
      <c r="DQJ19" s="112"/>
      <c r="DQK19" s="112"/>
      <c r="DQL19" s="112"/>
      <c r="DRI19" s="5"/>
      <c r="DRJ19" s="397"/>
      <c r="DRK19" s="397"/>
      <c r="DRL19" s="397"/>
      <c r="DRM19" s="397"/>
      <c r="DRN19" s="397"/>
      <c r="DRO19" s="397"/>
      <c r="DRP19" s="397"/>
      <c r="DRQ19" s="397"/>
      <c r="DRR19" s="397"/>
      <c r="DRS19" s="397"/>
      <c r="DRT19" s="397"/>
      <c r="DRU19" s="397"/>
      <c r="DRV19" s="397"/>
      <c r="DRW19" s="397"/>
      <c r="DRX19" s="397"/>
      <c r="DRY19" s="397"/>
      <c r="DRZ19" s="397"/>
      <c r="DSA19" s="397"/>
      <c r="DSB19" s="397"/>
      <c r="DSC19" s="397"/>
      <c r="DSD19" s="5"/>
      <c r="DSE19" s="5"/>
      <c r="DSF19" s="376"/>
      <c r="DSG19" s="386"/>
      <c r="DSH19" s="386"/>
      <c r="DSI19" s="306"/>
      <c r="DSJ19" s="389"/>
      <c r="DSK19" s="389"/>
      <c r="DSL19" s="389"/>
      <c r="DSM19" s="112"/>
      <c r="DSN19" s="112"/>
      <c r="DSO19" s="112"/>
      <c r="DSP19" s="112"/>
      <c r="DSQ19" s="112"/>
      <c r="DSR19" s="112"/>
      <c r="DSS19" s="112"/>
      <c r="DST19" s="112"/>
      <c r="DTQ19" s="5"/>
      <c r="DTR19" s="397"/>
      <c r="DTS19" s="397"/>
      <c r="DTT19" s="397"/>
      <c r="DTU19" s="397"/>
      <c r="DTV19" s="397"/>
      <c r="DTW19" s="397"/>
      <c r="DTX19" s="397"/>
      <c r="DTY19" s="397"/>
      <c r="DTZ19" s="397"/>
      <c r="DUA19" s="397"/>
      <c r="DUB19" s="397"/>
      <c r="DUC19" s="397"/>
      <c r="DUD19" s="397"/>
      <c r="DUE19" s="397"/>
      <c r="DUF19" s="397"/>
      <c r="DUG19" s="397"/>
      <c r="DUH19" s="397"/>
      <c r="DUI19" s="397"/>
      <c r="DUJ19" s="397"/>
      <c r="DUK19" s="397"/>
      <c r="DUL19" s="5"/>
      <c r="DUM19" s="5"/>
      <c r="DUN19" s="376"/>
      <c r="DUO19" s="386"/>
      <c r="DUP19" s="386"/>
      <c r="DUQ19" s="306"/>
      <c r="DUR19" s="389"/>
      <c r="DUS19" s="389"/>
      <c r="DUT19" s="389"/>
      <c r="DUU19" s="112"/>
      <c r="DUV19" s="112"/>
      <c r="DUW19" s="112"/>
      <c r="DUX19" s="112"/>
      <c r="DUY19" s="112"/>
      <c r="DUZ19" s="112"/>
      <c r="DVA19" s="112"/>
      <c r="DVB19" s="112"/>
      <c r="DVY19" s="5"/>
      <c r="DVZ19" s="397"/>
      <c r="DWA19" s="397"/>
      <c r="DWB19" s="397"/>
      <c r="DWC19" s="397"/>
      <c r="DWD19" s="397"/>
      <c r="DWE19" s="397"/>
      <c r="DWF19" s="397"/>
      <c r="DWG19" s="397"/>
      <c r="DWH19" s="397"/>
      <c r="DWI19" s="397"/>
      <c r="DWJ19" s="397"/>
      <c r="DWK19" s="397"/>
      <c r="DWL19" s="397"/>
      <c r="DWM19" s="397"/>
      <c r="DWN19" s="397"/>
      <c r="DWO19" s="397"/>
      <c r="DWP19" s="397"/>
      <c r="DWQ19" s="397"/>
      <c r="DWR19" s="397"/>
      <c r="DWS19" s="397"/>
      <c r="DWT19" s="5"/>
      <c r="DWU19" s="5"/>
      <c r="DWV19" s="376"/>
      <c r="DWW19" s="386"/>
      <c r="DWX19" s="386"/>
      <c r="DWY19" s="306"/>
      <c r="DWZ19" s="389"/>
      <c r="DXA19" s="389"/>
      <c r="DXB19" s="389"/>
      <c r="DXC19" s="112"/>
      <c r="DXD19" s="112"/>
      <c r="DXE19" s="112"/>
      <c r="DXF19" s="112"/>
      <c r="DXG19" s="112"/>
      <c r="DXH19" s="112"/>
      <c r="DXI19" s="112"/>
      <c r="DXJ19" s="112"/>
      <c r="DYG19" s="5"/>
      <c r="DYH19" s="397"/>
      <c r="DYI19" s="397"/>
      <c r="DYJ19" s="397"/>
      <c r="DYK19" s="397"/>
      <c r="DYL19" s="397"/>
      <c r="DYM19" s="397"/>
      <c r="DYN19" s="397"/>
      <c r="DYO19" s="397"/>
      <c r="DYP19" s="397"/>
      <c r="DYQ19" s="397"/>
      <c r="DYR19" s="397"/>
      <c r="DYS19" s="397"/>
      <c r="DYT19" s="397"/>
      <c r="DYU19" s="397"/>
      <c r="DYV19" s="397"/>
      <c r="DYW19" s="397"/>
      <c r="DYX19" s="397"/>
      <c r="DYY19" s="397"/>
      <c r="DYZ19" s="397"/>
      <c r="DZA19" s="397"/>
      <c r="DZB19" s="5"/>
      <c r="DZC19" s="5"/>
      <c r="DZD19" s="376"/>
      <c r="DZE19" s="386"/>
      <c r="DZF19" s="386"/>
      <c r="DZG19" s="306"/>
      <c r="DZH19" s="389"/>
      <c r="DZI19" s="389"/>
      <c r="DZJ19" s="389"/>
      <c r="DZK19" s="112"/>
      <c r="DZL19" s="112"/>
      <c r="DZM19" s="112"/>
      <c r="DZN19" s="112"/>
      <c r="DZO19" s="112"/>
      <c r="DZP19" s="112"/>
      <c r="DZQ19" s="112"/>
      <c r="DZR19" s="112"/>
      <c r="EAO19" s="5"/>
      <c r="EAP19" s="397"/>
      <c r="EAQ19" s="397"/>
      <c r="EAR19" s="397"/>
      <c r="EAS19" s="397"/>
      <c r="EAT19" s="397"/>
      <c r="EAU19" s="397"/>
      <c r="EAV19" s="397"/>
      <c r="EAW19" s="397"/>
      <c r="EAX19" s="397"/>
      <c r="EAY19" s="397"/>
      <c r="EAZ19" s="397"/>
      <c r="EBA19" s="397"/>
      <c r="EBB19" s="397"/>
      <c r="EBC19" s="397"/>
      <c r="EBD19" s="397"/>
      <c r="EBE19" s="397"/>
      <c r="EBF19" s="397"/>
      <c r="EBG19" s="397"/>
      <c r="EBH19" s="397"/>
      <c r="EBI19" s="397"/>
      <c r="EBJ19" s="5"/>
      <c r="EBK19" s="5"/>
      <c r="EBL19" s="376"/>
      <c r="EBM19" s="386"/>
      <c r="EBN19" s="386"/>
      <c r="EBO19" s="306"/>
      <c r="EBP19" s="389"/>
      <c r="EBQ19" s="389"/>
      <c r="EBR19" s="389"/>
      <c r="EBS19" s="112"/>
      <c r="EBT19" s="112"/>
      <c r="EBU19" s="112"/>
      <c r="EBV19" s="112"/>
      <c r="EBW19" s="112"/>
      <c r="EBX19" s="112"/>
      <c r="EBY19" s="112"/>
      <c r="EBZ19" s="112"/>
      <c r="ECW19" s="5"/>
      <c r="ECX19" s="397"/>
      <c r="ECY19" s="397"/>
      <c r="ECZ19" s="397"/>
      <c r="EDA19" s="397"/>
      <c r="EDB19" s="397"/>
      <c r="EDC19" s="397"/>
      <c r="EDD19" s="397"/>
      <c r="EDE19" s="397"/>
      <c r="EDF19" s="397"/>
      <c r="EDG19" s="397"/>
      <c r="EDH19" s="397"/>
      <c r="EDI19" s="397"/>
      <c r="EDJ19" s="397"/>
      <c r="EDK19" s="397"/>
      <c r="EDL19" s="397"/>
      <c r="EDM19" s="397"/>
      <c r="EDN19" s="397"/>
      <c r="EDO19" s="397"/>
      <c r="EDP19" s="397"/>
      <c r="EDQ19" s="397"/>
      <c r="EDR19" s="5"/>
      <c r="EDS19" s="5"/>
      <c r="EDT19" s="376"/>
      <c r="EDU19" s="386"/>
      <c r="EDV19" s="386"/>
      <c r="EDW19" s="306"/>
      <c r="EDX19" s="389"/>
      <c r="EDY19" s="389"/>
      <c r="EDZ19" s="389"/>
      <c r="EEA19" s="112"/>
      <c r="EEB19" s="112"/>
      <c r="EEC19" s="112"/>
      <c r="EED19" s="112"/>
      <c r="EEE19" s="112"/>
      <c r="EEF19" s="112"/>
      <c r="EEG19" s="112"/>
      <c r="EEH19" s="112"/>
      <c r="EFE19" s="5"/>
      <c r="EFF19" s="397"/>
      <c r="EFG19" s="397"/>
      <c r="EFH19" s="397"/>
      <c r="EFI19" s="397"/>
      <c r="EFJ19" s="397"/>
      <c r="EFK19" s="397"/>
      <c r="EFL19" s="397"/>
      <c r="EFM19" s="397"/>
      <c r="EFN19" s="397"/>
      <c r="EFO19" s="397"/>
      <c r="EFP19" s="397"/>
      <c r="EFQ19" s="397"/>
      <c r="EFR19" s="397"/>
      <c r="EFS19" s="397"/>
      <c r="EFT19" s="397"/>
      <c r="EFU19" s="397"/>
      <c r="EFV19" s="397"/>
      <c r="EFW19" s="397"/>
      <c r="EFX19" s="397"/>
      <c r="EFY19" s="397"/>
      <c r="EFZ19" s="5"/>
      <c r="EGA19" s="5"/>
      <c r="EGB19" s="376"/>
      <c r="EGC19" s="386"/>
      <c r="EGD19" s="386"/>
      <c r="EGE19" s="306"/>
      <c r="EGF19" s="389"/>
      <c r="EGG19" s="389"/>
      <c r="EGH19" s="389"/>
      <c r="EGI19" s="112"/>
      <c r="EGJ19" s="112"/>
      <c r="EGK19" s="112"/>
      <c r="EGL19" s="112"/>
      <c r="EGM19" s="112"/>
      <c r="EGN19" s="112"/>
      <c r="EGO19" s="112"/>
      <c r="EGP19" s="112"/>
      <c r="EHM19" s="5"/>
      <c r="EHN19" s="397"/>
      <c r="EHO19" s="397"/>
      <c r="EHP19" s="397"/>
      <c r="EHQ19" s="397"/>
      <c r="EHR19" s="397"/>
      <c r="EHS19" s="397"/>
      <c r="EHT19" s="397"/>
      <c r="EHU19" s="397"/>
      <c r="EHV19" s="397"/>
      <c r="EHW19" s="397"/>
      <c r="EHX19" s="397"/>
      <c r="EHY19" s="397"/>
      <c r="EHZ19" s="397"/>
      <c r="EIA19" s="397"/>
      <c r="EIB19" s="397"/>
      <c r="EIC19" s="397"/>
      <c r="EID19" s="397"/>
      <c r="EIE19" s="397"/>
      <c r="EIF19" s="397"/>
      <c r="EIG19" s="397"/>
      <c r="EIH19" s="5"/>
      <c r="EII19" s="5"/>
      <c r="EIJ19" s="376"/>
      <c r="EIK19" s="386"/>
      <c r="EIL19" s="386"/>
      <c r="EIM19" s="306"/>
      <c r="EIN19" s="389"/>
      <c r="EIO19" s="389"/>
      <c r="EIP19" s="389"/>
      <c r="EIQ19" s="112"/>
      <c r="EIR19" s="112"/>
      <c r="EIS19" s="112"/>
      <c r="EIT19" s="112"/>
      <c r="EIU19" s="112"/>
      <c r="EIV19" s="112"/>
      <c r="EIW19" s="112"/>
      <c r="EIX19" s="112"/>
      <c r="EJU19" s="5"/>
      <c r="EJV19" s="397"/>
      <c r="EJW19" s="397"/>
      <c r="EJX19" s="397"/>
      <c r="EJY19" s="397"/>
      <c r="EJZ19" s="397"/>
      <c r="EKA19" s="397"/>
      <c r="EKB19" s="397"/>
      <c r="EKC19" s="397"/>
      <c r="EKD19" s="397"/>
      <c r="EKE19" s="397"/>
      <c r="EKF19" s="397"/>
      <c r="EKG19" s="397"/>
      <c r="EKH19" s="397"/>
      <c r="EKI19" s="397"/>
      <c r="EKJ19" s="397"/>
      <c r="EKK19" s="397"/>
      <c r="EKL19" s="397"/>
      <c r="EKM19" s="397"/>
      <c r="EKN19" s="397"/>
      <c r="EKO19" s="397"/>
      <c r="EKP19" s="5"/>
      <c r="EKQ19" s="5"/>
      <c r="EKR19" s="376"/>
      <c r="EKS19" s="386"/>
      <c r="EKT19" s="386"/>
      <c r="EKU19" s="306"/>
      <c r="EKV19" s="389"/>
      <c r="EKW19" s="389"/>
      <c r="EKX19" s="389"/>
      <c r="EKY19" s="112"/>
      <c r="EKZ19" s="112"/>
      <c r="ELA19" s="112"/>
      <c r="ELB19" s="112"/>
      <c r="ELC19" s="112"/>
      <c r="ELD19" s="112"/>
      <c r="ELE19" s="112"/>
      <c r="ELF19" s="112"/>
      <c r="EMC19" s="5"/>
      <c r="EMD19" s="397"/>
      <c r="EME19" s="397"/>
      <c r="EMF19" s="397"/>
      <c r="EMG19" s="397"/>
      <c r="EMH19" s="397"/>
      <c r="EMI19" s="397"/>
      <c r="EMJ19" s="397"/>
      <c r="EMK19" s="397"/>
      <c r="EML19" s="397"/>
      <c r="EMM19" s="397"/>
      <c r="EMN19" s="397"/>
      <c r="EMO19" s="397"/>
      <c r="EMP19" s="397"/>
      <c r="EMQ19" s="397"/>
      <c r="EMR19" s="397"/>
      <c r="EMS19" s="397"/>
      <c r="EMT19" s="397"/>
      <c r="EMU19" s="397"/>
      <c r="EMV19" s="397"/>
      <c r="EMW19" s="397"/>
      <c r="EMX19" s="5"/>
      <c r="EMY19" s="5"/>
      <c r="EMZ19" s="376"/>
      <c r="ENA19" s="386"/>
      <c r="ENB19" s="386"/>
      <c r="ENC19" s="306"/>
      <c r="END19" s="389"/>
      <c r="ENE19" s="389"/>
      <c r="ENF19" s="389"/>
      <c r="ENG19" s="112"/>
      <c r="ENH19" s="112"/>
      <c r="ENI19" s="112"/>
      <c r="ENJ19" s="112"/>
      <c r="ENK19" s="112"/>
      <c r="ENL19" s="112"/>
      <c r="ENM19" s="112"/>
      <c r="ENN19" s="112"/>
      <c r="EOK19" s="5"/>
      <c r="EOL19" s="397"/>
      <c r="EOM19" s="397"/>
      <c r="EON19" s="397"/>
      <c r="EOO19" s="397"/>
      <c r="EOP19" s="397"/>
      <c r="EOQ19" s="397"/>
      <c r="EOR19" s="397"/>
      <c r="EOS19" s="397"/>
      <c r="EOT19" s="397"/>
      <c r="EOU19" s="397"/>
      <c r="EOV19" s="397"/>
      <c r="EOW19" s="397"/>
      <c r="EOX19" s="397"/>
      <c r="EOY19" s="397"/>
      <c r="EOZ19" s="397"/>
      <c r="EPA19" s="397"/>
      <c r="EPB19" s="397"/>
      <c r="EPC19" s="397"/>
      <c r="EPD19" s="397"/>
      <c r="EPE19" s="397"/>
      <c r="EPF19" s="5"/>
      <c r="EPG19" s="5"/>
      <c r="EPH19" s="376"/>
      <c r="EPI19" s="386"/>
      <c r="EPJ19" s="386"/>
      <c r="EPK19" s="306"/>
      <c r="EPL19" s="389"/>
      <c r="EPM19" s="389"/>
      <c r="EPN19" s="389"/>
      <c r="EPO19" s="112"/>
      <c r="EPP19" s="112"/>
      <c r="EPQ19" s="112"/>
      <c r="EPR19" s="112"/>
      <c r="EPS19" s="112"/>
      <c r="EPT19" s="112"/>
      <c r="EPU19" s="112"/>
      <c r="EPV19" s="112"/>
      <c r="EQS19" s="5"/>
      <c r="EQT19" s="397"/>
      <c r="EQU19" s="397"/>
      <c r="EQV19" s="397"/>
      <c r="EQW19" s="397"/>
      <c r="EQX19" s="397"/>
      <c r="EQY19" s="397"/>
      <c r="EQZ19" s="397"/>
      <c r="ERA19" s="397"/>
      <c r="ERB19" s="397"/>
      <c r="ERC19" s="397"/>
      <c r="ERD19" s="397"/>
      <c r="ERE19" s="397"/>
      <c r="ERF19" s="397"/>
      <c r="ERG19" s="397"/>
      <c r="ERH19" s="397"/>
      <c r="ERI19" s="397"/>
      <c r="ERJ19" s="397"/>
      <c r="ERK19" s="397"/>
      <c r="ERL19" s="397"/>
      <c r="ERM19" s="397"/>
      <c r="ERN19" s="5"/>
      <c r="ERO19" s="5"/>
      <c r="ERP19" s="376"/>
      <c r="ERQ19" s="386"/>
      <c r="ERR19" s="386"/>
      <c r="ERS19" s="306"/>
      <c r="ERT19" s="389"/>
      <c r="ERU19" s="389"/>
      <c r="ERV19" s="389"/>
      <c r="ERW19" s="112"/>
      <c r="ERX19" s="112"/>
      <c r="ERY19" s="112"/>
      <c r="ERZ19" s="112"/>
      <c r="ESA19" s="112"/>
      <c r="ESB19" s="112"/>
      <c r="ESC19" s="112"/>
      <c r="ESD19" s="112"/>
      <c r="ETA19" s="5"/>
      <c r="ETB19" s="397"/>
      <c r="ETC19" s="397"/>
      <c r="ETD19" s="397"/>
      <c r="ETE19" s="397"/>
      <c r="ETF19" s="397"/>
      <c r="ETG19" s="397"/>
      <c r="ETH19" s="397"/>
      <c r="ETI19" s="397"/>
      <c r="ETJ19" s="397"/>
      <c r="ETK19" s="397"/>
      <c r="ETL19" s="397"/>
      <c r="ETM19" s="397"/>
      <c r="ETN19" s="397"/>
      <c r="ETO19" s="397"/>
      <c r="ETP19" s="397"/>
      <c r="ETQ19" s="397"/>
      <c r="ETR19" s="397"/>
      <c r="ETS19" s="397"/>
      <c r="ETT19" s="397"/>
      <c r="ETU19" s="397"/>
      <c r="ETV19" s="5"/>
      <c r="ETW19" s="5"/>
      <c r="ETX19" s="376"/>
      <c r="ETY19" s="386"/>
      <c r="ETZ19" s="386"/>
      <c r="EUA19" s="306"/>
      <c r="EUB19" s="389"/>
      <c r="EUC19" s="389"/>
      <c r="EUD19" s="389"/>
      <c r="EUE19" s="112"/>
      <c r="EUF19" s="112"/>
      <c r="EUG19" s="112"/>
      <c r="EUH19" s="112"/>
      <c r="EUI19" s="112"/>
      <c r="EUJ19" s="112"/>
      <c r="EUK19" s="112"/>
      <c r="EUL19" s="112"/>
      <c r="EVI19" s="5"/>
      <c r="EVJ19" s="397"/>
      <c r="EVK19" s="397"/>
      <c r="EVL19" s="397"/>
      <c r="EVM19" s="397"/>
      <c r="EVN19" s="397"/>
      <c r="EVO19" s="397"/>
      <c r="EVP19" s="397"/>
      <c r="EVQ19" s="397"/>
      <c r="EVR19" s="397"/>
      <c r="EVS19" s="397"/>
      <c r="EVT19" s="397"/>
      <c r="EVU19" s="397"/>
      <c r="EVV19" s="397"/>
      <c r="EVW19" s="397"/>
      <c r="EVX19" s="397"/>
      <c r="EVY19" s="397"/>
      <c r="EVZ19" s="397"/>
      <c r="EWA19" s="397"/>
      <c r="EWB19" s="397"/>
      <c r="EWC19" s="397"/>
      <c r="EWD19" s="5"/>
      <c r="EWE19" s="5"/>
      <c r="EWF19" s="376"/>
      <c r="EWG19" s="386"/>
      <c r="EWH19" s="386"/>
      <c r="EWI19" s="306"/>
      <c r="EWJ19" s="389"/>
      <c r="EWK19" s="389"/>
      <c r="EWL19" s="389"/>
      <c r="EWM19" s="112"/>
      <c r="EWN19" s="112"/>
      <c r="EWO19" s="112"/>
      <c r="EWP19" s="112"/>
      <c r="EWQ19" s="112"/>
      <c r="EWR19" s="112"/>
      <c r="EWS19" s="112"/>
      <c r="EWT19" s="112"/>
      <c r="EXQ19" s="5"/>
      <c r="EXR19" s="397"/>
      <c r="EXS19" s="397"/>
      <c r="EXT19" s="397"/>
      <c r="EXU19" s="397"/>
      <c r="EXV19" s="397"/>
      <c r="EXW19" s="397"/>
      <c r="EXX19" s="397"/>
      <c r="EXY19" s="397"/>
      <c r="EXZ19" s="397"/>
      <c r="EYA19" s="397"/>
      <c r="EYB19" s="397"/>
      <c r="EYC19" s="397"/>
      <c r="EYD19" s="397"/>
      <c r="EYE19" s="397"/>
      <c r="EYF19" s="397"/>
      <c r="EYG19" s="397"/>
      <c r="EYH19" s="397"/>
      <c r="EYI19" s="397"/>
      <c r="EYJ19" s="397"/>
      <c r="EYK19" s="397"/>
      <c r="EYL19" s="5"/>
      <c r="EYM19" s="5"/>
      <c r="EYN19" s="376"/>
      <c r="EYO19" s="386"/>
      <c r="EYP19" s="386"/>
      <c r="EYQ19" s="306"/>
      <c r="EYR19" s="389"/>
      <c r="EYS19" s="389"/>
      <c r="EYT19" s="389"/>
      <c r="EYU19" s="112"/>
      <c r="EYV19" s="112"/>
      <c r="EYW19" s="112"/>
      <c r="EYX19" s="112"/>
      <c r="EYY19" s="112"/>
      <c r="EYZ19" s="112"/>
      <c r="EZA19" s="112"/>
      <c r="EZB19" s="112"/>
      <c r="EZY19" s="5"/>
      <c r="EZZ19" s="397"/>
      <c r="FAA19" s="397"/>
      <c r="FAB19" s="397"/>
      <c r="FAC19" s="397"/>
      <c r="FAD19" s="397"/>
      <c r="FAE19" s="397"/>
      <c r="FAF19" s="397"/>
      <c r="FAG19" s="397"/>
      <c r="FAH19" s="397"/>
      <c r="FAI19" s="397"/>
      <c r="FAJ19" s="397"/>
      <c r="FAK19" s="397"/>
      <c r="FAL19" s="397"/>
      <c r="FAM19" s="397"/>
      <c r="FAN19" s="397"/>
      <c r="FAO19" s="397"/>
      <c r="FAP19" s="397"/>
      <c r="FAQ19" s="397"/>
      <c r="FAR19" s="397"/>
      <c r="FAS19" s="397"/>
      <c r="FAT19" s="5"/>
      <c r="FAU19" s="5"/>
      <c r="FAV19" s="376"/>
      <c r="FAW19" s="386"/>
      <c r="FAX19" s="386"/>
      <c r="FAY19" s="306"/>
      <c r="FAZ19" s="389"/>
      <c r="FBA19" s="389"/>
      <c r="FBB19" s="389"/>
      <c r="FBC19" s="112"/>
      <c r="FBD19" s="112"/>
      <c r="FBE19" s="112"/>
      <c r="FBF19" s="112"/>
      <c r="FBG19" s="112"/>
      <c r="FBH19" s="112"/>
      <c r="FBI19" s="112"/>
      <c r="FBJ19" s="112"/>
      <c r="FCG19" s="5"/>
      <c r="FCH19" s="397"/>
      <c r="FCI19" s="397"/>
      <c r="FCJ19" s="397"/>
      <c r="FCK19" s="397"/>
      <c r="FCL19" s="397"/>
      <c r="FCM19" s="397"/>
      <c r="FCN19" s="397"/>
      <c r="FCO19" s="397"/>
      <c r="FCP19" s="397"/>
      <c r="FCQ19" s="397"/>
      <c r="FCR19" s="397"/>
      <c r="FCS19" s="397"/>
      <c r="FCT19" s="397"/>
      <c r="FCU19" s="397"/>
      <c r="FCV19" s="397"/>
      <c r="FCW19" s="397"/>
      <c r="FCX19" s="397"/>
      <c r="FCY19" s="397"/>
      <c r="FCZ19" s="397"/>
      <c r="FDA19" s="397"/>
      <c r="FDB19" s="5"/>
      <c r="FDC19" s="5"/>
      <c r="FDD19" s="376"/>
      <c r="FDE19" s="386"/>
      <c r="FDF19" s="386"/>
      <c r="FDG19" s="306"/>
      <c r="FDH19" s="389"/>
      <c r="FDI19" s="389"/>
      <c r="FDJ19" s="389"/>
      <c r="FDK19" s="112"/>
      <c r="FDL19" s="112"/>
      <c r="FDM19" s="112"/>
      <c r="FDN19" s="112"/>
      <c r="FDO19" s="112"/>
      <c r="FDP19" s="112"/>
      <c r="FDQ19" s="112"/>
      <c r="FDR19" s="112"/>
      <c r="FEO19" s="5"/>
      <c r="FEP19" s="397"/>
      <c r="FEQ19" s="397"/>
      <c r="FER19" s="397"/>
      <c r="FES19" s="397"/>
      <c r="FET19" s="397"/>
      <c r="FEU19" s="397"/>
      <c r="FEV19" s="397"/>
      <c r="FEW19" s="397"/>
      <c r="FEX19" s="397"/>
      <c r="FEY19" s="397"/>
      <c r="FEZ19" s="397"/>
      <c r="FFA19" s="397"/>
      <c r="FFB19" s="397"/>
      <c r="FFC19" s="397"/>
      <c r="FFD19" s="397"/>
      <c r="FFE19" s="397"/>
      <c r="FFF19" s="397"/>
      <c r="FFG19" s="397"/>
      <c r="FFH19" s="397"/>
      <c r="FFI19" s="397"/>
      <c r="FFJ19" s="5"/>
      <c r="FFK19" s="5"/>
      <c r="FFL19" s="376"/>
      <c r="FFM19" s="386"/>
      <c r="FFN19" s="386"/>
      <c r="FFO19" s="306"/>
      <c r="FFP19" s="389"/>
      <c r="FFQ19" s="389"/>
      <c r="FFR19" s="389"/>
      <c r="FFS19" s="112"/>
      <c r="FFT19" s="112"/>
      <c r="FFU19" s="112"/>
      <c r="FFV19" s="112"/>
      <c r="FFW19" s="112"/>
      <c r="FFX19" s="112"/>
      <c r="FFY19" s="112"/>
      <c r="FFZ19" s="112"/>
      <c r="FGW19" s="5"/>
      <c r="FGX19" s="397"/>
      <c r="FGY19" s="397"/>
      <c r="FGZ19" s="397"/>
      <c r="FHA19" s="397"/>
      <c r="FHB19" s="397"/>
      <c r="FHC19" s="397"/>
      <c r="FHD19" s="397"/>
      <c r="FHE19" s="397"/>
      <c r="FHF19" s="397"/>
      <c r="FHG19" s="397"/>
      <c r="FHH19" s="397"/>
      <c r="FHI19" s="397"/>
      <c r="FHJ19" s="397"/>
      <c r="FHK19" s="397"/>
      <c r="FHL19" s="397"/>
      <c r="FHM19" s="397"/>
      <c r="FHN19" s="397"/>
      <c r="FHO19" s="397"/>
      <c r="FHP19" s="397"/>
      <c r="FHQ19" s="397"/>
      <c r="FHR19" s="5"/>
      <c r="FHS19" s="5"/>
      <c r="FHT19" s="376"/>
      <c r="FHU19" s="386"/>
      <c r="FHV19" s="386"/>
      <c r="FHW19" s="306"/>
      <c r="FHX19" s="389"/>
      <c r="FHY19" s="389"/>
      <c r="FHZ19" s="389"/>
      <c r="FIA19" s="112"/>
      <c r="FIB19" s="112"/>
      <c r="FIC19" s="112"/>
      <c r="FID19" s="112"/>
      <c r="FIE19" s="112"/>
      <c r="FIF19" s="112"/>
      <c r="FIG19" s="112"/>
      <c r="FIH19" s="112"/>
      <c r="FJE19" s="5"/>
      <c r="FJF19" s="397"/>
      <c r="FJG19" s="397"/>
      <c r="FJH19" s="397"/>
      <c r="FJI19" s="397"/>
      <c r="FJJ19" s="397"/>
      <c r="FJK19" s="397"/>
      <c r="FJL19" s="397"/>
      <c r="FJM19" s="397"/>
      <c r="FJN19" s="397"/>
      <c r="FJO19" s="397"/>
      <c r="FJP19" s="397"/>
      <c r="FJQ19" s="397"/>
      <c r="FJR19" s="397"/>
      <c r="FJS19" s="397"/>
      <c r="FJT19" s="397"/>
      <c r="FJU19" s="397"/>
      <c r="FJV19" s="397"/>
      <c r="FJW19" s="397"/>
      <c r="FJX19" s="397"/>
      <c r="FJY19" s="397"/>
      <c r="FJZ19" s="5"/>
      <c r="FKA19" s="5"/>
      <c r="FKB19" s="376"/>
      <c r="FKC19" s="386"/>
      <c r="FKD19" s="386"/>
      <c r="FKE19" s="306"/>
      <c r="FKF19" s="389"/>
      <c r="FKG19" s="389"/>
      <c r="FKH19" s="389"/>
      <c r="FKI19" s="112"/>
      <c r="FKJ19" s="112"/>
      <c r="FKK19" s="112"/>
      <c r="FKL19" s="112"/>
      <c r="FKM19" s="112"/>
      <c r="FKN19" s="112"/>
      <c r="FKO19" s="112"/>
      <c r="FKP19" s="112"/>
      <c r="FLM19" s="5"/>
      <c r="FLN19" s="397"/>
      <c r="FLO19" s="397"/>
      <c r="FLP19" s="397"/>
      <c r="FLQ19" s="397"/>
      <c r="FLR19" s="397"/>
      <c r="FLS19" s="397"/>
      <c r="FLT19" s="397"/>
      <c r="FLU19" s="397"/>
      <c r="FLV19" s="397"/>
      <c r="FLW19" s="397"/>
      <c r="FLX19" s="397"/>
      <c r="FLY19" s="397"/>
      <c r="FLZ19" s="397"/>
      <c r="FMA19" s="397"/>
      <c r="FMB19" s="397"/>
      <c r="FMC19" s="397"/>
      <c r="FMD19" s="397"/>
      <c r="FME19" s="397"/>
      <c r="FMF19" s="397"/>
      <c r="FMG19" s="397"/>
      <c r="FMH19" s="5"/>
      <c r="FMI19" s="5"/>
      <c r="FMJ19" s="376"/>
      <c r="FMK19" s="386"/>
      <c r="FML19" s="386"/>
      <c r="FMM19" s="306"/>
      <c r="FMN19" s="389"/>
      <c r="FMO19" s="389"/>
      <c r="FMP19" s="389"/>
      <c r="FMQ19" s="112"/>
      <c r="FMR19" s="112"/>
      <c r="FMS19" s="112"/>
      <c r="FMT19" s="112"/>
      <c r="FMU19" s="112"/>
      <c r="FMV19" s="112"/>
      <c r="FMW19" s="112"/>
      <c r="FMX19" s="112"/>
      <c r="FNU19" s="5"/>
      <c r="FNV19" s="397"/>
      <c r="FNW19" s="397"/>
      <c r="FNX19" s="397"/>
      <c r="FNY19" s="397"/>
      <c r="FNZ19" s="397"/>
      <c r="FOA19" s="397"/>
      <c r="FOB19" s="397"/>
      <c r="FOC19" s="397"/>
      <c r="FOD19" s="397"/>
      <c r="FOE19" s="397"/>
      <c r="FOF19" s="397"/>
      <c r="FOG19" s="397"/>
      <c r="FOH19" s="397"/>
      <c r="FOI19" s="397"/>
      <c r="FOJ19" s="397"/>
      <c r="FOK19" s="397"/>
      <c r="FOL19" s="397"/>
      <c r="FOM19" s="397"/>
      <c r="FON19" s="397"/>
      <c r="FOO19" s="397"/>
      <c r="FOP19" s="5"/>
      <c r="FOQ19" s="5"/>
      <c r="FOR19" s="376"/>
      <c r="FOS19" s="386"/>
      <c r="FOT19" s="386"/>
      <c r="FOU19" s="306"/>
      <c r="FOV19" s="389"/>
      <c r="FOW19" s="389"/>
      <c r="FOX19" s="389"/>
      <c r="FOY19" s="112"/>
      <c r="FOZ19" s="112"/>
      <c r="FPA19" s="112"/>
      <c r="FPB19" s="112"/>
      <c r="FPC19" s="112"/>
      <c r="FPD19" s="112"/>
      <c r="FPE19" s="112"/>
      <c r="FPF19" s="112"/>
      <c r="FQC19" s="5"/>
      <c r="FQD19" s="397"/>
      <c r="FQE19" s="397"/>
      <c r="FQF19" s="397"/>
      <c r="FQG19" s="397"/>
      <c r="FQH19" s="397"/>
      <c r="FQI19" s="397"/>
      <c r="FQJ19" s="397"/>
      <c r="FQK19" s="397"/>
      <c r="FQL19" s="397"/>
      <c r="FQM19" s="397"/>
      <c r="FQN19" s="397"/>
      <c r="FQO19" s="397"/>
      <c r="FQP19" s="397"/>
      <c r="FQQ19" s="397"/>
      <c r="FQR19" s="397"/>
      <c r="FQS19" s="397"/>
      <c r="FQT19" s="397"/>
      <c r="FQU19" s="397"/>
      <c r="FQV19" s="397"/>
      <c r="FQW19" s="397"/>
      <c r="FQX19" s="5"/>
      <c r="FQY19" s="5"/>
      <c r="FQZ19" s="376"/>
      <c r="FRA19" s="386"/>
      <c r="FRB19" s="386"/>
      <c r="FRC19" s="306"/>
      <c r="FRD19" s="389"/>
      <c r="FRE19" s="389"/>
      <c r="FRF19" s="389"/>
      <c r="FRG19" s="112"/>
      <c r="FRH19" s="112"/>
      <c r="FRI19" s="112"/>
      <c r="FRJ19" s="112"/>
      <c r="FRK19" s="112"/>
      <c r="FRL19" s="112"/>
      <c r="FRM19" s="112"/>
      <c r="FRN19" s="112"/>
      <c r="FSK19" s="5"/>
      <c r="FSL19" s="397"/>
      <c r="FSM19" s="397"/>
      <c r="FSN19" s="397"/>
      <c r="FSO19" s="397"/>
      <c r="FSP19" s="397"/>
      <c r="FSQ19" s="397"/>
      <c r="FSR19" s="397"/>
      <c r="FSS19" s="397"/>
      <c r="FST19" s="397"/>
      <c r="FSU19" s="397"/>
      <c r="FSV19" s="397"/>
      <c r="FSW19" s="397"/>
      <c r="FSX19" s="397"/>
      <c r="FSY19" s="397"/>
      <c r="FSZ19" s="397"/>
      <c r="FTA19" s="397"/>
      <c r="FTB19" s="397"/>
      <c r="FTC19" s="397"/>
      <c r="FTD19" s="397"/>
      <c r="FTE19" s="397"/>
      <c r="FTF19" s="5"/>
      <c r="FTG19" s="5"/>
      <c r="FTH19" s="376"/>
      <c r="FTI19" s="386"/>
      <c r="FTJ19" s="386"/>
      <c r="FTK19" s="306"/>
      <c r="FTL19" s="389"/>
      <c r="FTM19" s="389"/>
      <c r="FTN19" s="389"/>
      <c r="FTO19" s="112"/>
      <c r="FTP19" s="112"/>
      <c r="FTQ19" s="112"/>
      <c r="FTR19" s="112"/>
      <c r="FTS19" s="112"/>
      <c r="FTT19" s="112"/>
      <c r="FTU19" s="112"/>
      <c r="FTV19" s="112"/>
      <c r="FUS19" s="5"/>
      <c r="FUT19" s="397"/>
      <c r="FUU19" s="397"/>
      <c r="FUV19" s="397"/>
      <c r="FUW19" s="397"/>
      <c r="FUX19" s="397"/>
      <c r="FUY19" s="397"/>
      <c r="FUZ19" s="397"/>
      <c r="FVA19" s="397"/>
      <c r="FVB19" s="397"/>
      <c r="FVC19" s="397"/>
      <c r="FVD19" s="397"/>
      <c r="FVE19" s="397"/>
      <c r="FVF19" s="397"/>
      <c r="FVG19" s="397"/>
      <c r="FVH19" s="397"/>
      <c r="FVI19" s="397"/>
      <c r="FVJ19" s="397"/>
      <c r="FVK19" s="397"/>
      <c r="FVL19" s="397"/>
      <c r="FVM19" s="397"/>
      <c r="FVN19" s="5"/>
      <c r="FVO19" s="5"/>
      <c r="FVP19" s="376"/>
      <c r="FVQ19" s="386"/>
      <c r="FVR19" s="386"/>
      <c r="FVS19" s="306"/>
      <c r="FVT19" s="389"/>
      <c r="FVU19" s="389"/>
      <c r="FVV19" s="389"/>
      <c r="FVW19" s="112"/>
      <c r="FVX19" s="112"/>
      <c r="FVY19" s="112"/>
      <c r="FVZ19" s="112"/>
      <c r="FWA19" s="112"/>
      <c r="FWB19" s="112"/>
      <c r="FWC19" s="112"/>
      <c r="FWD19" s="112"/>
      <c r="FXA19" s="5"/>
      <c r="FXB19" s="397"/>
      <c r="FXC19" s="397"/>
      <c r="FXD19" s="397"/>
      <c r="FXE19" s="397"/>
      <c r="FXF19" s="397"/>
      <c r="FXG19" s="397"/>
      <c r="FXH19" s="397"/>
      <c r="FXI19" s="397"/>
      <c r="FXJ19" s="397"/>
      <c r="FXK19" s="397"/>
      <c r="FXL19" s="397"/>
      <c r="FXM19" s="397"/>
      <c r="FXN19" s="397"/>
      <c r="FXO19" s="397"/>
      <c r="FXP19" s="397"/>
      <c r="FXQ19" s="397"/>
      <c r="FXR19" s="397"/>
      <c r="FXS19" s="397"/>
      <c r="FXT19" s="397"/>
      <c r="FXU19" s="397"/>
      <c r="FXV19" s="5"/>
      <c r="FXW19" s="5"/>
      <c r="FXX19" s="376"/>
      <c r="FXY19" s="386"/>
      <c r="FXZ19" s="386"/>
      <c r="FYA19" s="306"/>
      <c r="FYB19" s="389"/>
      <c r="FYC19" s="389"/>
      <c r="FYD19" s="389"/>
      <c r="FYE19" s="112"/>
      <c r="FYF19" s="112"/>
      <c r="FYG19" s="112"/>
      <c r="FYH19" s="112"/>
      <c r="FYI19" s="112"/>
      <c r="FYJ19" s="112"/>
      <c r="FYK19" s="112"/>
      <c r="FYL19" s="112"/>
      <c r="FZI19" s="5"/>
      <c r="FZJ19" s="397"/>
      <c r="FZK19" s="397"/>
      <c r="FZL19" s="397"/>
      <c r="FZM19" s="397"/>
      <c r="FZN19" s="397"/>
      <c r="FZO19" s="397"/>
      <c r="FZP19" s="397"/>
      <c r="FZQ19" s="397"/>
      <c r="FZR19" s="397"/>
      <c r="FZS19" s="397"/>
      <c r="FZT19" s="397"/>
      <c r="FZU19" s="397"/>
      <c r="FZV19" s="397"/>
      <c r="FZW19" s="397"/>
      <c r="FZX19" s="397"/>
      <c r="FZY19" s="397"/>
      <c r="FZZ19" s="397"/>
      <c r="GAA19" s="397"/>
      <c r="GAB19" s="397"/>
      <c r="GAC19" s="397"/>
      <c r="GAD19" s="5"/>
      <c r="GAE19" s="5"/>
      <c r="GAF19" s="376"/>
      <c r="GAG19" s="386"/>
      <c r="GAH19" s="386"/>
      <c r="GAI19" s="306"/>
      <c r="GAJ19" s="389"/>
      <c r="GAK19" s="389"/>
      <c r="GAL19" s="389"/>
      <c r="GAM19" s="112"/>
      <c r="GAN19" s="112"/>
      <c r="GAO19" s="112"/>
      <c r="GAP19" s="112"/>
      <c r="GAQ19" s="112"/>
      <c r="GAR19" s="112"/>
      <c r="GAS19" s="112"/>
      <c r="GAT19" s="112"/>
      <c r="GBQ19" s="5"/>
      <c r="GBR19" s="397"/>
      <c r="GBS19" s="397"/>
      <c r="GBT19" s="397"/>
      <c r="GBU19" s="397"/>
      <c r="GBV19" s="397"/>
      <c r="GBW19" s="397"/>
      <c r="GBX19" s="397"/>
      <c r="GBY19" s="397"/>
      <c r="GBZ19" s="397"/>
      <c r="GCA19" s="397"/>
      <c r="GCB19" s="397"/>
      <c r="GCC19" s="397"/>
      <c r="GCD19" s="397"/>
      <c r="GCE19" s="397"/>
      <c r="GCF19" s="397"/>
      <c r="GCG19" s="397"/>
      <c r="GCH19" s="397"/>
      <c r="GCI19" s="397"/>
      <c r="GCJ19" s="397"/>
      <c r="GCK19" s="397"/>
      <c r="GCL19" s="5"/>
      <c r="GCM19" s="5"/>
      <c r="GCN19" s="376"/>
      <c r="GCO19" s="386"/>
      <c r="GCP19" s="386"/>
      <c r="GCQ19" s="306"/>
      <c r="GCR19" s="389"/>
      <c r="GCS19" s="389"/>
      <c r="GCT19" s="389"/>
      <c r="GCU19" s="112"/>
      <c r="GCV19" s="112"/>
      <c r="GCW19" s="112"/>
      <c r="GCX19" s="112"/>
      <c r="GCY19" s="112"/>
      <c r="GCZ19" s="112"/>
      <c r="GDA19" s="112"/>
      <c r="GDB19" s="112"/>
      <c r="GDY19" s="5"/>
      <c r="GDZ19" s="397"/>
      <c r="GEA19" s="397"/>
      <c r="GEB19" s="397"/>
      <c r="GEC19" s="397"/>
      <c r="GED19" s="397"/>
      <c r="GEE19" s="397"/>
      <c r="GEF19" s="397"/>
      <c r="GEG19" s="397"/>
      <c r="GEH19" s="397"/>
      <c r="GEI19" s="397"/>
      <c r="GEJ19" s="397"/>
      <c r="GEK19" s="397"/>
      <c r="GEL19" s="397"/>
      <c r="GEM19" s="397"/>
      <c r="GEN19" s="397"/>
      <c r="GEO19" s="397"/>
      <c r="GEP19" s="397"/>
      <c r="GEQ19" s="397"/>
      <c r="GER19" s="397"/>
      <c r="GES19" s="397"/>
      <c r="GET19" s="5"/>
      <c r="GEU19" s="5"/>
      <c r="GEV19" s="376"/>
      <c r="GEW19" s="386"/>
      <c r="GEX19" s="386"/>
      <c r="GEY19" s="306"/>
      <c r="GEZ19" s="389"/>
      <c r="GFA19" s="389"/>
      <c r="GFB19" s="389"/>
      <c r="GFC19" s="112"/>
      <c r="GFD19" s="112"/>
      <c r="GFE19" s="112"/>
      <c r="GFF19" s="112"/>
      <c r="GFG19" s="112"/>
      <c r="GFH19" s="112"/>
      <c r="GFI19" s="112"/>
      <c r="GFJ19" s="112"/>
      <c r="GGG19" s="5"/>
      <c r="GGH19" s="397"/>
      <c r="GGI19" s="397"/>
      <c r="GGJ19" s="397"/>
      <c r="GGK19" s="397"/>
      <c r="GGL19" s="397"/>
      <c r="GGM19" s="397"/>
      <c r="GGN19" s="397"/>
      <c r="GGO19" s="397"/>
      <c r="GGP19" s="397"/>
      <c r="GGQ19" s="397"/>
      <c r="GGR19" s="397"/>
      <c r="GGS19" s="397"/>
      <c r="GGT19" s="397"/>
      <c r="GGU19" s="397"/>
      <c r="GGV19" s="397"/>
      <c r="GGW19" s="397"/>
      <c r="GGX19" s="397"/>
      <c r="GGY19" s="397"/>
      <c r="GGZ19" s="397"/>
      <c r="GHA19" s="397"/>
      <c r="GHB19" s="5"/>
      <c r="GHC19" s="5"/>
      <c r="GHD19" s="376"/>
      <c r="GHE19" s="386"/>
      <c r="GHF19" s="386"/>
      <c r="GHG19" s="306"/>
      <c r="GHH19" s="389"/>
      <c r="GHI19" s="389"/>
      <c r="GHJ19" s="389"/>
      <c r="GHK19" s="112"/>
      <c r="GHL19" s="112"/>
      <c r="GHM19" s="112"/>
      <c r="GHN19" s="112"/>
      <c r="GHO19" s="112"/>
      <c r="GHP19" s="112"/>
      <c r="GHQ19" s="112"/>
      <c r="GHR19" s="112"/>
      <c r="GIO19" s="5"/>
      <c r="GIP19" s="397"/>
      <c r="GIQ19" s="397"/>
      <c r="GIR19" s="397"/>
      <c r="GIS19" s="397"/>
      <c r="GIT19" s="397"/>
      <c r="GIU19" s="397"/>
      <c r="GIV19" s="397"/>
      <c r="GIW19" s="397"/>
      <c r="GIX19" s="397"/>
      <c r="GIY19" s="397"/>
      <c r="GIZ19" s="397"/>
      <c r="GJA19" s="397"/>
      <c r="GJB19" s="397"/>
      <c r="GJC19" s="397"/>
      <c r="GJD19" s="397"/>
      <c r="GJE19" s="397"/>
      <c r="GJF19" s="397"/>
      <c r="GJG19" s="397"/>
      <c r="GJH19" s="397"/>
      <c r="GJI19" s="397"/>
      <c r="GJJ19" s="5"/>
      <c r="GJK19" s="5"/>
      <c r="GJL19" s="376"/>
      <c r="GJM19" s="386"/>
      <c r="GJN19" s="386"/>
      <c r="GJO19" s="306"/>
      <c r="GJP19" s="389"/>
      <c r="GJQ19" s="389"/>
      <c r="GJR19" s="389"/>
      <c r="GJS19" s="112"/>
      <c r="GJT19" s="112"/>
      <c r="GJU19" s="112"/>
      <c r="GJV19" s="112"/>
      <c r="GJW19" s="112"/>
      <c r="GJX19" s="112"/>
      <c r="GJY19" s="112"/>
      <c r="GJZ19" s="112"/>
      <c r="GKW19" s="5"/>
      <c r="GKX19" s="397"/>
      <c r="GKY19" s="397"/>
      <c r="GKZ19" s="397"/>
      <c r="GLA19" s="397"/>
      <c r="GLB19" s="397"/>
      <c r="GLC19" s="397"/>
      <c r="GLD19" s="397"/>
      <c r="GLE19" s="397"/>
      <c r="GLF19" s="397"/>
      <c r="GLG19" s="397"/>
      <c r="GLH19" s="397"/>
      <c r="GLI19" s="397"/>
      <c r="GLJ19" s="397"/>
      <c r="GLK19" s="397"/>
      <c r="GLL19" s="397"/>
      <c r="GLM19" s="397"/>
      <c r="GLN19" s="397"/>
      <c r="GLO19" s="397"/>
      <c r="GLP19" s="397"/>
      <c r="GLQ19" s="397"/>
      <c r="GLR19" s="5"/>
      <c r="GLS19" s="5"/>
      <c r="GLT19" s="376"/>
      <c r="GLU19" s="386"/>
      <c r="GLV19" s="386"/>
      <c r="GLW19" s="306"/>
      <c r="GLX19" s="389"/>
      <c r="GLY19" s="389"/>
      <c r="GLZ19" s="389"/>
      <c r="GMA19" s="112"/>
      <c r="GMB19" s="112"/>
      <c r="GMC19" s="112"/>
      <c r="GMD19" s="112"/>
      <c r="GME19" s="112"/>
      <c r="GMF19" s="112"/>
      <c r="GMG19" s="112"/>
      <c r="GMH19" s="112"/>
      <c r="GNE19" s="5"/>
      <c r="GNF19" s="397"/>
      <c r="GNG19" s="397"/>
      <c r="GNH19" s="397"/>
      <c r="GNI19" s="397"/>
      <c r="GNJ19" s="397"/>
      <c r="GNK19" s="397"/>
      <c r="GNL19" s="397"/>
      <c r="GNM19" s="397"/>
      <c r="GNN19" s="397"/>
      <c r="GNO19" s="397"/>
      <c r="GNP19" s="397"/>
      <c r="GNQ19" s="397"/>
      <c r="GNR19" s="397"/>
      <c r="GNS19" s="397"/>
      <c r="GNT19" s="397"/>
      <c r="GNU19" s="397"/>
      <c r="GNV19" s="397"/>
      <c r="GNW19" s="397"/>
      <c r="GNX19" s="397"/>
      <c r="GNY19" s="397"/>
      <c r="GNZ19" s="5"/>
      <c r="GOA19" s="5"/>
      <c r="GOB19" s="376"/>
      <c r="GOC19" s="386"/>
      <c r="GOD19" s="386"/>
      <c r="GOE19" s="306"/>
      <c r="GOF19" s="389"/>
      <c r="GOG19" s="389"/>
      <c r="GOH19" s="389"/>
      <c r="GOI19" s="112"/>
      <c r="GOJ19" s="112"/>
      <c r="GOK19" s="112"/>
      <c r="GOL19" s="112"/>
      <c r="GOM19" s="112"/>
      <c r="GON19" s="112"/>
      <c r="GOO19" s="112"/>
      <c r="GOP19" s="112"/>
      <c r="GPM19" s="5"/>
      <c r="GPN19" s="397"/>
      <c r="GPO19" s="397"/>
      <c r="GPP19" s="397"/>
      <c r="GPQ19" s="397"/>
      <c r="GPR19" s="397"/>
      <c r="GPS19" s="397"/>
      <c r="GPT19" s="397"/>
      <c r="GPU19" s="397"/>
      <c r="GPV19" s="397"/>
      <c r="GPW19" s="397"/>
      <c r="GPX19" s="397"/>
      <c r="GPY19" s="397"/>
      <c r="GPZ19" s="397"/>
      <c r="GQA19" s="397"/>
      <c r="GQB19" s="397"/>
      <c r="GQC19" s="397"/>
      <c r="GQD19" s="397"/>
      <c r="GQE19" s="397"/>
      <c r="GQF19" s="397"/>
      <c r="GQG19" s="397"/>
      <c r="GQH19" s="5"/>
      <c r="GQI19" s="5"/>
      <c r="GQJ19" s="376"/>
      <c r="GQK19" s="386"/>
      <c r="GQL19" s="386"/>
      <c r="GQM19" s="306"/>
      <c r="GQN19" s="389"/>
      <c r="GQO19" s="389"/>
      <c r="GQP19" s="389"/>
      <c r="GQQ19" s="112"/>
      <c r="GQR19" s="112"/>
      <c r="GQS19" s="112"/>
      <c r="GQT19" s="112"/>
      <c r="GQU19" s="112"/>
      <c r="GQV19" s="112"/>
      <c r="GQW19" s="112"/>
      <c r="GQX19" s="112"/>
      <c r="GRU19" s="5"/>
      <c r="GRV19" s="397"/>
      <c r="GRW19" s="397"/>
      <c r="GRX19" s="397"/>
      <c r="GRY19" s="397"/>
      <c r="GRZ19" s="397"/>
      <c r="GSA19" s="397"/>
      <c r="GSB19" s="397"/>
      <c r="GSC19" s="397"/>
      <c r="GSD19" s="397"/>
      <c r="GSE19" s="397"/>
      <c r="GSF19" s="397"/>
      <c r="GSG19" s="397"/>
      <c r="GSH19" s="397"/>
      <c r="GSI19" s="397"/>
      <c r="GSJ19" s="397"/>
      <c r="GSK19" s="397"/>
      <c r="GSL19" s="397"/>
      <c r="GSM19" s="397"/>
      <c r="GSN19" s="397"/>
      <c r="GSO19" s="397"/>
      <c r="GSP19" s="5"/>
      <c r="GSQ19" s="5"/>
      <c r="GSR19" s="376"/>
      <c r="GSS19" s="386"/>
      <c r="GST19" s="386"/>
      <c r="GSU19" s="306"/>
      <c r="GSV19" s="389"/>
      <c r="GSW19" s="389"/>
      <c r="GSX19" s="389"/>
      <c r="GSY19" s="112"/>
      <c r="GSZ19" s="112"/>
      <c r="GTA19" s="112"/>
      <c r="GTB19" s="112"/>
      <c r="GTC19" s="112"/>
      <c r="GTD19" s="112"/>
      <c r="GTE19" s="112"/>
      <c r="GTF19" s="112"/>
      <c r="GUC19" s="5"/>
      <c r="GUD19" s="397"/>
      <c r="GUE19" s="397"/>
      <c r="GUF19" s="397"/>
      <c r="GUG19" s="397"/>
      <c r="GUH19" s="397"/>
      <c r="GUI19" s="397"/>
      <c r="GUJ19" s="397"/>
      <c r="GUK19" s="397"/>
      <c r="GUL19" s="397"/>
      <c r="GUM19" s="397"/>
      <c r="GUN19" s="397"/>
      <c r="GUO19" s="397"/>
      <c r="GUP19" s="397"/>
      <c r="GUQ19" s="397"/>
      <c r="GUR19" s="397"/>
      <c r="GUS19" s="397"/>
      <c r="GUT19" s="397"/>
      <c r="GUU19" s="397"/>
      <c r="GUV19" s="397"/>
      <c r="GUW19" s="397"/>
      <c r="GUX19" s="5"/>
      <c r="GUY19" s="5"/>
      <c r="GUZ19" s="376"/>
      <c r="GVA19" s="386"/>
      <c r="GVB19" s="386"/>
      <c r="GVC19" s="306"/>
      <c r="GVD19" s="389"/>
      <c r="GVE19" s="389"/>
      <c r="GVF19" s="389"/>
      <c r="GVG19" s="112"/>
      <c r="GVH19" s="112"/>
      <c r="GVI19" s="112"/>
      <c r="GVJ19" s="112"/>
      <c r="GVK19" s="112"/>
      <c r="GVL19" s="112"/>
      <c r="GVM19" s="112"/>
      <c r="GVN19" s="112"/>
      <c r="GWK19" s="5"/>
      <c r="GWL19" s="397"/>
      <c r="GWM19" s="397"/>
      <c r="GWN19" s="397"/>
      <c r="GWO19" s="397"/>
      <c r="GWP19" s="397"/>
      <c r="GWQ19" s="397"/>
      <c r="GWR19" s="397"/>
      <c r="GWS19" s="397"/>
      <c r="GWT19" s="397"/>
      <c r="GWU19" s="397"/>
      <c r="GWV19" s="397"/>
      <c r="GWW19" s="397"/>
      <c r="GWX19" s="397"/>
      <c r="GWY19" s="397"/>
      <c r="GWZ19" s="397"/>
      <c r="GXA19" s="397"/>
      <c r="GXB19" s="397"/>
      <c r="GXC19" s="397"/>
      <c r="GXD19" s="397"/>
      <c r="GXE19" s="397"/>
      <c r="GXF19" s="5"/>
      <c r="GXG19" s="5"/>
      <c r="GXH19" s="376"/>
      <c r="GXI19" s="386"/>
      <c r="GXJ19" s="386"/>
      <c r="GXK19" s="306"/>
      <c r="GXL19" s="389"/>
      <c r="GXM19" s="389"/>
      <c r="GXN19" s="389"/>
      <c r="GXO19" s="112"/>
      <c r="GXP19" s="112"/>
      <c r="GXQ19" s="112"/>
      <c r="GXR19" s="112"/>
      <c r="GXS19" s="112"/>
      <c r="GXT19" s="112"/>
      <c r="GXU19" s="112"/>
      <c r="GXV19" s="112"/>
      <c r="GYS19" s="5"/>
      <c r="GYT19" s="397"/>
      <c r="GYU19" s="397"/>
      <c r="GYV19" s="397"/>
      <c r="GYW19" s="397"/>
      <c r="GYX19" s="397"/>
      <c r="GYY19" s="397"/>
      <c r="GYZ19" s="397"/>
      <c r="GZA19" s="397"/>
      <c r="GZB19" s="397"/>
      <c r="GZC19" s="397"/>
      <c r="GZD19" s="397"/>
      <c r="GZE19" s="397"/>
      <c r="GZF19" s="397"/>
      <c r="GZG19" s="397"/>
      <c r="GZH19" s="397"/>
      <c r="GZI19" s="397"/>
      <c r="GZJ19" s="397"/>
      <c r="GZK19" s="397"/>
      <c r="GZL19" s="397"/>
      <c r="GZM19" s="397"/>
      <c r="GZN19" s="5"/>
      <c r="GZO19" s="5"/>
      <c r="GZP19" s="376"/>
      <c r="GZQ19" s="386"/>
      <c r="GZR19" s="386"/>
      <c r="GZS19" s="306"/>
      <c r="GZT19" s="389"/>
      <c r="GZU19" s="389"/>
      <c r="GZV19" s="389"/>
      <c r="GZW19" s="112"/>
      <c r="GZX19" s="112"/>
      <c r="GZY19" s="112"/>
      <c r="GZZ19" s="112"/>
      <c r="HAA19" s="112"/>
      <c r="HAB19" s="112"/>
      <c r="HAC19" s="112"/>
      <c r="HAD19" s="112"/>
      <c r="HBA19" s="5"/>
      <c r="HBB19" s="397"/>
      <c r="HBC19" s="397"/>
      <c r="HBD19" s="397"/>
      <c r="HBE19" s="397"/>
      <c r="HBF19" s="397"/>
      <c r="HBG19" s="397"/>
      <c r="HBH19" s="397"/>
      <c r="HBI19" s="397"/>
      <c r="HBJ19" s="397"/>
      <c r="HBK19" s="397"/>
      <c r="HBL19" s="397"/>
      <c r="HBM19" s="397"/>
      <c r="HBN19" s="397"/>
      <c r="HBO19" s="397"/>
      <c r="HBP19" s="397"/>
      <c r="HBQ19" s="397"/>
      <c r="HBR19" s="397"/>
      <c r="HBS19" s="397"/>
      <c r="HBT19" s="397"/>
      <c r="HBU19" s="397"/>
      <c r="HBV19" s="5"/>
      <c r="HBW19" s="5"/>
      <c r="HBX19" s="376"/>
      <c r="HBY19" s="386"/>
      <c r="HBZ19" s="386"/>
      <c r="HCA19" s="306"/>
      <c r="HCB19" s="389"/>
      <c r="HCC19" s="389"/>
      <c r="HCD19" s="389"/>
      <c r="HCE19" s="112"/>
      <c r="HCF19" s="112"/>
      <c r="HCG19" s="112"/>
      <c r="HCH19" s="112"/>
      <c r="HCI19" s="112"/>
      <c r="HCJ19" s="112"/>
      <c r="HCK19" s="112"/>
      <c r="HCL19" s="112"/>
      <c r="HDI19" s="5"/>
      <c r="HDJ19" s="397"/>
      <c r="HDK19" s="397"/>
      <c r="HDL19" s="397"/>
      <c r="HDM19" s="397"/>
      <c r="HDN19" s="397"/>
      <c r="HDO19" s="397"/>
      <c r="HDP19" s="397"/>
      <c r="HDQ19" s="397"/>
      <c r="HDR19" s="397"/>
      <c r="HDS19" s="397"/>
      <c r="HDT19" s="397"/>
      <c r="HDU19" s="397"/>
      <c r="HDV19" s="397"/>
      <c r="HDW19" s="397"/>
      <c r="HDX19" s="397"/>
      <c r="HDY19" s="397"/>
      <c r="HDZ19" s="397"/>
      <c r="HEA19" s="397"/>
      <c r="HEB19" s="397"/>
      <c r="HEC19" s="397"/>
      <c r="HED19" s="5"/>
      <c r="HEE19" s="5"/>
      <c r="HEF19" s="376"/>
      <c r="HEG19" s="386"/>
      <c r="HEH19" s="386"/>
      <c r="HEI19" s="306"/>
      <c r="HEJ19" s="389"/>
      <c r="HEK19" s="389"/>
      <c r="HEL19" s="389"/>
      <c r="HEM19" s="112"/>
      <c r="HEN19" s="112"/>
      <c r="HEO19" s="112"/>
      <c r="HEP19" s="112"/>
      <c r="HEQ19" s="112"/>
      <c r="HER19" s="112"/>
      <c r="HES19" s="112"/>
      <c r="HET19" s="112"/>
      <c r="HFQ19" s="5"/>
      <c r="HFR19" s="397"/>
      <c r="HFS19" s="397"/>
      <c r="HFT19" s="397"/>
      <c r="HFU19" s="397"/>
      <c r="HFV19" s="397"/>
      <c r="HFW19" s="397"/>
      <c r="HFX19" s="397"/>
      <c r="HFY19" s="397"/>
      <c r="HFZ19" s="397"/>
      <c r="HGA19" s="397"/>
      <c r="HGB19" s="397"/>
      <c r="HGC19" s="397"/>
      <c r="HGD19" s="397"/>
      <c r="HGE19" s="397"/>
      <c r="HGF19" s="397"/>
      <c r="HGG19" s="397"/>
      <c r="HGH19" s="397"/>
      <c r="HGI19" s="397"/>
      <c r="HGJ19" s="397"/>
      <c r="HGK19" s="397"/>
      <c r="HGL19" s="5"/>
      <c r="HGM19" s="5"/>
      <c r="HGN19" s="376"/>
      <c r="HGO19" s="386"/>
      <c r="HGP19" s="386"/>
      <c r="HGQ19" s="306"/>
      <c r="HGR19" s="389"/>
      <c r="HGS19" s="389"/>
      <c r="HGT19" s="389"/>
      <c r="HGU19" s="112"/>
      <c r="HGV19" s="112"/>
      <c r="HGW19" s="112"/>
      <c r="HGX19" s="112"/>
      <c r="HGY19" s="112"/>
      <c r="HGZ19" s="112"/>
      <c r="HHA19" s="112"/>
      <c r="HHB19" s="112"/>
      <c r="HHY19" s="5"/>
      <c r="HHZ19" s="397"/>
      <c r="HIA19" s="397"/>
      <c r="HIB19" s="397"/>
      <c r="HIC19" s="397"/>
      <c r="HID19" s="397"/>
      <c r="HIE19" s="397"/>
      <c r="HIF19" s="397"/>
      <c r="HIG19" s="397"/>
      <c r="HIH19" s="397"/>
      <c r="HII19" s="397"/>
      <c r="HIJ19" s="397"/>
      <c r="HIK19" s="397"/>
      <c r="HIL19" s="397"/>
      <c r="HIM19" s="397"/>
      <c r="HIN19" s="397"/>
      <c r="HIO19" s="397"/>
      <c r="HIP19" s="397"/>
      <c r="HIQ19" s="397"/>
      <c r="HIR19" s="397"/>
      <c r="HIS19" s="397"/>
      <c r="HIT19" s="5"/>
      <c r="HIU19" s="5"/>
      <c r="HIV19" s="376"/>
      <c r="HIW19" s="386"/>
      <c r="HIX19" s="386"/>
      <c r="HIY19" s="306"/>
      <c r="HIZ19" s="389"/>
      <c r="HJA19" s="389"/>
      <c r="HJB19" s="389"/>
      <c r="HJC19" s="112"/>
      <c r="HJD19" s="112"/>
      <c r="HJE19" s="112"/>
      <c r="HJF19" s="112"/>
      <c r="HJG19" s="112"/>
      <c r="HJH19" s="112"/>
      <c r="HJI19" s="112"/>
      <c r="HJJ19" s="112"/>
      <c r="HKG19" s="5"/>
      <c r="HKH19" s="397"/>
      <c r="HKI19" s="397"/>
      <c r="HKJ19" s="397"/>
      <c r="HKK19" s="397"/>
      <c r="HKL19" s="397"/>
      <c r="HKM19" s="397"/>
      <c r="HKN19" s="397"/>
      <c r="HKO19" s="397"/>
      <c r="HKP19" s="397"/>
      <c r="HKQ19" s="397"/>
      <c r="HKR19" s="397"/>
      <c r="HKS19" s="397"/>
      <c r="HKT19" s="397"/>
      <c r="HKU19" s="397"/>
      <c r="HKV19" s="397"/>
      <c r="HKW19" s="397"/>
      <c r="HKX19" s="397"/>
      <c r="HKY19" s="397"/>
      <c r="HKZ19" s="397"/>
      <c r="HLA19" s="397"/>
      <c r="HLB19" s="5"/>
      <c r="HLC19" s="5"/>
      <c r="HLD19" s="376"/>
      <c r="HLE19" s="386"/>
      <c r="HLF19" s="386"/>
      <c r="HLG19" s="306"/>
      <c r="HLH19" s="389"/>
      <c r="HLI19" s="389"/>
      <c r="HLJ19" s="389"/>
      <c r="HLK19" s="112"/>
      <c r="HLL19" s="112"/>
      <c r="HLM19" s="112"/>
      <c r="HLN19" s="112"/>
      <c r="HLO19" s="112"/>
      <c r="HLP19" s="112"/>
      <c r="HLQ19" s="112"/>
      <c r="HLR19" s="112"/>
      <c r="HMO19" s="5"/>
      <c r="HMP19" s="397"/>
      <c r="HMQ19" s="397"/>
      <c r="HMR19" s="397"/>
      <c r="HMS19" s="397"/>
      <c r="HMT19" s="397"/>
      <c r="HMU19" s="397"/>
      <c r="HMV19" s="397"/>
      <c r="HMW19" s="397"/>
      <c r="HMX19" s="397"/>
      <c r="HMY19" s="397"/>
      <c r="HMZ19" s="397"/>
      <c r="HNA19" s="397"/>
      <c r="HNB19" s="397"/>
      <c r="HNC19" s="397"/>
      <c r="HND19" s="397"/>
      <c r="HNE19" s="397"/>
      <c r="HNF19" s="397"/>
      <c r="HNG19" s="397"/>
      <c r="HNH19" s="397"/>
      <c r="HNI19" s="397"/>
      <c r="HNJ19" s="5"/>
      <c r="HNK19" s="5"/>
      <c r="HNL19" s="376"/>
      <c r="HNM19" s="386"/>
      <c r="HNN19" s="386"/>
      <c r="HNO19" s="306"/>
      <c r="HNP19" s="389"/>
      <c r="HNQ19" s="389"/>
      <c r="HNR19" s="389"/>
      <c r="HNS19" s="112"/>
      <c r="HNT19" s="112"/>
      <c r="HNU19" s="112"/>
      <c r="HNV19" s="112"/>
      <c r="HNW19" s="112"/>
      <c r="HNX19" s="112"/>
      <c r="HNY19" s="112"/>
      <c r="HNZ19" s="112"/>
      <c r="HOW19" s="5"/>
      <c r="HOX19" s="397"/>
      <c r="HOY19" s="397"/>
      <c r="HOZ19" s="397"/>
      <c r="HPA19" s="397"/>
      <c r="HPB19" s="397"/>
      <c r="HPC19" s="397"/>
      <c r="HPD19" s="397"/>
      <c r="HPE19" s="397"/>
      <c r="HPF19" s="397"/>
      <c r="HPG19" s="397"/>
      <c r="HPH19" s="397"/>
      <c r="HPI19" s="397"/>
      <c r="HPJ19" s="397"/>
      <c r="HPK19" s="397"/>
      <c r="HPL19" s="397"/>
      <c r="HPM19" s="397"/>
      <c r="HPN19" s="397"/>
      <c r="HPO19" s="397"/>
      <c r="HPP19" s="397"/>
      <c r="HPQ19" s="397"/>
      <c r="HPR19" s="5"/>
      <c r="HPS19" s="5"/>
      <c r="HPT19" s="376"/>
      <c r="HPU19" s="386"/>
      <c r="HPV19" s="386"/>
      <c r="HPW19" s="306"/>
      <c r="HPX19" s="389"/>
      <c r="HPY19" s="389"/>
      <c r="HPZ19" s="389"/>
      <c r="HQA19" s="112"/>
      <c r="HQB19" s="112"/>
      <c r="HQC19" s="112"/>
      <c r="HQD19" s="112"/>
      <c r="HQE19" s="112"/>
      <c r="HQF19" s="112"/>
      <c r="HQG19" s="112"/>
      <c r="HQH19" s="112"/>
      <c r="HRE19" s="5"/>
      <c r="HRF19" s="397"/>
      <c r="HRG19" s="397"/>
      <c r="HRH19" s="397"/>
      <c r="HRI19" s="397"/>
      <c r="HRJ19" s="397"/>
      <c r="HRK19" s="397"/>
      <c r="HRL19" s="397"/>
      <c r="HRM19" s="397"/>
      <c r="HRN19" s="397"/>
      <c r="HRO19" s="397"/>
      <c r="HRP19" s="397"/>
      <c r="HRQ19" s="397"/>
      <c r="HRR19" s="397"/>
      <c r="HRS19" s="397"/>
      <c r="HRT19" s="397"/>
      <c r="HRU19" s="397"/>
      <c r="HRV19" s="397"/>
      <c r="HRW19" s="397"/>
      <c r="HRX19" s="397"/>
      <c r="HRY19" s="397"/>
      <c r="HRZ19" s="5"/>
      <c r="HSA19" s="5"/>
      <c r="HSB19" s="376"/>
      <c r="HSC19" s="386"/>
      <c r="HSD19" s="386"/>
      <c r="HSE19" s="306"/>
      <c r="HSF19" s="389"/>
      <c r="HSG19" s="389"/>
      <c r="HSH19" s="389"/>
      <c r="HSI19" s="112"/>
      <c r="HSJ19" s="112"/>
      <c r="HSK19" s="112"/>
      <c r="HSL19" s="112"/>
      <c r="HSM19" s="112"/>
      <c r="HSN19" s="112"/>
      <c r="HSO19" s="112"/>
      <c r="HSP19" s="112"/>
      <c r="HTM19" s="5"/>
      <c r="HTN19" s="397"/>
      <c r="HTO19" s="397"/>
      <c r="HTP19" s="397"/>
      <c r="HTQ19" s="397"/>
      <c r="HTR19" s="397"/>
      <c r="HTS19" s="397"/>
      <c r="HTT19" s="397"/>
      <c r="HTU19" s="397"/>
      <c r="HTV19" s="397"/>
      <c r="HTW19" s="397"/>
      <c r="HTX19" s="397"/>
      <c r="HTY19" s="397"/>
      <c r="HTZ19" s="397"/>
      <c r="HUA19" s="397"/>
      <c r="HUB19" s="397"/>
      <c r="HUC19" s="397"/>
      <c r="HUD19" s="397"/>
      <c r="HUE19" s="397"/>
      <c r="HUF19" s="397"/>
      <c r="HUG19" s="397"/>
      <c r="HUH19" s="5"/>
      <c r="HUI19" s="5"/>
      <c r="HUJ19" s="376"/>
      <c r="HUK19" s="386"/>
      <c r="HUL19" s="386"/>
      <c r="HUM19" s="306"/>
      <c r="HUN19" s="389"/>
      <c r="HUO19" s="389"/>
      <c r="HUP19" s="389"/>
      <c r="HUQ19" s="112"/>
      <c r="HUR19" s="112"/>
      <c r="HUS19" s="112"/>
      <c r="HUT19" s="112"/>
      <c r="HUU19" s="112"/>
      <c r="HUV19" s="112"/>
      <c r="HUW19" s="112"/>
      <c r="HUX19" s="112"/>
      <c r="HVU19" s="5"/>
      <c r="HVV19" s="397"/>
      <c r="HVW19" s="397"/>
      <c r="HVX19" s="397"/>
      <c r="HVY19" s="397"/>
      <c r="HVZ19" s="397"/>
      <c r="HWA19" s="397"/>
      <c r="HWB19" s="397"/>
      <c r="HWC19" s="397"/>
      <c r="HWD19" s="397"/>
      <c r="HWE19" s="397"/>
      <c r="HWF19" s="397"/>
      <c r="HWG19" s="397"/>
      <c r="HWH19" s="397"/>
      <c r="HWI19" s="397"/>
      <c r="HWJ19" s="397"/>
      <c r="HWK19" s="397"/>
      <c r="HWL19" s="397"/>
      <c r="HWM19" s="397"/>
      <c r="HWN19" s="397"/>
      <c r="HWO19" s="397"/>
      <c r="HWP19" s="5"/>
      <c r="HWQ19" s="5"/>
      <c r="HWR19" s="376"/>
      <c r="HWS19" s="386"/>
      <c r="HWT19" s="386"/>
      <c r="HWU19" s="306"/>
      <c r="HWV19" s="389"/>
      <c r="HWW19" s="389"/>
      <c r="HWX19" s="389"/>
      <c r="HWY19" s="112"/>
      <c r="HWZ19" s="112"/>
      <c r="HXA19" s="112"/>
      <c r="HXB19" s="112"/>
      <c r="HXC19" s="112"/>
      <c r="HXD19" s="112"/>
      <c r="HXE19" s="112"/>
      <c r="HXF19" s="112"/>
      <c r="HYC19" s="5"/>
      <c r="HYD19" s="397"/>
      <c r="HYE19" s="397"/>
      <c r="HYF19" s="397"/>
      <c r="HYG19" s="397"/>
      <c r="HYH19" s="397"/>
      <c r="HYI19" s="397"/>
      <c r="HYJ19" s="397"/>
      <c r="HYK19" s="397"/>
      <c r="HYL19" s="397"/>
      <c r="HYM19" s="397"/>
      <c r="HYN19" s="397"/>
      <c r="HYO19" s="397"/>
      <c r="HYP19" s="397"/>
      <c r="HYQ19" s="397"/>
      <c r="HYR19" s="397"/>
      <c r="HYS19" s="397"/>
      <c r="HYT19" s="397"/>
      <c r="HYU19" s="397"/>
      <c r="HYV19" s="397"/>
      <c r="HYW19" s="397"/>
      <c r="HYX19" s="5"/>
      <c r="HYY19" s="5"/>
      <c r="HYZ19" s="376"/>
      <c r="HZA19" s="386"/>
      <c r="HZB19" s="386"/>
      <c r="HZC19" s="306"/>
      <c r="HZD19" s="389"/>
      <c r="HZE19" s="389"/>
      <c r="HZF19" s="389"/>
      <c r="HZG19" s="112"/>
      <c r="HZH19" s="112"/>
      <c r="HZI19" s="112"/>
      <c r="HZJ19" s="112"/>
      <c r="HZK19" s="112"/>
      <c r="HZL19" s="112"/>
      <c r="HZM19" s="112"/>
      <c r="HZN19" s="112"/>
      <c r="IAK19" s="5"/>
      <c r="IAL19" s="397"/>
      <c r="IAM19" s="397"/>
      <c r="IAN19" s="397"/>
      <c r="IAO19" s="397"/>
      <c r="IAP19" s="397"/>
      <c r="IAQ19" s="397"/>
      <c r="IAR19" s="397"/>
      <c r="IAS19" s="397"/>
      <c r="IAT19" s="397"/>
      <c r="IAU19" s="397"/>
      <c r="IAV19" s="397"/>
      <c r="IAW19" s="397"/>
      <c r="IAX19" s="397"/>
      <c r="IAY19" s="397"/>
      <c r="IAZ19" s="397"/>
      <c r="IBA19" s="397"/>
      <c r="IBB19" s="397"/>
      <c r="IBC19" s="397"/>
      <c r="IBD19" s="397"/>
      <c r="IBE19" s="397"/>
      <c r="IBF19" s="5"/>
      <c r="IBG19" s="5"/>
      <c r="IBH19" s="376"/>
      <c r="IBI19" s="386"/>
      <c r="IBJ19" s="386"/>
      <c r="IBK19" s="306"/>
      <c r="IBL19" s="389"/>
      <c r="IBM19" s="389"/>
      <c r="IBN19" s="389"/>
      <c r="IBO19" s="112"/>
      <c r="IBP19" s="112"/>
      <c r="IBQ19" s="112"/>
      <c r="IBR19" s="112"/>
      <c r="IBS19" s="112"/>
      <c r="IBT19" s="112"/>
      <c r="IBU19" s="112"/>
      <c r="IBV19" s="112"/>
      <c r="ICS19" s="5"/>
      <c r="ICT19" s="397"/>
      <c r="ICU19" s="397"/>
      <c r="ICV19" s="397"/>
      <c r="ICW19" s="397"/>
      <c r="ICX19" s="397"/>
      <c r="ICY19" s="397"/>
      <c r="ICZ19" s="397"/>
      <c r="IDA19" s="397"/>
      <c r="IDB19" s="397"/>
      <c r="IDC19" s="397"/>
      <c r="IDD19" s="397"/>
      <c r="IDE19" s="397"/>
      <c r="IDF19" s="397"/>
      <c r="IDG19" s="397"/>
      <c r="IDH19" s="397"/>
      <c r="IDI19" s="397"/>
      <c r="IDJ19" s="397"/>
      <c r="IDK19" s="397"/>
      <c r="IDL19" s="397"/>
      <c r="IDM19" s="397"/>
      <c r="IDN19" s="5"/>
      <c r="IDO19" s="5"/>
      <c r="IDP19" s="376"/>
      <c r="IDQ19" s="386"/>
      <c r="IDR19" s="386"/>
      <c r="IDS19" s="306"/>
      <c r="IDT19" s="389"/>
      <c r="IDU19" s="389"/>
      <c r="IDV19" s="389"/>
      <c r="IDW19" s="112"/>
      <c r="IDX19" s="112"/>
      <c r="IDY19" s="112"/>
      <c r="IDZ19" s="112"/>
      <c r="IEA19" s="112"/>
      <c r="IEB19" s="112"/>
      <c r="IEC19" s="112"/>
      <c r="IED19" s="112"/>
      <c r="IFA19" s="5"/>
      <c r="IFB19" s="397"/>
      <c r="IFC19" s="397"/>
      <c r="IFD19" s="397"/>
      <c r="IFE19" s="397"/>
      <c r="IFF19" s="397"/>
      <c r="IFG19" s="397"/>
      <c r="IFH19" s="397"/>
      <c r="IFI19" s="397"/>
      <c r="IFJ19" s="397"/>
      <c r="IFK19" s="397"/>
      <c r="IFL19" s="397"/>
      <c r="IFM19" s="397"/>
      <c r="IFN19" s="397"/>
      <c r="IFO19" s="397"/>
      <c r="IFP19" s="397"/>
      <c r="IFQ19" s="397"/>
      <c r="IFR19" s="397"/>
      <c r="IFS19" s="397"/>
      <c r="IFT19" s="397"/>
      <c r="IFU19" s="397"/>
      <c r="IFV19" s="5"/>
      <c r="IFW19" s="5"/>
      <c r="IFX19" s="376"/>
      <c r="IFY19" s="386"/>
      <c r="IFZ19" s="386"/>
      <c r="IGA19" s="306"/>
      <c r="IGB19" s="389"/>
      <c r="IGC19" s="389"/>
      <c r="IGD19" s="389"/>
      <c r="IGE19" s="112"/>
      <c r="IGF19" s="112"/>
      <c r="IGG19" s="112"/>
      <c r="IGH19" s="112"/>
      <c r="IGI19" s="112"/>
      <c r="IGJ19" s="112"/>
      <c r="IGK19" s="112"/>
      <c r="IGL19" s="112"/>
      <c r="IHI19" s="5"/>
      <c r="IHJ19" s="397"/>
      <c r="IHK19" s="397"/>
      <c r="IHL19" s="397"/>
      <c r="IHM19" s="397"/>
      <c r="IHN19" s="397"/>
      <c r="IHO19" s="397"/>
      <c r="IHP19" s="397"/>
      <c r="IHQ19" s="397"/>
      <c r="IHR19" s="397"/>
      <c r="IHS19" s="397"/>
      <c r="IHT19" s="397"/>
      <c r="IHU19" s="397"/>
      <c r="IHV19" s="397"/>
      <c r="IHW19" s="397"/>
      <c r="IHX19" s="397"/>
      <c r="IHY19" s="397"/>
      <c r="IHZ19" s="397"/>
      <c r="IIA19" s="397"/>
      <c r="IIB19" s="397"/>
      <c r="IIC19" s="397"/>
      <c r="IID19" s="5"/>
      <c r="IIE19" s="5"/>
      <c r="IIF19" s="376"/>
      <c r="IIG19" s="386"/>
      <c r="IIH19" s="386"/>
      <c r="III19" s="306"/>
      <c r="IIJ19" s="389"/>
      <c r="IIK19" s="389"/>
      <c r="IIL19" s="389"/>
      <c r="IIM19" s="112"/>
      <c r="IIN19" s="112"/>
      <c r="IIO19" s="112"/>
      <c r="IIP19" s="112"/>
      <c r="IIQ19" s="112"/>
      <c r="IIR19" s="112"/>
      <c r="IIS19" s="112"/>
      <c r="IIT19" s="112"/>
      <c r="IJQ19" s="5"/>
      <c r="IJR19" s="397"/>
      <c r="IJS19" s="397"/>
      <c r="IJT19" s="397"/>
      <c r="IJU19" s="397"/>
      <c r="IJV19" s="397"/>
      <c r="IJW19" s="397"/>
      <c r="IJX19" s="397"/>
      <c r="IJY19" s="397"/>
      <c r="IJZ19" s="397"/>
      <c r="IKA19" s="397"/>
      <c r="IKB19" s="397"/>
      <c r="IKC19" s="397"/>
      <c r="IKD19" s="397"/>
      <c r="IKE19" s="397"/>
      <c r="IKF19" s="397"/>
      <c r="IKG19" s="397"/>
      <c r="IKH19" s="397"/>
      <c r="IKI19" s="397"/>
      <c r="IKJ19" s="397"/>
      <c r="IKK19" s="397"/>
      <c r="IKL19" s="5"/>
      <c r="IKM19" s="5"/>
      <c r="IKN19" s="376"/>
      <c r="IKO19" s="386"/>
      <c r="IKP19" s="386"/>
      <c r="IKQ19" s="306"/>
      <c r="IKR19" s="389"/>
      <c r="IKS19" s="389"/>
      <c r="IKT19" s="389"/>
      <c r="IKU19" s="112"/>
      <c r="IKV19" s="112"/>
      <c r="IKW19" s="112"/>
      <c r="IKX19" s="112"/>
      <c r="IKY19" s="112"/>
      <c r="IKZ19" s="112"/>
      <c r="ILA19" s="112"/>
      <c r="ILB19" s="112"/>
      <c r="ILY19" s="5"/>
      <c r="ILZ19" s="397"/>
      <c r="IMA19" s="397"/>
      <c r="IMB19" s="397"/>
      <c r="IMC19" s="397"/>
      <c r="IMD19" s="397"/>
      <c r="IME19" s="397"/>
      <c r="IMF19" s="397"/>
      <c r="IMG19" s="397"/>
      <c r="IMH19" s="397"/>
      <c r="IMI19" s="397"/>
      <c r="IMJ19" s="397"/>
      <c r="IMK19" s="397"/>
      <c r="IML19" s="397"/>
      <c r="IMM19" s="397"/>
      <c r="IMN19" s="397"/>
      <c r="IMO19" s="397"/>
      <c r="IMP19" s="397"/>
      <c r="IMQ19" s="397"/>
      <c r="IMR19" s="397"/>
      <c r="IMS19" s="397"/>
      <c r="IMT19" s="5"/>
      <c r="IMU19" s="5"/>
      <c r="IMV19" s="376"/>
      <c r="IMW19" s="386"/>
      <c r="IMX19" s="386"/>
      <c r="IMY19" s="306"/>
      <c r="IMZ19" s="389"/>
      <c r="INA19" s="389"/>
      <c r="INB19" s="389"/>
      <c r="INC19" s="112"/>
      <c r="IND19" s="112"/>
      <c r="INE19" s="112"/>
      <c r="INF19" s="112"/>
      <c r="ING19" s="112"/>
      <c r="INH19" s="112"/>
      <c r="INI19" s="112"/>
      <c r="INJ19" s="112"/>
      <c r="IOG19" s="5"/>
      <c r="IOH19" s="397"/>
      <c r="IOI19" s="397"/>
      <c r="IOJ19" s="397"/>
      <c r="IOK19" s="397"/>
      <c r="IOL19" s="397"/>
      <c r="IOM19" s="397"/>
      <c r="ION19" s="397"/>
      <c r="IOO19" s="397"/>
      <c r="IOP19" s="397"/>
      <c r="IOQ19" s="397"/>
      <c r="IOR19" s="397"/>
      <c r="IOS19" s="397"/>
      <c r="IOT19" s="397"/>
      <c r="IOU19" s="397"/>
      <c r="IOV19" s="397"/>
      <c r="IOW19" s="397"/>
      <c r="IOX19" s="397"/>
      <c r="IOY19" s="397"/>
      <c r="IOZ19" s="397"/>
      <c r="IPA19" s="397"/>
      <c r="IPB19" s="5"/>
      <c r="IPC19" s="5"/>
      <c r="IPD19" s="376"/>
      <c r="IPE19" s="386"/>
      <c r="IPF19" s="386"/>
      <c r="IPG19" s="306"/>
      <c r="IPH19" s="389"/>
      <c r="IPI19" s="389"/>
      <c r="IPJ19" s="389"/>
      <c r="IPK19" s="112"/>
      <c r="IPL19" s="112"/>
      <c r="IPM19" s="112"/>
      <c r="IPN19" s="112"/>
      <c r="IPO19" s="112"/>
      <c r="IPP19" s="112"/>
      <c r="IPQ19" s="112"/>
      <c r="IPR19" s="112"/>
      <c r="IQO19" s="5"/>
      <c r="IQP19" s="397"/>
      <c r="IQQ19" s="397"/>
      <c r="IQR19" s="397"/>
      <c r="IQS19" s="397"/>
      <c r="IQT19" s="397"/>
      <c r="IQU19" s="397"/>
      <c r="IQV19" s="397"/>
      <c r="IQW19" s="397"/>
      <c r="IQX19" s="397"/>
      <c r="IQY19" s="397"/>
      <c r="IQZ19" s="397"/>
      <c r="IRA19" s="397"/>
      <c r="IRB19" s="397"/>
      <c r="IRC19" s="397"/>
      <c r="IRD19" s="397"/>
      <c r="IRE19" s="397"/>
      <c r="IRF19" s="397"/>
      <c r="IRG19" s="397"/>
      <c r="IRH19" s="397"/>
      <c r="IRI19" s="397"/>
      <c r="IRJ19" s="5"/>
      <c r="IRK19" s="5"/>
      <c r="IRL19" s="376"/>
      <c r="IRM19" s="386"/>
      <c r="IRN19" s="386"/>
      <c r="IRO19" s="306"/>
      <c r="IRP19" s="389"/>
      <c r="IRQ19" s="389"/>
      <c r="IRR19" s="389"/>
      <c r="IRS19" s="112"/>
      <c r="IRT19" s="112"/>
      <c r="IRU19" s="112"/>
      <c r="IRV19" s="112"/>
      <c r="IRW19" s="112"/>
      <c r="IRX19" s="112"/>
      <c r="IRY19" s="112"/>
      <c r="IRZ19" s="112"/>
      <c r="ISW19" s="5"/>
      <c r="ISX19" s="397"/>
      <c r="ISY19" s="397"/>
      <c r="ISZ19" s="397"/>
      <c r="ITA19" s="397"/>
      <c r="ITB19" s="397"/>
      <c r="ITC19" s="397"/>
      <c r="ITD19" s="397"/>
      <c r="ITE19" s="397"/>
      <c r="ITF19" s="397"/>
      <c r="ITG19" s="397"/>
      <c r="ITH19" s="397"/>
      <c r="ITI19" s="397"/>
      <c r="ITJ19" s="397"/>
      <c r="ITK19" s="397"/>
      <c r="ITL19" s="397"/>
      <c r="ITM19" s="397"/>
      <c r="ITN19" s="397"/>
      <c r="ITO19" s="397"/>
      <c r="ITP19" s="397"/>
      <c r="ITQ19" s="397"/>
      <c r="ITR19" s="5"/>
      <c r="ITS19" s="5"/>
      <c r="ITT19" s="376"/>
      <c r="ITU19" s="386"/>
      <c r="ITV19" s="386"/>
      <c r="ITW19" s="306"/>
      <c r="ITX19" s="389"/>
      <c r="ITY19" s="389"/>
      <c r="ITZ19" s="389"/>
      <c r="IUA19" s="112"/>
      <c r="IUB19" s="112"/>
      <c r="IUC19" s="112"/>
      <c r="IUD19" s="112"/>
      <c r="IUE19" s="112"/>
      <c r="IUF19" s="112"/>
      <c r="IUG19" s="112"/>
      <c r="IUH19" s="112"/>
      <c r="IVE19" s="5"/>
      <c r="IVF19" s="397"/>
      <c r="IVG19" s="397"/>
      <c r="IVH19" s="397"/>
      <c r="IVI19" s="397"/>
      <c r="IVJ19" s="397"/>
      <c r="IVK19" s="397"/>
      <c r="IVL19" s="397"/>
      <c r="IVM19" s="397"/>
      <c r="IVN19" s="397"/>
      <c r="IVO19" s="397"/>
      <c r="IVP19" s="397"/>
      <c r="IVQ19" s="397"/>
      <c r="IVR19" s="397"/>
      <c r="IVS19" s="397"/>
      <c r="IVT19" s="397"/>
      <c r="IVU19" s="397"/>
      <c r="IVV19" s="397"/>
      <c r="IVW19" s="397"/>
      <c r="IVX19" s="397"/>
      <c r="IVY19" s="397"/>
      <c r="IVZ19" s="5"/>
      <c r="IWA19" s="5"/>
      <c r="IWB19" s="376"/>
      <c r="IWC19" s="386"/>
      <c r="IWD19" s="386"/>
      <c r="IWE19" s="306"/>
      <c r="IWF19" s="389"/>
      <c r="IWG19" s="389"/>
      <c r="IWH19" s="389"/>
      <c r="IWI19" s="112"/>
      <c r="IWJ19" s="112"/>
      <c r="IWK19" s="112"/>
      <c r="IWL19" s="112"/>
      <c r="IWM19" s="112"/>
      <c r="IWN19" s="112"/>
      <c r="IWO19" s="112"/>
      <c r="IWP19" s="112"/>
      <c r="IXM19" s="5"/>
      <c r="IXN19" s="397"/>
      <c r="IXO19" s="397"/>
      <c r="IXP19" s="397"/>
      <c r="IXQ19" s="397"/>
      <c r="IXR19" s="397"/>
      <c r="IXS19" s="397"/>
      <c r="IXT19" s="397"/>
      <c r="IXU19" s="397"/>
      <c r="IXV19" s="397"/>
      <c r="IXW19" s="397"/>
      <c r="IXX19" s="397"/>
      <c r="IXY19" s="397"/>
      <c r="IXZ19" s="397"/>
      <c r="IYA19" s="397"/>
      <c r="IYB19" s="397"/>
      <c r="IYC19" s="397"/>
      <c r="IYD19" s="397"/>
      <c r="IYE19" s="397"/>
      <c r="IYF19" s="397"/>
      <c r="IYG19" s="397"/>
      <c r="IYH19" s="5"/>
      <c r="IYI19" s="5"/>
      <c r="IYJ19" s="376"/>
      <c r="IYK19" s="386"/>
      <c r="IYL19" s="386"/>
      <c r="IYM19" s="306"/>
      <c r="IYN19" s="389"/>
      <c r="IYO19" s="389"/>
      <c r="IYP19" s="389"/>
      <c r="IYQ19" s="112"/>
      <c r="IYR19" s="112"/>
      <c r="IYS19" s="112"/>
      <c r="IYT19" s="112"/>
      <c r="IYU19" s="112"/>
      <c r="IYV19" s="112"/>
      <c r="IYW19" s="112"/>
      <c r="IYX19" s="112"/>
      <c r="IZU19" s="5"/>
      <c r="IZV19" s="397"/>
      <c r="IZW19" s="397"/>
      <c r="IZX19" s="397"/>
      <c r="IZY19" s="397"/>
      <c r="IZZ19" s="397"/>
      <c r="JAA19" s="397"/>
      <c r="JAB19" s="397"/>
      <c r="JAC19" s="397"/>
      <c r="JAD19" s="397"/>
      <c r="JAE19" s="397"/>
      <c r="JAF19" s="397"/>
      <c r="JAG19" s="397"/>
      <c r="JAH19" s="397"/>
      <c r="JAI19" s="397"/>
      <c r="JAJ19" s="397"/>
      <c r="JAK19" s="397"/>
      <c r="JAL19" s="397"/>
      <c r="JAM19" s="397"/>
      <c r="JAN19" s="397"/>
      <c r="JAO19" s="397"/>
      <c r="JAP19" s="5"/>
      <c r="JAQ19" s="5"/>
      <c r="JAR19" s="376"/>
      <c r="JAS19" s="386"/>
      <c r="JAT19" s="386"/>
      <c r="JAU19" s="306"/>
      <c r="JAV19" s="389"/>
      <c r="JAW19" s="389"/>
      <c r="JAX19" s="389"/>
      <c r="JAY19" s="112"/>
      <c r="JAZ19" s="112"/>
      <c r="JBA19" s="112"/>
      <c r="JBB19" s="112"/>
      <c r="JBC19" s="112"/>
      <c r="JBD19" s="112"/>
      <c r="JBE19" s="112"/>
      <c r="JBF19" s="112"/>
      <c r="JCC19" s="5"/>
      <c r="JCD19" s="397"/>
      <c r="JCE19" s="397"/>
      <c r="JCF19" s="397"/>
      <c r="JCG19" s="397"/>
      <c r="JCH19" s="397"/>
      <c r="JCI19" s="397"/>
      <c r="JCJ19" s="397"/>
      <c r="JCK19" s="397"/>
      <c r="JCL19" s="397"/>
      <c r="JCM19" s="397"/>
      <c r="JCN19" s="397"/>
      <c r="JCO19" s="397"/>
      <c r="JCP19" s="397"/>
      <c r="JCQ19" s="397"/>
      <c r="JCR19" s="397"/>
      <c r="JCS19" s="397"/>
      <c r="JCT19" s="397"/>
      <c r="JCU19" s="397"/>
      <c r="JCV19" s="397"/>
      <c r="JCW19" s="397"/>
      <c r="JCX19" s="5"/>
      <c r="JCY19" s="5"/>
      <c r="JCZ19" s="376"/>
      <c r="JDA19" s="386"/>
      <c r="JDB19" s="386"/>
      <c r="JDC19" s="306"/>
      <c r="JDD19" s="389"/>
      <c r="JDE19" s="389"/>
      <c r="JDF19" s="389"/>
      <c r="JDG19" s="112"/>
      <c r="JDH19" s="112"/>
      <c r="JDI19" s="112"/>
      <c r="JDJ19" s="112"/>
      <c r="JDK19" s="112"/>
      <c r="JDL19" s="112"/>
      <c r="JDM19" s="112"/>
      <c r="JDN19" s="112"/>
      <c r="JEK19" s="5"/>
      <c r="JEL19" s="397"/>
      <c r="JEM19" s="397"/>
      <c r="JEN19" s="397"/>
      <c r="JEO19" s="397"/>
      <c r="JEP19" s="397"/>
      <c r="JEQ19" s="397"/>
      <c r="JER19" s="397"/>
      <c r="JES19" s="397"/>
      <c r="JET19" s="397"/>
      <c r="JEU19" s="397"/>
      <c r="JEV19" s="397"/>
      <c r="JEW19" s="397"/>
      <c r="JEX19" s="397"/>
      <c r="JEY19" s="397"/>
      <c r="JEZ19" s="397"/>
      <c r="JFA19" s="397"/>
      <c r="JFB19" s="397"/>
      <c r="JFC19" s="397"/>
      <c r="JFD19" s="397"/>
      <c r="JFE19" s="397"/>
      <c r="JFF19" s="5"/>
      <c r="JFG19" s="5"/>
      <c r="JFH19" s="376"/>
      <c r="JFI19" s="386"/>
      <c r="JFJ19" s="386"/>
      <c r="JFK19" s="306"/>
      <c r="JFL19" s="389"/>
      <c r="JFM19" s="389"/>
      <c r="JFN19" s="389"/>
      <c r="JFO19" s="112"/>
      <c r="JFP19" s="112"/>
      <c r="JFQ19" s="112"/>
      <c r="JFR19" s="112"/>
      <c r="JFS19" s="112"/>
      <c r="JFT19" s="112"/>
      <c r="JFU19" s="112"/>
      <c r="JFV19" s="112"/>
      <c r="JGS19" s="5"/>
      <c r="JGT19" s="397"/>
      <c r="JGU19" s="397"/>
      <c r="JGV19" s="397"/>
      <c r="JGW19" s="397"/>
      <c r="JGX19" s="397"/>
      <c r="JGY19" s="397"/>
      <c r="JGZ19" s="397"/>
      <c r="JHA19" s="397"/>
      <c r="JHB19" s="397"/>
      <c r="JHC19" s="397"/>
      <c r="JHD19" s="397"/>
      <c r="JHE19" s="397"/>
      <c r="JHF19" s="397"/>
      <c r="JHG19" s="397"/>
      <c r="JHH19" s="397"/>
      <c r="JHI19" s="397"/>
      <c r="JHJ19" s="397"/>
      <c r="JHK19" s="397"/>
      <c r="JHL19" s="397"/>
      <c r="JHM19" s="397"/>
      <c r="JHN19" s="5"/>
      <c r="JHO19" s="5"/>
      <c r="JHP19" s="376"/>
      <c r="JHQ19" s="386"/>
      <c r="JHR19" s="386"/>
      <c r="JHS19" s="306"/>
      <c r="JHT19" s="389"/>
      <c r="JHU19" s="389"/>
      <c r="JHV19" s="389"/>
      <c r="JHW19" s="112"/>
      <c r="JHX19" s="112"/>
      <c r="JHY19" s="112"/>
      <c r="JHZ19" s="112"/>
      <c r="JIA19" s="112"/>
      <c r="JIB19" s="112"/>
      <c r="JIC19" s="112"/>
      <c r="JID19" s="112"/>
      <c r="JJA19" s="5"/>
      <c r="JJB19" s="397"/>
      <c r="JJC19" s="397"/>
      <c r="JJD19" s="397"/>
      <c r="JJE19" s="397"/>
      <c r="JJF19" s="397"/>
      <c r="JJG19" s="397"/>
      <c r="JJH19" s="397"/>
      <c r="JJI19" s="397"/>
      <c r="JJJ19" s="397"/>
      <c r="JJK19" s="397"/>
      <c r="JJL19" s="397"/>
      <c r="JJM19" s="397"/>
      <c r="JJN19" s="397"/>
      <c r="JJO19" s="397"/>
      <c r="JJP19" s="397"/>
      <c r="JJQ19" s="397"/>
      <c r="JJR19" s="397"/>
      <c r="JJS19" s="397"/>
      <c r="JJT19" s="397"/>
      <c r="JJU19" s="397"/>
      <c r="JJV19" s="5"/>
      <c r="JJW19" s="5"/>
      <c r="JJX19" s="376"/>
      <c r="JJY19" s="386"/>
      <c r="JJZ19" s="386"/>
      <c r="JKA19" s="306"/>
      <c r="JKB19" s="389"/>
      <c r="JKC19" s="389"/>
      <c r="JKD19" s="389"/>
      <c r="JKE19" s="112"/>
      <c r="JKF19" s="112"/>
      <c r="JKG19" s="112"/>
      <c r="JKH19" s="112"/>
      <c r="JKI19" s="112"/>
      <c r="JKJ19" s="112"/>
      <c r="JKK19" s="112"/>
      <c r="JKL19" s="112"/>
      <c r="JLI19" s="5"/>
      <c r="JLJ19" s="397"/>
      <c r="JLK19" s="397"/>
      <c r="JLL19" s="397"/>
      <c r="JLM19" s="397"/>
      <c r="JLN19" s="397"/>
      <c r="JLO19" s="397"/>
      <c r="JLP19" s="397"/>
      <c r="JLQ19" s="397"/>
      <c r="JLR19" s="397"/>
      <c r="JLS19" s="397"/>
      <c r="JLT19" s="397"/>
      <c r="JLU19" s="397"/>
      <c r="JLV19" s="397"/>
      <c r="JLW19" s="397"/>
      <c r="JLX19" s="397"/>
      <c r="JLY19" s="397"/>
      <c r="JLZ19" s="397"/>
      <c r="JMA19" s="397"/>
      <c r="JMB19" s="397"/>
      <c r="JMC19" s="397"/>
      <c r="JMD19" s="5"/>
      <c r="JME19" s="5"/>
      <c r="JMF19" s="376"/>
      <c r="JMG19" s="386"/>
      <c r="JMH19" s="386"/>
      <c r="JMI19" s="306"/>
      <c r="JMJ19" s="389"/>
      <c r="JMK19" s="389"/>
      <c r="JML19" s="389"/>
      <c r="JMM19" s="112"/>
      <c r="JMN19" s="112"/>
      <c r="JMO19" s="112"/>
      <c r="JMP19" s="112"/>
      <c r="JMQ19" s="112"/>
      <c r="JMR19" s="112"/>
      <c r="JMS19" s="112"/>
      <c r="JMT19" s="112"/>
      <c r="JNQ19" s="5"/>
      <c r="JNR19" s="397"/>
      <c r="JNS19" s="397"/>
      <c r="JNT19" s="397"/>
      <c r="JNU19" s="397"/>
      <c r="JNV19" s="397"/>
      <c r="JNW19" s="397"/>
      <c r="JNX19" s="397"/>
      <c r="JNY19" s="397"/>
      <c r="JNZ19" s="397"/>
      <c r="JOA19" s="397"/>
      <c r="JOB19" s="397"/>
      <c r="JOC19" s="397"/>
      <c r="JOD19" s="397"/>
      <c r="JOE19" s="397"/>
      <c r="JOF19" s="397"/>
      <c r="JOG19" s="397"/>
      <c r="JOH19" s="397"/>
      <c r="JOI19" s="397"/>
      <c r="JOJ19" s="397"/>
      <c r="JOK19" s="397"/>
      <c r="JOL19" s="5"/>
      <c r="JOM19" s="5"/>
      <c r="JON19" s="376"/>
      <c r="JOO19" s="386"/>
      <c r="JOP19" s="386"/>
      <c r="JOQ19" s="306"/>
      <c r="JOR19" s="389"/>
      <c r="JOS19" s="389"/>
      <c r="JOT19" s="389"/>
      <c r="JOU19" s="112"/>
      <c r="JOV19" s="112"/>
      <c r="JOW19" s="112"/>
      <c r="JOX19" s="112"/>
      <c r="JOY19" s="112"/>
      <c r="JOZ19" s="112"/>
      <c r="JPA19" s="112"/>
      <c r="JPB19" s="112"/>
      <c r="JPY19" s="5"/>
      <c r="JPZ19" s="397"/>
      <c r="JQA19" s="397"/>
      <c r="JQB19" s="397"/>
      <c r="JQC19" s="397"/>
      <c r="JQD19" s="397"/>
      <c r="JQE19" s="397"/>
      <c r="JQF19" s="397"/>
      <c r="JQG19" s="397"/>
      <c r="JQH19" s="397"/>
      <c r="JQI19" s="397"/>
      <c r="JQJ19" s="397"/>
      <c r="JQK19" s="397"/>
      <c r="JQL19" s="397"/>
      <c r="JQM19" s="397"/>
      <c r="JQN19" s="397"/>
      <c r="JQO19" s="397"/>
      <c r="JQP19" s="397"/>
      <c r="JQQ19" s="397"/>
      <c r="JQR19" s="397"/>
      <c r="JQS19" s="397"/>
      <c r="JQT19" s="5"/>
      <c r="JQU19" s="5"/>
      <c r="JQV19" s="376"/>
      <c r="JQW19" s="386"/>
      <c r="JQX19" s="386"/>
      <c r="JQY19" s="306"/>
      <c r="JQZ19" s="389"/>
      <c r="JRA19" s="389"/>
      <c r="JRB19" s="389"/>
      <c r="JRC19" s="112"/>
      <c r="JRD19" s="112"/>
      <c r="JRE19" s="112"/>
      <c r="JRF19" s="112"/>
      <c r="JRG19" s="112"/>
      <c r="JRH19" s="112"/>
      <c r="JRI19" s="112"/>
      <c r="JRJ19" s="112"/>
      <c r="JSG19" s="5"/>
      <c r="JSH19" s="397"/>
      <c r="JSI19" s="397"/>
      <c r="JSJ19" s="397"/>
      <c r="JSK19" s="397"/>
      <c r="JSL19" s="397"/>
      <c r="JSM19" s="397"/>
      <c r="JSN19" s="397"/>
      <c r="JSO19" s="397"/>
      <c r="JSP19" s="397"/>
      <c r="JSQ19" s="397"/>
      <c r="JSR19" s="397"/>
      <c r="JSS19" s="397"/>
      <c r="JST19" s="397"/>
      <c r="JSU19" s="397"/>
      <c r="JSV19" s="397"/>
      <c r="JSW19" s="397"/>
      <c r="JSX19" s="397"/>
      <c r="JSY19" s="397"/>
      <c r="JSZ19" s="397"/>
      <c r="JTA19" s="397"/>
      <c r="JTB19" s="5"/>
      <c r="JTC19" s="5"/>
      <c r="JTD19" s="376"/>
      <c r="JTE19" s="386"/>
      <c r="JTF19" s="386"/>
      <c r="JTG19" s="306"/>
      <c r="JTH19" s="389"/>
      <c r="JTI19" s="389"/>
      <c r="JTJ19" s="389"/>
      <c r="JTK19" s="112"/>
      <c r="JTL19" s="112"/>
      <c r="JTM19" s="112"/>
      <c r="JTN19" s="112"/>
      <c r="JTO19" s="112"/>
      <c r="JTP19" s="112"/>
      <c r="JTQ19" s="112"/>
      <c r="JTR19" s="112"/>
      <c r="JUO19" s="5"/>
      <c r="JUP19" s="397"/>
      <c r="JUQ19" s="397"/>
      <c r="JUR19" s="397"/>
      <c r="JUS19" s="397"/>
      <c r="JUT19" s="397"/>
      <c r="JUU19" s="397"/>
      <c r="JUV19" s="397"/>
      <c r="JUW19" s="397"/>
      <c r="JUX19" s="397"/>
      <c r="JUY19" s="397"/>
      <c r="JUZ19" s="397"/>
      <c r="JVA19" s="397"/>
      <c r="JVB19" s="397"/>
      <c r="JVC19" s="397"/>
      <c r="JVD19" s="397"/>
      <c r="JVE19" s="397"/>
      <c r="JVF19" s="397"/>
      <c r="JVG19" s="397"/>
      <c r="JVH19" s="397"/>
      <c r="JVI19" s="397"/>
      <c r="JVJ19" s="5"/>
      <c r="JVK19" s="5"/>
      <c r="JVL19" s="376"/>
      <c r="JVM19" s="386"/>
      <c r="JVN19" s="386"/>
      <c r="JVO19" s="306"/>
      <c r="JVP19" s="389"/>
      <c r="JVQ19" s="389"/>
      <c r="JVR19" s="389"/>
      <c r="JVS19" s="112"/>
      <c r="JVT19" s="112"/>
      <c r="JVU19" s="112"/>
      <c r="JVV19" s="112"/>
      <c r="JVW19" s="112"/>
      <c r="JVX19" s="112"/>
      <c r="JVY19" s="112"/>
      <c r="JVZ19" s="112"/>
      <c r="JWW19" s="5"/>
      <c r="JWX19" s="397"/>
      <c r="JWY19" s="397"/>
      <c r="JWZ19" s="397"/>
      <c r="JXA19" s="397"/>
      <c r="JXB19" s="397"/>
      <c r="JXC19" s="397"/>
      <c r="JXD19" s="397"/>
      <c r="JXE19" s="397"/>
      <c r="JXF19" s="397"/>
      <c r="JXG19" s="397"/>
      <c r="JXH19" s="397"/>
      <c r="JXI19" s="397"/>
      <c r="JXJ19" s="397"/>
      <c r="JXK19" s="397"/>
      <c r="JXL19" s="397"/>
      <c r="JXM19" s="397"/>
      <c r="JXN19" s="397"/>
      <c r="JXO19" s="397"/>
      <c r="JXP19" s="397"/>
      <c r="JXQ19" s="397"/>
      <c r="JXR19" s="5"/>
      <c r="JXS19" s="5"/>
      <c r="JXT19" s="376"/>
      <c r="JXU19" s="386"/>
      <c r="JXV19" s="386"/>
      <c r="JXW19" s="306"/>
      <c r="JXX19" s="389"/>
      <c r="JXY19" s="389"/>
      <c r="JXZ19" s="389"/>
      <c r="JYA19" s="112"/>
      <c r="JYB19" s="112"/>
      <c r="JYC19" s="112"/>
      <c r="JYD19" s="112"/>
      <c r="JYE19" s="112"/>
      <c r="JYF19" s="112"/>
      <c r="JYG19" s="112"/>
      <c r="JYH19" s="112"/>
      <c r="JZE19" s="5"/>
      <c r="JZF19" s="397"/>
      <c r="JZG19" s="397"/>
      <c r="JZH19" s="397"/>
      <c r="JZI19" s="397"/>
      <c r="JZJ19" s="397"/>
      <c r="JZK19" s="397"/>
      <c r="JZL19" s="397"/>
      <c r="JZM19" s="397"/>
      <c r="JZN19" s="397"/>
      <c r="JZO19" s="397"/>
      <c r="JZP19" s="397"/>
      <c r="JZQ19" s="397"/>
      <c r="JZR19" s="397"/>
      <c r="JZS19" s="397"/>
      <c r="JZT19" s="397"/>
      <c r="JZU19" s="397"/>
      <c r="JZV19" s="397"/>
      <c r="JZW19" s="397"/>
      <c r="JZX19" s="397"/>
      <c r="JZY19" s="397"/>
      <c r="JZZ19" s="5"/>
      <c r="KAA19" s="5"/>
      <c r="KAB19" s="376"/>
      <c r="KAC19" s="386"/>
      <c r="KAD19" s="386"/>
      <c r="KAE19" s="306"/>
      <c r="KAF19" s="389"/>
      <c r="KAG19" s="389"/>
      <c r="KAH19" s="389"/>
      <c r="KAI19" s="112"/>
      <c r="KAJ19" s="112"/>
      <c r="KAK19" s="112"/>
      <c r="KAL19" s="112"/>
      <c r="KAM19" s="112"/>
      <c r="KAN19" s="112"/>
      <c r="KAO19" s="112"/>
      <c r="KAP19" s="112"/>
      <c r="KBM19" s="5"/>
      <c r="KBN19" s="397"/>
      <c r="KBO19" s="397"/>
      <c r="KBP19" s="397"/>
      <c r="KBQ19" s="397"/>
      <c r="KBR19" s="397"/>
      <c r="KBS19" s="397"/>
      <c r="KBT19" s="397"/>
      <c r="KBU19" s="397"/>
      <c r="KBV19" s="397"/>
      <c r="KBW19" s="397"/>
      <c r="KBX19" s="397"/>
      <c r="KBY19" s="397"/>
      <c r="KBZ19" s="397"/>
      <c r="KCA19" s="397"/>
      <c r="KCB19" s="397"/>
      <c r="KCC19" s="397"/>
      <c r="KCD19" s="397"/>
      <c r="KCE19" s="397"/>
      <c r="KCF19" s="397"/>
      <c r="KCG19" s="397"/>
      <c r="KCH19" s="5"/>
      <c r="KCI19" s="5"/>
      <c r="KCJ19" s="376"/>
      <c r="KCK19" s="386"/>
      <c r="KCL19" s="386"/>
      <c r="KCM19" s="306"/>
      <c r="KCN19" s="389"/>
      <c r="KCO19" s="389"/>
      <c r="KCP19" s="389"/>
      <c r="KCQ19" s="112"/>
      <c r="KCR19" s="112"/>
      <c r="KCS19" s="112"/>
      <c r="KCT19" s="112"/>
      <c r="KCU19" s="112"/>
      <c r="KCV19" s="112"/>
      <c r="KCW19" s="112"/>
      <c r="KCX19" s="112"/>
      <c r="KDU19" s="5"/>
      <c r="KDV19" s="397"/>
      <c r="KDW19" s="397"/>
      <c r="KDX19" s="397"/>
      <c r="KDY19" s="397"/>
      <c r="KDZ19" s="397"/>
      <c r="KEA19" s="397"/>
      <c r="KEB19" s="397"/>
      <c r="KEC19" s="397"/>
      <c r="KED19" s="397"/>
      <c r="KEE19" s="397"/>
      <c r="KEF19" s="397"/>
      <c r="KEG19" s="397"/>
      <c r="KEH19" s="397"/>
      <c r="KEI19" s="397"/>
      <c r="KEJ19" s="397"/>
      <c r="KEK19" s="397"/>
      <c r="KEL19" s="397"/>
      <c r="KEM19" s="397"/>
      <c r="KEN19" s="397"/>
      <c r="KEO19" s="397"/>
      <c r="KEP19" s="5"/>
      <c r="KEQ19" s="5"/>
      <c r="KER19" s="376"/>
      <c r="KES19" s="386"/>
      <c r="KET19" s="386"/>
      <c r="KEU19" s="306"/>
      <c r="KEV19" s="389"/>
      <c r="KEW19" s="389"/>
      <c r="KEX19" s="389"/>
      <c r="KEY19" s="112"/>
      <c r="KEZ19" s="112"/>
      <c r="KFA19" s="112"/>
      <c r="KFB19" s="112"/>
      <c r="KFC19" s="112"/>
      <c r="KFD19" s="112"/>
      <c r="KFE19" s="112"/>
      <c r="KFF19" s="112"/>
      <c r="KGC19" s="5"/>
      <c r="KGD19" s="397"/>
      <c r="KGE19" s="397"/>
      <c r="KGF19" s="397"/>
      <c r="KGG19" s="397"/>
      <c r="KGH19" s="397"/>
      <c r="KGI19" s="397"/>
      <c r="KGJ19" s="397"/>
      <c r="KGK19" s="397"/>
      <c r="KGL19" s="397"/>
      <c r="KGM19" s="397"/>
      <c r="KGN19" s="397"/>
      <c r="KGO19" s="397"/>
      <c r="KGP19" s="397"/>
      <c r="KGQ19" s="397"/>
      <c r="KGR19" s="397"/>
      <c r="KGS19" s="397"/>
      <c r="KGT19" s="397"/>
      <c r="KGU19" s="397"/>
      <c r="KGV19" s="397"/>
      <c r="KGW19" s="397"/>
      <c r="KGX19" s="5"/>
      <c r="KGY19" s="5"/>
      <c r="KGZ19" s="376"/>
      <c r="KHA19" s="386"/>
      <c r="KHB19" s="386"/>
      <c r="KHC19" s="306"/>
      <c r="KHD19" s="389"/>
      <c r="KHE19" s="389"/>
      <c r="KHF19" s="389"/>
      <c r="KHG19" s="112"/>
      <c r="KHH19" s="112"/>
      <c r="KHI19" s="112"/>
      <c r="KHJ19" s="112"/>
      <c r="KHK19" s="112"/>
      <c r="KHL19" s="112"/>
      <c r="KHM19" s="112"/>
      <c r="KHN19" s="112"/>
      <c r="KIK19" s="5"/>
      <c r="KIL19" s="397"/>
      <c r="KIM19" s="397"/>
      <c r="KIN19" s="397"/>
      <c r="KIO19" s="397"/>
      <c r="KIP19" s="397"/>
      <c r="KIQ19" s="397"/>
      <c r="KIR19" s="397"/>
      <c r="KIS19" s="397"/>
      <c r="KIT19" s="397"/>
      <c r="KIU19" s="397"/>
      <c r="KIV19" s="397"/>
      <c r="KIW19" s="397"/>
      <c r="KIX19" s="397"/>
      <c r="KIY19" s="397"/>
      <c r="KIZ19" s="397"/>
      <c r="KJA19" s="397"/>
      <c r="KJB19" s="397"/>
      <c r="KJC19" s="397"/>
      <c r="KJD19" s="397"/>
      <c r="KJE19" s="397"/>
      <c r="KJF19" s="5"/>
      <c r="KJG19" s="5"/>
      <c r="KJH19" s="376"/>
      <c r="KJI19" s="386"/>
      <c r="KJJ19" s="386"/>
      <c r="KJK19" s="306"/>
      <c r="KJL19" s="389"/>
      <c r="KJM19" s="389"/>
      <c r="KJN19" s="389"/>
      <c r="KJO19" s="112"/>
      <c r="KJP19" s="112"/>
      <c r="KJQ19" s="112"/>
      <c r="KJR19" s="112"/>
      <c r="KJS19" s="112"/>
      <c r="KJT19" s="112"/>
      <c r="KJU19" s="112"/>
      <c r="KJV19" s="112"/>
      <c r="KKS19" s="5"/>
      <c r="KKT19" s="397"/>
      <c r="KKU19" s="397"/>
      <c r="KKV19" s="397"/>
      <c r="KKW19" s="397"/>
      <c r="KKX19" s="397"/>
      <c r="KKY19" s="397"/>
      <c r="KKZ19" s="397"/>
      <c r="KLA19" s="397"/>
      <c r="KLB19" s="397"/>
      <c r="KLC19" s="397"/>
      <c r="KLD19" s="397"/>
      <c r="KLE19" s="397"/>
      <c r="KLF19" s="397"/>
      <c r="KLG19" s="397"/>
      <c r="KLH19" s="397"/>
      <c r="KLI19" s="397"/>
      <c r="KLJ19" s="397"/>
      <c r="KLK19" s="397"/>
      <c r="KLL19" s="397"/>
      <c r="KLM19" s="397"/>
      <c r="KLN19" s="5"/>
      <c r="KLO19" s="5"/>
      <c r="KLP19" s="376"/>
      <c r="KLQ19" s="386"/>
      <c r="KLR19" s="386"/>
      <c r="KLS19" s="306"/>
      <c r="KLT19" s="389"/>
      <c r="KLU19" s="389"/>
      <c r="KLV19" s="389"/>
      <c r="KLW19" s="112"/>
      <c r="KLX19" s="112"/>
      <c r="KLY19" s="112"/>
      <c r="KLZ19" s="112"/>
      <c r="KMA19" s="112"/>
      <c r="KMB19" s="112"/>
      <c r="KMC19" s="112"/>
      <c r="KMD19" s="112"/>
      <c r="KNA19" s="5"/>
      <c r="KNB19" s="397"/>
      <c r="KNC19" s="397"/>
      <c r="KND19" s="397"/>
      <c r="KNE19" s="397"/>
      <c r="KNF19" s="397"/>
      <c r="KNG19" s="397"/>
      <c r="KNH19" s="397"/>
      <c r="KNI19" s="397"/>
      <c r="KNJ19" s="397"/>
      <c r="KNK19" s="397"/>
      <c r="KNL19" s="397"/>
      <c r="KNM19" s="397"/>
      <c r="KNN19" s="397"/>
      <c r="KNO19" s="397"/>
      <c r="KNP19" s="397"/>
      <c r="KNQ19" s="397"/>
      <c r="KNR19" s="397"/>
      <c r="KNS19" s="397"/>
      <c r="KNT19" s="397"/>
      <c r="KNU19" s="397"/>
      <c r="KNV19" s="5"/>
      <c r="KNW19" s="5"/>
      <c r="KNX19" s="376"/>
      <c r="KNY19" s="386"/>
      <c r="KNZ19" s="386"/>
      <c r="KOA19" s="306"/>
      <c r="KOB19" s="389"/>
      <c r="KOC19" s="389"/>
      <c r="KOD19" s="389"/>
      <c r="KOE19" s="112"/>
      <c r="KOF19" s="112"/>
      <c r="KOG19" s="112"/>
      <c r="KOH19" s="112"/>
      <c r="KOI19" s="112"/>
      <c r="KOJ19" s="112"/>
      <c r="KOK19" s="112"/>
      <c r="KOL19" s="112"/>
      <c r="KPI19" s="5"/>
      <c r="KPJ19" s="397"/>
      <c r="KPK19" s="397"/>
      <c r="KPL19" s="397"/>
      <c r="KPM19" s="397"/>
      <c r="KPN19" s="397"/>
      <c r="KPO19" s="397"/>
      <c r="KPP19" s="397"/>
      <c r="KPQ19" s="397"/>
      <c r="KPR19" s="397"/>
      <c r="KPS19" s="397"/>
      <c r="KPT19" s="397"/>
      <c r="KPU19" s="397"/>
      <c r="KPV19" s="397"/>
      <c r="KPW19" s="397"/>
      <c r="KPX19" s="397"/>
      <c r="KPY19" s="397"/>
      <c r="KPZ19" s="397"/>
      <c r="KQA19" s="397"/>
      <c r="KQB19" s="397"/>
      <c r="KQC19" s="397"/>
      <c r="KQD19" s="5"/>
      <c r="KQE19" s="5"/>
      <c r="KQF19" s="376"/>
      <c r="KQG19" s="386"/>
      <c r="KQH19" s="386"/>
      <c r="KQI19" s="306"/>
      <c r="KQJ19" s="389"/>
      <c r="KQK19" s="389"/>
      <c r="KQL19" s="389"/>
      <c r="KQM19" s="112"/>
      <c r="KQN19" s="112"/>
      <c r="KQO19" s="112"/>
      <c r="KQP19" s="112"/>
      <c r="KQQ19" s="112"/>
      <c r="KQR19" s="112"/>
      <c r="KQS19" s="112"/>
      <c r="KQT19" s="112"/>
      <c r="KRQ19" s="5"/>
      <c r="KRR19" s="397"/>
      <c r="KRS19" s="397"/>
      <c r="KRT19" s="397"/>
      <c r="KRU19" s="397"/>
      <c r="KRV19" s="397"/>
      <c r="KRW19" s="397"/>
      <c r="KRX19" s="397"/>
      <c r="KRY19" s="397"/>
      <c r="KRZ19" s="397"/>
      <c r="KSA19" s="397"/>
      <c r="KSB19" s="397"/>
      <c r="KSC19" s="397"/>
      <c r="KSD19" s="397"/>
      <c r="KSE19" s="397"/>
      <c r="KSF19" s="397"/>
      <c r="KSG19" s="397"/>
      <c r="KSH19" s="397"/>
      <c r="KSI19" s="397"/>
      <c r="KSJ19" s="397"/>
      <c r="KSK19" s="397"/>
      <c r="KSL19" s="5"/>
      <c r="KSM19" s="5"/>
      <c r="KSN19" s="376"/>
      <c r="KSO19" s="386"/>
      <c r="KSP19" s="386"/>
      <c r="KSQ19" s="306"/>
      <c r="KSR19" s="389"/>
      <c r="KSS19" s="389"/>
      <c r="KST19" s="389"/>
      <c r="KSU19" s="112"/>
      <c r="KSV19" s="112"/>
      <c r="KSW19" s="112"/>
      <c r="KSX19" s="112"/>
      <c r="KSY19" s="112"/>
      <c r="KSZ19" s="112"/>
      <c r="KTA19" s="112"/>
      <c r="KTB19" s="112"/>
      <c r="KTY19" s="5"/>
      <c r="KTZ19" s="397"/>
      <c r="KUA19" s="397"/>
      <c r="KUB19" s="397"/>
      <c r="KUC19" s="397"/>
      <c r="KUD19" s="397"/>
      <c r="KUE19" s="397"/>
      <c r="KUF19" s="397"/>
      <c r="KUG19" s="397"/>
      <c r="KUH19" s="397"/>
      <c r="KUI19" s="397"/>
      <c r="KUJ19" s="397"/>
      <c r="KUK19" s="397"/>
      <c r="KUL19" s="397"/>
      <c r="KUM19" s="397"/>
      <c r="KUN19" s="397"/>
      <c r="KUO19" s="397"/>
      <c r="KUP19" s="397"/>
      <c r="KUQ19" s="397"/>
      <c r="KUR19" s="397"/>
      <c r="KUS19" s="397"/>
      <c r="KUT19" s="5"/>
      <c r="KUU19" s="5"/>
      <c r="KUV19" s="376"/>
      <c r="KUW19" s="386"/>
      <c r="KUX19" s="386"/>
      <c r="KUY19" s="306"/>
      <c r="KUZ19" s="389"/>
      <c r="KVA19" s="389"/>
      <c r="KVB19" s="389"/>
      <c r="KVC19" s="112"/>
      <c r="KVD19" s="112"/>
      <c r="KVE19" s="112"/>
      <c r="KVF19" s="112"/>
      <c r="KVG19" s="112"/>
      <c r="KVH19" s="112"/>
      <c r="KVI19" s="112"/>
      <c r="KVJ19" s="112"/>
      <c r="KWG19" s="5"/>
      <c r="KWH19" s="397"/>
      <c r="KWI19" s="397"/>
      <c r="KWJ19" s="397"/>
      <c r="KWK19" s="397"/>
      <c r="KWL19" s="397"/>
      <c r="KWM19" s="397"/>
      <c r="KWN19" s="397"/>
      <c r="KWO19" s="397"/>
      <c r="KWP19" s="397"/>
      <c r="KWQ19" s="397"/>
      <c r="KWR19" s="397"/>
      <c r="KWS19" s="397"/>
      <c r="KWT19" s="397"/>
      <c r="KWU19" s="397"/>
      <c r="KWV19" s="397"/>
      <c r="KWW19" s="397"/>
      <c r="KWX19" s="397"/>
      <c r="KWY19" s="397"/>
      <c r="KWZ19" s="397"/>
      <c r="KXA19" s="397"/>
      <c r="KXB19" s="5"/>
      <c r="KXC19" s="5"/>
      <c r="KXD19" s="376"/>
      <c r="KXE19" s="386"/>
      <c r="KXF19" s="386"/>
      <c r="KXG19" s="306"/>
      <c r="KXH19" s="389"/>
      <c r="KXI19" s="389"/>
      <c r="KXJ19" s="389"/>
      <c r="KXK19" s="112"/>
      <c r="KXL19" s="112"/>
      <c r="KXM19" s="112"/>
      <c r="KXN19" s="112"/>
      <c r="KXO19" s="112"/>
      <c r="KXP19" s="112"/>
      <c r="KXQ19" s="112"/>
      <c r="KXR19" s="112"/>
      <c r="KYO19" s="5"/>
      <c r="KYP19" s="397"/>
      <c r="KYQ19" s="397"/>
      <c r="KYR19" s="397"/>
      <c r="KYS19" s="397"/>
      <c r="KYT19" s="397"/>
      <c r="KYU19" s="397"/>
      <c r="KYV19" s="397"/>
      <c r="KYW19" s="397"/>
      <c r="KYX19" s="397"/>
      <c r="KYY19" s="397"/>
      <c r="KYZ19" s="397"/>
      <c r="KZA19" s="397"/>
      <c r="KZB19" s="397"/>
      <c r="KZC19" s="397"/>
      <c r="KZD19" s="397"/>
      <c r="KZE19" s="397"/>
      <c r="KZF19" s="397"/>
      <c r="KZG19" s="397"/>
      <c r="KZH19" s="397"/>
      <c r="KZI19" s="397"/>
      <c r="KZJ19" s="5"/>
      <c r="KZK19" s="5"/>
      <c r="KZL19" s="376"/>
      <c r="KZM19" s="386"/>
      <c r="KZN19" s="386"/>
      <c r="KZO19" s="306"/>
      <c r="KZP19" s="389"/>
      <c r="KZQ19" s="389"/>
      <c r="KZR19" s="389"/>
      <c r="KZS19" s="112"/>
      <c r="KZT19" s="112"/>
      <c r="KZU19" s="112"/>
      <c r="KZV19" s="112"/>
      <c r="KZW19" s="112"/>
      <c r="KZX19" s="112"/>
      <c r="KZY19" s="112"/>
      <c r="KZZ19" s="112"/>
      <c r="LAW19" s="5"/>
      <c r="LAX19" s="397"/>
      <c r="LAY19" s="397"/>
      <c r="LAZ19" s="397"/>
      <c r="LBA19" s="397"/>
      <c r="LBB19" s="397"/>
      <c r="LBC19" s="397"/>
      <c r="LBD19" s="397"/>
      <c r="LBE19" s="397"/>
      <c r="LBF19" s="397"/>
      <c r="LBG19" s="397"/>
      <c r="LBH19" s="397"/>
      <c r="LBI19" s="397"/>
      <c r="LBJ19" s="397"/>
      <c r="LBK19" s="397"/>
      <c r="LBL19" s="397"/>
      <c r="LBM19" s="397"/>
      <c r="LBN19" s="397"/>
      <c r="LBO19" s="397"/>
      <c r="LBP19" s="397"/>
      <c r="LBQ19" s="397"/>
      <c r="LBR19" s="5"/>
      <c r="LBS19" s="5"/>
      <c r="LBT19" s="376"/>
      <c r="LBU19" s="386"/>
      <c r="LBV19" s="386"/>
      <c r="LBW19" s="306"/>
      <c r="LBX19" s="389"/>
      <c r="LBY19" s="389"/>
      <c r="LBZ19" s="389"/>
      <c r="LCA19" s="112"/>
      <c r="LCB19" s="112"/>
      <c r="LCC19" s="112"/>
      <c r="LCD19" s="112"/>
      <c r="LCE19" s="112"/>
      <c r="LCF19" s="112"/>
      <c r="LCG19" s="112"/>
      <c r="LCH19" s="112"/>
      <c r="LDE19" s="5"/>
      <c r="LDF19" s="397"/>
      <c r="LDG19" s="397"/>
      <c r="LDH19" s="397"/>
      <c r="LDI19" s="397"/>
      <c r="LDJ19" s="397"/>
      <c r="LDK19" s="397"/>
      <c r="LDL19" s="397"/>
      <c r="LDM19" s="397"/>
      <c r="LDN19" s="397"/>
      <c r="LDO19" s="397"/>
      <c r="LDP19" s="397"/>
      <c r="LDQ19" s="397"/>
      <c r="LDR19" s="397"/>
      <c r="LDS19" s="397"/>
      <c r="LDT19" s="397"/>
      <c r="LDU19" s="397"/>
      <c r="LDV19" s="397"/>
      <c r="LDW19" s="397"/>
      <c r="LDX19" s="397"/>
      <c r="LDY19" s="397"/>
      <c r="LDZ19" s="5"/>
      <c r="LEA19" s="5"/>
      <c r="LEB19" s="376"/>
      <c r="LEC19" s="386"/>
      <c r="LED19" s="386"/>
      <c r="LEE19" s="306"/>
      <c r="LEF19" s="389"/>
      <c r="LEG19" s="389"/>
      <c r="LEH19" s="389"/>
      <c r="LEI19" s="112"/>
      <c r="LEJ19" s="112"/>
      <c r="LEK19" s="112"/>
      <c r="LEL19" s="112"/>
      <c r="LEM19" s="112"/>
      <c r="LEN19" s="112"/>
      <c r="LEO19" s="112"/>
      <c r="LEP19" s="112"/>
      <c r="LFM19" s="5"/>
      <c r="LFN19" s="397"/>
      <c r="LFO19" s="397"/>
      <c r="LFP19" s="397"/>
      <c r="LFQ19" s="397"/>
      <c r="LFR19" s="397"/>
      <c r="LFS19" s="397"/>
      <c r="LFT19" s="397"/>
      <c r="LFU19" s="397"/>
      <c r="LFV19" s="397"/>
      <c r="LFW19" s="397"/>
      <c r="LFX19" s="397"/>
      <c r="LFY19" s="397"/>
      <c r="LFZ19" s="397"/>
      <c r="LGA19" s="397"/>
      <c r="LGB19" s="397"/>
      <c r="LGC19" s="397"/>
      <c r="LGD19" s="397"/>
      <c r="LGE19" s="397"/>
      <c r="LGF19" s="397"/>
      <c r="LGG19" s="397"/>
      <c r="LGH19" s="5"/>
      <c r="LGI19" s="5"/>
      <c r="LGJ19" s="376"/>
      <c r="LGK19" s="386"/>
      <c r="LGL19" s="386"/>
      <c r="LGM19" s="306"/>
      <c r="LGN19" s="389"/>
      <c r="LGO19" s="389"/>
      <c r="LGP19" s="389"/>
      <c r="LGQ19" s="112"/>
      <c r="LGR19" s="112"/>
      <c r="LGS19" s="112"/>
      <c r="LGT19" s="112"/>
      <c r="LGU19" s="112"/>
      <c r="LGV19" s="112"/>
      <c r="LGW19" s="112"/>
      <c r="LGX19" s="112"/>
      <c r="LHU19" s="5"/>
      <c r="LHV19" s="397"/>
      <c r="LHW19" s="397"/>
      <c r="LHX19" s="397"/>
      <c r="LHY19" s="397"/>
      <c r="LHZ19" s="397"/>
      <c r="LIA19" s="397"/>
      <c r="LIB19" s="397"/>
      <c r="LIC19" s="397"/>
      <c r="LID19" s="397"/>
      <c r="LIE19" s="397"/>
      <c r="LIF19" s="397"/>
      <c r="LIG19" s="397"/>
      <c r="LIH19" s="397"/>
      <c r="LII19" s="397"/>
      <c r="LIJ19" s="397"/>
      <c r="LIK19" s="397"/>
      <c r="LIL19" s="397"/>
      <c r="LIM19" s="397"/>
      <c r="LIN19" s="397"/>
      <c r="LIO19" s="397"/>
      <c r="LIP19" s="5"/>
      <c r="LIQ19" s="5"/>
      <c r="LIR19" s="376"/>
      <c r="LIS19" s="386"/>
      <c r="LIT19" s="386"/>
      <c r="LIU19" s="306"/>
      <c r="LIV19" s="389"/>
      <c r="LIW19" s="389"/>
      <c r="LIX19" s="389"/>
      <c r="LIY19" s="112"/>
      <c r="LIZ19" s="112"/>
      <c r="LJA19" s="112"/>
      <c r="LJB19" s="112"/>
      <c r="LJC19" s="112"/>
      <c r="LJD19" s="112"/>
      <c r="LJE19" s="112"/>
      <c r="LJF19" s="112"/>
      <c r="LKC19" s="5"/>
      <c r="LKD19" s="397"/>
      <c r="LKE19" s="397"/>
      <c r="LKF19" s="397"/>
      <c r="LKG19" s="397"/>
      <c r="LKH19" s="397"/>
      <c r="LKI19" s="397"/>
      <c r="LKJ19" s="397"/>
      <c r="LKK19" s="397"/>
      <c r="LKL19" s="397"/>
      <c r="LKM19" s="397"/>
      <c r="LKN19" s="397"/>
      <c r="LKO19" s="397"/>
      <c r="LKP19" s="397"/>
      <c r="LKQ19" s="397"/>
      <c r="LKR19" s="397"/>
      <c r="LKS19" s="397"/>
      <c r="LKT19" s="397"/>
      <c r="LKU19" s="397"/>
      <c r="LKV19" s="397"/>
      <c r="LKW19" s="397"/>
      <c r="LKX19" s="5"/>
      <c r="LKY19" s="5"/>
      <c r="LKZ19" s="376"/>
      <c r="LLA19" s="386"/>
      <c r="LLB19" s="386"/>
      <c r="LLC19" s="306"/>
      <c r="LLD19" s="389"/>
      <c r="LLE19" s="389"/>
      <c r="LLF19" s="389"/>
      <c r="LLG19" s="112"/>
      <c r="LLH19" s="112"/>
      <c r="LLI19" s="112"/>
      <c r="LLJ19" s="112"/>
      <c r="LLK19" s="112"/>
      <c r="LLL19" s="112"/>
      <c r="LLM19" s="112"/>
      <c r="LLN19" s="112"/>
      <c r="LMK19" s="5"/>
      <c r="LML19" s="397"/>
      <c r="LMM19" s="397"/>
      <c r="LMN19" s="397"/>
      <c r="LMO19" s="397"/>
      <c r="LMP19" s="397"/>
      <c r="LMQ19" s="397"/>
      <c r="LMR19" s="397"/>
      <c r="LMS19" s="397"/>
      <c r="LMT19" s="397"/>
      <c r="LMU19" s="397"/>
      <c r="LMV19" s="397"/>
      <c r="LMW19" s="397"/>
      <c r="LMX19" s="397"/>
      <c r="LMY19" s="397"/>
      <c r="LMZ19" s="397"/>
      <c r="LNA19" s="397"/>
      <c r="LNB19" s="397"/>
      <c r="LNC19" s="397"/>
      <c r="LND19" s="397"/>
      <c r="LNE19" s="397"/>
      <c r="LNF19" s="5"/>
      <c r="LNG19" s="5"/>
      <c r="LNH19" s="376"/>
      <c r="LNI19" s="386"/>
      <c r="LNJ19" s="386"/>
      <c r="LNK19" s="306"/>
      <c r="LNL19" s="389"/>
      <c r="LNM19" s="389"/>
      <c r="LNN19" s="389"/>
      <c r="LNO19" s="112"/>
      <c r="LNP19" s="112"/>
      <c r="LNQ19" s="112"/>
      <c r="LNR19" s="112"/>
      <c r="LNS19" s="112"/>
      <c r="LNT19" s="112"/>
      <c r="LNU19" s="112"/>
      <c r="LNV19" s="112"/>
      <c r="LOS19" s="5"/>
      <c r="LOT19" s="397"/>
      <c r="LOU19" s="397"/>
      <c r="LOV19" s="397"/>
      <c r="LOW19" s="397"/>
      <c r="LOX19" s="397"/>
      <c r="LOY19" s="397"/>
      <c r="LOZ19" s="397"/>
      <c r="LPA19" s="397"/>
      <c r="LPB19" s="397"/>
      <c r="LPC19" s="397"/>
      <c r="LPD19" s="397"/>
      <c r="LPE19" s="397"/>
      <c r="LPF19" s="397"/>
      <c r="LPG19" s="397"/>
      <c r="LPH19" s="397"/>
      <c r="LPI19" s="397"/>
      <c r="LPJ19" s="397"/>
      <c r="LPK19" s="397"/>
      <c r="LPL19" s="397"/>
      <c r="LPM19" s="397"/>
      <c r="LPN19" s="5"/>
      <c r="LPO19" s="5"/>
      <c r="LPP19" s="376"/>
      <c r="LPQ19" s="386"/>
      <c r="LPR19" s="386"/>
      <c r="LPS19" s="306"/>
      <c r="LPT19" s="389"/>
      <c r="LPU19" s="389"/>
      <c r="LPV19" s="389"/>
      <c r="LPW19" s="112"/>
      <c r="LPX19" s="112"/>
      <c r="LPY19" s="112"/>
      <c r="LPZ19" s="112"/>
      <c r="LQA19" s="112"/>
      <c r="LQB19" s="112"/>
      <c r="LQC19" s="112"/>
      <c r="LQD19" s="112"/>
      <c r="LRA19" s="5"/>
      <c r="LRB19" s="397"/>
      <c r="LRC19" s="397"/>
      <c r="LRD19" s="397"/>
      <c r="LRE19" s="397"/>
      <c r="LRF19" s="397"/>
      <c r="LRG19" s="397"/>
      <c r="LRH19" s="397"/>
      <c r="LRI19" s="397"/>
      <c r="LRJ19" s="397"/>
      <c r="LRK19" s="397"/>
      <c r="LRL19" s="397"/>
      <c r="LRM19" s="397"/>
      <c r="LRN19" s="397"/>
      <c r="LRO19" s="397"/>
      <c r="LRP19" s="397"/>
      <c r="LRQ19" s="397"/>
      <c r="LRR19" s="397"/>
      <c r="LRS19" s="397"/>
      <c r="LRT19" s="397"/>
      <c r="LRU19" s="397"/>
      <c r="LRV19" s="5"/>
      <c r="LRW19" s="5"/>
      <c r="LRX19" s="376"/>
      <c r="LRY19" s="386"/>
      <c r="LRZ19" s="386"/>
      <c r="LSA19" s="306"/>
      <c r="LSB19" s="389"/>
      <c r="LSC19" s="389"/>
      <c r="LSD19" s="389"/>
      <c r="LSE19" s="112"/>
      <c r="LSF19" s="112"/>
      <c r="LSG19" s="112"/>
      <c r="LSH19" s="112"/>
      <c r="LSI19" s="112"/>
      <c r="LSJ19" s="112"/>
      <c r="LSK19" s="112"/>
      <c r="LSL19" s="112"/>
      <c r="LTI19" s="5"/>
      <c r="LTJ19" s="397"/>
      <c r="LTK19" s="397"/>
      <c r="LTL19" s="397"/>
      <c r="LTM19" s="397"/>
      <c r="LTN19" s="397"/>
      <c r="LTO19" s="397"/>
      <c r="LTP19" s="397"/>
      <c r="LTQ19" s="397"/>
      <c r="LTR19" s="397"/>
      <c r="LTS19" s="397"/>
      <c r="LTT19" s="397"/>
      <c r="LTU19" s="397"/>
      <c r="LTV19" s="397"/>
      <c r="LTW19" s="397"/>
      <c r="LTX19" s="397"/>
      <c r="LTY19" s="397"/>
      <c r="LTZ19" s="397"/>
      <c r="LUA19" s="397"/>
      <c r="LUB19" s="397"/>
      <c r="LUC19" s="397"/>
      <c r="LUD19" s="5"/>
      <c r="LUE19" s="5"/>
      <c r="LUF19" s="376"/>
      <c r="LUG19" s="386"/>
      <c r="LUH19" s="386"/>
      <c r="LUI19" s="306"/>
      <c r="LUJ19" s="389"/>
      <c r="LUK19" s="389"/>
      <c r="LUL19" s="389"/>
      <c r="LUM19" s="112"/>
      <c r="LUN19" s="112"/>
      <c r="LUO19" s="112"/>
      <c r="LUP19" s="112"/>
      <c r="LUQ19" s="112"/>
      <c r="LUR19" s="112"/>
      <c r="LUS19" s="112"/>
      <c r="LUT19" s="112"/>
      <c r="LVQ19" s="5"/>
      <c r="LVR19" s="397"/>
      <c r="LVS19" s="397"/>
      <c r="LVT19" s="397"/>
      <c r="LVU19" s="397"/>
      <c r="LVV19" s="397"/>
      <c r="LVW19" s="397"/>
      <c r="LVX19" s="397"/>
      <c r="LVY19" s="397"/>
      <c r="LVZ19" s="397"/>
      <c r="LWA19" s="397"/>
      <c r="LWB19" s="397"/>
      <c r="LWC19" s="397"/>
      <c r="LWD19" s="397"/>
      <c r="LWE19" s="397"/>
      <c r="LWF19" s="397"/>
      <c r="LWG19" s="397"/>
      <c r="LWH19" s="397"/>
      <c r="LWI19" s="397"/>
      <c r="LWJ19" s="397"/>
      <c r="LWK19" s="397"/>
      <c r="LWL19" s="5"/>
      <c r="LWM19" s="5"/>
      <c r="LWN19" s="376"/>
      <c r="LWO19" s="386"/>
      <c r="LWP19" s="386"/>
      <c r="LWQ19" s="306"/>
      <c r="LWR19" s="389"/>
      <c r="LWS19" s="389"/>
      <c r="LWT19" s="389"/>
      <c r="LWU19" s="112"/>
      <c r="LWV19" s="112"/>
      <c r="LWW19" s="112"/>
      <c r="LWX19" s="112"/>
      <c r="LWY19" s="112"/>
      <c r="LWZ19" s="112"/>
      <c r="LXA19" s="112"/>
      <c r="LXB19" s="112"/>
      <c r="LXY19" s="5"/>
      <c r="LXZ19" s="397"/>
      <c r="LYA19" s="397"/>
      <c r="LYB19" s="397"/>
      <c r="LYC19" s="397"/>
      <c r="LYD19" s="397"/>
      <c r="LYE19" s="397"/>
      <c r="LYF19" s="397"/>
      <c r="LYG19" s="397"/>
      <c r="LYH19" s="397"/>
      <c r="LYI19" s="397"/>
      <c r="LYJ19" s="397"/>
      <c r="LYK19" s="397"/>
      <c r="LYL19" s="397"/>
      <c r="LYM19" s="397"/>
      <c r="LYN19" s="397"/>
      <c r="LYO19" s="397"/>
      <c r="LYP19" s="397"/>
      <c r="LYQ19" s="397"/>
      <c r="LYR19" s="397"/>
      <c r="LYS19" s="397"/>
      <c r="LYT19" s="5"/>
      <c r="LYU19" s="5"/>
      <c r="LYV19" s="376"/>
      <c r="LYW19" s="386"/>
      <c r="LYX19" s="386"/>
      <c r="LYY19" s="306"/>
      <c r="LYZ19" s="389"/>
      <c r="LZA19" s="389"/>
      <c r="LZB19" s="389"/>
      <c r="LZC19" s="112"/>
      <c r="LZD19" s="112"/>
      <c r="LZE19" s="112"/>
      <c r="LZF19" s="112"/>
      <c r="LZG19" s="112"/>
      <c r="LZH19" s="112"/>
      <c r="LZI19" s="112"/>
      <c r="LZJ19" s="112"/>
      <c r="MAG19" s="5"/>
      <c r="MAH19" s="397"/>
      <c r="MAI19" s="397"/>
      <c r="MAJ19" s="397"/>
      <c r="MAK19" s="397"/>
      <c r="MAL19" s="397"/>
      <c r="MAM19" s="397"/>
      <c r="MAN19" s="397"/>
      <c r="MAO19" s="397"/>
      <c r="MAP19" s="397"/>
      <c r="MAQ19" s="397"/>
      <c r="MAR19" s="397"/>
      <c r="MAS19" s="397"/>
      <c r="MAT19" s="397"/>
      <c r="MAU19" s="397"/>
      <c r="MAV19" s="397"/>
      <c r="MAW19" s="397"/>
      <c r="MAX19" s="397"/>
      <c r="MAY19" s="397"/>
      <c r="MAZ19" s="397"/>
      <c r="MBA19" s="397"/>
      <c r="MBB19" s="5"/>
      <c r="MBC19" s="5"/>
      <c r="MBD19" s="376"/>
      <c r="MBE19" s="386"/>
      <c r="MBF19" s="386"/>
      <c r="MBG19" s="306"/>
      <c r="MBH19" s="389"/>
      <c r="MBI19" s="389"/>
      <c r="MBJ19" s="389"/>
      <c r="MBK19" s="112"/>
      <c r="MBL19" s="112"/>
      <c r="MBM19" s="112"/>
      <c r="MBN19" s="112"/>
      <c r="MBO19" s="112"/>
      <c r="MBP19" s="112"/>
      <c r="MBQ19" s="112"/>
      <c r="MBR19" s="112"/>
      <c r="MCO19" s="5"/>
      <c r="MCP19" s="397"/>
      <c r="MCQ19" s="397"/>
      <c r="MCR19" s="397"/>
      <c r="MCS19" s="397"/>
      <c r="MCT19" s="397"/>
      <c r="MCU19" s="397"/>
      <c r="MCV19" s="397"/>
      <c r="MCW19" s="397"/>
      <c r="MCX19" s="397"/>
      <c r="MCY19" s="397"/>
      <c r="MCZ19" s="397"/>
      <c r="MDA19" s="397"/>
      <c r="MDB19" s="397"/>
      <c r="MDC19" s="397"/>
      <c r="MDD19" s="397"/>
      <c r="MDE19" s="397"/>
      <c r="MDF19" s="397"/>
      <c r="MDG19" s="397"/>
      <c r="MDH19" s="397"/>
      <c r="MDI19" s="397"/>
      <c r="MDJ19" s="5"/>
      <c r="MDK19" s="5"/>
      <c r="MDL19" s="376"/>
      <c r="MDM19" s="386"/>
      <c r="MDN19" s="386"/>
      <c r="MDO19" s="306"/>
      <c r="MDP19" s="389"/>
      <c r="MDQ19" s="389"/>
      <c r="MDR19" s="389"/>
      <c r="MDS19" s="112"/>
      <c r="MDT19" s="112"/>
      <c r="MDU19" s="112"/>
      <c r="MDV19" s="112"/>
      <c r="MDW19" s="112"/>
      <c r="MDX19" s="112"/>
      <c r="MDY19" s="112"/>
      <c r="MDZ19" s="112"/>
      <c r="MEW19" s="5"/>
      <c r="MEX19" s="397"/>
      <c r="MEY19" s="397"/>
      <c r="MEZ19" s="397"/>
      <c r="MFA19" s="397"/>
      <c r="MFB19" s="397"/>
      <c r="MFC19" s="397"/>
      <c r="MFD19" s="397"/>
      <c r="MFE19" s="397"/>
      <c r="MFF19" s="397"/>
      <c r="MFG19" s="397"/>
      <c r="MFH19" s="397"/>
      <c r="MFI19" s="397"/>
      <c r="MFJ19" s="397"/>
      <c r="MFK19" s="397"/>
      <c r="MFL19" s="397"/>
      <c r="MFM19" s="397"/>
      <c r="MFN19" s="397"/>
      <c r="MFO19" s="397"/>
      <c r="MFP19" s="397"/>
      <c r="MFQ19" s="397"/>
      <c r="MFR19" s="5"/>
      <c r="MFS19" s="5"/>
      <c r="MFT19" s="376"/>
      <c r="MFU19" s="386"/>
      <c r="MFV19" s="386"/>
      <c r="MFW19" s="306"/>
      <c r="MFX19" s="389"/>
      <c r="MFY19" s="389"/>
      <c r="MFZ19" s="389"/>
      <c r="MGA19" s="112"/>
      <c r="MGB19" s="112"/>
      <c r="MGC19" s="112"/>
      <c r="MGD19" s="112"/>
      <c r="MGE19" s="112"/>
      <c r="MGF19" s="112"/>
      <c r="MGG19" s="112"/>
      <c r="MGH19" s="112"/>
      <c r="MHE19" s="5"/>
      <c r="MHF19" s="397"/>
      <c r="MHG19" s="397"/>
      <c r="MHH19" s="397"/>
      <c r="MHI19" s="397"/>
      <c r="MHJ19" s="397"/>
      <c r="MHK19" s="397"/>
      <c r="MHL19" s="397"/>
      <c r="MHM19" s="397"/>
      <c r="MHN19" s="397"/>
      <c r="MHO19" s="397"/>
      <c r="MHP19" s="397"/>
      <c r="MHQ19" s="397"/>
      <c r="MHR19" s="397"/>
      <c r="MHS19" s="397"/>
      <c r="MHT19" s="397"/>
      <c r="MHU19" s="397"/>
      <c r="MHV19" s="397"/>
      <c r="MHW19" s="397"/>
      <c r="MHX19" s="397"/>
      <c r="MHY19" s="397"/>
      <c r="MHZ19" s="5"/>
      <c r="MIA19" s="5"/>
      <c r="MIB19" s="376"/>
      <c r="MIC19" s="386"/>
      <c r="MID19" s="386"/>
      <c r="MIE19" s="306"/>
      <c r="MIF19" s="389"/>
      <c r="MIG19" s="389"/>
      <c r="MIH19" s="389"/>
      <c r="MII19" s="112"/>
      <c r="MIJ19" s="112"/>
      <c r="MIK19" s="112"/>
      <c r="MIL19" s="112"/>
      <c r="MIM19" s="112"/>
      <c r="MIN19" s="112"/>
      <c r="MIO19" s="112"/>
      <c r="MIP19" s="112"/>
      <c r="MJM19" s="5"/>
      <c r="MJN19" s="397"/>
      <c r="MJO19" s="397"/>
      <c r="MJP19" s="397"/>
      <c r="MJQ19" s="397"/>
      <c r="MJR19" s="397"/>
      <c r="MJS19" s="397"/>
      <c r="MJT19" s="397"/>
      <c r="MJU19" s="397"/>
      <c r="MJV19" s="397"/>
      <c r="MJW19" s="397"/>
      <c r="MJX19" s="397"/>
      <c r="MJY19" s="397"/>
      <c r="MJZ19" s="397"/>
      <c r="MKA19" s="397"/>
      <c r="MKB19" s="397"/>
      <c r="MKC19" s="397"/>
      <c r="MKD19" s="397"/>
      <c r="MKE19" s="397"/>
      <c r="MKF19" s="397"/>
      <c r="MKG19" s="397"/>
      <c r="MKH19" s="5"/>
      <c r="MKI19" s="5"/>
      <c r="MKJ19" s="376"/>
      <c r="MKK19" s="386"/>
      <c r="MKL19" s="386"/>
      <c r="MKM19" s="306"/>
      <c r="MKN19" s="389"/>
      <c r="MKO19" s="389"/>
      <c r="MKP19" s="389"/>
      <c r="MKQ19" s="112"/>
      <c r="MKR19" s="112"/>
      <c r="MKS19" s="112"/>
      <c r="MKT19" s="112"/>
      <c r="MKU19" s="112"/>
      <c r="MKV19" s="112"/>
      <c r="MKW19" s="112"/>
      <c r="MKX19" s="112"/>
      <c r="MLU19" s="5"/>
      <c r="MLV19" s="397"/>
      <c r="MLW19" s="397"/>
      <c r="MLX19" s="397"/>
      <c r="MLY19" s="397"/>
      <c r="MLZ19" s="397"/>
      <c r="MMA19" s="397"/>
      <c r="MMB19" s="397"/>
      <c r="MMC19" s="397"/>
      <c r="MMD19" s="397"/>
      <c r="MME19" s="397"/>
      <c r="MMF19" s="397"/>
      <c r="MMG19" s="397"/>
      <c r="MMH19" s="397"/>
      <c r="MMI19" s="397"/>
      <c r="MMJ19" s="397"/>
      <c r="MMK19" s="397"/>
      <c r="MML19" s="397"/>
      <c r="MMM19" s="397"/>
      <c r="MMN19" s="397"/>
      <c r="MMO19" s="397"/>
      <c r="MMP19" s="5"/>
      <c r="MMQ19" s="5"/>
      <c r="MMR19" s="376"/>
      <c r="MMS19" s="386"/>
      <c r="MMT19" s="386"/>
      <c r="MMU19" s="306"/>
      <c r="MMV19" s="389"/>
      <c r="MMW19" s="389"/>
      <c r="MMX19" s="389"/>
      <c r="MMY19" s="112"/>
      <c r="MMZ19" s="112"/>
      <c r="MNA19" s="112"/>
      <c r="MNB19" s="112"/>
      <c r="MNC19" s="112"/>
      <c r="MND19" s="112"/>
      <c r="MNE19" s="112"/>
      <c r="MNF19" s="112"/>
      <c r="MOC19" s="5"/>
      <c r="MOD19" s="397"/>
      <c r="MOE19" s="397"/>
      <c r="MOF19" s="397"/>
      <c r="MOG19" s="397"/>
      <c r="MOH19" s="397"/>
      <c r="MOI19" s="397"/>
      <c r="MOJ19" s="397"/>
      <c r="MOK19" s="397"/>
      <c r="MOL19" s="397"/>
      <c r="MOM19" s="397"/>
      <c r="MON19" s="397"/>
      <c r="MOO19" s="397"/>
      <c r="MOP19" s="397"/>
      <c r="MOQ19" s="397"/>
      <c r="MOR19" s="397"/>
      <c r="MOS19" s="397"/>
      <c r="MOT19" s="397"/>
      <c r="MOU19" s="397"/>
      <c r="MOV19" s="397"/>
      <c r="MOW19" s="397"/>
      <c r="MOX19" s="5"/>
      <c r="MOY19" s="5"/>
      <c r="MOZ19" s="376"/>
      <c r="MPA19" s="386"/>
      <c r="MPB19" s="386"/>
      <c r="MPC19" s="306"/>
      <c r="MPD19" s="389"/>
      <c r="MPE19" s="389"/>
      <c r="MPF19" s="389"/>
      <c r="MPG19" s="112"/>
      <c r="MPH19" s="112"/>
      <c r="MPI19" s="112"/>
      <c r="MPJ19" s="112"/>
      <c r="MPK19" s="112"/>
      <c r="MPL19" s="112"/>
      <c r="MPM19" s="112"/>
      <c r="MPN19" s="112"/>
      <c r="MQK19" s="5"/>
      <c r="MQL19" s="397"/>
      <c r="MQM19" s="397"/>
      <c r="MQN19" s="397"/>
      <c r="MQO19" s="397"/>
      <c r="MQP19" s="397"/>
      <c r="MQQ19" s="397"/>
      <c r="MQR19" s="397"/>
      <c r="MQS19" s="397"/>
      <c r="MQT19" s="397"/>
      <c r="MQU19" s="397"/>
      <c r="MQV19" s="397"/>
      <c r="MQW19" s="397"/>
      <c r="MQX19" s="397"/>
      <c r="MQY19" s="397"/>
      <c r="MQZ19" s="397"/>
      <c r="MRA19" s="397"/>
      <c r="MRB19" s="397"/>
      <c r="MRC19" s="397"/>
      <c r="MRD19" s="397"/>
      <c r="MRE19" s="397"/>
      <c r="MRF19" s="5"/>
      <c r="MRG19" s="5"/>
      <c r="MRH19" s="376"/>
      <c r="MRI19" s="386"/>
      <c r="MRJ19" s="386"/>
      <c r="MRK19" s="306"/>
      <c r="MRL19" s="389"/>
      <c r="MRM19" s="389"/>
      <c r="MRN19" s="389"/>
      <c r="MRO19" s="112"/>
      <c r="MRP19" s="112"/>
      <c r="MRQ19" s="112"/>
      <c r="MRR19" s="112"/>
      <c r="MRS19" s="112"/>
      <c r="MRT19" s="112"/>
      <c r="MRU19" s="112"/>
      <c r="MRV19" s="112"/>
      <c r="MSS19" s="5"/>
      <c r="MST19" s="397"/>
      <c r="MSU19" s="397"/>
      <c r="MSV19" s="397"/>
      <c r="MSW19" s="397"/>
      <c r="MSX19" s="397"/>
      <c r="MSY19" s="397"/>
      <c r="MSZ19" s="397"/>
      <c r="MTA19" s="397"/>
      <c r="MTB19" s="397"/>
      <c r="MTC19" s="397"/>
      <c r="MTD19" s="397"/>
      <c r="MTE19" s="397"/>
      <c r="MTF19" s="397"/>
      <c r="MTG19" s="397"/>
      <c r="MTH19" s="397"/>
      <c r="MTI19" s="397"/>
      <c r="MTJ19" s="397"/>
      <c r="MTK19" s="397"/>
      <c r="MTL19" s="397"/>
      <c r="MTM19" s="397"/>
      <c r="MTN19" s="5"/>
      <c r="MTO19" s="5"/>
      <c r="MTP19" s="376"/>
      <c r="MTQ19" s="386"/>
      <c r="MTR19" s="386"/>
      <c r="MTS19" s="306"/>
      <c r="MTT19" s="389"/>
      <c r="MTU19" s="389"/>
      <c r="MTV19" s="389"/>
      <c r="MTW19" s="112"/>
      <c r="MTX19" s="112"/>
      <c r="MTY19" s="112"/>
      <c r="MTZ19" s="112"/>
      <c r="MUA19" s="112"/>
      <c r="MUB19" s="112"/>
      <c r="MUC19" s="112"/>
      <c r="MUD19" s="112"/>
      <c r="MVA19" s="5"/>
      <c r="MVB19" s="397"/>
      <c r="MVC19" s="397"/>
      <c r="MVD19" s="397"/>
      <c r="MVE19" s="397"/>
      <c r="MVF19" s="397"/>
      <c r="MVG19" s="397"/>
      <c r="MVH19" s="397"/>
      <c r="MVI19" s="397"/>
      <c r="MVJ19" s="397"/>
      <c r="MVK19" s="397"/>
      <c r="MVL19" s="397"/>
      <c r="MVM19" s="397"/>
      <c r="MVN19" s="397"/>
      <c r="MVO19" s="397"/>
      <c r="MVP19" s="397"/>
      <c r="MVQ19" s="397"/>
      <c r="MVR19" s="397"/>
      <c r="MVS19" s="397"/>
      <c r="MVT19" s="397"/>
      <c r="MVU19" s="397"/>
      <c r="MVV19" s="5"/>
      <c r="MVW19" s="5"/>
      <c r="MVX19" s="376"/>
      <c r="MVY19" s="386"/>
      <c r="MVZ19" s="386"/>
      <c r="MWA19" s="306"/>
      <c r="MWB19" s="389"/>
      <c r="MWC19" s="389"/>
      <c r="MWD19" s="389"/>
      <c r="MWE19" s="112"/>
      <c r="MWF19" s="112"/>
      <c r="MWG19" s="112"/>
      <c r="MWH19" s="112"/>
      <c r="MWI19" s="112"/>
      <c r="MWJ19" s="112"/>
      <c r="MWK19" s="112"/>
      <c r="MWL19" s="112"/>
      <c r="MXI19" s="5"/>
      <c r="MXJ19" s="397"/>
      <c r="MXK19" s="397"/>
      <c r="MXL19" s="397"/>
      <c r="MXM19" s="397"/>
      <c r="MXN19" s="397"/>
      <c r="MXO19" s="397"/>
      <c r="MXP19" s="397"/>
      <c r="MXQ19" s="397"/>
      <c r="MXR19" s="397"/>
      <c r="MXS19" s="397"/>
      <c r="MXT19" s="397"/>
      <c r="MXU19" s="397"/>
      <c r="MXV19" s="397"/>
      <c r="MXW19" s="397"/>
      <c r="MXX19" s="397"/>
      <c r="MXY19" s="397"/>
      <c r="MXZ19" s="397"/>
      <c r="MYA19" s="397"/>
      <c r="MYB19" s="397"/>
      <c r="MYC19" s="397"/>
      <c r="MYD19" s="5"/>
      <c r="MYE19" s="5"/>
      <c r="MYF19" s="376"/>
      <c r="MYG19" s="386"/>
      <c r="MYH19" s="386"/>
      <c r="MYI19" s="306"/>
      <c r="MYJ19" s="389"/>
      <c r="MYK19" s="389"/>
      <c r="MYL19" s="389"/>
      <c r="MYM19" s="112"/>
      <c r="MYN19" s="112"/>
      <c r="MYO19" s="112"/>
      <c r="MYP19" s="112"/>
      <c r="MYQ19" s="112"/>
      <c r="MYR19" s="112"/>
      <c r="MYS19" s="112"/>
      <c r="MYT19" s="112"/>
      <c r="MZQ19" s="5"/>
      <c r="MZR19" s="397"/>
      <c r="MZS19" s="397"/>
      <c r="MZT19" s="397"/>
      <c r="MZU19" s="397"/>
      <c r="MZV19" s="397"/>
      <c r="MZW19" s="397"/>
      <c r="MZX19" s="397"/>
      <c r="MZY19" s="397"/>
      <c r="MZZ19" s="397"/>
      <c r="NAA19" s="397"/>
      <c r="NAB19" s="397"/>
      <c r="NAC19" s="397"/>
      <c r="NAD19" s="397"/>
      <c r="NAE19" s="397"/>
      <c r="NAF19" s="397"/>
      <c r="NAG19" s="397"/>
      <c r="NAH19" s="397"/>
      <c r="NAI19" s="397"/>
      <c r="NAJ19" s="397"/>
      <c r="NAK19" s="397"/>
      <c r="NAL19" s="5"/>
      <c r="NAM19" s="5"/>
      <c r="NAN19" s="376"/>
      <c r="NAO19" s="386"/>
      <c r="NAP19" s="386"/>
      <c r="NAQ19" s="306"/>
      <c r="NAR19" s="389"/>
      <c r="NAS19" s="389"/>
      <c r="NAT19" s="389"/>
      <c r="NAU19" s="112"/>
      <c r="NAV19" s="112"/>
      <c r="NAW19" s="112"/>
      <c r="NAX19" s="112"/>
      <c r="NAY19" s="112"/>
      <c r="NAZ19" s="112"/>
      <c r="NBA19" s="112"/>
      <c r="NBB19" s="112"/>
      <c r="NBY19" s="5"/>
      <c r="NBZ19" s="397"/>
      <c r="NCA19" s="397"/>
      <c r="NCB19" s="397"/>
      <c r="NCC19" s="397"/>
      <c r="NCD19" s="397"/>
      <c r="NCE19" s="397"/>
      <c r="NCF19" s="397"/>
      <c r="NCG19" s="397"/>
      <c r="NCH19" s="397"/>
      <c r="NCI19" s="397"/>
      <c r="NCJ19" s="397"/>
      <c r="NCK19" s="397"/>
      <c r="NCL19" s="397"/>
      <c r="NCM19" s="397"/>
      <c r="NCN19" s="397"/>
      <c r="NCO19" s="397"/>
      <c r="NCP19" s="397"/>
      <c r="NCQ19" s="397"/>
      <c r="NCR19" s="397"/>
      <c r="NCS19" s="397"/>
      <c r="NCT19" s="5"/>
      <c r="NCU19" s="5"/>
      <c r="NCV19" s="376"/>
      <c r="NCW19" s="386"/>
      <c r="NCX19" s="386"/>
      <c r="NCY19" s="306"/>
      <c r="NCZ19" s="389"/>
      <c r="NDA19" s="389"/>
      <c r="NDB19" s="389"/>
      <c r="NDC19" s="112"/>
      <c r="NDD19" s="112"/>
      <c r="NDE19" s="112"/>
      <c r="NDF19" s="112"/>
      <c r="NDG19" s="112"/>
      <c r="NDH19" s="112"/>
      <c r="NDI19" s="112"/>
      <c r="NDJ19" s="112"/>
      <c r="NEG19" s="5"/>
      <c r="NEH19" s="397"/>
      <c r="NEI19" s="397"/>
      <c r="NEJ19" s="397"/>
      <c r="NEK19" s="397"/>
      <c r="NEL19" s="397"/>
      <c r="NEM19" s="397"/>
      <c r="NEN19" s="397"/>
      <c r="NEO19" s="397"/>
      <c r="NEP19" s="397"/>
      <c r="NEQ19" s="397"/>
      <c r="NER19" s="397"/>
      <c r="NES19" s="397"/>
      <c r="NET19" s="397"/>
      <c r="NEU19" s="397"/>
      <c r="NEV19" s="397"/>
      <c r="NEW19" s="397"/>
      <c r="NEX19" s="397"/>
      <c r="NEY19" s="397"/>
      <c r="NEZ19" s="397"/>
      <c r="NFA19" s="397"/>
      <c r="NFB19" s="5"/>
      <c r="NFC19" s="5"/>
      <c r="NFD19" s="376"/>
      <c r="NFE19" s="386"/>
      <c r="NFF19" s="386"/>
      <c r="NFG19" s="306"/>
      <c r="NFH19" s="389"/>
      <c r="NFI19" s="389"/>
      <c r="NFJ19" s="389"/>
      <c r="NFK19" s="112"/>
      <c r="NFL19" s="112"/>
      <c r="NFM19" s="112"/>
      <c r="NFN19" s="112"/>
      <c r="NFO19" s="112"/>
      <c r="NFP19" s="112"/>
      <c r="NFQ19" s="112"/>
      <c r="NFR19" s="112"/>
      <c r="NGO19" s="5"/>
      <c r="NGP19" s="397"/>
      <c r="NGQ19" s="397"/>
      <c r="NGR19" s="397"/>
      <c r="NGS19" s="397"/>
      <c r="NGT19" s="397"/>
      <c r="NGU19" s="397"/>
      <c r="NGV19" s="397"/>
      <c r="NGW19" s="397"/>
      <c r="NGX19" s="397"/>
      <c r="NGY19" s="397"/>
      <c r="NGZ19" s="397"/>
      <c r="NHA19" s="397"/>
      <c r="NHB19" s="397"/>
      <c r="NHC19" s="397"/>
      <c r="NHD19" s="397"/>
      <c r="NHE19" s="397"/>
      <c r="NHF19" s="397"/>
      <c r="NHG19" s="397"/>
      <c r="NHH19" s="397"/>
      <c r="NHI19" s="397"/>
      <c r="NHJ19" s="5"/>
      <c r="NHK19" s="5"/>
      <c r="NHL19" s="376"/>
      <c r="NHM19" s="386"/>
      <c r="NHN19" s="386"/>
      <c r="NHO19" s="306"/>
      <c r="NHP19" s="389"/>
      <c r="NHQ19" s="389"/>
      <c r="NHR19" s="389"/>
      <c r="NHS19" s="112"/>
      <c r="NHT19" s="112"/>
      <c r="NHU19" s="112"/>
      <c r="NHV19" s="112"/>
      <c r="NHW19" s="112"/>
      <c r="NHX19" s="112"/>
      <c r="NHY19" s="112"/>
      <c r="NHZ19" s="112"/>
      <c r="NIW19" s="5"/>
      <c r="NIX19" s="397"/>
      <c r="NIY19" s="397"/>
      <c r="NIZ19" s="397"/>
      <c r="NJA19" s="397"/>
      <c r="NJB19" s="397"/>
      <c r="NJC19" s="397"/>
      <c r="NJD19" s="397"/>
      <c r="NJE19" s="397"/>
      <c r="NJF19" s="397"/>
      <c r="NJG19" s="397"/>
      <c r="NJH19" s="397"/>
      <c r="NJI19" s="397"/>
      <c r="NJJ19" s="397"/>
      <c r="NJK19" s="397"/>
      <c r="NJL19" s="397"/>
      <c r="NJM19" s="397"/>
      <c r="NJN19" s="397"/>
      <c r="NJO19" s="397"/>
      <c r="NJP19" s="397"/>
      <c r="NJQ19" s="397"/>
      <c r="NJR19" s="5"/>
      <c r="NJS19" s="5"/>
      <c r="NJT19" s="376"/>
      <c r="NJU19" s="386"/>
      <c r="NJV19" s="386"/>
      <c r="NJW19" s="306"/>
      <c r="NJX19" s="389"/>
      <c r="NJY19" s="389"/>
      <c r="NJZ19" s="389"/>
      <c r="NKA19" s="112"/>
      <c r="NKB19" s="112"/>
      <c r="NKC19" s="112"/>
      <c r="NKD19" s="112"/>
      <c r="NKE19" s="112"/>
      <c r="NKF19" s="112"/>
      <c r="NKG19" s="112"/>
      <c r="NKH19" s="112"/>
      <c r="NLE19" s="5"/>
      <c r="NLF19" s="397"/>
      <c r="NLG19" s="397"/>
      <c r="NLH19" s="397"/>
      <c r="NLI19" s="397"/>
      <c r="NLJ19" s="397"/>
      <c r="NLK19" s="397"/>
      <c r="NLL19" s="397"/>
      <c r="NLM19" s="397"/>
      <c r="NLN19" s="397"/>
      <c r="NLO19" s="397"/>
      <c r="NLP19" s="397"/>
      <c r="NLQ19" s="397"/>
      <c r="NLR19" s="397"/>
      <c r="NLS19" s="397"/>
      <c r="NLT19" s="397"/>
      <c r="NLU19" s="397"/>
      <c r="NLV19" s="397"/>
      <c r="NLW19" s="397"/>
      <c r="NLX19" s="397"/>
      <c r="NLY19" s="397"/>
      <c r="NLZ19" s="5"/>
      <c r="NMA19" s="5"/>
      <c r="NMB19" s="376"/>
      <c r="NMC19" s="386"/>
      <c r="NMD19" s="386"/>
      <c r="NME19" s="306"/>
      <c r="NMF19" s="389"/>
      <c r="NMG19" s="389"/>
      <c r="NMH19" s="389"/>
      <c r="NMI19" s="112"/>
      <c r="NMJ19" s="112"/>
      <c r="NMK19" s="112"/>
      <c r="NML19" s="112"/>
      <c r="NMM19" s="112"/>
      <c r="NMN19" s="112"/>
      <c r="NMO19" s="112"/>
      <c r="NMP19" s="112"/>
      <c r="NNM19" s="5"/>
      <c r="NNN19" s="397"/>
      <c r="NNO19" s="397"/>
      <c r="NNP19" s="397"/>
      <c r="NNQ19" s="397"/>
      <c r="NNR19" s="397"/>
      <c r="NNS19" s="397"/>
      <c r="NNT19" s="397"/>
      <c r="NNU19" s="397"/>
      <c r="NNV19" s="397"/>
      <c r="NNW19" s="397"/>
      <c r="NNX19" s="397"/>
      <c r="NNY19" s="397"/>
      <c r="NNZ19" s="397"/>
      <c r="NOA19" s="397"/>
      <c r="NOB19" s="397"/>
      <c r="NOC19" s="397"/>
      <c r="NOD19" s="397"/>
      <c r="NOE19" s="397"/>
      <c r="NOF19" s="397"/>
      <c r="NOG19" s="397"/>
      <c r="NOH19" s="5"/>
      <c r="NOI19" s="5"/>
      <c r="NOJ19" s="376"/>
      <c r="NOK19" s="386"/>
      <c r="NOL19" s="386"/>
      <c r="NOM19" s="306"/>
      <c r="NON19" s="389"/>
      <c r="NOO19" s="389"/>
      <c r="NOP19" s="389"/>
      <c r="NOQ19" s="112"/>
      <c r="NOR19" s="112"/>
      <c r="NOS19" s="112"/>
      <c r="NOT19" s="112"/>
      <c r="NOU19" s="112"/>
      <c r="NOV19" s="112"/>
      <c r="NOW19" s="112"/>
      <c r="NOX19" s="112"/>
      <c r="NPU19" s="5"/>
      <c r="NPV19" s="397"/>
      <c r="NPW19" s="397"/>
      <c r="NPX19" s="397"/>
      <c r="NPY19" s="397"/>
      <c r="NPZ19" s="397"/>
      <c r="NQA19" s="397"/>
      <c r="NQB19" s="397"/>
      <c r="NQC19" s="397"/>
      <c r="NQD19" s="397"/>
      <c r="NQE19" s="397"/>
      <c r="NQF19" s="397"/>
      <c r="NQG19" s="397"/>
      <c r="NQH19" s="397"/>
      <c r="NQI19" s="397"/>
      <c r="NQJ19" s="397"/>
      <c r="NQK19" s="397"/>
      <c r="NQL19" s="397"/>
      <c r="NQM19" s="397"/>
      <c r="NQN19" s="397"/>
      <c r="NQO19" s="397"/>
      <c r="NQP19" s="5"/>
      <c r="NQQ19" s="5"/>
      <c r="NQR19" s="376"/>
      <c r="NQS19" s="386"/>
      <c r="NQT19" s="386"/>
      <c r="NQU19" s="306"/>
      <c r="NQV19" s="389"/>
      <c r="NQW19" s="389"/>
      <c r="NQX19" s="389"/>
      <c r="NQY19" s="112"/>
      <c r="NQZ19" s="112"/>
      <c r="NRA19" s="112"/>
      <c r="NRB19" s="112"/>
      <c r="NRC19" s="112"/>
      <c r="NRD19" s="112"/>
      <c r="NRE19" s="112"/>
      <c r="NRF19" s="112"/>
      <c r="NSC19" s="5"/>
      <c r="NSD19" s="397"/>
      <c r="NSE19" s="397"/>
      <c r="NSF19" s="397"/>
      <c r="NSG19" s="397"/>
      <c r="NSH19" s="397"/>
      <c r="NSI19" s="397"/>
      <c r="NSJ19" s="397"/>
      <c r="NSK19" s="397"/>
      <c r="NSL19" s="397"/>
      <c r="NSM19" s="397"/>
      <c r="NSN19" s="397"/>
      <c r="NSO19" s="397"/>
      <c r="NSP19" s="397"/>
      <c r="NSQ19" s="397"/>
      <c r="NSR19" s="397"/>
      <c r="NSS19" s="397"/>
      <c r="NST19" s="397"/>
      <c r="NSU19" s="397"/>
      <c r="NSV19" s="397"/>
      <c r="NSW19" s="397"/>
      <c r="NSX19" s="5"/>
      <c r="NSY19" s="5"/>
      <c r="NSZ19" s="376"/>
      <c r="NTA19" s="386"/>
      <c r="NTB19" s="386"/>
      <c r="NTC19" s="306"/>
      <c r="NTD19" s="389"/>
      <c r="NTE19" s="389"/>
      <c r="NTF19" s="389"/>
      <c r="NTG19" s="112"/>
      <c r="NTH19" s="112"/>
      <c r="NTI19" s="112"/>
      <c r="NTJ19" s="112"/>
      <c r="NTK19" s="112"/>
      <c r="NTL19" s="112"/>
      <c r="NTM19" s="112"/>
      <c r="NTN19" s="112"/>
      <c r="NUK19" s="5"/>
      <c r="NUL19" s="397"/>
      <c r="NUM19" s="397"/>
      <c r="NUN19" s="397"/>
      <c r="NUO19" s="397"/>
      <c r="NUP19" s="397"/>
      <c r="NUQ19" s="397"/>
      <c r="NUR19" s="397"/>
      <c r="NUS19" s="397"/>
      <c r="NUT19" s="397"/>
      <c r="NUU19" s="397"/>
      <c r="NUV19" s="397"/>
      <c r="NUW19" s="397"/>
      <c r="NUX19" s="397"/>
      <c r="NUY19" s="397"/>
      <c r="NUZ19" s="397"/>
      <c r="NVA19" s="397"/>
      <c r="NVB19" s="397"/>
      <c r="NVC19" s="397"/>
      <c r="NVD19" s="397"/>
      <c r="NVE19" s="397"/>
      <c r="NVF19" s="5"/>
      <c r="NVG19" s="5"/>
      <c r="NVH19" s="376"/>
      <c r="NVI19" s="386"/>
      <c r="NVJ19" s="386"/>
      <c r="NVK19" s="306"/>
      <c r="NVL19" s="389"/>
      <c r="NVM19" s="389"/>
      <c r="NVN19" s="389"/>
      <c r="NVO19" s="112"/>
      <c r="NVP19" s="112"/>
      <c r="NVQ19" s="112"/>
      <c r="NVR19" s="112"/>
      <c r="NVS19" s="112"/>
      <c r="NVT19" s="112"/>
      <c r="NVU19" s="112"/>
      <c r="NVV19" s="112"/>
      <c r="NWS19" s="5"/>
      <c r="NWT19" s="397"/>
      <c r="NWU19" s="397"/>
      <c r="NWV19" s="397"/>
      <c r="NWW19" s="397"/>
      <c r="NWX19" s="397"/>
      <c r="NWY19" s="397"/>
      <c r="NWZ19" s="397"/>
      <c r="NXA19" s="397"/>
      <c r="NXB19" s="397"/>
      <c r="NXC19" s="397"/>
      <c r="NXD19" s="397"/>
      <c r="NXE19" s="397"/>
      <c r="NXF19" s="397"/>
      <c r="NXG19" s="397"/>
      <c r="NXH19" s="397"/>
      <c r="NXI19" s="397"/>
      <c r="NXJ19" s="397"/>
      <c r="NXK19" s="397"/>
      <c r="NXL19" s="397"/>
      <c r="NXM19" s="397"/>
      <c r="NXN19" s="5"/>
      <c r="NXO19" s="5"/>
      <c r="NXP19" s="376"/>
      <c r="NXQ19" s="386"/>
      <c r="NXR19" s="386"/>
      <c r="NXS19" s="306"/>
      <c r="NXT19" s="389"/>
      <c r="NXU19" s="389"/>
      <c r="NXV19" s="389"/>
      <c r="NXW19" s="112"/>
      <c r="NXX19" s="112"/>
      <c r="NXY19" s="112"/>
      <c r="NXZ19" s="112"/>
      <c r="NYA19" s="112"/>
      <c r="NYB19" s="112"/>
      <c r="NYC19" s="112"/>
      <c r="NYD19" s="112"/>
      <c r="NZA19" s="5"/>
      <c r="NZB19" s="397"/>
      <c r="NZC19" s="397"/>
      <c r="NZD19" s="397"/>
      <c r="NZE19" s="397"/>
      <c r="NZF19" s="397"/>
      <c r="NZG19" s="397"/>
      <c r="NZH19" s="397"/>
      <c r="NZI19" s="397"/>
      <c r="NZJ19" s="397"/>
      <c r="NZK19" s="397"/>
      <c r="NZL19" s="397"/>
      <c r="NZM19" s="397"/>
      <c r="NZN19" s="397"/>
      <c r="NZO19" s="397"/>
      <c r="NZP19" s="397"/>
      <c r="NZQ19" s="397"/>
      <c r="NZR19" s="397"/>
      <c r="NZS19" s="397"/>
      <c r="NZT19" s="397"/>
      <c r="NZU19" s="397"/>
      <c r="NZV19" s="5"/>
      <c r="NZW19" s="5"/>
      <c r="NZX19" s="376"/>
      <c r="NZY19" s="386"/>
      <c r="NZZ19" s="386"/>
      <c r="OAA19" s="306"/>
      <c r="OAB19" s="389"/>
      <c r="OAC19" s="389"/>
      <c r="OAD19" s="389"/>
      <c r="OAE19" s="112"/>
      <c r="OAF19" s="112"/>
      <c r="OAG19" s="112"/>
      <c r="OAH19" s="112"/>
      <c r="OAI19" s="112"/>
      <c r="OAJ19" s="112"/>
      <c r="OAK19" s="112"/>
      <c r="OAL19" s="112"/>
      <c r="OBI19" s="5"/>
      <c r="OBJ19" s="397"/>
      <c r="OBK19" s="397"/>
      <c r="OBL19" s="397"/>
      <c r="OBM19" s="397"/>
      <c r="OBN19" s="397"/>
      <c r="OBO19" s="397"/>
      <c r="OBP19" s="397"/>
      <c r="OBQ19" s="397"/>
      <c r="OBR19" s="397"/>
      <c r="OBS19" s="397"/>
      <c r="OBT19" s="397"/>
      <c r="OBU19" s="397"/>
      <c r="OBV19" s="397"/>
      <c r="OBW19" s="397"/>
      <c r="OBX19" s="397"/>
      <c r="OBY19" s="397"/>
      <c r="OBZ19" s="397"/>
      <c r="OCA19" s="397"/>
      <c r="OCB19" s="397"/>
      <c r="OCC19" s="397"/>
      <c r="OCD19" s="5"/>
      <c r="OCE19" s="5"/>
      <c r="OCF19" s="376"/>
      <c r="OCG19" s="386"/>
      <c r="OCH19" s="386"/>
      <c r="OCI19" s="306"/>
      <c r="OCJ19" s="389"/>
      <c r="OCK19" s="389"/>
      <c r="OCL19" s="389"/>
      <c r="OCM19" s="112"/>
      <c r="OCN19" s="112"/>
      <c r="OCO19" s="112"/>
      <c r="OCP19" s="112"/>
      <c r="OCQ19" s="112"/>
      <c r="OCR19" s="112"/>
      <c r="OCS19" s="112"/>
      <c r="OCT19" s="112"/>
      <c r="ODQ19" s="5"/>
      <c r="ODR19" s="397"/>
      <c r="ODS19" s="397"/>
      <c r="ODT19" s="397"/>
      <c r="ODU19" s="397"/>
      <c r="ODV19" s="397"/>
      <c r="ODW19" s="397"/>
      <c r="ODX19" s="397"/>
      <c r="ODY19" s="397"/>
      <c r="ODZ19" s="397"/>
      <c r="OEA19" s="397"/>
      <c r="OEB19" s="397"/>
      <c r="OEC19" s="397"/>
      <c r="OED19" s="397"/>
      <c r="OEE19" s="397"/>
      <c r="OEF19" s="397"/>
      <c r="OEG19" s="397"/>
      <c r="OEH19" s="397"/>
      <c r="OEI19" s="397"/>
      <c r="OEJ19" s="397"/>
      <c r="OEK19" s="397"/>
      <c r="OEL19" s="5"/>
      <c r="OEM19" s="5"/>
      <c r="OEN19" s="376"/>
      <c r="OEO19" s="386"/>
      <c r="OEP19" s="386"/>
      <c r="OEQ19" s="306"/>
      <c r="OER19" s="389"/>
      <c r="OES19" s="389"/>
      <c r="OET19" s="389"/>
      <c r="OEU19" s="112"/>
      <c r="OEV19" s="112"/>
      <c r="OEW19" s="112"/>
      <c r="OEX19" s="112"/>
      <c r="OEY19" s="112"/>
      <c r="OEZ19" s="112"/>
      <c r="OFA19" s="112"/>
      <c r="OFB19" s="112"/>
      <c r="OFY19" s="5"/>
      <c r="OFZ19" s="397"/>
      <c r="OGA19" s="397"/>
      <c r="OGB19" s="397"/>
      <c r="OGC19" s="397"/>
      <c r="OGD19" s="397"/>
      <c r="OGE19" s="397"/>
      <c r="OGF19" s="397"/>
      <c r="OGG19" s="397"/>
      <c r="OGH19" s="397"/>
      <c r="OGI19" s="397"/>
      <c r="OGJ19" s="397"/>
      <c r="OGK19" s="397"/>
      <c r="OGL19" s="397"/>
      <c r="OGM19" s="397"/>
      <c r="OGN19" s="397"/>
      <c r="OGO19" s="397"/>
      <c r="OGP19" s="397"/>
      <c r="OGQ19" s="397"/>
      <c r="OGR19" s="397"/>
      <c r="OGS19" s="397"/>
      <c r="OGT19" s="5"/>
      <c r="OGU19" s="5"/>
      <c r="OGV19" s="376"/>
      <c r="OGW19" s="386"/>
      <c r="OGX19" s="386"/>
      <c r="OGY19" s="306"/>
      <c r="OGZ19" s="389"/>
      <c r="OHA19" s="389"/>
      <c r="OHB19" s="389"/>
      <c r="OHC19" s="112"/>
      <c r="OHD19" s="112"/>
      <c r="OHE19" s="112"/>
      <c r="OHF19" s="112"/>
      <c r="OHG19" s="112"/>
      <c r="OHH19" s="112"/>
      <c r="OHI19" s="112"/>
      <c r="OHJ19" s="112"/>
      <c r="OIG19" s="5"/>
      <c r="OIH19" s="397"/>
      <c r="OII19" s="397"/>
      <c r="OIJ19" s="397"/>
      <c r="OIK19" s="397"/>
      <c r="OIL19" s="397"/>
      <c r="OIM19" s="397"/>
      <c r="OIN19" s="397"/>
      <c r="OIO19" s="397"/>
      <c r="OIP19" s="397"/>
      <c r="OIQ19" s="397"/>
      <c r="OIR19" s="397"/>
      <c r="OIS19" s="397"/>
      <c r="OIT19" s="397"/>
      <c r="OIU19" s="397"/>
      <c r="OIV19" s="397"/>
      <c r="OIW19" s="397"/>
      <c r="OIX19" s="397"/>
      <c r="OIY19" s="397"/>
      <c r="OIZ19" s="397"/>
      <c r="OJA19" s="397"/>
      <c r="OJB19" s="5"/>
      <c r="OJC19" s="5"/>
      <c r="OJD19" s="376"/>
      <c r="OJE19" s="386"/>
      <c r="OJF19" s="386"/>
      <c r="OJG19" s="306"/>
      <c r="OJH19" s="389"/>
      <c r="OJI19" s="389"/>
      <c r="OJJ19" s="389"/>
      <c r="OJK19" s="112"/>
      <c r="OJL19" s="112"/>
      <c r="OJM19" s="112"/>
      <c r="OJN19" s="112"/>
      <c r="OJO19" s="112"/>
      <c r="OJP19" s="112"/>
      <c r="OJQ19" s="112"/>
      <c r="OJR19" s="112"/>
      <c r="OKO19" s="5"/>
      <c r="OKP19" s="397"/>
      <c r="OKQ19" s="397"/>
      <c r="OKR19" s="397"/>
      <c r="OKS19" s="397"/>
      <c r="OKT19" s="397"/>
      <c r="OKU19" s="397"/>
      <c r="OKV19" s="397"/>
      <c r="OKW19" s="397"/>
      <c r="OKX19" s="397"/>
      <c r="OKY19" s="397"/>
      <c r="OKZ19" s="397"/>
      <c r="OLA19" s="397"/>
      <c r="OLB19" s="397"/>
      <c r="OLC19" s="397"/>
      <c r="OLD19" s="397"/>
      <c r="OLE19" s="397"/>
      <c r="OLF19" s="397"/>
      <c r="OLG19" s="397"/>
      <c r="OLH19" s="397"/>
      <c r="OLI19" s="397"/>
      <c r="OLJ19" s="5"/>
      <c r="OLK19" s="5"/>
      <c r="OLL19" s="376"/>
      <c r="OLM19" s="386"/>
      <c r="OLN19" s="386"/>
      <c r="OLO19" s="306"/>
      <c r="OLP19" s="389"/>
      <c r="OLQ19" s="389"/>
      <c r="OLR19" s="389"/>
      <c r="OLS19" s="112"/>
      <c r="OLT19" s="112"/>
      <c r="OLU19" s="112"/>
      <c r="OLV19" s="112"/>
      <c r="OLW19" s="112"/>
      <c r="OLX19" s="112"/>
      <c r="OLY19" s="112"/>
      <c r="OLZ19" s="112"/>
      <c r="OMW19" s="5"/>
      <c r="OMX19" s="397"/>
      <c r="OMY19" s="397"/>
      <c r="OMZ19" s="397"/>
      <c r="ONA19" s="397"/>
      <c r="ONB19" s="397"/>
      <c r="ONC19" s="397"/>
      <c r="OND19" s="397"/>
      <c r="ONE19" s="397"/>
      <c r="ONF19" s="397"/>
      <c r="ONG19" s="397"/>
      <c r="ONH19" s="397"/>
      <c r="ONI19" s="397"/>
      <c r="ONJ19" s="397"/>
      <c r="ONK19" s="397"/>
      <c r="ONL19" s="397"/>
      <c r="ONM19" s="397"/>
      <c r="ONN19" s="397"/>
      <c r="ONO19" s="397"/>
      <c r="ONP19" s="397"/>
      <c r="ONQ19" s="397"/>
      <c r="ONR19" s="5"/>
      <c r="ONS19" s="5"/>
      <c r="ONT19" s="376"/>
      <c r="ONU19" s="386"/>
      <c r="ONV19" s="386"/>
      <c r="ONW19" s="306"/>
      <c r="ONX19" s="389"/>
      <c r="ONY19" s="389"/>
      <c r="ONZ19" s="389"/>
      <c r="OOA19" s="112"/>
      <c r="OOB19" s="112"/>
      <c r="OOC19" s="112"/>
      <c r="OOD19" s="112"/>
      <c r="OOE19" s="112"/>
      <c r="OOF19" s="112"/>
      <c r="OOG19" s="112"/>
      <c r="OOH19" s="112"/>
      <c r="OPE19" s="5"/>
      <c r="OPF19" s="397"/>
      <c r="OPG19" s="397"/>
      <c r="OPH19" s="397"/>
      <c r="OPI19" s="397"/>
      <c r="OPJ19" s="397"/>
      <c r="OPK19" s="397"/>
      <c r="OPL19" s="397"/>
      <c r="OPM19" s="397"/>
      <c r="OPN19" s="397"/>
      <c r="OPO19" s="397"/>
      <c r="OPP19" s="397"/>
      <c r="OPQ19" s="397"/>
      <c r="OPR19" s="397"/>
      <c r="OPS19" s="397"/>
      <c r="OPT19" s="397"/>
      <c r="OPU19" s="397"/>
      <c r="OPV19" s="397"/>
      <c r="OPW19" s="397"/>
      <c r="OPX19" s="397"/>
      <c r="OPY19" s="397"/>
      <c r="OPZ19" s="5"/>
      <c r="OQA19" s="5"/>
      <c r="OQB19" s="376"/>
      <c r="OQC19" s="386"/>
      <c r="OQD19" s="386"/>
      <c r="OQE19" s="306"/>
      <c r="OQF19" s="389"/>
      <c r="OQG19" s="389"/>
      <c r="OQH19" s="389"/>
      <c r="OQI19" s="112"/>
      <c r="OQJ19" s="112"/>
      <c r="OQK19" s="112"/>
      <c r="OQL19" s="112"/>
      <c r="OQM19" s="112"/>
      <c r="OQN19" s="112"/>
      <c r="OQO19" s="112"/>
      <c r="OQP19" s="112"/>
      <c r="ORM19" s="5"/>
      <c r="ORN19" s="397"/>
      <c r="ORO19" s="397"/>
      <c r="ORP19" s="397"/>
      <c r="ORQ19" s="397"/>
      <c r="ORR19" s="397"/>
      <c r="ORS19" s="397"/>
      <c r="ORT19" s="397"/>
      <c r="ORU19" s="397"/>
      <c r="ORV19" s="397"/>
      <c r="ORW19" s="397"/>
      <c r="ORX19" s="397"/>
      <c r="ORY19" s="397"/>
      <c r="ORZ19" s="397"/>
      <c r="OSA19" s="397"/>
      <c r="OSB19" s="397"/>
      <c r="OSC19" s="397"/>
      <c r="OSD19" s="397"/>
      <c r="OSE19" s="397"/>
      <c r="OSF19" s="397"/>
      <c r="OSG19" s="397"/>
      <c r="OSH19" s="5"/>
      <c r="OSI19" s="5"/>
      <c r="OSJ19" s="376"/>
      <c r="OSK19" s="386"/>
      <c r="OSL19" s="386"/>
      <c r="OSM19" s="306"/>
      <c r="OSN19" s="389"/>
      <c r="OSO19" s="389"/>
      <c r="OSP19" s="389"/>
      <c r="OSQ19" s="112"/>
      <c r="OSR19" s="112"/>
      <c r="OSS19" s="112"/>
      <c r="OST19" s="112"/>
      <c r="OSU19" s="112"/>
      <c r="OSV19" s="112"/>
      <c r="OSW19" s="112"/>
      <c r="OSX19" s="112"/>
      <c r="OTU19" s="5"/>
      <c r="OTV19" s="397"/>
      <c r="OTW19" s="397"/>
      <c r="OTX19" s="397"/>
      <c r="OTY19" s="397"/>
      <c r="OTZ19" s="397"/>
      <c r="OUA19" s="397"/>
      <c r="OUB19" s="397"/>
      <c r="OUC19" s="397"/>
      <c r="OUD19" s="397"/>
      <c r="OUE19" s="397"/>
      <c r="OUF19" s="397"/>
      <c r="OUG19" s="397"/>
      <c r="OUH19" s="397"/>
      <c r="OUI19" s="397"/>
      <c r="OUJ19" s="397"/>
      <c r="OUK19" s="397"/>
      <c r="OUL19" s="397"/>
      <c r="OUM19" s="397"/>
      <c r="OUN19" s="397"/>
      <c r="OUO19" s="397"/>
      <c r="OUP19" s="5"/>
      <c r="OUQ19" s="5"/>
      <c r="OUR19" s="376"/>
      <c r="OUS19" s="386"/>
      <c r="OUT19" s="386"/>
      <c r="OUU19" s="306"/>
      <c r="OUV19" s="389"/>
      <c r="OUW19" s="389"/>
      <c r="OUX19" s="389"/>
      <c r="OUY19" s="112"/>
      <c r="OUZ19" s="112"/>
      <c r="OVA19" s="112"/>
      <c r="OVB19" s="112"/>
      <c r="OVC19" s="112"/>
      <c r="OVD19" s="112"/>
      <c r="OVE19" s="112"/>
      <c r="OVF19" s="112"/>
      <c r="OWC19" s="5"/>
      <c r="OWD19" s="397"/>
      <c r="OWE19" s="397"/>
      <c r="OWF19" s="397"/>
      <c r="OWG19" s="397"/>
      <c r="OWH19" s="397"/>
      <c r="OWI19" s="397"/>
      <c r="OWJ19" s="397"/>
      <c r="OWK19" s="397"/>
      <c r="OWL19" s="397"/>
      <c r="OWM19" s="397"/>
      <c r="OWN19" s="397"/>
      <c r="OWO19" s="397"/>
      <c r="OWP19" s="397"/>
      <c r="OWQ19" s="397"/>
      <c r="OWR19" s="397"/>
      <c r="OWS19" s="397"/>
      <c r="OWT19" s="397"/>
      <c r="OWU19" s="397"/>
      <c r="OWV19" s="397"/>
      <c r="OWW19" s="397"/>
      <c r="OWX19" s="5"/>
      <c r="OWY19" s="5"/>
      <c r="OWZ19" s="376"/>
      <c r="OXA19" s="386"/>
      <c r="OXB19" s="386"/>
      <c r="OXC19" s="306"/>
      <c r="OXD19" s="389"/>
      <c r="OXE19" s="389"/>
      <c r="OXF19" s="389"/>
      <c r="OXG19" s="112"/>
      <c r="OXH19" s="112"/>
      <c r="OXI19" s="112"/>
      <c r="OXJ19" s="112"/>
      <c r="OXK19" s="112"/>
      <c r="OXL19" s="112"/>
      <c r="OXM19" s="112"/>
      <c r="OXN19" s="112"/>
      <c r="OYK19" s="5"/>
      <c r="OYL19" s="397"/>
      <c r="OYM19" s="397"/>
      <c r="OYN19" s="397"/>
      <c r="OYO19" s="397"/>
      <c r="OYP19" s="397"/>
      <c r="OYQ19" s="397"/>
      <c r="OYR19" s="397"/>
      <c r="OYS19" s="397"/>
      <c r="OYT19" s="397"/>
      <c r="OYU19" s="397"/>
      <c r="OYV19" s="397"/>
      <c r="OYW19" s="397"/>
      <c r="OYX19" s="397"/>
      <c r="OYY19" s="397"/>
      <c r="OYZ19" s="397"/>
      <c r="OZA19" s="397"/>
      <c r="OZB19" s="397"/>
      <c r="OZC19" s="397"/>
      <c r="OZD19" s="397"/>
      <c r="OZE19" s="397"/>
      <c r="OZF19" s="5"/>
      <c r="OZG19" s="5"/>
      <c r="OZH19" s="376"/>
      <c r="OZI19" s="386"/>
      <c r="OZJ19" s="386"/>
      <c r="OZK19" s="306"/>
      <c r="OZL19" s="389"/>
      <c r="OZM19" s="389"/>
      <c r="OZN19" s="389"/>
      <c r="OZO19" s="112"/>
      <c r="OZP19" s="112"/>
      <c r="OZQ19" s="112"/>
      <c r="OZR19" s="112"/>
      <c r="OZS19" s="112"/>
      <c r="OZT19" s="112"/>
      <c r="OZU19" s="112"/>
      <c r="OZV19" s="112"/>
      <c r="PAS19" s="5"/>
      <c r="PAT19" s="397"/>
      <c r="PAU19" s="397"/>
      <c r="PAV19" s="397"/>
      <c r="PAW19" s="397"/>
      <c r="PAX19" s="397"/>
      <c r="PAY19" s="397"/>
      <c r="PAZ19" s="397"/>
      <c r="PBA19" s="397"/>
      <c r="PBB19" s="397"/>
      <c r="PBC19" s="397"/>
      <c r="PBD19" s="397"/>
      <c r="PBE19" s="397"/>
      <c r="PBF19" s="397"/>
      <c r="PBG19" s="397"/>
      <c r="PBH19" s="397"/>
      <c r="PBI19" s="397"/>
      <c r="PBJ19" s="397"/>
      <c r="PBK19" s="397"/>
      <c r="PBL19" s="397"/>
      <c r="PBM19" s="397"/>
      <c r="PBN19" s="5"/>
      <c r="PBO19" s="5"/>
      <c r="PBP19" s="376"/>
      <c r="PBQ19" s="386"/>
      <c r="PBR19" s="386"/>
      <c r="PBS19" s="306"/>
      <c r="PBT19" s="389"/>
      <c r="PBU19" s="389"/>
      <c r="PBV19" s="389"/>
      <c r="PBW19" s="112"/>
      <c r="PBX19" s="112"/>
      <c r="PBY19" s="112"/>
      <c r="PBZ19" s="112"/>
      <c r="PCA19" s="112"/>
      <c r="PCB19" s="112"/>
      <c r="PCC19" s="112"/>
      <c r="PCD19" s="112"/>
      <c r="PDA19" s="5"/>
      <c r="PDB19" s="397"/>
      <c r="PDC19" s="397"/>
      <c r="PDD19" s="397"/>
      <c r="PDE19" s="397"/>
      <c r="PDF19" s="397"/>
      <c r="PDG19" s="397"/>
      <c r="PDH19" s="397"/>
      <c r="PDI19" s="397"/>
      <c r="PDJ19" s="397"/>
      <c r="PDK19" s="397"/>
      <c r="PDL19" s="397"/>
      <c r="PDM19" s="397"/>
      <c r="PDN19" s="397"/>
      <c r="PDO19" s="397"/>
      <c r="PDP19" s="397"/>
      <c r="PDQ19" s="397"/>
      <c r="PDR19" s="397"/>
      <c r="PDS19" s="397"/>
      <c r="PDT19" s="397"/>
      <c r="PDU19" s="397"/>
      <c r="PDV19" s="5"/>
      <c r="PDW19" s="5"/>
      <c r="PDX19" s="376"/>
      <c r="PDY19" s="386"/>
      <c r="PDZ19" s="386"/>
      <c r="PEA19" s="306"/>
      <c r="PEB19" s="389"/>
      <c r="PEC19" s="389"/>
      <c r="PED19" s="389"/>
      <c r="PEE19" s="112"/>
      <c r="PEF19" s="112"/>
      <c r="PEG19" s="112"/>
      <c r="PEH19" s="112"/>
      <c r="PEI19" s="112"/>
      <c r="PEJ19" s="112"/>
      <c r="PEK19" s="112"/>
      <c r="PEL19" s="112"/>
      <c r="PFI19" s="5"/>
      <c r="PFJ19" s="397"/>
      <c r="PFK19" s="397"/>
      <c r="PFL19" s="397"/>
      <c r="PFM19" s="397"/>
      <c r="PFN19" s="397"/>
      <c r="PFO19" s="397"/>
      <c r="PFP19" s="397"/>
      <c r="PFQ19" s="397"/>
      <c r="PFR19" s="397"/>
      <c r="PFS19" s="397"/>
      <c r="PFT19" s="397"/>
      <c r="PFU19" s="397"/>
      <c r="PFV19" s="397"/>
      <c r="PFW19" s="397"/>
      <c r="PFX19" s="397"/>
      <c r="PFY19" s="397"/>
      <c r="PFZ19" s="397"/>
      <c r="PGA19" s="397"/>
      <c r="PGB19" s="397"/>
      <c r="PGC19" s="397"/>
      <c r="PGD19" s="5"/>
      <c r="PGE19" s="5"/>
      <c r="PGF19" s="376"/>
      <c r="PGG19" s="386"/>
      <c r="PGH19" s="386"/>
      <c r="PGI19" s="306"/>
      <c r="PGJ19" s="389"/>
      <c r="PGK19" s="389"/>
      <c r="PGL19" s="389"/>
      <c r="PGM19" s="112"/>
      <c r="PGN19" s="112"/>
      <c r="PGO19" s="112"/>
      <c r="PGP19" s="112"/>
      <c r="PGQ19" s="112"/>
      <c r="PGR19" s="112"/>
      <c r="PGS19" s="112"/>
      <c r="PGT19" s="112"/>
      <c r="PHQ19" s="5"/>
      <c r="PHR19" s="397"/>
      <c r="PHS19" s="397"/>
      <c r="PHT19" s="397"/>
      <c r="PHU19" s="397"/>
      <c r="PHV19" s="397"/>
      <c r="PHW19" s="397"/>
      <c r="PHX19" s="397"/>
      <c r="PHY19" s="397"/>
      <c r="PHZ19" s="397"/>
      <c r="PIA19" s="397"/>
      <c r="PIB19" s="397"/>
      <c r="PIC19" s="397"/>
      <c r="PID19" s="397"/>
      <c r="PIE19" s="397"/>
      <c r="PIF19" s="397"/>
      <c r="PIG19" s="397"/>
      <c r="PIH19" s="397"/>
      <c r="PII19" s="397"/>
      <c r="PIJ19" s="397"/>
      <c r="PIK19" s="397"/>
      <c r="PIL19" s="5"/>
      <c r="PIM19" s="5"/>
      <c r="PIN19" s="376"/>
      <c r="PIO19" s="386"/>
      <c r="PIP19" s="386"/>
      <c r="PIQ19" s="306"/>
      <c r="PIR19" s="389"/>
      <c r="PIS19" s="389"/>
      <c r="PIT19" s="389"/>
      <c r="PIU19" s="112"/>
      <c r="PIV19" s="112"/>
      <c r="PIW19" s="112"/>
      <c r="PIX19" s="112"/>
      <c r="PIY19" s="112"/>
      <c r="PIZ19" s="112"/>
      <c r="PJA19" s="112"/>
      <c r="PJB19" s="112"/>
      <c r="PJY19" s="5"/>
      <c r="PJZ19" s="397"/>
      <c r="PKA19" s="397"/>
      <c r="PKB19" s="397"/>
      <c r="PKC19" s="397"/>
      <c r="PKD19" s="397"/>
      <c r="PKE19" s="397"/>
      <c r="PKF19" s="397"/>
      <c r="PKG19" s="397"/>
      <c r="PKH19" s="397"/>
      <c r="PKI19" s="397"/>
      <c r="PKJ19" s="397"/>
      <c r="PKK19" s="397"/>
      <c r="PKL19" s="397"/>
      <c r="PKM19" s="397"/>
      <c r="PKN19" s="397"/>
      <c r="PKO19" s="397"/>
      <c r="PKP19" s="397"/>
      <c r="PKQ19" s="397"/>
      <c r="PKR19" s="397"/>
      <c r="PKS19" s="397"/>
      <c r="PKT19" s="5"/>
      <c r="PKU19" s="5"/>
      <c r="PKV19" s="376"/>
      <c r="PKW19" s="386"/>
      <c r="PKX19" s="386"/>
      <c r="PKY19" s="306"/>
      <c r="PKZ19" s="389"/>
      <c r="PLA19" s="389"/>
      <c r="PLB19" s="389"/>
      <c r="PLC19" s="112"/>
      <c r="PLD19" s="112"/>
      <c r="PLE19" s="112"/>
      <c r="PLF19" s="112"/>
      <c r="PLG19" s="112"/>
      <c r="PLH19" s="112"/>
      <c r="PLI19" s="112"/>
      <c r="PLJ19" s="112"/>
      <c r="PMG19" s="5"/>
      <c r="PMH19" s="397"/>
      <c r="PMI19" s="397"/>
      <c r="PMJ19" s="397"/>
      <c r="PMK19" s="397"/>
      <c r="PML19" s="397"/>
      <c r="PMM19" s="397"/>
      <c r="PMN19" s="397"/>
      <c r="PMO19" s="397"/>
      <c r="PMP19" s="397"/>
      <c r="PMQ19" s="397"/>
      <c r="PMR19" s="397"/>
      <c r="PMS19" s="397"/>
      <c r="PMT19" s="397"/>
      <c r="PMU19" s="397"/>
      <c r="PMV19" s="397"/>
      <c r="PMW19" s="397"/>
      <c r="PMX19" s="397"/>
      <c r="PMY19" s="397"/>
      <c r="PMZ19" s="397"/>
      <c r="PNA19" s="397"/>
      <c r="PNB19" s="5"/>
      <c r="PNC19" s="5"/>
      <c r="PND19" s="376"/>
      <c r="PNE19" s="386"/>
      <c r="PNF19" s="386"/>
      <c r="PNG19" s="306"/>
      <c r="PNH19" s="389"/>
      <c r="PNI19" s="389"/>
      <c r="PNJ19" s="389"/>
      <c r="PNK19" s="112"/>
      <c r="PNL19" s="112"/>
      <c r="PNM19" s="112"/>
      <c r="PNN19" s="112"/>
      <c r="PNO19" s="112"/>
      <c r="PNP19" s="112"/>
      <c r="PNQ19" s="112"/>
      <c r="PNR19" s="112"/>
      <c r="POO19" s="5"/>
      <c r="POP19" s="397"/>
      <c r="POQ19" s="397"/>
      <c r="POR19" s="397"/>
      <c r="POS19" s="397"/>
      <c r="POT19" s="397"/>
      <c r="POU19" s="397"/>
      <c r="POV19" s="397"/>
      <c r="POW19" s="397"/>
      <c r="POX19" s="397"/>
      <c r="POY19" s="397"/>
      <c r="POZ19" s="397"/>
      <c r="PPA19" s="397"/>
      <c r="PPB19" s="397"/>
      <c r="PPC19" s="397"/>
      <c r="PPD19" s="397"/>
      <c r="PPE19" s="397"/>
      <c r="PPF19" s="397"/>
      <c r="PPG19" s="397"/>
      <c r="PPH19" s="397"/>
      <c r="PPI19" s="397"/>
      <c r="PPJ19" s="5"/>
      <c r="PPK19" s="5"/>
      <c r="PPL19" s="376"/>
      <c r="PPM19" s="386"/>
      <c r="PPN19" s="386"/>
      <c r="PPO19" s="306"/>
      <c r="PPP19" s="389"/>
      <c r="PPQ19" s="389"/>
      <c r="PPR19" s="389"/>
      <c r="PPS19" s="112"/>
      <c r="PPT19" s="112"/>
      <c r="PPU19" s="112"/>
      <c r="PPV19" s="112"/>
      <c r="PPW19" s="112"/>
      <c r="PPX19" s="112"/>
      <c r="PPY19" s="112"/>
      <c r="PPZ19" s="112"/>
      <c r="PQW19" s="5"/>
      <c r="PQX19" s="397"/>
      <c r="PQY19" s="397"/>
      <c r="PQZ19" s="397"/>
      <c r="PRA19" s="397"/>
      <c r="PRB19" s="397"/>
      <c r="PRC19" s="397"/>
      <c r="PRD19" s="397"/>
      <c r="PRE19" s="397"/>
      <c r="PRF19" s="397"/>
      <c r="PRG19" s="397"/>
      <c r="PRH19" s="397"/>
      <c r="PRI19" s="397"/>
      <c r="PRJ19" s="397"/>
      <c r="PRK19" s="397"/>
      <c r="PRL19" s="397"/>
      <c r="PRM19" s="397"/>
      <c r="PRN19" s="397"/>
      <c r="PRO19" s="397"/>
      <c r="PRP19" s="397"/>
      <c r="PRQ19" s="397"/>
      <c r="PRR19" s="5"/>
      <c r="PRS19" s="5"/>
      <c r="PRT19" s="376"/>
      <c r="PRU19" s="386"/>
      <c r="PRV19" s="386"/>
      <c r="PRW19" s="306"/>
      <c r="PRX19" s="389"/>
      <c r="PRY19" s="389"/>
      <c r="PRZ19" s="389"/>
      <c r="PSA19" s="112"/>
      <c r="PSB19" s="112"/>
      <c r="PSC19" s="112"/>
      <c r="PSD19" s="112"/>
      <c r="PSE19" s="112"/>
      <c r="PSF19" s="112"/>
      <c r="PSG19" s="112"/>
      <c r="PSH19" s="112"/>
      <c r="PTE19" s="5"/>
      <c r="PTF19" s="397"/>
      <c r="PTG19" s="397"/>
      <c r="PTH19" s="397"/>
      <c r="PTI19" s="397"/>
      <c r="PTJ19" s="397"/>
      <c r="PTK19" s="397"/>
      <c r="PTL19" s="397"/>
      <c r="PTM19" s="397"/>
      <c r="PTN19" s="397"/>
      <c r="PTO19" s="397"/>
      <c r="PTP19" s="397"/>
      <c r="PTQ19" s="397"/>
      <c r="PTR19" s="397"/>
      <c r="PTS19" s="397"/>
      <c r="PTT19" s="397"/>
      <c r="PTU19" s="397"/>
      <c r="PTV19" s="397"/>
      <c r="PTW19" s="397"/>
      <c r="PTX19" s="397"/>
      <c r="PTY19" s="397"/>
      <c r="PTZ19" s="5"/>
      <c r="PUA19" s="5"/>
      <c r="PUB19" s="376"/>
      <c r="PUC19" s="386"/>
      <c r="PUD19" s="386"/>
      <c r="PUE19" s="306"/>
      <c r="PUF19" s="389"/>
      <c r="PUG19" s="389"/>
      <c r="PUH19" s="389"/>
      <c r="PUI19" s="112"/>
      <c r="PUJ19" s="112"/>
      <c r="PUK19" s="112"/>
      <c r="PUL19" s="112"/>
      <c r="PUM19" s="112"/>
      <c r="PUN19" s="112"/>
      <c r="PUO19" s="112"/>
      <c r="PUP19" s="112"/>
      <c r="PVM19" s="5"/>
      <c r="PVN19" s="397"/>
      <c r="PVO19" s="397"/>
      <c r="PVP19" s="397"/>
      <c r="PVQ19" s="397"/>
      <c r="PVR19" s="397"/>
      <c r="PVS19" s="397"/>
      <c r="PVT19" s="397"/>
      <c r="PVU19" s="397"/>
      <c r="PVV19" s="397"/>
      <c r="PVW19" s="397"/>
      <c r="PVX19" s="397"/>
      <c r="PVY19" s="397"/>
      <c r="PVZ19" s="397"/>
      <c r="PWA19" s="397"/>
      <c r="PWB19" s="397"/>
      <c r="PWC19" s="397"/>
      <c r="PWD19" s="397"/>
      <c r="PWE19" s="397"/>
      <c r="PWF19" s="397"/>
      <c r="PWG19" s="397"/>
      <c r="PWH19" s="5"/>
      <c r="PWI19" s="5"/>
      <c r="PWJ19" s="376"/>
      <c r="PWK19" s="386"/>
      <c r="PWL19" s="386"/>
      <c r="PWM19" s="306"/>
      <c r="PWN19" s="389"/>
      <c r="PWO19" s="389"/>
      <c r="PWP19" s="389"/>
      <c r="PWQ19" s="112"/>
      <c r="PWR19" s="112"/>
      <c r="PWS19" s="112"/>
      <c r="PWT19" s="112"/>
      <c r="PWU19" s="112"/>
      <c r="PWV19" s="112"/>
      <c r="PWW19" s="112"/>
      <c r="PWX19" s="112"/>
      <c r="PXU19" s="5"/>
      <c r="PXV19" s="397"/>
      <c r="PXW19" s="397"/>
      <c r="PXX19" s="397"/>
      <c r="PXY19" s="397"/>
      <c r="PXZ19" s="397"/>
      <c r="PYA19" s="397"/>
      <c r="PYB19" s="397"/>
      <c r="PYC19" s="397"/>
      <c r="PYD19" s="397"/>
      <c r="PYE19" s="397"/>
      <c r="PYF19" s="397"/>
      <c r="PYG19" s="397"/>
      <c r="PYH19" s="397"/>
      <c r="PYI19" s="397"/>
      <c r="PYJ19" s="397"/>
      <c r="PYK19" s="397"/>
      <c r="PYL19" s="397"/>
      <c r="PYM19" s="397"/>
      <c r="PYN19" s="397"/>
      <c r="PYO19" s="397"/>
      <c r="PYP19" s="5"/>
      <c r="PYQ19" s="5"/>
      <c r="PYR19" s="376"/>
      <c r="PYS19" s="386"/>
      <c r="PYT19" s="386"/>
      <c r="PYU19" s="306"/>
      <c r="PYV19" s="389"/>
      <c r="PYW19" s="389"/>
      <c r="PYX19" s="389"/>
      <c r="PYY19" s="112"/>
      <c r="PYZ19" s="112"/>
      <c r="PZA19" s="112"/>
      <c r="PZB19" s="112"/>
      <c r="PZC19" s="112"/>
      <c r="PZD19" s="112"/>
      <c r="PZE19" s="112"/>
      <c r="PZF19" s="112"/>
      <c r="QAC19" s="5"/>
      <c r="QAD19" s="397"/>
      <c r="QAE19" s="397"/>
      <c r="QAF19" s="397"/>
      <c r="QAG19" s="397"/>
      <c r="QAH19" s="397"/>
      <c r="QAI19" s="397"/>
      <c r="QAJ19" s="397"/>
      <c r="QAK19" s="397"/>
      <c r="QAL19" s="397"/>
      <c r="QAM19" s="397"/>
      <c r="QAN19" s="397"/>
      <c r="QAO19" s="397"/>
      <c r="QAP19" s="397"/>
      <c r="QAQ19" s="397"/>
      <c r="QAR19" s="397"/>
      <c r="QAS19" s="397"/>
      <c r="QAT19" s="397"/>
      <c r="QAU19" s="397"/>
      <c r="QAV19" s="397"/>
      <c r="QAW19" s="397"/>
      <c r="QAX19" s="5"/>
      <c r="QAY19" s="5"/>
      <c r="QAZ19" s="376"/>
      <c r="QBA19" s="386"/>
      <c r="QBB19" s="386"/>
      <c r="QBC19" s="306"/>
      <c r="QBD19" s="389"/>
      <c r="QBE19" s="389"/>
      <c r="QBF19" s="389"/>
      <c r="QBG19" s="112"/>
      <c r="QBH19" s="112"/>
      <c r="QBI19" s="112"/>
      <c r="QBJ19" s="112"/>
      <c r="QBK19" s="112"/>
      <c r="QBL19" s="112"/>
      <c r="QBM19" s="112"/>
      <c r="QBN19" s="112"/>
      <c r="QCK19" s="5"/>
      <c r="QCL19" s="397"/>
      <c r="QCM19" s="397"/>
      <c r="QCN19" s="397"/>
      <c r="QCO19" s="397"/>
      <c r="QCP19" s="397"/>
      <c r="QCQ19" s="397"/>
      <c r="QCR19" s="397"/>
      <c r="QCS19" s="397"/>
      <c r="QCT19" s="397"/>
      <c r="QCU19" s="397"/>
      <c r="QCV19" s="397"/>
      <c r="QCW19" s="397"/>
      <c r="QCX19" s="397"/>
      <c r="QCY19" s="397"/>
      <c r="QCZ19" s="397"/>
      <c r="QDA19" s="397"/>
      <c r="QDB19" s="397"/>
      <c r="QDC19" s="397"/>
      <c r="QDD19" s="397"/>
      <c r="QDE19" s="397"/>
      <c r="QDF19" s="5"/>
      <c r="QDG19" s="5"/>
      <c r="QDH19" s="376"/>
      <c r="QDI19" s="386"/>
      <c r="QDJ19" s="386"/>
      <c r="QDK19" s="306"/>
      <c r="QDL19" s="389"/>
      <c r="QDM19" s="389"/>
      <c r="QDN19" s="389"/>
      <c r="QDO19" s="112"/>
      <c r="QDP19" s="112"/>
      <c r="QDQ19" s="112"/>
      <c r="QDR19" s="112"/>
      <c r="QDS19" s="112"/>
      <c r="QDT19" s="112"/>
      <c r="QDU19" s="112"/>
      <c r="QDV19" s="112"/>
      <c r="QES19" s="5"/>
      <c r="QET19" s="397"/>
      <c r="QEU19" s="397"/>
      <c r="QEV19" s="397"/>
      <c r="QEW19" s="397"/>
      <c r="QEX19" s="397"/>
      <c r="QEY19" s="397"/>
      <c r="QEZ19" s="397"/>
      <c r="QFA19" s="397"/>
      <c r="QFB19" s="397"/>
      <c r="QFC19" s="397"/>
      <c r="QFD19" s="397"/>
      <c r="QFE19" s="397"/>
      <c r="QFF19" s="397"/>
      <c r="QFG19" s="397"/>
      <c r="QFH19" s="397"/>
      <c r="QFI19" s="397"/>
      <c r="QFJ19" s="397"/>
      <c r="QFK19" s="397"/>
      <c r="QFL19" s="397"/>
      <c r="QFM19" s="397"/>
      <c r="QFN19" s="5"/>
      <c r="QFO19" s="5"/>
      <c r="QFP19" s="376"/>
      <c r="QFQ19" s="386"/>
      <c r="QFR19" s="386"/>
      <c r="QFS19" s="306"/>
      <c r="QFT19" s="389"/>
      <c r="QFU19" s="389"/>
      <c r="QFV19" s="389"/>
      <c r="QFW19" s="112"/>
      <c r="QFX19" s="112"/>
      <c r="QFY19" s="112"/>
      <c r="QFZ19" s="112"/>
      <c r="QGA19" s="112"/>
      <c r="QGB19" s="112"/>
      <c r="QGC19" s="112"/>
      <c r="QGD19" s="112"/>
      <c r="QHA19" s="5"/>
      <c r="QHB19" s="397"/>
      <c r="QHC19" s="397"/>
      <c r="QHD19" s="397"/>
      <c r="QHE19" s="397"/>
      <c r="QHF19" s="397"/>
      <c r="QHG19" s="397"/>
      <c r="QHH19" s="397"/>
      <c r="QHI19" s="397"/>
      <c r="QHJ19" s="397"/>
      <c r="QHK19" s="397"/>
      <c r="QHL19" s="397"/>
      <c r="QHM19" s="397"/>
      <c r="QHN19" s="397"/>
      <c r="QHO19" s="397"/>
      <c r="QHP19" s="397"/>
      <c r="QHQ19" s="397"/>
      <c r="QHR19" s="397"/>
      <c r="QHS19" s="397"/>
      <c r="QHT19" s="397"/>
      <c r="QHU19" s="397"/>
      <c r="QHV19" s="5"/>
      <c r="QHW19" s="5"/>
      <c r="QHX19" s="376"/>
      <c r="QHY19" s="386"/>
      <c r="QHZ19" s="386"/>
      <c r="QIA19" s="306"/>
      <c r="QIB19" s="389"/>
      <c r="QIC19" s="389"/>
      <c r="QID19" s="389"/>
      <c r="QIE19" s="112"/>
      <c r="QIF19" s="112"/>
      <c r="QIG19" s="112"/>
      <c r="QIH19" s="112"/>
      <c r="QII19" s="112"/>
      <c r="QIJ19" s="112"/>
      <c r="QIK19" s="112"/>
      <c r="QIL19" s="112"/>
      <c r="QJI19" s="5"/>
      <c r="QJJ19" s="397"/>
      <c r="QJK19" s="397"/>
      <c r="QJL19" s="397"/>
      <c r="QJM19" s="397"/>
      <c r="QJN19" s="397"/>
      <c r="QJO19" s="397"/>
      <c r="QJP19" s="397"/>
      <c r="QJQ19" s="397"/>
      <c r="QJR19" s="397"/>
      <c r="QJS19" s="397"/>
      <c r="QJT19" s="397"/>
      <c r="QJU19" s="397"/>
      <c r="QJV19" s="397"/>
      <c r="QJW19" s="397"/>
      <c r="QJX19" s="397"/>
      <c r="QJY19" s="397"/>
      <c r="QJZ19" s="397"/>
      <c r="QKA19" s="397"/>
      <c r="QKB19" s="397"/>
      <c r="QKC19" s="397"/>
      <c r="QKD19" s="5"/>
      <c r="QKE19" s="5"/>
      <c r="QKF19" s="376"/>
      <c r="QKG19" s="386"/>
      <c r="QKH19" s="386"/>
      <c r="QKI19" s="306"/>
      <c r="QKJ19" s="389"/>
      <c r="QKK19" s="389"/>
      <c r="QKL19" s="389"/>
      <c r="QKM19" s="112"/>
      <c r="QKN19" s="112"/>
      <c r="QKO19" s="112"/>
      <c r="QKP19" s="112"/>
      <c r="QKQ19" s="112"/>
      <c r="QKR19" s="112"/>
      <c r="QKS19" s="112"/>
      <c r="QKT19" s="112"/>
      <c r="QLQ19" s="5"/>
      <c r="QLR19" s="397"/>
      <c r="QLS19" s="397"/>
      <c r="QLT19" s="397"/>
      <c r="QLU19" s="397"/>
      <c r="QLV19" s="397"/>
      <c r="QLW19" s="397"/>
      <c r="QLX19" s="397"/>
      <c r="QLY19" s="397"/>
      <c r="QLZ19" s="397"/>
      <c r="QMA19" s="397"/>
      <c r="QMB19" s="397"/>
      <c r="QMC19" s="397"/>
      <c r="QMD19" s="397"/>
      <c r="QME19" s="397"/>
      <c r="QMF19" s="397"/>
      <c r="QMG19" s="397"/>
      <c r="QMH19" s="397"/>
      <c r="QMI19" s="397"/>
      <c r="QMJ19" s="397"/>
      <c r="QMK19" s="397"/>
      <c r="QML19" s="5"/>
      <c r="QMM19" s="5"/>
      <c r="QMN19" s="376"/>
      <c r="QMO19" s="386"/>
      <c r="QMP19" s="386"/>
      <c r="QMQ19" s="306"/>
      <c r="QMR19" s="389"/>
      <c r="QMS19" s="389"/>
      <c r="QMT19" s="389"/>
      <c r="QMU19" s="112"/>
      <c r="QMV19" s="112"/>
      <c r="QMW19" s="112"/>
      <c r="QMX19" s="112"/>
      <c r="QMY19" s="112"/>
      <c r="QMZ19" s="112"/>
      <c r="QNA19" s="112"/>
      <c r="QNB19" s="112"/>
      <c r="QNY19" s="5"/>
      <c r="QNZ19" s="397"/>
      <c r="QOA19" s="397"/>
      <c r="QOB19" s="397"/>
      <c r="QOC19" s="397"/>
      <c r="QOD19" s="397"/>
      <c r="QOE19" s="397"/>
      <c r="QOF19" s="397"/>
      <c r="QOG19" s="397"/>
      <c r="QOH19" s="397"/>
      <c r="QOI19" s="397"/>
      <c r="QOJ19" s="397"/>
      <c r="QOK19" s="397"/>
      <c r="QOL19" s="397"/>
      <c r="QOM19" s="397"/>
      <c r="QON19" s="397"/>
      <c r="QOO19" s="397"/>
      <c r="QOP19" s="397"/>
      <c r="QOQ19" s="397"/>
      <c r="QOR19" s="397"/>
      <c r="QOS19" s="397"/>
      <c r="QOT19" s="5"/>
      <c r="QOU19" s="5"/>
      <c r="QOV19" s="376"/>
      <c r="QOW19" s="386"/>
      <c r="QOX19" s="386"/>
      <c r="QOY19" s="306"/>
      <c r="QOZ19" s="389"/>
      <c r="QPA19" s="389"/>
      <c r="QPB19" s="389"/>
      <c r="QPC19" s="112"/>
      <c r="QPD19" s="112"/>
      <c r="QPE19" s="112"/>
      <c r="QPF19" s="112"/>
      <c r="QPG19" s="112"/>
      <c r="QPH19" s="112"/>
      <c r="QPI19" s="112"/>
      <c r="QPJ19" s="112"/>
      <c r="QQG19" s="5"/>
      <c r="QQH19" s="397"/>
      <c r="QQI19" s="397"/>
      <c r="QQJ19" s="397"/>
      <c r="QQK19" s="397"/>
      <c r="QQL19" s="397"/>
      <c r="QQM19" s="397"/>
      <c r="QQN19" s="397"/>
      <c r="QQO19" s="397"/>
      <c r="QQP19" s="397"/>
      <c r="QQQ19" s="397"/>
      <c r="QQR19" s="397"/>
      <c r="QQS19" s="397"/>
      <c r="QQT19" s="397"/>
      <c r="QQU19" s="397"/>
      <c r="QQV19" s="397"/>
      <c r="QQW19" s="397"/>
      <c r="QQX19" s="397"/>
      <c r="QQY19" s="397"/>
      <c r="QQZ19" s="397"/>
      <c r="QRA19" s="397"/>
      <c r="QRB19" s="5"/>
      <c r="QRC19" s="5"/>
      <c r="QRD19" s="376"/>
      <c r="QRE19" s="386"/>
      <c r="QRF19" s="386"/>
      <c r="QRG19" s="306"/>
      <c r="QRH19" s="389"/>
      <c r="QRI19" s="389"/>
      <c r="QRJ19" s="389"/>
      <c r="QRK19" s="112"/>
      <c r="QRL19" s="112"/>
      <c r="QRM19" s="112"/>
      <c r="QRN19" s="112"/>
      <c r="QRO19" s="112"/>
      <c r="QRP19" s="112"/>
      <c r="QRQ19" s="112"/>
      <c r="QRR19" s="112"/>
      <c r="QSO19" s="5"/>
      <c r="QSP19" s="397"/>
      <c r="QSQ19" s="397"/>
      <c r="QSR19" s="397"/>
      <c r="QSS19" s="397"/>
      <c r="QST19" s="397"/>
      <c r="QSU19" s="397"/>
      <c r="QSV19" s="397"/>
      <c r="QSW19" s="397"/>
      <c r="QSX19" s="397"/>
      <c r="QSY19" s="397"/>
      <c r="QSZ19" s="397"/>
      <c r="QTA19" s="397"/>
      <c r="QTB19" s="397"/>
      <c r="QTC19" s="397"/>
      <c r="QTD19" s="397"/>
      <c r="QTE19" s="397"/>
      <c r="QTF19" s="397"/>
      <c r="QTG19" s="397"/>
      <c r="QTH19" s="397"/>
      <c r="QTI19" s="397"/>
      <c r="QTJ19" s="5"/>
      <c r="QTK19" s="5"/>
      <c r="QTL19" s="376"/>
      <c r="QTM19" s="386"/>
      <c r="QTN19" s="386"/>
      <c r="QTO19" s="306"/>
      <c r="QTP19" s="389"/>
      <c r="QTQ19" s="389"/>
      <c r="QTR19" s="389"/>
      <c r="QTS19" s="112"/>
      <c r="QTT19" s="112"/>
      <c r="QTU19" s="112"/>
      <c r="QTV19" s="112"/>
      <c r="QTW19" s="112"/>
      <c r="QTX19" s="112"/>
      <c r="QTY19" s="112"/>
      <c r="QTZ19" s="112"/>
      <c r="QUW19" s="5"/>
      <c r="QUX19" s="397"/>
      <c r="QUY19" s="397"/>
      <c r="QUZ19" s="397"/>
      <c r="QVA19" s="397"/>
      <c r="QVB19" s="397"/>
      <c r="QVC19" s="397"/>
      <c r="QVD19" s="397"/>
      <c r="QVE19" s="397"/>
      <c r="QVF19" s="397"/>
      <c r="QVG19" s="397"/>
      <c r="QVH19" s="397"/>
      <c r="QVI19" s="397"/>
      <c r="QVJ19" s="397"/>
      <c r="QVK19" s="397"/>
      <c r="QVL19" s="397"/>
      <c r="QVM19" s="397"/>
      <c r="QVN19" s="397"/>
      <c r="QVO19" s="397"/>
      <c r="QVP19" s="397"/>
      <c r="QVQ19" s="397"/>
      <c r="QVR19" s="5"/>
      <c r="QVS19" s="5"/>
      <c r="QVT19" s="376"/>
      <c r="QVU19" s="386"/>
      <c r="QVV19" s="386"/>
      <c r="QVW19" s="306"/>
      <c r="QVX19" s="389"/>
      <c r="QVY19" s="389"/>
      <c r="QVZ19" s="389"/>
      <c r="QWA19" s="112"/>
      <c r="QWB19" s="112"/>
      <c r="QWC19" s="112"/>
      <c r="QWD19" s="112"/>
      <c r="QWE19" s="112"/>
      <c r="QWF19" s="112"/>
      <c r="QWG19" s="112"/>
      <c r="QWH19" s="112"/>
      <c r="QXE19" s="5"/>
      <c r="QXF19" s="397"/>
      <c r="QXG19" s="397"/>
      <c r="QXH19" s="397"/>
      <c r="QXI19" s="397"/>
      <c r="QXJ19" s="397"/>
      <c r="QXK19" s="397"/>
      <c r="QXL19" s="397"/>
      <c r="QXM19" s="397"/>
      <c r="QXN19" s="397"/>
      <c r="QXO19" s="397"/>
      <c r="QXP19" s="397"/>
      <c r="QXQ19" s="397"/>
      <c r="QXR19" s="397"/>
      <c r="QXS19" s="397"/>
      <c r="QXT19" s="397"/>
      <c r="QXU19" s="397"/>
      <c r="QXV19" s="397"/>
      <c r="QXW19" s="397"/>
      <c r="QXX19" s="397"/>
      <c r="QXY19" s="397"/>
      <c r="QXZ19" s="5"/>
      <c r="QYA19" s="5"/>
      <c r="QYB19" s="376"/>
      <c r="QYC19" s="386"/>
      <c r="QYD19" s="386"/>
      <c r="QYE19" s="306"/>
      <c r="QYF19" s="389"/>
      <c r="QYG19" s="389"/>
      <c r="QYH19" s="389"/>
      <c r="QYI19" s="112"/>
      <c r="QYJ19" s="112"/>
      <c r="QYK19" s="112"/>
      <c r="QYL19" s="112"/>
      <c r="QYM19" s="112"/>
      <c r="QYN19" s="112"/>
      <c r="QYO19" s="112"/>
      <c r="QYP19" s="112"/>
      <c r="QZM19" s="5"/>
      <c r="QZN19" s="397"/>
      <c r="QZO19" s="397"/>
      <c r="QZP19" s="397"/>
      <c r="QZQ19" s="397"/>
      <c r="QZR19" s="397"/>
      <c r="QZS19" s="397"/>
      <c r="QZT19" s="397"/>
      <c r="QZU19" s="397"/>
      <c r="QZV19" s="397"/>
      <c r="QZW19" s="397"/>
      <c r="QZX19" s="397"/>
      <c r="QZY19" s="397"/>
      <c r="QZZ19" s="397"/>
      <c r="RAA19" s="397"/>
      <c r="RAB19" s="397"/>
      <c r="RAC19" s="397"/>
      <c r="RAD19" s="397"/>
      <c r="RAE19" s="397"/>
      <c r="RAF19" s="397"/>
      <c r="RAG19" s="397"/>
      <c r="RAH19" s="5"/>
      <c r="RAI19" s="5"/>
      <c r="RAJ19" s="376"/>
      <c r="RAK19" s="386"/>
      <c r="RAL19" s="386"/>
      <c r="RAM19" s="306"/>
      <c r="RAN19" s="389"/>
      <c r="RAO19" s="389"/>
      <c r="RAP19" s="389"/>
      <c r="RAQ19" s="112"/>
      <c r="RAR19" s="112"/>
      <c r="RAS19" s="112"/>
      <c r="RAT19" s="112"/>
      <c r="RAU19" s="112"/>
      <c r="RAV19" s="112"/>
      <c r="RAW19" s="112"/>
      <c r="RAX19" s="112"/>
      <c r="RBU19" s="5"/>
      <c r="RBV19" s="397"/>
      <c r="RBW19" s="397"/>
      <c r="RBX19" s="397"/>
      <c r="RBY19" s="397"/>
      <c r="RBZ19" s="397"/>
      <c r="RCA19" s="397"/>
      <c r="RCB19" s="397"/>
      <c r="RCC19" s="397"/>
      <c r="RCD19" s="397"/>
      <c r="RCE19" s="397"/>
      <c r="RCF19" s="397"/>
      <c r="RCG19" s="397"/>
      <c r="RCH19" s="397"/>
      <c r="RCI19" s="397"/>
      <c r="RCJ19" s="397"/>
      <c r="RCK19" s="397"/>
      <c r="RCL19" s="397"/>
      <c r="RCM19" s="397"/>
      <c r="RCN19" s="397"/>
      <c r="RCO19" s="397"/>
      <c r="RCP19" s="5"/>
      <c r="RCQ19" s="5"/>
      <c r="RCR19" s="376"/>
      <c r="RCS19" s="386"/>
      <c r="RCT19" s="386"/>
      <c r="RCU19" s="306"/>
      <c r="RCV19" s="389"/>
      <c r="RCW19" s="389"/>
      <c r="RCX19" s="389"/>
      <c r="RCY19" s="112"/>
      <c r="RCZ19" s="112"/>
      <c r="RDA19" s="112"/>
      <c r="RDB19" s="112"/>
      <c r="RDC19" s="112"/>
      <c r="RDD19" s="112"/>
      <c r="RDE19" s="112"/>
      <c r="RDF19" s="112"/>
      <c r="REC19" s="5"/>
      <c r="RED19" s="397"/>
      <c r="REE19" s="397"/>
      <c r="REF19" s="397"/>
      <c r="REG19" s="397"/>
      <c r="REH19" s="397"/>
      <c r="REI19" s="397"/>
      <c r="REJ19" s="397"/>
      <c r="REK19" s="397"/>
      <c r="REL19" s="397"/>
      <c r="REM19" s="397"/>
      <c r="REN19" s="397"/>
      <c r="REO19" s="397"/>
      <c r="REP19" s="397"/>
      <c r="REQ19" s="397"/>
      <c r="RER19" s="397"/>
      <c r="RES19" s="397"/>
      <c r="RET19" s="397"/>
      <c r="REU19" s="397"/>
      <c r="REV19" s="397"/>
      <c r="REW19" s="397"/>
      <c r="REX19" s="5"/>
      <c r="REY19" s="5"/>
      <c r="REZ19" s="376"/>
      <c r="RFA19" s="386"/>
      <c r="RFB19" s="386"/>
      <c r="RFC19" s="306"/>
      <c r="RFD19" s="389"/>
      <c r="RFE19" s="389"/>
      <c r="RFF19" s="389"/>
      <c r="RFG19" s="112"/>
      <c r="RFH19" s="112"/>
      <c r="RFI19" s="112"/>
      <c r="RFJ19" s="112"/>
      <c r="RFK19" s="112"/>
      <c r="RFL19" s="112"/>
      <c r="RFM19" s="112"/>
      <c r="RFN19" s="112"/>
      <c r="RGK19" s="5"/>
      <c r="RGL19" s="397"/>
      <c r="RGM19" s="397"/>
      <c r="RGN19" s="397"/>
      <c r="RGO19" s="397"/>
      <c r="RGP19" s="397"/>
      <c r="RGQ19" s="397"/>
      <c r="RGR19" s="397"/>
      <c r="RGS19" s="397"/>
      <c r="RGT19" s="397"/>
      <c r="RGU19" s="397"/>
      <c r="RGV19" s="397"/>
      <c r="RGW19" s="397"/>
      <c r="RGX19" s="397"/>
      <c r="RGY19" s="397"/>
      <c r="RGZ19" s="397"/>
      <c r="RHA19" s="397"/>
      <c r="RHB19" s="397"/>
      <c r="RHC19" s="397"/>
      <c r="RHD19" s="397"/>
      <c r="RHE19" s="397"/>
      <c r="RHF19" s="5"/>
      <c r="RHG19" s="5"/>
      <c r="RHH19" s="376"/>
      <c r="RHI19" s="386"/>
      <c r="RHJ19" s="386"/>
      <c r="RHK19" s="306"/>
      <c r="RHL19" s="389"/>
      <c r="RHM19" s="389"/>
      <c r="RHN19" s="389"/>
      <c r="RHO19" s="112"/>
      <c r="RHP19" s="112"/>
      <c r="RHQ19" s="112"/>
      <c r="RHR19" s="112"/>
      <c r="RHS19" s="112"/>
      <c r="RHT19" s="112"/>
      <c r="RHU19" s="112"/>
      <c r="RHV19" s="112"/>
      <c r="RIS19" s="5"/>
      <c r="RIT19" s="397"/>
      <c r="RIU19" s="397"/>
      <c r="RIV19" s="397"/>
      <c r="RIW19" s="397"/>
      <c r="RIX19" s="397"/>
      <c r="RIY19" s="397"/>
      <c r="RIZ19" s="397"/>
      <c r="RJA19" s="397"/>
      <c r="RJB19" s="397"/>
      <c r="RJC19" s="397"/>
      <c r="RJD19" s="397"/>
      <c r="RJE19" s="397"/>
      <c r="RJF19" s="397"/>
      <c r="RJG19" s="397"/>
      <c r="RJH19" s="397"/>
      <c r="RJI19" s="397"/>
      <c r="RJJ19" s="397"/>
      <c r="RJK19" s="397"/>
      <c r="RJL19" s="397"/>
      <c r="RJM19" s="397"/>
      <c r="RJN19" s="5"/>
      <c r="RJO19" s="5"/>
      <c r="RJP19" s="376"/>
      <c r="RJQ19" s="386"/>
      <c r="RJR19" s="386"/>
      <c r="RJS19" s="306"/>
      <c r="RJT19" s="389"/>
      <c r="RJU19" s="389"/>
      <c r="RJV19" s="389"/>
      <c r="RJW19" s="112"/>
      <c r="RJX19" s="112"/>
      <c r="RJY19" s="112"/>
      <c r="RJZ19" s="112"/>
      <c r="RKA19" s="112"/>
      <c r="RKB19" s="112"/>
      <c r="RKC19" s="112"/>
      <c r="RKD19" s="112"/>
      <c r="RLA19" s="5"/>
      <c r="RLB19" s="397"/>
      <c r="RLC19" s="397"/>
      <c r="RLD19" s="397"/>
      <c r="RLE19" s="397"/>
      <c r="RLF19" s="397"/>
      <c r="RLG19" s="397"/>
      <c r="RLH19" s="397"/>
      <c r="RLI19" s="397"/>
      <c r="RLJ19" s="397"/>
      <c r="RLK19" s="397"/>
      <c r="RLL19" s="397"/>
      <c r="RLM19" s="397"/>
      <c r="RLN19" s="397"/>
      <c r="RLO19" s="397"/>
      <c r="RLP19" s="397"/>
      <c r="RLQ19" s="397"/>
      <c r="RLR19" s="397"/>
      <c r="RLS19" s="397"/>
      <c r="RLT19" s="397"/>
      <c r="RLU19" s="397"/>
      <c r="RLV19" s="5"/>
      <c r="RLW19" s="5"/>
      <c r="RLX19" s="376"/>
      <c r="RLY19" s="386"/>
      <c r="RLZ19" s="386"/>
      <c r="RMA19" s="306"/>
      <c r="RMB19" s="389"/>
      <c r="RMC19" s="389"/>
      <c r="RMD19" s="389"/>
      <c r="RME19" s="112"/>
      <c r="RMF19" s="112"/>
      <c r="RMG19" s="112"/>
      <c r="RMH19" s="112"/>
      <c r="RMI19" s="112"/>
      <c r="RMJ19" s="112"/>
      <c r="RMK19" s="112"/>
      <c r="RML19" s="112"/>
      <c r="RNI19" s="5"/>
      <c r="RNJ19" s="397"/>
      <c r="RNK19" s="397"/>
      <c r="RNL19" s="397"/>
      <c r="RNM19" s="397"/>
      <c r="RNN19" s="397"/>
      <c r="RNO19" s="397"/>
      <c r="RNP19" s="397"/>
      <c r="RNQ19" s="397"/>
      <c r="RNR19" s="397"/>
      <c r="RNS19" s="397"/>
      <c r="RNT19" s="397"/>
      <c r="RNU19" s="397"/>
      <c r="RNV19" s="397"/>
      <c r="RNW19" s="397"/>
      <c r="RNX19" s="397"/>
      <c r="RNY19" s="397"/>
      <c r="RNZ19" s="397"/>
      <c r="ROA19" s="397"/>
      <c r="ROB19" s="397"/>
      <c r="ROC19" s="397"/>
      <c r="ROD19" s="5"/>
      <c r="ROE19" s="5"/>
      <c r="ROF19" s="376"/>
      <c r="ROG19" s="386"/>
      <c r="ROH19" s="386"/>
      <c r="ROI19" s="306"/>
      <c r="ROJ19" s="389"/>
      <c r="ROK19" s="389"/>
      <c r="ROL19" s="389"/>
      <c r="ROM19" s="112"/>
      <c r="RON19" s="112"/>
      <c r="ROO19" s="112"/>
      <c r="ROP19" s="112"/>
      <c r="ROQ19" s="112"/>
      <c r="ROR19" s="112"/>
      <c r="ROS19" s="112"/>
      <c r="ROT19" s="112"/>
      <c r="RPQ19" s="5"/>
      <c r="RPR19" s="397"/>
      <c r="RPS19" s="397"/>
      <c r="RPT19" s="397"/>
      <c r="RPU19" s="397"/>
      <c r="RPV19" s="397"/>
      <c r="RPW19" s="397"/>
      <c r="RPX19" s="397"/>
      <c r="RPY19" s="397"/>
      <c r="RPZ19" s="397"/>
      <c r="RQA19" s="397"/>
      <c r="RQB19" s="397"/>
      <c r="RQC19" s="397"/>
      <c r="RQD19" s="397"/>
      <c r="RQE19" s="397"/>
      <c r="RQF19" s="397"/>
      <c r="RQG19" s="397"/>
      <c r="RQH19" s="397"/>
      <c r="RQI19" s="397"/>
      <c r="RQJ19" s="397"/>
      <c r="RQK19" s="397"/>
      <c r="RQL19" s="5"/>
      <c r="RQM19" s="5"/>
      <c r="RQN19" s="376"/>
      <c r="RQO19" s="386"/>
      <c r="RQP19" s="386"/>
      <c r="RQQ19" s="306"/>
      <c r="RQR19" s="389"/>
      <c r="RQS19" s="389"/>
      <c r="RQT19" s="389"/>
      <c r="RQU19" s="112"/>
      <c r="RQV19" s="112"/>
      <c r="RQW19" s="112"/>
      <c r="RQX19" s="112"/>
      <c r="RQY19" s="112"/>
      <c r="RQZ19" s="112"/>
      <c r="RRA19" s="112"/>
      <c r="RRB19" s="112"/>
      <c r="RRY19" s="5"/>
      <c r="RRZ19" s="397"/>
      <c r="RSA19" s="397"/>
      <c r="RSB19" s="397"/>
      <c r="RSC19" s="397"/>
      <c r="RSD19" s="397"/>
      <c r="RSE19" s="397"/>
      <c r="RSF19" s="397"/>
      <c r="RSG19" s="397"/>
      <c r="RSH19" s="397"/>
      <c r="RSI19" s="397"/>
      <c r="RSJ19" s="397"/>
      <c r="RSK19" s="397"/>
      <c r="RSL19" s="397"/>
      <c r="RSM19" s="397"/>
      <c r="RSN19" s="397"/>
      <c r="RSO19" s="397"/>
      <c r="RSP19" s="397"/>
      <c r="RSQ19" s="397"/>
      <c r="RSR19" s="397"/>
      <c r="RSS19" s="397"/>
      <c r="RST19" s="5"/>
      <c r="RSU19" s="5"/>
      <c r="RSV19" s="376"/>
      <c r="RSW19" s="386"/>
      <c r="RSX19" s="386"/>
      <c r="RSY19" s="306"/>
      <c r="RSZ19" s="389"/>
      <c r="RTA19" s="389"/>
      <c r="RTB19" s="389"/>
      <c r="RTC19" s="112"/>
      <c r="RTD19" s="112"/>
      <c r="RTE19" s="112"/>
      <c r="RTF19" s="112"/>
      <c r="RTG19" s="112"/>
      <c r="RTH19" s="112"/>
      <c r="RTI19" s="112"/>
      <c r="RTJ19" s="112"/>
      <c r="RUG19" s="5"/>
      <c r="RUH19" s="397"/>
      <c r="RUI19" s="397"/>
      <c r="RUJ19" s="397"/>
      <c r="RUK19" s="397"/>
      <c r="RUL19" s="397"/>
      <c r="RUM19" s="397"/>
      <c r="RUN19" s="397"/>
      <c r="RUO19" s="397"/>
      <c r="RUP19" s="397"/>
      <c r="RUQ19" s="397"/>
      <c r="RUR19" s="397"/>
      <c r="RUS19" s="397"/>
      <c r="RUT19" s="397"/>
      <c r="RUU19" s="397"/>
      <c r="RUV19" s="397"/>
      <c r="RUW19" s="397"/>
      <c r="RUX19" s="397"/>
      <c r="RUY19" s="397"/>
      <c r="RUZ19" s="397"/>
      <c r="RVA19" s="397"/>
      <c r="RVB19" s="5"/>
      <c r="RVC19" s="5"/>
      <c r="RVD19" s="376"/>
      <c r="RVE19" s="386"/>
      <c r="RVF19" s="386"/>
      <c r="RVG19" s="306"/>
      <c r="RVH19" s="389"/>
      <c r="RVI19" s="389"/>
      <c r="RVJ19" s="389"/>
      <c r="RVK19" s="112"/>
      <c r="RVL19" s="112"/>
      <c r="RVM19" s="112"/>
      <c r="RVN19" s="112"/>
      <c r="RVO19" s="112"/>
      <c r="RVP19" s="112"/>
      <c r="RVQ19" s="112"/>
      <c r="RVR19" s="112"/>
      <c r="RWO19" s="5"/>
      <c r="RWP19" s="397"/>
      <c r="RWQ19" s="397"/>
      <c r="RWR19" s="397"/>
      <c r="RWS19" s="397"/>
      <c r="RWT19" s="397"/>
      <c r="RWU19" s="397"/>
      <c r="RWV19" s="397"/>
      <c r="RWW19" s="397"/>
      <c r="RWX19" s="397"/>
      <c r="RWY19" s="397"/>
      <c r="RWZ19" s="397"/>
      <c r="RXA19" s="397"/>
      <c r="RXB19" s="397"/>
      <c r="RXC19" s="397"/>
      <c r="RXD19" s="397"/>
      <c r="RXE19" s="397"/>
      <c r="RXF19" s="397"/>
      <c r="RXG19" s="397"/>
      <c r="RXH19" s="397"/>
      <c r="RXI19" s="397"/>
      <c r="RXJ19" s="5"/>
      <c r="RXK19" s="5"/>
      <c r="RXL19" s="376"/>
      <c r="RXM19" s="386"/>
      <c r="RXN19" s="386"/>
      <c r="RXO19" s="306"/>
      <c r="RXP19" s="389"/>
      <c r="RXQ19" s="389"/>
      <c r="RXR19" s="389"/>
      <c r="RXS19" s="112"/>
      <c r="RXT19" s="112"/>
      <c r="RXU19" s="112"/>
      <c r="RXV19" s="112"/>
      <c r="RXW19" s="112"/>
      <c r="RXX19" s="112"/>
      <c r="RXY19" s="112"/>
      <c r="RXZ19" s="112"/>
      <c r="RYW19" s="5"/>
      <c r="RYX19" s="397"/>
      <c r="RYY19" s="397"/>
      <c r="RYZ19" s="397"/>
      <c r="RZA19" s="397"/>
      <c r="RZB19" s="397"/>
      <c r="RZC19" s="397"/>
      <c r="RZD19" s="397"/>
      <c r="RZE19" s="397"/>
      <c r="RZF19" s="397"/>
      <c r="RZG19" s="397"/>
      <c r="RZH19" s="397"/>
      <c r="RZI19" s="397"/>
      <c r="RZJ19" s="397"/>
      <c r="RZK19" s="397"/>
      <c r="RZL19" s="397"/>
      <c r="RZM19" s="397"/>
      <c r="RZN19" s="397"/>
      <c r="RZO19" s="397"/>
      <c r="RZP19" s="397"/>
      <c r="RZQ19" s="397"/>
      <c r="RZR19" s="5"/>
      <c r="RZS19" s="5"/>
      <c r="RZT19" s="376"/>
      <c r="RZU19" s="386"/>
      <c r="RZV19" s="386"/>
      <c r="RZW19" s="306"/>
      <c r="RZX19" s="389"/>
      <c r="RZY19" s="389"/>
      <c r="RZZ19" s="389"/>
      <c r="SAA19" s="112"/>
      <c r="SAB19" s="112"/>
      <c r="SAC19" s="112"/>
      <c r="SAD19" s="112"/>
      <c r="SAE19" s="112"/>
      <c r="SAF19" s="112"/>
      <c r="SAG19" s="112"/>
      <c r="SAH19" s="112"/>
      <c r="SBE19" s="5"/>
      <c r="SBF19" s="397"/>
      <c r="SBG19" s="397"/>
      <c r="SBH19" s="397"/>
      <c r="SBI19" s="397"/>
      <c r="SBJ19" s="397"/>
      <c r="SBK19" s="397"/>
      <c r="SBL19" s="397"/>
      <c r="SBM19" s="397"/>
      <c r="SBN19" s="397"/>
      <c r="SBO19" s="397"/>
      <c r="SBP19" s="397"/>
      <c r="SBQ19" s="397"/>
      <c r="SBR19" s="397"/>
      <c r="SBS19" s="397"/>
      <c r="SBT19" s="397"/>
      <c r="SBU19" s="397"/>
      <c r="SBV19" s="397"/>
      <c r="SBW19" s="397"/>
      <c r="SBX19" s="397"/>
      <c r="SBY19" s="397"/>
      <c r="SBZ19" s="5"/>
      <c r="SCA19" s="5"/>
      <c r="SCB19" s="376"/>
      <c r="SCC19" s="386"/>
      <c r="SCD19" s="386"/>
      <c r="SCE19" s="306"/>
      <c r="SCF19" s="389"/>
      <c r="SCG19" s="389"/>
      <c r="SCH19" s="389"/>
      <c r="SCI19" s="112"/>
      <c r="SCJ19" s="112"/>
      <c r="SCK19" s="112"/>
      <c r="SCL19" s="112"/>
      <c r="SCM19" s="112"/>
      <c r="SCN19" s="112"/>
      <c r="SCO19" s="112"/>
      <c r="SCP19" s="112"/>
      <c r="SDM19" s="5"/>
      <c r="SDN19" s="397"/>
      <c r="SDO19" s="397"/>
      <c r="SDP19" s="397"/>
      <c r="SDQ19" s="397"/>
      <c r="SDR19" s="397"/>
      <c r="SDS19" s="397"/>
      <c r="SDT19" s="397"/>
      <c r="SDU19" s="397"/>
      <c r="SDV19" s="397"/>
      <c r="SDW19" s="397"/>
      <c r="SDX19" s="397"/>
      <c r="SDY19" s="397"/>
      <c r="SDZ19" s="397"/>
      <c r="SEA19" s="397"/>
      <c r="SEB19" s="397"/>
      <c r="SEC19" s="397"/>
      <c r="SED19" s="397"/>
      <c r="SEE19" s="397"/>
      <c r="SEF19" s="397"/>
      <c r="SEG19" s="397"/>
      <c r="SEH19" s="5"/>
      <c r="SEI19" s="5"/>
      <c r="SEJ19" s="376"/>
      <c r="SEK19" s="386"/>
      <c r="SEL19" s="386"/>
      <c r="SEM19" s="306"/>
      <c r="SEN19" s="389"/>
      <c r="SEO19" s="389"/>
      <c r="SEP19" s="389"/>
      <c r="SEQ19" s="112"/>
      <c r="SER19" s="112"/>
      <c r="SES19" s="112"/>
      <c r="SET19" s="112"/>
      <c r="SEU19" s="112"/>
      <c r="SEV19" s="112"/>
      <c r="SEW19" s="112"/>
      <c r="SEX19" s="112"/>
      <c r="SFU19" s="5"/>
      <c r="SFV19" s="397"/>
      <c r="SFW19" s="397"/>
      <c r="SFX19" s="397"/>
      <c r="SFY19" s="397"/>
      <c r="SFZ19" s="397"/>
      <c r="SGA19" s="397"/>
      <c r="SGB19" s="397"/>
      <c r="SGC19" s="397"/>
      <c r="SGD19" s="397"/>
      <c r="SGE19" s="397"/>
      <c r="SGF19" s="397"/>
      <c r="SGG19" s="397"/>
      <c r="SGH19" s="397"/>
      <c r="SGI19" s="397"/>
      <c r="SGJ19" s="397"/>
      <c r="SGK19" s="397"/>
      <c r="SGL19" s="397"/>
      <c r="SGM19" s="397"/>
      <c r="SGN19" s="397"/>
      <c r="SGO19" s="397"/>
      <c r="SGP19" s="5"/>
      <c r="SGQ19" s="5"/>
      <c r="SGR19" s="376"/>
      <c r="SGS19" s="386"/>
      <c r="SGT19" s="386"/>
      <c r="SGU19" s="306"/>
      <c r="SGV19" s="389"/>
      <c r="SGW19" s="389"/>
      <c r="SGX19" s="389"/>
      <c r="SGY19" s="112"/>
      <c r="SGZ19" s="112"/>
      <c r="SHA19" s="112"/>
      <c r="SHB19" s="112"/>
      <c r="SHC19" s="112"/>
      <c r="SHD19" s="112"/>
      <c r="SHE19" s="112"/>
      <c r="SHF19" s="112"/>
      <c r="SIC19" s="5"/>
      <c r="SID19" s="397"/>
      <c r="SIE19" s="397"/>
      <c r="SIF19" s="397"/>
      <c r="SIG19" s="397"/>
      <c r="SIH19" s="397"/>
      <c r="SII19" s="397"/>
      <c r="SIJ19" s="397"/>
      <c r="SIK19" s="397"/>
      <c r="SIL19" s="397"/>
      <c r="SIM19" s="397"/>
      <c r="SIN19" s="397"/>
      <c r="SIO19" s="397"/>
      <c r="SIP19" s="397"/>
      <c r="SIQ19" s="397"/>
      <c r="SIR19" s="397"/>
      <c r="SIS19" s="397"/>
      <c r="SIT19" s="397"/>
      <c r="SIU19" s="397"/>
      <c r="SIV19" s="397"/>
      <c r="SIW19" s="397"/>
      <c r="SIX19" s="5"/>
      <c r="SIY19" s="5"/>
      <c r="SIZ19" s="376"/>
      <c r="SJA19" s="386"/>
      <c r="SJB19" s="386"/>
      <c r="SJC19" s="306"/>
      <c r="SJD19" s="389"/>
      <c r="SJE19" s="389"/>
      <c r="SJF19" s="389"/>
      <c r="SJG19" s="112"/>
      <c r="SJH19" s="112"/>
      <c r="SJI19" s="112"/>
      <c r="SJJ19" s="112"/>
      <c r="SJK19" s="112"/>
      <c r="SJL19" s="112"/>
      <c r="SJM19" s="112"/>
      <c r="SJN19" s="112"/>
      <c r="SKK19" s="5"/>
      <c r="SKL19" s="397"/>
      <c r="SKM19" s="397"/>
      <c r="SKN19" s="397"/>
      <c r="SKO19" s="397"/>
      <c r="SKP19" s="397"/>
      <c r="SKQ19" s="397"/>
      <c r="SKR19" s="397"/>
      <c r="SKS19" s="397"/>
      <c r="SKT19" s="397"/>
      <c r="SKU19" s="397"/>
      <c r="SKV19" s="397"/>
      <c r="SKW19" s="397"/>
      <c r="SKX19" s="397"/>
      <c r="SKY19" s="397"/>
      <c r="SKZ19" s="397"/>
      <c r="SLA19" s="397"/>
      <c r="SLB19" s="397"/>
      <c r="SLC19" s="397"/>
      <c r="SLD19" s="397"/>
      <c r="SLE19" s="397"/>
      <c r="SLF19" s="5"/>
      <c r="SLG19" s="5"/>
      <c r="SLH19" s="376"/>
      <c r="SLI19" s="386"/>
      <c r="SLJ19" s="386"/>
      <c r="SLK19" s="306"/>
      <c r="SLL19" s="389"/>
      <c r="SLM19" s="389"/>
      <c r="SLN19" s="389"/>
      <c r="SLO19" s="112"/>
      <c r="SLP19" s="112"/>
      <c r="SLQ19" s="112"/>
      <c r="SLR19" s="112"/>
      <c r="SLS19" s="112"/>
      <c r="SLT19" s="112"/>
      <c r="SLU19" s="112"/>
      <c r="SLV19" s="112"/>
      <c r="SMS19" s="5"/>
      <c r="SMT19" s="397"/>
      <c r="SMU19" s="397"/>
      <c r="SMV19" s="397"/>
      <c r="SMW19" s="397"/>
      <c r="SMX19" s="397"/>
      <c r="SMY19" s="397"/>
      <c r="SMZ19" s="397"/>
      <c r="SNA19" s="397"/>
      <c r="SNB19" s="397"/>
      <c r="SNC19" s="397"/>
      <c r="SND19" s="397"/>
      <c r="SNE19" s="397"/>
      <c r="SNF19" s="397"/>
      <c r="SNG19" s="397"/>
      <c r="SNH19" s="397"/>
      <c r="SNI19" s="397"/>
      <c r="SNJ19" s="397"/>
      <c r="SNK19" s="397"/>
      <c r="SNL19" s="397"/>
      <c r="SNM19" s="397"/>
      <c r="SNN19" s="5"/>
      <c r="SNO19" s="5"/>
      <c r="SNP19" s="376"/>
      <c r="SNQ19" s="386"/>
      <c r="SNR19" s="386"/>
      <c r="SNS19" s="306"/>
      <c r="SNT19" s="389"/>
      <c r="SNU19" s="389"/>
      <c r="SNV19" s="389"/>
      <c r="SNW19" s="112"/>
      <c r="SNX19" s="112"/>
      <c r="SNY19" s="112"/>
      <c r="SNZ19" s="112"/>
      <c r="SOA19" s="112"/>
      <c r="SOB19" s="112"/>
      <c r="SOC19" s="112"/>
      <c r="SOD19" s="112"/>
      <c r="SPA19" s="5"/>
      <c r="SPB19" s="397"/>
      <c r="SPC19" s="397"/>
      <c r="SPD19" s="397"/>
      <c r="SPE19" s="397"/>
      <c r="SPF19" s="397"/>
      <c r="SPG19" s="397"/>
      <c r="SPH19" s="397"/>
      <c r="SPI19" s="397"/>
      <c r="SPJ19" s="397"/>
      <c r="SPK19" s="397"/>
      <c r="SPL19" s="397"/>
      <c r="SPM19" s="397"/>
      <c r="SPN19" s="397"/>
      <c r="SPO19" s="397"/>
      <c r="SPP19" s="397"/>
      <c r="SPQ19" s="397"/>
      <c r="SPR19" s="397"/>
      <c r="SPS19" s="397"/>
      <c r="SPT19" s="397"/>
      <c r="SPU19" s="397"/>
      <c r="SPV19" s="5"/>
      <c r="SPW19" s="5"/>
      <c r="SPX19" s="376"/>
      <c r="SPY19" s="386"/>
      <c r="SPZ19" s="386"/>
      <c r="SQA19" s="306"/>
      <c r="SQB19" s="389"/>
      <c r="SQC19" s="389"/>
      <c r="SQD19" s="389"/>
      <c r="SQE19" s="112"/>
      <c r="SQF19" s="112"/>
      <c r="SQG19" s="112"/>
      <c r="SQH19" s="112"/>
      <c r="SQI19" s="112"/>
      <c r="SQJ19" s="112"/>
      <c r="SQK19" s="112"/>
      <c r="SQL19" s="112"/>
      <c r="SRI19" s="5"/>
      <c r="SRJ19" s="397"/>
      <c r="SRK19" s="397"/>
      <c r="SRL19" s="397"/>
      <c r="SRM19" s="397"/>
      <c r="SRN19" s="397"/>
      <c r="SRO19" s="397"/>
      <c r="SRP19" s="397"/>
      <c r="SRQ19" s="397"/>
      <c r="SRR19" s="397"/>
      <c r="SRS19" s="397"/>
      <c r="SRT19" s="397"/>
      <c r="SRU19" s="397"/>
      <c r="SRV19" s="397"/>
      <c r="SRW19" s="397"/>
      <c r="SRX19" s="397"/>
      <c r="SRY19" s="397"/>
      <c r="SRZ19" s="397"/>
      <c r="SSA19" s="397"/>
      <c r="SSB19" s="397"/>
      <c r="SSC19" s="397"/>
      <c r="SSD19" s="5"/>
      <c r="SSE19" s="5"/>
      <c r="SSF19" s="376"/>
      <c r="SSG19" s="386"/>
      <c r="SSH19" s="386"/>
      <c r="SSI19" s="306"/>
      <c r="SSJ19" s="389"/>
      <c r="SSK19" s="389"/>
      <c r="SSL19" s="389"/>
      <c r="SSM19" s="112"/>
      <c r="SSN19" s="112"/>
      <c r="SSO19" s="112"/>
      <c r="SSP19" s="112"/>
      <c r="SSQ19" s="112"/>
      <c r="SSR19" s="112"/>
      <c r="SSS19" s="112"/>
      <c r="SST19" s="112"/>
      <c r="STQ19" s="5"/>
      <c r="STR19" s="397"/>
      <c r="STS19" s="397"/>
      <c r="STT19" s="397"/>
      <c r="STU19" s="397"/>
      <c r="STV19" s="397"/>
      <c r="STW19" s="397"/>
      <c r="STX19" s="397"/>
      <c r="STY19" s="397"/>
      <c r="STZ19" s="397"/>
      <c r="SUA19" s="397"/>
      <c r="SUB19" s="397"/>
      <c r="SUC19" s="397"/>
      <c r="SUD19" s="397"/>
      <c r="SUE19" s="397"/>
      <c r="SUF19" s="397"/>
      <c r="SUG19" s="397"/>
      <c r="SUH19" s="397"/>
      <c r="SUI19" s="397"/>
      <c r="SUJ19" s="397"/>
      <c r="SUK19" s="397"/>
      <c r="SUL19" s="5"/>
      <c r="SUM19" s="5"/>
      <c r="SUN19" s="376"/>
      <c r="SUO19" s="386"/>
      <c r="SUP19" s="386"/>
      <c r="SUQ19" s="306"/>
      <c r="SUR19" s="389"/>
      <c r="SUS19" s="389"/>
      <c r="SUT19" s="389"/>
      <c r="SUU19" s="112"/>
      <c r="SUV19" s="112"/>
      <c r="SUW19" s="112"/>
      <c r="SUX19" s="112"/>
      <c r="SUY19" s="112"/>
      <c r="SUZ19" s="112"/>
      <c r="SVA19" s="112"/>
      <c r="SVB19" s="112"/>
      <c r="SVY19" s="5"/>
      <c r="SVZ19" s="397"/>
      <c r="SWA19" s="397"/>
      <c r="SWB19" s="397"/>
      <c r="SWC19" s="397"/>
      <c r="SWD19" s="397"/>
      <c r="SWE19" s="397"/>
      <c r="SWF19" s="397"/>
      <c r="SWG19" s="397"/>
      <c r="SWH19" s="397"/>
      <c r="SWI19" s="397"/>
      <c r="SWJ19" s="397"/>
      <c r="SWK19" s="397"/>
      <c r="SWL19" s="397"/>
      <c r="SWM19" s="397"/>
      <c r="SWN19" s="397"/>
      <c r="SWO19" s="397"/>
      <c r="SWP19" s="397"/>
      <c r="SWQ19" s="397"/>
      <c r="SWR19" s="397"/>
      <c r="SWS19" s="397"/>
      <c r="SWT19" s="5"/>
      <c r="SWU19" s="5"/>
      <c r="SWV19" s="376"/>
      <c r="SWW19" s="386"/>
      <c r="SWX19" s="386"/>
      <c r="SWY19" s="306"/>
      <c r="SWZ19" s="389"/>
      <c r="SXA19" s="389"/>
      <c r="SXB19" s="389"/>
      <c r="SXC19" s="112"/>
      <c r="SXD19" s="112"/>
      <c r="SXE19" s="112"/>
      <c r="SXF19" s="112"/>
      <c r="SXG19" s="112"/>
      <c r="SXH19" s="112"/>
      <c r="SXI19" s="112"/>
      <c r="SXJ19" s="112"/>
      <c r="SYG19" s="5"/>
      <c r="SYH19" s="397"/>
      <c r="SYI19" s="397"/>
      <c r="SYJ19" s="397"/>
      <c r="SYK19" s="397"/>
      <c r="SYL19" s="397"/>
      <c r="SYM19" s="397"/>
      <c r="SYN19" s="397"/>
      <c r="SYO19" s="397"/>
      <c r="SYP19" s="397"/>
      <c r="SYQ19" s="397"/>
      <c r="SYR19" s="397"/>
      <c r="SYS19" s="397"/>
      <c r="SYT19" s="397"/>
      <c r="SYU19" s="397"/>
      <c r="SYV19" s="397"/>
      <c r="SYW19" s="397"/>
      <c r="SYX19" s="397"/>
      <c r="SYY19" s="397"/>
      <c r="SYZ19" s="397"/>
      <c r="SZA19" s="397"/>
      <c r="SZB19" s="5"/>
      <c r="SZC19" s="5"/>
      <c r="SZD19" s="376"/>
      <c r="SZE19" s="386"/>
      <c r="SZF19" s="386"/>
      <c r="SZG19" s="306"/>
      <c r="SZH19" s="389"/>
      <c r="SZI19" s="389"/>
      <c r="SZJ19" s="389"/>
      <c r="SZK19" s="112"/>
      <c r="SZL19" s="112"/>
      <c r="SZM19" s="112"/>
      <c r="SZN19" s="112"/>
      <c r="SZO19" s="112"/>
      <c r="SZP19" s="112"/>
      <c r="SZQ19" s="112"/>
      <c r="SZR19" s="112"/>
      <c r="TAO19" s="5"/>
      <c r="TAP19" s="397"/>
      <c r="TAQ19" s="397"/>
      <c r="TAR19" s="397"/>
      <c r="TAS19" s="397"/>
      <c r="TAT19" s="397"/>
      <c r="TAU19" s="397"/>
      <c r="TAV19" s="397"/>
      <c r="TAW19" s="397"/>
      <c r="TAX19" s="397"/>
      <c r="TAY19" s="397"/>
      <c r="TAZ19" s="397"/>
      <c r="TBA19" s="397"/>
      <c r="TBB19" s="397"/>
      <c r="TBC19" s="397"/>
      <c r="TBD19" s="397"/>
      <c r="TBE19" s="397"/>
      <c r="TBF19" s="397"/>
      <c r="TBG19" s="397"/>
      <c r="TBH19" s="397"/>
      <c r="TBI19" s="397"/>
      <c r="TBJ19" s="5"/>
      <c r="TBK19" s="5"/>
      <c r="TBL19" s="376"/>
      <c r="TBM19" s="386"/>
      <c r="TBN19" s="386"/>
      <c r="TBO19" s="306"/>
      <c r="TBP19" s="389"/>
      <c r="TBQ19" s="389"/>
      <c r="TBR19" s="389"/>
      <c r="TBS19" s="112"/>
      <c r="TBT19" s="112"/>
      <c r="TBU19" s="112"/>
      <c r="TBV19" s="112"/>
      <c r="TBW19" s="112"/>
      <c r="TBX19" s="112"/>
      <c r="TBY19" s="112"/>
      <c r="TBZ19" s="112"/>
      <c r="TCW19" s="5"/>
      <c r="TCX19" s="397"/>
      <c r="TCY19" s="397"/>
      <c r="TCZ19" s="397"/>
      <c r="TDA19" s="397"/>
      <c r="TDB19" s="397"/>
      <c r="TDC19" s="397"/>
      <c r="TDD19" s="397"/>
      <c r="TDE19" s="397"/>
      <c r="TDF19" s="397"/>
      <c r="TDG19" s="397"/>
      <c r="TDH19" s="397"/>
      <c r="TDI19" s="397"/>
      <c r="TDJ19" s="397"/>
      <c r="TDK19" s="397"/>
      <c r="TDL19" s="397"/>
      <c r="TDM19" s="397"/>
      <c r="TDN19" s="397"/>
      <c r="TDO19" s="397"/>
      <c r="TDP19" s="397"/>
      <c r="TDQ19" s="397"/>
      <c r="TDR19" s="5"/>
      <c r="TDS19" s="5"/>
      <c r="TDT19" s="376"/>
      <c r="TDU19" s="386"/>
      <c r="TDV19" s="386"/>
      <c r="TDW19" s="306"/>
      <c r="TDX19" s="389"/>
      <c r="TDY19" s="389"/>
      <c r="TDZ19" s="389"/>
      <c r="TEA19" s="112"/>
      <c r="TEB19" s="112"/>
      <c r="TEC19" s="112"/>
      <c r="TED19" s="112"/>
      <c r="TEE19" s="112"/>
      <c r="TEF19" s="112"/>
      <c r="TEG19" s="112"/>
      <c r="TEH19" s="112"/>
      <c r="TFE19" s="5"/>
      <c r="TFF19" s="397"/>
      <c r="TFG19" s="397"/>
      <c r="TFH19" s="397"/>
      <c r="TFI19" s="397"/>
      <c r="TFJ19" s="397"/>
      <c r="TFK19" s="397"/>
      <c r="TFL19" s="397"/>
      <c r="TFM19" s="397"/>
      <c r="TFN19" s="397"/>
      <c r="TFO19" s="397"/>
      <c r="TFP19" s="397"/>
      <c r="TFQ19" s="397"/>
      <c r="TFR19" s="397"/>
      <c r="TFS19" s="397"/>
      <c r="TFT19" s="397"/>
      <c r="TFU19" s="397"/>
      <c r="TFV19" s="397"/>
      <c r="TFW19" s="397"/>
      <c r="TFX19" s="397"/>
      <c r="TFY19" s="397"/>
      <c r="TFZ19" s="5"/>
      <c r="TGA19" s="5"/>
      <c r="TGB19" s="376"/>
      <c r="TGC19" s="386"/>
      <c r="TGD19" s="386"/>
      <c r="TGE19" s="306"/>
      <c r="TGF19" s="389"/>
      <c r="TGG19" s="389"/>
      <c r="TGH19" s="389"/>
      <c r="TGI19" s="112"/>
      <c r="TGJ19" s="112"/>
      <c r="TGK19" s="112"/>
      <c r="TGL19" s="112"/>
      <c r="TGM19" s="112"/>
      <c r="TGN19" s="112"/>
      <c r="TGO19" s="112"/>
      <c r="TGP19" s="112"/>
      <c r="THM19" s="5"/>
      <c r="THN19" s="397"/>
      <c r="THO19" s="397"/>
      <c r="THP19" s="397"/>
      <c r="THQ19" s="397"/>
      <c r="THR19" s="397"/>
      <c r="THS19" s="397"/>
      <c r="THT19" s="397"/>
      <c r="THU19" s="397"/>
      <c r="THV19" s="397"/>
      <c r="THW19" s="397"/>
      <c r="THX19" s="397"/>
      <c r="THY19" s="397"/>
      <c r="THZ19" s="397"/>
      <c r="TIA19" s="397"/>
      <c r="TIB19" s="397"/>
      <c r="TIC19" s="397"/>
      <c r="TID19" s="397"/>
      <c r="TIE19" s="397"/>
      <c r="TIF19" s="397"/>
      <c r="TIG19" s="397"/>
      <c r="TIH19" s="5"/>
      <c r="TII19" s="5"/>
      <c r="TIJ19" s="376"/>
      <c r="TIK19" s="386"/>
      <c r="TIL19" s="386"/>
      <c r="TIM19" s="306"/>
      <c r="TIN19" s="389"/>
      <c r="TIO19" s="389"/>
      <c r="TIP19" s="389"/>
      <c r="TIQ19" s="112"/>
      <c r="TIR19" s="112"/>
      <c r="TIS19" s="112"/>
      <c r="TIT19" s="112"/>
      <c r="TIU19" s="112"/>
      <c r="TIV19" s="112"/>
      <c r="TIW19" s="112"/>
      <c r="TIX19" s="112"/>
      <c r="TJU19" s="5"/>
      <c r="TJV19" s="397"/>
      <c r="TJW19" s="397"/>
      <c r="TJX19" s="397"/>
      <c r="TJY19" s="397"/>
      <c r="TJZ19" s="397"/>
      <c r="TKA19" s="397"/>
      <c r="TKB19" s="397"/>
      <c r="TKC19" s="397"/>
      <c r="TKD19" s="397"/>
      <c r="TKE19" s="397"/>
      <c r="TKF19" s="397"/>
      <c r="TKG19" s="397"/>
      <c r="TKH19" s="397"/>
      <c r="TKI19" s="397"/>
      <c r="TKJ19" s="397"/>
      <c r="TKK19" s="397"/>
      <c r="TKL19" s="397"/>
      <c r="TKM19" s="397"/>
      <c r="TKN19" s="397"/>
      <c r="TKO19" s="397"/>
      <c r="TKP19" s="5"/>
      <c r="TKQ19" s="5"/>
      <c r="TKR19" s="376"/>
      <c r="TKS19" s="386"/>
      <c r="TKT19" s="386"/>
      <c r="TKU19" s="306"/>
      <c r="TKV19" s="389"/>
      <c r="TKW19" s="389"/>
      <c r="TKX19" s="389"/>
      <c r="TKY19" s="112"/>
      <c r="TKZ19" s="112"/>
      <c r="TLA19" s="112"/>
      <c r="TLB19" s="112"/>
      <c r="TLC19" s="112"/>
      <c r="TLD19" s="112"/>
      <c r="TLE19" s="112"/>
      <c r="TLF19" s="112"/>
      <c r="TMC19" s="5"/>
      <c r="TMD19" s="397"/>
      <c r="TME19" s="397"/>
      <c r="TMF19" s="397"/>
      <c r="TMG19" s="397"/>
      <c r="TMH19" s="397"/>
      <c r="TMI19" s="397"/>
      <c r="TMJ19" s="397"/>
      <c r="TMK19" s="397"/>
      <c r="TML19" s="397"/>
      <c r="TMM19" s="397"/>
      <c r="TMN19" s="397"/>
      <c r="TMO19" s="397"/>
      <c r="TMP19" s="397"/>
      <c r="TMQ19" s="397"/>
      <c r="TMR19" s="397"/>
      <c r="TMS19" s="397"/>
      <c r="TMT19" s="397"/>
      <c r="TMU19" s="397"/>
      <c r="TMV19" s="397"/>
      <c r="TMW19" s="397"/>
      <c r="TMX19" s="5"/>
      <c r="TMY19" s="5"/>
      <c r="TMZ19" s="376"/>
      <c r="TNA19" s="386"/>
      <c r="TNB19" s="386"/>
      <c r="TNC19" s="306"/>
      <c r="TND19" s="389"/>
      <c r="TNE19" s="389"/>
      <c r="TNF19" s="389"/>
      <c r="TNG19" s="112"/>
      <c r="TNH19" s="112"/>
      <c r="TNI19" s="112"/>
      <c r="TNJ19" s="112"/>
      <c r="TNK19" s="112"/>
      <c r="TNL19" s="112"/>
      <c r="TNM19" s="112"/>
      <c r="TNN19" s="112"/>
      <c r="TOK19" s="5"/>
      <c r="TOL19" s="397"/>
      <c r="TOM19" s="397"/>
      <c r="TON19" s="397"/>
      <c r="TOO19" s="397"/>
      <c r="TOP19" s="397"/>
      <c r="TOQ19" s="397"/>
      <c r="TOR19" s="397"/>
      <c r="TOS19" s="397"/>
      <c r="TOT19" s="397"/>
      <c r="TOU19" s="397"/>
      <c r="TOV19" s="397"/>
      <c r="TOW19" s="397"/>
      <c r="TOX19" s="397"/>
      <c r="TOY19" s="397"/>
      <c r="TOZ19" s="397"/>
      <c r="TPA19" s="397"/>
      <c r="TPB19" s="397"/>
      <c r="TPC19" s="397"/>
      <c r="TPD19" s="397"/>
      <c r="TPE19" s="397"/>
      <c r="TPF19" s="5"/>
      <c r="TPG19" s="5"/>
      <c r="TPH19" s="376"/>
      <c r="TPI19" s="386"/>
      <c r="TPJ19" s="386"/>
      <c r="TPK19" s="306"/>
      <c r="TPL19" s="389"/>
      <c r="TPM19" s="389"/>
      <c r="TPN19" s="389"/>
      <c r="TPO19" s="112"/>
      <c r="TPP19" s="112"/>
      <c r="TPQ19" s="112"/>
      <c r="TPR19" s="112"/>
      <c r="TPS19" s="112"/>
      <c r="TPT19" s="112"/>
      <c r="TPU19" s="112"/>
      <c r="TPV19" s="112"/>
      <c r="TQS19" s="5"/>
      <c r="TQT19" s="397"/>
      <c r="TQU19" s="397"/>
      <c r="TQV19" s="397"/>
      <c r="TQW19" s="397"/>
      <c r="TQX19" s="397"/>
      <c r="TQY19" s="397"/>
      <c r="TQZ19" s="397"/>
      <c r="TRA19" s="397"/>
      <c r="TRB19" s="397"/>
      <c r="TRC19" s="397"/>
      <c r="TRD19" s="397"/>
      <c r="TRE19" s="397"/>
      <c r="TRF19" s="397"/>
      <c r="TRG19" s="397"/>
      <c r="TRH19" s="397"/>
      <c r="TRI19" s="397"/>
      <c r="TRJ19" s="397"/>
      <c r="TRK19" s="397"/>
      <c r="TRL19" s="397"/>
      <c r="TRM19" s="397"/>
      <c r="TRN19" s="5"/>
      <c r="TRO19" s="5"/>
      <c r="TRP19" s="376"/>
      <c r="TRQ19" s="386"/>
      <c r="TRR19" s="386"/>
      <c r="TRS19" s="306"/>
      <c r="TRT19" s="389"/>
      <c r="TRU19" s="389"/>
      <c r="TRV19" s="389"/>
      <c r="TRW19" s="112"/>
      <c r="TRX19" s="112"/>
      <c r="TRY19" s="112"/>
      <c r="TRZ19" s="112"/>
      <c r="TSA19" s="112"/>
      <c r="TSB19" s="112"/>
      <c r="TSC19" s="112"/>
      <c r="TSD19" s="112"/>
      <c r="TTA19" s="5"/>
      <c r="TTB19" s="397"/>
      <c r="TTC19" s="397"/>
      <c r="TTD19" s="397"/>
      <c r="TTE19" s="397"/>
      <c r="TTF19" s="397"/>
      <c r="TTG19" s="397"/>
      <c r="TTH19" s="397"/>
      <c r="TTI19" s="397"/>
      <c r="TTJ19" s="397"/>
      <c r="TTK19" s="397"/>
      <c r="TTL19" s="397"/>
      <c r="TTM19" s="397"/>
      <c r="TTN19" s="397"/>
      <c r="TTO19" s="397"/>
      <c r="TTP19" s="397"/>
      <c r="TTQ19" s="397"/>
      <c r="TTR19" s="397"/>
      <c r="TTS19" s="397"/>
      <c r="TTT19" s="397"/>
      <c r="TTU19" s="397"/>
      <c r="TTV19" s="5"/>
      <c r="TTW19" s="5"/>
      <c r="TTX19" s="376"/>
      <c r="TTY19" s="386"/>
      <c r="TTZ19" s="386"/>
      <c r="TUA19" s="306"/>
      <c r="TUB19" s="389"/>
      <c r="TUC19" s="389"/>
      <c r="TUD19" s="389"/>
      <c r="TUE19" s="112"/>
      <c r="TUF19" s="112"/>
      <c r="TUG19" s="112"/>
      <c r="TUH19" s="112"/>
      <c r="TUI19" s="112"/>
      <c r="TUJ19" s="112"/>
      <c r="TUK19" s="112"/>
      <c r="TUL19" s="112"/>
      <c r="TVI19" s="5"/>
      <c r="TVJ19" s="397"/>
      <c r="TVK19" s="397"/>
      <c r="TVL19" s="397"/>
      <c r="TVM19" s="397"/>
      <c r="TVN19" s="397"/>
      <c r="TVO19" s="397"/>
      <c r="TVP19" s="397"/>
      <c r="TVQ19" s="397"/>
      <c r="TVR19" s="397"/>
      <c r="TVS19" s="397"/>
      <c r="TVT19" s="397"/>
      <c r="TVU19" s="397"/>
      <c r="TVV19" s="397"/>
      <c r="TVW19" s="397"/>
      <c r="TVX19" s="397"/>
      <c r="TVY19" s="397"/>
      <c r="TVZ19" s="397"/>
      <c r="TWA19" s="397"/>
      <c r="TWB19" s="397"/>
      <c r="TWC19" s="397"/>
      <c r="TWD19" s="5"/>
      <c r="TWE19" s="5"/>
      <c r="TWF19" s="376"/>
      <c r="TWG19" s="386"/>
      <c r="TWH19" s="386"/>
      <c r="TWI19" s="306"/>
      <c r="TWJ19" s="389"/>
      <c r="TWK19" s="389"/>
      <c r="TWL19" s="389"/>
      <c r="TWM19" s="112"/>
      <c r="TWN19" s="112"/>
      <c r="TWO19" s="112"/>
      <c r="TWP19" s="112"/>
      <c r="TWQ19" s="112"/>
      <c r="TWR19" s="112"/>
      <c r="TWS19" s="112"/>
      <c r="TWT19" s="112"/>
      <c r="TXQ19" s="5"/>
      <c r="TXR19" s="397"/>
      <c r="TXS19" s="397"/>
      <c r="TXT19" s="397"/>
      <c r="TXU19" s="397"/>
      <c r="TXV19" s="397"/>
      <c r="TXW19" s="397"/>
      <c r="TXX19" s="397"/>
      <c r="TXY19" s="397"/>
      <c r="TXZ19" s="397"/>
      <c r="TYA19" s="397"/>
      <c r="TYB19" s="397"/>
      <c r="TYC19" s="397"/>
      <c r="TYD19" s="397"/>
      <c r="TYE19" s="397"/>
      <c r="TYF19" s="397"/>
      <c r="TYG19" s="397"/>
      <c r="TYH19" s="397"/>
      <c r="TYI19" s="397"/>
      <c r="TYJ19" s="397"/>
      <c r="TYK19" s="397"/>
      <c r="TYL19" s="5"/>
      <c r="TYM19" s="5"/>
      <c r="TYN19" s="376"/>
      <c r="TYO19" s="386"/>
      <c r="TYP19" s="386"/>
      <c r="TYQ19" s="306"/>
      <c r="TYR19" s="389"/>
      <c r="TYS19" s="389"/>
      <c r="TYT19" s="389"/>
      <c r="TYU19" s="112"/>
      <c r="TYV19" s="112"/>
      <c r="TYW19" s="112"/>
      <c r="TYX19" s="112"/>
      <c r="TYY19" s="112"/>
      <c r="TYZ19" s="112"/>
      <c r="TZA19" s="112"/>
      <c r="TZB19" s="112"/>
      <c r="TZY19" s="5"/>
      <c r="TZZ19" s="397"/>
      <c r="UAA19" s="397"/>
      <c r="UAB19" s="397"/>
      <c r="UAC19" s="397"/>
      <c r="UAD19" s="397"/>
      <c r="UAE19" s="397"/>
      <c r="UAF19" s="397"/>
      <c r="UAG19" s="397"/>
      <c r="UAH19" s="397"/>
      <c r="UAI19" s="397"/>
      <c r="UAJ19" s="397"/>
      <c r="UAK19" s="397"/>
      <c r="UAL19" s="397"/>
      <c r="UAM19" s="397"/>
      <c r="UAN19" s="397"/>
      <c r="UAO19" s="397"/>
      <c r="UAP19" s="397"/>
      <c r="UAQ19" s="397"/>
      <c r="UAR19" s="397"/>
      <c r="UAS19" s="397"/>
      <c r="UAT19" s="5"/>
      <c r="UAU19" s="5"/>
      <c r="UAV19" s="376"/>
      <c r="UAW19" s="386"/>
      <c r="UAX19" s="386"/>
      <c r="UAY19" s="306"/>
      <c r="UAZ19" s="389"/>
      <c r="UBA19" s="389"/>
      <c r="UBB19" s="389"/>
      <c r="UBC19" s="112"/>
      <c r="UBD19" s="112"/>
      <c r="UBE19" s="112"/>
      <c r="UBF19" s="112"/>
      <c r="UBG19" s="112"/>
      <c r="UBH19" s="112"/>
      <c r="UBI19" s="112"/>
      <c r="UBJ19" s="112"/>
      <c r="UCG19" s="5"/>
      <c r="UCH19" s="397"/>
      <c r="UCI19" s="397"/>
      <c r="UCJ19" s="397"/>
      <c r="UCK19" s="397"/>
      <c r="UCL19" s="397"/>
      <c r="UCM19" s="397"/>
      <c r="UCN19" s="397"/>
      <c r="UCO19" s="397"/>
      <c r="UCP19" s="397"/>
      <c r="UCQ19" s="397"/>
      <c r="UCR19" s="397"/>
      <c r="UCS19" s="397"/>
      <c r="UCT19" s="397"/>
      <c r="UCU19" s="397"/>
      <c r="UCV19" s="397"/>
      <c r="UCW19" s="397"/>
      <c r="UCX19" s="397"/>
      <c r="UCY19" s="397"/>
      <c r="UCZ19" s="397"/>
      <c r="UDA19" s="397"/>
      <c r="UDB19" s="5"/>
      <c r="UDC19" s="5"/>
      <c r="UDD19" s="376"/>
      <c r="UDE19" s="386"/>
      <c r="UDF19" s="386"/>
      <c r="UDG19" s="306"/>
      <c r="UDH19" s="389"/>
      <c r="UDI19" s="389"/>
      <c r="UDJ19" s="389"/>
      <c r="UDK19" s="112"/>
      <c r="UDL19" s="112"/>
      <c r="UDM19" s="112"/>
      <c r="UDN19" s="112"/>
      <c r="UDO19" s="112"/>
      <c r="UDP19" s="112"/>
      <c r="UDQ19" s="112"/>
      <c r="UDR19" s="112"/>
      <c r="UEO19" s="5"/>
      <c r="UEP19" s="397"/>
      <c r="UEQ19" s="397"/>
      <c r="UER19" s="397"/>
      <c r="UES19" s="397"/>
      <c r="UET19" s="397"/>
      <c r="UEU19" s="397"/>
      <c r="UEV19" s="397"/>
      <c r="UEW19" s="397"/>
      <c r="UEX19" s="397"/>
      <c r="UEY19" s="397"/>
      <c r="UEZ19" s="397"/>
      <c r="UFA19" s="397"/>
      <c r="UFB19" s="397"/>
      <c r="UFC19" s="397"/>
      <c r="UFD19" s="397"/>
      <c r="UFE19" s="397"/>
      <c r="UFF19" s="397"/>
      <c r="UFG19" s="397"/>
      <c r="UFH19" s="397"/>
      <c r="UFI19" s="397"/>
      <c r="UFJ19" s="5"/>
      <c r="UFK19" s="5"/>
      <c r="UFL19" s="376"/>
      <c r="UFM19" s="386"/>
      <c r="UFN19" s="386"/>
      <c r="UFO19" s="306"/>
      <c r="UFP19" s="389"/>
      <c r="UFQ19" s="389"/>
      <c r="UFR19" s="389"/>
      <c r="UFS19" s="112"/>
      <c r="UFT19" s="112"/>
      <c r="UFU19" s="112"/>
      <c r="UFV19" s="112"/>
      <c r="UFW19" s="112"/>
      <c r="UFX19" s="112"/>
      <c r="UFY19" s="112"/>
      <c r="UFZ19" s="112"/>
      <c r="UGW19" s="5"/>
      <c r="UGX19" s="397"/>
      <c r="UGY19" s="397"/>
      <c r="UGZ19" s="397"/>
      <c r="UHA19" s="397"/>
      <c r="UHB19" s="397"/>
      <c r="UHC19" s="397"/>
      <c r="UHD19" s="397"/>
      <c r="UHE19" s="397"/>
      <c r="UHF19" s="397"/>
      <c r="UHG19" s="397"/>
      <c r="UHH19" s="397"/>
      <c r="UHI19" s="397"/>
      <c r="UHJ19" s="397"/>
      <c r="UHK19" s="397"/>
      <c r="UHL19" s="397"/>
      <c r="UHM19" s="397"/>
      <c r="UHN19" s="397"/>
      <c r="UHO19" s="397"/>
      <c r="UHP19" s="397"/>
      <c r="UHQ19" s="397"/>
      <c r="UHR19" s="5"/>
      <c r="UHS19" s="5"/>
      <c r="UHT19" s="376"/>
      <c r="UHU19" s="386"/>
      <c r="UHV19" s="386"/>
      <c r="UHW19" s="306"/>
      <c r="UHX19" s="389"/>
      <c r="UHY19" s="389"/>
      <c r="UHZ19" s="389"/>
      <c r="UIA19" s="112"/>
      <c r="UIB19" s="112"/>
      <c r="UIC19" s="112"/>
      <c r="UID19" s="112"/>
      <c r="UIE19" s="112"/>
      <c r="UIF19" s="112"/>
      <c r="UIG19" s="112"/>
      <c r="UIH19" s="112"/>
      <c r="UJE19" s="5"/>
      <c r="UJF19" s="397"/>
      <c r="UJG19" s="397"/>
      <c r="UJH19" s="397"/>
      <c r="UJI19" s="397"/>
      <c r="UJJ19" s="397"/>
      <c r="UJK19" s="397"/>
      <c r="UJL19" s="397"/>
      <c r="UJM19" s="397"/>
      <c r="UJN19" s="397"/>
      <c r="UJO19" s="397"/>
      <c r="UJP19" s="397"/>
      <c r="UJQ19" s="397"/>
      <c r="UJR19" s="397"/>
      <c r="UJS19" s="397"/>
      <c r="UJT19" s="397"/>
      <c r="UJU19" s="397"/>
      <c r="UJV19" s="397"/>
      <c r="UJW19" s="397"/>
      <c r="UJX19" s="397"/>
      <c r="UJY19" s="397"/>
      <c r="UJZ19" s="5"/>
      <c r="UKA19" s="5"/>
      <c r="UKB19" s="376"/>
      <c r="UKC19" s="386"/>
      <c r="UKD19" s="386"/>
      <c r="UKE19" s="306"/>
      <c r="UKF19" s="389"/>
      <c r="UKG19" s="389"/>
      <c r="UKH19" s="389"/>
      <c r="UKI19" s="112"/>
      <c r="UKJ19" s="112"/>
      <c r="UKK19" s="112"/>
      <c r="UKL19" s="112"/>
      <c r="UKM19" s="112"/>
      <c r="UKN19" s="112"/>
      <c r="UKO19" s="112"/>
      <c r="UKP19" s="112"/>
      <c r="ULM19" s="5"/>
      <c r="ULN19" s="397"/>
      <c r="ULO19" s="397"/>
      <c r="ULP19" s="397"/>
      <c r="ULQ19" s="397"/>
      <c r="ULR19" s="397"/>
      <c r="ULS19" s="397"/>
      <c r="ULT19" s="397"/>
      <c r="ULU19" s="397"/>
      <c r="ULV19" s="397"/>
      <c r="ULW19" s="397"/>
      <c r="ULX19" s="397"/>
      <c r="ULY19" s="397"/>
      <c r="ULZ19" s="397"/>
      <c r="UMA19" s="397"/>
      <c r="UMB19" s="397"/>
      <c r="UMC19" s="397"/>
      <c r="UMD19" s="397"/>
      <c r="UME19" s="397"/>
      <c r="UMF19" s="397"/>
      <c r="UMG19" s="397"/>
      <c r="UMH19" s="5"/>
      <c r="UMI19" s="5"/>
      <c r="UMJ19" s="376"/>
      <c r="UMK19" s="386"/>
      <c r="UML19" s="386"/>
      <c r="UMM19" s="306"/>
      <c r="UMN19" s="389"/>
      <c r="UMO19" s="389"/>
      <c r="UMP19" s="389"/>
      <c r="UMQ19" s="112"/>
      <c r="UMR19" s="112"/>
      <c r="UMS19" s="112"/>
      <c r="UMT19" s="112"/>
      <c r="UMU19" s="112"/>
      <c r="UMV19" s="112"/>
      <c r="UMW19" s="112"/>
      <c r="UMX19" s="112"/>
      <c r="UNU19" s="5"/>
      <c r="UNV19" s="397"/>
      <c r="UNW19" s="397"/>
      <c r="UNX19" s="397"/>
      <c r="UNY19" s="397"/>
      <c r="UNZ19" s="397"/>
      <c r="UOA19" s="397"/>
      <c r="UOB19" s="397"/>
      <c r="UOC19" s="397"/>
      <c r="UOD19" s="397"/>
      <c r="UOE19" s="397"/>
      <c r="UOF19" s="397"/>
      <c r="UOG19" s="397"/>
      <c r="UOH19" s="397"/>
      <c r="UOI19" s="397"/>
      <c r="UOJ19" s="397"/>
      <c r="UOK19" s="397"/>
      <c r="UOL19" s="397"/>
      <c r="UOM19" s="397"/>
      <c r="UON19" s="397"/>
      <c r="UOO19" s="397"/>
      <c r="UOP19" s="5"/>
      <c r="UOQ19" s="5"/>
      <c r="UOR19" s="376"/>
      <c r="UOS19" s="386"/>
      <c r="UOT19" s="386"/>
      <c r="UOU19" s="306"/>
      <c r="UOV19" s="389"/>
      <c r="UOW19" s="389"/>
      <c r="UOX19" s="389"/>
      <c r="UOY19" s="112"/>
      <c r="UOZ19" s="112"/>
      <c r="UPA19" s="112"/>
      <c r="UPB19" s="112"/>
      <c r="UPC19" s="112"/>
      <c r="UPD19" s="112"/>
      <c r="UPE19" s="112"/>
      <c r="UPF19" s="112"/>
      <c r="UQC19" s="5"/>
      <c r="UQD19" s="397"/>
      <c r="UQE19" s="397"/>
      <c r="UQF19" s="397"/>
      <c r="UQG19" s="397"/>
      <c r="UQH19" s="397"/>
      <c r="UQI19" s="397"/>
      <c r="UQJ19" s="397"/>
      <c r="UQK19" s="397"/>
      <c r="UQL19" s="397"/>
      <c r="UQM19" s="397"/>
      <c r="UQN19" s="397"/>
      <c r="UQO19" s="397"/>
      <c r="UQP19" s="397"/>
      <c r="UQQ19" s="397"/>
      <c r="UQR19" s="397"/>
      <c r="UQS19" s="397"/>
      <c r="UQT19" s="397"/>
      <c r="UQU19" s="397"/>
      <c r="UQV19" s="397"/>
      <c r="UQW19" s="397"/>
      <c r="UQX19" s="5"/>
      <c r="UQY19" s="5"/>
      <c r="UQZ19" s="376"/>
      <c r="URA19" s="386"/>
      <c r="URB19" s="386"/>
      <c r="URC19" s="306"/>
      <c r="URD19" s="389"/>
      <c r="URE19" s="389"/>
      <c r="URF19" s="389"/>
      <c r="URG19" s="112"/>
      <c r="URH19" s="112"/>
      <c r="URI19" s="112"/>
      <c r="URJ19" s="112"/>
      <c r="URK19" s="112"/>
      <c r="URL19" s="112"/>
      <c r="URM19" s="112"/>
      <c r="URN19" s="112"/>
      <c r="USK19" s="5"/>
      <c r="USL19" s="397"/>
      <c r="USM19" s="397"/>
      <c r="USN19" s="397"/>
      <c r="USO19" s="397"/>
      <c r="USP19" s="397"/>
      <c r="USQ19" s="397"/>
      <c r="USR19" s="397"/>
      <c r="USS19" s="397"/>
      <c r="UST19" s="397"/>
      <c r="USU19" s="397"/>
      <c r="USV19" s="397"/>
      <c r="USW19" s="397"/>
      <c r="USX19" s="397"/>
      <c r="USY19" s="397"/>
      <c r="USZ19" s="397"/>
      <c r="UTA19" s="397"/>
      <c r="UTB19" s="397"/>
      <c r="UTC19" s="397"/>
      <c r="UTD19" s="397"/>
      <c r="UTE19" s="397"/>
      <c r="UTF19" s="5"/>
      <c r="UTG19" s="5"/>
      <c r="UTH19" s="376"/>
      <c r="UTI19" s="386"/>
      <c r="UTJ19" s="386"/>
      <c r="UTK19" s="306"/>
      <c r="UTL19" s="389"/>
      <c r="UTM19" s="389"/>
      <c r="UTN19" s="389"/>
      <c r="UTO19" s="112"/>
      <c r="UTP19" s="112"/>
      <c r="UTQ19" s="112"/>
      <c r="UTR19" s="112"/>
      <c r="UTS19" s="112"/>
      <c r="UTT19" s="112"/>
      <c r="UTU19" s="112"/>
      <c r="UTV19" s="112"/>
      <c r="UUS19" s="5"/>
      <c r="UUT19" s="397"/>
      <c r="UUU19" s="397"/>
      <c r="UUV19" s="397"/>
      <c r="UUW19" s="397"/>
      <c r="UUX19" s="397"/>
      <c r="UUY19" s="397"/>
      <c r="UUZ19" s="397"/>
      <c r="UVA19" s="397"/>
      <c r="UVB19" s="397"/>
      <c r="UVC19" s="397"/>
      <c r="UVD19" s="397"/>
      <c r="UVE19" s="397"/>
      <c r="UVF19" s="397"/>
      <c r="UVG19" s="397"/>
      <c r="UVH19" s="397"/>
      <c r="UVI19" s="397"/>
      <c r="UVJ19" s="397"/>
      <c r="UVK19" s="397"/>
      <c r="UVL19" s="397"/>
      <c r="UVM19" s="397"/>
      <c r="UVN19" s="5"/>
      <c r="UVO19" s="5"/>
      <c r="UVP19" s="376"/>
      <c r="UVQ19" s="386"/>
      <c r="UVR19" s="386"/>
      <c r="UVS19" s="306"/>
      <c r="UVT19" s="389"/>
      <c r="UVU19" s="389"/>
      <c r="UVV19" s="389"/>
      <c r="UVW19" s="112"/>
      <c r="UVX19" s="112"/>
      <c r="UVY19" s="112"/>
      <c r="UVZ19" s="112"/>
      <c r="UWA19" s="112"/>
      <c r="UWB19" s="112"/>
      <c r="UWC19" s="112"/>
      <c r="UWD19" s="112"/>
      <c r="UXA19" s="5"/>
      <c r="UXB19" s="397"/>
      <c r="UXC19" s="397"/>
      <c r="UXD19" s="397"/>
      <c r="UXE19" s="397"/>
      <c r="UXF19" s="397"/>
      <c r="UXG19" s="397"/>
      <c r="UXH19" s="397"/>
      <c r="UXI19" s="397"/>
      <c r="UXJ19" s="397"/>
      <c r="UXK19" s="397"/>
      <c r="UXL19" s="397"/>
      <c r="UXM19" s="397"/>
      <c r="UXN19" s="397"/>
      <c r="UXO19" s="397"/>
      <c r="UXP19" s="397"/>
      <c r="UXQ19" s="397"/>
      <c r="UXR19" s="397"/>
      <c r="UXS19" s="397"/>
      <c r="UXT19" s="397"/>
      <c r="UXU19" s="397"/>
      <c r="UXV19" s="5"/>
      <c r="UXW19" s="5"/>
      <c r="UXX19" s="376"/>
      <c r="UXY19" s="386"/>
      <c r="UXZ19" s="386"/>
      <c r="UYA19" s="306"/>
      <c r="UYB19" s="389"/>
      <c r="UYC19" s="389"/>
      <c r="UYD19" s="389"/>
      <c r="UYE19" s="112"/>
      <c r="UYF19" s="112"/>
      <c r="UYG19" s="112"/>
      <c r="UYH19" s="112"/>
      <c r="UYI19" s="112"/>
      <c r="UYJ19" s="112"/>
      <c r="UYK19" s="112"/>
      <c r="UYL19" s="112"/>
      <c r="UZI19" s="5"/>
      <c r="UZJ19" s="397"/>
      <c r="UZK19" s="397"/>
      <c r="UZL19" s="397"/>
      <c r="UZM19" s="397"/>
      <c r="UZN19" s="397"/>
      <c r="UZO19" s="397"/>
      <c r="UZP19" s="397"/>
      <c r="UZQ19" s="397"/>
      <c r="UZR19" s="397"/>
      <c r="UZS19" s="397"/>
      <c r="UZT19" s="397"/>
      <c r="UZU19" s="397"/>
      <c r="UZV19" s="397"/>
      <c r="UZW19" s="397"/>
      <c r="UZX19" s="397"/>
      <c r="UZY19" s="397"/>
      <c r="UZZ19" s="397"/>
      <c r="VAA19" s="397"/>
      <c r="VAB19" s="397"/>
      <c r="VAC19" s="397"/>
      <c r="VAD19" s="5"/>
      <c r="VAE19" s="5"/>
      <c r="VAF19" s="376"/>
      <c r="VAG19" s="386"/>
      <c r="VAH19" s="386"/>
      <c r="VAI19" s="306"/>
      <c r="VAJ19" s="389"/>
      <c r="VAK19" s="389"/>
      <c r="VAL19" s="389"/>
      <c r="VAM19" s="112"/>
      <c r="VAN19" s="112"/>
      <c r="VAO19" s="112"/>
      <c r="VAP19" s="112"/>
      <c r="VAQ19" s="112"/>
      <c r="VAR19" s="112"/>
      <c r="VAS19" s="112"/>
      <c r="VAT19" s="112"/>
      <c r="VBQ19" s="5"/>
      <c r="VBR19" s="397"/>
      <c r="VBS19" s="397"/>
      <c r="VBT19" s="397"/>
      <c r="VBU19" s="397"/>
      <c r="VBV19" s="397"/>
      <c r="VBW19" s="397"/>
      <c r="VBX19" s="397"/>
      <c r="VBY19" s="397"/>
      <c r="VBZ19" s="397"/>
      <c r="VCA19" s="397"/>
      <c r="VCB19" s="397"/>
      <c r="VCC19" s="397"/>
      <c r="VCD19" s="397"/>
      <c r="VCE19" s="397"/>
      <c r="VCF19" s="397"/>
      <c r="VCG19" s="397"/>
      <c r="VCH19" s="397"/>
      <c r="VCI19" s="397"/>
      <c r="VCJ19" s="397"/>
      <c r="VCK19" s="397"/>
      <c r="VCL19" s="5"/>
      <c r="VCM19" s="5"/>
      <c r="VCN19" s="376"/>
      <c r="VCO19" s="386"/>
      <c r="VCP19" s="386"/>
      <c r="VCQ19" s="306"/>
      <c r="VCR19" s="389"/>
      <c r="VCS19" s="389"/>
      <c r="VCT19" s="389"/>
      <c r="VCU19" s="112"/>
      <c r="VCV19" s="112"/>
      <c r="VCW19" s="112"/>
      <c r="VCX19" s="112"/>
      <c r="VCY19" s="112"/>
      <c r="VCZ19" s="112"/>
      <c r="VDA19" s="112"/>
      <c r="VDB19" s="112"/>
      <c r="VDY19" s="5"/>
      <c r="VDZ19" s="397"/>
      <c r="VEA19" s="397"/>
      <c r="VEB19" s="397"/>
      <c r="VEC19" s="397"/>
      <c r="VED19" s="397"/>
      <c r="VEE19" s="397"/>
      <c r="VEF19" s="397"/>
      <c r="VEG19" s="397"/>
      <c r="VEH19" s="397"/>
      <c r="VEI19" s="397"/>
      <c r="VEJ19" s="397"/>
      <c r="VEK19" s="397"/>
      <c r="VEL19" s="397"/>
      <c r="VEM19" s="397"/>
      <c r="VEN19" s="397"/>
      <c r="VEO19" s="397"/>
      <c r="VEP19" s="397"/>
      <c r="VEQ19" s="397"/>
      <c r="VER19" s="397"/>
      <c r="VES19" s="397"/>
      <c r="VET19" s="5"/>
      <c r="VEU19" s="5"/>
      <c r="VEV19" s="376"/>
      <c r="VEW19" s="386"/>
      <c r="VEX19" s="386"/>
      <c r="VEY19" s="306"/>
      <c r="VEZ19" s="389"/>
      <c r="VFA19" s="389"/>
      <c r="VFB19" s="389"/>
      <c r="VFC19" s="112"/>
      <c r="VFD19" s="112"/>
      <c r="VFE19" s="112"/>
      <c r="VFF19" s="112"/>
      <c r="VFG19" s="112"/>
      <c r="VFH19" s="112"/>
      <c r="VFI19" s="112"/>
      <c r="VFJ19" s="112"/>
      <c r="VGG19" s="5"/>
      <c r="VGH19" s="397"/>
      <c r="VGI19" s="397"/>
      <c r="VGJ19" s="397"/>
      <c r="VGK19" s="397"/>
      <c r="VGL19" s="397"/>
      <c r="VGM19" s="397"/>
      <c r="VGN19" s="397"/>
      <c r="VGO19" s="397"/>
      <c r="VGP19" s="397"/>
      <c r="VGQ19" s="397"/>
      <c r="VGR19" s="397"/>
      <c r="VGS19" s="397"/>
      <c r="VGT19" s="397"/>
      <c r="VGU19" s="397"/>
      <c r="VGV19" s="397"/>
      <c r="VGW19" s="397"/>
      <c r="VGX19" s="397"/>
      <c r="VGY19" s="397"/>
      <c r="VGZ19" s="397"/>
      <c r="VHA19" s="397"/>
      <c r="VHB19" s="5"/>
      <c r="VHC19" s="5"/>
      <c r="VHD19" s="376"/>
      <c r="VHE19" s="386"/>
      <c r="VHF19" s="386"/>
      <c r="VHG19" s="306"/>
      <c r="VHH19" s="389"/>
      <c r="VHI19" s="389"/>
      <c r="VHJ19" s="389"/>
      <c r="VHK19" s="112"/>
      <c r="VHL19" s="112"/>
      <c r="VHM19" s="112"/>
      <c r="VHN19" s="112"/>
      <c r="VHO19" s="112"/>
      <c r="VHP19" s="112"/>
      <c r="VHQ19" s="112"/>
      <c r="VHR19" s="112"/>
      <c r="VIO19" s="5"/>
      <c r="VIP19" s="397"/>
      <c r="VIQ19" s="397"/>
      <c r="VIR19" s="397"/>
      <c r="VIS19" s="397"/>
      <c r="VIT19" s="397"/>
      <c r="VIU19" s="397"/>
      <c r="VIV19" s="397"/>
      <c r="VIW19" s="397"/>
      <c r="VIX19" s="397"/>
      <c r="VIY19" s="397"/>
      <c r="VIZ19" s="397"/>
      <c r="VJA19" s="397"/>
      <c r="VJB19" s="397"/>
      <c r="VJC19" s="397"/>
      <c r="VJD19" s="397"/>
      <c r="VJE19" s="397"/>
      <c r="VJF19" s="397"/>
      <c r="VJG19" s="397"/>
      <c r="VJH19" s="397"/>
      <c r="VJI19" s="397"/>
      <c r="VJJ19" s="5"/>
      <c r="VJK19" s="5"/>
      <c r="VJL19" s="376"/>
      <c r="VJM19" s="386"/>
      <c r="VJN19" s="386"/>
      <c r="VJO19" s="306"/>
      <c r="VJP19" s="389"/>
      <c r="VJQ19" s="389"/>
      <c r="VJR19" s="389"/>
      <c r="VJS19" s="112"/>
      <c r="VJT19" s="112"/>
      <c r="VJU19" s="112"/>
      <c r="VJV19" s="112"/>
      <c r="VJW19" s="112"/>
      <c r="VJX19" s="112"/>
      <c r="VJY19" s="112"/>
      <c r="VJZ19" s="112"/>
      <c r="VKW19" s="5"/>
      <c r="VKX19" s="397"/>
      <c r="VKY19" s="397"/>
      <c r="VKZ19" s="397"/>
      <c r="VLA19" s="397"/>
      <c r="VLB19" s="397"/>
      <c r="VLC19" s="397"/>
      <c r="VLD19" s="397"/>
      <c r="VLE19" s="397"/>
      <c r="VLF19" s="397"/>
      <c r="VLG19" s="397"/>
      <c r="VLH19" s="397"/>
      <c r="VLI19" s="397"/>
      <c r="VLJ19" s="397"/>
      <c r="VLK19" s="397"/>
      <c r="VLL19" s="397"/>
      <c r="VLM19" s="397"/>
      <c r="VLN19" s="397"/>
      <c r="VLO19" s="397"/>
      <c r="VLP19" s="397"/>
      <c r="VLQ19" s="397"/>
      <c r="VLR19" s="5"/>
      <c r="VLS19" s="5"/>
      <c r="VLT19" s="376"/>
      <c r="VLU19" s="386"/>
      <c r="VLV19" s="386"/>
      <c r="VLW19" s="306"/>
      <c r="VLX19" s="389"/>
      <c r="VLY19" s="389"/>
      <c r="VLZ19" s="389"/>
      <c r="VMA19" s="112"/>
      <c r="VMB19" s="112"/>
      <c r="VMC19" s="112"/>
      <c r="VMD19" s="112"/>
      <c r="VME19" s="112"/>
      <c r="VMF19" s="112"/>
      <c r="VMG19" s="112"/>
      <c r="VMH19" s="112"/>
      <c r="VNE19" s="5"/>
      <c r="VNF19" s="397"/>
      <c r="VNG19" s="397"/>
      <c r="VNH19" s="397"/>
      <c r="VNI19" s="397"/>
      <c r="VNJ19" s="397"/>
      <c r="VNK19" s="397"/>
      <c r="VNL19" s="397"/>
      <c r="VNM19" s="397"/>
      <c r="VNN19" s="397"/>
      <c r="VNO19" s="397"/>
      <c r="VNP19" s="397"/>
      <c r="VNQ19" s="397"/>
      <c r="VNR19" s="397"/>
      <c r="VNS19" s="397"/>
      <c r="VNT19" s="397"/>
      <c r="VNU19" s="397"/>
      <c r="VNV19" s="397"/>
      <c r="VNW19" s="397"/>
      <c r="VNX19" s="397"/>
      <c r="VNY19" s="397"/>
      <c r="VNZ19" s="5"/>
      <c r="VOA19" s="5"/>
      <c r="VOB19" s="376"/>
      <c r="VOC19" s="386"/>
      <c r="VOD19" s="386"/>
      <c r="VOE19" s="306"/>
      <c r="VOF19" s="389"/>
      <c r="VOG19" s="389"/>
      <c r="VOH19" s="389"/>
      <c r="VOI19" s="112"/>
      <c r="VOJ19" s="112"/>
      <c r="VOK19" s="112"/>
      <c r="VOL19" s="112"/>
      <c r="VOM19" s="112"/>
      <c r="VON19" s="112"/>
      <c r="VOO19" s="112"/>
      <c r="VOP19" s="112"/>
      <c r="VPM19" s="5"/>
      <c r="VPN19" s="397"/>
      <c r="VPO19" s="397"/>
      <c r="VPP19" s="397"/>
      <c r="VPQ19" s="397"/>
      <c r="VPR19" s="397"/>
      <c r="VPS19" s="397"/>
      <c r="VPT19" s="397"/>
      <c r="VPU19" s="397"/>
      <c r="VPV19" s="397"/>
      <c r="VPW19" s="397"/>
      <c r="VPX19" s="397"/>
      <c r="VPY19" s="397"/>
      <c r="VPZ19" s="397"/>
      <c r="VQA19" s="397"/>
      <c r="VQB19" s="397"/>
      <c r="VQC19" s="397"/>
      <c r="VQD19" s="397"/>
      <c r="VQE19" s="397"/>
      <c r="VQF19" s="397"/>
      <c r="VQG19" s="397"/>
      <c r="VQH19" s="5"/>
      <c r="VQI19" s="5"/>
      <c r="VQJ19" s="376"/>
      <c r="VQK19" s="386"/>
      <c r="VQL19" s="386"/>
      <c r="VQM19" s="306"/>
      <c r="VQN19" s="389"/>
      <c r="VQO19" s="389"/>
      <c r="VQP19" s="389"/>
      <c r="VQQ19" s="112"/>
      <c r="VQR19" s="112"/>
      <c r="VQS19" s="112"/>
      <c r="VQT19" s="112"/>
      <c r="VQU19" s="112"/>
      <c r="VQV19" s="112"/>
      <c r="VQW19" s="112"/>
      <c r="VQX19" s="112"/>
      <c r="VRU19" s="5"/>
      <c r="VRV19" s="397"/>
      <c r="VRW19" s="397"/>
      <c r="VRX19" s="397"/>
      <c r="VRY19" s="397"/>
      <c r="VRZ19" s="397"/>
      <c r="VSA19" s="397"/>
      <c r="VSB19" s="397"/>
      <c r="VSC19" s="397"/>
      <c r="VSD19" s="397"/>
      <c r="VSE19" s="397"/>
      <c r="VSF19" s="397"/>
      <c r="VSG19" s="397"/>
      <c r="VSH19" s="397"/>
      <c r="VSI19" s="397"/>
      <c r="VSJ19" s="397"/>
      <c r="VSK19" s="397"/>
      <c r="VSL19" s="397"/>
      <c r="VSM19" s="397"/>
      <c r="VSN19" s="397"/>
      <c r="VSO19" s="397"/>
      <c r="VSP19" s="5"/>
      <c r="VSQ19" s="5"/>
      <c r="VSR19" s="376"/>
      <c r="VSS19" s="386"/>
      <c r="VST19" s="386"/>
      <c r="VSU19" s="306"/>
      <c r="VSV19" s="389"/>
      <c r="VSW19" s="389"/>
      <c r="VSX19" s="389"/>
      <c r="VSY19" s="112"/>
      <c r="VSZ19" s="112"/>
      <c r="VTA19" s="112"/>
      <c r="VTB19" s="112"/>
      <c r="VTC19" s="112"/>
      <c r="VTD19" s="112"/>
      <c r="VTE19" s="112"/>
      <c r="VTF19" s="112"/>
      <c r="VUC19" s="5"/>
      <c r="VUD19" s="397"/>
      <c r="VUE19" s="397"/>
      <c r="VUF19" s="397"/>
      <c r="VUG19" s="397"/>
      <c r="VUH19" s="397"/>
      <c r="VUI19" s="397"/>
      <c r="VUJ19" s="397"/>
      <c r="VUK19" s="397"/>
      <c r="VUL19" s="397"/>
      <c r="VUM19" s="397"/>
      <c r="VUN19" s="397"/>
      <c r="VUO19" s="397"/>
      <c r="VUP19" s="397"/>
      <c r="VUQ19" s="397"/>
      <c r="VUR19" s="397"/>
      <c r="VUS19" s="397"/>
      <c r="VUT19" s="397"/>
      <c r="VUU19" s="397"/>
      <c r="VUV19" s="397"/>
      <c r="VUW19" s="397"/>
      <c r="VUX19" s="5"/>
      <c r="VUY19" s="5"/>
      <c r="VUZ19" s="376"/>
      <c r="VVA19" s="386"/>
      <c r="VVB19" s="386"/>
      <c r="VVC19" s="306"/>
      <c r="VVD19" s="389"/>
      <c r="VVE19" s="389"/>
      <c r="VVF19" s="389"/>
      <c r="VVG19" s="112"/>
      <c r="VVH19" s="112"/>
      <c r="VVI19" s="112"/>
      <c r="VVJ19" s="112"/>
      <c r="VVK19" s="112"/>
      <c r="VVL19" s="112"/>
      <c r="VVM19" s="112"/>
      <c r="VVN19" s="112"/>
      <c r="VWK19" s="5"/>
      <c r="VWL19" s="397"/>
      <c r="VWM19" s="397"/>
      <c r="VWN19" s="397"/>
      <c r="VWO19" s="397"/>
      <c r="VWP19" s="397"/>
      <c r="VWQ19" s="397"/>
      <c r="VWR19" s="397"/>
      <c r="VWS19" s="397"/>
      <c r="VWT19" s="397"/>
      <c r="VWU19" s="397"/>
      <c r="VWV19" s="397"/>
      <c r="VWW19" s="397"/>
      <c r="VWX19" s="397"/>
      <c r="VWY19" s="397"/>
      <c r="VWZ19" s="397"/>
      <c r="VXA19" s="397"/>
      <c r="VXB19" s="397"/>
      <c r="VXC19" s="397"/>
      <c r="VXD19" s="397"/>
      <c r="VXE19" s="397"/>
      <c r="VXF19" s="5"/>
      <c r="VXG19" s="5"/>
      <c r="VXH19" s="376"/>
      <c r="VXI19" s="386"/>
      <c r="VXJ19" s="386"/>
      <c r="VXK19" s="306"/>
      <c r="VXL19" s="389"/>
      <c r="VXM19" s="389"/>
      <c r="VXN19" s="389"/>
      <c r="VXO19" s="112"/>
      <c r="VXP19" s="112"/>
      <c r="VXQ19" s="112"/>
      <c r="VXR19" s="112"/>
      <c r="VXS19" s="112"/>
      <c r="VXT19" s="112"/>
      <c r="VXU19" s="112"/>
      <c r="VXV19" s="112"/>
      <c r="VYS19" s="5"/>
      <c r="VYT19" s="397"/>
      <c r="VYU19" s="397"/>
      <c r="VYV19" s="397"/>
      <c r="VYW19" s="397"/>
      <c r="VYX19" s="397"/>
      <c r="VYY19" s="397"/>
      <c r="VYZ19" s="397"/>
      <c r="VZA19" s="397"/>
      <c r="VZB19" s="397"/>
      <c r="VZC19" s="397"/>
      <c r="VZD19" s="397"/>
      <c r="VZE19" s="397"/>
      <c r="VZF19" s="397"/>
      <c r="VZG19" s="397"/>
      <c r="VZH19" s="397"/>
      <c r="VZI19" s="397"/>
      <c r="VZJ19" s="397"/>
      <c r="VZK19" s="397"/>
      <c r="VZL19" s="397"/>
      <c r="VZM19" s="397"/>
      <c r="VZN19" s="5"/>
      <c r="VZO19" s="5"/>
      <c r="VZP19" s="376"/>
      <c r="VZQ19" s="386"/>
      <c r="VZR19" s="386"/>
      <c r="VZS19" s="306"/>
      <c r="VZT19" s="389"/>
      <c r="VZU19" s="389"/>
      <c r="VZV19" s="389"/>
      <c r="VZW19" s="112"/>
      <c r="VZX19" s="112"/>
      <c r="VZY19" s="112"/>
      <c r="VZZ19" s="112"/>
      <c r="WAA19" s="112"/>
      <c r="WAB19" s="112"/>
      <c r="WAC19" s="112"/>
      <c r="WAD19" s="112"/>
      <c r="WBA19" s="5"/>
      <c r="WBB19" s="397"/>
      <c r="WBC19" s="397"/>
      <c r="WBD19" s="397"/>
      <c r="WBE19" s="397"/>
      <c r="WBF19" s="397"/>
      <c r="WBG19" s="397"/>
      <c r="WBH19" s="397"/>
      <c r="WBI19" s="397"/>
      <c r="WBJ19" s="397"/>
      <c r="WBK19" s="397"/>
      <c r="WBL19" s="397"/>
      <c r="WBM19" s="397"/>
      <c r="WBN19" s="397"/>
      <c r="WBO19" s="397"/>
      <c r="WBP19" s="397"/>
      <c r="WBQ19" s="397"/>
      <c r="WBR19" s="397"/>
      <c r="WBS19" s="397"/>
      <c r="WBT19" s="397"/>
      <c r="WBU19" s="397"/>
      <c r="WBV19" s="5"/>
      <c r="WBW19" s="5"/>
      <c r="WBX19" s="376"/>
      <c r="WBY19" s="386"/>
      <c r="WBZ19" s="386"/>
      <c r="WCA19" s="306"/>
      <c r="WCB19" s="389"/>
      <c r="WCC19" s="389"/>
      <c r="WCD19" s="389"/>
      <c r="WCE19" s="112"/>
      <c r="WCF19" s="112"/>
      <c r="WCG19" s="112"/>
      <c r="WCH19" s="112"/>
      <c r="WCI19" s="112"/>
      <c r="WCJ19" s="112"/>
      <c r="WCK19" s="112"/>
      <c r="WCL19" s="112"/>
      <c r="WDI19" s="5"/>
      <c r="WDJ19" s="397"/>
      <c r="WDK19" s="397"/>
      <c r="WDL19" s="397"/>
      <c r="WDM19" s="397"/>
      <c r="WDN19" s="397"/>
      <c r="WDO19" s="397"/>
      <c r="WDP19" s="397"/>
      <c r="WDQ19" s="397"/>
      <c r="WDR19" s="397"/>
      <c r="WDS19" s="397"/>
      <c r="WDT19" s="397"/>
      <c r="WDU19" s="397"/>
      <c r="WDV19" s="397"/>
      <c r="WDW19" s="397"/>
      <c r="WDX19" s="397"/>
      <c r="WDY19" s="397"/>
      <c r="WDZ19" s="397"/>
      <c r="WEA19" s="397"/>
      <c r="WEB19" s="397"/>
      <c r="WEC19" s="397"/>
      <c r="WED19" s="5"/>
      <c r="WEE19" s="5"/>
      <c r="WEF19" s="376"/>
      <c r="WEG19" s="386"/>
      <c r="WEH19" s="386"/>
      <c r="WEI19" s="306"/>
      <c r="WEJ19" s="389"/>
      <c r="WEK19" s="389"/>
      <c r="WEL19" s="389"/>
      <c r="WEM19" s="112"/>
      <c r="WEN19" s="112"/>
      <c r="WEO19" s="112"/>
      <c r="WEP19" s="112"/>
      <c r="WEQ19" s="112"/>
      <c r="WER19" s="112"/>
      <c r="WES19" s="112"/>
      <c r="WET19" s="112"/>
      <c r="WFQ19" s="5"/>
      <c r="WFR19" s="397"/>
      <c r="WFS19" s="397"/>
      <c r="WFT19" s="397"/>
      <c r="WFU19" s="397"/>
      <c r="WFV19" s="397"/>
      <c r="WFW19" s="397"/>
      <c r="WFX19" s="397"/>
      <c r="WFY19" s="397"/>
      <c r="WFZ19" s="397"/>
      <c r="WGA19" s="397"/>
      <c r="WGB19" s="397"/>
      <c r="WGC19" s="397"/>
      <c r="WGD19" s="397"/>
      <c r="WGE19" s="397"/>
      <c r="WGF19" s="397"/>
      <c r="WGG19" s="397"/>
      <c r="WGH19" s="397"/>
      <c r="WGI19" s="397"/>
      <c r="WGJ19" s="397"/>
      <c r="WGK19" s="397"/>
      <c r="WGL19" s="5"/>
      <c r="WGM19" s="5"/>
      <c r="WGN19" s="376"/>
      <c r="WGO19" s="386"/>
      <c r="WGP19" s="386"/>
      <c r="WGQ19" s="306"/>
      <c r="WGR19" s="389"/>
      <c r="WGS19" s="389"/>
      <c r="WGT19" s="389"/>
      <c r="WGU19" s="112"/>
      <c r="WGV19" s="112"/>
      <c r="WGW19" s="112"/>
      <c r="WGX19" s="112"/>
      <c r="WGY19" s="112"/>
      <c r="WGZ19" s="112"/>
      <c r="WHA19" s="112"/>
      <c r="WHB19" s="112"/>
      <c r="WHY19" s="5"/>
      <c r="WHZ19" s="397"/>
      <c r="WIA19" s="397"/>
      <c r="WIB19" s="397"/>
      <c r="WIC19" s="397"/>
      <c r="WID19" s="397"/>
      <c r="WIE19" s="397"/>
      <c r="WIF19" s="397"/>
      <c r="WIG19" s="397"/>
      <c r="WIH19" s="397"/>
      <c r="WII19" s="397"/>
      <c r="WIJ19" s="397"/>
      <c r="WIK19" s="397"/>
      <c r="WIL19" s="397"/>
      <c r="WIM19" s="397"/>
      <c r="WIN19" s="397"/>
      <c r="WIO19" s="397"/>
      <c r="WIP19" s="397"/>
      <c r="WIQ19" s="397"/>
      <c r="WIR19" s="397"/>
      <c r="WIS19" s="397"/>
      <c r="WIT19" s="5"/>
      <c r="WIU19" s="5"/>
      <c r="WIV19" s="376"/>
      <c r="WIW19" s="386"/>
      <c r="WIX19" s="386"/>
      <c r="WIY19" s="306"/>
      <c r="WIZ19" s="389"/>
      <c r="WJA19" s="389"/>
      <c r="WJB19" s="389"/>
      <c r="WJC19" s="112"/>
      <c r="WJD19" s="112"/>
      <c r="WJE19" s="112"/>
      <c r="WJF19" s="112"/>
      <c r="WJG19" s="112"/>
      <c r="WJH19" s="112"/>
      <c r="WJI19" s="112"/>
      <c r="WJJ19" s="112"/>
      <c r="WKG19" s="5"/>
      <c r="WKH19" s="397"/>
      <c r="WKI19" s="397"/>
      <c r="WKJ19" s="397"/>
      <c r="WKK19" s="397"/>
      <c r="WKL19" s="397"/>
      <c r="WKM19" s="397"/>
      <c r="WKN19" s="397"/>
      <c r="WKO19" s="397"/>
      <c r="WKP19" s="397"/>
      <c r="WKQ19" s="397"/>
      <c r="WKR19" s="397"/>
      <c r="WKS19" s="397"/>
      <c r="WKT19" s="397"/>
      <c r="WKU19" s="397"/>
      <c r="WKV19" s="397"/>
      <c r="WKW19" s="397"/>
      <c r="WKX19" s="397"/>
      <c r="WKY19" s="397"/>
      <c r="WKZ19" s="397"/>
      <c r="WLA19" s="397"/>
      <c r="WLB19" s="5"/>
      <c r="WLC19" s="5"/>
      <c r="WLD19" s="376"/>
      <c r="WLE19" s="386"/>
      <c r="WLF19" s="386"/>
      <c r="WLG19" s="306"/>
      <c r="WLH19" s="389"/>
      <c r="WLI19" s="389"/>
      <c r="WLJ19" s="389"/>
      <c r="WLK19" s="112"/>
      <c r="WLL19" s="112"/>
      <c r="WLM19" s="112"/>
      <c r="WLN19" s="112"/>
      <c r="WLO19" s="112"/>
      <c r="WLP19" s="112"/>
      <c r="WLQ19" s="112"/>
      <c r="WLR19" s="112"/>
      <c r="WMO19" s="5"/>
      <c r="WMP19" s="397"/>
      <c r="WMQ19" s="397"/>
      <c r="WMR19" s="397"/>
      <c r="WMS19" s="397"/>
      <c r="WMT19" s="397"/>
      <c r="WMU19" s="397"/>
      <c r="WMV19" s="397"/>
      <c r="WMW19" s="397"/>
      <c r="WMX19" s="397"/>
      <c r="WMY19" s="397"/>
      <c r="WMZ19" s="397"/>
      <c r="WNA19" s="397"/>
      <c r="WNB19" s="397"/>
      <c r="WNC19" s="397"/>
      <c r="WND19" s="397"/>
      <c r="WNE19" s="397"/>
      <c r="WNF19" s="397"/>
      <c r="WNG19" s="397"/>
      <c r="WNH19" s="397"/>
      <c r="WNI19" s="397"/>
      <c r="WNJ19" s="5"/>
      <c r="WNK19" s="5"/>
      <c r="WNL19" s="376"/>
      <c r="WNM19" s="386"/>
      <c r="WNN19" s="386"/>
      <c r="WNO19" s="306"/>
      <c r="WNP19" s="389"/>
      <c r="WNQ19" s="389"/>
      <c r="WNR19" s="389"/>
      <c r="WNS19" s="112"/>
      <c r="WNT19" s="112"/>
      <c r="WNU19" s="112"/>
      <c r="WNV19" s="112"/>
      <c r="WNW19" s="112"/>
      <c r="WNX19" s="112"/>
      <c r="WNY19" s="112"/>
      <c r="WNZ19" s="112"/>
      <c r="WOW19" s="5"/>
      <c r="WOX19" s="397"/>
      <c r="WOY19" s="397"/>
      <c r="WOZ19" s="397"/>
      <c r="WPA19" s="397"/>
      <c r="WPB19" s="397"/>
      <c r="WPC19" s="397"/>
      <c r="WPD19" s="397"/>
      <c r="WPE19" s="397"/>
      <c r="WPF19" s="397"/>
      <c r="WPG19" s="397"/>
      <c r="WPH19" s="397"/>
      <c r="WPI19" s="397"/>
      <c r="WPJ19" s="397"/>
      <c r="WPK19" s="397"/>
      <c r="WPL19" s="397"/>
      <c r="WPM19" s="397"/>
      <c r="WPN19" s="397"/>
      <c r="WPO19" s="397"/>
      <c r="WPP19" s="397"/>
      <c r="WPQ19" s="397"/>
      <c r="WPR19" s="5"/>
      <c r="WPS19" s="5"/>
      <c r="WPT19" s="376"/>
      <c r="WPU19" s="386"/>
      <c r="WPV19" s="386"/>
      <c r="WPW19" s="306"/>
      <c r="WPX19" s="389"/>
      <c r="WPY19" s="389"/>
      <c r="WPZ19" s="389"/>
      <c r="WQA19" s="112"/>
      <c r="WQB19" s="112"/>
      <c r="WQC19" s="112"/>
      <c r="WQD19" s="112"/>
      <c r="WQE19" s="112"/>
      <c r="WQF19" s="112"/>
      <c r="WQG19" s="112"/>
      <c r="WQH19" s="112"/>
      <c r="WRE19" s="5"/>
      <c r="WRF19" s="397"/>
      <c r="WRG19" s="397"/>
      <c r="WRH19" s="397"/>
      <c r="WRI19" s="397"/>
      <c r="WRJ19" s="397"/>
      <c r="WRK19" s="397"/>
      <c r="WRL19" s="397"/>
      <c r="WRM19" s="397"/>
      <c r="WRN19" s="397"/>
      <c r="WRO19" s="397"/>
      <c r="WRP19" s="397"/>
      <c r="WRQ19" s="397"/>
      <c r="WRR19" s="397"/>
      <c r="WRS19" s="397"/>
      <c r="WRT19" s="397"/>
      <c r="WRU19" s="397"/>
      <c r="WRV19" s="397"/>
      <c r="WRW19" s="397"/>
      <c r="WRX19" s="397"/>
      <c r="WRY19" s="397"/>
      <c r="WRZ19" s="5"/>
      <c r="WSA19" s="5"/>
      <c r="WSB19" s="376"/>
      <c r="WSC19" s="386"/>
      <c r="WSD19" s="386"/>
      <c r="WSE19" s="306"/>
      <c r="WSF19" s="389"/>
      <c r="WSG19" s="389"/>
      <c r="WSH19" s="389"/>
      <c r="WSI19" s="112"/>
      <c r="WSJ19" s="112"/>
      <c r="WSK19" s="112"/>
      <c r="WSL19" s="112"/>
      <c r="WSM19" s="112"/>
      <c r="WSN19" s="112"/>
      <c r="WSO19" s="112"/>
      <c r="WSP19" s="112"/>
      <c r="WTM19" s="5"/>
      <c r="WTN19" s="397"/>
      <c r="WTO19" s="397"/>
      <c r="WTP19" s="397"/>
      <c r="WTQ19" s="397"/>
      <c r="WTR19" s="397"/>
      <c r="WTS19" s="397"/>
      <c r="WTT19" s="397"/>
      <c r="WTU19" s="397"/>
      <c r="WTV19" s="397"/>
      <c r="WTW19" s="397"/>
      <c r="WTX19" s="397"/>
      <c r="WTY19" s="397"/>
      <c r="WTZ19" s="397"/>
      <c r="WUA19" s="397"/>
      <c r="WUB19" s="397"/>
      <c r="WUC19" s="397"/>
      <c r="WUD19" s="397"/>
      <c r="WUE19" s="397"/>
      <c r="WUF19" s="397"/>
      <c r="WUG19" s="397"/>
      <c r="WUH19" s="5"/>
      <c r="WUI19" s="5"/>
      <c r="WUJ19" s="376"/>
      <c r="WUK19" s="386"/>
      <c r="WUL19" s="386"/>
      <c r="WUM19" s="306"/>
      <c r="WUN19" s="389"/>
      <c r="WUO19" s="389"/>
      <c r="WUP19" s="389"/>
      <c r="WUQ19" s="112"/>
      <c r="WUR19" s="112"/>
      <c r="WUS19" s="112"/>
      <c r="WUT19" s="112"/>
      <c r="WUU19" s="112"/>
      <c r="WUV19" s="112"/>
      <c r="WUW19" s="112"/>
      <c r="WUX19" s="112"/>
      <c r="WVU19" s="5"/>
      <c r="WVV19" s="397"/>
      <c r="WVW19" s="397"/>
      <c r="WVX19" s="397"/>
      <c r="WVY19" s="397"/>
      <c r="WVZ19" s="397"/>
      <c r="WWA19" s="397"/>
      <c r="WWB19" s="397"/>
      <c r="WWC19" s="397"/>
      <c r="WWD19" s="397"/>
      <c r="WWE19" s="397"/>
      <c r="WWF19" s="397"/>
      <c r="WWG19" s="397"/>
      <c r="WWH19" s="397"/>
      <c r="WWI19" s="397"/>
      <c r="WWJ19" s="397"/>
      <c r="WWK19" s="397"/>
      <c r="WWL19" s="397"/>
      <c r="WWM19" s="397"/>
      <c r="WWN19" s="397"/>
      <c r="WWO19" s="397"/>
      <c r="WWP19" s="5"/>
      <c r="WWQ19" s="5"/>
      <c r="WWR19" s="376"/>
      <c r="WWS19" s="386"/>
      <c r="WWT19" s="386"/>
      <c r="WWU19" s="306"/>
      <c r="WWV19" s="389"/>
      <c r="WWW19" s="389"/>
      <c r="WWX19" s="389"/>
      <c r="WWY19" s="112"/>
      <c r="WWZ19" s="112"/>
      <c r="WXA19" s="112"/>
      <c r="WXB19" s="112"/>
      <c r="WXC19" s="112"/>
      <c r="WXD19" s="112"/>
      <c r="WXE19" s="112"/>
      <c r="WXF19" s="112"/>
      <c r="WYC19" s="5"/>
      <c r="WYD19" s="397"/>
      <c r="WYE19" s="397"/>
      <c r="WYF19" s="397"/>
      <c r="WYG19" s="397"/>
      <c r="WYH19" s="397"/>
      <c r="WYI19" s="397"/>
      <c r="WYJ19" s="397"/>
      <c r="WYK19" s="397"/>
      <c r="WYL19" s="397"/>
      <c r="WYM19" s="397"/>
      <c r="WYN19" s="397"/>
      <c r="WYO19" s="397"/>
      <c r="WYP19" s="397"/>
      <c r="WYQ19" s="397"/>
      <c r="WYR19" s="397"/>
      <c r="WYS19" s="397"/>
      <c r="WYT19" s="397"/>
      <c r="WYU19" s="397"/>
      <c r="WYV19" s="397"/>
      <c r="WYW19" s="397"/>
      <c r="WYX19" s="5"/>
      <c r="WYY19" s="5"/>
      <c r="WYZ19" s="376"/>
      <c r="WZA19" s="386"/>
      <c r="WZB19" s="386"/>
      <c r="WZC19" s="306"/>
      <c r="WZD19" s="389"/>
      <c r="WZE19" s="389"/>
      <c r="WZF19" s="389"/>
      <c r="WZG19" s="112"/>
      <c r="WZH19" s="112"/>
      <c r="WZI19" s="112"/>
      <c r="WZJ19" s="112"/>
      <c r="WZK19" s="112"/>
      <c r="WZL19" s="112"/>
      <c r="WZM19" s="112"/>
      <c r="WZN19" s="112"/>
      <c r="XAK19" s="5"/>
      <c r="XAL19" s="397"/>
      <c r="XAM19" s="397"/>
      <c r="XAN19" s="397"/>
      <c r="XAO19" s="397"/>
      <c r="XAP19" s="397"/>
      <c r="XAQ19" s="397"/>
      <c r="XAR19" s="397"/>
      <c r="XAS19" s="397"/>
      <c r="XAT19" s="397"/>
      <c r="XAU19" s="397"/>
      <c r="XAV19" s="397"/>
      <c r="XAW19" s="397"/>
      <c r="XAX19" s="397"/>
      <c r="XAY19" s="397"/>
      <c r="XAZ19" s="397"/>
      <c r="XBA19" s="397"/>
      <c r="XBB19" s="397"/>
      <c r="XBC19" s="397"/>
      <c r="XBD19" s="397"/>
      <c r="XBE19" s="397"/>
      <c r="XBF19" s="5"/>
      <c r="XBG19" s="5"/>
      <c r="XBH19" s="376"/>
      <c r="XBI19" s="386"/>
      <c r="XBJ19" s="386"/>
      <c r="XBK19" s="306"/>
      <c r="XBL19" s="389"/>
      <c r="XBM19" s="389"/>
      <c r="XBN19" s="389"/>
      <c r="XBO19" s="112"/>
      <c r="XBP19" s="112"/>
      <c r="XBQ19" s="112"/>
      <c r="XBR19" s="112"/>
      <c r="XBS19" s="112"/>
      <c r="XBT19" s="112"/>
      <c r="XBU19" s="112"/>
      <c r="XBV19" s="112"/>
      <c r="XCS19" s="5"/>
      <c r="XCT19" s="397"/>
      <c r="XCU19" s="397"/>
      <c r="XCV19" s="397"/>
      <c r="XCW19" s="397"/>
      <c r="XCX19" s="397"/>
      <c r="XCY19" s="397"/>
      <c r="XCZ19" s="397"/>
      <c r="XDA19" s="397"/>
      <c r="XDB19" s="397"/>
      <c r="XDC19" s="397"/>
      <c r="XDD19" s="397"/>
      <c r="XDE19" s="397"/>
      <c r="XDF19" s="397"/>
      <c r="XDG19" s="397"/>
      <c r="XDH19" s="397"/>
      <c r="XDI19" s="397"/>
      <c r="XDJ19" s="397"/>
      <c r="XDK19" s="397"/>
      <c r="XDL19" s="397"/>
      <c r="XDM19" s="397"/>
      <c r="XDN19" s="5"/>
      <c r="XDO19" s="5"/>
      <c r="XDP19" s="376"/>
      <c r="XDQ19" s="386"/>
      <c r="XDR19" s="386"/>
      <c r="XDS19" s="306"/>
      <c r="XDT19" s="389"/>
      <c r="XDU19" s="389"/>
      <c r="XDV19" s="389"/>
      <c r="XDW19" s="112"/>
      <c r="XDX19" s="112"/>
      <c r="XDY19" s="112"/>
      <c r="XDZ19" s="112"/>
      <c r="XEA19" s="112"/>
      <c r="XEB19" s="112"/>
      <c r="XEC19" s="112"/>
      <c r="XED19" s="112"/>
      <c r="XFA19" s="5"/>
      <c r="XFB19" s="398"/>
      <c r="XFC19" s="398"/>
      <c r="XFD19" s="398"/>
    </row>
    <row r="20" spans="1:16384" customFormat="1" ht="15" customHeight="1">
      <c r="A20" s="5"/>
      <c r="B20" s="397"/>
      <c r="C20" s="397"/>
      <c r="D20" s="397"/>
      <c r="E20" s="397"/>
      <c r="F20" s="397"/>
      <c r="G20" s="397"/>
      <c r="H20" s="397"/>
      <c r="I20" s="397"/>
      <c r="J20" s="397"/>
      <c r="K20" s="397"/>
      <c r="L20" s="397"/>
      <c r="M20" s="397"/>
      <c r="N20" s="397"/>
      <c r="O20" s="397"/>
      <c r="P20" s="397"/>
      <c r="Q20" s="397"/>
      <c r="R20" s="397"/>
      <c r="S20" s="397"/>
      <c r="T20" s="397"/>
      <c r="U20" s="397"/>
      <c r="V20" s="5"/>
      <c r="W20" s="5"/>
      <c r="X20" s="307"/>
      <c r="Y20" s="400"/>
      <c r="Z20" s="400"/>
      <c r="AA20" s="310"/>
      <c r="AB20" s="402"/>
      <c r="AC20" s="402"/>
      <c r="AD20" s="311"/>
      <c r="AE20" s="68"/>
      <c r="AF20" s="68"/>
      <c r="AG20" s="68"/>
      <c r="AH20" s="68"/>
      <c r="AI20" s="68"/>
      <c r="AJ20" s="112"/>
      <c r="AK20" s="112"/>
      <c r="AL20" s="112"/>
      <c r="AM20" s="188"/>
      <c r="AN20" s="188"/>
      <c r="AO20" s="188"/>
      <c r="AP20" s="188"/>
      <c r="AQ20" s="188"/>
      <c r="AR20" s="188"/>
      <c r="BI20" s="5"/>
      <c r="BJ20" s="397"/>
      <c r="BK20" s="397"/>
      <c r="BL20" s="397"/>
      <c r="BM20" s="397"/>
      <c r="BN20" s="397"/>
      <c r="BO20" s="397"/>
      <c r="BP20" s="397"/>
      <c r="BQ20" s="397"/>
      <c r="BR20" s="397"/>
      <c r="BS20" s="397"/>
      <c r="BT20" s="397"/>
      <c r="BU20" s="397"/>
      <c r="BV20" s="397"/>
      <c r="BW20" s="397"/>
      <c r="BX20" s="397"/>
      <c r="BY20" s="397"/>
      <c r="BZ20" s="397"/>
      <c r="CA20" s="397"/>
      <c r="CB20" s="397"/>
      <c r="CC20" s="397"/>
      <c r="CD20" s="5"/>
      <c r="CE20" s="5"/>
      <c r="CF20" s="376"/>
      <c r="CG20" s="386"/>
      <c r="CH20" s="386"/>
      <c r="CI20" s="312"/>
      <c r="CJ20" s="389"/>
      <c r="CK20" s="389"/>
      <c r="CL20" s="389"/>
      <c r="CM20" s="68"/>
      <c r="CN20" s="68"/>
      <c r="CO20" s="68"/>
      <c r="CP20" s="68"/>
      <c r="CQ20" s="68"/>
      <c r="CR20" s="112"/>
      <c r="CS20" s="112"/>
      <c r="CT20" s="112"/>
      <c r="DQ20" s="5"/>
      <c r="DR20" s="397"/>
      <c r="DS20" s="397"/>
      <c r="DT20" s="397"/>
      <c r="DU20" s="397"/>
      <c r="DV20" s="397"/>
      <c r="DW20" s="397"/>
      <c r="DX20" s="397"/>
      <c r="DY20" s="397"/>
      <c r="DZ20" s="397"/>
      <c r="EA20" s="397"/>
      <c r="EB20" s="397"/>
      <c r="EC20" s="397"/>
      <c r="ED20" s="397"/>
      <c r="EE20" s="397"/>
      <c r="EF20" s="397"/>
      <c r="EG20" s="397"/>
      <c r="EH20" s="397"/>
      <c r="EI20" s="397"/>
      <c r="EJ20" s="397"/>
      <c r="EK20" s="397"/>
      <c r="EL20" s="5"/>
      <c r="EM20" s="5"/>
      <c r="EN20" s="376"/>
      <c r="EO20" s="386"/>
      <c r="EP20" s="386"/>
      <c r="EQ20" s="312"/>
      <c r="ER20" s="389"/>
      <c r="ES20" s="389"/>
      <c r="ET20" s="389"/>
      <c r="EU20" s="68"/>
      <c r="EV20" s="68"/>
      <c r="EW20" s="68"/>
      <c r="EX20" s="68"/>
      <c r="EY20" s="68"/>
      <c r="EZ20" s="112"/>
      <c r="FA20" s="112"/>
      <c r="FB20" s="112"/>
      <c r="FY20" s="5"/>
      <c r="FZ20" s="397"/>
      <c r="GA20" s="397"/>
      <c r="GB20" s="397"/>
      <c r="GC20" s="397"/>
      <c r="GD20" s="397"/>
      <c r="GE20" s="397"/>
      <c r="GF20" s="397"/>
      <c r="GG20" s="397"/>
      <c r="GH20" s="397"/>
      <c r="GI20" s="397"/>
      <c r="GJ20" s="397"/>
      <c r="GK20" s="397"/>
      <c r="GL20" s="397"/>
      <c r="GM20" s="397"/>
      <c r="GN20" s="397"/>
      <c r="GO20" s="397"/>
      <c r="GP20" s="397"/>
      <c r="GQ20" s="397"/>
      <c r="GR20" s="397"/>
      <c r="GS20" s="397"/>
      <c r="GT20" s="5"/>
      <c r="GU20" s="5"/>
      <c r="GV20" s="376"/>
      <c r="GW20" s="386"/>
      <c r="GX20" s="386"/>
      <c r="GY20" s="312"/>
      <c r="GZ20" s="389"/>
      <c r="HA20" s="389"/>
      <c r="HB20" s="389"/>
      <c r="HC20" s="68"/>
      <c r="HD20" s="68"/>
      <c r="HE20" s="68"/>
      <c r="HF20" s="68"/>
      <c r="HG20" s="68"/>
      <c r="HH20" s="112"/>
      <c r="HI20" s="112"/>
      <c r="HJ20" s="112"/>
      <c r="IG20" s="5"/>
      <c r="IH20" s="397"/>
      <c r="II20" s="397"/>
      <c r="IJ20" s="397"/>
      <c r="IK20" s="397"/>
      <c r="IL20" s="397"/>
      <c r="IM20" s="397"/>
      <c r="IN20" s="397"/>
      <c r="IO20" s="397"/>
      <c r="IP20" s="397"/>
      <c r="IQ20" s="397"/>
      <c r="IR20" s="397"/>
      <c r="IS20" s="397"/>
      <c r="IT20" s="397"/>
      <c r="IU20" s="397"/>
      <c r="IV20" s="397"/>
      <c r="IW20" s="397"/>
      <c r="IX20" s="397"/>
      <c r="IY20" s="397"/>
      <c r="IZ20" s="397"/>
      <c r="JA20" s="397"/>
      <c r="JB20" s="5"/>
      <c r="JC20" s="5"/>
      <c r="JD20" s="376"/>
      <c r="JE20" s="386"/>
      <c r="JF20" s="386"/>
      <c r="JG20" s="312"/>
      <c r="JH20" s="389"/>
      <c r="JI20" s="389"/>
      <c r="JJ20" s="389"/>
      <c r="JK20" s="68"/>
      <c r="JL20" s="68"/>
      <c r="JM20" s="68"/>
      <c r="JN20" s="68"/>
      <c r="JO20" s="68"/>
      <c r="JP20" s="112"/>
      <c r="JQ20" s="112"/>
      <c r="JR20" s="112"/>
      <c r="KO20" s="5"/>
      <c r="KP20" s="397"/>
      <c r="KQ20" s="397"/>
      <c r="KR20" s="397"/>
      <c r="KS20" s="397"/>
      <c r="KT20" s="397"/>
      <c r="KU20" s="397"/>
      <c r="KV20" s="397"/>
      <c r="KW20" s="397"/>
      <c r="KX20" s="397"/>
      <c r="KY20" s="397"/>
      <c r="KZ20" s="397"/>
      <c r="LA20" s="397"/>
      <c r="LB20" s="397"/>
      <c r="LC20" s="397"/>
      <c r="LD20" s="397"/>
      <c r="LE20" s="397"/>
      <c r="LF20" s="397"/>
      <c r="LG20" s="397"/>
      <c r="LH20" s="397"/>
      <c r="LI20" s="397"/>
      <c r="LJ20" s="5"/>
      <c r="LK20" s="5"/>
      <c r="LL20" s="376"/>
      <c r="LM20" s="386"/>
      <c r="LN20" s="386"/>
      <c r="LO20" s="312"/>
      <c r="LP20" s="389"/>
      <c r="LQ20" s="389"/>
      <c r="LR20" s="389"/>
      <c r="LS20" s="68"/>
      <c r="LT20" s="68"/>
      <c r="LU20" s="68"/>
      <c r="LV20" s="68"/>
      <c r="LW20" s="68"/>
      <c r="LX20" s="112"/>
      <c r="LY20" s="112"/>
      <c r="LZ20" s="112"/>
      <c r="MW20" s="5"/>
      <c r="MX20" s="397"/>
      <c r="MY20" s="397"/>
      <c r="MZ20" s="397"/>
      <c r="NA20" s="397"/>
      <c r="NB20" s="397"/>
      <c r="NC20" s="397"/>
      <c r="ND20" s="397"/>
      <c r="NE20" s="397"/>
      <c r="NF20" s="397"/>
      <c r="NG20" s="397"/>
      <c r="NH20" s="397"/>
      <c r="NI20" s="397"/>
      <c r="NJ20" s="397"/>
      <c r="NK20" s="397"/>
      <c r="NL20" s="397"/>
      <c r="NM20" s="397"/>
      <c r="NN20" s="397"/>
      <c r="NO20" s="397"/>
      <c r="NP20" s="397"/>
      <c r="NQ20" s="397"/>
      <c r="NR20" s="5"/>
      <c r="NS20" s="5"/>
      <c r="NT20" s="376"/>
      <c r="NU20" s="386"/>
      <c r="NV20" s="386"/>
      <c r="NW20" s="312"/>
      <c r="NX20" s="389"/>
      <c r="NY20" s="389"/>
      <c r="NZ20" s="389"/>
      <c r="OA20" s="68"/>
      <c r="OB20" s="68"/>
      <c r="OC20" s="68"/>
      <c r="OD20" s="68"/>
      <c r="OE20" s="68"/>
      <c r="OF20" s="112"/>
      <c r="OG20" s="112"/>
      <c r="OH20" s="112"/>
      <c r="PE20" s="5"/>
      <c r="PF20" s="397"/>
      <c r="PG20" s="397"/>
      <c r="PH20" s="397"/>
      <c r="PI20" s="397"/>
      <c r="PJ20" s="397"/>
      <c r="PK20" s="397"/>
      <c r="PL20" s="397"/>
      <c r="PM20" s="397"/>
      <c r="PN20" s="397"/>
      <c r="PO20" s="397"/>
      <c r="PP20" s="397"/>
      <c r="PQ20" s="397"/>
      <c r="PR20" s="397"/>
      <c r="PS20" s="397"/>
      <c r="PT20" s="397"/>
      <c r="PU20" s="397"/>
      <c r="PV20" s="397"/>
      <c r="PW20" s="397"/>
      <c r="PX20" s="397"/>
      <c r="PY20" s="397"/>
      <c r="PZ20" s="5"/>
      <c r="QA20" s="5"/>
      <c r="QB20" s="376"/>
      <c r="QC20" s="386"/>
      <c r="QD20" s="386"/>
      <c r="QE20" s="312"/>
      <c r="QF20" s="389"/>
      <c r="QG20" s="389"/>
      <c r="QH20" s="389"/>
      <c r="QI20" s="68"/>
      <c r="QJ20" s="68"/>
      <c r="QK20" s="68"/>
      <c r="QL20" s="68"/>
      <c r="QM20" s="68"/>
      <c r="QN20" s="112"/>
      <c r="QO20" s="112"/>
      <c r="QP20" s="112"/>
      <c r="RM20" s="5"/>
      <c r="RN20" s="397"/>
      <c r="RO20" s="397"/>
      <c r="RP20" s="397"/>
      <c r="RQ20" s="397"/>
      <c r="RR20" s="397"/>
      <c r="RS20" s="397"/>
      <c r="RT20" s="397"/>
      <c r="RU20" s="397"/>
      <c r="RV20" s="397"/>
      <c r="RW20" s="397"/>
      <c r="RX20" s="397"/>
      <c r="RY20" s="397"/>
      <c r="RZ20" s="397"/>
      <c r="SA20" s="397"/>
      <c r="SB20" s="397"/>
      <c r="SC20" s="397"/>
      <c r="SD20" s="397"/>
      <c r="SE20" s="397"/>
      <c r="SF20" s="397"/>
      <c r="SG20" s="397"/>
      <c r="SH20" s="5"/>
      <c r="SI20" s="5"/>
      <c r="SJ20" s="376"/>
      <c r="SK20" s="386"/>
      <c r="SL20" s="386"/>
      <c r="SM20" s="312"/>
      <c r="SN20" s="389"/>
      <c r="SO20" s="389"/>
      <c r="SP20" s="389"/>
      <c r="SQ20" s="68"/>
      <c r="SR20" s="68"/>
      <c r="SS20" s="68"/>
      <c r="ST20" s="68"/>
      <c r="SU20" s="68"/>
      <c r="SV20" s="112"/>
      <c r="SW20" s="112"/>
      <c r="SX20" s="112"/>
      <c r="TU20" s="5"/>
      <c r="TV20" s="397"/>
      <c r="TW20" s="397"/>
      <c r="TX20" s="397"/>
      <c r="TY20" s="397"/>
      <c r="TZ20" s="397"/>
      <c r="UA20" s="397"/>
      <c r="UB20" s="397"/>
      <c r="UC20" s="397"/>
      <c r="UD20" s="397"/>
      <c r="UE20" s="397"/>
      <c r="UF20" s="397"/>
      <c r="UG20" s="397"/>
      <c r="UH20" s="397"/>
      <c r="UI20" s="397"/>
      <c r="UJ20" s="397"/>
      <c r="UK20" s="397"/>
      <c r="UL20" s="397"/>
      <c r="UM20" s="397"/>
      <c r="UN20" s="397"/>
      <c r="UO20" s="397"/>
      <c r="UP20" s="5"/>
      <c r="UQ20" s="5"/>
      <c r="UR20" s="376"/>
      <c r="US20" s="386"/>
      <c r="UT20" s="386"/>
      <c r="UU20" s="312"/>
      <c r="UV20" s="389"/>
      <c r="UW20" s="389"/>
      <c r="UX20" s="389"/>
      <c r="UY20" s="68"/>
      <c r="UZ20" s="68"/>
      <c r="VA20" s="68"/>
      <c r="VB20" s="68"/>
      <c r="VC20" s="68"/>
      <c r="VD20" s="112"/>
      <c r="VE20" s="112"/>
      <c r="VF20" s="112"/>
      <c r="WC20" s="5"/>
      <c r="WD20" s="397"/>
      <c r="WE20" s="397"/>
      <c r="WF20" s="397"/>
      <c r="WG20" s="397"/>
      <c r="WH20" s="397"/>
      <c r="WI20" s="397"/>
      <c r="WJ20" s="397"/>
      <c r="WK20" s="397"/>
      <c r="WL20" s="397"/>
      <c r="WM20" s="397"/>
      <c r="WN20" s="397"/>
      <c r="WO20" s="397"/>
      <c r="WP20" s="397"/>
      <c r="WQ20" s="397"/>
      <c r="WR20" s="397"/>
      <c r="WS20" s="397"/>
      <c r="WT20" s="397"/>
      <c r="WU20" s="397"/>
      <c r="WV20" s="397"/>
      <c r="WW20" s="397"/>
      <c r="WX20" s="5"/>
      <c r="WY20" s="5"/>
      <c r="WZ20" s="376"/>
      <c r="XA20" s="386"/>
      <c r="XB20" s="386"/>
      <c r="XC20" s="312"/>
      <c r="XD20" s="389"/>
      <c r="XE20" s="389"/>
      <c r="XF20" s="389"/>
      <c r="XG20" s="68"/>
      <c r="XH20" s="68"/>
      <c r="XI20" s="68"/>
      <c r="XJ20" s="68"/>
      <c r="XK20" s="68"/>
      <c r="XL20" s="112"/>
      <c r="XM20" s="112"/>
      <c r="XN20" s="112"/>
      <c r="YK20" s="5"/>
      <c r="YL20" s="397"/>
      <c r="YM20" s="397"/>
      <c r="YN20" s="397"/>
      <c r="YO20" s="397"/>
      <c r="YP20" s="397"/>
      <c r="YQ20" s="397"/>
      <c r="YR20" s="397"/>
      <c r="YS20" s="397"/>
      <c r="YT20" s="397"/>
      <c r="YU20" s="397"/>
      <c r="YV20" s="397"/>
      <c r="YW20" s="397"/>
      <c r="YX20" s="397"/>
      <c r="YY20" s="397"/>
      <c r="YZ20" s="397"/>
      <c r="ZA20" s="397"/>
      <c r="ZB20" s="397"/>
      <c r="ZC20" s="397"/>
      <c r="ZD20" s="397"/>
      <c r="ZE20" s="397"/>
      <c r="ZF20" s="5"/>
      <c r="ZG20" s="5"/>
      <c r="ZH20" s="376"/>
      <c r="ZI20" s="386"/>
      <c r="ZJ20" s="386"/>
      <c r="ZK20" s="312"/>
      <c r="ZL20" s="389"/>
      <c r="ZM20" s="389"/>
      <c r="ZN20" s="389"/>
      <c r="ZO20" s="68"/>
      <c r="ZP20" s="68"/>
      <c r="ZQ20" s="68"/>
      <c r="ZR20" s="68"/>
      <c r="ZS20" s="68"/>
      <c r="ZT20" s="112"/>
      <c r="ZU20" s="112"/>
      <c r="ZV20" s="112"/>
      <c r="AAS20" s="5"/>
      <c r="AAT20" s="397"/>
      <c r="AAU20" s="397"/>
      <c r="AAV20" s="397"/>
      <c r="AAW20" s="397"/>
      <c r="AAX20" s="397"/>
      <c r="AAY20" s="397"/>
      <c r="AAZ20" s="397"/>
      <c r="ABA20" s="397"/>
      <c r="ABB20" s="397"/>
      <c r="ABC20" s="397"/>
      <c r="ABD20" s="397"/>
      <c r="ABE20" s="397"/>
      <c r="ABF20" s="397"/>
      <c r="ABG20" s="397"/>
      <c r="ABH20" s="397"/>
      <c r="ABI20" s="397"/>
      <c r="ABJ20" s="397"/>
      <c r="ABK20" s="397"/>
      <c r="ABL20" s="397"/>
      <c r="ABM20" s="397"/>
      <c r="ABN20" s="5"/>
      <c r="ABO20" s="5"/>
      <c r="ABP20" s="376"/>
      <c r="ABQ20" s="386"/>
      <c r="ABR20" s="386"/>
      <c r="ABS20" s="312"/>
      <c r="ABT20" s="389"/>
      <c r="ABU20" s="389"/>
      <c r="ABV20" s="389"/>
      <c r="ABW20" s="68"/>
      <c r="ABX20" s="68"/>
      <c r="ABY20" s="68"/>
      <c r="ABZ20" s="68"/>
      <c r="ACA20" s="68"/>
      <c r="ACB20" s="112"/>
      <c r="ACC20" s="112"/>
      <c r="ACD20" s="112"/>
      <c r="ADA20" s="5"/>
      <c r="ADB20" s="397"/>
      <c r="ADC20" s="397"/>
      <c r="ADD20" s="397"/>
      <c r="ADE20" s="397"/>
      <c r="ADF20" s="397"/>
      <c r="ADG20" s="397"/>
      <c r="ADH20" s="397"/>
      <c r="ADI20" s="397"/>
      <c r="ADJ20" s="397"/>
      <c r="ADK20" s="397"/>
      <c r="ADL20" s="397"/>
      <c r="ADM20" s="397"/>
      <c r="ADN20" s="397"/>
      <c r="ADO20" s="397"/>
      <c r="ADP20" s="397"/>
      <c r="ADQ20" s="397"/>
      <c r="ADR20" s="397"/>
      <c r="ADS20" s="397"/>
      <c r="ADT20" s="397"/>
      <c r="ADU20" s="397"/>
      <c r="ADV20" s="5"/>
      <c r="ADW20" s="5"/>
      <c r="ADX20" s="376"/>
      <c r="ADY20" s="386"/>
      <c r="ADZ20" s="386"/>
      <c r="AEA20" s="312"/>
      <c r="AEB20" s="389"/>
      <c r="AEC20" s="389"/>
      <c r="AED20" s="389"/>
      <c r="AEE20" s="68"/>
      <c r="AEF20" s="68"/>
      <c r="AEG20" s="68"/>
      <c r="AEH20" s="68"/>
      <c r="AEI20" s="68"/>
      <c r="AEJ20" s="112"/>
      <c r="AEK20" s="112"/>
      <c r="AEL20" s="112"/>
      <c r="AFI20" s="5"/>
      <c r="AFJ20" s="397"/>
      <c r="AFK20" s="397"/>
      <c r="AFL20" s="397"/>
      <c r="AFM20" s="397"/>
      <c r="AFN20" s="397"/>
      <c r="AFO20" s="397"/>
      <c r="AFP20" s="397"/>
      <c r="AFQ20" s="397"/>
      <c r="AFR20" s="397"/>
      <c r="AFS20" s="397"/>
      <c r="AFT20" s="397"/>
      <c r="AFU20" s="397"/>
      <c r="AFV20" s="397"/>
      <c r="AFW20" s="397"/>
      <c r="AFX20" s="397"/>
      <c r="AFY20" s="397"/>
      <c r="AFZ20" s="397"/>
      <c r="AGA20" s="397"/>
      <c r="AGB20" s="397"/>
      <c r="AGC20" s="397"/>
      <c r="AGD20" s="5"/>
      <c r="AGE20" s="5"/>
      <c r="AGF20" s="376"/>
      <c r="AGG20" s="386"/>
      <c r="AGH20" s="386"/>
      <c r="AGI20" s="312"/>
      <c r="AGJ20" s="389"/>
      <c r="AGK20" s="389"/>
      <c r="AGL20" s="389"/>
      <c r="AGM20" s="68"/>
      <c r="AGN20" s="68"/>
      <c r="AGO20" s="68"/>
      <c r="AGP20" s="68"/>
      <c r="AGQ20" s="68"/>
      <c r="AGR20" s="112"/>
      <c r="AGS20" s="112"/>
      <c r="AGT20" s="112"/>
      <c r="AHQ20" s="5"/>
      <c r="AHR20" s="397"/>
      <c r="AHS20" s="397"/>
      <c r="AHT20" s="397"/>
      <c r="AHU20" s="397"/>
      <c r="AHV20" s="397"/>
      <c r="AHW20" s="397"/>
      <c r="AHX20" s="397"/>
      <c r="AHY20" s="397"/>
      <c r="AHZ20" s="397"/>
      <c r="AIA20" s="397"/>
      <c r="AIB20" s="397"/>
      <c r="AIC20" s="397"/>
      <c r="AID20" s="397"/>
      <c r="AIE20" s="397"/>
      <c r="AIF20" s="397"/>
      <c r="AIG20" s="397"/>
      <c r="AIH20" s="397"/>
      <c r="AII20" s="397"/>
      <c r="AIJ20" s="397"/>
      <c r="AIK20" s="397"/>
      <c r="AIL20" s="5"/>
      <c r="AIM20" s="5"/>
      <c r="AIN20" s="376"/>
      <c r="AIO20" s="386"/>
      <c r="AIP20" s="386"/>
      <c r="AIQ20" s="312"/>
      <c r="AIR20" s="389"/>
      <c r="AIS20" s="389"/>
      <c r="AIT20" s="389"/>
      <c r="AIU20" s="68"/>
      <c r="AIV20" s="68"/>
      <c r="AIW20" s="68"/>
      <c r="AIX20" s="68"/>
      <c r="AIY20" s="68"/>
      <c r="AIZ20" s="112"/>
      <c r="AJA20" s="112"/>
      <c r="AJB20" s="112"/>
      <c r="AJY20" s="5"/>
      <c r="AJZ20" s="397"/>
      <c r="AKA20" s="397"/>
      <c r="AKB20" s="397"/>
      <c r="AKC20" s="397"/>
      <c r="AKD20" s="397"/>
      <c r="AKE20" s="397"/>
      <c r="AKF20" s="397"/>
      <c r="AKG20" s="397"/>
      <c r="AKH20" s="397"/>
      <c r="AKI20" s="397"/>
      <c r="AKJ20" s="397"/>
      <c r="AKK20" s="397"/>
      <c r="AKL20" s="397"/>
      <c r="AKM20" s="397"/>
      <c r="AKN20" s="397"/>
      <c r="AKO20" s="397"/>
      <c r="AKP20" s="397"/>
      <c r="AKQ20" s="397"/>
      <c r="AKR20" s="397"/>
      <c r="AKS20" s="397"/>
      <c r="AKT20" s="5"/>
      <c r="AKU20" s="5"/>
      <c r="AKV20" s="376"/>
      <c r="AKW20" s="386"/>
      <c r="AKX20" s="386"/>
      <c r="AKY20" s="312"/>
      <c r="AKZ20" s="389"/>
      <c r="ALA20" s="389"/>
      <c r="ALB20" s="389"/>
      <c r="ALC20" s="68"/>
      <c r="ALD20" s="68"/>
      <c r="ALE20" s="68"/>
      <c r="ALF20" s="68"/>
      <c r="ALG20" s="68"/>
      <c r="ALH20" s="112"/>
      <c r="ALI20" s="112"/>
      <c r="ALJ20" s="112"/>
      <c r="AMG20" s="5"/>
      <c r="AMH20" s="397"/>
      <c r="AMI20" s="397"/>
      <c r="AMJ20" s="397"/>
      <c r="AMK20" s="397"/>
      <c r="AML20" s="397"/>
      <c r="AMM20" s="397"/>
      <c r="AMN20" s="397"/>
      <c r="AMO20" s="397"/>
      <c r="AMP20" s="397"/>
      <c r="AMQ20" s="397"/>
      <c r="AMR20" s="397"/>
      <c r="AMS20" s="397"/>
      <c r="AMT20" s="397"/>
      <c r="AMU20" s="397"/>
      <c r="AMV20" s="397"/>
      <c r="AMW20" s="397"/>
      <c r="AMX20" s="397"/>
      <c r="AMY20" s="397"/>
      <c r="AMZ20" s="397"/>
      <c r="ANA20" s="397"/>
      <c r="ANB20" s="5"/>
      <c r="ANC20" s="5"/>
      <c r="AND20" s="376"/>
      <c r="ANE20" s="386"/>
      <c r="ANF20" s="386"/>
      <c r="ANG20" s="312"/>
      <c r="ANH20" s="389"/>
      <c r="ANI20" s="389"/>
      <c r="ANJ20" s="389"/>
      <c r="ANK20" s="68"/>
      <c r="ANL20" s="68"/>
      <c r="ANM20" s="68"/>
      <c r="ANN20" s="68"/>
      <c r="ANO20" s="68"/>
      <c r="ANP20" s="112"/>
      <c r="ANQ20" s="112"/>
      <c r="ANR20" s="112"/>
      <c r="AOO20" s="5"/>
      <c r="AOP20" s="397"/>
      <c r="AOQ20" s="397"/>
      <c r="AOR20" s="397"/>
      <c r="AOS20" s="397"/>
      <c r="AOT20" s="397"/>
      <c r="AOU20" s="397"/>
      <c r="AOV20" s="397"/>
      <c r="AOW20" s="397"/>
      <c r="AOX20" s="397"/>
      <c r="AOY20" s="397"/>
      <c r="AOZ20" s="397"/>
      <c r="APA20" s="397"/>
      <c r="APB20" s="397"/>
      <c r="APC20" s="397"/>
      <c r="APD20" s="397"/>
      <c r="APE20" s="397"/>
      <c r="APF20" s="397"/>
      <c r="APG20" s="397"/>
      <c r="APH20" s="397"/>
      <c r="API20" s="397"/>
      <c r="APJ20" s="5"/>
      <c r="APK20" s="5"/>
      <c r="APL20" s="376"/>
      <c r="APM20" s="386"/>
      <c r="APN20" s="386"/>
      <c r="APO20" s="312"/>
      <c r="APP20" s="389"/>
      <c r="APQ20" s="389"/>
      <c r="APR20" s="389"/>
      <c r="APS20" s="68"/>
      <c r="APT20" s="68"/>
      <c r="APU20" s="68"/>
      <c r="APV20" s="68"/>
      <c r="APW20" s="68"/>
      <c r="APX20" s="112"/>
      <c r="APY20" s="112"/>
      <c r="APZ20" s="112"/>
      <c r="AQW20" s="5"/>
      <c r="AQX20" s="397"/>
      <c r="AQY20" s="397"/>
      <c r="AQZ20" s="397"/>
      <c r="ARA20" s="397"/>
      <c r="ARB20" s="397"/>
      <c r="ARC20" s="397"/>
      <c r="ARD20" s="397"/>
      <c r="ARE20" s="397"/>
      <c r="ARF20" s="397"/>
      <c r="ARG20" s="397"/>
      <c r="ARH20" s="397"/>
      <c r="ARI20" s="397"/>
      <c r="ARJ20" s="397"/>
      <c r="ARK20" s="397"/>
      <c r="ARL20" s="397"/>
      <c r="ARM20" s="397"/>
      <c r="ARN20" s="397"/>
      <c r="ARO20" s="397"/>
      <c r="ARP20" s="397"/>
      <c r="ARQ20" s="397"/>
      <c r="ARR20" s="5"/>
      <c r="ARS20" s="5"/>
      <c r="ART20" s="376"/>
      <c r="ARU20" s="386"/>
      <c r="ARV20" s="386"/>
      <c r="ARW20" s="312"/>
      <c r="ARX20" s="389"/>
      <c r="ARY20" s="389"/>
      <c r="ARZ20" s="389"/>
      <c r="ASA20" s="68"/>
      <c r="ASB20" s="68"/>
      <c r="ASC20" s="68"/>
      <c r="ASD20" s="68"/>
      <c r="ASE20" s="68"/>
      <c r="ASF20" s="112"/>
      <c r="ASG20" s="112"/>
      <c r="ASH20" s="112"/>
      <c r="ATE20" s="5"/>
      <c r="ATF20" s="397"/>
      <c r="ATG20" s="397"/>
      <c r="ATH20" s="397"/>
      <c r="ATI20" s="397"/>
      <c r="ATJ20" s="397"/>
      <c r="ATK20" s="397"/>
      <c r="ATL20" s="397"/>
      <c r="ATM20" s="397"/>
      <c r="ATN20" s="397"/>
      <c r="ATO20" s="397"/>
      <c r="ATP20" s="397"/>
      <c r="ATQ20" s="397"/>
      <c r="ATR20" s="397"/>
      <c r="ATS20" s="397"/>
      <c r="ATT20" s="397"/>
      <c r="ATU20" s="397"/>
      <c r="ATV20" s="397"/>
      <c r="ATW20" s="397"/>
      <c r="ATX20" s="397"/>
      <c r="ATY20" s="397"/>
      <c r="ATZ20" s="5"/>
      <c r="AUA20" s="5"/>
      <c r="AUB20" s="376"/>
      <c r="AUC20" s="386"/>
      <c r="AUD20" s="386"/>
      <c r="AUE20" s="312"/>
      <c r="AUF20" s="389"/>
      <c r="AUG20" s="389"/>
      <c r="AUH20" s="389"/>
      <c r="AUI20" s="68"/>
      <c r="AUJ20" s="68"/>
      <c r="AUK20" s="68"/>
      <c r="AUL20" s="68"/>
      <c r="AUM20" s="68"/>
      <c r="AUN20" s="112"/>
      <c r="AUO20" s="112"/>
      <c r="AUP20" s="112"/>
      <c r="AVM20" s="5"/>
      <c r="AVN20" s="397"/>
      <c r="AVO20" s="397"/>
      <c r="AVP20" s="397"/>
      <c r="AVQ20" s="397"/>
      <c r="AVR20" s="397"/>
      <c r="AVS20" s="397"/>
      <c r="AVT20" s="397"/>
      <c r="AVU20" s="397"/>
      <c r="AVV20" s="397"/>
      <c r="AVW20" s="397"/>
      <c r="AVX20" s="397"/>
      <c r="AVY20" s="397"/>
      <c r="AVZ20" s="397"/>
      <c r="AWA20" s="397"/>
      <c r="AWB20" s="397"/>
      <c r="AWC20" s="397"/>
      <c r="AWD20" s="397"/>
      <c r="AWE20" s="397"/>
      <c r="AWF20" s="397"/>
      <c r="AWG20" s="397"/>
      <c r="AWH20" s="5"/>
      <c r="AWI20" s="5"/>
      <c r="AWJ20" s="376"/>
      <c r="AWK20" s="386"/>
      <c r="AWL20" s="386"/>
      <c r="AWM20" s="312"/>
      <c r="AWN20" s="389"/>
      <c r="AWO20" s="389"/>
      <c r="AWP20" s="389"/>
      <c r="AWQ20" s="68"/>
      <c r="AWR20" s="68"/>
      <c r="AWS20" s="68"/>
      <c r="AWT20" s="68"/>
      <c r="AWU20" s="68"/>
      <c r="AWV20" s="112"/>
      <c r="AWW20" s="112"/>
      <c r="AWX20" s="112"/>
      <c r="AXU20" s="5"/>
      <c r="AXV20" s="397"/>
      <c r="AXW20" s="397"/>
      <c r="AXX20" s="397"/>
      <c r="AXY20" s="397"/>
      <c r="AXZ20" s="397"/>
      <c r="AYA20" s="397"/>
      <c r="AYB20" s="397"/>
      <c r="AYC20" s="397"/>
      <c r="AYD20" s="397"/>
      <c r="AYE20" s="397"/>
      <c r="AYF20" s="397"/>
      <c r="AYG20" s="397"/>
      <c r="AYH20" s="397"/>
      <c r="AYI20" s="397"/>
      <c r="AYJ20" s="397"/>
      <c r="AYK20" s="397"/>
      <c r="AYL20" s="397"/>
      <c r="AYM20" s="397"/>
      <c r="AYN20" s="397"/>
      <c r="AYO20" s="397"/>
      <c r="AYP20" s="5"/>
      <c r="AYQ20" s="5"/>
      <c r="AYR20" s="376"/>
      <c r="AYS20" s="386"/>
      <c r="AYT20" s="386"/>
      <c r="AYU20" s="312"/>
      <c r="AYV20" s="389"/>
      <c r="AYW20" s="389"/>
      <c r="AYX20" s="389"/>
      <c r="AYY20" s="68"/>
      <c r="AYZ20" s="68"/>
      <c r="AZA20" s="68"/>
      <c r="AZB20" s="68"/>
      <c r="AZC20" s="68"/>
      <c r="AZD20" s="112"/>
      <c r="AZE20" s="112"/>
      <c r="AZF20" s="112"/>
      <c r="BAC20" s="5"/>
      <c r="BAD20" s="397"/>
      <c r="BAE20" s="397"/>
      <c r="BAF20" s="397"/>
      <c r="BAG20" s="397"/>
      <c r="BAH20" s="397"/>
      <c r="BAI20" s="397"/>
      <c r="BAJ20" s="397"/>
      <c r="BAK20" s="397"/>
      <c r="BAL20" s="397"/>
      <c r="BAM20" s="397"/>
      <c r="BAN20" s="397"/>
      <c r="BAO20" s="397"/>
      <c r="BAP20" s="397"/>
      <c r="BAQ20" s="397"/>
      <c r="BAR20" s="397"/>
      <c r="BAS20" s="397"/>
      <c r="BAT20" s="397"/>
      <c r="BAU20" s="397"/>
      <c r="BAV20" s="397"/>
      <c r="BAW20" s="397"/>
      <c r="BAX20" s="5"/>
      <c r="BAY20" s="5"/>
      <c r="BAZ20" s="376"/>
      <c r="BBA20" s="386"/>
      <c r="BBB20" s="386"/>
      <c r="BBC20" s="312"/>
      <c r="BBD20" s="389"/>
      <c r="BBE20" s="389"/>
      <c r="BBF20" s="389"/>
      <c r="BBG20" s="68"/>
      <c r="BBH20" s="68"/>
      <c r="BBI20" s="68"/>
      <c r="BBJ20" s="68"/>
      <c r="BBK20" s="68"/>
      <c r="BBL20" s="112"/>
      <c r="BBM20" s="112"/>
      <c r="BBN20" s="112"/>
      <c r="BCK20" s="5"/>
      <c r="BCL20" s="397"/>
      <c r="BCM20" s="397"/>
      <c r="BCN20" s="397"/>
      <c r="BCO20" s="397"/>
      <c r="BCP20" s="397"/>
      <c r="BCQ20" s="397"/>
      <c r="BCR20" s="397"/>
      <c r="BCS20" s="397"/>
      <c r="BCT20" s="397"/>
      <c r="BCU20" s="397"/>
      <c r="BCV20" s="397"/>
      <c r="BCW20" s="397"/>
      <c r="BCX20" s="397"/>
      <c r="BCY20" s="397"/>
      <c r="BCZ20" s="397"/>
      <c r="BDA20" s="397"/>
      <c r="BDB20" s="397"/>
      <c r="BDC20" s="397"/>
      <c r="BDD20" s="397"/>
      <c r="BDE20" s="397"/>
      <c r="BDF20" s="5"/>
      <c r="BDG20" s="5"/>
      <c r="BDH20" s="376"/>
      <c r="BDI20" s="386"/>
      <c r="BDJ20" s="386"/>
      <c r="BDK20" s="312"/>
      <c r="BDL20" s="389"/>
      <c r="BDM20" s="389"/>
      <c r="BDN20" s="389"/>
      <c r="BDO20" s="68"/>
      <c r="BDP20" s="68"/>
      <c r="BDQ20" s="68"/>
      <c r="BDR20" s="68"/>
      <c r="BDS20" s="68"/>
      <c r="BDT20" s="112"/>
      <c r="BDU20" s="112"/>
      <c r="BDV20" s="112"/>
      <c r="BES20" s="5"/>
      <c r="BET20" s="397"/>
      <c r="BEU20" s="397"/>
      <c r="BEV20" s="397"/>
      <c r="BEW20" s="397"/>
      <c r="BEX20" s="397"/>
      <c r="BEY20" s="397"/>
      <c r="BEZ20" s="397"/>
      <c r="BFA20" s="397"/>
      <c r="BFB20" s="397"/>
      <c r="BFC20" s="397"/>
      <c r="BFD20" s="397"/>
      <c r="BFE20" s="397"/>
      <c r="BFF20" s="397"/>
      <c r="BFG20" s="397"/>
      <c r="BFH20" s="397"/>
      <c r="BFI20" s="397"/>
      <c r="BFJ20" s="397"/>
      <c r="BFK20" s="397"/>
      <c r="BFL20" s="397"/>
      <c r="BFM20" s="397"/>
      <c r="BFN20" s="5"/>
      <c r="BFO20" s="5"/>
      <c r="BFP20" s="376"/>
      <c r="BFQ20" s="386"/>
      <c r="BFR20" s="386"/>
      <c r="BFS20" s="312"/>
      <c r="BFT20" s="389"/>
      <c r="BFU20" s="389"/>
      <c r="BFV20" s="389"/>
      <c r="BFW20" s="68"/>
      <c r="BFX20" s="68"/>
      <c r="BFY20" s="68"/>
      <c r="BFZ20" s="68"/>
      <c r="BGA20" s="68"/>
      <c r="BGB20" s="112"/>
      <c r="BGC20" s="112"/>
      <c r="BGD20" s="112"/>
      <c r="BHA20" s="5"/>
      <c r="BHB20" s="397"/>
      <c r="BHC20" s="397"/>
      <c r="BHD20" s="397"/>
      <c r="BHE20" s="397"/>
      <c r="BHF20" s="397"/>
      <c r="BHG20" s="397"/>
      <c r="BHH20" s="397"/>
      <c r="BHI20" s="397"/>
      <c r="BHJ20" s="397"/>
      <c r="BHK20" s="397"/>
      <c r="BHL20" s="397"/>
      <c r="BHM20" s="397"/>
      <c r="BHN20" s="397"/>
      <c r="BHO20" s="397"/>
      <c r="BHP20" s="397"/>
      <c r="BHQ20" s="397"/>
      <c r="BHR20" s="397"/>
      <c r="BHS20" s="397"/>
      <c r="BHT20" s="397"/>
      <c r="BHU20" s="397"/>
      <c r="BHV20" s="5"/>
      <c r="BHW20" s="5"/>
      <c r="BHX20" s="376"/>
      <c r="BHY20" s="386"/>
      <c r="BHZ20" s="386"/>
      <c r="BIA20" s="312"/>
      <c r="BIB20" s="389"/>
      <c r="BIC20" s="389"/>
      <c r="BID20" s="389"/>
      <c r="BIE20" s="68"/>
      <c r="BIF20" s="68"/>
      <c r="BIG20" s="68"/>
      <c r="BIH20" s="68"/>
      <c r="BII20" s="68"/>
      <c r="BIJ20" s="112"/>
      <c r="BIK20" s="112"/>
      <c r="BIL20" s="112"/>
      <c r="BJI20" s="5"/>
      <c r="BJJ20" s="397"/>
      <c r="BJK20" s="397"/>
      <c r="BJL20" s="397"/>
      <c r="BJM20" s="397"/>
      <c r="BJN20" s="397"/>
      <c r="BJO20" s="397"/>
      <c r="BJP20" s="397"/>
      <c r="BJQ20" s="397"/>
      <c r="BJR20" s="397"/>
      <c r="BJS20" s="397"/>
      <c r="BJT20" s="397"/>
      <c r="BJU20" s="397"/>
      <c r="BJV20" s="397"/>
      <c r="BJW20" s="397"/>
      <c r="BJX20" s="397"/>
      <c r="BJY20" s="397"/>
      <c r="BJZ20" s="397"/>
      <c r="BKA20" s="397"/>
      <c r="BKB20" s="397"/>
      <c r="BKC20" s="397"/>
      <c r="BKD20" s="5"/>
      <c r="BKE20" s="5"/>
      <c r="BKF20" s="376"/>
      <c r="BKG20" s="386"/>
      <c r="BKH20" s="386"/>
      <c r="BKI20" s="312"/>
      <c r="BKJ20" s="389"/>
      <c r="BKK20" s="389"/>
      <c r="BKL20" s="389"/>
      <c r="BKM20" s="68"/>
      <c r="BKN20" s="68"/>
      <c r="BKO20" s="68"/>
      <c r="BKP20" s="68"/>
      <c r="BKQ20" s="68"/>
      <c r="BKR20" s="112"/>
      <c r="BKS20" s="112"/>
      <c r="BKT20" s="112"/>
      <c r="BLQ20" s="5"/>
      <c r="BLR20" s="397"/>
      <c r="BLS20" s="397"/>
      <c r="BLT20" s="397"/>
      <c r="BLU20" s="397"/>
      <c r="BLV20" s="397"/>
      <c r="BLW20" s="397"/>
      <c r="BLX20" s="397"/>
      <c r="BLY20" s="397"/>
      <c r="BLZ20" s="397"/>
      <c r="BMA20" s="397"/>
      <c r="BMB20" s="397"/>
      <c r="BMC20" s="397"/>
      <c r="BMD20" s="397"/>
      <c r="BME20" s="397"/>
      <c r="BMF20" s="397"/>
      <c r="BMG20" s="397"/>
      <c r="BMH20" s="397"/>
      <c r="BMI20" s="397"/>
      <c r="BMJ20" s="397"/>
      <c r="BMK20" s="397"/>
      <c r="BML20" s="5"/>
      <c r="BMM20" s="5"/>
      <c r="BMN20" s="376"/>
      <c r="BMO20" s="386"/>
      <c r="BMP20" s="386"/>
      <c r="BMQ20" s="312"/>
      <c r="BMR20" s="389"/>
      <c r="BMS20" s="389"/>
      <c r="BMT20" s="389"/>
      <c r="BMU20" s="68"/>
      <c r="BMV20" s="68"/>
      <c r="BMW20" s="68"/>
      <c r="BMX20" s="68"/>
      <c r="BMY20" s="68"/>
      <c r="BMZ20" s="112"/>
      <c r="BNA20" s="112"/>
      <c r="BNB20" s="112"/>
      <c r="BNY20" s="5"/>
      <c r="BNZ20" s="397"/>
      <c r="BOA20" s="397"/>
      <c r="BOB20" s="397"/>
      <c r="BOC20" s="397"/>
      <c r="BOD20" s="397"/>
      <c r="BOE20" s="397"/>
      <c r="BOF20" s="397"/>
      <c r="BOG20" s="397"/>
      <c r="BOH20" s="397"/>
      <c r="BOI20" s="397"/>
      <c r="BOJ20" s="397"/>
      <c r="BOK20" s="397"/>
      <c r="BOL20" s="397"/>
      <c r="BOM20" s="397"/>
      <c r="BON20" s="397"/>
      <c r="BOO20" s="397"/>
      <c r="BOP20" s="397"/>
      <c r="BOQ20" s="397"/>
      <c r="BOR20" s="397"/>
      <c r="BOS20" s="397"/>
      <c r="BOT20" s="5"/>
      <c r="BOU20" s="5"/>
      <c r="BOV20" s="376"/>
      <c r="BOW20" s="386"/>
      <c r="BOX20" s="386"/>
      <c r="BOY20" s="312"/>
      <c r="BOZ20" s="389"/>
      <c r="BPA20" s="389"/>
      <c r="BPB20" s="389"/>
      <c r="BPC20" s="68"/>
      <c r="BPD20" s="68"/>
      <c r="BPE20" s="68"/>
      <c r="BPF20" s="68"/>
      <c r="BPG20" s="68"/>
      <c r="BPH20" s="112"/>
      <c r="BPI20" s="112"/>
      <c r="BPJ20" s="112"/>
      <c r="BQG20" s="5"/>
      <c r="BQH20" s="397"/>
      <c r="BQI20" s="397"/>
      <c r="BQJ20" s="397"/>
      <c r="BQK20" s="397"/>
      <c r="BQL20" s="397"/>
      <c r="BQM20" s="397"/>
      <c r="BQN20" s="397"/>
      <c r="BQO20" s="397"/>
      <c r="BQP20" s="397"/>
      <c r="BQQ20" s="397"/>
      <c r="BQR20" s="397"/>
      <c r="BQS20" s="397"/>
      <c r="BQT20" s="397"/>
      <c r="BQU20" s="397"/>
      <c r="BQV20" s="397"/>
      <c r="BQW20" s="397"/>
      <c r="BQX20" s="397"/>
      <c r="BQY20" s="397"/>
      <c r="BQZ20" s="397"/>
      <c r="BRA20" s="397"/>
      <c r="BRB20" s="5"/>
      <c r="BRC20" s="5"/>
      <c r="BRD20" s="376"/>
      <c r="BRE20" s="386"/>
      <c r="BRF20" s="386"/>
      <c r="BRG20" s="312"/>
      <c r="BRH20" s="389"/>
      <c r="BRI20" s="389"/>
      <c r="BRJ20" s="389"/>
      <c r="BRK20" s="68"/>
      <c r="BRL20" s="68"/>
      <c r="BRM20" s="68"/>
      <c r="BRN20" s="68"/>
      <c r="BRO20" s="68"/>
      <c r="BRP20" s="112"/>
      <c r="BRQ20" s="112"/>
      <c r="BRR20" s="112"/>
      <c r="BSO20" s="5"/>
      <c r="BSP20" s="397"/>
      <c r="BSQ20" s="397"/>
      <c r="BSR20" s="397"/>
      <c r="BSS20" s="397"/>
      <c r="BST20" s="397"/>
      <c r="BSU20" s="397"/>
      <c r="BSV20" s="397"/>
      <c r="BSW20" s="397"/>
      <c r="BSX20" s="397"/>
      <c r="BSY20" s="397"/>
      <c r="BSZ20" s="397"/>
      <c r="BTA20" s="397"/>
      <c r="BTB20" s="397"/>
      <c r="BTC20" s="397"/>
      <c r="BTD20" s="397"/>
      <c r="BTE20" s="397"/>
      <c r="BTF20" s="397"/>
      <c r="BTG20" s="397"/>
      <c r="BTH20" s="397"/>
      <c r="BTI20" s="397"/>
      <c r="BTJ20" s="5"/>
      <c r="BTK20" s="5"/>
      <c r="BTL20" s="376"/>
      <c r="BTM20" s="386"/>
      <c r="BTN20" s="386"/>
      <c r="BTO20" s="312"/>
      <c r="BTP20" s="389"/>
      <c r="BTQ20" s="389"/>
      <c r="BTR20" s="389"/>
      <c r="BTS20" s="68"/>
      <c r="BTT20" s="68"/>
      <c r="BTU20" s="68"/>
      <c r="BTV20" s="68"/>
      <c r="BTW20" s="68"/>
      <c r="BTX20" s="112"/>
      <c r="BTY20" s="112"/>
      <c r="BTZ20" s="112"/>
      <c r="BUW20" s="5"/>
      <c r="BUX20" s="397"/>
      <c r="BUY20" s="397"/>
      <c r="BUZ20" s="397"/>
      <c r="BVA20" s="397"/>
      <c r="BVB20" s="397"/>
      <c r="BVC20" s="397"/>
      <c r="BVD20" s="397"/>
      <c r="BVE20" s="397"/>
      <c r="BVF20" s="397"/>
      <c r="BVG20" s="397"/>
      <c r="BVH20" s="397"/>
      <c r="BVI20" s="397"/>
      <c r="BVJ20" s="397"/>
      <c r="BVK20" s="397"/>
      <c r="BVL20" s="397"/>
      <c r="BVM20" s="397"/>
      <c r="BVN20" s="397"/>
      <c r="BVO20" s="397"/>
      <c r="BVP20" s="397"/>
      <c r="BVQ20" s="397"/>
      <c r="BVR20" s="5"/>
      <c r="BVS20" s="5"/>
      <c r="BVT20" s="376"/>
      <c r="BVU20" s="386"/>
      <c r="BVV20" s="386"/>
      <c r="BVW20" s="312"/>
      <c r="BVX20" s="389"/>
      <c r="BVY20" s="389"/>
      <c r="BVZ20" s="389"/>
      <c r="BWA20" s="68"/>
      <c r="BWB20" s="68"/>
      <c r="BWC20" s="68"/>
      <c r="BWD20" s="68"/>
      <c r="BWE20" s="68"/>
      <c r="BWF20" s="112"/>
      <c r="BWG20" s="112"/>
      <c r="BWH20" s="112"/>
      <c r="BXE20" s="5"/>
      <c r="BXF20" s="397"/>
      <c r="BXG20" s="397"/>
      <c r="BXH20" s="397"/>
      <c r="BXI20" s="397"/>
      <c r="BXJ20" s="397"/>
      <c r="BXK20" s="397"/>
      <c r="BXL20" s="397"/>
      <c r="BXM20" s="397"/>
      <c r="BXN20" s="397"/>
      <c r="BXO20" s="397"/>
      <c r="BXP20" s="397"/>
      <c r="BXQ20" s="397"/>
      <c r="BXR20" s="397"/>
      <c r="BXS20" s="397"/>
      <c r="BXT20" s="397"/>
      <c r="BXU20" s="397"/>
      <c r="BXV20" s="397"/>
      <c r="BXW20" s="397"/>
      <c r="BXX20" s="397"/>
      <c r="BXY20" s="397"/>
      <c r="BXZ20" s="5"/>
      <c r="BYA20" s="5"/>
      <c r="BYB20" s="376"/>
      <c r="BYC20" s="386"/>
      <c r="BYD20" s="386"/>
      <c r="BYE20" s="312"/>
      <c r="BYF20" s="389"/>
      <c r="BYG20" s="389"/>
      <c r="BYH20" s="389"/>
      <c r="BYI20" s="68"/>
      <c r="BYJ20" s="68"/>
      <c r="BYK20" s="68"/>
      <c r="BYL20" s="68"/>
      <c r="BYM20" s="68"/>
      <c r="BYN20" s="112"/>
      <c r="BYO20" s="112"/>
      <c r="BYP20" s="112"/>
      <c r="BZM20" s="5"/>
      <c r="BZN20" s="397"/>
      <c r="BZO20" s="397"/>
      <c r="BZP20" s="397"/>
      <c r="BZQ20" s="397"/>
      <c r="BZR20" s="397"/>
      <c r="BZS20" s="397"/>
      <c r="BZT20" s="397"/>
      <c r="BZU20" s="397"/>
      <c r="BZV20" s="397"/>
      <c r="BZW20" s="397"/>
      <c r="BZX20" s="397"/>
      <c r="BZY20" s="397"/>
      <c r="BZZ20" s="397"/>
      <c r="CAA20" s="397"/>
      <c r="CAB20" s="397"/>
      <c r="CAC20" s="397"/>
      <c r="CAD20" s="397"/>
      <c r="CAE20" s="397"/>
      <c r="CAF20" s="397"/>
      <c r="CAG20" s="397"/>
      <c r="CAH20" s="5"/>
      <c r="CAI20" s="5"/>
      <c r="CAJ20" s="376"/>
      <c r="CAK20" s="386"/>
      <c r="CAL20" s="386"/>
      <c r="CAM20" s="312"/>
      <c r="CAN20" s="389"/>
      <c r="CAO20" s="389"/>
      <c r="CAP20" s="389"/>
      <c r="CAQ20" s="68"/>
      <c r="CAR20" s="68"/>
      <c r="CAS20" s="68"/>
      <c r="CAT20" s="68"/>
      <c r="CAU20" s="68"/>
      <c r="CAV20" s="112"/>
      <c r="CAW20" s="112"/>
      <c r="CAX20" s="112"/>
      <c r="CBU20" s="5"/>
      <c r="CBV20" s="397"/>
      <c r="CBW20" s="397"/>
      <c r="CBX20" s="397"/>
      <c r="CBY20" s="397"/>
      <c r="CBZ20" s="397"/>
      <c r="CCA20" s="397"/>
      <c r="CCB20" s="397"/>
      <c r="CCC20" s="397"/>
      <c r="CCD20" s="397"/>
      <c r="CCE20" s="397"/>
      <c r="CCF20" s="397"/>
      <c r="CCG20" s="397"/>
      <c r="CCH20" s="397"/>
      <c r="CCI20" s="397"/>
      <c r="CCJ20" s="397"/>
      <c r="CCK20" s="397"/>
      <c r="CCL20" s="397"/>
      <c r="CCM20" s="397"/>
      <c r="CCN20" s="397"/>
      <c r="CCO20" s="397"/>
      <c r="CCP20" s="5"/>
      <c r="CCQ20" s="5"/>
      <c r="CCR20" s="376"/>
      <c r="CCS20" s="386"/>
      <c r="CCT20" s="386"/>
      <c r="CCU20" s="312"/>
      <c r="CCV20" s="389"/>
      <c r="CCW20" s="389"/>
      <c r="CCX20" s="389"/>
      <c r="CCY20" s="68"/>
      <c r="CCZ20" s="68"/>
      <c r="CDA20" s="68"/>
      <c r="CDB20" s="68"/>
      <c r="CDC20" s="68"/>
      <c r="CDD20" s="112"/>
      <c r="CDE20" s="112"/>
      <c r="CDF20" s="112"/>
      <c r="CEC20" s="5"/>
      <c r="CED20" s="397"/>
      <c r="CEE20" s="397"/>
      <c r="CEF20" s="397"/>
      <c r="CEG20" s="397"/>
      <c r="CEH20" s="397"/>
      <c r="CEI20" s="397"/>
      <c r="CEJ20" s="397"/>
      <c r="CEK20" s="397"/>
      <c r="CEL20" s="397"/>
      <c r="CEM20" s="397"/>
      <c r="CEN20" s="397"/>
      <c r="CEO20" s="397"/>
      <c r="CEP20" s="397"/>
      <c r="CEQ20" s="397"/>
      <c r="CER20" s="397"/>
      <c r="CES20" s="397"/>
      <c r="CET20" s="397"/>
      <c r="CEU20" s="397"/>
      <c r="CEV20" s="397"/>
      <c r="CEW20" s="397"/>
      <c r="CEX20" s="5"/>
      <c r="CEY20" s="5"/>
      <c r="CEZ20" s="376"/>
      <c r="CFA20" s="386"/>
      <c r="CFB20" s="386"/>
      <c r="CFC20" s="312"/>
      <c r="CFD20" s="389"/>
      <c r="CFE20" s="389"/>
      <c r="CFF20" s="389"/>
      <c r="CFG20" s="68"/>
      <c r="CFH20" s="68"/>
      <c r="CFI20" s="68"/>
      <c r="CFJ20" s="68"/>
      <c r="CFK20" s="68"/>
      <c r="CFL20" s="112"/>
      <c r="CFM20" s="112"/>
      <c r="CFN20" s="112"/>
      <c r="CGK20" s="5"/>
      <c r="CGL20" s="397"/>
      <c r="CGM20" s="397"/>
      <c r="CGN20" s="397"/>
      <c r="CGO20" s="397"/>
      <c r="CGP20" s="397"/>
      <c r="CGQ20" s="397"/>
      <c r="CGR20" s="397"/>
      <c r="CGS20" s="397"/>
      <c r="CGT20" s="397"/>
      <c r="CGU20" s="397"/>
      <c r="CGV20" s="397"/>
      <c r="CGW20" s="397"/>
      <c r="CGX20" s="397"/>
      <c r="CGY20" s="397"/>
      <c r="CGZ20" s="397"/>
      <c r="CHA20" s="397"/>
      <c r="CHB20" s="397"/>
      <c r="CHC20" s="397"/>
      <c r="CHD20" s="397"/>
      <c r="CHE20" s="397"/>
      <c r="CHF20" s="5"/>
      <c r="CHG20" s="5"/>
      <c r="CHH20" s="376"/>
      <c r="CHI20" s="386"/>
      <c r="CHJ20" s="386"/>
      <c r="CHK20" s="312"/>
      <c r="CHL20" s="389"/>
      <c r="CHM20" s="389"/>
      <c r="CHN20" s="389"/>
      <c r="CHO20" s="68"/>
      <c r="CHP20" s="68"/>
      <c r="CHQ20" s="68"/>
      <c r="CHR20" s="68"/>
      <c r="CHS20" s="68"/>
      <c r="CHT20" s="112"/>
      <c r="CHU20" s="112"/>
      <c r="CHV20" s="112"/>
      <c r="CIS20" s="5"/>
      <c r="CIT20" s="397"/>
      <c r="CIU20" s="397"/>
      <c r="CIV20" s="397"/>
      <c r="CIW20" s="397"/>
      <c r="CIX20" s="397"/>
      <c r="CIY20" s="397"/>
      <c r="CIZ20" s="397"/>
      <c r="CJA20" s="397"/>
      <c r="CJB20" s="397"/>
      <c r="CJC20" s="397"/>
      <c r="CJD20" s="397"/>
      <c r="CJE20" s="397"/>
      <c r="CJF20" s="397"/>
      <c r="CJG20" s="397"/>
      <c r="CJH20" s="397"/>
      <c r="CJI20" s="397"/>
      <c r="CJJ20" s="397"/>
      <c r="CJK20" s="397"/>
      <c r="CJL20" s="397"/>
      <c r="CJM20" s="397"/>
      <c r="CJN20" s="5"/>
      <c r="CJO20" s="5"/>
      <c r="CJP20" s="376"/>
      <c r="CJQ20" s="386"/>
      <c r="CJR20" s="386"/>
      <c r="CJS20" s="312"/>
      <c r="CJT20" s="389"/>
      <c r="CJU20" s="389"/>
      <c r="CJV20" s="389"/>
      <c r="CJW20" s="68"/>
      <c r="CJX20" s="68"/>
      <c r="CJY20" s="68"/>
      <c r="CJZ20" s="68"/>
      <c r="CKA20" s="68"/>
      <c r="CKB20" s="112"/>
      <c r="CKC20" s="112"/>
      <c r="CKD20" s="112"/>
      <c r="CLA20" s="5"/>
      <c r="CLB20" s="397"/>
      <c r="CLC20" s="397"/>
      <c r="CLD20" s="397"/>
      <c r="CLE20" s="397"/>
      <c r="CLF20" s="397"/>
      <c r="CLG20" s="397"/>
      <c r="CLH20" s="397"/>
      <c r="CLI20" s="397"/>
      <c r="CLJ20" s="397"/>
      <c r="CLK20" s="397"/>
      <c r="CLL20" s="397"/>
      <c r="CLM20" s="397"/>
      <c r="CLN20" s="397"/>
      <c r="CLO20" s="397"/>
      <c r="CLP20" s="397"/>
      <c r="CLQ20" s="397"/>
      <c r="CLR20" s="397"/>
      <c r="CLS20" s="397"/>
      <c r="CLT20" s="397"/>
      <c r="CLU20" s="397"/>
      <c r="CLV20" s="5"/>
      <c r="CLW20" s="5"/>
      <c r="CLX20" s="376"/>
      <c r="CLY20" s="386"/>
      <c r="CLZ20" s="386"/>
      <c r="CMA20" s="312"/>
      <c r="CMB20" s="389"/>
      <c r="CMC20" s="389"/>
      <c r="CMD20" s="389"/>
      <c r="CME20" s="68"/>
      <c r="CMF20" s="68"/>
      <c r="CMG20" s="68"/>
      <c r="CMH20" s="68"/>
      <c r="CMI20" s="68"/>
      <c r="CMJ20" s="112"/>
      <c r="CMK20" s="112"/>
      <c r="CML20" s="112"/>
      <c r="CNI20" s="5"/>
      <c r="CNJ20" s="397"/>
      <c r="CNK20" s="397"/>
      <c r="CNL20" s="397"/>
      <c r="CNM20" s="397"/>
      <c r="CNN20" s="397"/>
      <c r="CNO20" s="397"/>
      <c r="CNP20" s="397"/>
      <c r="CNQ20" s="397"/>
      <c r="CNR20" s="397"/>
      <c r="CNS20" s="397"/>
      <c r="CNT20" s="397"/>
      <c r="CNU20" s="397"/>
      <c r="CNV20" s="397"/>
      <c r="CNW20" s="397"/>
      <c r="CNX20" s="397"/>
      <c r="CNY20" s="397"/>
      <c r="CNZ20" s="397"/>
      <c r="COA20" s="397"/>
      <c r="COB20" s="397"/>
      <c r="COC20" s="397"/>
      <c r="COD20" s="5"/>
      <c r="COE20" s="5"/>
      <c r="COF20" s="376"/>
      <c r="COG20" s="386"/>
      <c r="COH20" s="386"/>
      <c r="COI20" s="312"/>
      <c r="COJ20" s="389"/>
      <c r="COK20" s="389"/>
      <c r="COL20" s="389"/>
      <c r="COM20" s="68"/>
      <c r="CON20" s="68"/>
      <c r="COO20" s="68"/>
      <c r="COP20" s="68"/>
      <c r="COQ20" s="68"/>
      <c r="COR20" s="112"/>
      <c r="COS20" s="112"/>
      <c r="COT20" s="112"/>
      <c r="CPQ20" s="5"/>
      <c r="CPR20" s="397"/>
      <c r="CPS20" s="397"/>
      <c r="CPT20" s="397"/>
      <c r="CPU20" s="397"/>
      <c r="CPV20" s="397"/>
      <c r="CPW20" s="397"/>
      <c r="CPX20" s="397"/>
      <c r="CPY20" s="397"/>
      <c r="CPZ20" s="397"/>
      <c r="CQA20" s="397"/>
      <c r="CQB20" s="397"/>
      <c r="CQC20" s="397"/>
      <c r="CQD20" s="397"/>
      <c r="CQE20" s="397"/>
      <c r="CQF20" s="397"/>
      <c r="CQG20" s="397"/>
      <c r="CQH20" s="397"/>
      <c r="CQI20" s="397"/>
      <c r="CQJ20" s="397"/>
      <c r="CQK20" s="397"/>
      <c r="CQL20" s="5"/>
      <c r="CQM20" s="5"/>
      <c r="CQN20" s="376"/>
      <c r="CQO20" s="386"/>
      <c r="CQP20" s="386"/>
      <c r="CQQ20" s="312"/>
      <c r="CQR20" s="389"/>
      <c r="CQS20" s="389"/>
      <c r="CQT20" s="389"/>
      <c r="CQU20" s="68"/>
      <c r="CQV20" s="68"/>
      <c r="CQW20" s="68"/>
      <c r="CQX20" s="68"/>
      <c r="CQY20" s="68"/>
      <c r="CQZ20" s="112"/>
      <c r="CRA20" s="112"/>
      <c r="CRB20" s="112"/>
      <c r="CRY20" s="5"/>
      <c r="CRZ20" s="397"/>
      <c r="CSA20" s="397"/>
      <c r="CSB20" s="397"/>
      <c r="CSC20" s="397"/>
      <c r="CSD20" s="397"/>
      <c r="CSE20" s="397"/>
      <c r="CSF20" s="397"/>
      <c r="CSG20" s="397"/>
      <c r="CSH20" s="397"/>
      <c r="CSI20" s="397"/>
      <c r="CSJ20" s="397"/>
      <c r="CSK20" s="397"/>
      <c r="CSL20" s="397"/>
      <c r="CSM20" s="397"/>
      <c r="CSN20" s="397"/>
      <c r="CSO20" s="397"/>
      <c r="CSP20" s="397"/>
      <c r="CSQ20" s="397"/>
      <c r="CSR20" s="397"/>
      <c r="CSS20" s="397"/>
      <c r="CST20" s="5"/>
      <c r="CSU20" s="5"/>
      <c r="CSV20" s="376"/>
      <c r="CSW20" s="386"/>
      <c r="CSX20" s="386"/>
      <c r="CSY20" s="312"/>
      <c r="CSZ20" s="389"/>
      <c r="CTA20" s="389"/>
      <c r="CTB20" s="389"/>
      <c r="CTC20" s="68"/>
      <c r="CTD20" s="68"/>
      <c r="CTE20" s="68"/>
      <c r="CTF20" s="68"/>
      <c r="CTG20" s="68"/>
      <c r="CTH20" s="112"/>
      <c r="CTI20" s="112"/>
      <c r="CTJ20" s="112"/>
      <c r="CUG20" s="5"/>
      <c r="CUH20" s="397"/>
      <c r="CUI20" s="397"/>
      <c r="CUJ20" s="397"/>
      <c r="CUK20" s="397"/>
      <c r="CUL20" s="397"/>
      <c r="CUM20" s="397"/>
      <c r="CUN20" s="397"/>
      <c r="CUO20" s="397"/>
      <c r="CUP20" s="397"/>
      <c r="CUQ20" s="397"/>
      <c r="CUR20" s="397"/>
      <c r="CUS20" s="397"/>
      <c r="CUT20" s="397"/>
      <c r="CUU20" s="397"/>
      <c r="CUV20" s="397"/>
      <c r="CUW20" s="397"/>
      <c r="CUX20" s="397"/>
      <c r="CUY20" s="397"/>
      <c r="CUZ20" s="397"/>
      <c r="CVA20" s="397"/>
      <c r="CVB20" s="5"/>
      <c r="CVC20" s="5"/>
      <c r="CVD20" s="376"/>
      <c r="CVE20" s="386"/>
      <c r="CVF20" s="386"/>
      <c r="CVG20" s="312"/>
      <c r="CVH20" s="389"/>
      <c r="CVI20" s="389"/>
      <c r="CVJ20" s="389"/>
      <c r="CVK20" s="68"/>
      <c r="CVL20" s="68"/>
      <c r="CVM20" s="68"/>
      <c r="CVN20" s="68"/>
      <c r="CVO20" s="68"/>
      <c r="CVP20" s="112"/>
      <c r="CVQ20" s="112"/>
      <c r="CVR20" s="112"/>
      <c r="CWO20" s="5"/>
      <c r="CWP20" s="397"/>
      <c r="CWQ20" s="397"/>
      <c r="CWR20" s="397"/>
      <c r="CWS20" s="397"/>
      <c r="CWT20" s="397"/>
      <c r="CWU20" s="397"/>
      <c r="CWV20" s="397"/>
      <c r="CWW20" s="397"/>
      <c r="CWX20" s="397"/>
      <c r="CWY20" s="397"/>
      <c r="CWZ20" s="397"/>
      <c r="CXA20" s="397"/>
      <c r="CXB20" s="397"/>
      <c r="CXC20" s="397"/>
      <c r="CXD20" s="397"/>
      <c r="CXE20" s="397"/>
      <c r="CXF20" s="397"/>
      <c r="CXG20" s="397"/>
      <c r="CXH20" s="397"/>
      <c r="CXI20" s="397"/>
      <c r="CXJ20" s="5"/>
      <c r="CXK20" s="5"/>
      <c r="CXL20" s="376"/>
      <c r="CXM20" s="386"/>
      <c r="CXN20" s="386"/>
      <c r="CXO20" s="312"/>
      <c r="CXP20" s="389"/>
      <c r="CXQ20" s="389"/>
      <c r="CXR20" s="389"/>
      <c r="CXS20" s="68"/>
      <c r="CXT20" s="68"/>
      <c r="CXU20" s="68"/>
      <c r="CXV20" s="68"/>
      <c r="CXW20" s="68"/>
      <c r="CXX20" s="112"/>
      <c r="CXY20" s="112"/>
      <c r="CXZ20" s="112"/>
      <c r="CYW20" s="5"/>
      <c r="CYX20" s="397"/>
      <c r="CYY20" s="397"/>
      <c r="CYZ20" s="397"/>
      <c r="CZA20" s="397"/>
      <c r="CZB20" s="397"/>
      <c r="CZC20" s="397"/>
      <c r="CZD20" s="397"/>
      <c r="CZE20" s="397"/>
      <c r="CZF20" s="397"/>
      <c r="CZG20" s="397"/>
      <c r="CZH20" s="397"/>
      <c r="CZI20" s="397"/>
      <c r="CZJ20" s="397"/>
      <c r="CZK20" s="397"/>
      <c r="CZL20" s="397"/>
      <c r="CZM20" s="397"/>
      <c r="CZN20" s="397"/>
      <c r="CZO20" s="397"/>
      <c r="CZP20" s="397"/>
      <c r="CZQ20" s="397"/>
      <c r="CZR20" s="5"/>
      <c r="CZS20" s="5"/>
      <c r="CZT20" s="376"/>
      <c r="CZU20" s="386"/>
      <c r="CZV20" s="386"/>
      <c r="CZW20" s="312"/>
      <c r="CZX20" s="389"/>
      <c r="CZY20" s="389"/>
      <c r="CZZ20" s="389"/>
      <c r="DAA20" s="68"/>
      <c r="DAB20" s="68"/>
      <c r="DAC20" s="68"/>
      <c r="DAD20" s="68"/>
      <c r="DAE20" s="68"/>
      <c r="DAF20" s="112"/>
      <c r="DAG20" s="112"/>
      <c r="DAH20" s="112"/>
      <c r="DBE20" s="5"/>
      <c r="DBF20" s="397"/>
      <c r="DBG20" s="397"/>
      <c r="DBH20" s="397"/>
      <c r="DBI20" s="397"/>
      <c r="DBJ20" s="397"/>
      <c r="DBK20" s="397"/>
      <c r="DBL20" s="397"/>
      <c r="DBM20" s="397"/>
      <c r="DBN20" s="397"/>
      <c r="DBO20" s="397"/>
      <c r="DBP20" s="397"/>
      <c r="DBQ20" s="397"/>
      <c r="DBR20" s="397"/>
      <c r="DBS20" s="397"/>
      <c r="DBT20" s="397"/>
      <c r="DBU20" s="397"/>
      <c r="DBV20" s="397"/>
      <c r="DBW20" s="397"/>
      <c r="DBX20" s="397"/>
      <c r="DBY20" s="397"/>
      <c r="DBZ20" s="5"/>
      <c r="DCA20" s="5"/>
      <c r="DCB20" s="376"/>
      <c r="DCC20" s="386"/>
      <c r="DCD20" s="386"/>
      <c r="DCE20" s="312"/>
      <c r="DCF20" s="389"/>
      <c r="DCG20" s="389"/>
      <c r="DCH20" s="389"/>
      <c r="DCI20" s="68"/>
      <c r="DCJ20" s="68"/>
      <c r="DCK20" s="68"/>
      <c r="DCL20" s="68"/>
      <c r="DCM20" s="68"/>
      <c r="DCN20" s="112"/>
      <c r="DCO20" s="112"/>
      <c r="DCP20" s="112"/>
      <c r="DDM20" s="5"/>
      <c r="DDN20" s="397"/>
      <c r="DDO20" s="397"/>
      <c r="DDP20" s="397"/>
      <c r="DDQ20" s="397"/>
      <c r="DDR20" s="397"/>
      <c r="DDS20" s="397"/>
      <c r="DDT20" s="397"/>
      <c r="DDU20" s="397"/>
      <c r="DDV20" s="397"/>
      <c r="DDW20" s="397"/>
      <c r="DDX20" s="397"/>
      <c r="DDY20" s="397"/>
      <c r="DDZ20" s="397"/>
      <c r="DEA20" s="397"/>
      <c r="DEB20" s="397"/>
      <c r="DEC20" s="397"/>
      <c r="DED20" s="397"/>
      <c r="DEE20" s="397"/>
      <c r="DEF20" s="397"/>
      <c r="DEG20" s="397"/>
      <c r="DEH20" s="5"/>
      <c r="DEI20" s="5"/>
      <c r="DEJ20" s="376"/>
      <c r="DEK20" s="386"/>
      <c r="DEL20" s="386"/>
      <c r="DEM20" s="312"/>
      <c r="DEN20" s="389"/>
      <c r="DEO20" s="389"/>
      <c r="DEP20" s="389"/>
      <c r="DEQ20" s="68"/>
      <c r="DER20" s="68"/>
      <c r="DES20" s="68"/>
      <c r="DET20" s="68"/>
      <c r="DEU20" s="68"/>
      <c r="DEV20" s="112"/>
      <c r="DEW20" s="112"/>
      <c r="DEX20" s="112"/>
      <c r="DFU20" s="5"/>
      <c r="DFV20" s="397"/>
      <c r="DFW20" s="397"/>
      <c r="DFX20" s="397"/>
      <c r="DFY20" s="397"/>
      <c r="DFZ20" s="397"/>
      <c r="DGA20" s="397"/>
      <c r="DGB20" s="397"/>
      <c r="DGC20" s="397"/>
      <c r="DGD20" s="397"/>
      <c r="DGE20" s="397"/>
      <c r="DGF20" s="397"/>
      <c r="DGG20" s="397"/>
      <c r="DGH20" s="397"/>
      <c r="DGI20" s="397"/>
      <c r="DGJ20" s="397"/>
      <c r="DGK20" s="397"/>
      <c r="DGL20" s="397"/>
      <c r="DGM20" s="397"/>
      <c r="DGN20" s="397"/>
      <c r="DGO20" s="397"/>
      <c r="DGP20" s="5"/>
      <c r="DGQ20" s="5"/>
      <c r="DGR20" s="376"/>
      <c r="DGS20" s="386"/>
      <c r="DGT20" s="386"/>
      <c r="DGU20" s="312"/>
      <c r="DGV20" s="389"/>
      <c r="DGW20" s="389"/>
      <c r="DGX20" s="389"/>
      <c r="DGY20" s="68"/>
      <c r="DGZ20" s="68"/>
      <c r="DHA20" s="68"/>
      <c r="DHB20" s="68"/>
      <c r="DHC20" s="68"/>
      <c r="DHD20" s="112"/>
      <c r="DHE20" s="112"/>
      <c r="DHF20" s="112"/>
      <c r="DIC20" s="5"/>
      <c r="DID20" s="397"/>
      <c r="DIE20" s="397"/>
      <c r="DIF20" s="397"/>
      <c r="DIG20" s="397"/>
      <c r="DIH20" s="397"/>
      <c r="DII20" s="397"/>
      <c r="DIJ20" s="397"/>
      <c r="DIK20" s="397"/>
      <c r="DIL20" s="397"/>
      <c r="DIM20" s="397"/>
      <c r="DIN20" s="397"/>
      <c r="DIO20" s="397"/>
      <c r="DIP20" s="397"/>
      <c r="DIQ20" s="397"/>
      <c r="DIR20" s="397"/>
      <c r="DIS20" s="397"/>
      <c r="DIT20" s="397"/>
      <c r="DIU20" s="397"/>
      <c r="DIV20" s="397"/>
      <c r="DIW20" s="397"/>
      <c r="DIX20" s="5"/>
      <c r="DIY20" s="5"/>
      <c r="DIZ20" s="376"/>
      <c r="DJA20" s="386"/>
      <c r="DJB20" s="386"/>
      <c r="DJC20" s="312"/>
      <c r="DJD20" s="389"/>
      <c r="DJE20" s="389"/>
      <c r="DJF20" s="389"/>
      <c r="DJG20" s="68"/>
      <c r="DJH20" s="68"/>
      <c r="DJI20" s="68"/>
      <c r="DJJ20" s="68"/>
      <c r="DJK20" s="68"/>
      <c r="DJL20" s="112"/>
      <c r="DJM20" s="112"/>
      <c r="DJN20" s="112"/>
      <c r="DKK20" s="5"/>
      <c r="DKL20" s="397"/>
      <c r="DKM20" s="397"/>
      <c r="DKN20" s="397"/>
      <c r="DKO20" s="397"/>
      <c r="DKP20" s="397"/>
      <c r="DKQ20" s="397"/>
      <c r="DKR20" s="397"/>
      <c r="DKS20" s="397"/>
      <c r="DKT20" s="397"/>
      <c r="DKU20" s="397"/>
      <c r="DKV20" s="397"/>
      <c r="DKW20" s="397"/>
      <c r="DKX20" s="397"/>
      <c r="DKY20" s="397"/>
      <c r="DKZ20" s="397"/>
      <c r="DLA20" s="397"/>
      <c r="DLB20" s="397"/>
      <c r="DLC20" s="397"/>
      <c r="DLD20" s="397"/>
      <c r="DLE20" s="397"/>
      <c r="DLF20" s="5"/>
      <c r="DLG20" s="5"/>
      <c r="DLH20" s="376"/>
      <c r="DLI20" s="386"/>
      <c r="DLJ20" s="386"/>
      <c r="DLK20" s="312"/>
      <c r="DLL20" s="389"/>
      <c r="DLM20" s="389"/>
      <c r="DLN20" s="389"/>
      <c r="DLO20" s="68"/>
      <c r="DLP20" s="68"/>
      <c r="DLQ20" s="68"/>
      <c r="DLR20" s="68"/>
      <c r="DLS20" s="68"/>
      <c r="DLT20" s="112"/>
      <c r="DLU20" s="112"/>
      <c r="DLV20" s="112"/>
      <c r="DMS20" s="5"/>
      <c r="DMT20" s="397"/>
      <c r="DMU20" s="397"/>
      <c r="DMV20" s="397"/>
      <c r="DMW20" s="397"/>
      <c r="DMX20" s="397"/>
      <c r="DMY20" s="397"/>
      <c r="DMZ20" s="397"/>
      <c r="DNA20" s="397"/>
      <c r="DNB20" s="397"/>
      <c r="DNC20" s="397"/>
      <c r="DND20" s="397"/>
      <c r="DNE20" s="397"/>
      <c r="DNF20" s="397"/>
      <c r="DNG20" s="397"/>
      <c r="DNH20" s="397"/>
      <c r="DNI20" s="397"/>
      <c r="DNJ20" s="397"/>
      <c r="DNK20" s="397"/>
      <c r="DNL20" s="397"/>
      <c r="DNM20" s="397"/>
      <c r="DNN20" s="5"/>
      <c r="DNO20" s="5"/>
      <c r="DNP20" s="376"/>
      <c r="DNQ20" s="386"/>
      <c r="DNR20" s="386"/>
      <c r="DNS20" s="312"/>
      <c r="DNT20" s="389"/>
      <c r="DNU20" s="389"/>
      <c r="DNV20" s="389"/>
      <c r="DNW20" s="68"/>
      <c r="DNX20" s="68"/>
      <c r="DNY20" s="68"/>
      <c r="DNZ20" s="68"/>
      <c r="DOA20" s="68"/>
      <c r="DOB20" s="112"/>
      <c r="DOC20" s="112"/>
      <c r="DOD20" s="112"/>
      <c r="DPA20" s="5"/>
      <c r="DPB20" s="397"/>
      <c r="DPC20" s="397"/>
      <c r="DPD20" s="397"/>
      <c r="DPE20" s="397"/>
      <c r="DPF20" s="397"/>
      <c r="DPG20" s="397"/>
      <c r="DPH20" s="397"/>
      <c r="DPI20" s="397"/>
      <c r="DPJ20" s="397"/>
      <c r="DPK20" s="397"/>
      <c r="DPL20" s="397"/>
      <c r="DPM20" s="397"/>
      <c r="DPN20" s="397"/>
      <c r="DPO20" s="397"/>
      <c r="DPP20" s="397"/>
      <c r="DPQ20" s="397"/>
      <c r="DPR20" s="397"/>
      <c r="DPS20" s="397"/>
      <c r="DPT20" s="397"/>
      <c r="DPU20" s="397"/>
      <c r="DPV20" s="5"/>
      <c r="DPW20" s="5"/>
      <c r="DPX20" s="376"/>
      <c r="DPY20" s="386"/>
      <c r="DPZ20" s="386"/>
      <c r="DQA20" s="312"/>
      <c r="DQB20" s="389"/>
      <c r="DQC20" s="389"/>
      <c r="DQD20" s="389"/>
      <c r="DQE20" s="68"/>
      <c r="DQF20" s="68"/>
      <c r="DQG20" s="68"/>
      <c r="DQH20" s="68"/>
      <c r="DQI20" s="68"/>
      <c r="DQJ20" s="112"/>
      <c r="DQK20" s="112"/>
      <c r="DQL20" s="112"/>
      <c r="DRI20" s="5"/>
      <c r="DRJ20" s="397"/>
      <c r="DRK20" s="397"/>
      <c r="DRL20" s="397"/>
      <c r="DRM20" s="397"/>
      <c r="DRN20" s="397"/>
      <c r="DRO20" s="397"/>
      <c r="DRP20" s="397"/>
      <c r="DRQ20" s="397"/>
      <c r="DRR20" s="397"/>
      <c r="DRS20" s="397"/>
      <c r="DRT20" s="397"/>
      <c r="DRU20" s="397"/>
      <c r="DRV20" s="397"/>
      <c r="DRW20" s="397"/>
      <c r="DRX20" s="397"/>
      <c r="DRY20" s="397"/>
      <c r="DRZ20" s="397"/>
      <c r="DSA20" s="397"/>
      <c r="DSB20" s="397"/>
      <c r="DSC20" s="397"/>
      <c r="DSD20" s="5"/>
      <c r="DSE20" s="5"/>
      <c r="DSF20" s="376"/>
      <c r="DSG20" s="386"/>
      <c r="DSH20" s="386"/>
      <c r="DSI20" s="312"/>
      <c r="DSJ20" s="389"/>
      <c r="DSK20" s="389"/>
      <c r="DSL20" s="389"/>
      <c r="DSM20" s="68"/>
      <c r="DSN20" s="68"/>
      <c r="DSO20" s="68"/>
      <c r="DSP20" s="68"/>
      <c r="DSQ20" s="68"/>
      <c r="DSR20" s="112"/>
      <c r="DSS20" s="112"/>
      <c r="DST20" s="112"/>
      <c r="DTQ20" s="5"/>
      <c r="DTR20" s="397"/>
      <c r="DTS20" s="397"/>
      <c r="DTT20" s="397"/>
      <c r="DTU20" s="397"/>
      <c r="DTV20" s="397"/>
      <c r="DTW20" s="397"/>
      <c r="DTX20" s="397"/>
      <c r="DTY20" s="397"/>
      <c r="DTZ20" s="397"/>
      <c r="DUA20" s="397"/>
      <c r="DUB20" s="397"/>
      <c r="DUC20" s="397"/>
      <c r="DUD20" s="397"/>
      <c r="DUE20" s="397"/>
      <c r="DUF20" s="397"/>
      <c r="DUG20" s="397"/>
      <c r="DUH20" s="397"/>
      <c r="DUI20" s="397"/>
      <c r="DUJ20" s="397"/>
      <c r="DUK20" s="397"/>
      <c r="DUL20" s="5"/>
      <c r="DUM20" s="5"/>
      <c r="DUN20" s="376"/>
      <c r="DUO20" s="386"/>
      <c r="DUP20" s="386"/>
      <c r="DUQ20" s="312"/>
      <c r="DUR20" s="389"/>
      <c r="DUS20" s="389"/>
      <c r="DUT20" s="389"/>
      <c r="DUU20" s="68"/>
      <c r="DUV20" s="68"/>
      <c r="DUW20" s="68"/>
      <c r="DUX20" s="68"/>
      <c r="DUY20" s="68"/>
      <c r="DUZ20" s="112"/>
      <c r="DVA20" s="112"/>
      <c r="DVB20" s="112"/>
      <c r="DVY20" s="5"/>
      <c r="DVZ20" s="397"/>
      <c r="DWA20" s="397"/>
      <c r="DWB20" s="397"/>
      <c r="DWC20" s="397"/>
      <c r="DWD20" s="397"/>
      <c r="DWE20" s="397"/>
      <c r="DWF20" s="397"/>
      <c r="DWG20" s="397"/>
      <c r="DWH20" s="397"/>
      <c r="DWI20" s="397"/>
      <c r="DWJ20" s="397"/>
      <c r="DWK20" s="397"/>
      <c r="DWL20" s="397"/>
      <c r="DWM20" s="397"/>
      <c r="DWN20" s="397"/>
      <c r="DWO20" s="397"/>
      <c r="DWP20" s="397"/>
      <c r="DWQ20" s="397"/>
      <c r="DWR20" s="397"/>
      <c r="DWS20" s="397"/>
      <c r="DWT20" s="5"/>
      <c r="DWU20" s="5"/>
      <c r="DWV20" s="376"/>
      <c r="DWW20" s="386"/>
      <c r="DWX20" s="386"/>
      <c r="DWY20" s="312"/>
      <c r="DWZ20" s="389"/>
      <c r="DXA20" s="389"/>
      <c r="DXB20" s="389"/>
      <c r="DXC20" s="68"/>
      <c r="DXD20" s="68"/>
      <c r="DXE20" s="68"/>
      <c r="DXF20" s="68"/>
      <c r="DXG20" s="68"/>
      <c r="DXH20" s="112"/>
      <c r="DXI20" s="112"/>
      <c r="DXJ20" s="112"/>
      <c r="DYG20" s="5"/>
      <c r="DYH20" s="397"/>
      <c r="DYI20" s="397"/>
      <c r="DYJ20" s="397"/>
      <c r="DYK20" s="397"/>
      <c r="DYL20" s="397"/>
      <c r="DYM20" s="397"/>
      <c r="DYN20" s="397"/>
      <c r="DYO20" s="397"/>
      <c r="DYP20" s="397"/>
      <c r="DYQ20" s="397"/>
      <c r="DYR20" s="397"/>
      <c r="DYS20" s="397"/>
      <c r="DYT20" s="397"/>
      <c r="DYU20" s="397"/>
      <c r="DYV20" s="397"/>
      <c r="DYW20" s="397"/>
      <c r="DYX20" s="397"/>
      <c r="DYY20" s="397"/>
      <c r="DYZ20" s="397"/>
      <c r="DZA20" s="397"/>
      <c r="DZB20" s="5"/>
      <c r="DZC20" s="5"/>
      <c r="DZD20" s="376"/>
      <c r="DZE20" s="386"/>
      <c r="DZF20" s="386"/>
      <c r="DZG20" s="312"/>
      <c r="DZH20" s="389"/>
      <c r="DZI20" s="389"/>
      <c r="DZJ20" s="389"/>
      <c r="DZK20" s="68"/>
      <c r="DZL20" s="68"/>
      <c r="DZM20" s="68"/>
      <c r="DZN20" s="68"/>
      <c r="DZO20" s="68"/>
      <c r="DZP20" s="112"/>
      <c r="DZQ20" s="112"/>
      <c r="DZR20" s="112"/>
      <c r="EAO20" s="5"/>
      <c r="EAP20" s="397"/>
      <c r="EAQ20" s="397"/>
      <c r="EAR20" s="397"/>
      <c r="EAS20" s="397"/>
      <c r="EAT20" s="397"/>
      <c r="EAU20" s="397"/>
      <c r="EAV20" s="397"/>
      <c r="EAW20" s="397"/>
      <c r="EAX20" s="397"/>
      <c r="EAY20" s="397"/>
      <c r="EAZ20" s="397"/>
      <c r="EBA20" s="397"/>
      <c r="EBB20" s="397"/>
      <c r="EBC20" s="397"/>
      <c r="EBD20" s="397"/>
      <c r="EBE20" s="397"/>
      <c r="EBF20" s="397"/>
      <c r="EBG20" s="397"/>
      <c r="EBH20" s="397"/>
      <c r="EBI20" s="397"/>
      <c r="EBJ20" s="5"/>
      <c r="EBK20" s="5"/>
      <c r="EBL20" s="376"/>
      <c r="EBM20" s="386"/>
      <c r="EBN20" s="386"/>
      <c r="EBO20" s="312"/>
      <c r="EBP20" s="389"/>
      <c r="EBQ20" s="389"/>
      <c r="EBR20" s="389"/>
      <c r="EBS20" s="68"/>
      <c r="EBT20" s="68"/>
      <c r="EBU20" s="68"/>
      <c r="EBV20" s="68"/>
      <c r="EBW20" s="68"/>
      <c r="EBX20" s="112"/>
      <c r="EBY20" s="112"/>
      <c r="EBZ20" s="112"/>
      <c r="ECW20" s="5"/>
      <c r="ECX20" s="397"/>
      <c r="ECY20" s="397"/>
      <c r="ECZ20" s="397"/>
      <c r="EDA20" s="397"/>
      <c r="EDB20" s="397"/>
      <c r="EDC20" s="397"/>
      <c r="EDD20" s="397"/>
      <c r="EDE20" s="397"/>
      <c r="EDF20" s="397"/>
      <c r="EDG20" s="397"/>
      <c r="EDH20" s="397"/>
      <c r="EDI20" s="397"/>
      <c r="EDJ20" s="397"/>
      <c r="EDK20" s="397"/>
      <c r="EDL20" s="397"/>
      <c r="EDM20" s="397"/>
      <c r="EDN20" s="397"/>
      <c r="EDO20" s="397"/>
      <c r="EDP20" s="397"/>
      <c r="EDQ20" s="397"/>
      <c r="EDR20" s="5"/>
      <c r="EDS20" s="5"/>
      <c r="EDT20" s="376"/>
      <c r="EDU20" s="386"/>
      <c r="EDV20" s="386"/>
      <c r="EDW20" s="312"/>
      <c r="EDX20" s="389"/>
      <c r="EDY20" s="389"/>
      <c r="EDZ20" s="389"/>
      <c r="EEA20" s="68"/>
      <c r="EEB20" s="68"/>
      <c r="EEC20" s="68"/>
      <c r="EED20" s="68"/>
      <c r="EEE20" s="68"/>
      <c r="EEF20" s="112"/>
      <c r="EEG20" s="112"/>
      <c r="EEH20" s="112"/>
      <c r="EFE20" s="5"/>
      <c r="EFF20" s="397"/>
      <c r="EFG20" s="397"/>
      <c r="EFH20" s="397"/>
      <c r="EFI20" s="397"/>
      <c r="EFJ20" s="397"/>
      <c r="EFK20" s="397"/>
      <c r="EFL20" s="397"/>
      <c r="EFM20" s="397"/>
      <c r="EFN20" s="397"/>
      <c r="EFO20" s="397"/>
      <c r="EFP20" s="397"/>
      <c r="EFQ20" s="397"/>
      <c r="EFR20" s="397"/>
      <c r="EFS20" s="397"/>
      <c r="EFT20" s="397"/>
      <c r="EFU20" s="397"/>
      <c r="EFV20" s="397"/>
      <c r="EFW20" s="397"/>
      <c r="EFX20" s="397"/>
      <c r="EFY20" s="397"/>
      <c r="EFZ20" s="5"/>
      <c r="EGA20" s="5"/>
      <c r="EGB20" s="376"/>
      <c r="EGC20" s="386"/>
      <c r="EGD20" s="386"/>
      <c r="EGE20" s="312"/>
      <c r="EGF20" s="389"/>
      <c r="EGG20" s="389"/>
      <c r="EGH20" s="389"/>
      <c r="EGI20" s="68"/>
      <c r="EGJ20" s="68"/>
      <c r="EGK20" s="68"/>
      <c r="EGL20" s="68"/>
      <c r="EGM20" s="68"/>
      <c r="EGN20" s="112"/>
      <c r="EGO20" s="112"/>
      <c r="EGP20" s="112"/>
      <c r="EHM20" s="5"/>
      <c r="EHN20" s="397"/>
      <c r="EHO20" s="397"/>
      <c r="EHP20" s="397"/>
      <c r="EHQ20" s="397"/>
      <c r="EHR20" s="397"/>
      <c r="EHS20" s="397"/>
      <c r="EHT20" s="397"/>
      <c r="EHU20" s="397"/>
      <c r="EHV20" s="397"/>
      <c r="EHW20" s="397"/>
      <c r="EHX20" s="397"/>
      <c r="EHY20" s="397"/>
      <c r="EHZ20" s="397"/>
      <c r="EIA20" s="397"/>
      <c r="EIB20" s="397"/>
      <c r="EIC20" s="397"/>
      <c r="EID20" s="397"/>
      <c r="EIE20" s="397"/>
      <c r="EIF20" s="397"/>
      <c r="EIG20" s="397"/>
      <c r="EIH20" s="5"/>
      <c r="EII20" s="5"/>
      <c r="EIJ20" s="376"/>
      <c r="EIK20" s="386"/>
      <c r="EIL20" s="386"/>
      <c r="EIM20" s="312"/>
      <c r="EIN20" s="389"/>
      <c r="EIO20" s="389"/>
      <c r="EIP20" s="389"/>
      <c r="EIQ20" s="68"/>
      <c r="EIR20" s="68"/>
      <c r="EIS20" s="68"/>
      <c r="EIT20" s="68"/>
      <c r="EIU20" s="68"/>
      <c r="EIV20" s="112"/>
      <c r="EIW20" s="112"/>
      <c r="EIX20" s="112"/>
      <c r="EJU20" s="5"/>
      <c r="EJV20" s="397"/>
      <c r="EJW20" s="397"/>
      <c r="EJX20" s="397"/>
      <c r="EJY20" s="397"/>
      <c r="EJZ20" s="397"/>
      <c r="EKA20" s="397"/>
      <c r="EKB20" s="397"/>
      <c r="EKC20" s="397"/>
      <c r="EKD20" s="397"/>
      <c r="EKE20" s="397"/>
      <c r="EKF20" s="397"/>
      <c r="EKG20" s="397"/>
      <c r="EKH20" s="397"/>
      <c r="EKI20" s="397"/>
      <c r="EKJ20" s="397"/>
      <c r="EKK20" s="397"/>
      <c r="EKL20" s="397"/>
      <c r="EKM20" s="397"/>
      <c r="EKN20" s="397"/>
      <c r="EKO20" s="397"/>
      <c r="EKP20" s="5"/>
      <c r="EKQ20" s="5"/>
      <c r="EKR20" s="376"/>
      <c r="EKS20" s="386"/>
      <c r="EKT20" s="386"/>
      <c r="EKU20" s="312"/>
      <c r="EKV20" s="389"/>
      <c r="EKW20" s="389"/>
      <c r="EKX20" s="389"/>
      <c r="EKY20" s="68"/>
      <c r="EKZ20" s="68"/>
      <c r="ELA20" s="68"/>
      <c r="ELB20" s="68"/>
      <c r="ELC20" s="68"/>
      <c r="ELD20" s="112"/>
      <c r="ELE20" s="112"/>
      <c r="ELF20" s="112"/>
      <c r="EMC20" s="5"/>
      <c r="EMD20" s="397"/>
      <c r="EME20" s="397"/>
      <c r="EMF20" s="397"/>
      <c r="EMG20" s="397"/>
      <c r="EMH20" s="397"/>
      <c r="EMI20" s="397"/>
      <c r="EMJ20" s="397"/>
      <c r="EMK20" s="397"/>
      <c r="EML20" s="397"/>
      <c r="EMM20" s="397"/>
      <c r="EMN20" s="397"/>
      <c r="EMO20" s="397"/>
      <c r="EMP20" s="397"/>
      <c r="EMQ20" s="397"/>
      <c r="EMR20" s="397"/>
      <c r="EMS20" s="397"/>
      <c r="EMT20" s="397"/>
      <c r="EMU20" s="397"/>
      <c r="EMV20" s="397"/>
      <c r="EMW20" s="397"/>
      <c r="EMX20" s="5"/>
      <c r="EMY20" s="5"/>
      <c r="EMZ20" s="376"/>
      <c r="ENA20" s="386"/>
      <c r="ENB20" s="386"/>
      <c r="ENC20" s="312"/>
      <c r="END20" s="389"/>
      <c r="ENE20" s="389"/>
      <c r="ENF20" s="389"/>
      <c r="ENG20" s="68"/>
      <c r="ENH20" s="68"/>
      <c r="ENI20" s="68"/>
      <c r="ENJ20" s="68"/>
      <c r="ENK20" s="68"/>
      <c r="ENL20" s="112"/>
      <c r="ENM20" s="112"/>
      <c r="ENN20" s="112"/>
      <c r="EOK20" s="5"/>
      <c r="EOL20" s="397"/>
      <c r="EOM20" s="397"/>
      <c r="EON20" s="397"/>
      <c r="EOO20" s="397"/>
      <c r="EOP20" s="397"/>
      <c r="EOQ20" s="397"/>
      <c r="EOR20" s="397"/>
      <c r="EOS20" s="397"/>
      <c r="EOT20" s="397"/>
      <c r="EOU20" s="397"/>
      <c r="EOV20" s="397"/>
      <c r="EOW20" s="397"/>
      <c r="EOX20" s="397"/>
      <c r="EOY20" s="397"/>
      <c r="EOZ20" s="397"/>
      <c r="EPA20" s="397"/>
      <c r="EPB20" s="397"/>
      <c r="EPC20" s="397"/>
      <c r="EPD20" s="397"/>
      <c r="EPE20" s="397"/>
      <c r="EPF20" s="5"/>
      <c r="EPG20" s="5"/>
      <c r="EPH20" s="376"/>
      <c r="EPI20" s="386"/>
      <c r="EPJ20" s="386"/>
      <c r="EPK20" s="312"/>
      <c r="EPL20" s="389"/>
      <c r="EPM20" s="389"/>
      <c r="EPN20" s="389"/>
      <c r="EPO20" s="68"/>
      <c r="EPP20" s="68"/>
      <c r="EPQ20" s="68"/>
      <c r="EPR20" s="68"/>
      <c r="EPS20" s="68"/>
      <c r="EPT20" s="112"/>
      <c r="EPU20" s="112"/>
      <c r="EPV20" s="112"/>
      <c r="EQS20" s="5"/>
      <c r="EQT20" s="397"/>
      <c r="EQU20" s="397"/>
      <c r="EQV20" s="397"/>
      <c r="EQW20" s="397"/>
      <c r="EQX20" s="397"/>
      <c r="EQY20" s="397"/>
      <c r="EQZ20" s="397"/>
      <c r="ERA20" s="397"/>
      <c r="ERB20" s="397"/>
      <c r="ERC20" s="397"/>
      <c r="ERD20" s="397"/>
      <c r="ERE20" s="397"/>
      <c r="ERF20" s="397"/>
      <c r="ERG20" s="397"/>
      <c r="ERH20" s="397"/>
      <c r="ERI20" s="397"/>
      <c r="ERJ20" s="397"/>
      <c r="ERK20" s="397"/>
      <c r="ERL20" s="397"/>
      <c r="ERM20" s="397"/>
      <c r="ERN20" s="5"/>
      <c r="ERO20" s="5"/>
      <c r="ERP20" s="376"/>
      <c r="ERQ20" s="386"/>
      <c r="ERR20" s="386"/>
      <c r="ERS20" s="312"/>
      <c r="ERT20" s="389"/>
      <c r="ERU20" s="389"/>
      <c r="ERV20" s="389"/>
      <c r="ERW20" s="68"/>
      <c r="ERX20" s="68"/>
      <c r="ERY20" s="68"/>
      <c r="ERZ20" s="68"/>
      <c r="ESA20" s="68"/>
      <c r="ESB20" s="112"/>
      <c r="ESC20" s="112"/>
      <c r="ESD20" s="112"/>
      <c r="ETA20" s="5"/>
      <c r="ETB20" s="397"/>
      <c r="ETC20" s="397"/>
      <c r="ETD20" s="397"/>
      <c r="ETE20" s="397"/>
      <c r="ETF20" s="397"/>
      <c r="ETG20" s="397"/>
      <c r="ETH20" s="397"/>
      <c r="ETI20" s="397"/>
      <c r="ETJ20" s="397"/>
      <c r="ETK20" s="397"/>
      <c r="ETL20" s="397"/>
      <c r="ETM20" s="397"/>
      <c r="ETN20" s="397"/>
      <c r="ETO20" s="397"/>
      <c r="ETP20" s="397"/>
      <c r="ETQ20" s="397"/>
      <c r="ETR20" s="397"/>
      <c r="ETS20" s="397"/>
      <c r="ETT20" s="397"/>
      <c r="ETU20" s="397"/>
      <c r="ETV20" s="5"/>
      <c r="ETW20" s="5"/>
      <c r="ETX20" s="376"/>
      <c r="ETY20" s="386"/>
      <c r="ETZ20" s="386"/>
      <c r="EUA20" s="312"/>
      <c r="EUB20" s="389"/>
      <c r="EUC20" s="389"/>
      <c r="EUD20" s="389"/>
      <c r="EUE20" s="68"/>
      <c r="EUF20" s="68"/>
      <c r="EUG20" s="68"/>
      <c r="EUH20" s="68"/>
      <c r="EUI20" s="68"/>
      <c r="EUJ20" s="112"/>
      <c r="EUK20" s="112"/>
      <c r="EUL20" s="112"/>
      <c r="EVI20" s="5"/>
      <c r="EVJ20" s="397"/>
      <c r="EVK20" s="397"/>
      <c r="EVL20" s="397"/>
      <c r="EVM20" s="397"/>
      <c r="EVN20" s="397"/>
      <c r="EVO20" s="397"/>
      <c r="EVP20" s="397"/>
      <c r="EVQ20" s="397"/>
      <c r="EVR20" s="397"/>
      <c r="EVS20" s="397"/>
      <c r="EVT20" s="397"/>
      <c r="EVU20" s="397"/>
      <c r="EVV20" s="397"/>
      <c r="EVW20" s="397"/>
      <c r="EVX20" s="397"/>
      <c r="EVY20" s="397"/>
      <c r="EVZ20" s="397"/>
      <c r="EWA20" s="397"/>
      <c r="EWB20" s="397"/>
      <c r="EWC20" s="397"/>
      <c r="EWD20" s="5"/>
      <c r="EWE20" s="5"/>
      <c r="EWF20" s="376"/>
      <c r="EWG20" s="386"/>
      <c r="EWH20" s="386"/>
      <c r="EWI20" s="312"/>
      <c r="EWJ20" s="389"/>
      <c r="EWK20" s="389"/>
      <c r="EWL20" s="389"/>
      <c r="EWM20" s="68"/>
      <c r="EWN20" s="68"/>
      <c r="EWO20" s="68"/>
      <c r="EWP20" s="68"/>
      <c r="EWQ20" s="68"/>
      <c r="EWR20" s="112"/>
      <c r="EWS20" s="112"/>
      <c r="EWT20" s="112"/>
      <c r="EXQ20" s="5"/>
      <c r="EXR20" s="397"/>
      <c r="EXS20" s="397"/>
      <c r="EXT20" s="397"/>
      <c r="EXU20" s="397"/>
      <c r="EXV20" s="397"/>
      <c r="EXW20" s="397"/>
      <c r="EXX20" s="397"/>
      <c r="EXY20" s="397"/>
      <c r="EXZ20" s="397"/>
      <c r="EYA20" s="397"/>
      <c r="EYB20" s="397"/>
      <c r="EYC20" s="397"/>
      <c r="EYD20" s="397"/>
      <c r="EYE20" s="397"/>
      <c r="EYF20" s="397"/>
      <c r="EYG20" s="397"/>
      <c r="EYH20" s="397"/>
      <c r="EYI20" s="397"/>
      <c r="EYJ20" s="397"/>
      <c r="EYK20" s="397"/>
      <c r="EYL20" s="5"/>
      <c r="EYM20" s="5"/>
      <c r="EYN20" s="376"/>
      <c r="EYO20" s="386"/>
      <c r="EYP20" s="386"/>
      <c r="EYQ20" s="312"/>
      <c r="EYR20" s="389"/>
      <c r="EYS20" s="389"/>
      <c r="EYT20" s="389"/>
      <c r="EYU20" s="68"/>
      <c r="EYV20" s="68"/>
      <c r="EYW20" s="68"/>
      <c r="EYX20" s="68"/>
      <c r="EYY20" s="68"/>
      <c r="EYZ20" s="112"/>
      <c r="EZA20" s="112"/>
      <c r="EZB20" s="112"/>
      <c r="EZY20" s="5"/>
      <c r="EZZ20" s="397"/>
      <c r="FAA20" s="397"/>
      <c r="FAB20" s="397"/>
      <c r="FAC20" s="397"/>
      <c r="FAD20" s="397"/>
      <c r="FAE20" s="397"/>
      <c r="FAF20" s="397"/>
      <c r="FAG20" s="397"/>
      <c r="FAH20" s="397"/>
      <c r="FAI20" s="397"/>
      <c r="FAJ20" s="397"/>
      <c r="FAK20" s="397"/>
      <c r="FAL20" s="397"/>
      <c r="FAM20" s="397"/>
      <c r="FAN20" s="397"/>
      <c r="FAO20" s="397"/>
      <c r="FAP20" s="397"/>
      <c r="FAQ20" s="397"/>
      <c r="FAR20" s="397"/>
      <c r="FAS20" s="397"/>
      <c r="FAT20" s="5"/>
      <c r="FAU20" s="5"/>
      <c r="FAV20" s="376"/>
      <c r="FAW20" s="386"/>
      <c r="FAX20" s="386"/>
      <c r="FAY20" s="312"/>
      <c r="FAZ20" s="389"/>
      <c r="FBA20" s="389"/>
      <c r="FBB20" s="389"/>
      <c r="FBC20" s="68"/>
      <c r="FBD20" s="68"/>
      <c r="FBE20" s="68"/>
      <c r="FBF20" s="68"/>
      <c r="FBG20" s="68"/>
      <c r="FBH20" s="112"/>
      <c r="FBI20" s="112"/>
      <c r="FBJ20" s="112"/>
      <c r="FCG20" s="5"/>
      <c r="FCH20" s="397"/>
      <c r="FCI20" s="397"/>
      <c r="FCJ20" s="397"/>
      <c r="FCK20" s="397"/>
      <c r="FCL20" s="397"/>
      <c r="FCM20" s="397"/>
      <c r="FCN20" s="397"/>
      <c r="FCO20" s="397"/>
      <c r="FCP20" s="397"/>
      <c r="FCQ20" s="397"/>
      <c r="FCR20" s="397"/>
      <c r="FCS20" s="397"/>
      <c r="FCT20" s="397"/>
      <c r="FCU20" s="397"/>
      <c r="FCV20" s="397"/>
      <c r="FCW20" s="397"/>
      <c r="FCX20" s="397"/>
      <c r="FCY20" s="397"/>
      <c r="FCZ20" s="397"/>
      <c r="FDA20" s="397"/>
      <c r="FDB20" s="5"/>
      <c r="FDC20" s="5"/>
      <c r="FDD20" s="376"/>
      <c r="FDE20" s="386"/>
      <c r="FDF20" s="386"/>
      <c r="FDG20" s="312"/>
      <c r="FDH20" s="389"/>
      <c r="FDI20" s="389"/>
      <c r="FDJ20" s="389"/>
      <c r="FDK20" s="68"/>
      <c r="FDL20" s="68"/>
      <c r="FDM20" s="68"/>
      <c r="FDN20" s="68"/>
      <c r="FDO20" s="68"/>
      <c r="FDP20" s="112"/>
      <c r="FDQ20" s="112"/>
      <c r="FDR20" s="112"/>
      <c r="FEO20" s="5"/>
      <c r="FEP20" s="397"/>
      <c r="FEQ20" s="397"/>
      <c r="FER20" s="397"/>
      <c r="FES20" s="397"/>
      <c r="FET20" s="397"/>
      <c r="FEU20" s="397"/>
      <c r="FEV20" s="397"/>
      <c r="FEW20" s="397"/>
      <c r="FEX20" s="397"/>
      <c r="FEY20" s="397"/>
      <c r="FEZ20" s="397"/>
      <c r="FFA20" s="397"/>
      <c r="FFB20" s="397"/>
      <c r="FFC20" s="397"/>
      <c r="FFD20" s="397"/>
      <c r="FFE20" s="397"/>
      <c r="FFF20" s="397"/>
      <c r="FFG20" s="397"/>
      <c r="FFH20" s="397"/>
      <c r="FFI20" s="397"/>
      <c r="FFJ20" s="5"/>
      <c r="FFK20" s="5"/>
      <c r="FFL20" s="376"/>
      <c r="FFM20" s="386"/>
      <c r="FFN20" s="386"/>
      <c r="FFO20" s="312"/>
      <c r="FFP20" s="389"/>
      <c r="FFQ20" s="389"/>
      <c r="FFR20" s="389"/>
      <c r="FFS20" s="68"/>
      <c r="FFT20" s="68"/>
      <c r="FFU20" s="68"/>
      <c r="FFV20" s="68"/>
      <c r="FFW20" s="68"/>
      <c r="FFX20" s="112"/>
      <c r="FFY20" s="112"/>
      <c r="FFZ20" s="112"/>
      <c r="FGW20" s="5"/>
      <c r="FGX20" s="397"/>
      <c r="FGY20" s="397"/>
      <c r="FGZ20" s="397"/>
      <c r="FHA20" s="397"/>
      <c r="FHB20" s="397"/>
      <c r="FHC20" s="397"/>
      <c r="FHD20" s="397"/>
      <c r="FHE20" s="397"/>
      <c r="FHF20" s="397"/>
      <c r="FHG20" s="397"/>
      <c r="FHH20" s="397"/>
      <c r="FHI20" s="397"/>
      <c r="FHJ20" s="397"/>
      <c r="FHK20" s="397"/>
      <c r="FHL20" s="397"/>
      <c r="FHM20" s="397"/>
      <c r="FHN20" s="397"/>
      <c r="FHO20" s="397"/>
      <c r="FHP20" s="397"/>
      <c r="FHQ20" s="397"/>
      <c r="FHR20" s="5"/>
      <c r="FHS20" s="5"/>
      <c r="FHT20" s="376"/>
      <c r="FHU20" s="386"/>
      <c r="FHV20" s="386"/>
      <c r="FHW20" s="312"/>
      <c r="FHX20" s="389"/>
      <c r="FHY20" s="389"/>
      <c r="FHZ20" s="389"/>
      <c r="FIA20" s="68"/>
      <c r="FIB20" s="68"/>
      <c r="FIC20" s="68"/>
      <c r="FID20" s="68"/>
      <c r="FIE20" s="68"/>
      <c r="FIF20" s="112"/>
      <c r="FIG20" s="112"/>
      <c r="FIH20" s="112"/>
      <c r="FJE20" s="5"/>
      <c r="FJF20" s="397"/>
      <c r="FJG20" s="397"/>
      <c r="FJH20" s="397"/>
      <c r="FJI20" s="397"/>
      <c r="FJJ20" s="397"/>
      <c r="FJK20" s="397"/>
      <c r="FJL20" s="397"/>
      <c r="FJM20" s="397"/>
      <c r="FJN20" s="397"/>
      <c r="FJO20" s="397"/>
      <c r="FJP20" s="397"/>
      <c r="FJQ20" s="397"/>
      <c r="FJR20" s="397"/>
      <c r="FJS20" s="397"/>
      <c r="FJT20" s="397"/>
      <c r="FJU20" s="397"/>
      <c r="FJV20" s="397"/>
      <c r="FJW20" s="397"/>
      <c r="FJX20" s="397"/>
      <c r="FJY20" s="397"/>
      <c r="FJZ20" s="5"/>
      <c r="FKA20" s="5"/>
      <c r="FKB20" s="376"/>
      <c r="FKC20" s="386"/>
      <c r="FKD20" s="386"/>
      <c r="FKE20" s="312"/>
      <c r="FKF20" s="389"/>
      <c r="FKG20" s="389"/>
      <c r="FKH20" s="389"/>
      <c r="FKI20" s="68"/>
      <c r="FKJ20" s="68"/>
      <c r="FKK20" s="68"/>
      <c r="FKL20" s="68"/>
      <c r="FKM20" s="68"/>
      <c r="FKN20" s="112"/>
      <c r="FKO20" s="112"/>
      <c r="FKP20" s="112"/>
      <c r="FLM20" s="5"/>
      <c r="FLN20" s="397"/>
      <c r="FLO20" s="397"/>
      <c r="FLP20" s="397"/>
      <c r="FLQ20" s="397"/>
      <c r="FLR20" s="397"/>
      <c r="FLS20" s="397"/>
      <c r="FLT20" s="397"/>
      <c r="FLU20" s="397"/>
      <c r="FLV20" s="397"/>
      <c r="FLW20" s="397"/>
      <c r="FLX20" s="397"/>
      <c r="FLY20" s="397"/>
      <c r="FLZ20" s="397"/>
      <c r="FMA20" s="397"/>
      <c r="FMB20" s="397"/>
      <c r="FMC20" s="397"/>
      <c r="FMD20" s="397"/>
      <c r="FME20" s="397"/>
      <c r="FMF20" s="397"/>
      <c r="FMG20" s="397"/>
      <c r="FMH20" s="5"/>
      <c r="FMI20" s="5"/>
      <c r="FMJ20" s="376"/>
      <c r="FMK20" s="386"/>
      <c r="FML20" s="386"/>
      <c r="FMM20" s="312"/>
      <c r="FMN20" s="389"/>
      <c r="FMO20" s="389"/>
      <c r="FMP20" s="389"/>
      <c r="FMQ20" s="68"/>
      <c r="FMR20" s="68"/>
      <c r="FMS20" s="68"/>
      <c r="FMT20" s="68"/>
      <c r="FMU20" s="68"/>
      <c r="FMV20" s="112"/>
      <c r="FMW20" s="112"/>
      <c r="FMX20" s="112"/>
      <c r="FNU20" s="5"/>
      <c r="FNV20" s="397"/>
      <c r="FNW20" s="397"/>
      <c r="FNX20" s="397"/>
      <c r="FNY20" s="397"/>
      <c r="FNZ20" s="397"/>
      <c r="FOA20" s="397"/>
      <c r="FOB20" s="397"/>
      <c r="FOC20" s="397"/>
      <c r="FOD20" s="397"/>
      <c r="FOE20" s="397"/>
      <c r="FOF20" s="397"/>
      <c r="FOG20" s="397"/>
      <c r="FOH20" s="397"/>
      <c r="FOI20" s="397"/>
      <c r="FOJ20" s="397"/>
      <c r="FOK20" s="397"/>
      <c r="FOL20" s="397"/>
      <c r="FOM20" s="397"/>
      <c r="FON20" s="397"/>
      <c r="FOO20" s="397"/>
      <c r="FOP20" s="5"/>
      <c r="FOQ20" s="5"/>
      <c r="FOR20" s="376"/>
      <c r="FOS20" s="386"/>
      <c r="FOT20" s="386"/>
      <c r="FOU20" s="312"/>
      <c r="FOV20" s="389"/>
      <c r="FOW20" s="389"/>
      <c r="FOX20" s="389"/>
      <c r="FOY20" s="68"/>
      <c r="FOZ20" s="68"/>
      <c r="FPA20" s="68"/>
      <c r="FPB20" s="68"/>
      <c r="FPC20" s="68"/>
      <c r="FPD20" s="112"/>
      <c r="FPE20" s="112"/>
      <c r="FPF20" s="112"/>
      <c r="FQC20" s="5"/>
      <c r="FQD20" s="397"/>
      <c r="FQE20" s="397"/>
      <c r="FQF20" s="397"/>
      <c r="FQG20" s="397"/>
      <c r="FQH20" s="397"/>
      <c r="FQI20" s="397"/>
      <c r="FQJ20" s="397"/>
      <c r="FQK20" s="397"/>
      <c r="FQL20" s="397"/>
      <c r="FQM20" s="397"/>
      <c r="FQN20" s="397"/>
      <c r="FQO20" s="397"/>
      <c r="FQP20" s="397"/>
      <c r="FQQ20" s="397"/>
      <c r="FQR20" s="397"/>
      <c r="FQS20" s="397"/>
      <c r="FQT20" s="397"/>
      <c r="FQU20" s="397"/>
      <c r="FQV20" s="397"/>
      <c r="FQW20" s="397"/>
      <c r="FQX20" s="5"/>
      <c r="FQY20" s="5"/>
      <c r="FQZ20" s="376"/>
      <c r="FRA20" s="386"/>
      <c r="FRB20" s="386"/>
      <c r="FRC20" s="312"/>
      <c r="FRD20" s="389"/>
      <c r="FRE20" s="389"/>
      <c r="FRF20" s="389"/>
      <c r="FRG20" s="68"/>
      <c r="FRH20" s="68"/>
      <c r="FRI20" s="68"/>
      <c r="FRJ20" s="68"/>
      <c r="FRK20" s="68"/>
      <c r="FRL20" s="112"/>
      <c r="FRM20" s="112"/>
      <c r="FRN20" s="112"/>
      <c r="FSK20" s="5"/>
      <c r="FSL20" s="397"/>
      <c r="FSM20" s="397"/>
      <c r="FSN20" s="397"/>
      <c r="FSO20" s="397"/>
      <c r="FSP20" s="397"/>
      <c r="FSQ20" s="397"/>
      <c r="FSR20" s="397"/>
      <c r="FSS20" s="397"/>
      <c r="FST20" s="397"/>
      <c r="FSU20" s="397"/>
      <c r="FSV20" s="397"/>
      <c r="FSW20" s="397"/>
      <c r="FSX20" s="397"/>
      <c r="FSY20" s="397"/>
      <c r="FSZ20" s="397"/>
      <c r="FTA20" s="397"/>
      <c r="FTB20" s="397"/>
      <c r="FTC20" s="397"/>
      <c r="FTD20" s="397"/>
      <c r="FTE20" s="397"/>
      <c r="FTF20" s="5"/>
      <c r="FTG20" s="5"/>
      <c r="FTH20" s="376"/>
      <c r="FTI20" s="386"/>
      <c r="FTJ20" s="386"/>
      <c r="FTK20" s="312"/>
      <c r="FTL20" s="389"/>
      <c r="FTM20" s="389"/>
      <c r="FTN20" s="389"/>
      <c r="FTO20" s="68"/>
      <c r="FTP20" s="68"/>
      <c r="FTQ20" s="68"/>
      <c r="FTR20" s="68"/>
      <c r="FTS20" s="68"/>
      <c r="FTT20" s="112"/>
      <c r="FTU20" s="112"/>
      <c r="FTV20" s="112"/>
      <c r="FUS20" s="5"/>
      <c r="FUT20" s="397"/>
      <c r="FUU20" s="397"/>
      <c r="FUV20" s="397"/>
      <c r="FUW20" s="397"/>
      <c r="FUX20" s="397"/>
      <c r="FUY20" s="397"/>
      <c r="FUZ20" s="397"/>
      <c r="FVA20" s="397"/>
      <c r="FVB20" s="397"/>
      <c r="FVC20" s="397"/>
      <c r="FVD20" s="397"/>
      <c r="FVE20" s="397"/>
      <c r="FVF20" s="397"/>
      <c r="FVG20" s="397"/>
      <c r="FVH20" s="397"/>
      <c r="FVI20" s="397"/>
      <c r="FVJ20" s="397"/>
      <c r="FVK20" s="397"/>
      <c r="FVL20" s="397"/>
      <c r="FVM20" s="397"/>
      <c r="FVN20" s="5"/>
      <c r="FVO20" s="5"/>
      <c r="FVP20" s="376"/>
      <c r="FVQ20" s="386"/>
      <c r="FVR20" s="386"/>
      <c r="FVS20" s="312"/>
      <c r="FVT20" s="389"/>
      <c r="FVU20" s="389"/>
      <c r="FVV20" s="389"/>
      <c r="FVW20" s="68"/>
      <c r="FVX20" s="68"/>
      <c r="FVY20" s="68"/>
      <c r="FVZ20" s="68"/>
      <c r="FWA20" s="68"/>
      <c r="FWB20" s="112"/>
      <c r="FWC20" s="112"/>
      <c r="FWD20" s="112"/>
      <c r="FXA20" s="5"/>
      <c r="FXB20" s="397"/>
      <c r="FXC20" s="397"/>
      <c r="FXD20" s="397"/>
      <c r="FXE20" s="397"/>
      <c r="FXF20" s="397"/>
      <c r="FXG20" s="397"/>
      <c r="FXH20" s="397"/>
      <c r="FXI20" s="397"/>
      <c r="FXJ20" s="397"/>
      <c r="FXK20" s="397"/>
      <c r="FXL20" s="397"/>
      <c r="FXM20" s="397"/>
      <c r="FXN20" s="397"/>
      <c r="FXO20" s="397"/>
      <c r="FXP20" s="397"/>
      <c r="FXQ20" s="397"/>
      <c r="FXR20" s="397"/>
      <c r="FXS20" s="397"/>
      <c r="FXT20" s="397"/>
      <c r="FXU20" s="397"/>
      <c r="FXV20" s="5"/>
      <c r="FXW20" s="5"/>
      <c r="FXX20" s="376"/>
      <c r="FXY20" s="386"/>
      <c r="FXZ20" s="386"/>
      <c r="FYA20" s="312"/>
      <c r="FYB20" s="389"/>
      <c r="FYC20" s="389"/>
      <c r="FYD20" s="389"/>
      <c r="FYE20" s="68"/>
      <c r="FYF20" s="68"/>
      <c r="FYG20" s="68"/>
      <c r="FYH20" s="68"/>
      <c r="FYI20" s="68"/>
      <c r="FYJ20" s="112"/>
      <c r="FYK20" s="112"/>
      <c r="FYL20" s="112"/>
      <c r="FZI20" s="5"/>
      <c r="FZJ20" s="397"/>
      <c r="FZK20" s="397"/>
      <c r="FZL20" s="397"/>
      <c r="FZM20" s="397"/>
      <c r="FZN20" s="397"/>
      <c r="FZO20" s="397"/>
      <c r="FZP20" s="397"/>
      <c r="FZQ20" s="397"/>
      <c r="FZR20" s="397"/>
      <c r="FZS20" s="397"/>
      <c r="FZT20" s="397"/>
      <c r="FZU20" s="397"/>
      <c r="FZV20" s="397"/>
      <c r="FZW20" s="397"/>
      <c r="FZX20" s="397"/>
      <c r="FZY20" s="397"/>
      <c r="FZZ20" s="397"/>
      <c r="GAA20" s="397"/>
      <c r="GAB20" s="397"/>
      <c r="GAC20" s="397"/>
      <c r="GAD20" s="5"/>
      <c r="GAE20" s="5"/>
      <c r="GAF20" s="376"/>
      <c r="GAG20" s="386"/>
      <c r="GAH20" s="386"/>
      <c r="GAI20" s="312"/>
      <c r="GAJ20" s="389"/>
      <c r="GAK20" s="389"/>
      <c r="GAL20" s="389"/>
      <c r="GAM20" s="68"/>
      <c r="GAN20" s="68"/>
      <c r="GAO20" s="68"/>
      <c r="GAP20" s="68"/>
      <c r="GAQ20" s="68"/>
      <c r="GAR20" s="112"/>
      <c r="GAS20" s="112"/>
      <c r="GAT20" s="112"/>
      <c r="GBQ20" s="5"/>
      <c r="GBR20" s="397"/>
      <c r="GBS20" s="397"/>
      <c r="GBT20" s="397"/>
      <c r="GBU20" s="397"/>
      <c r="GBV20" s="397"/>
      <c r="GBW20" s="397"/>
      <c r="GBX20" s="397"/>
      <c r="GBY20" s="397"/>
      <c r="GBZ20" s="397"/>
      <c r="GCA20" s="397"/>
      <c r="GCB20" s="397"/>
      <c r="GCC20" s="397"/>
      <c r="GCD20" s="397"/>
      <c r="GCE20" s="397"/>
      <c r="GCF20" s="397"/>
      <c r="GCG20" s="397"/>
      <c r="GCH20" s="397"/>
      <c r="GCI20" s="397"/>
      <c r="GCJ20" s="397"/>
      <c r="GCK20" s="397"/>
      <c r="GCL20" s="5"/>
      <c r="GCM20" s="5"/>
      <c r="GCN20" s="376"/>
      <c r="GCO20" s="386"/>
      <c r="GCP20" s="386"/>
      <c r="GCQ20" s="312"/>
      <c r="GCR20" s="389"/>
      <c r="GCS20" s="389"/>
      <c r="GCT20" s="389"/>
      <c r="GCU20" s="68"/>
      <c r="GCV20" s="68"/>
      <c r="GCW20" s="68"/>
      <c r="GCX20" s="68"/>
      <c r="GCY20" s="68"/>
      <c r="GCZ20" s="112"/>
      <c r="GDA20" s="112"/>
      <c r="GDB20" s="112"/>
      <c r="GDY20" s="5"/>
      <c r="GDZ20" s="397"/>
      <c r="GEA20" s="397"/>
      <c r="GEB20" s="397"/>
      <c r="GEC20" s="397"/>
      <c r="GED20" s="397"/>
      <c r="GEE20" s="397"/>
      <c r="GEF20" s="397"/>
      <c r="GEG20" s="397"/>
      <c r="GEH20" s="397"/>
      <c r="GEI20" s="397"/>
      <c r="GEJ20" s="397"/>
      <c r="GEK20" s="397"/>
      <c r="GEL20" s="397"/>
      <c r="GEM20" s="397"/>
      <c r="GEN20" s="397"/>
      <c r="GEO20" s="397"/>
      <c r="GEP20" s="397"/>
      <c r="GEQ20" s="397"/>
      <c r="GER20" s="397"/>
      <c r="GES20" s="397"/>
      <c r="GET20" s="5"/>
      <c r="GEU20" s="5"/>
      <c r="GEV20" s="376"/>
      <c r="GEW20" s="386"/>
      <c r="GEX20" s="386"/>
      <c r="GEY20" s="312"/>
      <c r="GEZ20" s="389"/>
      <c r="GFA20" s="389"/>
      <c r="GFB20" s="389"/>
      <c r="GFC20" s="68"/>
      <c r="GFD20" s="68"/>
      <c r="GFE20" s="68"/>
      <c r="GFF20" s="68"/>
      <c r="GFG20" s="68"/>
      <c r="GFH20" s="112"/>
      <c r="GFI20" s="112"/>
      <c r="GFJ20" s="112"/>
      <c r="GGG20" s="5"/>
      <c r="GGH20" s="397"/>
      <c r="GGI20" s="397"/>
      <c r="GGJ20" s="397"/>
      <c r="GGK20" s="397"/>
      <c r="GGL20" s="397"/>
      <c r="GGM20" s="397"/>
      <c r="GGN20" s="397"/>
      <c r="GGO20" s="397"/>
      <c r="GGP20" s="397"/>
      <c r="GGQ20" s="397"/>
      <c r="GGR20" s="397"/>
      <c r="GGS20" s="397"/>
      <c r="GGT20" s="397"/>
      <c r="GGU20" s="397"/>
      <c r="GGV20" s="397"/>
      <c r="GGW20" s="397"/>
      <c r="GGX20" s="397"/>
      <c r="GGY20" s="397"/>
      <c r="GGZ20" s="397"/>
      <c r="GHA20" s="397"/>
      <c r="GHB20" s="5"/>
      <c r="GHC20" s="5"/>
      <c r="GHD20" s="376"/>
      <c r="GHE20" s="386"/>
      <c r="GHF20" s="386"/>
      <c r="GHG20" s="312"/>
      <c r="GHH20" s="389"/>
      <c r="GHI20" s="389"/>
      <c r="GHJ20" s="389"/>
      <c r="GHK20" s="68"/>
      <c r="GHL20" s="68"/>
      <c r="GHM20" s="68"/>
      <c r="GHN20" s="68"/>
      <c r="GHO20" s="68"/>
      <c r="GHP20" s="112"/>
      <c r="GHQ20" s="112"/>
      <c r="GHR20" s="112"/>
      <c r="GIO20" s="5"/>
      <c r="GIP20" s="397"/>
      <c r="GIQ20" s="397"/>
      <c r="GIR20" s="397"/>
      <c r="GIS20" s="397"/>
      <c r="GIT20" s="397"/>
      <c r="GIU20" s="397"/>
      <c r="GIV20" s="397"/>
      <c r="GIW20" s="397"/>
      <c r="GIX20" s="397"/>
      <c r="GIY20" s="397"/>
      <c r="GIZ20" s="397"/>
      <c r="GJA20" s="397"/>
      <c r="GJB20" s="397"/>
      <c r="GJC20" s="397"/>
      <c r="GJD20" s="397"/>
      <c r="GJE20" s="397"/>
      <c r="GJF20" s="397"/>
      <c r="GJG20" s="397"/>
      <c r="GJH20" s="397"/>
      <c r="GJI20" s="397"/>
      <c r="GJJ20" s="5"/>
      <c r="GJK20" s="5"/>
      <c r="GJL20" s="376"/>
      <c r="GJM20" s="386"/>
      <c r="GJN20" s="386"/>
      <c r="GJO20" s="312"/>
      <c r="GJP20" s="389"/>
      <c r="GJQ20" s="389"/>
      <c r="GJR20" s="389"/>
      <c r="GJS20" s="68"/>
      <c r="GJT20" s="68"/>
      <c r="GJU20" s="68"/>
      <c r="GJV20" s="68"/>
      <c r="GJW20" s="68"/>
      <c r="GJX20" s="112"/>
      <c r="GJY20" s="112"/>
      <c r="GJZ20" s="112"/>
      <c r="GKW20" s="5"/>
      <c r="GKX20" s="397"/>
      <c r="GKY20" s="397"/>
      <c r="GKZ20" s="397"/>
      <c r="GLA20" s="397"/>
      <c r="GLB20" s="397"/>
      <c r="GLC20" s="397"/>
      <c r="GLD20" s="397"/>
      <c r="GLE20" s="397"/>
      <c r="GLF20" s="397"/>
      <c r="GLG20" s="397"/>
      <c r="GLH20" s="397"/>
      <c r="GLI20" s="397"/>
      <c r="GLJ20" s="397"/>
      <c r="GLK20" s="397"/>
      <c r="GLL20" s="397"/>
      <c r="GLM20" s="397"/>
      <c r="GLN20" s="397"/>
      <c r="GLO20" s="397"/>
      <c r="GLP20" s="397"/>
      <c r="GLQ20" s="397"/>
      <c r="GLR20" s="5"/>
      <c r="GLS20" s="5"/>
      <c r="GLT20" s="376"/>
      <c r="GLU20" s="386"/>
      <c r="GLV20" s="386"/>
      <c r="GLW20" s="312"/>
      <c r="GLX20" s="389"/>
      <c r="GLY20" s="389"/>
      <c r="GLZ20" s="389"/>
      <c r="GMA20" s="68"/>
      <c r="GMB20" s="68"/>
      <c r="GMC20" s="68"/>
      <c r="GMD20" s="68"/>
      <c r="GME20" s="68"/>
      <c r="GMF20" s="112"/>
      <c r="GMG20" s="112"/>
      <c r="GMH20" s="112"/>
      <c r="GNE20" s="5"/>
      <c r="GNF20" s="397"/>
      <c r="GNG20" s="397"/>
      <c r="GNH20" s="397"/>
      <c r="GNI20" s="397"/>
      <c r="GNJ20" s="397"/>
      <c r="GNK20" s="397"/>
      <c r="GNL20" s="397"/>
      <c r="GNM20" s="397"/>
      <c r="GNN20" s="397"/>
      <c r="GNO20" s="397"/>
      <c r="GNP20" s="397"/>
      <c r="GNQ20" s="397"/>
      <c r="GNR20" s="397"/>
      <c r="GNS20" s="397"/>
      <c r="GNT20" s="397"/>
      <c r="GNU20" s="397"/>
      <c r="GNV20" s="397"/>
      <c r="GNW20" s="397"/>
      <c r="GNX20" s="397"/>
      <c r="GNY20" s="397"/>
      <c r="GNZ20" s="5"/>
      <c r="GOA20" s="5"/>
      <c r="GOB20" s="376"/>
      <c r="GOC20" s="386"/>
      <c r="GOD20" s="386"/>
      <c r="GOE20" s="312"/>
      <c r="GOF20" s="389"/>
      <c r="GOG20" s="389"/>
      <c r="GOH20" s="389"/>
      <c r="GOI20" s="68"/>
      <c r="GOJ20" s="68"/>
      <c r="GOK20" s="68"/>
      <c r="GOL20" s="68"/>
      <c r="GOM20" s="68"/>
      <c r="GON20" s="112"/>
      <c r="GOO20" s="112"/>
      <c r="GOP20" s="112"/>
      <c r="GPM20" s="5"/>
      <c r="GPN20" s="397"/>
      <c r="GPO20" s="397"/>
      <c r="GPP20" s="397"/>
      <c r="GPQ20" s="397"/>
      <c r="GPR20" s="397"/>
      <c r="GPS20" s="397"/>
      <c r="GPT20" s="397"/>
      <c r="GPU20" s="397"/>
      <c r="GPV20" s="397"/>
      <c r="GPW20" s="397"/>
      <c r="GPX20" s="397"/>
      <c r="GPY20" s="397"/>
      <c r="GPZ20" s="397"/>
      <c r="GQA20" s="397"/>
      <c r="GQB20" s="397"/>
      <c r="GQC20" s="397"/>
      <c r="GQD20" s="397"/>
      <c r="GQE20" s="397"/>
      <c r="GQF20" s="397"/>
      <c r="GQG20" s="397"/>
      <c r="GQH20" s="5"/>
      <c r="GQI20" s="5"/>
      <c r="GQJ20" s="376"/>
      <c r="GQK20" s="386"/>
      <c r="GQL20" s="386"/>
      <c r="GQM20" s="312"/>
      <c r="GQN20" s="389"/>
      <c r="GQO20" s="389"/>
      <c r="GQP20" s="389"/>
      <c r="GQQ20" s="68"/>
      <c r="GQR20" s="68"/>
      <c r="GQS20" s="68"/>
      <c r="GQT20" s="68"/>
      <c r="GQU20" s="68"/>
      <c r="GQV20" s="112"/>
      <c r="GQW20" s="112"/>
      <c r="GQX20" s="112"/>
      <c r="GRU20" s="5"/>
      <c r="GRV20" s="397"/>
      <c r="GRW20" s="397"/>
      <c r="GRX20" s="397"/>
      <c r="GRY20" s="397"/>
      <c r="GRZ20" s="397"/>
      <c r="GSA20" s="397"/>
      <c r="GSB20" s="397"/>
      <c r="GSC20" s="397"/>
      <c r="GSD20" s="397"/>
      <c r="GSE20" s="397"/>
      <c r="GSF20" s="397"/>
      <c r="GSG20" s="397"/>
      <c r="GSH20" s="397"/>
      <c r="GSI20" s="397"/>
      <c r="GSJ20" s="397"/>
      <c r="GSK20" s="397"/>
      <c r="GSL20" s="397"/>
      <c r="GSM20" s="397"/>
      <c r="GSN20" s="397"/>
      <c r="GSO20" s="397"/>
      <c r="GSP20" s="5"/>
      <c r="GSQ20" s="5"/>
      <c r="GSR20" s="376"/>
      <c r="GSS20" s="386"/>
      <c r="GST20" s="386"/>
      <c r="GSU20" s="312"/>
      <c r="GSV20" s="389"/>
      <c r="GSW20" s="389"/>
      <c r="GSX20" s="389"/>
      <c r="GSY20" s="68"/>
      <c r="GSZ20" s="68"/>
      <c r="GTA20" s="68"/>
      <c r="GTB20" s="68"/>
      <c r="GTC20" s="68"/>
      <c r="GTD20" s="112"/>
      <c r="GTE20" s="112"/>
      <c r="GTF20" s="112"/>
      <c r="GUC20" s="5"/>
      <c r="GUD20" s="397"/>
      <c r="GUE20" s="397"/>
      <c r="GUF20" s="397"/>
      <c r="GUG20" s="397"/>
      <c r="GUH20" s="397"/>
      <c r="GUI20" s="397"/>
      <c r="GUJ20" s="397"/>
      <c r="GUK20" s="397"/>
      <c r="GUL20" s="397"/>
      <c r="GUM20" s="397"/>
      <c r="GUN20" s="397"/>
      <c r="GUO20" s="397"/>
      <c r="GUP20" s="397"/>
      <c r="GUQ20" s="397"/>
      <c r="GUR20" s="397"/>
      <c r="GUS20" s="397"/>
      <c r="GUT20" s="397"/>
      <c r="GUU20" s="397"/>
      <c r="GUV20" s="397"/>
      <c r="GUW20" s="397"/>
      <c r="GUX20" s="5"/>
      <c r="GUY20" s="5"/>
      <c r="GUZ20" s="376"/>
      <c r="GVA20" s="386"/>
      <c r="GVB20" s="386"/>
      <c r="GVC20" s="312"/>
      <c r="GVD20" s="389"/>
      <c r="GVE20" s="389"/>
      <c r="GVF20" s="389"/>
      <c r="GVG20" s="68"/>
      <c r="GVH20" s="68"/>
      <c r="GVI20" s="68"/>
      <c r="GVJ20" s="68"/>
      <c r="GVK20" s="68"/>
      <c r="GVL20" s="112"/>
      <c r="GVM20" s="112"/>
      <c r="GVN20" s="112"/>
      <c r="GWK20" s="5"/>
      <c r="GWL20" s="397"/>
      <c r="GWM20" s="397"/>
      <c r="GWN20" s="397"/>
      <c r="GWO20" s="397"/>
      <c r="GWP20" s="397"/>
      <c r="GWQ20" s="397"/>
      <c r="GWR20" s="397"/>
      <c r="GWS20" s="397"/>
      <c r="GWT20" s="397"/>
      <c r="GWU20" s="397"/>
      <c r="GWV20" s="397"/>
      <c r="GWW20" s="397"/>
      <c r="GWX20" s="397"/>
      <c r="GWY20" s="397"/>
      <c r="GWZ20" s="397"/>
      <c r="GXA20" s="397"/>
      <c r="GXB20" s="397"/>
      <c r="GXC20" s="397"/>
      <c r="GXD20" s="397"/>
      <c r="GXE20" s="397"/>
      <c r="GXF20" s="5"/>
      <c r="GXG20" s="5"/>
      <c r="GXH20" s="376"/>
      <c r="GXI20" s="386"/>
      <c r="GXJ20" s="386"/>
      <c r="GXK20" s="312"/>
      <c r="GXL20" s="389"/>
      <c r="GXM20" s="389"/>
      <c r="GXN20" s="389"/>
      <c r="GXO20" s="68"/>
      <c r="GXP20" s="68"/>
      <c r="GXQ20" s="68"/>
      <c r="GXR20" s="68"/>
      <c r="GXS20" s="68"/>
      <c r="GXT20" s="112"/>
      <c r="GXU20" s="112"/>
      <c r="GXV20" s="112"/>
      <c r="GYS20" s="5"/>
      <c r="GYT20" s="397"/>
      <c r="GYU20" s="397"/>
      <c r="GYV20" s="397"/>
      <c r="GYW20" s="397"/>
      <c r="GYX20" s="397"/>
      <c r="GYY20" s="397"/>
      <c r="GYZ20" s="397"/>
      <c r="GZA20" s="397"/>
      <c r="GZB20" s="397"/>
      <c r="GZC20" s="397"/>
      <c r="GZD20" s="397"/>
      <c r="GZE20" s="397"/>
      <c r="GZF20" s="397"/>
      <c r="GZG20" s="397"/>
      <c r="GZH20" s="397"/>
      <c r="GZI20" s="397"/>
      <c r="GZJ20" s="397"/>
      <c r="GZK20" s="397"/>
      <c r="GZL20" s="397"/>
      <c r="GZM20" s="397"/>
      <c r="GZN20" s="5"/>
      <c r="GZO20" s="5"/>
      <c r="GZP20" s="376"/>
      <c r="GZQ20" s="386"/>
      <c r="GZR20" s="386"/>
      <c r="GZS20" s="312"/>
      <c r="GZT20" s="389"/>
      <c r="GZU20" s="389"/>
      <c r="GZV20" s="389"/>
      <c r="GZW20" s="68"/>
      <c r="GZX20" s="68"/>
      <c r="GZY20" s="68"/>
      <c r="GZZ20" s="68"/>
      <c r="HAA20" s="68"/>
      <c r="HAB20" s="112"/>
      <c r="HAC20" s="112"/>
      <c r="HAD20" s="112"/>
      <c r="HBA20" s="5"/>
      <c r="HBB20" s="397"/>
      <c r="HBC20" s="397"/>
      <c r="HBD20" s="397"/>
      <c r="HBE20" s="397"/>
      <c r="HBF20" s="397"/>
      <c r="HBG20" s="397"/>
      <c r="HBH20" s="397"/>
      <c r="HBI20" s="397"/>
      <c r="HBJ20" s="397"/>
      <c r="HBK20" s="397"/>
      <c r="HBL20" s="397"/>
      <c r="HBM20" s="397"/>
      <c r="HBN20" s="397"/>
      <c r="HBO20" s="397"/>
      <c r="HBP20" s="397"/>
      <c r="HBQ20" s="397"/>
      <c r="HBR20" s="397"/>
      <c r="HBS20" s="397"/>
      <c r="HBT20" s="397"/>
      <c r="HBU20" s="397"/>
      <c r="HBV20" s="5"/>
      <c r="HBW20" s="5"/>
      <c r="HBX20" s="376"/>
      <c r="HBY20" s="386"/>
      <c r="HBZ20" s="386"/>
      <c r="HCA20" s="312"/>
      <c r="HCB20" s="389"/>
      <c r="HCC20" s="389"/>
      <c r="HCD20" s="389"/>
      <c r="HCE20" s="68"/>
      <c r="HCF20" s="68"/>
      <c r="HCG20" s="68"/>
      <c r="HCH20" s="68"/>
      <c r="HCI20" s="68"/>
      <c r="HCJ20" s="112"/>
      <c r="HCK20" s="112"/>
      <c r="HCL20" s="112"/>
      <c r="HDI20" s="5"/>
      <c r="HDJ20" s="397"/>
      <c r="HDK20" s="397"/>
      <c r="HDL20" s="397"/>
      <c r="HDM20" s="397"/>
      <c r="HDN20" s="397"/>
      <c r="HDO20" s="397"/>
      <c r="HDP20" s="397"/>
      <c r="HDQ20" s="397"/>
      <c r="HDR20" s="397"/>
      <c r="HDS20" s="397"/>
      <c r="HDT20" s="397"/>
      <c r="HDU20" s="397"/>
      <c r="HDV20" s="397"/>
      <c r="HDW20" s="397"/>
      <c r="HDX20" s="397"/>
      <c r="HDY20" s="397"/>
      <c r="HDZ20" s="397"/>
      <c r="HEA20" s="397"/>
      <c r="HEB20" s="397"/>
      <c r="HEC20" s="397"/>
      <c r="HED20" s="5"/>
      <c r="HEE20" s="5"/>
      <c r="HEF20" s="376"/>
      <c r="HEG20" s="386"/>
      <c r="HEH20" s="386"/>
      <c r="HEI20" s="312"/>
      <c r="HEJ20" s="389"/>
      <c r="HEK20" s="389"/>
      <c r="HEL20" s="389"/>
      <c r="HEM20" s="68"/>
      <c r="HEN20" s="68"/>
      <c r="HEO20" s="68"/>
      <c r="HEP20" s="68"/>
      <c r="HEQ20" s="68"/>
      <c r="HER20" s="112"/>
      <c r="HES20" s="112"/>
      <c r="HET20" s="112"/>
      <c r="HFQ20" s="5"/>
      <c r="HFR20" s="397"/>
      <c r="HFS20" s="397"/>
      <c r="HFT20" s="397"/>
      <c r="HFU20" s="397"/>
      <c r="HFV20" s="397"/>
      <c r="HFW20" s="397"/>
      <c r="HFX20" s="397"/>
      <c r="HFY20" s="397"/>
      <c r="HFZ20" s="397"/>
      <c r="HGA20" s="397"/>
      <c r="HGB20" s="397"/>
      <c r="HGC20" s="397"/>
      <c r="HGD20" s="397"/>
      <c r="HGE20" s="397"/>
      <c r="HGF20" s="397"/>
      <c r="HGG20" s="397"/>
      <c r="HGH20" s="397"/>
      <c r="HGI20" s="397"/>
      <c r="HGJ20" s="397"/>
      <c r="HGK20" s="397"/>
      <c r="HGL20" s="5"/>
      <c r="HGM20" s="5"/>
      <c r="HGN20" s="376"/>
      <c r="HGO20" s="386"/>
      <c r="HGP20" s="386"/>
      <c r="HGQ20" s="312"/>
      <c r="HGR20" s="389"/>
      <c r="HGS20" s="389"/>
      <c r="HGT20" s="389"/>
      <c r="HGU20" s="68"/>
      <c r="HGV20" s="68"/>
      <c r="HGW20" s="68"/>
      <c r="HGX20" s="68"/>
      <c r="HGY20" s="68"/>
      <c r="HGZ20" s="112"/>
      <c r="HHA20" s="112"/>
      <c r="HHB20" s="112"/>
      <c r="HHY20" s="5"/>
      <c r="HHZ20" s="397"/>
      <c r="HIA20" s="397"/>
      <c r="HIB20" s="397"/>
      <c r="HIC20" s="397"/>
      <c r="HID20" s="397"/>
      <c r="HIE20" s="397"/>
      <c r="HIF20" s="397"/>
      <c r="HIG20" s="397"/>
      <c r="HIH20" s="397"/>
      <c r="HII20" s="397"/>
      <c r="HIJ20" s="397"/>
      <c r="HIK20" s="397"/>
      <c r="HIL20" s="397"/>
      <c r="HIM20" s="397"/>
      <c r="HIN20" s="397"/>
      <c r="HIO20" s="397"/>
      <c r="HIP20" s="397"/>
      <c r="HIQ20" s="397"/>
      <c r="HIR20" s="397"/>
      <c r="HIS20" s="397"/>
      <c r="HIT20" s="5"/>
      <c r="HIU20" s="5"/>
      <c r="HIV20" s="376"/>
      <c r="HIW20" s="386"/>
      <c r="HIX20" s="386"/>
      <c r="HIY20" s="312"/>
      <c r="HIZ20" s="389"/>
      <c r="HJA20" s="389"/>
      <c r="HJB20" s="389"/>
      <c r="HJC20" s="68"/>
      <c r="HJD20" s="68"/>
      <c r="HJE20" s="68"/>
      <c r="HJF20" s="68"/>
      <c r="HJG20" s="68"/>
      <c r="HJH20" s="112"/>
      <c r="HJI20" s="112"/>
      <c r="HJJ20" s="112"/>
      <c r="HKG20" s="5"/>
      <c r="HKH20" s="397"/>
      <c r="HKI20" s="397"/>
      <c r="HKJ20" s="397"/>
      <c r="HKK20" s="397"/>
      <c r="HKL20" s="397"/>
      <c r="HKM20" s="397"/>
      <c r="HKN20" s="397"/>
      <c r="HKO20" s="397"/>
      <c r="HKP20" s="397"/>
      <c r="HKQ20" s="397"/>
      <c r="HKR20" s="397"/>
      <c r="HKS20" s="397"/>
      <c r="HKT20" s="397"/>
      <c r="HKU20" s="397"/>
      <c r="HKV20" s="397"/>
      <c r="HKW20" s="397"/>
      <c r="HKX20" s="397"/>
      <c r="HKY20" s="397"/>
      <c r="HKZ20" s="397"/>
      <c r="HLA20" s="397"/>
      <c r="HLB20" s="5"/>
      <c r="HLC20" s="5"/>
      <c r="HLD20" s="376"/>
      <c r="HLE20" s="386"/>
      <c r="HLF20" s="386"/>
      <c r="HLG20" s="312"/>
      <c r="HLH20" s="389"/>
      <c r="HLI20" s="389"/>
      <c r="HLJ20" s="389"/>
      <c r="HLK20" s="68"/>
      <c r="HLL20" s="68"/>
      <c r="HLM20" s="68"/>
      <c r="HLN20" s="68"/>
      <c r="HLO20" s="68"/>
      <c r="HLP20" s="112"/>
      <c r="HLQ20" s="112"/>
      <c r="HLR20" s="112"/>
      <c r="HMO20" s="5"/>
      <c r="HMP20" s="397"/>
      <c r="HMQ20" s="397"/>
      <c r="HMR20" s="397"/>
      <c r="HMS20" s="397"/>
      <c r="HMT20" s="397"/>
      <c r="HMU20" s="397"/>
      <c r="HMV20" s="397"/>
      <c r="HMW20" s="397"/>
      <c r="HMX20" s="397"/>
      <c r="HMY20" s="397"/>
      <c r="HMZ20" s="397"/>
      <c r="HNA20" s="397"/>
      <c r="HNB20" s="397"/>
      <c r="HNC20" s="397"/>
      <c r="HND20" s="397"/>
      <c r="HNE20" s="397"/>
      <c r="HNF20" s="397"/>
      <c r="HNG20" s="397"/>
      <c r="HNH20" s="397"/>
      <c r="HNI20" s="397"/>
      <c r="HNJ20" s="5"/>
      <c r="HNK20" s="5"/>
      <c r="HNL20" s="376"/>
      <c r="HNM20" s="386"/>
      <c r="HNN20" s="386"/>
      <c r="HNO20" s="312"/>
      <c r="HNP20" s="389"/>
      <c r="HNQ20" s="389"/>
      <c r="HNR20" s="389"/>
      <c r="HNS20" s="68"/>
      <c r="HNT20" s="68"/>
      <c r="HNU20" s="68"/>
      <c r="HNV20" s="68"/>
      <c r="HNW20" s="68"/>
      <c r="HNX20" s="112"/>
      <c r="HNY20" s="112"/>
      <c r="HNZ20" s="112"/>
      <c r="HOW20" s="5"/>
      <c r="HOX20" s="397"/>
      <c r="HOY20" s="397"/>
      <c r="HOZ20" s="397"/>
      <c r="HPA20" s="397"/>
      <c r="HPB20" s="397"/>
      <c r="HPC20" s="397"/>
      <c r="HPD20" s="397"/>
      <c r="HPE20" s="397"/>
      <c r="HPF20" s="397"/>
      <c r="HPG20" s="397"/>
      <c r="HPH20" s="397"/>
      <c r="HPI20" s="397"/>
      <c r="HPJ20" s="397"/>
      <c r="HPK20" s="397"/>
      <c r="HPL20" s="397"/>
      <c r="HPM20" s="397"/>
      <c r="HPN20" s="397"/>
      <c r="HPO20" s="397"/>
      <c r="HPP20" s="397"/>
      <c r="HPQ20" s="397"/>
      <c r="HPR20" s="5"/>
      <c r="HPS20" s="5"/>
      <c r="HPT20" s="376"/>
      <c r="HPU20" s="386"/>
      <c r="HPV20" s="386"/>
      <c r="HPW20" s="312"/>
      <c r="HPX20" s="389"/>
      <c r="HPY20" s="389"/>
      <c r="HPZ20" s="389"/>
      <c r="HQA20" s="68"/>
      <c r="HQB20" s="68"/>
      <c r="HQC20" s="68"/>
      <c r="HQD20" s="68"/>
      <c r="HQE20" s="68"/>
      <c r="HQF20" s="112"/>
      <c r="HQG20" s="112"/>
      <c r="HQH20" s="112"/>
      <c r="HRE20" s="5"/>
      <c r="HRF20" s="397"/>
      <c r="HRG20" s="397"/>
      <c r="HRH20" s="397"/>
      <c r="HRI20" s="397"/>
      <c r="HRJ20" s="397"/>
      <c r="HRK20" s="397"/>
      <c r="HRL20" s="397"/>
      <c r="HRM20" s="397"/>
      <c r="HRN20" s="397"/>
      <c r="HRO20" s="397"/>
      <c r="HRP20" s="397"/>
      <c r="HRQ20" s="397"/>
      <c r="HRR20" s="397"/>
      <c r="HRS20" s="397"/>
      <c r="HRT20" s="397"/>
      <c r="HRU20" s="397"/>
      <c r="HRV20" s="397"/>
      <c r="HRW20" s="397"/>
      <c r="HRX20" s="397"/>
      <c r="HRY20" s="397"/>
      <c r="HRZ20" s="5"/>
      <c r="HSA20" s="5"/>
      <c r="HSB20" s="376"/>
      <c r="HSC20" s="386"/>
      <c r="HSD20" s="386"/>
      <c r="HSE20" s="312"/>
      <c r="HSF20" s="389"/>
      <c r="HSG20" s="389"/>
      <c r="HSH20" s="389"/>
      <c r="HSI20" s="68"/>
      <c r="HSJ20" s="68"/>
      <c r="HSK20" s="68"/>
      <c r="HSL20" s="68"/>
      <c r="HSM20" s="68"/>
      <c r="HSN20" s="112"/>
      <c r="HSO20" s="112"/>
      <c r="HSP20" s="112"/>
      <c r="HTM20" s="5"/>
      <c r="HTN20" s="397"/>
      <c r="HTO20" s="397"/>
      <c r="HTP20" s="397"/>
      <c r="HTQ20" s="397"/>
      <c r="HTR20" s="397"/>
      <c r="HTS20" s="397"/>
      <c r="HTT20" s="397"/>
      <c r="HTU20" s="397"/>
      <c r="HTV20" s="397"/>
      <c r="HTW20" s="397"/>
      <c r="HTX20" s="397"/>
      <c r="HTY20" s="397"/>
      <c r="HTZ20" s="397"/>
      <c r="HUA20" s="397"/>
      <c r="HUB20" s="397"/>
      <c r="HUC20" s="397"/>
      <c r="HUD20" s="397"/>
      <c r="HUE20" s="397"/>
      <c r="HUF20" s="397"/>
      <c r="HUG20" s="397"/>
      <c r="HUH20" s="5"/>
      <c r="HUI20" s="5"/>
      <c r="HUJ20" s="376"/>
      <c r="HUK20" s="386"/>
      <c r="HUL20" s="386"/>
      <c r="HUM20" s="312"/>
      <c r="HUN20" s="389"/>
      <c r="HUO20" s="389"/>
      <c r="HUP20" s="389"/>
      <c r="HUQ20" s="68"/>
      <c r="HUR20" s="68"/>
      <c r="HUS20" s="68"/>
      <c r="HUT20" s="68"/>
      <c r="HUU20" s="68"/>
      <c r="HUV20" s="112"/>
      <c r="HUW20" s="112"/>
      <c r="HUX20" s="112"/>
      <c r="HVU20" s="5"/>
      <c r="HVV20" s="397"/>
      <c r="HVW20" s="397"/>
      <c r="HVX20" s="397"/>
      <c r="HVY20" s="397"/>
      <c r="HVZ20" s="397"/>
      <c r="HWA20" s="397"/>
      <c r="HWB20" s="397"/>
      <c r="HWC20" s="397"/>
      <c r="HWD20" s="397"/>
      <c r="HWE20" s="397"/>
      <c r="HWF20" s="397"/>
      <c r="HWG20" s="397"/>
      <c r="HWH20" s="397"/>
      <c r="HWI20" s="397"/>
      <c r="HWJ20" s="397"/>
      <c r="HWK20" s="397"/>
      <c r="HWL20" s="397"/>
      <c r="HWM20" s="397"/>
      <c r="HWN20" s="397"/>
      <c r="HWO20" s="397"/>
      <c r="HWP20" s="5"/>
      <c r="HWQ20" s="5"/>
      <c r="HWR20" s="376"/>
      <c r="HWS20" s="386"/>
      <c r="HWT20" s="386"/>
      <c r="HWU20" s="312"/>
      <c r="HWV20" s="389"/>
      <c r="HWW20" s="389"/>
      <c r="HWX20" s="389"/>
      <c r="HWY20" s="68"/>
      <c r="HWZ20" s="68"/>
      <c r="HXA20" s="68"/>
      <c r="HXB20" s="68"/>
      <c r="HXC20" s="68"/>
      <c r="HXD20" s="112"/>
      <c r="HXE20" s="112"/>
      <c r="HXF20" s="112"/>
      <c r="HYC20" s="5"/>
      <c r="HYD20" s="397"/>
      <c r="HYE20" s="397"/>
      <c r="HYF20" s="397"/>
      <c r="HYG20" s="397"/>
      <c r="HYH20" s="397"/>
      <c r="HYI20" s="397"/>
      <c r="HYJ20" s="397"/>
      <c r="HYK20" s="397"/>
      <c r="HYL20" s="397"/>
      <c r="HYM20" s="397"/>
      <c r="HYN20" s="397"/>
      <c r="HYO20" s="397"/>
      <c r="HYP20" s="397"/>
      <c r="HYQ20" s="397"/>
      <c r="HYR20" s="397"/>
      <c r="HYS20" s="397"/>
      <c r="HYT20" s="397"/>
      <c r="HYU20" s="397"/>
      <c r="HYV20" s="397"/>
      <c r="HYW20" s="397"/>
      <c r="HYX20" s="5"/>
      <c r="HYY20" s="5"/>
      <c r="HYZ20" s="376"/>
      <c r="HZA20" s="386"/>
      <c r="HZB20" s="386"/>
      <c r="HZC20" s="312"/>
      <c r="HZD20" s="389"/>
      <c r="HZE20" s="389"/>
      <c r="HZF20" s="389"/>
      <c r="HZG20" s="68"/>
      <c r="HZH20" s="68"/>
      <c r="HZI20" s="68"/>
      <c r="HZJ20" s="68"/>
      <c r="HZK20" s="68"/>
      <c r="HZL20" s="112"/>
      <c r="HZM20" s="112"/>
      <c r="HZN20" s="112"/>
      <c r="IAK20" s="5"/>
      <c r="IAL20" s="397"/>
      <c r="IAM20" s="397"/>
      <c r="IAN20" s="397"/>
      <c r="IAO20" s="397"/>
      <c r="IAP20" s="397"/>
      <c r="IAQ20" s="397"/>
      <c r="IAR20" s="397"/>
      <c r="IAS20" s="397"/>
      <c r="IAT20" s="397"/>
      <c r="IAU20" s="397"/>
      <c r="IAV20" s="397"/>
      <c r="IAW20" s="397"/>
      <c r="IAX20" s="397"/>
      <c r="IAY20" s="397"/>
      <c r="IAZ20" s="397"/>
      <c r="IBA20" s="397"/>
      <c r="IBB20" s="397"/>
      <c r="IBC20" s="397"/>
      <c r="IBD20" s="397"/>
      <c r="IBE20" s="397"/>
      <c r="IBF20" s="5"/>
      <c r="IBG20" s="5"/>
      <c r="IBH20" s="376"/>
      <c r="IBI20" s="386"/>
      <c r="IBJ20" s="386"/>
      <c r="IBK20" s="312"/>
      <c r="IBL20" s="389"/>
      <c r="IBM20" s="389"/>
      <c r="IBN20" s="389"/>
      <c r="IBO20" s="68"/>
      <c r="IBP20" s="68"/>
      <c r="IBQ20" s="68"/>
      <c r="IBR20" s="68"/>
      <c r="IBS20" s="68"/>
      <c r="IBT20" s="112"/>
      <c r="IBU20" s="112"/>
      <c r="IBV20" s="112"/>
      <c r="ICS20" s="5"/>
      <c r="ICT20" s="397"/>
      <c r="ICU20" s="397"/>
      <c r="ICV20" s="397"/>
      <c r="ICW20" s="397"/>
      <c r="ICX20" s="397"/>
      <c r="ICY20" s="397"/>
      <c r="ICZ20" s="397"/>
      <c r="IDA20" s="397"/>
      <c r="IDB20" s="397"/>
      <c r="IDC20" s="397"/>
      <c r="IDD20" s="397"/>
      <c r="IDE20" s="397"/>
      <c r="IDF20" s="397"/>
      <c r="IDG20" s="397"/>
      <c r="IDH20" s="397"/>
      <c r="IDI20" s="397"/>
      <c r="IDJ20" s="397"/>
      <c r="IDK20" s="397"/>
      <c r="IDL20" s="397"/>
      <c r="IDM20" s="397"/>
      <c r="IDN20" s="5"/>
      <c r="IDO20" s="5"/>
      <c r="IDP20" s="376"/>
      <c r="IDQ20" s="386"/>
      <c r="IDR20" s="386"/>
      <c r="IDS20" s="312"/>
      <c r="IDT20" s="389"/>
      <c r="IDU20" s="389"/>
      <c r="IDV20" s="389"/>
      <c r="IDW20" s="68"/>
      <c r="IDX20" s="68"/>
      <c r="IDY20" s="68"/>
      <c r="IDZ20" s="68"/>
      <c r="IEA20" s="68"/>
      <c r="IEB20" s="112"/>
      <c r="IEC20" s="112"/>
      <c r="IED20" s="112"/>
      <c r="IFA20" s="5"/>
      <c r="IFB20" s="397"/>
      <c r="IFC20" s="397"/>
      <c r="IFD20" s="397"/>
      <c r="IFE20" s="397"/>
      <c r="IFF20" s="397"/>
      <c r="IFG20" s="397"/>
      <c r="IFH20" s="397"/>
      <c r="IFI20" s="397"/>
      <c r="IFJ20" s="397"/>
      <c r="IFK20" s="397"/>
      <c r="IFL20" s="397"/>
      <c r="IFM20" s="397"/>
      <c r="IFN20" s="397"/>
      <c r="IFO20" s="397"/>
      <c r="IFP20" s="397"/>
      <c r="IFQ20" s="397"/>
      <c r="IFR20" s="397"/>
      <c r="IFS20" s="397"/>
      <c r="IFT20" s="397"/>
      <c r="IFU20" s="397"/>
      <c r="IFV20" s="5"/>
      <c r="IFW20" s="5"/>
      <c r="IFX20" s="376"/>
      <c r="IFY20" s="386"/>
      <c r="IFZ20" s="386"/>
      <c r="IGA20" s="312"/>
      <c r="IGB20" s="389"/>
      <c r="IGC20" s="389"/>
      <c r="IGD20" s="389"/>
      <c r="IGE20" s="68"/>
      <c r="IGF20" s="68"/>
      <c r="IGG20" s="68"/>
      <c r="IGH20" s="68"/>
      <c r="IGI20" s="68"/>
      <c r="IGJ20" s="112"/>
      <c r="IGK20" s="112"/>
      <c r="IGL20" s="112"/>
      <c r="IHI20" s="5"/>
      <c r="IHJ20" s="397"/>
      <c r="IHK20" s="397"/>
      <c r="IHL20" s="397"/>
      <c r="IHM20" s="397"/>
      <c r="IHN20" s="397"/>
      <c r="IHO20" s="397"/>
      <c r="IHP20" s="397"/>
      <c r="IHQ20" s="397"/>
      <c r="IHR20" s="397"/>
      <c r="IHS20" s="397"/>
      <c r="IHT20" s="397"/>
      <c r="IHU20" s="397"/>
      <c r="IHV20" s="397"/>
      <c r="IHW20" s="397"/>
      <c r="IHX20" s="397"/>
      <c r="IHY20" s="397"/>
      <c r="IHZ20" s="397"/>
      <c r="IIA20" s="397"/>
      <c r="IIB20" s="397"/>
      <c r="IIC20" s="397"/>
      <c r="IID20" s="5"/>
      <c r="IIE20" s="5"/>
      <c r="IIF20" s="376"/>
      <c r="IIG20" s="386"/>
      <c r="IIH20" s="386"/>
      <c r="III20" s="312"/>
      <c r="IIJ20" s="389"/>
      <c r="IIK20" s="389"/>
      <c r="IIL20" s="389"/>
      <c r="IIM20" s="68"/>
      <c r="IIN20" s="68"/>
      <c r="IIO20" s="68"/>
      <c r="IIP20" s="68"/>
      <c r="IIQ20" s="68"/>
      <c r="IIR20" s="112"/>
      <c r="IIS20" s="112"/>
      <c r="IIT20" s="112"/>
      <c r="IJQ20" s="5"/>
      <c r="IJR20" s="397"/>
      <c r="IJS20" s="397"/>
      <c r="IJT20" s="397"/>
      <c r="IJU20" s="397"/>
      <c r="IJV20" s="397"/>
      <c r="IJW20" s="397"/>
      <c r="IJX20" s="397"/>
      <c r="IJY20" s="397"/>
      <c r="IJZ20" s="397"/>
      <c r="IKA20" s="397"/>
      <c r="IKB20" s="397"/>
      <c r="IKC20" s="397"/>
      <c r="IKD20" s="397"/>
      <c r="IKE20" s="397"/>
      <c r="IKF20" s="397"/>
      <c r="IKG20" s="397"/>
      <c r="IKH20" s="397"/>
      <c r="IKI20" s="397"/>
      <c r="IKJ20" s="397"/>
      <c r="IKK20" s="397"/>
      <c r="IKL20" s="5"/>
      <c r="IKM20" s="5"/>
      <c r="IKN20" s="376"/>
      <c r="IKO20" s="386"/>
      <c r="IKP20" s="386"/>
      <c r="IKQ20" s="312"/>
      <c r="IKR20" s="389"/>
      <c r="IKS20" s="389"/>
      <c r="IKT20" s="389"/>
      <c r="IKU20" s="68"/>
      <c r="IKV20" s="68"/>
      <c r="IKW20" s="68"/>
      <c r="IKX20" s="68"/>
      <c r="IKY20" s="68"/>
      <c r="IKZ20" s="112"/>
      <c r="ILA20" s="112"/>
      <c r="ILB20" s="112"/>
      <c r="ILY20" s="5"/>
      <c r="ILZ20" s="397"/>
      <c r="IMA20" s="397"/>
      <c r="IMB20" s="397"/>
      <c r="IMC20" s="397"/>
      <c r="IMD20" s="397"/>
      <c r="IME20" s="397"/>
      <c r="IMF20" s="397"/>
      <c r="IMG20" s="397"/>
      <c r="IMH20" s="397"/>
      <c r="IMI20" s="397"/>
      <c r="IMJ20" s="397"/>
      <c r="IMK20" s="397"/>
      <c r="IML20" s="397"/>
      <c r="IMM20" s="397"/>
      <c r="IMN20" s="397"/>
      <c r="IMO20" s="397"/>
      <c r="IMP20" s="397"/>
      <c r="IMQ20" s="397"/>
      <c r="IMR20" s="397"/>
      <c r="IMS20" s="397"/>
      <c r="IMT20" s="5"/>
      <c r="IMU20" s="5"/>
      <c r="IMV20" s="376"/>
      <c r="IMW20" s="386"/>
      <c r="IMX20" s="386"/>
      <c r="IMY20" s="312"/>
      <c r="IMZ20" s="389"/>
      <c r="INA20" s="389"/>
      <c r="INB20" s="389"/>
      <c r="INC20" s="68"/>
      <c r="IND20" s="68"/>
      <c r="INE20" s="68"/>
      <c r="INF20" s="68"/>
      <c r="ING20" s="68"/>
      <c r="INH20" s="112"/>
      <c r="INI20" s="112"/>
      <c r="INJ20" s="112"/>
      <c r="IOG20" s="5"/>
      <c r="IOH20" s="397"/>
      <c r="IOI20" s="397"/>
      <c r="IOJ20" s="397"/>
      <c r="IOK20" s="397"/>
      <c r="IOL20" s="397"/>
      <c r="IOM20" s="397"/>
      <c r="ION20" s="397"/>
      <c r="IOO20" s="397"/>
      <c r="IOP20" s="397"/>
      <c r="IOQ20" s="397"/>
      <c r="IOR20" s="397"/>
      <c r="IOS20" s="397"/>
      <c r="IOT20" s="397"/>
      <c r="IOU20" s="397"/>
      <c r="IOV20" s="397"/>
      <c r="IOW20" s="397"/>
      <c r="IOX20" s="397"/>
      <c r="IOY20" s="397"/>
      <c r="IOZ20" s="397"/>
      <c r="IPA20" s="397"/>
      <c r="IPB20" s="5"/>
      <c r="IPC20" s="5"/>
      <c r="IPD20" s="376"/>
      <c r="IPE20" s="386"/>
      <c r="IPF20" s="386"/>
      <c r="IPG20" s="312"/>
      <c r="IPH20" s="389"/>
      <c r="IPI20" s="389"/>
      <c r="IPJ20" s="389"/>
      <c r="IPK20" s="68"/>
      <c r="IPL20" s="68"/>
      <c r="IPM20" s="68"/>
      <c r="IPN20" s="68"/>
      <c r="IPO20" s="68"/>
      <c r="IPP20" s="112"/>
      <c r="IPQ20" s="112"/>
      <c r="IPR20" s="112"/>
      <c r="IQO20" s="5"/>
      <c r="IQP20" s="397"/>
      <c r="IQQ20" s="397"/>
      <c r="IQR20" s="397"/>
      <c r="IQS20" s="397"/>
      <c r="IQT20" s="397"/>
      <c r="IQU20" s="397"/>
      <c r="IQV20" s="397"/>
      <c r="IQW20" s="397"/>
      <c r="IQX20" s="397"/>
      <c r="IQY20" s="397"/>
      <c r="IQZ20" s="397"/>
      <c r="IRA20" s="397"/>
      <c r="IRB20" s="397"/>
      <c r="IRC20" s="397"/>
      <c r="IRD20" s="397"/>
      <c r="IRE20" s="397"/>
      <c r="IRF20" s="397"/>
      <c r="IRG20" s="397"/>
      <c r="IRH20" s="397"/>
      <c r="IRI20" s="397"/>
      <c r="IRJ20" s="5"/>
      <c r="IRK20" s="5"/>
      <c r="IRL20" s="376"/>
      <c r="IRM20" s="386"/>
      <c r="IRN20" s="386"/>
      <c r="IRO20" s="312"/>
      <c r="IRP20" s="389"/>
      <c r="IRQ20" s="389"/>
      <c r="IRR20" s="389"/>
      <c r="IRS20" s="68"/>
      <c r="IRT20" s="68"/>
      <c r="IRU20" s="68"/>
      <c r="IRV20" s="68"/>
      <c r="IRW20" s="68"/>
      <c r="IRX20" s="112"/>
      <c r="IRY20" s="112"/>
      <c r="IRZ20" s="112"/>
      <c r="ISW20" s="5"/>
      <c r="ISX20" s="397"/>
      <c r="ISY20" s="397"/>
      <c r="ISZ20" s="397"/>
      <c r="ITA20" s="397"/>
      <c r="ITB20" s="397"/>
      <c r="ITC20" s="397"/>
      <c r="ITD20" s="397"/>
      <c r="ITE20" s="397"/>
      <c r="ITF20" s="397"/>
      <c r="ITG20" s="397"/>
      <c r="ITH20" s="397"/>
      <c r="ITI20" s="397"/>
      <c r="ITJ20" s="397"/>
      <c r="ITK20" s="397"/>
      <c r="ITL20" s="397"/>
      <c r="ITM20" s="397"/>
      <c r="ITN20" s="397"/>
      <c r="ITO20" s="397"/>
      <c r="ITP20" s="397"/>
      <c r="ITQ20" s="397"/>
      <c r="ITR20" s="5"/>
      <c r="ITS20" s="5"/>
      <c r="ITT20" s="376"/>
      <c r="ITU20" s="386"/>
      <c r="ITV20" s="386"/>
      <c r="ITW20" s="312"/>
      <c r="ITX20" s="389"/>
      <c r="ITY20" s="389"/>
      <c r="ITZ20" s="389"/>
      <c r="IUA20" s="68"/>
      <c r="IUB20" s="68"/>
      <c r="IUC20" s="68"/>
      <c r="IUD20" s="68"/>
      <c r="IUE20" s="68"/>
      <c r="IUF20" s="112"/>
      <c r="IUG20" s="112"/>
      <c r="IUH20" s="112"/>
      <c r="IVE20" s="5"/>
      <c r="IVF20" s="397"/>
      <c r="IVG20" s="397"/>
      <c r="IVH20" s="397"/>
      <c r="IVI20" s="397"/>
      <c r="IVJ20" s="397"/>
      <c r="IVK20" s="397"/>
      <c r="IVL20" s="397"/>
      <c r="IVM20" s="397"/>
      <c r="IVN20" s="397"/>
      <c r="IVO20" s="397"/>
      <c r="IVP20" s="397"/>
      <c r="IVQ20" s="397"/>
      <c r="IVR20" s="397"/>
      <c r="IVS20" s="397"/>
      <c r="IVT20" s="397"/>
      <c r="IVU20" s="397"/>
      <c r="IVV20" s="397"/>
      <c r="IVW20" s="397"/>
      <c r="IVX20" s="397"/>
      <c r="IVY20" s="397"/>
      <c r="IVZ20" s="5"/>
      <c r="IWA20" s="5"/>
      <c r="IWB20" s="376"/>
      <c r="IWC20" s="386"/>
      <c r="IWD20" s="386"/>
      <c r="IWE20" s="312"/>
      <c r="IWF20" s="389"/>
      <c r="IWG20" s="389"/>
      <c r="IWH20" s="389"/>
      <c r="IWI20" s="68"/>
      <c r="IWJ20" s="68"/>
      <c r="IWK20" s="68"/>
      <c r="IWL20" s="68"/>
      <c r="IWM20" s="68"/>
      <c r="IWN20" s="112"/>
      <c r="IWO20" s="112"/>
      <c r="IWP20" s="112"/>
      <c r="IXM20" s="5"/>
      <c r="IXN20" s="397"/>
      <c r="IXO20" s="397"/>
      <c r="IXP20" s="397"/>
      <c r="IXQ20" s="397"/>
      <c r="IXR20" s="397"/>
      <c r="IXS20" s="397"/>
      <c r="IXT20" s="397"/>
      <c r="IXU20" s="397"/>
      <c r="IXV20" s="397"/>
      <c r="IXW20" s="397"/>
      <c r="IXX20" s="397"/>
      <c r="IXY20" s="397"/>
      <c r="IXZ20" s="397"/>
      <c r="IYA20" s="397"/>
      <c r="IYB20" s="397"/>
      <c r="IYC20" s="397"/>
      <c r="IYD20" s="397"/>
      <c r="IYE20" s="397"/>
      <c r="IYF20" s="397"/>
      <c r="IYG20" s="397"/>
      <c r="IYH20" s="5"/>
      <c r="IYI20" s="5"/>
      <c r="IYJ20" s="376"/>
      <c r="IYK20" s="386"/>
      <c r="IYL20" s="386"/>
      <c r="IYM20" s="312"/>
      <c r="IYN20" s="389"/>
      <c r="IYO20" s="389"/>
      <c r="IYP20" s="389"/>
      <c r="IYQ20" s="68"/>
      <c r="IYR20" s="68"/>
      <c r="IYS20" s="68"/>
      <c r="IYT20" s="68"/>
      <c r="IYU20" s="68"/>
      <c r="IYV20" s="112"/>
      <c r="IYW20" s="112"/>
      <c r="IYX20" s="112"/>
      <c r="IZU20" s="5"/>
      <c r="IZV20" s="397"/>
      <c r="IZW20" s="397"/>
      <c r="IZX20" s="397"/>
      <c r="IZY20" s="397"/>
      <c r="IZZ20" s="397"/>
      <c r="JAA20" s="397"/>
      <c r="JAB20" s="397"/>
      <c r="JAC20" s="397"/>
      <c r="JAD20" s="397"/>
      <c r="JAE20" s="397"/>
      <c r="JAF20" s="397"/>
      <c r="JAG20" s="397"/>
      <c r="JAH20" s="397"/>
      <c r="JAI20" s="397"/>
      <c r="JAJ20" s="397"/>
      <c r="JAK20" s="397"/>
      <c r="JAL20" s="397"/>
      <c r="JAM20" s="397"/>
      <c r="JAN20" s="397"/>
      <c r="JAO20" s="397"/>
      <c r="JAP20" s="5"/>
      <c r="JAQ20" s="5"/>
      <c r="JAR20" s="376"/>
      <c r="JAS20" s="386"/>
      <c r="JAT20" s="386"/>
      <c r="JAU20" s="312"/>
      <c r="JAV20" s="389"/>
      <c r="JAW20" s="389"/>
      <c r="JAX20" s="389"/>
      <c r="JAY20" s="68"/>
      <c r="JAZ20" s="68"/>
      <c r="JBA20" s="68"/>
      <c r="JBB20" s="68"/>
      <c r="JBC20" s="68"/>
      <c r="JBD20" s="112"/>
      <c r="JBE20" s="112"/>
      <c r="JBF20" s="112"/>
      <c r="JCC20" s="5"/>
      <c r="JCD20" s="397"/>
      <c r="JCE20" s="397"/>
      <c r="JCF20" s="397"/>
      <c r="JCG20" s="397"/>
      <c r="JCH20" s="397"/>
      <c r="JCI20" s="397"/>
      <c r="JCJ20" s="397"/>
      <c r="JCK20" s="397"/>
      <c r="JCL20" s="397"/>
      <c r="JCM20" s="397"/>
      <c r="JCN20" s="397"/>
      <c r="JCO20" s="397"/>
      <c r="JCP20" s="397"/>
      <c r="JCQ20" s="397"/>
      <c r="JCR20" s="397"/>
      <c r="JCS20" s="397"/>
      <c r="JCT20" s="397"/>
      <c r="JCU20" s="397"/>
      <c r="JCV20" s="397"/>
      <c r="JCW20" s="397"/>
      <c r="JCX20" s="5"/>
      <c r="JCY20" s="5"/>
      <c r="JCZ20" s="376"/>
      <c r="JDA20" s="386"/>
      <c r="JDB20" s="386"/>
      <c r="JDC20" s="312"/>
      <c r="JDD20" s="389"/>
      <c r="JDE20" s="389"/>
      <c r="JDF20" s="389"/>
      <c r="JDG20" s="68"/>
      <c r="JDH20" s="68"/>
      <c r="JDI20" s="68"/>
      <c r="JDJ20" s="68"/>
      <c r="JDK20" s="68"/>
      <c r="JDL20" s="112"/>
      <c r="JDM20" s="112"/>
      <c r="JDN20" s="112"/>
      <c r="JEK20" s="5"/>
      <c r="JEL20" s="397"/>
      <c r="JEM20" s="397"/>
      <c r="JEN20" s="397"/>
      <c r="JEO20" s="397"/>
      <c r="JEP20" s="397"/>
      <c r="JEQ20" s="397"/>
      <c r="JER20" s="397"/>
      <c r="JES20" s="397"/>
      <c r="JET20" s="397"/>
      <c r="JEU20" s="397"/>
      <c r="JEV20" s="397"/>
      <c r="JEW20" s="397"/>
      <c r="JEX20" s="397"/>
      <c r="JEY20" s="397"/>
      <c r="JEZ20" s="397"/>
      <c r="JFA20" s="397"/>
      <c r="JFB20" s="397"/>
      <c r="JFC20" s="397"/>
      <c r="JFD20" s="397"/>
      <c r="JFE20" s="397"/>
      <c r="JFF20" s="5"/>
      <c r="JFG20" s="5"/>
      <c r="JFH20" s="376"/>
      <c r="JFI20" s="386"/>
      <c r="JFJ20" s="386"/>
      <c r="JFK20" s="312"/>
      <c r="JFL20" s="389"/>
      <c r="JFM20" s="389"/>
      <c r="JFN20" s="389"/>
      <c r="JFO20" s="68"/>
      <c r="JFP20" s="68"/>
      <c r="JFQ20" s="68"/>
      <c r="JFR20" s="68"/>
      <c r="JFS20" s="68"/>
      <c r="JFT20" s="112"/>
      <c r="JFU20" s="112"/>
      <c r="JFV20" s="112"/>
      <c r="JGS20" s="5"/>
      <c r="JGT20" s="397"/>
      <c r="JGU20" s="397"/>
      <c r="JGV20" s="397"/>
      <c r="JGW20" s="397"/>
      <c r="JGX20" s="397"/>
      <c r="JGY20" s="397"/>
      <c r="JGZ20" s="397"/>
      <c r="JHA20" s="397"/>
      <c r="JHB20" s="397"/>
      <c r="JHC20" s="397"/>
      <c r="JHD20" s="397"/>
      <c r="JHE20" s="397"/>
      <c r="JHF20" s="397"/>
      <c r="JHG20" s="397"/>
      <c r="JHH20" s="397"/>
      <c r="JHI20" s="397"/>
      <c r="JHJ20" s="397"/>
      <c r="JHK20" s="397"/>
      <c r="JHL20" s="397"/>
      <c r="JHM20" s="397"/>
      <c r="JHN20" s="5"/>
      <c r="JHO20" s="5"/>
      <c r="JHP20" s="376"/>
      <c r="JHQ20" s="386"/>
      <c r="JHR20" s="386"/>
      <c r="JHS20" s="312"/>
      <c r="JHT20" s="389"/>
      <c r="JHU20" s="389"/>
      <c r="JHV20" s="389"/>
      <c r="JHW20" s="68"/>
      <c r="JHX20" s="68"/>
      <c r="JHY20" s="68"/>
      <c r="JHZ20" s="68"/>
      <c r="JIA20" s="68"/>
      <c r="JIB20" s="112"/>
      <c r="JIC20" s="112"/>
      <c r="JID20" s="112"/>
      <c r="JJA20" s="5"/>
      <c r="JJB20" s="397"/>
      <c r="JJC20" s="397"/>
      <c r="JJD20" s="397"/>
      <c r="JJE20" s="397"/>
      <c r="JJF20" s="397"/>
      <c r="JJG20" s="397"/>
      <c r="JJH20" s="397"/>
      <c r="JJI20" s="397"/>
      <c r="JJJ20" s="397"/>
      <c r="JJK20" s="397"/>
      <c r="JJL20" s="397"/>
      <c r="JJM20" s="397"/>
      <c r="JJN20" s="397"/>
      <c r="JJO20" s="397"/>
      <c r="JJP20" s="397"/>
      <c r="JJQ20" s="397"/>
      <c r="JJR20" s="397"/>
      <c r="JJS20" s="397"/>
      <c r="JJT20" s="397"/>
      <c r="JJU20" s="397"/>
      <c r="JJV20" s="5"/>
      <c r="JJW20" s="5"/>
      <c r="JJX20" s="376"/>
      <c r="JJY20" s="386"/>
      <c r="JJZ20" s="386"/>
      <c r="JKA20" s="312"/>
      <c r="JKB20" s="389"/>
      <c r="JKC20" s="389"/>
      <c r="JKD20" s="389"/>
      <c r="JKE20" s="68"/>
      <c r="JKF20" s="68"/>
      <c r="JKG20" s="68"/>
      <c r="JKH20" s="68"/>
      <c r="JKI20" s="68"/>
      <c r="JKJ20" s="112"/>
      <c r="JKK20" s="112"/>
      <c r="JKL20" s="112"/>
      <c r="JLI20" s="5"/>
      <c r="JLJ20" s="397"/>
      <c r="JLK20" s="397"/>
      <c r="JLL20" s="397"/>
      <c r="JLM20" s="397"/>
      <c r="JLN20" s="397"/>
      <c r="JLO20" s="397"/>
      <c r="JLP20" s="397"/>
      <c r="JLQ20" s="397"/>
      <c r="JLR20" s="397"/>
      <c r="JLS20" s="397"/>
      <c r="JLT20" s="397"/>
      <c r="JLU20" s="397"/>
      <c r="JLV20" s="397"/>
      <c r="JLW20" s="397"/>
      <c r="JLX20" s="397"/>
      <c r="JLY20" s="397"/>
      <c r="JLZ20" s="397"/>
      <c r="JMA20" s="397"/>
      <c r="JMB20" s="397"/>
      <c r="JMC20" s="397"/>
      <c r="JMD20" s="5"/>
      <c r="JME20" s="5"/>
      <c r="JMF20" s="376"/>
      <c r="JMG20" s="386"/>
      <c r="JMH20" s="386"/>
      <c r="JMI20" s="312"/>
      <c r="JMJ20" s="389"/>
      <c r="JMK20" s="389"/>
      <c r="JML20" s="389"/>
      <c r="JMM20" s="68"/>
      <c r="JMN20" s="68"/>
      <c r="JMO20" s="68"/>
      <c r="JMP20" s="68"/>
      <c r="JMQ20" s="68"/>
      <c r="JMR20" s="112"/>
      <c r="JMS20" s="112"/>
      <c r="JMT20" s="112"/>
      <c r="JNQ20" s="5"/>
      <c r="JNR20" s="397"/>
      <c r="JNS20" s="397"/>
      <c r="JNT20" s="397"/>
      <c r="JNU20" s="397"/>
      <c r="JNV20" s="397"/>
      <c r="JNW20" s="397"/>
      <c r="JNX20" s="397"/>
      <c r="JNY20" s="397"/>
      <c r="JNZ20" s="397"/>
      <c r="JOA20" s="397"/>
      <c r="JOB20" s="397"/>
      <c r="JOC20" s="397"/>
      <c r="JOD20" s="397"/>
      <c r="JOE20" s="397"/>
      <c r="JOF20" s="397"/>
      <c r="JOG20" s="397"/>
      <c r="JOH20" s="397"/>
      <c r="JOI20" s="397"/>
      <c r="JOJ20" s="397"/>
      <c r="JOK20" s="397"/>
      <c r="JOL20" s="5"/>
      <c r="JOM20" s="5"/>
      <c r="JON20" s="376"/>
      <c r="JOO20" s="386"/>
      <c r="JOP20" s="386"/>
      <c r="JOQ20" s="312"/>
      <c r="JOR20" s="389"/>
      <c r="JOS20" s="389"/>
      <c r="JOT20" s="389"/>
      <c r="JOU20" s="68"/>
      <c r="JOV20" s="68"/>
      <c r="JOW20" s="68"/>
      <c r="JOX20" s="68"/>
      <c r="JOY20" s="68"/>
      <c r="JOZ20" s="112"/>
      <c r="JPA20" s="112"/>
      <c r="JPB20" s="112"/>
      <c r="JPY20" s="5"/>
      <c r="JPZ20" s="397"/>
      <c r="JQA20" s="397"/>
      <c r="JQB20" s="397"/>
      <c r="JQC20" s="397"/>
      <c r="JQD20" s="397"/>
      <c r="JQE20" s="397"/>
      <c r="JQF20" s="397"/>
      <c r="JQG20" s="397"/>
      <c r="JQH20" s="397"/>
      <c r="JQI20" s="397"/>
      <c r="JQJ20" s="397"/>
      <c r="JQK20" s="397"/>
      <c r="JQL20" s="397"/>
      <c r="JQM20" s="397"/>
      <c r="JQN20" s="397"/>
      <c r="JQO20" s="397"/>
      <c r="JQP20" s="397"/>
      <c r="JQQ20" s="397"/>
      <c r="JQR20" s="397"/>
      <c r="JQS20" s="397"/>
      <c r="JQT20" s="5"/>
      <c r="JQU20" s="5"/>
      <c r="JQV20" s="376"/>
      <c r="JQW20" s="386"/>
      <c r="JQX20" s="386"/>
      <c r="JQY20" s="312"/>
      <c r="JQZ20" s="389"/>
      <c r="JRA20" s="389"/>
      <c r="JRB20" s="389"/>
      <c r="JRC20" s="68"/>
      <c r="JRD20" s="68"/>
      <c r="JRE20" s="68"/>
      <c r="JRF20" s="68"/>
      <c r="JRG20" s="68"/>
      <c r="JRH20" s="112"/>
      <c r="JRI20" s="112"/>
      <c r="JRJ20" s="112"/>
      <c r="JSG20" s="5"/>
      <c r="JSH20" s="397"/>
      <c r="JSI20" s="397"/>
      <c r="JSJ20" s="397"/>
      <c r="JSK20" s="397"/>
      <c r="JSL20" s="397"/>
      <c r="JSM20" s="397"/>
      <c r="JSN20" s="397"/>
      <c r="JSO20" s="397"/>
      <c r="JSP20" s="397"/>
      <c r="JSQ20" s="397"/>
      <c r="JSR20" s="397"/>
      <c r="JSS20" s="397"/>
      <c r="JST20" s="397"/>
      <c r="JSU20" s="397"/>
      <c r="JSV20" s="397"/>
      <c r="JSW20" s="397"/>
      <c r="JSX20" s="397"/>
      <c r="JSY20" s="397"/>
      <c r="JSZ20" s="397"/>
      <c r="JTA20" s="397"/>
      <c r="JTB20" s="5"/>
      <c r="JTC20" s="5"/>
      <c r="JTD20" s="376"/>
      <c r="JTE20" s="386"/>
      <c r="JTF20" s="386"/>
      <c r="JTG20" s="312"/>
      <c r="JTH20" s="389"/>
      <c r="JTI20" s="389"/>
      <c r="JTJ20" s="389"/>
      <c r="JTK20" s="68"/>
      <c r="JTL20" s="68"/>
      <c r="JTM20" s="68"/>
      <c r="JTN20" s="68"/>
      <c r="JTO20" s="68"/>
      <c r="JTP20" s="112"/>
      <c r="JTQ20" s="112"/>
      <c r="JTR20" s="112"/>
      <c r="JUO20" s="5"/>
      <c r="JUP20" s="397"/>
      <c r="JUQ20" s="397"/>
      <c r="JUR20" s="397"/>
      <c r="JUS20" s="397"/>
      <c r="JUT20" s="397"/>
      <c r="JUU20" s="397"/>
      <c r="JUV20" s="397"/>
      <c r="JUW20" s="397"/>
      <c r="JUX20" s="397"/>
      <c r="JUY20" s="397"/>
      <c r="JUZ20" s="397"/>
      <c r="JVA20" s="397"/>
      <c r="JVB20" s="397"/>
      <c r="JVC20" s="397"/>
      <c r="JVD20" s="397"/>
      <c r="JVE20" s="397"/>
      <c r="JVF20" s="397"/>
      <c r="JVG20" s="397"/>
      <c r="JVH20" s="397"/>
      <c r="JVI20" s="397"/>
      <c r="JVJ20" s="5"/>
      <c r="JVK20" s="5"/>
      <c r="JVL20" s="376"/>
      <c r="JVM20" s="386"/>
      <c r="JVN20" s="386"/>
      <c r="JVO20" s="312"/>
      <c r="JVP20" s="389"/>
      <c r="JVQ20" s="389"/>
      <c r="JVR20" s="389"/>
      <c r="JVS20" s="68"/>
      <c r="JVT20" s="68"/>
      <c r="JVU20" s="68"/>
      <c r="JVV20" s="68"/>
      <c r="JVW20" s="68"/>
      <c r="JVX20" s="112"/>
      <c r="JVY20" s="112"/>
      <c r="JVZ20" s="112"/>
      <c r="JWW20" s="5"/>
      <c r="JWX20" s="397"/>
      <c r="JWY20" s="397"/>
      <c r="JWZ20" s="397"/>
      <c r="JXA20" s="397"/>
      <c r="JXB20" s="397"/>
      <c r="JXC20" s="397"/>
      <c r="JXD20" s="397"/>
      <c r="JXE20" s="397"/>
      <c r="JXF20" s="397"/>
      <c r="JXG20" s="397"/>
      <c r="JXH20" s="397"/>
      <c r="JXI20" s="397"/>
      <c r="JXJ20" s="397"/>
      <c r="JXK20" s="397"/>
      <c r="JXL20" s="397"/>
      <c r="JXM20" s="397"/>
      <c r="JXN20" s="397"/>
      <c r="JXO20" s="397"/>
      <c r="JXP20" s="397"/>
      <c r="JXQ20" s="397"/>
      <c r="JXR20" s="5"/>
      <c r="JXS20" s="5"/>
      <c r="JXT20" s="376"/>
      <c r="JXU20" s="386"/>
      <c r="JXV20" s="386"/>
      <c r="JXW20" s="312"/>
      <c r="JXX20" s="389"/>
      <c r="JXY20" s="389"/>
      <c r="JXZ20" s="389"/>
      <c r="JYA20" s="68"/>
      <c r="JYB20" s="68"/>
      <c r="JYC20" s="68"/>
      <c r="JYD20" s="68"/>
      <c r="JYE20" s="68"/>
      <c r="JYF20" s="112"/>
      <c r="JYG20" s="112"/>
      <c r="JYH20" s="112"/>
      <c r="JZE20" s="5"/>
      <c r="JZF20" s="397"/>
      <c r="JZG20" s="397"/>
      <c r="JZH20" s="397"/>
      <c r="JZI20" s="397"/>
      <c r="JZJ20" s="397"/>
      <c r="JZK20" s="397"/>
      <c r="JZL20" s="397"/>
      <c r="JZM20" s="397"/>
      <c r="JZN20" s="397"/>
      <c r="JZO20" s="397"/>
      <c r="JZP20" s="397"/>
      <c r="JZQ20" s="397"/>
      <c r="JZR20" s="397"/>
      <c r="JZS20" s="397"/>
      <c r="JZT20" s="397"/>
      <c r="JZU20" s="397"/>
      <c r="JZV20" s="397"/>
      <c r="JZW20" s="397"/>
      <c r="JZX20" s="397"/>
      <c r="JZY20" s="397"/>
      <c r="JZZ20" s="5"/>
      <c r="KAA20" s="5"/>
      <c r="KAB20" s="376"/>
      <c r="KAC20" s="386"/>
      <c r="KAD20" s="386"/>
      <c r="KAE20" s="312"/>
      <c r="KAF20" s="389"/>
      <c r="KAG20" s="389"/>
      <c r="KAH20" s="389"/>
      <c r="KAI20" s="68"/>
      <c r="KAJ20" s="68"/>
      <c r="KAK20" s="68"/>
      <c r="KAL20" s="68"/>
      <c r="KAM20" s="68"/>
      <c r="KAN20" s="112"/>
      <c r="KAO20" s="112"/>
      <c r="KAP20" s="112"/>
      <c r="KBM20" s="5"/>
      <c r="KBN20" s="397"/>
      <c r="KBO20" s="397"/>
      <c r="KBP20" s="397"/>
      <c r="KBQ20" s="397"/>
      <c r="KBR20" s="397"/>
      <c r="KBS20" s="397"/>
      <c r="KBT20" s="397"/>
      <c r="KBU20" s="397"/>
      <c r="KBV20" s="397"/>
      <c r="KBW20" s="397"/>
      <c r="KBX20" s="397"/>
      <c r="KBY20" s="397"/>
      <c r="KBZ20" s="397"/>
      <c r="KCA20" s="397"/>
      <c r="KCB20" s="397"/>
      <c r="KCC20" s="397"/>
      <c r="KCD20" s="397"/>
      <c r="KCE20" s="397"/>
      <c r="KCF20" s="397"/>
      <c r="KCG20" s="397"/>
      <c r="KCH20" s="5"/>
      <c r="KCI20" s="5"/>
      <c r="KCJ20" s="376"/>
      <c r="KCK20" s="386"/>
      <c r="KCL20" s="386"/>
      <c r="KCM20" s="312"/>
      <c r="KCN20" s="389"/>
      <c r="KCO20" s="389"/>
      <c r="KCP20" s="389"/>
      <c r="KCQ20" s="68"/>
      <c r="KCR20" s="68"/>
      <c r="KCS20" s="68"/>
      <c r="KCT20" s="68"/>
      <c r="KCU20" s="68"/>
      <c r="KCV20" s="112"/>
      <c r="KCW20" s="112"/>
      <c r="KCX20" s="112"/>
      <c r="KDU20" s="5"/>
      <c r="KDV20" s="397"/>
      <c r="KDW20" s="397"/>
      <c r="KDX20" s="397"/>
      <c r="KDY20" s="397"/>
      <c r="KDZ20" s="397"/>
      <c r="KEA20" s="397"/>
      <c r="KEB20" s="397"/>
      <c r="KEC20" s="397"/>
      <c r="KED20" s="397"/>
      <c r="KEE20" s="397"/>
      <c r="KEF20" s="397"/>
      <c r="KEG20" s="397"/>
      <c r="KEH20" s="397"/>
      <c r="KEI20" s="397"/>
      <c r="KEJ20" s="397"/>
      <c r="KEK20" s="397"/>
      <c r="KEL20" s="397"/>
      <c r="KEM20" s="397"/>
      <c r="KEN20" s="397"/>
      <c r="KEO20" s="397"/>
      <c r="KEP20" s="5"/>
      <c r="KEQ20" s="5"/>
      <c r="KER20" s="376"/>
      <c r="KES20" s="386"/>
      <c r="KET20" s="386"/>
      <c r="KEU20" s="312"/>
      <c r="KEV20" s="389"/>
      <c r="KEW20" s="389"/>
      <c r="KEX20" s="389"/>
      <c r="KEY20" s="68"/>
      <c r="KEZ20" s="68"/>
      <c r="KFA20" s="68"/>
      <c r="KFB20" s="68"/>
      <c r="KFC20" s="68"/>
      <c r="KFD20" s="112"/>
      <c r="KFE20" s="112"/>
      <c r="KFF20" s="112"/>
      <c r="KGC20" s="5"/>
      <c r="KGD20" s="397"/>
      <c r="KGE20" s="397"/>
      <c r="KGF20" s="397"/>
      <c r="KGG20" s="397"/>
      <c r="KGH20" s="397"/>
      <c r="KGI20" s="397"/>
      <c r="KGJ20" s="397"/>
      <c r="KGK20" s="397"/>
      <c r="KGL20" s="397"/>
      <c r="KGM20" s="397"/>
      <c r="KGN20" s="397"/>
      <c r="KGO20" s="397"/>
      <c r="KGP20" s="397"/>
      <c r="KGQ20" s="397"/>
      <c r="KGR20" s="397"/>
      <c r="KGS20" s="397"/>
      <c r="KGT20" s="397"/>
      <c r="KGU20" s="397"/>
      <c r="KGV20" s="397"/>
      <c r="KGW20" s="397"/>
      <c r="KGX20" s="5"/>
      <c r="KGY20" s="5"/>
      <c r="KGZ20" s="376"/>
      <c r="KHA20" s="386"/>
      <c r="KHB20" s="386"/>
      <c r="KHC20" s="312"/>
      <c r="KHD20" s="389"/>
      <c r="KHE20" s="389"/>
      <c r="KHF20" s="389"/>
      <c r="KHG20" s="68"/>
      <c r="KHH20" s="68"/>
      <c r="KHI20" s="68"/>
      <c r="KHJ20" s="68"/>
      <c r="KHK20" s="68"/>
      <c r="KHL20" s="112"/>
      <c r="KHM20" s="112"/>
      <c r="KHN20" s="112"/>
      <c r="KIK20" s="5"/>
      <c r="KIL20" s="397"/>
      <c r="KIM20" s="397"/>
      <c r="KIN20" s="397"/>
      <c r="KIO20" s="397"/>
      <c r="KIP20" s="397"/>
      <c r="KIQ20" s="397"/>
      <c r="KIR20" s="397"/>
      <c r="KIS20" s="397"/>
      <c r="KIT20" s="397"/>
      <c r="KIU20" s="397"/>
      <c r="KIV20" s="397"/>
      <c r="KIW20" s="397"/>
      <c r="KIX20" s="397"/>
      <c r="KIY20" s="397"/>
      <c r="KIZ20" s="397"/>
      <c r="KJA20" s="397"/>
      <c r="KJB20" s="397"/>
      <c r="KJC20" s="397"/>
      <c r="KJD20" s="397"/>
      <c r="KJE20" s="397"/>
      <c r="KJF20" s="5"/>
      <c r="KJG20" s="5"/>
      <c r="KJH20" s="376"/>
      <c r="KJI20" s="386"/>
      <c r="KJJ20" s="386"/>
      <c r="KJK20" s="312"/>
      <c r="KJL20" s="389"/>
      <c r="KJM20" s="389"/>
      <c r="KJN20" s="389"/>
      <c r="KJO20" s="68"/>
      <c r="KJP20" s="68"/>
      <c r="KJQ20" s="68"/>
      <c r="KJR20" s="68"/>
      <c r="KJS20" s="68"/>
      <c r="KJT20" s="112"/>
      <c r="KJU20" s="112"/>
      <c r="KJV20" s="112"/>
      <c r="KKS20" s="5"/>
      <c r="KKT20" s="397"/>
      <c r="KKU20" s="397"/>
      <c r="KKV20" s="397"/>
      <c r="KKW20" s="397"/>
      <c r="KKX20" s="397"/>
      <c r="KKY20" s="397"/>
      <c r="KKZ20" s="397"/>
      <c r="KLA20" s="397"/>
      <c r="KLB20" s="397"/>
      <c r="KLC20" s="397"/>
      <c r="KLD20" s="397"/>
      <c r="KLE20" s="397"/>
      <c r="KLF20" s="397"/>
      <c r="KLG20" s="397"/>
      <c r="KLH20" s="397"/>
      <c r="KLI20" s="397"/>
      <c r="KLJ20" s="397"/>
      <c r="KLK20" s="397"/>
      <c r="KLL20" s="397"/>
      <c r="KLM20" s="397"/>
      <c r="KLN20" s="5"/>
      <c r="KLO20" s="5"/>
      <c r="KLP20" s="376"/>
      <c r="KLQ20" s="386"/>
      <c r="KLR20" s="386"/>
      <c r="KLS20" s="312"/>
      <c r="KLT20" s="389"/>
      <c r="KLU20" s="389"/>
      <c r="KLV20" s="389"/>
      <c r="KLW20" s="68"/>
      <c r="KLX20" s="68"/>
      <c r="KLY20" s="68"/>
      <c r="KLZ20" s="68"/>
      <c r="KMA20" s="68"/>
      <c r="KMB20" s="112"/>
      <c r="KMC20" s="112"/>
      <c r="KMD20" s="112"/>
      <c r="KNA20" s="5"/>
      <c r="KNB20" s="397"/>
      <c r="KNC20" s="397"/>
      <c r="KND20" s="397"/>
      <c r="KNE20" s="397"/>
      <c r="KNF20" s="397"/>
      <c r="KNG20" s="397"/>
      <c r="KNH20" s="397"/>
      <c r="KNI20" s="397"/>
      <c r="KNJ20" s="397"/>
      <c r="KNK20" s="397"/>
      <c r="KNL20" s="397"/>
      <c r="KNM20" s="397"/>
      <c r="KNN20" s="397"/>
      <c r="KNO20" s="397"/>
      <c r="KNP20" s="397"/>
      <c r="KNQ20" s="397"/>
      <c r="KNR20" s="397"/>
      <c r="KNS20" s="397"/>
      <c r="KNT20" s="397"/>
      <c r="KNU20" s="397"/>
      <c r="KNV20" s="5"/>
      <c r="KNW20" s="5"/>
      <c r="KNX20" s="376"/>
      <c r="KNY20" s="386"/>
      <c r="KNZ20" s="386"/>
      <c r="KOA20" s="312"/>
      <c r="KOB20" s="389"/>
      <c r="KOC20" s="389"/>
      <c r="KOD20" s="389"/>
      <c r="KOE20" s="68"/>
      <c r="KOF20" s="68"/>
      <c r="KOG20" s="68"/>
      <c r="KOH20" s="68"/>
      <c r="KOI20" s="68"/>
      <c r="KOJ20" s="112"/>
      <c r="KOK20" s="112"/>
      <c r="KOL20" s="112"/>
      <c r="KPI20" s="5"/>
      <c r="KPJ20" s="397"/>
      <c r="KPK20" s="397"/>
      <c r="KPL20" s="397"/>
      <c r="KPM20" s="397"/>
      <c r="KPN20" s="397"/>
      <c r="KPO20" s="397"/>
      <c r="KPP20" s="397"/>
      <c r="KPQ20" s="397"/>
      <c r="KPR20" s="397"/>
      <c r="KPS20" s="397"/>
      <c r="KPT20" s="397"/>
      <c r="KPU20" s="397"/>
      <c r="KPV20" s="397"/>
      <c r="KPW20" s="397"/>
      <c r="KPX20" s="397"/>
      <c r="KPY20" s="397"/>
      <c r="KPZ20" s="397"/>
      <c r="KQA20" s="397"/>
      <c r="KQB20" s="397"/>
      <c r="KQC20" s="397"/>
      <c r="KQD20" s="5"/>
      <c r="KQE20" s="5"/>
      <c r="KQF20" s="376"/>
      <c r="KQG20" s="386"/>
      <c r="KQH20" s="386"/>
      <c r="KQI20" s="312"/>
      <c r="KQJ20" s="389"/>
      <c r="KQK20" s="389"/>
      <c r="KQL20" s="389"/>
      <c r="KQM20" s="68"/>
      <c r="KQN20" s="68"/>
      <c r="KQO20" s="68"/>
      <c r="KQP20" s="68"/>
      <c r="KQQ20" s="68"/>
      <c r="KQR20" s="112"/>
      <c r="KQS20" s="112"/>
      <c r="KQT20" s="112"/>
      <c r="KRQ20" s="5"/>
      <c r="KRR20" s="397"/>
      <c r="KRS20" s="397"/>
      <c r="KRT20" s="397"/>
      <c r="KRU20" s="397"/>
      <c r="KRV20" s="397"/>
      <c r="KRW20" s="397"/>
      <c r="KRX20" s="397"/>
      <c r="KRY20" s="397"/>
      <c r="KRZ20" s="397"/>
      <c r="KSA20" s="397"/>
      <c r="KSB20" s="397"/>
      <c r="KSC20" s="397"/>
      <c r="KSD20" s="397"/>
      <c r="KSE20" s="397"/>
      <c r="KSF20" s="397"/>
      <c r="KSG20" s="397"/>
      <c r="KSH20" s="397"/>
      <c r="KSI20" s="397"/>
      <c r="KSJ20" s="397"/>
      <c r="KSK20" s="397"/>
      <c r="KSL20" s="5"/>
      <c r="KSM20" s="5"/>
      <c r="KSN20" s="376"/>
      <c r="KSO20" s="386"/>
      <c r="KSP20" s="386"/>
      <c r="KSQ20" s="312"/>
      <c r="KSR20" s="389"/>
      <c r="KSS20" s="389"/>
      <c r="KST20" s="389"/>
      <c r="KSU20" s="68"/>
      <c r="KSV20" s="68"/>
      <c r="KSW20" s="68"/>
      <c r="KSX20" s="68"/>
      <c r="KSY20" s="68"/>
      <c r="KSZ20" s="112"/>
      <c r="KTA20" s="112"/>
      <c r="KTB20" s="112"/>
      <c r="KTY20" s="5"/>
      <c r="KTZ20" s="397"/>
      <c r="KUA20" s="397"/>
      <c r="KUB20" s="397"/>
      <c r="KUC20" s="397"/>
      <c r="KUD20" s="397"/>
      <c r="KUE20" s="397"/>
      <c r="KUF20" s="397"/>
      <c r="KUG20" s="397"/>
      <c r="KUH20" s="397"/>
      <c r="KUI20" s="397"/>
      <c r="KUJ20" s="397"/>
      <c r="KUK20" s="397"/>
      <c r="KUL20" s="397"/>
      <c r="KUM20" s="397"/>
      <c r="KUN20" s="397"/>
      <c r="KUO20" s="397"/>
      <c r="KUP20" s="397"/>
      <c r="KUQ20" s="397"/>
      <c r="KUR20" s="397"/>
      <c r="KUS20" s="397"/>
      <c r="KUT20" s="5"/>
      <c r="KUU20" s="5"/>
      <c r="KUV20" s="376"/>
      <c r="KUW20" s="386"/>
      <c r="KUX20" s="386"/>
      <c r="KUY20" s="312"/>
      <c r="KUZ20" s="389"/>
      <c r="KVA20" s="389"/>
      <c r="KVB20" s="389"/>
      <c r="KVC20" s="68"/>
      <c r="KVD20" s="68"/>
      <c r="KVE20" s="68"/>
      <c r="KVF20" s="68"/>
      <c r="KVG20" s="68"/>
      <c r="KVH20" s="112"/>
      <c r="KVI20" s="112"/>
      <c r="KVJ20" s="112"/>
      <c r="KWG20" s="5"/>
      <c r="KWH20" s="397"/>
      <c r="KWI20" s="397"/>
      <c r="KWJ20" s="397"/>
      <c r="KWK20" s="397"/>
      <c r="KWL20" s="397"/>
      <c r="KWM20" s="397"/>
      <c r="KWN20" s="397"/>
      <c r="KWO20" s="397"/>
      <c r="KWP20" s="397"/>
      <c r="KWQ20" s="397"/>
      <c r="KWR20" s="397"/>
      <c r="KWS20" s="397"/>
      <c r="KWT20" s="397"/>
      <c r="KWU20" s="397"/>
      <c r="KWV20" s="397"/>
      <c r="KWW20" s="397"/>
      <c r="KWX20" s="397"/>
      <c r="KWY20" s="397"/>
      <c r="KWZ20" s="397"/>
      <c r="KXA20" s="397"/>
      <c r="KXB20" s="5"/>
      <c r="KXC20" s="5"/>
      <c r="KXD20" s="376"/>
      <c r="KXE20" s="386"/>
      <c r="KXF20" s="386"/>
      <c r="KXG20" s="312"/>
      <c r="KXH20" s="389"/>
      <c r="KXI20" s="389"/>
      <c r="KXJ20" s="389"/>
      <c r="KXK20" s="68"/>
      <c r="KXL20" s="68"/>
      <c r="KXM20" s="68"/>
      <c r="KXN20" s="68"/>
      <c r="KXO20" s="68"/>
      <c r="KXP20" s="112"/>
      <c r="KXQ20" s="112"/>
      <c r="KXR20" s="112"/>
      <c r="KYO20" s="5"/>
      <c r="KYP20" s="397"/>
      <c r="KYQ20" s="397"/>
      <c r="KYR20" s="397"/>
      <c r="KYS20" s="397"/>
      <c r="KYT20" s="397"/>
      <c r="KYU20" s="397"/>
      <c r="KYV20" s="397"/>
      <c r="KYW20" s="397"/>
      <c r="KYX20" s="397"/>
      <c r="KYY20" s="397"/>
      <c r="KYZ20" s="397"/>
      <c r="KZA20" s="397"/>
      <c r="KZB20" s="397"/>
      <c r="KZC20" s="397"/>
      <c r="KZD20" s="397"/>
      <c r="KZE20" s="397"/>
      <c r="KZF20" s="397"/>
      <c r="KZG20" s="397"/>
      <c r="KZH20" s="397"/>
      <c r="KZI20" s="397"/>
      <c r="KZJ20" s="5"/>
      <c r="KZK20" s="5"/>
      <c r="KZL20" s="376"/>
      <c r="KZM20" s="386"/>
      <c r="KZN20" s="386"/>
      <c r="KZO20" s="312"/>
      <c r="KZP20" s="389"/>
      <c r="KZQ20" s="389"/>
      <c r="KZR20" s="389"/>
      <c r="KZS20" s="68"/>
      <c r="KZT20" s="68"/>
      <c r="KZU20" s="68"/>
      <c r="KZV20" s="68"/>
      <c r="KZW20" s="68"/>
      <c r="KZX20" s="112"/>
      <c r="KZY20" s="112"/>
      <c r="KZZ20" s="112"/>
      <c r="LAW20" s="5"/>
      <c r="LAX20" s="397"/>
      <c r="LAY20" s="397"/>
      <c r="LAZ20" s="397"/>
      <c r="LBA20" s="397"/>
      <c r="LBB20" s="397"/>
      <c r="LBC20" s="397"/>
      <c r="LBD20" s="397"/>
      <c r="LBE20" s="397"/>
      <c r="LBF20" s="397"/>
      <c r="LBG20" s="397"/>
      <c r="LBH20" s="397"/>
      <c r="LBI20" s="397"/>
      <c r="LBJ20" s="397"/>
      <c r="LBK20" s="397"/>
      <c r="LBL20" s="397"/>
      <c r="LBM20" s="397"/>
      <c r="LBN20" s="397"/>
      <c r="LBO20" s="397"/>
      <c r="LBP20" s="397"/>
      <c r="LBQ20" s="397"/>
      <c r="LBR20" s="5"/>
      <c r="LBS20" s="5"/>
      <c r="LBT20" s="376"/>
      <c r="LBU20" s="386"/>
      <c r="LBV20" s="386"/>
      <c r="LBW20" s="312"/>
      <c r="LBX20" s="389"/>
      <c r="LBY20" s="389"/>
      <c r="LBZ20" s="389"/>
      <c r="LCA20" s="68"/>
      <c r="LCB20" s="68"/>
      <c r="LCC20" s="68"/>
      <c r="LCD20" s="68"/>
      <c r="LCE20" s="68"/>
      <c r="LCF20" s="112"/>
      <c r="LCG20" s="112"/>
      <c r="LCH20" s="112"/>
      <c r="LDE20" s="5"/>
      <c r="LDF20" s="397"/>
      <c r="LDG20" s="397"/>
      <c r="LDH20" s="397"/>
      <c r="LDI20" s="397"/>
      <c r="LDJ20" s="397"/>
      <c r="LDK20" s="397"/>
      <c r="LDL20" s="397"/>
      <c r="LDM20" s="397"/>
      <c r="LDN20" s="397"/>
      <c r="LDO20" s="397"/>
      <c r="LDP20" s="397"/>
      <c r="LDQ20" s="397"/>
      <c r="LDR20" s="397"/>
      <c r="LDS20" s="397"/>
      <c r="LDT20" s="397"/>
      <c r="LDU20" s="397"/>
      <c r="LDV20" s="397"/>
      <c r="LDW20" s="397"/>
      <c r="LDX20" s="397"/>
      <c r="LDY20" s="397"/>
      <c r="LDZ20" s="5"/>
      <c r="LEA20" s="5"/>
      <c r="LEB20" s="376"/>
      <c r="LEC20" s="386"/>
      <c r="LED20" s="386"/>
      <c r="LEE20" s="312"/>
      <c r="LEF20" s="389"/>
      <c r="LEG20" s="389"/>
      <c r="LEH20" s="389"/>
      <c r="LEI20" s="68"/>
      <c r="LEJ20" s="68"/>
      <c r="LEK20" s="68"/>
      <c r="LEL20" s="68"/>
      <c r="LEM20" s="68"/>
      <c r="LEN20" s="112"/>
      <c r="LEO20" s="112"/>
      <c r="LEP20" s="112"/>
      <c r="LFM20" s="5"/>
      <c r="LFN20" s="397"/>
      <c r="LFO20" s="397"/>
      <c r="LFP20" s="397"/>
      <c r="LFQ20" s="397"/>
      <c r="LFR20" s="397"/>
      <c r="LFS20" s="397"/>
      <c r="LFT20" s="397"/>
      <c r="LFU20" s="397"/>
      <c r="LFV20" s="397"/>
      <c r="LFW20" s="397"/>
      <c r="LFX20" s="397"/>
      <c r="LFY20" s="397"/>
      <c r="LFZ20" s="397"/>
      <c r="LGA20" s="397"/>
      <c r="LGB20" s="397"/>
      <c r="LGC20" s="397"/>
      <c r="LGD20" s="397"/>
      <c r="LGE20" s="397"/>
      <c r="LGF20" s="397"/>
      <c r="LGG20" s="397"/>
      <c r="LGH20" s="5"/>
      <c r="LGI20" s="5"/>
      <c r="LGJ20" s="376"/>
      <c r="LGK20" s="386"/>
      <c r="LGL20" s="386"/>
      <c r="LGM20" s="312"/>
      <c r="LGN20" s="389"/>
      <c r="LGO20" s="389"/>
      <c r="LGP20" s="389"/>
      <c r="LGQ20" s="68"/>
      <c r="LGR20" s="68"/>
      <c r="LGS20" s="68"/>
      <c r="LGT20" s="68"/>
      <c r="LGU20" s="68"/>
      <c r="LGV20" s="112"/>
      <c r="LGW20" s="112"/>
      <c r="LGX20" s="112"/>
      <c r="LHU20" s="5"/>
      <c r="LHV20" s="397"/>
      <c r="LHW20" s="397"/>
      <c r="LHX20" s="397"/>
      <c r="LHY20" s="397"/>
      <c r="LHZ20" s="397"/>
      <c r="LIA20" s="397"/>
      <c r="LIB20" s="397"/>
      <c r="LIC20" s="397"/>
      <c r="LID20" s="397"/>
      <c r="LIE20" s="397"/>
      <c r="LIF20" s="397"/>
      <c r="LIG20" s="397"/>
      <c r="LIH20" s="397"/>
      <c r="LII20" s="397"/>
      <c r="LIJ20" s="397"/>
      <c r="LIK20" s="397"/>
      <c r="LIL20" s="397"/>
      <c r="LIM20" s="397"/>
      <c r="LIN20" s="397"/>
      <c r="LIO20" s="397"/>
      <c r="LIP20" s="5"/>
      <c r="LIQ20" s="5"/>
      <c r="LIR20" s="376"/>
      <c r="LIS20" s="386"/>
      <c r="LIT20" s="386"/>
      <c r="LIU20" s="312"/>
      <c r="LIV20" s="389"/>
      <c r="LIW20" s="389"/>
      <c r="LIX20" s="389"/>
      <c r="LIY20" s="68"/>
      <c r="LIZ20" s="68"/>
      <c r="LJA20" s="68"/>
      <c r="LJB20" s="68"/>
      <c r="LJC20" s="68"/>
      <c r="LJD20" s="112"/>
      <c r="LJE20" s="112"/>
      <c r="LJF20" s="112"/>
      <c r="LKC20" s="5"/>
      <c r="LKD20" s="397"/>
      <c r="LKE20" s="397"/>
      <c r="LKF20" s="397"/>
      <c r="LKG20" s="397"/>
      <c r="LKH20" s="397"/>
      <c r="LKI20" s="397"/>
      <c r="LKJ20" s="397"/>
      <c r="LKK20" s="397"/>
      <c r="LKL20" s="397"/>
      <c r="LKM20" s="397"/>
      <c r="LKN20" s="397"/>
      <c r="LKO20" s="397"/>
      <c r="LKP20" s="397"/>
      <c r="LKQ20" s="397"/>
      <c r="LKR20" s="397"/>
      <c r="LKS20" s="397"/>
      <c r="LKT20" s="397"/>
      <c r="LKU20" s="397"/>
      <c r="LKV20" s="397"/>
      <c r="LKW20" s="397"/>
      <c r="LKX20" s="5"/>
      <c r="LKY20" s="5"/>
      <c r="LKZ20" s="376"/>
      <c r="LLA20" s="386"/>
      <c r="LLB20" s="386"/>
      <c r="LLC20" s="312"/>
      <c r="LLD20" s="389"/>
      <c r="LLE20" s="389"/>
      <c r="LLF20" s="389"/>
      <c r="LLG20" s="68"/>
      <c r="LLH20" s="68"/>
      <c r="LLI20" s="68"/>
      <c r="LLJ20" s="68"/>
      <c r="LLK20" s="68"/>
      <c r="LLL20" s="112"/>
      <c r="LLM20" s="112"/>
      <c r="LLN20" s="112"/>
      <c r="LMK20" s="5"/>
      <c r="LML20" s="397"/>
      <c r="LMM20" s="397"/>
      <c r="LMN20" s="397"/>
      <c r="LMO20" s="397"/>
      <c r="LMP20" s="397"/>
      <c r="LMQ20" s="397"/>
      <c r="LMR20" s="397"/>
      <c r="LMS20" s="397"/>
      <c r="LMT20" s="397"/>
      <c r="LMU20" s="397"/>
      <c r="LMV20" s="397"/>
      <c r="LMW20" s="397"/>
      <c r="LMX20" s="397"/>
      <c r="LMY20" s="397"/>
      <c r="LMZ20" s="397"/>
      <c r="LNA20" s="397"/>
      <c r="LNB20" s="397"/>
      <c r="LNC20" s="397"/>
      <c r="LND20" s="397"/>
      <c r="LNE20" s="397"/>
      <c r="LNF20" s="5"/>
      <c r="LNG20" s="5"/>
      <c r="LNH20" s="376"/>
      <c r="LNI20" s="386"/>
      <c r="LNJ20" s="386"/>
      <c r="LNK20" s="312"/>
      <c r="LNL20" s="389"/>
      <c r="LNM20" s="389"/>
      <c r="LNN20" s="389"/>
      <c r="LNO20" s="68"/>
      <c r="LNP20" s="68"/>
      <c r="LNQ20" s="68"/>
      <c r="LNR20" s="68"/>
      <c r="LNS20" s="68"/>
      <c r="LNT20" s="112"/>
      <c r="LNU20" s="112"/>
      <c r="LNV20" s="112"/>
      <c r="LOS20" s="5"/>
      <c r="LOT20" s="397"/>
      <c r="LOU20" s="397"/>
      <c r="LOV20" s="397"/>
      <c r="LOW20" s="397"/>
      <c r="LOX20" s="397"/>
      <c r="LOY20" s="397"/>
      <c r="LOZ20" s="397"/>
      <c r="LPA20" s="397"/>
      <c r="LPB20" s="397"/>
      <c r="LPC20" s="397"/>
      <c r="LPD20" s="397"/>
      <c r="LPE20" s="397"/>
      <c r="LPF20" s="397"/>
      <c r="LPG20" s="397"/>
      <c r="LPH20" s="397"/>
      <c r="LPI20" s="397"/>
      <c r="LPJ20" s="397"/>
      <c r="LPK20" s="397"/>
      <c r="LPL20" s="397"/>
      <c r="LPM20" s="397"/>
      <c r="LPN20" s="5"/>
      <c r="LPO20" s="5"/>
      <c r="LPP20" s="376"/>
      <c r="LPQ20" s="386"/>
      <c r="LPR20" s="386"/>
      <c r="LPS20" s="312"/>
      <c r="LPT20" s="389"/>
      <c r="LPU20" s="389"/>
      <c r="LPV20" s="389"/>
      <c r="LPW20" s="68"/>
      <c r="LPX20" s="68"/>
      <c r="LPY20" s="68"/>
      <c r="LPZ20" s="68"/>
      <c r="LQA20" s="68"/>
      <c r="LQB20" s="112"/>
      <c r="LQC20" s="112"/>
      <c r="LQD20" s="112"/>
      <c r="LRA20" s="5"/>
      <c r="LRB20" s="397"/>
      <c r="LRC20" s="397"/>
      <c r="LRD20" s="397"/>
      <c r="LRE20" s="397"/>
      <c r="LRF20" s="397"/>
      <c r="LRG20" s="397"/>
      <c r="LRH20" s="397"/>
      <c r="LRI20" s="397"/>
      <c r="LRJ20" s="397"/>
      <c r="LRK20" s="397"/>
      <c r="LRL20" s="397"/>
      <c r="LRM20" s="397"/>
      <c r="LRN20" s="397"/>
      <c r="LRO20" s="397"/>
      <c r="LRP20" s="397"/>
      <c r="LRQ20" s="397"/>
      <c r="LRR20" s="397"/>
      <c r="LRS20" s="397"/>
      <c r="LRT20" s="397"/>
      <c r="LRU20" s="397"/>
      <c r="LRV20" s="5"/>
      <c r="LRW20" s="5"/>
      <c r="LRX20" s="376"/>
      <c r="LRY20" s="386"/>
      <c r="LRZ20" s="386"/>
      <c r="LSA20" s="312"/>
      <c r="LSB20" s="389"/>
      <c r="LSC20" s="389"/>
      <c r="LSD20" s="389"/>
      <c r="LSE20" s="68"/>
      <c r="LSF20" s="68"/>
      <c r="LSG20" s="68"/>
      <c r="LSH20" s="68"/>
      <c r="LSI20" s="68"/>
      <c r="LSJ20" s="112"/>
      <c r="LSK20" s="112"/>
      <c r="LSL20" s="112"/>
      <c r="LTI20" s="5"/>
      <c r="LTJ20" s="397"/>
      <c r="LTK20" s="397"/>
      <c r="LTL20" s="397"/>
      <c r="LTM20" s="397"/>
      <c r="LTN20" s="397"/>
      <c r="LTO20" s="397"/>
      <c r="LTP20" s="397"/>
      <c r="LTQ20" s="397"/>
      <c r="LTR20" s="397"/>
      <c r="LTS20" s="397"/>
      <c r="LTT20" s="397"/>
      <c r="LTU20" s="397"/>
      <c r="LTV20" s="397"/>
      <c r="LTW20" s="397"/>
      <c r="LTX20" s="397"/>
      <c r="LTY20" s="397"/>
      <c r="LTZ20" s="397"/>
      <c r="LUA20" s="397"/>
      <c r="LUB20" s="397"/>
      <c r="LUC20" s="397"/>
      <c r="LUD20" s="5"/>
      <c r="LUE20" s="5"/>
      <c r="LUF20" s="376"/>
      <c r="LUG20" s="386"/>
      <c r="LUH20" s="386"/>
      <c r="LUI20" s="312"/>
      <c r="LUJ20" s="389"/>
      <c r="LUK20" s="389"/>
      <c r="LUL20" s="389"/>
      <c r="LUM20" s="68"/>
      <c r="LUN20" s="68"/>
      <c r="LUO20" s="68"/>
      <c r="LUP20" s="68"/>
      <c r="LUQ20" s="68"/>
      <c r="LUR20" s="112"/>
      <c r="LUS20" s="112"/>
      <c r="LUT20" s="112"/>
      <c r="LVQ20" s="5"/>
      <c r="LVR20" s="397"/>
      <c r="LVS20" s="397"/>
      <c r="LVT20" s="397"/>
      <c r="LVU20" s="397"/>
      <c r="LVV20" s="397"/>
      <c r="LVW20" s="397"/>
      <c r="LVX20" s="397"/>
      <c r="LVY20" s="397"/>
      <c r="LVZ20" s="397"/>
      <c r="LWA20" s="397"/>
      <c r="LWB20" s="397"/>
      <c r="LWC20" s="397"/>
      <c r="LWD20" s="397"/>
      <c r="LWE20" s="397"/>
      <c r="LWF20" s="397"/>
      <c r="LWG20" s="397"/>
      <c r="LWH20" s="397"/>
      <c r="LWI20" s="397"/>
      <c r="LWJ20" s="397"/>
      <c r="LWK20" s="397"/>
      <c r="LWL20" s="5"/>
      <c r="LWM20" s="5"/>
      <c r="LWN20" s="376"/>
      <c r="LWO20" s="386"/>
      <c r="LWP20" s="386"/>
      <c r="LWQ20" s="312"/>
      <c r="LWR20" s="389"/>
      <c r="LWS20" s="389"/>
      <c r="LWT20" s="389"/>
      <c r="LWU20" s="68"/>
      <c r="LWV20" s="68"/>
      <c r="LWW20" s="68"/>
      <c r="LWX20" s="68"/>
      <c r="LWY20" s="68"/>
      <c r="LWZ20" s="112"/>
      <c r="LXA20" s="112"/>
      <c r="LXB20" s="112"/>
      <c r="LXY20" s="5"/>
      <c r="LXZ20" s="397"/>
      <c r="LYA20" s="397"/>
      <c r="LYB20" s="397"/>
      <c r="LYC20" s="397"/>
      <c r="LYD20" s="397"/>
      <c r="LYE20" s="397"/>
      <c r="LYF20" s="397"/>
      <c r="LYG20" s="397"/>
      <c r="LYH20" s="397"/>
      <c r="LYI20" s="397"/>
      <c r="LYJ20" s="397"/>
      <c r="LYK20" s="397"/>
      <c r="LYL20" s="397"/>
      <c r="LYM20" s="397"/>
      <c r="LYN20" s="397"/>
      <c r="LYO20" s="397"/>
      <c r="LYP20" s="397"/>
      <c r="LYQ20" s="397"/>
      <c r="LYR20" s="397"/>
      <c r="LYS20" s="397"/>
      <c r="LYT20" s="5"/>
      <c r="LYU20" s="5"/>
      <c r="LYV20" s="376"/>
      <c r="LYW20" s="386"/>
      <c r="LYX20" s="386"/>
      <c r="LYY20" s="312"/>
      <c r="LYZ20" s="389"/>
      <c r="LZA20" s="389"/>
      <c r="LZB20" s="389"/>
      <c r="LZC20" s="68"/>
      <c r="LZD20" s="68"/>
      <c r="LZE20" s="68"/>
      <c r="LZF20" s="68"/>
      <c r="LZG20" s="68"/>
      <c r="LZH20" s="112"/>
      <c r="LZI20" s="112"/>
      <c r="LZJ20" s="112"/>
      <c r="MAG20" s="5"/>
      <c r="MAH20" s="397"/>
      <c r="MAI20" s="397"/>
      <c r="MAJ20" s="397"/>
      <c r="MAK20" s="397"/>
      <c r="MAL20" s="397"/>
      <c r="MAM20" s="397"/>
      <c r="MAN20" s="397"/>
      <c r="MAO20" s="397"/>
      <c r="MAP20" s="397"/>
      <c r="MAQ20" s="397"/>
      <c r="MAR20" s="397"/>
      <c r="MAS20" s="397"/>
      <c r="MAT20" s="397"/>
      <c r="MAU20" s="397"/>
      <c r="MAV20" s="397"/>
      <c r="MAW20" s="397"/>
      <c r="MAX20" s="397"/>
      <c r="MAY20" s="397"/>
      <c r="MAZ20" s="397"/>
      <c r="MBA20" s="397"/>
      <c r="MBB20" s="5"/>
      <c r="MBC20" s="5"/>
      <c r="MBD20" s="376"/>
      <c r="MBE20" s="386"/>
      <c r="MBF20" s="386"/>
      <c r="MBG20" s="312"/>
      <c r="MBH20" s="389"/>
      <c r="MBI20" s="389"/>
      <c r="MBJ20" s="389"/>
      <c r="MBK20" s="68"/>
      <c r="MBL20" s="68"/>
      <c r="MBM20" s="68"/>
      <c r="MBN20" s="68"/>
      <c r="MBO20" s="68"/>
      <c r="MBP20" s="112"/>
      <c r="MBQ20" s="112"/>
      <c r="MBR20" s="112"/>
      <c r="MCO20" s="5"/>
      <c r="MCP20" s="397"/>
      <c r="MCQ20" s="397"/>
      <c r="MCR20" s="397"/>
      <c r="MCS20" s="397"/>
      <c r="MCT20" s="397"/>
      <c r="MCU20" s="397"/>
      <c r="MCV20" s="397"/>
      <c r="MCW20" s="397"/>
      <c r="MCX20" s="397"/>
      <c r="MCY20" s="397"/>
      <c r="MCZ20" s="397"/>
      <c r="MDA20" s="397"/>
      <c r="MDB20" s="397"/>
      <c r="MDC20" s="397"/>
      <c r="MDD20" s="397"/>
      <c r="MDE20" s="397"/>
      <c r="MDF20" s="397"/>
      <c r="MDG20" s="397"/>
      <c r="MDH20" s="397"/>
      <c r="MDI20" s="397"/>
      <c r="MDJ20" s="5"/>
      <c r="MDK20" s="5"/>
      <c r="MDL20" s="376"/>
      <c r="MDM20" s="386"/>
      <c r="MDN20" s="386"/>
      <c r="MDO20" s="312"/>
      <c r="MDP20" s="389"/>
      <c r="MDQ20" s="389"/>
      <c r="MDR20" s="389"/>
      <c r="MDS20" s="68"/>
      <c r="MDT20" s="68"/>
      <c r="MDU20" s="68"/>
      <c r="MDV20" s="68"/>
      <c r="MDW20" s="68"/>
      <c r="MDX20" s="112"/>
      <c r="MDY20" s="112"/>
      <c r="MDZ20" s="112"/>
      <c r="MEW20" s="5"/>
      <c r="MEX20" s="397"/>
      <c r="MEY20" s="397"/>
      <c r="MEZ20" s="397"/>
      <c r="MFA20" s="397"/>
      <c r="MFB20" s="397"/>
      <c r="MFC20" s="397"/>
      <c r="MFD20" s="397"/>
      <c r="MFE20" s="397"/>
      <c r="MFF20" s="397"/>
      <c r="MFG20" s="397"/>
      <c r="MFH20" s="397"/>
      <c r="MFI20" s="397"/>
      <c r="MFJ20" s="397"/>
      <c r="MFK20" s="397"/>
      <c r="MFL20" s="397"/>
      <c r="MFM20" s="397"/>
      <c r="MFN20" s="397"/>
      <c r="MFO20" s="397"/>
      <c r="MFP20" s="397"/>
      <c r="MFQ20" s="397"/>
      <c r="MFR20" s="5"/>
      <c r="MFS20" s="5"/>
      <c r="MFT20" s="376"/>
      <c r="MFU20" s="386"/>
      <c r="MFV20" s="386"/>
      <c r="MFW20" s="312"/>
      <c r="MFX20" s="389"/>
      <c r="MFY20" s="389"/>
      <c r="MFZ20" s="389"/>
      <c r="MGA20" s="68"/>
      <c r="MGB20" s="68"/>
      <c r="MGC20" s="68"/>
      <c r="MGD20" s="68"/>
      <c r="MGE20" s="68"/>
      <c r="MGF20" s="112"/>
      <c r="MGG20" s="112"/>
      <c r="MGH20" s="112"/>
      <c r="MHE20" s="5"/>
      <c r="MHF20" s="397"/>
      <c r="MHG20" s="397"/>
      <c r="MHH20" s="397"/>
      <c r="MHI20" s="397"/>
      <c r="MHJ20" s="397"/>
      <c r="MHK20" s="397"/>
      <c r="MHL20" s="397"/>
      <c r="MHM20" s="397"/>
      <c r="MHN20" s="397"/>
      <c r="MHO20" s="397"/>
      <c r="MHP20" s="397"/>
      <c r="MHQ20" s="397"/>
      <c r="MHR20" s="397"/>
      <c r="MHS20" s="397"/>
      <c r="MHT20" s="397"/>
      <c r="MHU20" s="397"/>
      <c r="MHV20" s="397"/>
      <c r="MHW20" s="397"/>
      <c r="MHX20" s="397"/>
      <c r="MHY20" s="397"/>
      <c r="MHZ20" s="5"/>
      <c r="MIA20" s="5"/>
      <c r="MIB20" s="376"/>
      <c r="MIC20" s="386"/>
      <c r="MID20" s="386"/>
      <c r="MIE20" s="312"/>
      <c r="MIF20" s="389"/>
      <c r="MIG20" s="389"/>
      <c r="MIH20" s="389"/>
      <c r="MII20" s="68"/>
      <c r="MIJ20" s="68"/>
      <c r="MIK20" s="68"/>
      <c r="MIL20" s="68"/>
      <c r="MIM20" s="68"/>
      <c r="MIN20" s="112"/>
      <c r="MIO20" s="112"/>
      <c r="MIP20" s="112"/>
      <c r="MJM20" s="5"/>
      <c r="MJN20" s="397"/>
      <c r="MJO20" s="397"/>
      <c r="MJP20" s="397"/>
      <c r="MJQ20" s="397"/>
      <c r="MJR20" s="397"/>
      <c r="MJS20" s="397"/>
      <c r="MJT20" s="397"/>
      <c r="MJU20" s="397"/>
      <c r="MJV20" s="397"/>
      <c r="MJW20" s="397"/>
      <c r="MJX20" s="397"/>
      <c r="MJY20" s="397"/>
      <c r="MJZ20" s="397"/>
      <c r="MKA20" s="397"/>
      <c r="MKB20" s="397"/>
      <c r="MKC20" s="397"/>
      <c r="MKD20" s="397"/>
      <c r="MKE20" s="397"/>
      <c r="MKF20" s="397"/>
      <c r="MKG20" s="397"/>
      <c r="MKH20" s="5"/>
      <c r="MKI20" s="5"/>
      <c r="MKJ20" s="376"/>
      <c r="MKK20" s="386"/>
      <c r="MKL20" s="386"/>
      <c r="MKM20" s="312"/>
      <c r="MKN20" s="389"/>
      <c r="MKO20" s="389"/>
      <c r="MKP20" s="389"/>
      <c r="MKQ20" s="68"/>
      <c r="MKR20" s="68"/>
      <c r="MKS20" s="68"/>
      <c r="MKT20" s="68"/>
      <c r="MKU20" s="68"/>
      <c r="MKV20" s="112"/>
      <c r="MKW20" s="112"/>
      <c r="MKX20" s="112"/>
      <c r="MLU20" s="5"/>
      <c r="MLV20" s="397"/>
      <c r="MLW20" s="397"/>
      <c r="MLX20" s="397"/>
      <c r="MLY20" s="397"/>
      <c r="MLZ20" s="397"/>
      <c r="MMA20" s="397"/>
      <c r="MMB20" s="397"/>
      <c r="MMC20" s="397"/>
      <c r="MMD20" s="397"/>
      <c r="MME20" s="397"/>
      <c r="MMF20" s="397"/>
      <c r="MMG20" s="397"/>
      <c r="MMH20" s="397"/>
      <c r="MMI20" s="397"/>
      <c r="MMJ20" s="397"/>
      <c r="MMK20" s="397"/>
      <c r="MML20" s="397"/>
      <c r="MMM20" s="397"/>
      <c r="MMN20" s="397"/>
      <c r="MMO20" s="397"/>
      <c r="MMP20" s="5"/>
      <c r="MMQ20" s="5"/>
      <c r="MMR20" s="376"/>
      <c r="MMS20" s="386"/>
      <c r="MMT20" s="386"/>
      <c r="MMU20" s="312"/>
      <c r="MMV20" s="389"/>
      <c r="MMW20" s="389"/>
      <c r="MMX20" s="389"/>
      <c r="MMY20" s="68"/>
      <c r="MMZ20" s="68"/>
      <c r="MNA20" s="68"/>
      <c r="MNB20" s="68"/>
      <c r="MNC20" s="68"/>
      <c r="MND20" s="112"/>
      <c r="MNE20" s="112"/>
      <c r="MNF20" s="112"/>
      <c r="MOC20" s="5"/>
      <c r="MOD20" s="397"/>
      <c r="MOE20" s="397"/>
      <c r="MOF20" s="397"/>
      <c r="MOG20" s="397"/>
      <c r="MOH20" s="397"/>
      <c r="MOI20" s="397"/>
      <c r="MOJ20" s="397"/>
      <c r="MOK20" s="397"/>
      <c r="MOL20" s="397"/>
      <c r="MOM20" s="397"/>
      <c r="MON20" s="397"/>
      <c r="MOO20" s="397"/>
      <c r="MOP20" s="397"/>
      <c r="MOQ20" s="397"/>
      <c r="MOR20" s="397"/>
      <c r="MOS20" s="397"/>
      <c r="MOT20" s="397"/>
      <c r="MOU20" s="397"/>
      <c r="MOV20" s="397"/>
      <c r="MOW20" s="397"/>
      <c r="MOX20" s="5"/>
      <c r="MOY20" s="5"/>
      <c r="MOZ20" s="376"/>
      <c r="MPA20" s="386"/>
      <c r="MPB20" s="386"/>
      <c r="MPC20" s="312"/>
      <c r="MPD20" s="389"/>
      <c r="MPE20" s="389"/>
      <c r="MPF20" s="389"/>
      <c r="MPG20" s="68"/>
      <c r="MPH20" s="68"/>
      <c r="MPI20" s="68"/>
      <c r="MPJ20" s="68"/>
      <c r="MPK20" s="68"/>
      <c r="MPL20" s="112"/>
      <c r="MPM20" s="112"/>
      <c r="MPN20" s="112"/>
      <c r="MQK20" s="5"/>
      <c r="MQL20" s="397"/>
      <c r="MQM20" s="397"/>
      <c r="MQN20" s="397"/>
      <c r="MQO20" s="397"/>
      <c r="MQP20" s="397"/>
      <c r="MQQ20" s="397"/>
      <c r="MQR20" s="397"/>
      <c r="MQS20" s="397"/>
      <c r="MQT20" s="397"/>
      <c r="MQU20" s="397"/>
      <c r="MQV20" s="397"/>
      <c r="MQW20" s="397"/>
      <c r="MQX20" s="397"/>
      <c r="MQY20" s="397"/>
      <c r="MQZ20" s="397"/>
      <c r="MRA20" s="397"/>
      <c r="MRB20" s="397"/>
      <c r="MRC20" s="397"/>
      <c r="MRD20" s="397"/>
      <c r="MRE20" s="397"/>
      <c r="MRF20" s="5"/>
      <c r="MRG20" s="5"/>
      <c r="MRH20" s="376"/>
      <c r="MRI20" s="386"/>
      <c r="MRJ20" s="386"/>
      <c r="MRK20" s="312"/>
      <c r="MRL20" s="389"/>
      <c r="MRM20" s="389"/>
      <c r="MRN20" s="389"/>
      <c r="MRO20" s="68"/>
      <c r="MRP20" s="68"/>
      <c r="MRQ20" s="68"/>
      <c r="MRR20" s="68"/>
      <c r="MRS20" s="68"/>
      <c r="MRT20" s="112"/>
      <c r="MRU20" s="112"/>
      <c r="MRV20" s="112"/>
      <c r="MSS20" s="5"/>
      <c r="MST20" s="397"/>
      <c r="MSU20" s="397"/>
      <c r="MSV20" s="397"/>
      <c r="MSW20" s="397"/>
      <c r="MSX20" s="397"/>
      <c r="MSY20" s="397"/>
      <c r="MSZ20" s="397"/>
      <c r="MTA20" s="397"/>
      <c r="MTB20" s="397"/>
      <c r="MTC20" s="397"/>
      <c r="MTD20" s="397"/>
      <c r="MTE20" s="397"/>
      <c r="MTF20" s="397"/>
      <c r="MTG20" s="397"/>
      <c r="MTH20" s="397"/>
      <c r="MTI20" s="397"/>
      <c r="MTJ20" s="397"/>
      <c r="MTK20" s="397"/>
      <c r="MTL20" s="397"/>
      <c r="MTM20" s="397"/>
      <c r="MTN20" s="5"/>
      <c r="MTO20" s="5"/>
      <c r="MTP20" s="376"/>
      <c r="MTQ20" s="386"/>
      <c r="MTR20" s="386"/>
      <c r="MTS20" s="312"/>
      <c r="MTT20" s="389"/>
      <c r="MTU20" s="389"/>
      <c r="MTV20" s="389"/>
      <c r="MTW20" s="68"/>
      <c r="MTX20" s="68"/>
      <c r="MTY20" s="68"/>
      <c r="MTZ20" s="68"/>
      <c r="MUA20" s="68"/>
      <c r="MUB20" s="112"/>
      <c r="MUC20" s="112"/>
      <c r="MUD20" s="112"/>
      <c r="MVA20" s="5"/>
      <c r="MVB20" s="397"/>
      <c r="MVC20" s="397"/>
      <c r="MVD20" s="397"/>
      <c r="MVE20" s="397"/>
      <c r="MVF20" s="397"/>
      <c r="MVG20" s="397"/>
      <c r="MVH20" s="397"/>
      <c r="MVI20" s="397"/>
      <c r="MVJ20" s="397"/>
      <c r="MVK20" s="397"/>
      <c r="MVL20" s="397"/>
      <c r="MVM20" s="397"/>
      <c r="MVN20" s="397"/>
      <c r="MVO20" s="397"/>
      <c r="MVP20" s="397"/>
      <c r="MVQ20" s="397"/>
      <c r="MVR20" s="397"/>
      <c r="MVS20" s="397"/>
      <c r="MVT20" s="397"/>
      <c r="MVU20" s="397"/>
      <c r="MVV20" s="5"/>
      <c r="MVW20" s="5"/>
      <c r="MVX20" s="376"/>
      <c r="MVY20" s="386"/>
      <c r="MVZ20" s="386"/>
      <c r="MWA20" s="312"/>
      <c r="MWB20" s="389"/>
      <c r="MWC20" s="389"/>
      <c r="MWD20" s="389"/>
      <c r="MWE20" s="68"/>
      <c r="MWF20" s="68"/>
      <c r="MWG20" s="68"/>
      <c r="MWH20" s="68"/>
      <c r="MWI20" s="68"/>
      <c r="MWJ20" s="112"/>
      <c r="MWK20" s="112"/>
      <c r="MWL20" s="112"/>
      <c r="MXI20" s="5"/>
      <c r="MXJ20" s="397"/>
      <c r="MXK20" s="397"/>
      <c r="MXL20" s="397"/>
      <c r="MXM20" s="397"/>
      <c r="MXN20" s="397"/>
      <c r="MXO20" s="397"/>
      <c r="MXP20" s="397"/>
      <c r="MXQ20" s="397"/>
      <c r="MXR20" s="397"/>
      <c r="MXS20" s="397"/>
      <c r="MXT20" s="397"/>
      <c r="MXU20" s="397"/>
      <c r="MXV20" s="397"/>
      <c r="MXW20" s="397"/>
      <c r="MXX20" s="397"/>
      <c r="MXY20" s="397"/>
      <c r="MXZ20" s="397"/>
      <c r="MYA20" s="397"/>
      <c r="MYB20" s="397"/>
      <c r="MYC20" s="397"/>
      <c r="MYD20" s="5"/>
      <c r="MYE20" s="5"/>
      <c r="MYF20" s="376"/>
      <c r="MYG20" s="386"/>
      <c r="MYH20" s="386"/>
      <c r="MYI20" s="312"/>
      <c r="MYJ20" s="389"/>
      <c r="MYK20" s="389"/>
      <c r="MYL20" s="389"/>
      <c r="MYM20" s="68"/>
      <c r="MYN20" s="68"/>
      <c r="MYO20" s="68"/>
      <c r="MYP20" s="68"/>
      <c r="MYQ20" s="68"/>
      <c r="MYR20" s="112"/>
      <c r="MYS20" s="112"/>
      <c r="MYT20" s="112"/>
      <c r="MZQ20" s="5"/>
      <c r="MZR20" s="397"/>
      <c r="MZS20" s="397"/>
      <c r="MZT20" s="397"/>
      <c r="MZU20" s="397"/>
      <c r="MZV20" s="397"/>
      <c r="MZW20" s="397"/>
      <c r="MZX20" s="397"/>
      <c r="MZY20" s="397"/>
      <c r="MZZ20" s="397"/>
      <c r="NAA20" s="397"/>
      <c r="NAB20" s="397"/>
      <c r="NAC20" s="397"/>
      <c r="NAD20" s="397"/>
      <c r="NAE20" s="397"/>
      <c r="NAF20" s="397"/>
      <c r="NAG20" s="397"/>
      <c r="NAH20" s="397"/>
      <c r="NAI20" s="397"/>
      <c r="NAJ20" s="397"/>
      <c r="NAK20" s="397"/>
      <c r="NAL20" s="5"/>
      <c r="NAM20" s="5"/>
      <c r="NAN20" s="376"/>
      <c r="NAO20" s="386"/>
      <c r="NAP20" s="386"/>
      <c r="NAQ20" s="312"/>
      <c r="NAR20" s="389"/>
      <c r="NAS20" s="389"/>
      <c r="NAT20" s="389"/>
      <c r="NAU20" s="68"/>
      <c r="NAV20" s="68"/>
      <c r="NAW20" s="68"/>
      <c r="NAX20" s="68"/>
      <c r="NAY20" s="68"/>
      <c r="NAZ20" s="112"/>
      <c r="NBA20" s="112"/>
      <c r="NBB20" s="112"/>
      <c r="NBY20" s="5"/>
      <c r="NBZ20" s="397"/>
      <c r="NCA20" s="397"/>
      <c r="NCB20" s="397"/>
      <c r="NCC20" s="397"/>
      <c r="NCD20" s="397"/>
      <c r="NCE20" s="397"/>
      <c r="NCF20" s="397"/>
      <c r="NCG20" s="397"/>
      <c r="NCH20" s="397"/>
      <c r="NCI20" s="397"/>
      <c r="NCJ20" s="397"/>
      <c r="NCK20" s="397"/>
      <c r="NCL20" s="397"/>
      <c r="NCM20" s="397"/>
      <c r="NCN20" s="397"/>
      <c r="NCO20" s="397"/>
      <c r="NCP20" s="397"/>
      <c r="NCQ20" s="397"/>
      <c r="NCR20" s="397"/>
      <c r="NCS20" s="397"/>
      <c r="NCT20" s="5"/>
      <c r="NCU20" s="5"/>
      <c r="NCV20" s="376"/>
      <c r="NCW20" s="386"/>
      <c r="NCX20" s="386"/>
      <c r="NCY20" s="312"/>
      <c r="NCZ20" s="389"/>
      <c r="NDA20" s="389"/>
      <c r="NDB20" s="389"/>
      <c r="NDC20" s="68"/>
      <c r="NDD20" s="68"/>
      <c r="NDE20" s="68"/>
      <c r="NDF20" s="68"/>
      <c r="NDG20" s="68"/>
      <c r="NDH20" s="112"/>
      <c r="NDI20" s="112"/>
      <c r="NDJ20" s="112"/>
      <c r="NEG20" s="5"/>
      <c r="NEH20" s="397"/>
      <c r="NEI20" s="397"/>
      <c r="NEJ20" s="397"/>
      <c r="NEK20" s="397"/>
      <c r="NEL20" s="397"/>
      <c r="NEM20" s="397"/>
      <c r="NEN20" s="397"/>
      <c r="NEO20" s="397"/>
      <c r="NEP20" s="397"/>
      <c r="NEQ20" s="397"/>
      <c r="NER20" s="397"/>
      <c r="NES20" s="397"/>
      <c r="NET20" s="397"/>
      <c r="NEU20" s="397"/>
      <c r="NEV20" s="397"/>
      <c r="NEW20" s="397"/>
      <c r="NEX20" s="397"/>
      <c r="NEY20" s="397"/>
      <c r="NEZ20" s="397"/>
      <c r="NFA20" s="397"/>
      <c r="NFB20" s="5"/>
      <c r="NFC20" s="5"/>
      <c r="NFD20" s="376"/>
      <c r="NFE20" s="386"/>
      <c r="NFF20" s="386"/>
      <c r="NFG20" s="312"/>
      <c r="NFH20" s="389"/>
      <c r="NFI20" s="389"/>
      <c r="NFJ20" s="389"/>
      <c r="NFK20" s="68"/>
      <c r="NFL20" s="68"/>
      <c r="NFM20" s="68"/>
      <c r="NFN20" s="68"/>
      <c r="NFO20" s="68"/>
      <c r="NFP20" s="112"/>
      <c r="NFQ20" s="112"/>
      <c r="NFR20" s="112"/>
      <c r="NGO20" s="5"/>
      <c r="NGP20" s="397"/>
      <c r="NGQ20" s="397"/>
      <c r="NGR20" s="397"/>
      <c r="NGS20" s="397"/>
      <c r="NGT20" s="397"/>
      <c r="NGU20" s="397"/>
      <c r="NGV20" s="397"/>
      <c r="NGW20" s="397"/>
      <c r="NGX20" s="397"/>
      <c r="NGY20" s="397"/>
      <c r="NGZ20" s="397"/>
      <c r="NHA20" s="397"/>
      <c r="NHB20" s="397"/>
      <c r="NHC20" s="397"/>
      <c r="NHD20" s="397"/>
      <c r="NHE20" s="397"/>
      <c r="NHF20" s="397"/>
      <c r="NHG20" s="397"/>
      <c r="NHH20" s="397"/>
      <c r="NHI20" s="397"/>
      <c r="NHJ20" s="5"/>
      <c r="NHK20" s="5"/>
      <c r="NHL20" s="376"/>
      <c r="NHM20" s="386"/>
      <c r="NHN20" s="386"/>
      <c r="NHO20" s="312"/>
      <c r="NHP20" s="389"/>
      <c r="NHQ20" s="389"/>
      <c r="NHR20" s="389"/>
      <c r="NHS20" s="68"/>
      <c r="NHT20" s="68"/>
      <c r="NHU20" s="68"/>
      <c r="NHV20" s="68"/>
      <c r="NHW20" s="68"/>
      <c r="NHX20" s="112"/>
      <c r="NHY20" s="112"/>
      <c r="NHZ20" s="112"/>
      <c r="NIW20" s="5"/>
      <c r="NIX20" s="397"/>
      <c r="NIY20" s="397"/>
      <c r="NIZ20" s="397"/>
      <c r="NJA20" s="397"/>
      <c r="NJB20" s="397"/>
      <c r="NJC20" s="397"/>
      <c r="NJD20" s="397"/>
      <c r="NJE20" s="397"/>
      <c r="NJF20" s="397"/>
      <c r="NJG20" s="397"/>
      <c r="NJH20" s="397"/>
      <c r="NJI20" s="397"/>
      <c r="NJJ20" s="397"/>
      <c r="NJK20" s="397"/>
      <c r="NJL20" s="397"/>
      <c r="NJM20" s="397"/>
      <c r="NJN20" s="397"/>
      <c r="NJO20" s="397"/>
      <c r="NJP20" s="397"/>
      <c r="NJQ20" s="397"/>
      <c r="NJR20" s="5"/>
      <c r="NJS20" s="5"/>
      <c r="NJT20" s="376"/>
      <c r="NJU20" s="386"/>
      <c r="NJV20" s="386"/>
      <c r="NJW20" s="312"/>
      <c r="NJX20" s="389"/>
      <c r="NJY20" s="389"/>
      <c r="NJZ20" s="389"/>
      <c r="NKA20" s="68"/>
      <c r="NKB20" s="68"/>
      <c r="NKC20" s="68"/>
      <c r="NKD20" s="68"/>
      <c r="NKE20" s="68"/>
      <c r="NKF20" s="112"/>
      <c r="NKG20" s="112"/>
      <c r="NKH20" s="112"/>
      <c r="NLE20" s="5"/>
      <c r="NLF20" s="397"/>
      <c r="NLG20" s="397"/>
      <c r="NLH20" s="397"/>
      <c r="NLI20" s="397"/>
      <c r="NLJ20" s="397"/>
      <c r="NLK20" s="397"/>
      <c r="NLL20" s="397"/>
      <c r="NLM20" s="397"/>
      <c r="NLN20" s="397"/>
      <c r="NLO20" s="397"/>
      <c r="NLP20" s="397"/>
      <c r="NLQ20" s="397"/>
      <c r="NLR20" s="397"/>
      <c r="NLS20" s="397"/>
      <c r="NLT20" s="397"/>
      <c r="NLU20" s="397"/>
      <c r="NLV20" s="397"/>
      <c r="NLW20" s="397"/>
      <c r="NLX20" s="397"/>
      <c r="NLY20" s="397"/>
      <c r="NLZ20" s="5"/>
      <c r="NMA20" s="5"/>
      <c r="NMB20" s="376"/>
      <c r="NMC20" s="386"/>
      <c r="NMD20" s="386"/>
      <c r="NME20" s="312"/>
      <c r="NMF20" s="389"/>
      <c r="NMG20" s="389"/>
      <c r="NMH20" s="389"/>
      <c r="NMI20" s="68"/>
      <c r="NMJ20" s="68"/>
      <c r="NMK20" s="68"/>
      <c r="NML20" s="68"/>
      <c r="NMM20" s="68"/>
      <c r="NMN20" s="112"/>
      <c r="NMO20" s="112"/>
      <c r="NMP20" s="112"/>
      <c r="NNM20" s="5"/>
      <c r="NNN20" s="397"/>
      <c r="NNO20" s="397"/>
      <c r="NNP20" s="397"/>
      <c r="NNQ20" s="397"/>
      <c r="NNR20" s="397"/>
      <c r="NNS20" s="397"/>
      <c r="NNT20" s="397"/>
      <c r="NNU20" s="397"/>
      <c r="NNV20" s="397"/>
      <c r="NNW20" s="397"/>
      <c r="NNX20" s="397"/>
      <c r="NNY20" s="397"/>
      <c r="NNZ20" s="397"/>
      <c r="NOA20" s="397"/>
      <c r="NOB20" s="397"/>
      <c r="NOC20" s="397"/>
      <c r="NOD20" s="397"/>
      <c r="NOE20" s="397"/>
      <c r="NOF20" s="397"/>
      <c r="NOG20" s="397"/>
      <c r="NOH20" s="5"/>
      <c r="NOI20" s="5"/>
      <c r="NOJ20" s="376"/>
      <c r="NOK20" s="386"/>
      <c r="NOL20" s="386"/>
      <c r="NOM20" s="312"/>
      <c r="NON20" s="389"/>
      <c r="NOO20" s="389"/>
      <c r="NOP20" s="389"/>
      <c r="NOQ20" s="68"/>
      <c r="NOR20" s="68"/>
      <c r="NOS20" s="68"/>
      <c r="NOT20" s="68"/>
      <c r="NOU20" s="68"/>
      <c r="NOV20" s="112"/>
      <c r="NOW20" s="112"/>
      <c r="NOX20" s="112"/>
      <c r="NPU20" s="5"/>
      <c r="NPV20" s="397"/>
      <c r="NPW20" s="397"/>
      <c r="NPX20" s="397"/>
      <c r="NPY20" s="397"/>
      <c r="NPZ20" s="397"/>
      <c r="NQA20" s="397"/>
      <c r="NQB20" s="397"/>
      <c r="NQC20" s="397"/>
      <c r="NQD20" s="397"/>
      <c r="NQE20" s="397"/>
      <c r="NQF20" s="397"/>
      <c r="NQG20" s="397"/>
      <c r="NQH20" s="397"/>
      <c r="NQI20" s="397"/>
      <c r="NQJ20" s="397"/>
      <c r="NQK20" s="397"/>
      <c r="NQL20" s="397"/>
      <c r="NQM20" s="397"/>
      <c r="NQN20" s="397"/>
      <c r="NQO20" s="397"/>
      <c r="NQP20" s="5"/>
      <c r="NQQ20" s="5"/>
      <c r="NQR20" s="376"/>
      <c r="NQS20" s="386"/>
      <c r="NQT20" s="386"/>
      <c r="NQU20" s="312"/>
      <c r="NQV20" s="389"/>
      <c r="NQW20" s="389"/>
      <c r="NQX20" s="389"/>
      <c r="NQY20" s="68"/>
      <c r="NQZ20" s="68"/>
      <c r="NRA20" s="68"/>
      <c r="NRB20" s="68"/>
      <c r="NRC20" s="68"/>
      <c r="NRD20" s="112"/>
      <c r="NRE20" s="112"/>
      <c r="NRF20" s="112"/>
      <c r="NSC20" s="5"/>
      <c r="NSD20" s="397"/>
      <c r="NSE20" s="397"/>
      <c r="NSF20" s="397"/>
      <c r="NSG20" s="397"/>
      <c r="NSH20" s="397"/>
      <c r="NSI20" s="397"/>
      <c r="NSJ20" s="397"/>
      <c r="NSK20" s="397"/>
      <c r="NSL20" s="397"/>
      <c r="NSM20" s="397"/>
      <c r="NSN20" s="397"/>
      <c r="NSO20" s="397"/>
      <c r="NSP20" s="397"/>
      <c r="NSQ20" s="397"/>
      <c r="NSR20" s="397"/>
      <c r="NSS20" s="397"/>
      <c r="NST20" s="397"/>
      <c r="NSU20" s="397"/>
      <c r="NSV20" s="397"/>
      <c r="NSW20" s="397"/>
      <c r="NSX20" s="5"/>
      <c r="NSY20" s="5"/>
      <c r="NSZ20" s="376"/>
      <c r="NTA20" s="386"/>
      <c r="NTB20" s="386"/>
      <c r="NTC20" s="312"/>
      <c r="NTD20" s="389"/>
      <c r="NTE20" s="389"/>
      <c r="NTF20" s="389"/>
      <c r="NTG20" s="68"/>
      <c r="NTH20" s="68"/>
      <c r="NTI20" s="68"/>
      <c r="NTJ20" s="68"/>
      <c r="NTK20" s="68"/>
      <c r="NTL20" s="112"/>
      <c r="NTM20" s="112"/>
      <c r="NTN20" s="112"/>
      <c r="NUK20" s="5"/>
      <c r="NUL20" s="397"/>
      <c r="NUM20" s="397"/>
      <c r="NUN20" s="397"/>
      <c r="NUO20" s="397"/>
      <c r="NUP20" s="397"/>
      <c r="NUQ20" s="397"/>
      <c r="NUR20" s="397"/>
      <c r="NUS20" s="397"/>
      <c r="NUT20" s="397"/>
      <c r="NUU20" s="397"/>
      <c r="NUV20" s="397"/>
      <c r="NUW20" s="397"/>
      <c r="NUX20" s="397"/>
      <c r="NUY20" s="397"/>
      <c r="NUZ20" s="397"/>
      <c r="NVA20" s="397"/>
      <c r="NVB20" s="397"/>
      <c r="NVC20" s="397"/>
      <c r="NVD20" s="397"/>
      <c r="NVE20" s="397"/>
      <c r="NVF20" s="5"/>
      <c r="NVG20" s="5"/>
      <c r="NVH20" s="376"/>
      <c r="NVI20" s="386"/>
      <c r="NVJ20" s="386"/>
      <c r="NVK20" s="312"/>
      <c r="NVL20" s="389"/>
      <c r="NVM20" s="389"/>
      <c r="NVN20" s="389"/>
      <c r="NVO20" s="68"/>
      <c r="NVP20" s="68"/>
      <c r="NVQ20" s="68"/>
      <c r="NVR20" s="68"/>
      <c r="NVS20" s="68"/>
      <c r="NVT20" s="112"/>
      <c r="NVU20" s="112"/>
      <c r="NVV20" s="112"/>
      <c r="NWS20" s="5"/>
      <c r="NWT20" s="397"/>
      <c r="NWU20" s="397"/>
      <c r="NWV20" s="397"/>
      <c r="NWW20" s="397"/>
      <c r="NWX20" s="397"/>
      <c r="NWY20" s="397"/>
      <c r="NWZ20" s="397"/>
      <c r="NXA20" s="397"/>
      <c r="NXB20" s="397"/>
      <c r="NXC20" s="397"/>
      <c r="NXD20" s="397"/>
      <c r="NXE20" s="397"/>
      <c r="NXF20" s="397"/>
      <c r="NXG20" s="397"/>
      <c r="NXH20" s="397"/>
      <c r="NXI20" s="397"/>
      <c r="NXJ20" s="397"/>
      <c r="NXK20" s="397"/>
      <c r="NXL20" s="397"/>
      <c r="NXM20" s="397"/>
      <c r="NXN20" s="5"/>
      <c r="NXO20" s="5"/>
      <c r="NXP20" s="376"/>
      <c r="NXQ20" s="386"/>
      <c r="NXR20" s="386"/>
      <c r="NXS20" s="312"/>
      <c r="NXT20" s="389"/>
      <c r="NXU20" s="389"/>
      <c r="NXV20" s="389"/>
      <c r="NXW20" s="68"/>
      <c r="NXX20" s="68"/>
      <c r="NXY20" s="68"/>
      <c r="NXZ20" s="68"/>
      <c r="NYA20" s="68"/>
      <c r="NYB20" s="112"/>
      <c r="NYC20" s="112"/>
      <c r="NYD20" s="112"/>
      <c r="NZA20" s="5"/>
      <c r="NZB20" s="397"/>
      <c r="NZC20" s="397"/>
      <c r="NZD20" s="397"/>
      <c r="NZE20" s="397"/>
      <c r="NZF20" s="397"/>
      <c r="NZG20" s="397"/>
      <c r="NZH20" s="397"/>
      <c r="NZI20" s="397"/>
      <c r="NZJ20" s="397"/>
      <c r="NZK20" s="397"/>
      <c r="NZL20" s="397"/>
      <c r="NZM20" s="397"/>
      <c r="NZN20" s="397"/>
      <c r="NZO20" s="397"/>
      <c r="NZP20" s="397"/>
      <c r="NZQ20" s="397"/>
      <c r="NZR20" s="397"/>
      <c r="NZS20" s="397"/>
      <c r="NZT20" s="397"/>
      <c r="NZU20" s="397"/>
      <c r="NZV20" s="5"/>
      <c r="NZW20" s="5"/>
      <c r="NZX20" s="376"/>
      <c r="NZY20" s="386"/>
      <c r="NZZ20" s="386"/>
      <c r="OAA20" s="312"/>
      <c r="OAB20" s="389"/>
      <c r="OAC20" s="389"/>
      <c r="OAD20" s="389"/>
      <c r="OAE20" s="68"/>
      <c r="OAF20" s="68"/>
      <c r="OAG20" s="68"/>
      <c r="OAH20" s="68"/>
      <c r="OAI20" s="68"/>
      <c r="OAJ20" s="112"/>
      <c r="OAK20" s="112"/>
      <c r="OAL20" s="112"/>
      <c r="OBI20" s="5"/>
      <c r="OBJ20" s="397"/>
      <c r="OBK20" s="397"/>
      <c r="OBL20" s="397"/>
      <c r="OBM20" s="397"/>
      <c r="OBN20" s="397"/>
      <c r="OBO20" s="397"/>
      <c r="OBP20" s="397"/>
      <c r="OBQ20" s="397"/>
      <c r="OBR20" s="397"/>
      <c r="OBS20" s="397"/>
      <c r="OBT20" s="397"/>
      <c r="OBU20" s="397"/>
      <c r="OBV20" s="397"/>
      <c r="OBW20" s="397"/>
      <c r="OBX20" s="397"/>
      <c r="OBY20" s="397"/>
      <c r="OBZ20" s="397"/>
      <c r="OCA20" s="397"/>
      <c r="OCB20" s="397"/>
      <c r="OCC20" s="397"/>
      <c r="OCD20" s="5"/>
      <c r="OCE20" s="5"/>
      <c r="OCF20" s="376"/>
      <c r="OCG20" s="386"/>
      <c r="OCH20" s="386"/>
      <c r="OCI20" s="312"/>
      <c r="OCJ20" s="389"/>
      <c r="OCK20" s="389"/>
      <c r="OCL20" s="389"/>
      <c r="OCM20" s="68"/>
      <c r="OCN20" s="68"/>
      <c r="OCO20" s="68"/>
      <c r="OCP20" s="68"/>
      <c r="OCQ20" s="68"/>
      <c r="OCR20" s="112"/>
      <c r="OCS20" s="112"/>
      <c r="OCT20" s="112"/>
      <c r="ODQ20" s="5"/>
      <c r="ODR20" s="397"/>
      <c r="ODS20" s="397"/>
      <c r="ODT20" s="397"/>
      <c r="ODU20" s="397"/>
      <c r="ODV20" s="397"/>
      <c r="ODW20" s="397"/>
      <c r="ODX20" s="397"/>
      <c r="ODY20" s="397"/>
      <c r="ODZ20" s="397"/>
      <c r="OEA20" s="397"/>
      <c r="OEB20" s="397"/>
      <c r="OEC20" s="397"/>
      <c r="OED20" s="397"/>
      <c r="OEE20" s="397"/>
      <c r="OEF20" s="397"/>
      <c r="OEG20" s="397"/>
      <c r="OEH20" s="397"/>
      <c r="OEI20" s="397"/>
      <c r="OEJ20" s="397"/>
      <c r="OEK20" s="397"/>
      <c r="OEL20" s="5"/>
      <c r="OEM20" s="5"/>
      <c r="OEN20" s="376"/>
      <c r="OEO20" s="386"/>
      <c r="OEP20" s="386"/>
      <c r="OEQ20" s="312"/>
      <c r="OER20" s="389"/>
      <c r="OES20" s="389"/>
      <c r="OET20" s="389"/>
      <c r="OEU20" s="68"/>
      <c r="OEV20" s="68"/>
      <c r="OEW20" s="68"/>
      <c r="OEX20" s="68"/>
      <c r="OEY20" s="68"/>
      <c r="OEZ20" s="112"/>
      <c r="OFA20" s="112"/>
      <c r="OFB20" s="112"/>
      <c r="OFY20" s="5"/>
      <c r="OFZ20" s="397"/>
      <c r="OGA20" s="397"/>
      <c r="OGB20" s="397"/>
      <c r="OGC20" s="397"/>
      <c r="OGD20" s="397"/>
      <c r="OGE20" s="397"/>
      <c r="OGF20" s="397"/>
      <c r="OGG20" s="397"/>
      <c r="OGH20" s="397"/>
      <c r="OGI20" s="397"/>
      <c r="OGJ20" s="397"/>
      <c r="OGK20" s="397"/>
      <c r="OGL20" s="397"/>
      <c r="OGM20" s="397"/>
      <c r="OGN20" s="397"/>
      <c r="OGO20" s="397"/>
      <c r="OGP20" s="397"/>
      <c r="OGQ20" s="397"/>
      <c r="OGR20" s="397"/>
      <c r="OGS20" s="397"/>
      <c r="OGT20" s="5"/>
      <c r="OGU20" s="5"/>
      <c r="OGV20" s="376"/>
      <c r="OGW20" s="386"/>
      <c r="OGX20" s="386"/>
      <c r="OGY20" s="312"/>
      <c r="OGZ20" s="389"/>
      <c r="OHA20" s="389"/>
      <c r="OHB20" s="389"/>
      <c r="OHC20" s="68"/>
      <c r="OHD20" s="68"/>
      <c r="OHE20" s="68"/>
      <c r="OHF20" s="68"/>
      <c r="OHG20" s="68"/>
      <c r="OHH20" s="112"/>
      <c r="OHI20" s="112"/>
      <c r="OHJ20" s="112"/>
      <c r="OIG20" s="5"/>
      <c r="OIH20" s="397"/>
      <c r="OII20" s="397"/>
      <c r="OIJ20" s="397"/>
      <c r="OIK20" s="397"/>
      <c r="OIL20" s="397"/>
      <c r="OIM20" s="397"/>
      <c r="OIN20" s="397"/>
      <c r="OIO20" s="397"/>
      <c r="OIP20" s="397"/>
      <c r="OIQ20" s="397"/>
      <c r="OIR20" s="397"/>
      <c r="OIS20" s="397"/>
      <c r="OIT20" s="397"/>
      <c r="OIU20" s="397"/>
      <c r="OIV20" s="397"/>
      <c r="OIW20" s="397"/>
      <c r="OIX20" s="397"/>
      <c r="OIY20" s="397"/>
      <c r="OIZ20" s="397"/>
      <c r="OJA20" s="397"/>
      <c r="OJB20" s="5"/>
      <c r="OJC20" s="5"/>
      <c r="OJD20" s="376"/>
      <c r="OJE20" s="386"/>
      <c r="OJF20" s="386"/>
      <c r="OJG20" s="312"/>
      <c r="OJH20" s="389"/>
      <c r="OJI20" s="389"/>
      <c r="OJJ20" s="389"/>
      <c r="OJK20" s="68"/>
      <c r="OJL20" s="68"/>
      <c r="OJM20" s="68"/>
      <c r="OJN20" s="68"/>
      <c r="OJO20" s="68"/>
      <c r="OJP20" s="112"/>
      <c r="OJQ20" s="112"/>
      <c r="OJR20" s="112"/>
      <c r="OKO20" s="5"/>
      <c r="OKP20" s="397"/>
      <c r="OKQ20" s="397"/>
      <c r="OKR20" s="397"/>
      <c r="OKS20" s="397"/>
      <c r="OKT20" s="397"/>
      <c r="OKU20" s="397"/>
      <c r="OKV20" s="397"/>
      <c r="OKW20" s="397"/>
      <c r="OKX20" s="397"/>
      <c r="OKY20" s="397"/>
      <c r="OKZ20" s="397"/>
      <c r="OLA20" s="397"/>
      <c r="OLB20" s="397"/>
      <c r="OLC20" s="397"/>
      <c r="OLD20" s="397"/>
      <c r="OLE20" s="397"/>
      <c r="OLF20" s="397"/>
      <c r="OLG20" s="397"/>
      <c r="OLH20" s="397"/>
      <c r="OLI20" s="397"/>
      <c r="OLJ20" s="5"/>
      <c r="OLK20" s="5"/>
      <c r="OLL20" s="376"/>
      <c r="OLM20" s="386"/>
      <c r="OLN20" s="386"/>
      <c r="OLO20" s="312"/>
      <c r="OLP20" s="389"/>
      <c r="OLQ20" s="389"/>
      <c r="OLR20" s="389"/>
      <c r="OLS20" s="68"/>
      <c r="OLT20" s="68"/>
      <c r="OLU20" s="68"/>
      <c r="OLV20" s="68"/>
      <c r="OLW20" s="68"/>
      <c r="OLX20" s="112"/>
      <c r="OLY20" s="112"/>
      <c r="OLZ20" s="112"/>
      <c r="OMW20" s="5"/>
      <c r="OMX20" s="397"/>
      <c r="OMY20" s="397"/>
      <c r="OMZ20" s="397"/>
      <c r="ONA20" s="397"/>
      <c r="ONB20" s="397"/>
      <c r="ONC20" s="397"/>
      <c r="OND20" s="397"/>
      <c r="ONE20" s="397"/>
      <c r="ONF20" s="397"/>
      <c r="ONG20" s="397"/>
      <c r="ONH20" s="397"/>
      <c r="ONI20" s="397"/>
      <c r="ONJ20" s="397"/>
      <c r="ONK20" s="397"/>
      <c r="ONL20" s="397"/>
      <c r="ONM20" s="397"/>
      <c r="ONN20" s="397"/>
      <c r="ONO20" s="397"/>
      <c r="ONP20" s="397"/>
      <c r="ONQ20" s="397"/>
      <c r="ONR20" s="5"/>
      <c r="ONS20" s="5"/>
      <c r="ONT20" s="376"/>
      <c r="ONU20" s="386"/>
      <c r="ONV20" s="386"/>
      <c r="ONW20" s="312"/>
      <c r="ONX20" s="389"/>
      <c r="ONY20" s="389"/>
      <c r="ONZ20" s="389"/>
      <c r="OOA20" s="68"/>
      <c r="OOB20" s="68"/>
      <c r="OOC20" s="68"/>
      <c r="OOD20" s="68"/>
      <c r="OOE20" s="68"/>
      <c r="OOF20" s="112"/>
      <c r="OOG20" s="112"/>
      <c r="OOH20" s="112"/>
      <c r="OPE20" s="5"/>
      <c r="OPF20" s="397"/>
      <c r="OPG20" s="397"/>
      <c r="OPH20" s="397"/>
      <c r="OPI20" s="397"/>
      <c r="OPJ20" s="397"/>
      <c r="OPK20" s="397"/>
      <c r="OPL20" s="397"/>
      <c r="OPM20" s="397"/>
      <c r="OPN20" s="397"/>
      <c r="OPO20" s="397"/>
      <c r="OPP20" s="397"/>
      <c r="OPQ20" s="397"/>
      <c r="OPR20" s="397"/>
      <c r="OPS20" s="397"/>
      <c r="OPT20" s="397"/>
      <c r="OPU20" s="397"/>
      <c r="OPV20" s="397"/>
      <c r="OPW20" s="397"/>
      <c r="OPX20" s="397"/>
      <c r="OPY20" s="397"/>
      <c r="OPZ20" s="5"/>
      <c r="OQA20" s="5"/>
      <c r="OQB20" s="376"/>
      <c r="OQC20" s="386"/>
      <c r="OQD20" s="386"/>
      <c r="OQE20" s="312"/>
      <c r="OQF20" s="389"/>
      <c r="OQG20" s="389"/>
      <c r="OQH20" s="389"/>
      <c r="OQI20" s="68"/>
      <c r="OQJ20" s="68"/>
      <c r="OQK20" s="68"/>
      <c r="OQL20" s="68"/>
      <c r="OQM20" s="68"/>
      <c r="OQN20" s="112"/>
      <c r="OQO20" s="112"/>
      <c r="OQP20" s="112"/>
      <c r="ORM20" s="5"/>
      <c r="ORN20" s="397"/>
      <c r="ORO20" s="397"/>
      <c r="ORP20" s="397"/>
      <c r="ORQ20" s="397"/>
      <c r="ORR20" s="397"/>
      <c r="ORS20" s="397"/>
      <c r="ORT20" s="397"/>
      <c r="ORU20" s="397"/>
      <c r="ORV20" s="397"/>
      <c r="ORW20" s="397"/>
      <c r="ORX20" s="397"/>
      <c r="ORY20" s="397"/>
      <c r="ORZ20" s="397"/>
      <c r="OSA20" s="397"/>
      <c r="OSB20" s="397"/>
      <c r="OSC20" s="397"/>
      <c r="OSD20" s="397"/>
      <c r="OSE20" s="397"/>
      <c r="OSF20" s="397"/>
      <c r="OSG20" s="397"/>
      <c r="OSH20" s="5"/>
      <c r="OSI20" s="5"/>
      <c r="OSJ20" s="376"/>
      <c r="OSK20" s="386"/>
      <c r="OSL20" s="386"/>
      <c r="OSM20" s="312"/>
      <c r="OSN20" s="389"/>
      <c r="OSO20" s="389"/>
      <c r="OSP20" s="389"/>
      <c r="OSQ20" s="68"/>
      <c r="OSR20" s="68"/>
      <c r="OSS20" s="68"/>
      <c r="OST20" s="68"/>
      <c r="OSU20" s="68"/>
      <c r="OSV20" s="112"/>
      <c r="OSW20" s="112"/>
      <c r="OSX20" s="112"/>
      <c r="OTU20" s="5"/>
      <c r="OTV20" s="397"/>
      <c r="OTW20" s="397"/>
      <c r="OTX20" s="397"/>
      <c r="OTY20" s="397"/>
      <c r="OTZ20" s="397"/>
      <c r="OUA20" s="397"/>
      <c r="OUB20" s="397"/>
      <c r="OUC20" s="397"/>
      <c r="OUD20" s="397"/>
      <c r="OUE20" s="397"/>
      <c r="OUF20" s="397"/>
      <c r="OUG20" s="397"/>
      <c r="OUH20" s="397"/>
      <c r="OUI20" s="397"/>
      <c r="OUJ20" s="397"/>
      <c r="OUK20" s="397"/>
      <c r="OUL20" s="397"/>
      <c r="OUM20" s="397"/>
      <c r="OUN20" s="397"/>
      <c r="OUO20" s="397"/>
      <c r="OUP20" s="5"/>
      <c r="OUQ20" s="5"/>
      <c r="OUR20" s="376"/>
      <c r="OUS20" s="386"/>
      <c r="OUT20" s="386"/>
      <c r="OUU20" s="312"/>
      <c r="OUV20" s="389"/>
      <c r="OUW20" s="389"/>
      <c r="OUX20" s="389"/>
      <c r="OUY20" s="68"/>
      <c r="OUZ20" s="68"/>
      <c r="OVA20" s="68"/>
      <c r="OVB20" s="68"/>
      <c r="OVC20" s="68"/>
      <c r="OVD20" s="112"/>
      <c r="OVE20" s="112"/>
      <c r="OVF20" s="112"/>
      <c r="OWC20" s="5"/>
      <c r="OWD20" s="397"/>
      <c r="OWE20" s="397"/>
      <c r="OWF20" s="397"/>
      <c r="OWG20" s="397"/>
      <c r="OWH20" s="397"/>
      <c r="OWI20" s="397"/>
      <c r="OWJ20" s="397"/>
      <c r="OWK20" s="397"/>
      <c r="OWL20" s="397"/>
      <c r="OWM20" s="397"/>
      <c r="OWN20" s="397"/>
      <c r="OWO20" s="397"/>
      <c r="OWP20" s="397"/>
      <c r="OWQ20" s="397"/>
      <c r="OWR20" s="397"/>
      <c r="OWS20" s="397"/>
      <c r="OWT20" s="397"/>
      <c r="OWU20" s="397"/>
      <c r="OWV20" s="397"/>
      <c r="OWW20" s="397"/>
      <c r="OWX20" s="5"/>
      <c r="OWY20" s="5"/>
      <c r="OWZ20" s="376"/>
      <c r="OXA20" s="386"/>
      <c r="OXB20" s="386"/>
      <c r="OXC20" s="312"/>
      <c r="OXD20" s="389"/>
      <c r="OXE20" s="389"/>
      <c r="OXF20" s="389"/>
      <c r="OXG20" s="68"/>
      <c r="OXH20" s="68"/>
      <c r="OXI20" s="68"/>
      <c r="OXJ20" s="68"/>
      <c r="OXK20" s="68"/>
      <c r="OXL20" s="112"/>
      <c r="OXM20" s="112"/>
      <c r="OXN20" s="112"/>
      <c r="OYK20" s="5"/>
      <c r="OYL20" s="397"/>
      <c r="OYM20" s="397"/>
      <c r="OYN20" s="397"/>
      <c r="OYO20" s="397"/>
      <c r="OYP20" s="397"/>
      <c r="OYQ20" s="397"/>
      <c r="OYR20" s="397"/>
      <c r="OYS20" s="397"/>
      <c r="OYT20" s="397"/>
      <c r="OYU20" s="397"/>
      <c r="OYV20" s="397"/>
      <c r="OYW20" s="397"/>
      <c r="OYX20" s="397"/>
      <c r="OYY20" s="397"/>
      <c r="OYZ20" s="397"/>
      <c r="OZA20" s="397"/>
      <c r="OZB20" s="397"/>
      <c r="OZC20" s="397"/>
      <c r="OZD20" s="397"/>
      <c r="OZE20" s="397"/>
      <c r="OZF20" s="5"/>
      <c r="OZG20" s="5"/>
      <c r="OZH20" s="376"/>
      <c r="OZI20" s="386"/>
      <c r="OZJ20" s="386"/>
      <c r="OZK20" s="312"/>
      <c r="OZL20" s="389"/>
      <c r="OZM20" s="389"/>
      <c r="OZN20" s="389"/>
      <c r="OZO20" s="68"/>
      <c r="OZP20" s="68"/>
      <c r="OZQ20" s="68"/>
      <c r="OZR20" s="68"/>
      <c r="OZS20" s="68"/>
      <c r="OZT20" s="112"/>
      <c r="OZU20" s="112"/>
      <c r="OZV20" s="112"/>
      <c r="PAS20" s="5"/>
      <c r="PAT20" s="397"/>
      <c r="PAU20" s="397"/>
      <c r="PAV20" s="397"/>
      <c r="PAW20" s="397"/>
      <c r="PAX20" s="397"/>
      <c r="PAY20" s="397"/>
      <c r="PAZ20" s="397"/>
      <c r="PBA20" s="397"/>
      <c r="PBB20" s="397"/>
      <c r="PBC20" s="397"/>
      <c r="PBD20" s="397"/>
      <c r="PBE20" s="397"/>
      <c r="PBF20" s="397"/>
      <c r="PBG20" s="397"/>
      <c r="PBH20" s="397"/>
      <c r="PBI20" s="397"/>
      <c r="PBJ20" s="397"/>
      <c r="PBK20" s="397"/>
      <c r="PBL20" s="397"/>
      <c r="PBM20" s="397"/>
      <c r="PBN20" s="5"/>
      <c r="PBO20" s="5"/>
      <c r="PBP20" s="376"/>
      <c r="PBQ20" s="386"/>
      <c r="PBR20" s="386"/>
      <c r="PBS20" s="312"/>
      <c r="PBT20" s="389"/>
      <c r="PBU20" s="389"/>
      <c r="PBV20" s="389"/>
      <c r="PBW20" s="68"/>
      <c r="PBX20" s="68"/>
      <c r="PBY20" s="68"/>
      <c r="PBZ20" s="68"/>
      <c r="PCA20" s="68"/>
      <c r="PCB20" s="112"/>
      <c r="PCC20" s="112"/>
      <c r="PCD20" s="112"/>
      <c r="PDA20" s="5"/>
      <c r="PDB20" s="397"/>
      <c r="PDC20" s="397"/>
      <c r="PDD20" s="397"/>
      <c r="PDE20" s="397"/>
      <c r="PDF20" s="397"/>
      <c r="PDG20" s="397"/>
      <c r="PDH20" s="397"/>
      <c r="PDI20" s="397"/>
      <c r="PDJ20" s="397"/>
      <c r="PDK20" s="397"/>
      <c r="PDL20" s="397"/>
      <c r="PDM20" s="397"/>
      <c r="PDN20" s="397"/>
      <c r="PDO20" s="397"/>
      <c r="PDP20" s="397"/>
      <c r="PDQ20" s="397"/>
      <c r="PDR20" s="397"/>
      <c r="PDS20" s="397"/>
      <c r="PDT20" s="397"/>
      <c r="PDU20" s="397"/>
      <c r="PDV20" s="5"/>
      <c r="PDW20" s="5"/>
      <c r="PDX20" s="376"/>
      <c r="PDY20" s="386"/>
      <c r="PDZ20" s="386"/>
      <c r="PEA20" s="312"/>
      <c r="PEB20" s="389"/>
      <c r="PEC20" s="389"/>
      <c r="PED20" s="389"/>
      <c r="PEE20" s="68"/>
      <c r="PEF20" s="68"/>
      <c r="PEG20" s="68"/>
      <c r="PEH20" s="68"/>
      <c r="PEI20" s="68"/>
      <c r="PEJ20" s="112"/>
      <c r="PEK20" s="112"/>
      <c r="PEL20" s="112"/>
      <c r="PFI20" s="5"/>
      <c r="PFJ20" s="397"/>
      <c r="PFK20" s="397"/>
      <c r="PFL20" s="397"/>
      <c r="PFM20" s="397"/>
      <c r="PFN20" s="397"/>
      <c r="PFO20" s="397"/>
      <c r="PFP20" s="397"/>
      <c r="PFQ20" s="397"/>
      <c r="PFR20" s="397"/>
      <c r="PFS20" s="397"/>
      <c r="PFT20" s="397"/>
      <c r="PFU20" s="397"/>
      <c r="PFV20" s="397"/>
      <c r="PFW20" s="397"/>
      <c r="PFX20" s="397"/>
      <c r="PFY20" s="397"/>
      <c r="PFZ20" s="397"/>
      <c r="PGA20" s="397"/>
      <c r="PGB20" s="397"/>
      <c r="PGC20" s="397"/>
      <c r="PGD20" s="5"/>
      <c r="PGE20" s="5"/>
      <c r="PGF20" s="376"/>
      <c r="PGG20" s="386"/>
      <c r="PGH20" s="386"/>
      <c r="PGI20" s="312"/>
      <c r="PGJ20" s="389"/>
      <c r="PGK20" s="389"/>
      <c r="PGL20" s="389"/>
      <c r="PGM20" s="68"/>
      <c r="PGN20" s="68"/>
      <c r="PGO20" s="68"/>
      <c r="PGP20" s="68"/>
      <c r="PGQ20" s="68"/>
      <c r="PGR20" s="112"/>
      <c r="PGS20" s="112"/>
      <c r="PGT20" s="112"/>
      <c r="PHQ20" s="5"/>
      <c r="PHR20" s="397"/>
      <c r="PHS20" s="397"/>
      <c r="PHT20" s="397"/>
      <c r="PHU20" s="397"/>
      <c r="PHV20" s="397"/>
      <c r="PHW20" s="397"/>
      <c r="PHX20" s="397"/>
      <c r="PHY20" s="397"/>
      <c r="PHZ20" s="397"/>
      <c r="PIA20" s="397"/>
      <c r="PIB20" s="397"/>
      <c r="PIC20" s="397"/>
      <c r="PID20" s="397"/>
      <c r="PIE20" s="397"/>
      <c r="PIF20" s="397"/>
      <c r="PIG20" s="397"/>
      <c r="PIH20" s="397"/>
      <c r="PII20" s="397"/>
      <c r="PIJ20" s="397"/>
      <c r="PIK20" s="397"/>
      <c r="PIL20" s="5"/>
      <c r="PIM20" s="5"/>
      <c r="PIN20" s="376"/>
      <c r="PIO20" s="386"/>
      <c r="PIP20" s="386"/>
      <c r="PIQ20" s="312"/>
      <c r="PIR20" s="389"/>
      <c r="PIS20" s="389"/>
      <c r="PIT20" s="389"/>
      <c r="PIU20" s="68"/>
      <c r="PIV20" s="68"/>
      <c r="PIW20" s="68"/>
      <c r="PIX20" s="68"/>
      <c r="PIY20" s="68"/>
      <c r="PIZ20" s="112"/>
      <c r="PJA20" s="112"/>
      <c r="PJB20" s="112"/>
      <c r="PJY20" s="5"/>
      <c r="PJZ20" s="397"/>
      <c r="PKA20" s="397"/>
      <c r="PKB20" s="397"/>
      <c r="PKC20" s="397"/>
      <c r="PKD20" s="397"/>
      <c r="PKE20" s="397"/>
      <c r="PKF20" s="397"/>
      <c r="PKG20" s="397"/>
      <c r="PKH20" s="397"/>
      <c r="PKI20" s="397"/>
      <c r="PKJ20" s="397"/>
      <c r="PKK20" s="397"/>
      <c r="PKL20" s="397"/>
      <c r="PKM20" s="397"/>
      <c r="PKN20" s="397"/>
      <c r="PKO20" s="397"/>
      <c r="PKP20" s="397"/>
      <c r="PKQ20" s="397"/>
      <c r="PKR20" s="397"/>
      <c r="PKS20" s="397"/>
      <c r="PKT20" s="5"/>
      <c r="PKU20" s="5"/>
      <c r="PKV20" s="376"/>
      <c r="PKW20" s="386"/>
      <c r="PKX20" s="386"/>
      <c r="PKY20" s="312"/>
      <c r="PKZ20" s="389"/>
      <c r="PLA20" s="389"/>
      <c r="PLB20" s="389"/>
      <c r="PLC20" s="68"/>
      <c r="PLD20" s="68"/>
      <c r="PLE20" s="68"/>
      <c r="PLF20" s="68"/>
      <c r="PLG20" s="68"/>
      <c r="PLH20" s="112"/>
      <c r="PLI20" s="112"/>
      <c r="PLJ20" s="112"/>
      <c r="PMG20" s="5"/>
      <c r="PMH20" s="397"/>
      <c r="PMI20" s="397"/>
      <c r="PMJ20" s="397"/>
      <c r="PMK20" s="397"/>
      <c r="PML20" s="397"/>
      <c r="PMM20" s="397"/>
      <c r="PMN20" s="397"/>
      <c r="PMO20" s="397"/>
      <c r="PMP20" s="397"/>
      <c r="PMQ20" s="397"/>
      <c r="PMR20" s="397"/>
      <c r="PMS20" s="397"/>
      <c r="PMT20" s="397"/>
      <c r="PMU20" s="397"/>
      <c r="PMV20" s="397"/>
      <c r="PMW20" s="397"/>
      <c r="PMX20" s="397"/>
      <c r="PMY20" s="397"/>
      <c r="PMZ20" s="397"/>
      <c r="PNA20" s="397"/>
      <c r="PNB20" s="5"/>
      <c r="PNC20" s="5"/>
      <c r="PND20" s="376"/>
      <c r="PNE20" s="386"/>
      <c r="PNF20" s="386"/>
      <c r="PNG20" s="312"/>
      <c r="PNH20" s="389"/>
      <c r="PNI20" s="389"/>
      <c r="PNJ20" s="389"/>
      <c r="PNK20" s="68"/>
      <c r="PNL20" s="68"/>
      <c r="PNM20" s="68"/>
      <c r="PNN20" s="68"/>
      <c r="PNO20" s="68"/>
      <c r="PNP20" s="112"/>
      <c r="PNQ20" s="112"/>
      <c r="PNR20" s="112"/>
      <c r="POO20" s="5"/>
      <c r="POP20" s="397"/>
      <c r="POQ20" s="397"/>
      <c r="POR20" s="397"/>
      <c r="POS20" s="397"/>
      <c r="POT20" s="397"/>
      <c r="POU20" s="397"/>
      <c r="POV20" s="397"/>
      <c r="POW20" s="397"/>
      <c r="POX20" s="397"/>
      <c r="POY20" s="397"/>
      <c r="POZ20" s="397"/>
      <c r="PPA20" s="397"/>
      <c r="PPB20" s="397"/>
      <c r="PPC20" s="397"/>
      <c r="PPD20" s="397"/>
      <c r="PPE20" s="397"/>
      <c r="PPF20" s="397"/>
      <c r="PPG20" s="397"/>
      <c r="PPH20" s="397"/>
      <c r="PPI20" s="397"/>
      <c r="PPJ20" s="5"/>
      <c r="PPK20" s="5"/>
      <c r="PPL20" s="376"/>
      <c r="PPM20" s="386"/>
      <c r="PPN20" s="386"/>
      <c r="PPO20" s="312"/>
      <c r="PPP20" s="389"/>
      <c r="PPQ20" s="389"/>
      <c r="PPR20" s="389"/>
      <c r="PPS20" s="68"/>
      <c r="PPT20" s="68"/>
      <c r="PPU20" s="68"/>
      <c r="PPV20" s="68"/>
      <c r="PPW20" s="68"/>
      <c r="PPX20" s="112"/>
      <c r="PPY20" s="112"/>
      <c r="PPZ20" s="112"/>
      <c r="PQW20" s="5"/>
      <c r="PQX20" s="397"/>
      <c r="PQY20" s="397"/>
      <c r="PQZ20" s="397"/>
      <c r="PRA20" s="397"/>
      <c r="PRB20" s="397"/>
      <c r="PRC20" s="397"/>
      <c r="PRD20" s="397"/>
      <c r="PRE20" s="397"/>
      <c r="PRF20" s="397"/>
      <c r="PRG20" s="397"/>
      <c r="PRH20" s="397"/>
      <c r="PRI20" s="397"/>
      <c r="PRJ20" s="397"/>
      <c r="PRK20" s="397"/>
      <c r="PRL20" s="397"/>
      <c r="PRM20" s="397"/>
      <c r="PRN20" s="397"/>
      <c r="PRO20" s="397"/>
      <c r="PRP20" s="397"/>
      <c r="PRQ20" s="397"/>
      <c r="PRR20" s="5"/>
      <c r="PRS20" s="5"/>
      <c r="PRT20" s="376"/>
      <c r="PRU20" s="386"/>
      <c r="PRV20" s="386"/>
      <c r="PRW20" s="312"/>
      <c r="PRX20" s="389"/>
      <c r="PRY20" s="389"/>
      <c r="PRZ20" s="389"/>
      <c r="PSA20" s="68"/>
      <c r="PSB20" s="68"/>
      <c r="PSC20" s="68"/>
      <c r="PSD20" s="68"/>
      <c r="PSE20" s="68"/>
      <c r="PSF20" s="112"/>
      <c r="PSG20" s="112"/>
      <c r="PSH20" s="112"/>
      <c r="PTE20" s="5"/>
      <c r="PTF20" s="397"/>
      <c r="PTG20" s="397"/>
      <c r="PTH20" s="397"/>
      <c r="PTI20" s="397"/>
      <c r="PTJ20" s="397"/>
      <c r="PTK20" s="397"/>
      <c r="PTL20" s="397"/>
      <c r="PTM20" s="397"/>
      <c r="PTN20" s="397"/>
      <c r="PTO20" s="397"/>
      <c r="PTP20" s="397"/>
      <c r="PTQ20" s="397"/>
      <c r="PTR20" s="397"/>
      <c r="PTS20" s="397"/>
      <c r="PTT20" s="397"/>
      <c r="PTU20" s="397"/>
      <c r="PTV20" s="397"/>
      <c r="PTW20" s="397"/>
      <c r="PTX20" s="397"/>
      <c r="PTY20" s="397"/>
      <c r="PTZ20" s="5"/>
      <c r="PUA20" s="5"/>
      <c r="PUB20" s="376"/>
      <c r="PUC20" s="386"/>
      <c r="PUD20" s="386"/>
      <c r="PUE20" s="312"/>
      <c r="PUF20" s="389"/>
      <c r="PUG20" s="389"/>
      <c r="PUH20" s="389"/>
      <c r="PUI20" s="68"/>
      <c r="PUJ20" s="68"/>
      <c r="PUK20" s="68"/>
      <c r="PUL20" s="68"/>
      <c r="PUM20" s="68"/>
      <c r="PUN20" s="112"/>
      <c r="PUO20" s="112"/>
      <c r="PUP20" s="112"/>
      <c r="PVM20" s="5"/>
      <c r="PVN20" s="397"/>
      <c r="PVO20" s="397"/>
      <c r="PVP20" s="397"/>
      <c r="PVQ20" s="397"/>
      <c r="PVR20" s="397"/>
      <c r="PVS20" s="397"/>
      <c r="PVT20" s="397"/>
      <c r="PVU20" s="397"/>
      <c r="PVV20" s="397"/>
      <c r="PVW20" s="397"/>
      <c r="PVX20" s="397"/>
      <c r="PVY20" s="397"/>
      <c r="PVZ20" s="397"/>
      <c r="PWA20" s="397"/>
      <c r="PWB20" s="397"/>
      <c r="PWC20" s="397"/>
      <c r="PWD20" s="397"/>
      <c r="PWE20" s="397"/>
      <c r="PWF20" s="397"/>
      <c r="PWG20" s="397"/>
      <c r="PWH20" s="5"/>
      <c r="PWI20" s="5"/>
      <c r="PWJ20" s="376"/>
      <c r="PWK20" s="386"/>
      <c r="PWL20" s="386"/>
      <c r="PWM20" s="312"/>
      <c r="PWN20" s="389"/>
      <c r="PWO20" s="389"/>
      <c r="PWP20" s="389"/>
      <c r="PWQ20" s="68"/>
      <c r="PWR20" s="68"/>
      <c r="PWS20" s="68"/>
      <c r="PWT20" s="68"/>
      <c r="PWU20" s="68"/>
      <c r="PWV20" s="112"/>
      <c r="PWW20" s="112"/>
      <c r="PWX20" s="112"/>
      <c r="PXU20" s="5"/>
      <c r="PXV20" s="397"/>
      <c r="PXW20" s="397"/>
      <c r="PXX20" s="397"/>
      <c r="PXY20" s="397"/>
      <c r="PXZ20" s="397"/>
      <c r="PYA20" s="397"/>
      <c r="PYB20" s="397"/>
      <c r="PYC20" s="397"/>
      <c r="PYD20" s="397"/>
      <c r="PYE20" s="397"/>
      <c r="PYF20" s="397"/>
      <c r="PYG20" s="397"/>
      <c r="PYH20" s="397"/>
      <c r="PYI20" s="397"/>
      <c r="PYJ20" s="397"/>
      <c r="PYK20" s="397"/>
      <c r="PYL20" s="397"/>
      <c r="PYM20" s="397"/>
      <c r="PYN20" s="397"/>
      <c r="PYO20" s="397"/>
      <c r="PYP20" s="5"/>
      <c r="PYQ20" s="5"/>
      <c r="PYR20" s="376"/>
      <c r="PYS20" s="386"/>
      <c r="PYT20" s="386"/>
      <c r="PYU20" s="312"/>
      <c r="PYV20" s="389"/>
      <c r="PYW20" s="389"/>
      <c r="PYX20" s="389"/>
      <c r="PYY20" s="68"/>
      <c r="PYZ20" s="68"/>
      <c r="PZA20" s="68"/>
      <c r="PZB20" s="68"/>
      <c r="PZC20" s="68"/>
      <c r="PZD20" s="112"/>
      <c r="PZE20" s="112"/>
      <c r="PZF20" s="112"/>
      <c r="QAC20" s="5"/>
      <c r="QAD20" s="397"/>
      <c r="QAE20" s="397"/>
      <c r="QAF20" s="397"/>
      <c r="QAG20" s="397"/>
      <c r="QAH20" s="397"/>
      <c r="QAI20" s="397"/>
      <c r="QAJ20" s="397"/>
      <c r="QAK20" s="397"/>
      <c r="QAL20" s="397"/>
      <c r="QAM20" s="397"/>
      <c r="QAN20" s="397"/>
      <c r="QAO20" s="397"/>
      <c r="QAP20" s="397"/>
      <c r="QAQ20" s="397"/>
      <c r="QAR20" s="397"/>
      <c r="QAS20" s="397"/>
      <c r="QAT20" s="397"/>
      <c r="QAU20" s="397"/>
      <c r="QAV20" s="397"/>
      <c r="QAW20" s="397"/>
      <c r="QAX20" s="5"/>
      <c r="QAY20" s="5"/>
      <c r="QAZ20" s="376"/>
      <c r="QBA20" s="386"/>
      <c r="QBB20" s="386"/>
      <c r="QBC20" s="312"/>
      <c r="QBD20" s="389"/>
      <c r="QBE20" s="389"/>
      <c r="QBF20" s="389"/>
      <c r="QBG20" s="68"/>
      <c r="QBH20" s="68"/>
      <c r="QBI20" s="68"/>
      <c r="QBJ20" s="68"/>
      <c r="QBK20" s="68"/>
      <c r="QBL20" s="112"/>
      <c r="QBM20" s="112"/>
      <c r="QBN20" s="112"/>
      <c r="QCK20" s="5"/>
      <c r="QCL20" s="397"/>
      <c r="QCM20" s="397"/>
      <c r="QCN20" s="397"/>
      <c r="QCO20" s="397"/>
      <c r="QCP20" s="397"/>
      <c r="QCQ20" s="397"/>
      <c r="QCR20" s="397"/>
      <c r="QCS20" s="397"/>
      <c r="QCT20" s="397"/>
      <c r="QCU20" s="397"/>
      <c r="QCV20" s="397"/>
      <c r="QCW20" s="397"/>
      <c r="QCX20" s="397"/>
      <c r="QCY20" s="397"/>
      <c r="QCZ20" s="397"/>
      <c r="QDA20" s="397"/>
      <c r="QDB20" s="397"/>
      <c r="QDC20" s="397"/>
      <c r="QDD20" s="397"/>
      <c r="QDE20" s="397"/>
      <c r="QDF20" s="5"/>
      <c r="QDG20" s="5"/>
      <c r="QDH20" s="376"/>
      <c r="QDI20" s="386"/>
      <c r="QDJ20" s="386"/>
      <c r="QDK20" s="312"/>
      <c r="QDL20" s="389"/>
      <c r="QDM20" s="389"/>
      <c r="QDN20" s="389"/>
      <c r="QDO20" s="68"/>
      <c r="QDP20" s="68"/>
      <c r="QDQ20" s="68"/>
      <c r="QDR20" s="68"/>
      <c r="QDS20" s="68"/>
      <c r="QDT20" s="112"/>
      <c r="QDU20" s="112"/>
      <c r="QDV20" s="112"/>
      <c r="QES20" s="5"/>
      <c r="QET20" s="397"/>
      <c r="QEU20" s="397"/>
      <c r="QEV20" s="397"/>
      <c r="QEW20" s="397"/>
      <c r="QEX20" s="397"/>
      <c r="QEY20" s="397"/>
      <c r="QEZ20" s="397"/>
      <c r="QFA20" s="397"/>
      <c r="QFB20" s="397"/>
      <c r="QFC20" s="397"/>
      <c r="QFD20" s="397"/>
      <c r="QFE20" s="397"/>
      <c r="QFF20" s="397"/>
      <c r="QFG20" s="397"/>
      <c r="QFH20" s="397"/>
      <c r="QFI20" s="397"/>
      <c r="QFJ20" s="397"/>
      <c r="QFK20" s="397"/>
      <c r="QFL20" s="397"/>
      <c r="QFM20" s="397"/>
      <c r="QFN20" s="5"/>
      <c r="QFO20" s="5"/>
      <c r="QFP20" s="376"/>
      <c r="QFQ20" s="386"/>
      <c r="QFR20" s="386"/>
      <c r="QFS20" s="312"/>
      <c r="QFT20" s="389"/>
      <c r="QFU20" s="389"/>
      <c r="QFV20" s="389"/>
      <c r="QFW20" s="68"/>
      <c r="QFX20" s="68"/>
      <c r="QFY20" s="68"/>
      <c r="QFZ20" s="68"/>
      <c r="QGA20" s="68"/>
      <c r="QGB20" s="112"/>
      <c r="QGC20" s="112"/>
      <c r="QGD20" s="112"/>
      <c r="QHA20" s="5"/>
      <c r="QHB20" s="397"/>
      <c r="QHC20" s="397"/>
      <c r="QHD20" s="397"/>
      <c r="QHE20" s="397"/>
      <c r="QHF20" s="397"/>
      <c r="QHG20" s="397"/>
      <c r="QHH20" s="397"/>
      <c r="QHI20" s="397"/>
      <c r="QHJ20" s="397"/>
      <c r="QHK20" s="397"/>
      <c r="QHL20" s="397"/>
      <c r="QHM20" s="397"/>
      <c r="QHN20" s="397"/>
      <c r="QHO20" s="397"/>
      <c r="QHP20" s="397"/>
      <c r="QHQ20" s="397"/>
      <c r="QHR20" s="397"/>
      <c r="QHS20" s="397"/>
      <c r="QHT20" s="397"/>
      <c r="QHU20" s="397"/>
      <c r="QHV20" s="5"/>
      <c r="QHW20" s="5"/>
      <c r="QHX20" s="376"/>
      <c r="QHY20" s="386"/>
      <c r="QHZ20" s="386"/>
      <c r="QIA20" s="312"/>
      <c r="QIB20" s="389"/>
      <c r="QIC20" s="389"/>
      <c r="QID20" s="389"/>
      <c r="QIE20" s="68"/>
      <c r="QIF20" s="68"/>
      <c r="QIG20" s="68"/>
      <c r="QIH20" s="68"/>
      <c r="QII20" s="68"/>
      <c r="QIJ20" s="112"/>
      <c r="QIK20" s="112"/>
      <c r="QIL20" s="112"/>
      <c r="QJI20" s="5"/>
      <c r="QJJ20" s="397"/>
      <c r="QJK20" s="397"/>
      <c r="QJL20" s="397"/>
      <c r="QJM20" s="397"/>
      <c r="QJN20" s="397"/>
      <c r="QJO20" s="397"/>
      <c r="QJP20" s="397"/>
      <c r="QJQ20" s="397"/>
      <c r="QJR20" s="397"/>
      <c r="QJS20" s="397"/>
      <c r="QJT20" s="397"/>
      <c r="QJU20" s="397"/>
      <c r="QJV20" s="397"/>
      <c r="QJW20" s="397"/>
      <c r="QJX20" s="397"/>
      <c r="QJY20" s="397"/>
      <c r="QJZ20" s="397"/>
      <c r="QKA20" s="397"/>
      <c r="QKB20" s="397"/>
      <c r="QKC20" s="397"/>
      <c r="QKD20" s="5"/>
      <c r="QKE20" s="5"/>
      <c r="QKF20" s="376"/>
      <c r="QKG20" s="386"/>
      <c r="QKH20" s="386"/>
      <c r="QKI20" s="312"/>
      <c r="QKJ20" s="389"/>
      <c r="QKK20" s="389"/>
      <c r="QKL20" s="389"/>
      <c r="QKM20" s="68"/>
      <c r="QKN20" s="68"/>
      <c r="QKO20" s="68"/>
      <c r="QKP20" s="68"/>
      <c r="QKQ20" s="68"/>
      <c r="QKR20" s="112"/>
      <c r="QKS20" s="112"/>
      <c r="QKT20" s="112"/>
      <c r="QLQ20" s="5"/>
      <c r="QLR20" s="397"/>
      <c r="QLS20" s="397"/>
      <c r="QLT20" s="397"/>
      <c r="QLU20" s="397"/>
      <c r="QLV20" s="397"/>
      <c r="QLW20" s="397"/>
      <c r="QLX20" s="397"/>
      <c r="QLY20" s="397"/>
      <c r="QLZ20" s="397"/>
      <c r="QMA20" s="397"/>
      <c r="QMB20" s="397"/>
      <c r="QMC20" s="397"/>
      <c r="QMD20" s="397"/>
      <c r="QME20" s="397"/>
      <c r="QMF20" s="397"/>
      <c r="QMG20" s="397"/>
      <c r="QMH20" s="397"/>
      <c r="QMI20" s="397"/>
      <c r="QMJ20" s="397"/>
      <c r="QMK20" s="397"/>
      <c r="QML20" s="5"/>
      <c r="QMM20" s="5"/>
      <c r="QMN20" s="376"/>
      <c r="QMO20" s="386"/>
      <c r="QMP20" s="386"/>
      <c r="QMQ20" s="312"/>
      <c r="QMR20" s="389"/>
      <c r="QMS20" s="389"/>
      <c r="QMT20" s="389"/>
      <c r="QMU20" s="68"/>
      <c r="QMV20" s="68"/>
      <c r="QMW20" s="68"/>
      <c r="QMX20" s="68"/>
      <c r="QMY20" s="68"/>
      <c r="QMZ20" s="112"/>
      <c r="QNA20" s="112"/>
      <c r="QNB20" s="112"/>
      <c r="QNY20" s="5"/>
      <c r="QNZ20" s="397"/>
      <c r="QOA20" s="397"/>
      <c r="QOB20" s="397"/>
      <c r="QOC20" s="397"/>
      <c r="QOD20" s="397"/>
      <c r="QOE20" s="397"/>
      <c r="QOF20" s="397"/>
      <c r="QOG20" s="397"/>
      <c r="QOH20" s="397"/>
      <c r="QOI20" s="397"/>
      <c r="QOJ20" s="397"/>
      <c r="QOK20" s="397"/>
      <c r="QOL20" s="397"/>
      <c r="QOM20" s="397"/>
      <c r="QON20" s="397"/>
      <c r="QOO20" s="397"/>
      <c r="QOP20" s="397"/>
      <c r="QOQ20" s="397"/>
      <c r="QOR20" s="397"/>
      <c r="QOS20" s="397"/>
      <c r="QOT20" s="5"/>
      <c r="QOU20" s="5"/>
      <c r="QOV20" s="376"/>
      <c r="QOW20" s="386"/>
      <c r="QOX20" s="386"/>
      <c r="QOY20" s="312"/>
      <c r="QOZ20" s="389"/>
      <c r="QPA20" s="389"/>
      <c r="QPB20" s="389"/>
      <c r="QPC20" s="68"/>
      <c r="QPD20" s="68"/>
      <c r="QPE20" s="68"/>
      <c r="QPF20" s="68"/>
      <c r="QPG20" s="68"/>
      <c r="QPH20" s="112"/>
      <c r="QPI20" s="112"/>
      <c r="QPJ20" s="112"/>
      <c r="QQG20" s="5"/>
      <c r="QQH20" s="397"/>
      <c r="QQI20" s="397"/>
      <c r="QQJ20" s="397"/>
      <c r="QQK20" s="397"/>
      <c r="QQL20" s="397"/>
      <c r="QQM20" s="397"/>
      <c r="QQN20" s="397"/>
      <c r="QQO20" s="397"/>
      <c r="QQP20" s="397"/>
      <c r="QQQ20" s="397"/>
      <c r="QQR20" s="397"/>
      <c r="QQS20" s="397"/>
      <c r="QQT20" s="397"/>
      <c r="QQU20" s="397"/>
      <c r="QQV20" s="397"/>
      <c r="QQW20" s="397"/>
      <c r="QQX20" s="397"/>
      <c r="QQY20" s="397"/>
      <c r="QQZ20" s="397"/>
      <c r="QRA20" s="397"/>
      <c r="QRB20" s="5"/>
      <c r="QRC20" s="5"/>
      <c r="QRD20" s="376"/>
      <c r="QRE20" s="386"/>
      <c r="QRF20" s="386"/>
      <c r="QRG20" s="312"/>
      <c r="QRH20" s="389"/>
      <c r="QRI20" s="389"/>
      <c r="QRJ20" s="389"/>
      <c r="QRK20" s="68"/>
      <c r="QRL20" s="68"/>
      <c r="QRM20" s="68"/>
      <c r="QRN20" s="68"/>
      <c r="QRO20" s="68"/>
      <c r="QRP20" s="112"/>
      <c r="QRQ20" s="112"/>
      <c r="QRR20" s="112"/>
      <c r="QSO20" s="5"/>
      <c r="QSP20" s="397"/>
      <c r="QSQ20" s="397"/>
      <c r="QSR20" s="397"/>
      <c r="QSS20" s="397"/>
      <c r="QST20" s="397"/>
      <c r="QSU20" s="397"/>
      <c r="QSV20" s="397"/>
      <c r="QSW20" s="397"/>
      <c r="QSX20" s="397"/>
      <c r="QSY20" s="397"/>
      <c r="QSZ20" s="397"/>
      <c r="QTA20" s="397"/>
      <c r="QTB20" s="397"/>
      <c r="QTC20" s="397"/>
      <c r="QTD20" s="397"/>
      <c r="QTE20" s="397"/>
      <c r="QTF20" s="397"/>
      <c r="QTG20" s="397"/>
      <c r="QTH20" s="397"/>
      <c r="QTI20" s="397"/>
      <c r="QTJ20" s="5"/>
      <c r="QTK20" s="5"/>
      <c r="QTL20" s="376"/>
      <c r="QTM20" s="386"/>
      <c r="QTN20" s="386"/>
      <c r="QTO20" s="312"/>
      <c r="QTP20" s="389"/>
      <c r="QTQ20" s="389"/>
      <c r="QTR20" s="389"/>
      <c r="QTS20" s="68"/>
      <c r="QTT20" s="68"/>
      <c r="QTU20" s="68"/>
      <c r="QTV20" s="68"/>
      <c r="QTW20" s="68"/>
      <c r="QTX20" s="112"/>
      <c r="QTY20" s="112"/>
      <c r="QTZ20" s="112"/>
      <c r="QUW20" s="5"/>
      <c r="QUX20" s="397"/>
      <c r="QUY20" s="397"/>
      <c r="QUZ20" s="397"/>
      <c r="QVA20" s="397"/>
      <c r="QVB20" s="397"/>
      <c r="QVC20" s="397"/>
      <c r="QVD20" s="397"/>
      <c r="QVE20" s="397"/>
      <c r="QVF20" s="397"/>
      <c r="QVG20" s="397"/>
      <c r="QVH20" s="397"/>
      <c r="QVI20" s="397"/>
      <c r="QVJ20" s="397"/>
      <c r="QVK20" s="397"/>
      <c r="QVL20" s="397"/>
      <c r="QVM20" s="397"/>
      <c r="QVN20" s="397"/>
      <c r="QVO20" s="397"/>
      <c r="QVP20" s="397"/>
      <c r="QVQ20" s="397"/>
      <c r="QVR20" s="5"/>
      <c r="QVS20" s="5"/>
      <c r="QVT20" s="376"/>
      <c r="QVU20" s="386"/>
      <c r="QVV20" s="386"/>
      <c r="QVW20" s="312"/>
      <c r="QVX20" s="389"/>
      <c r="QVY20" s="389"/>
      <c r="QVZ20" s="389"/>
      <c r="QWA20" s="68"/>
      <c r="QWB20" s="68"/>
      <c r="QWC20" s="68"/>
      <c r="QWD20" s="68"/>
      <c r="QWE20" s="68"/>
      <c r="QWF20" s="112"/>
      <c r="QWG20" s="112"/>
      <c r="QWH20" s="112"/>
      <c r="QXE20" s="5"/>
      <c r="QXF20" s="397"/>
      <c r="QXG20" s="397"/>
      <c r="QXH20" s="397"/>
      <c r="QXI20" s="397"/>
      <c r="QXJ20" s="397"/>
      <c r="QXK20" s="397"/>
      <c r="QXL20" s="397"/>
      <c r="QXM20" s="397"/>
      <c r="QXN20" s="397"/>
      <c r="QXO20" s="397"/>
      <c r="QXP20" s="397"/>
      <c r="QXQ20" s="397"/>
      <c r="QXR20" s="397"/>
      <c r="QXS20" s="397"/>
      <c r="QXT20" s="397"/>
      <c r="QXU20" s="397"/>
      <c r="QXV20" s="397"/>
      <c r="QXW20" s="397"/>
      <c r="QXX20" s="397"/>
      <c r="QXY20" s="397"/>
      <c r="QXZ20" s="5"/>
      <c r="QYA20" s="5"/>
      <c r="QYB20" s="376"/>
      <c r="QYC20" s="386"/>
      <c r="QYD20" s="386"/>
      <c r="QYE20" s="312"/>
      <c r="QYF20" s="389"/>
      <c r="QYG20" s="389"/>
      <c r="QYH20" s="389"/>
      <c r="QYI20" s="68"/>
      <c r="QYJ20" s="68"/>
      <c r="QYK20" s="68"/>
      <c r="QYL20" s="68"/>
      <c r="QYM20" s="68"/>
      <c r="QYN20" s="112"/>
      <c r="QYO20" s="112"/>
      <c r="QYP20" s="112"/>
      <c r="QZM20" s="5"/>
      <c r="QZN20" s="397"/>
      <c r="QZO20" s="397"/>
      <c r="QZP20" s="397"/>
      <c r="QZQ20" s="397"/>
      <c r="QZR20" s="397"/>
      <c r="QZS20" s="397"/>
      <c r="QZT20" s="397"/>
      <c r="QZU20" s="397"/>
      <c r="QZV20" s="397"/>
      <c r="QZW20" s="397"/>
      <c r="QZX20" s="397"/>
      <c r="QZY20" s="397"/>
      <c r="QZZ20" s="397"/>
      <c r="RAA20" s="397"/>
      <c r="RAB20" s="397"/>
      <c r="RAC20" s="397"/>
      <c r="RAD20" s="397"/>
      <c r="RAE20" s="397"/>
      <c r="RAF20" s="397"/>
      <c r="RAG20" s="397"/>
      <c r="RAH20" s="5"/>
      <c r="RAI20" s="5"/>
      <c r="RAJ20" s="376"/>
      <c r="RAK20" s="386"/>
      <c r="RAL20" s="386"/>
      <c r="RAM20" s="312"/>
      <c r="RAN20" s="389"/>
      <c r="RAO20" s="389"/>
      <c r="RAP20" s="389"/>
      <c r="RAQ20" s="68"/>
      <c r="RAR20" s="68"/>
      <c r="RAS20" s="68"/>
      <c r="RAT20" s="68"/>
      <c r="RAU20" s="68"/>
      <c r="RAV20" s="112"/>
      <c r="RAW20" s="112"/>
      <c r="RAX20" s="112"/>
      <c r="RBU20" s="5"/>
      <c r="RBV20" s="397"/>
      <c r="RBW20" s="397"/>
      <c r="RBX20" s="397"/>
      <c r="RBY20" s="397"/>
      <c r="RBZ20" s="397"/>
      <c r="RCA20" s="397"/>
      <c r="RCB20" s="397"/>
      <c r="RCC20" s="397"/>
      <c r="RCD20" s="397"/>
      <c r="RCE20" s="397"/>
      <c r="RCF20" s="397"/>
      <c r="RCG20" s="397"/>
      <c r="RCH20" s="397"/>
      <c r="RCI20" s="397"/>
      <c r="RCJ20" s="397"/>
      <c r="RCK20" s="397"/>
      <c r="RCL20" s="397"/>
      <c r="RCM20" s="397"/>
      <c r="RCN20" s="397"/>
      <c r="RCO20" s="397"/>
      <c r="RCP20" s="5"/>
      <c r="RCQ20" s="5"/>
      <c r="RCR20" s="376"/>
      <c r="RCS20" s="386"/>
      <c r="RCT20" s="386"/>
      <c r="RCU20" s="312"/>
      <c r="RCV20" s="389"/>
      <c r="RCW20" s="389"/>
      <c r="RCX20" s="389"/>
      <c r="RCY20" s="68"/>
      <c r="RCZ20" s="68"/>
      <c r="RDA20" s="68"/>
      <c r="RDB20" s="68"/>
      <c r="RDC20" s="68"/>
      <c r="RDD20" s="112"/>
      <c r="RDE20" s="112"/>
      <c r="RDF20" s="112"/>
      <c r="REC20" s="5"/>
      <c r="RED20" s="397"/>
      <c r="REE20" s="397"/>
      <c r="REF20" s="397"/>
      <c r="REG20" s="397"/>
      <c r="REH20" s="397"/>
      <c r="REI20" s="397"/>
      <c r="REJ20" s="397"/>
      <c r="REK20" s="397"/>
      <c r="REL20" s="397"/>
      <c r="REM20" s="397"/>
      <c r="REN20" s="397"/>
      <c r="REO20" s="397"/>
      <c r="REP20" s="397"/>
      <c r="REQ20" s="397"/>
      <c r="RER20" s="397"/>
      <c r="RES20" s="397"/>
      <c r="RET20" s="397"/>
      <c r="REU20" s="397"/>
      <c r="REV20" s="397"/>
      <c r="REW20" s="397"/>
      <c r="REX20" s="5"/>
      <c r="REY20" s="5"/>
      <c r="REZ20" s="376"/>
      <c r="RFA20" s="386"/>
      <c r="RFB20" s="386"/>
      <c r="RFC20" s="312"/>
      <c r="RFD20" s="389"/>
      <c r="RFE20" s="389"/>
      <c r="RFF20" s="389"/>
      <c r="RFG20" s="68"/>
      <c r="RFH20" s="68"/>
      <c r="RFI20" s="68"/>
      <c r="RFJ20" s="68"/>
      <c r="RFK20" s="68"/>
      <c r="RFL20" s="112"/>
      <c r="RFM20" s="112"/>
      <c r="RFN20" s="112"/>
      <c r="RGK20" s="5"/>
      <c r="RGL20" s="397"/>
      <c r="RGM20" s="397"/>
      <c r="RGN20" s="397"/>
      <c r="RGO20" s="397"/>
      <c r="RGP20" s="397"/>
      <c r="RGQ20" s="397"/>
      <c r="RGR20" s="397"/>
      <c r="RGS20" s="397"/>
      <c r="RGT20" s="397"/>
      <c r="RGU20" s="397"/>
      <c r="RGV20" s="397"/>
      <c r="RGW20" s="397"/>
      <c r="RGX20" s="397"/>
      <c r="RGY20" s="397"/>
      <c r="RGZ20" s="397"/>
      <c r="RHA20" s="397"/>
      <c r="RHB20" s="397"/>
      <c r="RHC20" s="397"/>
      <c r="RHD20" s="397"/>
      <c r="RHE20" s="397"/>
      <c r="RHF20" s="5"/>
      <c r="RHG20" s="5"/>
      <c r="RHH20" s="376"/>
      <c r="RHI20" s="386"/>
      <c r="RHJ20" s="386"/>
      <c r="RHK20" s="312"/>
      <c r="RHL20" s="389"/>
      <c r="RHM20" s="389"/>
      <c r="RHN20" s="389"/>
      <c r="RHO20" s="68"/>
      <c r="RHP20" s="68"/>
      <c r="RHQ20" s="68"/>
      <c r="RHR20" s="68"/>
      <c r="RHS20" s="68"/>
      <c r="RHT20" s="112"/>
      <c r="RHU20" s="112"/>
      <c r="RHV20" s="112"/>
      <c r="RIS20" s="5"/>
      <c r="RIT20" s="397"/>
      <c r="RIU20" s="397"/>
      <c r="RIV20" s="397"/>
      <c r="RIW20" s="397"/>
      <c r="RIX20" s="397"/>
      <c r="RIY20" s="397"/>
      <c r="RIZ20" s="397"/>
      <c r="RJA20" s="397"/>
      <c r="RJB20" s="397"/>
      <c r="RJC20" s="397"/>
      <c r="RJD20" s="397"/>
      <c r="RJE20" s="397"/>
      <c r="RJF20" s="397"/>
      <c r="RJG20" s="397"/>
      <c r="RJH20" s="397"/>
      <c r="RJI20" s="397"/>
      <c r="RJJ20" s="397"/>
      <c r="RJK20" s="397"/>
      <c r="RJL20" s="397"/>
      <c r="RJM20" s="397"/>
      <c r="RJN20" s="5"/>
      <c r="RJO20" s="5"/>
      <c r="RJP20" s="376"/>
      <c r="RJQ20" s="386"/>
      <c r="RJR20" s="386"/>
      <c r="RJS20" s="312"/>
      <c r="RJT20" s="389"/>
      <c r="RJU20" s="389"/>
      <c r="RJV20" s="389"/>
      <c r="RJW20" s="68"/>
      <c r="RJX20" s="68"/>
      <c r="RJY20" s="68"/>
      <c r="RJZ20" s="68"/>
      <c r="RKA20" s="68"/>
      <c r="RKB20" s="112"/>
      <c r="RKC20" s="112"/>
      <c r="RKD20" s="112"/>
      <c r="RLA20" s="5"/>
      <c r="RLB20" s="397"/>
      <c r="RLC20" s="397"/>
      <c r="RLD20" s="397"/>
      <c r="RLE20" s="397"/>
      <c r="RLF20" s="397"/>
      <c r="RLG20" s="397"/>
      <c r="RLH20" s="397"/>
      <c r="RLI20" s="397"/>
      <c r="RLJ20" s="397"/>
      <c r="RLK20" s="397"/>
      <c r="RLL20" s="397"/>
      <c r="RLM20" s="397"/>
      <c r="RLN20" s="397"/>
      <c r="RLO20" s="397"/>
      <c r="RLP20" s="397"/>
      <c r="RLQ20" s="397"/>
      <c r="RLR20" s="397"/>
      <c r="RLS20" s="397"/>
      <c r="RLT20" s="397"/>
      <c r="RLU20" s="397"/>
      <c r="RLV20" s="5"/>
      <c r="RLW20" s="5"/>
      <c r="RLX20" s="376"/>
      <c r="RLY20" s="386"/>
      <c r="RLZ20" s="386"/>
      <c r="RMA20" s="312"/>
      <c r="RMB20" s="389"/>
      <c r="RMC20" s="389"/>
      <c r="RMD20" s="389"/>
      <c r="RME20" s="68"/>
      <c r="RMF20" s="68"/>
      <c r="RMG20" s="68"/>
      <c r="RMH20" s="68"/>
      <c r="RMI20" s="68"/>
      <c r="RMJ20" s="112"/>
      <c r="RMK20" s="112"/>
      <c r="RML20" s="112"/>
      <c r="RNI20" s="5"/>
      <c r="RNJ20" s="397"/>
      <c r="RNK20" s="397"/>
      <c r="RNL20" s="397"/>
      <c r="RNM20" s="397"/>
      <c r="RNN20" s="397"/>
      <c r="RNO20" s="397"/>
      <c r="RNP20" s="397"/>
      <c r="RNQ20" s="397"/>
      <c r="RNR20" s="397"/>
      <c r="RNS20" s="397"/>
      <c r="RNT20" s="397"/>
      <c r="RNU20" s="397"/>
      <c r="RNV20" s="397"/>
      <c r="RNW20" s="397"/>
      <c r="RNX20" s="397"/>
      <c r="RNY20" s="397"/>
      <c r="RNZ20" s="397"/>
      <c r="ROA20" s="397"/>
      <c r="ROB20" s="397"/>
      <c r="ROC20" s="397"/>
      <c r="ROD20" s="5"/>
      <c r="ROE20" s="5"/>
      <c r="ROF20" s="376"/>
      <c r="ROG20" s="386"/>
      <c r="ROH20" s="386"/>
      <c r="ROI20" s="312"/>
      <c r="ROJ20" s="389"/>
      <c r="ROK20" s="389"/>
      <c r="ROL20" s="389"/>
      <c r="ROM20" s="68"/>
      <c r="RON20" s="68"/>
      <c r="ROO20" s="68"/>
      <c r="ROP20" s="68"/>
      <c r="ROQ20" s="68"/>
      <c r="ROR20" s="112"/>
      <c r="ROS20" s="112"/>
      <c r="ROT20" s="112"/>
      <c r="RPQ20" s="5"/>
      <c r="RPR20" s="397"/>
      <c r="RPS20" s="397"/>
      <c r="RPT20" s="397"/>
      <c r="RPU20" s="397"/>
      <c r="RPV20" s="397"/>
      <c r="RPW20" s="397"/>
      <c r="RPX20" s="397"/>
      <c r="RPY20" s="397"/>
      <c r="RPZ20" s="397"/>
      <c r="RQA20" s="397"/>
      <c r="RQB20" s="397"/>
      <c r="RQC20" s="397"/>
      <c r="RQD20" s="397"/>
      <c r="RQE20" s="397"/>
      <c r="RQF20" s="397"/>
      <c r="RQG20" s="397"/>
      <c r="RQH20" s="397"/>
      <c r="RQI20" s="397"/>
      <c r="RQJ20" s="397"/>
      <c r="RQK20" s="397"/>
      <c r="RQL20" s="5"/>
      <c r="RQM20" s="5"/>
      <c r="RQN20" s="376"/>
      <c r="RQO20" s="386"/>
      <c r="RQP20" s="386"/>
      <c r="RQQ20" s="312"/>
      <c r="RQR20" s="389"/>
      <c r="RQS20" s="389"/>
      <c r="RQT20" s="389"/>
      <c r="RQU20" s="68"/>
      <c r="RQV20" s="68"/>
      <c r="RQW20" s="68"/>
      <c r="RQX20" s="68"/>
      <c r="RQY20" s="68"/>
      <c r="RQZ20" s="112"/>
      <c r="RRA20" s="112"/>
      <c r="RRB20" s="112"/>
      <c r="RRY20" s="5"/>
      <c r="RRZ20" s="397"/>
      <c r="RSA20" s="397"/>
      <c r="RSB20" s="397"/>
      <c r="RSC20" s="397"/>
      <c r="RSD20" s="397"/>
      <c r="RSE20" s="397"/>
      <c r="RSF20" s="397"/>
      <c r="RSG20" s="397"/>
      <c r="RSH20" s="397"/>
      <c r="RSI20" s="397"/>
      <c r="RSJ20" s="397"/>
      <c r="RSK20" s="397"/>
      <c r="RSL20" s="397"/>
      <c r="RSM20" s="397"/>
      <c r="RSN20" s="397"/>
      <c r="RSO20" s="397"/>
      <c r="RSP20" s="397"/>
      <c r="RSQ20" s="397"/>
      <c r="RSR20" s="397"/>
      <c r="RSS20" s="397"/>
      <c r="RST20" s="5"/>
      <c r="RSU20" s="5"/>
      <c r="RSV20" s="376"/>
      <c r="RSW20" s="386"/>
      <c r="RSX20" s="386"/>
      <c r="RSY20" s="312"/>
      <c r="RSZ20" s="389"/>
      <c r="RTA20" s="389"/>
      <c r="RTB20" s="389"/>
      <c r="RTC20" s="68"/>
      <c r="RTD20" s="68"/>
      <c r="RTE20" s="68"/>
      <c r="RTF20" s="68"/>
      <c r="RTG20" s="68"/>
      <c r="RTH20" s="112"/>
      <c r="RTI20" s="112"/>
      <c r="RTJ20" s="112"/>
      <c r="RUG20" s="5"/>
      <c r="RUH20" s="397"/>
      <c r="RUI20" s="397"/>
      <c r="RUJ20" s="397"/>
      <c r="RUK20" s="397"/>
      <c r="RUL20" s="397"/>
      <c r="RUM20" s="397"/>
      <c r="RUN20" s="397"/>
      <c r="RUO20" s="397"/>
      <c r="RUP20" s="397"/>
      <c r="RUQ20" s="397"/>
      <c r="RUR20" s="397"/>
      <c r="RUS20" s="397"/>
      <c r="RUT20" s="397"/>
      <c r="RUU20" s="397"/>
      <c r="RUV20" s="397"/>
      <c r="RUW20" s="397"/>
      <c r="RUX20" s="397"/>
      <c r="RUY20" s="397"/>
      <c r="RUZ20" s="397"/>
      <c r="RVA20" s="397"/>
      <c r="RVB20" s="5"/>
      <c r="RVC20" s="5"/>
      <c r="RVD20" s="376"/>
      <c r="RVE20" s="386"/>
      <c r="RVF20" s="386"/>
      <c r="RVG20" s="312"/>
      <c r="RVH20" s="389"/>
      <c r="RVI20" s="389"/>
      <c r="RVJ20" s="389"/>
      <c r="RVK20" s="68"/>
      <c r="RVL20" s="68"/>
      <c r="RVM20" s="68"/>
      <c r="RVN20" s="68"/>
      <c r="RVO20" s="68"/>
      <c r="RVP20" s="112"/>
      <c r="RVQ20" s="112"/>
      <c r="RVR20" s="112"/>
      <c r="RWO20" s="5"/>
      <c r="RWP20" s="397"/>
      <c r="RWQ20" s="397"/>
      <c r="RWR20" s="397"/>
      <c r="RWS20" s="397"/>
      <c r="RWT20" s="397"/>
      <c r="RWU20" s="397"/>
      <c r="RWV20" s="397"/>
      <c r="RWW20" s="397"/>
      <c r="RWX20" s="397"/>
      <c r="RWY20" s="397"/>
      <c r="RWZ20" s="397"/>
      <c r="RXA20" s="397"/>
      <c r="RXB20" s="397"/>
      <c r="RXC20" s="397"/>
      <c r="RXD20" s="397"/>
      <c r="RXE20" s="397"/>
      <c r="RXF20" s="397"/>
      <c r="RXG20" s="397"/>
      <c r="RXH20" s="397"/>
      <c r="RXI20" s="397"/>
      <c r="RXJ20" s="5"/>
      <c r="RXK20" s="5"/>
      <c r="RXL20" s="376"/>
      <c r="RXM20" s="386"/>
      <c r="RXN20" s="386"/>
      <c r="RXO20" s="312"/>
      <c r="RXP20" s="389"/>
      <c r="RXQ20" s="389"/>
      <c r="RXR20" s="389"/>
      <c r="RXS20" s="68"/>
      <c r="RXT20" s="68"/>
      <c r="RXU20" s="68"/>
      <c r="RXV20" s="68"/>
      <c r="RXW20" s="68"/>
      <c r="RXX20" s="112"/>
      <c r="RXY20" s="112"/>
      <c r="RXZ20" s="112"/>
      <c r="RYW20" s="5"/>
      <c r="RYX20" s="397"/>
      <c r="RYY20" s="397"/>
      <c r="RYZ20" s="397"/>
      <c r="RZA20" s="397"/>
      <c r="RZB20" s="397"/>
      <c r="RZC20" s="397"/>
      <c r="RZD20" s="397"/>
      <c r="RZE20" s="397"/>
      <c r="RZF20" s="397"/>
      <c r="RZG20" s="397"/>
      <c r="RZH20" s="397"/>
      <c r="RZI20" s="397"/>
      <c r="RZJ20" s="397"/>
      <c r="RZK20" s="397"/>
      <c r="RZL20" s="397"/>
      <c r="RZM20" s="397"/>
      <c r="RZN20" s="397"/>
      <c r="RZO20" s="397"/>
      <c r="RZP20" s="397"/>
      <c r="RZQ20" s="397"/>
      <c r="RZR20" s="5"/>
      <c r="RZS20" s="5"/>
      <c r="RZT20" s="376"/>
      <c r="RZU20" s="386"/>
      <c r="RZV20" s="386"/>
      <c r="RZW20" s="312"/>
      <c r="RZX20" s="389"/>
      <c r="RZY20" s="389"/>
      <c r="RZZ20" s="389"/>
      <c r="SAA20" s="68"/>
      <c r="SAB20" s="68"/>
      <c r="SAC20" s="68"/>
      <c r="SAD20" s="68"/>
      <c r="SAE20" s="68"/>
      <c r="SAF20" s="112"/>
      <c r="SAG20" s="112"/>
      <c r="SAH20" s="112"/>
      <c r="SBE20" s="5"/>
      <c r="SBF20" s="397"/>
      <c r="SBG20" s="397"/>
      <c r="SBH20" s="397"/>
      <c r="SBI20" s="397"/>
      <c r="SBJ20" s="397"/>
      <c r="SBK20" s="397"/>
      <c r="SBL20" s="397"/>
      <c r="SBM20" s="397"/>
      <c r="SBN20" s="397"/>
      <c r="SBO20" s="397"/>
      <c r="SBP20" s="397"/>
      <c r="SBQ20" s="397"/>
      <c r="SBR20" s="397"/>
      <c r="SBS20" s="397"/>
      <c r="SBT20" s="397"/>
      <c r="SBU20" s="397"/>
      <c r="SBV20" s="397"/>
      <c r="SBW20" s="397"/>
      <c r="SBX20" s="397"/>
      <c r="SBY20" s="397"/>
      <c r="SBZ20" s="5"/>
      <c r="SCA20" s="5"/>
      <c r="SCB20" s="376"/>
      <c r="SCC20" s="386"/>
      <c r="SCD20" s="386"/>
      <c r="SCE20" s="312"/>
      <c r="SCF20" s="389"/>
      <c r="SCG20" s="389"/>
      <c r="SCH20" s="389"/>
      <c r="SCI20" s="68"/>
      <c r="SCJ20" s="68"/>
      <c r="SCK20" s="68"/>
      <c r="SCL20" s="68"/>
      <c r="SCM20" s="68"/>
      <c r="SCN20" s="112"/>
      <c r="SCO20" s="112"/>
      <c r="SCP20" s="112"/>
      <c r="SDM20" s="5"/>
      <c r="SDN20" s="397"/>
      <c r="SDO20" s="397"/>
      <c r="SDP20" s="397"/>
      <c r="SDQ20" s="397"/>
      <c r="SDR20" s="397"/>
      <c r="SDS20" s="397"/>
      <c r="SDT20" s="397"/>
      <c r="SDU20" s="397"/>
      <c r="SDV20" s="397"/>
      <c r="SDW20" s="397"/>
      <c r="SDX20" s="397"/>
      <c r="SDY20" s="397"/>
      <c r="SDZ20" s="397"/>
      <c r="SEA20" s="397"/>
      <c r="SEB20" s="397"/>
      <c r="SEC20" s="397"/>
      <c r="SED20" s="397"/>
      <c r="SEE20" s="397"/>
      <c r="SEF20" s="397"/>
      <c r="SEG20" s="397"/>
      <c r="SEH20" s="5"/>
      <c r="SEI20" s="5"/>
      <c r="SEJ20" s="376"/>
      <c r="SEK20" s="386"/>
      <c r="SEL20" s="386"/>
      <c r="SEM20" s="312"/>
      <c r="SEN20" s="389"/>
      <c r="SEO20" s="389"/>
      <c r="SEP20" s="389"/>
      <c r="SEQ20" s="68"/>
      <c r="SER20" s="68"/>
      <c r="SES20" s="68"/>
      <c r="SET20" s="68"/>
      <c r="SEU20" s="68"/>
      <c r="SEV20" s="112"/>
      <c r="SEW20" s="112"/>
      <c r="SEX20" s="112"/>
      <c r="SFU20" s="5"/>
      <c r="SFV20" s="397"/>
      <c r="SFW20" s="397"/>
      <c r="SFX20" s="397"/>
      <c r="SFY20" s="397"/>
      <c r="SFZ20" s="397"/>
      <c r="SGA20" s="397"/>
      <c r="SGB20" s="397"/>
      <c r="SGC20" s="397"/>
      <c r="SGD20" s="397"/>
      <c r="SGE20" s="397"/>
      <c r="SGF20" s="397"/>
      <c r="SGG20" s="397"/>
      <c r="SGH20" s="397"/>
      <c r="SGI20" s="397"/>
      <c r="SGJ20" s="397"/>
      <c r="SGK20" s="397"/>
      <c r="SGL20" s="397"/>
      <c r="SGM20" s="397"/>
      <c r="SGN20" s="397"/>
      <c r="SGO20" s="397"/>
      <c r="SGP20" s="5"/>
      <c r="SGQ20" s="5"/>
      <c r="SGR20" s="376"/>
      <c r="SGS20" s="386"/>
      <c r="SGT20" s="386"/>
      <c r="SGU20" s="312"/>
      <c r="SGV20" s="389"/>
      <c r="SGW20" s="389"/>
      <c r="SGX20" s="389"/>
      <c r="SGY20" s="68"/>
      <c r="SGZ20" s="68"/>
      <c r="SHA20" s="68"/>
      <c r="SHB20" s="68"/>
      <c r="SHC20" s="68"/>
      <c r="SHD20" s="112"/>
      <c r="SHE20" s="112"/>
      <c r="SHF20" s="112"/>
      <c r="SIC20" s="5"/>
      <c r="SID20" s="397"/>
      <c r="SIE20" s="397"/>
      <c r="SIF20" s="397"/>
      <c r="SIG20" s="397"/>
      <c r="SIH20" s="397"/>
      <c r="SII20" s="397"/>
      <c r="SIJ20" s="397"/>
      <c r="SIK20" s="397"/>
      <c r="SIL20" s="397"/>
      <c r="SIM20" s="397"/>
      <c r="SIN20" s="397"/>
      <c r="SIO20" s="397"/>
      <c r="SIP20" s="397"/>
      <c r="SIQ20" s="397"/>
      <c r="SIR20" s="397"/>
      <c r="SIS20" s="397"/>
      <c r="SIT20" s="397"/>
      <c r="SIU20" s="397"/>
      <c r="SIV20" s="397"/>
      <c r="SIW20" s="397"/>
      <c r="SIX20" s="5"/>
      <c r="SIY20" s="5"/>
      <c r="SIZ20" s="376"/>
      <c r="SJA20" s="386"/>
      <c r="SJB20" s="386"/>
      <c r="SJC20" s="312"/>
      <c r="SJD20" s="389"/>
      <c r="SJE20" s="389"/>
      <c r="SJF20" s="389"/>
      <c r="SJG20" s="68"/>
      <c r="SJH20" s="68"/>
      <c r="SJI20" s="68"/>
      <c r="SJJ20" s="68"/>
      <c r="SJK20" s="68"/>
      <c r="SJL20" s="112"/>
      <c r="SJM20" s="112"/>
      <c r="SJN20" s="112"/>
      <c r="SKK20" s="5"/>
      <c r="SKL20" s="397"/>
      <c r="SKM20" s="397"/>
      <c r="SKN20" s="397"/>
      <c r="SKO20" s="397"/>
      <c r="SKP20" s="397"/>
      <c r="SKQ20" s="397"/>
      <c r="SKR20" s="397"/>
      <c r="SKS20" s="397"/>
      <c r="SKT20" s="397"/>
      <c r="SKU20" s="397"/>
      <c r="SKV20" s="397"/>
      <c r="SKW20" s="397"/>
      <c r="SKX20" s="397"/>
      <c r="SKY20" s="397"/>
      <c r="SKZ20" s="397"/>
      <c r="SLA20" s="397"/>
      <c r="SLB20" s="397"/>
      <c r="SLC20" s="397"/>
      <c r="SLD20" s="397"/>
      <c r="SLE20" s="397"/>
      <c r="SLF20" s="5"/>
      <c r="SLG20" s="5"/>
      <c r="SLH20" s="376"/>
      <c r="SLI20" s="386"/>
      <c r="SLJ20" s="386"/>
      <c r="SLK20" s="312"/>
      <c r="SLL20" s="389"/>
      <c r="SLM20" s="389"/>
      <c r="SLN20" s="389"/>
      <c r="SLO20" s="68"/>
      <c r="SLP20" s="68"/>
      <c r="SLQ20" s="68"/>
      <c r="SLR20" s="68"/>
      <c r="SLS20" s="68"/>
      <c r="SLT20" s="112"/>
      <c r="SLU20" s="112"/>
      <c r="SLV20" s="112"/>
      <c r="SMS20" s="5"/>
      <c r="SMT20" s="397"/>
      <c r="SMU20" s="397"/>
      <c r="SMV20" s="397"/>
      <c r="SMW20" s="397"/>
      <c r="SMX20" s="397"/>
      <c r="SMY20" s="397"/>
      <c r="SMZ20" s="397"/>
      <c r="SNA20" s="397"/>
      <c r="SNB20" s="397"/>
      <c r="SNC20" s="397"/>
      <c r="SND20" s="397"/>
      <c r="SNE20" s="397"/>
      <c r="SNF20" s="397"/>
      <c r="SNG20" s="397"/>
      <c r="SNH20" s="397"/>
      <c r="SNI20" s="397"/>
      <c r="SNJ20" s="397"/>
      <c r="SNK20" s="397"/>
      <c r="SNL20" s="397"/>
      <c r="SNM20" s="397"/>
      <c r="SNN20" s="5"/>
      <c r="SNO20" s="5"/>
      <c r="SNP20" s="376"/>
      <c r="SNQ20" s="386"/>
      <c r="SNR20" s="386"/>
      <c r="SNS20" s="312"/>
      <c r="SNT20" s="389"/>
      <c r="SNU20" s="389"/>
      <c r="SNV20" s="389"/>
      <c r="SNW20" s="68"/>
      <c r="SNX20" s="68"/>
      <c r="SNY20" s="68"/>
      <c r="SNZ20" s="68"/>
      <c r="SOA20" s="68"/>
      <c r="SOB20" s="112"/>
      <c r="SOC20" s="112"/>
      <c r="SOD20" s="112"/>
      <c r="SPA20" s="5"/>
      <c r="SPB20" s="397"/>
      <c r="SPC20" s="397"/>
      <c r="SPD20" s="397"/>
      <c r="SPE20" s="397"/>
      <c r="SPF20" s="397"/>
      <c r="SPG20" s="397"/>
      <c r="SPH20" s="397"/>
      <c r="SPI20" s="397"/>
      <c r="SPJ20" s="397"/>
      <c r="SPK20" s="397"/>
      <c r="SPL20" s="397"/>
      <c r="SPM20" s="397"/>
      <c r="SPN20" s="397"/>
      <c r="SPO20" s="397"/>
      <c r="SPP20" s="397"/>
      <c r="SPQ20" s="397"/>
      <c r="SPR20" s="397"/>
      <c r="SPS20" s="397"/>
      <c r="SPT20" s="397"/>
      <c r="SPU20" s="397"/>
      <c r="SPV20" s="5"/>
      <c r="SPW20" s="5"/>
      <c r="SPX20" s="376"/>
      <c r="SPY20" s="386"/>
      <c r="SPZ20" s="386"/>
      <c r="SQA20" s="312"/>
      <c r="SQB20" s="389"/>
      <c r="SQC20" s="389"/>
      <c r="SQD20" s="389"/>
      <c r="SQE20" s="68"/>
      <c r="SQF20" s="68"/>
      <c r="SQG20" s="68"/>
      <c r="SQH20" s="68"/>
      <c r="SQI20" s="68"/>
      <c r="SQJ20" s="112"/>
      <c r="SQK20" s="112"/>
      <c r="SQL20" s="112"/>
      <c r="SRI20" s="5"/>
      <c r="SRJ20" s="397"/>
      <c r="SRK20" s="397"/>
      <c r="SRL20" s="397"/>
      <c r="SRM20" s="397"/>
      <c r="SRN20" s="397"/>
      <c r="SRO20" s="397"/>
      <c r="SRP20" s="397"/>
      <c r="SRQ20" s="397"/>
      <c r="SRR20" s="397"/>
      <c r="SRS20" s="397"/>
      <c r="SRT20" s="397"/>
      <c r="SRU20" s="397"/>
      <c r="SRV20" s="397"/>
      <c r="SRW20" s="397"/>
      <c r="SRX20" s="397"/>
      <c r="SRY20" s="397"/>
      <c r="SRZ20" s="397"/>
      <c r="SSA20" s="397"/>
      <c r="SSB20" s="397"/>
      <c r="SSC20" s="397"/>
      <c r="SSD20" s="5"/>
      <c r="SSE20" s="5"/>
      <c r="SSF20" s="376"/>
      <c r="SSG20" s="386"/>
      <c r="SSH20" s="386"/>
      <c r="SSI20" s="312"/>
      <c r="SSJ20" s="389"/>
      <c r="SSK20" s="389"/>
      <c r="SSL20" s="389"/>
      <c r="SSM20" s="68"/>
      <c r="SSN20" s="68"/>
      <c r="SSO20" s="68"/>
      <c r="SSP20" s="68"/>
      <c r="SSQ20" s="68"/>
      <c r="SSR20" s="112"/>
      <c r="SSS20" s="112"/>
      <c r="SST20" s="112"/>
      <c r="STQ20" s="5"/>
      <c r="STR20" s="397"/>
      <c r="STS20" s="397"/>
      <c r="STT20" s="397"/>
      <c r="STU20" s="397"/>
      <c r="STV20" s="397"/>
      <c r="STW20" s="397"/>
      <c r="STX20" s="397"/>
      <c r="STY20" s="397"/>
      <c r="STZ20" s="397"/>
      <c r="SUA20" s="397"/>
      <c r="SUB20" s="397"/>
      <c r="SUC20" s="397"/>
      <c r="SUD20" s="397"/>
      <c r="SUE20" s="397"/>
      <c r="SUF20" s="397"/>
      <c r="SUG20" s="397"/>
      <c r="SUH20" s="397"/>
      <c r="SUI20" s="397"/>
      <c r="SUJ20" s="397"/>
      <c r="SUK20" s="397"/>
      <c r="SUL20" s="5"/>
      <c r="SUM20" s="5"/>
      <c r="SUN20" s="376"/>
      <c r="SUO20" s="386"/>
      <c r="SUP20" s="386"/>
      <c r="SUQ20" s="312"/>
      <c r="SUR20" s="389"/>
      <c r="SUS20" s="389"/>
      <c r="SUT20" s="389"/>
      <c r="SUU20" s="68"/>
      <c r="SUV20" s="68"/>
      <c r="SUW20" s="68"/>
      <c r="SUX20" s="68"/>
      <c r="SUY20" s="68"/>
      <c r="SUZ20" s="112"/>
      <c r="SVA20" s="112"/>
      <c r="SVB20" s="112"/>
      <c r="SVY20" s="5"/>
      <c r="SVZ20" s="397"/>
      <c r="SWA20" s="397"/>
      <c r="SWB20" s="397"/>
      <c r="SWC20" s="397"/>
      <c r="SWD20" s="397"/>
      <c r="SWE20" s="397"/>
      <c r="SWF20" s="397"/>
      <c r="SWG20" s="397"/>
      <c r="SWH20" s="397"/>
      <c r="SWI20" s="397"/>
      <c r="SWJ20" s="397"/>
      <c r="SWK20" s="397"/>
      <c r="SWL20" s="397"/>
      <c r="SWM20" s="397"/>
      <c r="SWN20" s="397"/>
      <c r="SWO20" s="397"/>
      <c r="SWP20" s="397"/>
      <c r="SWQ20" s="397"/>
      <c r="SWR20" s="397"/>
      <c r="SWS20" s="397"/>
      <c r="SWT20" s="5"/>
      <c r="SWU20" s="5"/>
      <c r="SWV20" s="376"/>
      <c r="SWW20" s="386"/>
      <c r="SWX20" s="386"/>
      <c r="SWY20" s="312"/>
      <c r="SWZ20" s="389"/>
      <c r="SXA20" s="389"/>
      <c r="SXB20" s="389"/>
      <c r="SXC20" s="68"/>
      <c r="SXD20" s="68"/>
      <c r="SXE20" s="68"/>
      <c r="SXF20" s="68"/>
      <c r="SXG20" s="68"/>
      <c r="SXH20" s="112"/>
      <c r="SXI20" s="112"/>
      <c r="SXJ20" s="112"/>
      <c r="SYG20" s="5"/>
      <c r="SYH20" s="397"/>
      <c r="SYI20" s="397"/>
      <c r="SYJ20" s="397"/>
      <c r="SYK20" s="397"/>
      <c r="SYL20" s="397"/>
      <c r="SYM20" s="397"/>
      <c r="SYN20" s="397"/>
      <c r="SYO20" s="397"/>
      <c r="SYP20" s="397"/>
      <c r="SYQ20" s="397"/>
      <c r="SYR20" s="397"/>
      <c r="SYS20" s="397"/>
      <c r="SYT20" s="397"/>
      <c r="SYU20" s="397"/>
      <c r="SYV20" s="397"/>
      <c r="SYW20" s="397"/>
      <c r="SYX20" s="397"/>
      <c r="SYY20" s="397"/>
      <c r="SYZ20" s="397"/>
      <c r="SZA20" s="397"/>
      <c r="SZB20" s="5"/>
      <c r="SZC20" s="5"/>
      <c r="SZD20" s="376"/>
      <c r="SZE20" s="386"/>
      <c r="SZF20" s="386"/>
      <c r="SZG20" s="312"/>
      <c r="SZH20" s="389"/>
      <c r="SZI20" s="389"/>
      <c r="SZJ20" s="389"/>
      <c r="SZK20" s="68"/>
      <c r="SZL20" s="68"/>
      <c r="SZM20" s="68"/>
      <c r="SZN20" s="68"/>
      <c r="SZO20" s="68"/>
      <c r="SZP20" s="112"/>
      <c r="SZQ20" s="112"/>
      <c r="SZR20" s="112"/>
      <c r="TAO20" s="5"/>
      <c r="TAP20" s="397"/>
      <c r="TAQ20" s="397"/>
      <c r="TAR20" s="397"/>
      <c r="TAS20" s="397"/>
      <c r="TAT20" s="397"/>
      <c r="TAU20" s="397"/>
      <c r="TAV20" s="397"/>
      <c r="TAW20" s="397"/>
      <c r="TAX20" s="397"/>
      <c r="TAY20" s="397"/>
      <c r="TAZ20" s="397"/>
      <c r="TBA20" s="397"/>
      <c r="TBB20" s="397"/>
      <c r="TBC20" s="397"/>
      <c r="TBD20" s="397"/>
      <c r="TBE20" s="397"/>
      <c r="TBF20" s="397"/>
      <c r="TBG20" s="397"/>
      <c r="TBH20" s="397"/>
      <c r="TBI20" s="397"/>
      <c r="TBJ20" s="5"/>
      <c r="TBK20" s="5"/>
      <c r="TBL20" s="376"/>
      <c r="TBM20" s="386"/>
      <c r="TBN20" s="386"/>
      <c r="TBO20" s="312"/>
      <c r="TBP20" s="389"/>
      <c r="TBQ20" s="389"/>
      <c r="TBR20" s="389"/>
      <c r="TBS20" s="68"/>
      <c r="TBT20" s="68"/>
      <c r="TBU20" s="68"/>
      <c r="TBV20" s="68"/>
      <c r="TBW20" s="68"/>
      <c r="TBX20" s="112"/>
      <c r="TBY20" s="112"/>
      <c r="TBZ20" s="112"/>
      <c r="TCW20" s="5"/>
      <c r="TCX20" s="397"/>
      <c r="TCY20" s="397"/>
      <c r="TCZ20" s="397"/>
      <c r="TDA20" s="397"/>
      <c r="TDB20" s="397"/>
      <c r="TDC20" s="397"/>
      <c r="TDD20" s="397"/>
      <c r="TDE20" s="397"/>
      <c r="TDF20" s="397"/>
      <c r="TDG20" s="397"/>
      <c r="TDH20" s="397"/>
      <c r="TDI20" s="397"/>
      <c r="TDJ20" s="397"/>
      <c r="TDK20" s="397"/>
      <c r="TDL20" s="397"/>
      <c r="TDM20" s="397"/>
      <c r="TDN20" s="397"/>
      <c r="TDO20" s="397"/>
      <c r="TDP20" s="397"/>
      <c r="TDQ20" s="397"/>
      <c r="TDR20" s="5"/>
      <c r="TDS20" s="5"/>
      <c r="TDT20" s="376"/>
      <c r="TDU20" s="386"/>
      <c r="TDV20" s="386"/>
      <c r="TDW20" s="312"/>
      <c r="TDX20" s="389"/>
      <c r="TDY20" s="389"/>
      <c r="TDZ20" s="389"/>
      <c r="TEA20" s="68"/>
      <c r="TEB20" s="68"/>
      <c r="TEC20" s="68"/>
      <c r="TED20" s="68"/>
      <c r="TEE20" s="68"/>
      <c r="TEF20" s="112"/>
      <c r="TEG20" s="112"/>
      <c r="TEH20" s="112"/>
      <c r="TFE20" s="5"/>
      <c r="TFF20" s="397"/>
      <c r="TFG20" s="397"/>
      <c r="TFH20" s="397"/>
      <c r="TFI20" s="397"/>
      <c r="TFJ20" s="397"/>
      <c r="TFK20" s="397"/>
      <c r="TFL20" s="397"/>
      <c r="TFM20" s="397"/>
      <c r="TFN20" s="397"/>
      <c r="TFO20" s="397"/>
      <c r="TFP20" s="397"/>
      <c r="TFQ20" s="397"/>
      <c r="TFR20" s="397"/>
      <c r="TFS20" s="397"/>
      <c r="TFT20" s="397"/>
      <c r="TFU20" s="397"/>
      <c r="TFV20" s="397"/>
      <c r="TFW20" s="397"/>
      <c r="TFX20" s="397"/>
      <c r="TFY20" s="397"/>
      <c r="TFZ20" s="5"/>
      <c r="TGA20" s="5"/>
      <c r="TGB20" s="376"/>
      <c r="TGC20" s="386"/>
      <c r="TGD20" s="386"/>
      <c r="TGE20" s="312"/>
      <c r="TGF20" s="389"/>
      <c r="TGG20" s="389"/>
      <c r="TGH20" s="389"/>
      <c r="TGI20" s="68"/>
      <c r="TGJ20" s="68"/>
      <c r="TGK20" s="68"/>
      <c r="TGL20" s="68"/>
      <c r="TGM20" s="68"/>
      <c r="TGN20" s="112"/>
      <c r="TGO20" s="112"/>
      <c r="TGP20" s="112"/>
      <c r="THM20" s="5"/>
      <c r="THN20" s="397"/>
      <c r="THO20" s="397"/>
      <c r="THP20" s="397"/>
      <c r="THQ20" s="397"/>
      <c r="THR20" s="397"/>
      <c r="THS20" s="397"/>
      <c r="THT20" s="397"/>
      <c r="THU20" s="397"/>
      <c r="THV20" s="397"/>
      <c r="THW20" s="397"/>
      <c r="THX20" s="397"/>
      <c r="THY20" s="397"/>
      <c r="THZ20" s="397"/>
      <c r="TIA20" s="397"/>
      <c r="TIB20" s="397"/>
      <c r="TIC20" s="397"/>
      <c r="TID20" s="397"/>
      <c r="TIE20" s="397"/>
      <c r="TIF20" s="397"/>
      <c r="TIG20" s="397"/>
      <c r="TIH20" s="5"/>
      <c r="TII20" s="5"/>
      <c r="TIJ20" s="376"/>
      <c r="TIK20" s="386"/>
      <c r="TIL20" s="386"/>
      <c r="TIM20" s="312"/>
      <c r="TIN20" s="389"/>
      <c r="TIO20" s="389"/>
      <c r="TIP20" s="389"/>
      <c r="TIQ20" s="68"/>
      <c r="TIR20" s="68"/>
      <c r="TIS20" s="68"/>
      <c r="TIT20" s="68"/>
      <c r="TIU20" s="68"/>
      <c r="TIV20" s="112"/>
      <c r="TIW20" s="112"/>
      <c r="TIX20" s="112"/>
      <c r="TJU20" s="5"/>
      <c r="TJV20" s="397"/>
      <c r="TJW20" s="397"/>
      <c r="TJX20" s="397"/>
      <c r="TJY20" s="397"/>
      <c r="TJZ20" s="397"/>
      <c r="TKA20" s="397"/>
      <c r="TKB20" s="397"/>
      <c r="TKC20" s="397"/>
      <c r="TKD20" s="397"/>
      <c r="TKE20" s="397"/>
      <c r="TKF20" s="397"/>
      <c r="TKG20" s="397"/>
      <c r="TKH20" s="397"/>
      <c r="TKI20" s="397"/>
      <c r="TKJ20" s="397"/>
      <c r="TKK20" s="397"/>
      <c r="TKL20" s="397"/>
      <c r="TKM20" s="397"/>
      <c r="TKN20" s="397"/>
      <c r="TKO20" s="397"/>
      <c r="TKP20" s="5"/>
      <c r="TKQ20" s="5"/>
      <c r="TKR20" s="376"/>
      <c r="TKS20" s="386"/>
      <c r="TKT20" s="386"/>
      <c r="TKU20" s="312"/>
      <c r="TKV20" s="389"/>
      <c r="TKW20" s="389"/>
      <c r="TKX20" s="389"/>
      <c r="TKY20" s="68"/>
      <c r="TKZ20" s="68"/>
      <c r="TLA20" s="68"/>
      <c r="TLB20" s="68"/>
      <c r="TLC20" s="68"/>
      <c r="TLD20" s="112"/>
      <c r="TLE20" s="112"/>
      <c r="TLF20" s="112"/>
      <c r="TMC20" s="5"/>
      <c r="TMD20" s="397"/>
      <c r="TME20" s="397"/>
      <c r="TMF20" s="397"/>
      <c r="TMG20" s="397"/>
      <c r="TMH20" s="397"/>
      <c r="TMI20" s="397"/>
      <c r="TMJ20" s="397"/>
      <c r="TMK20" s="397"/>
      <c r="TML20" s="397"/>
      <c r="TMM20" s="397"/>
      <c r="TMN20" s="397"/>
      <c r="TMO20" s="397"/>
      <c r="TMP20" s="397"/>
      <c r="TMQ20" s="397"/>
      <c r="TMR20" s="397"/>
      <c r="TMS20" s="397"/>
      <c r="TMT20" s="397"/>
      <c r="TMU20" s="397"/>
      <c r="TMV20" s="397"/>
      <c r="TMW20" s="397"/>
      <c r="TMX20" s="5"/>
      <c r="TMY20" s="5"/>
      <c r="TMZ20" s="376"/>
      <c r="TNA20" s="386"/>
      <c r="TNB20" s="386"/>
      <c r="TNC20" s="312"/>
      <c r="TND20" s="389"/>
      <c r="TNE20" s="389"/>
      <c r="TNF20" s="389"/>
      <c r="TNG20" s="68"/>
      <c r="TNH20" s="68"/>
      <c r="TNI20" s="68"/>
      <c r="TNJ20" s="68"/>
      <c r="TNK20" s="68"/>
      <c r="TNL20" s="112"/>
      <c r="TNM20" s="112"/>
      <c r="TNN20" s="112"/>
      <c r="TOK20" s="5"/>
      <c r="TOL20" s="397"/>
      <c r="TOM20" s="397"/>
      <c r="TON20" s="397"/>
      <c r="TOO20" s="397"/>
      <c r="TOP20" s="397"/>
      <c r="TOQ20" s="397"/>
      <c r="TOR20" s="397"/>
      <c r="TOS20" s="397"/>
      <c r="TOT20" s="397"/>
      <c r="TOU20" s="397"/>
      <c r="TOV20" s="397"/>
      <c r="TOW20" s="397"/>
      <c r="TOX20" s="397"/>
      <c r="TOY20" s="397"/>
      <c r="TOZ20" s="397"/>
      <c r="TPA20" s="397"/>
      <c r="TPB20" s="397"/>
      <c r="TPC20" s="397"/>
      <c r="TPD20" s="397"/>
      <c r="TPE20" s="397"/>
      <c r="TPF20" s="5"/>
      <c r="TPG20" s="5"/>
      <c r="TPH20" s="376"/>
      <c r="TPI20" s="386"/>
      <c r="TPJ20" s="386"/>
      <c r="TPK20" s="312"/>
      <c r="TPL20" s="389"/>
      <c r="TPM20" s="389"/>
      <c r="TPN20" s="389"/>
      <c r="TPO20" s="68"/>
      <c r="TPP20" s="68"/>
      <c r="TPQ20" s="68"/>
      <c r="TPR20" s="68"/>
      <c r="TPS20" s="68"/>
      <c r="TPT20" s="112"/>
      <c r="TPU20" s="112"/>
      <c r="TPV20" s="112"/>
      <c r="TQS20" s="5"/>
      <c r="TQT20" s="397"/>
      <c r="TQU20" s="397"/>
      <c r="TQV20" s="397"/>
      <c r="TQW20" s="397"/>
      <c r="TQX20" s="397"/>
      <c r="TQY20" s="397"/>
      <c r="TQZ20" s="397"/>
      <c r="TRA20" s="397"/>
      <c r="TRB20" s="397"/>
      <c r="TRC20" s="397"/>
      <c r="TRD20" s="397"/>
      <c r="TRE20" s="397"/>
      <c r="TRF20" s="397"/>
      <c r="TRG20" s="397"/>
      <c r="TRH20" s="397"/>
      <c r="TRI20" s="397"/>
      <c r="TRJ20" s="397"/>
      <c r="TRK20" s="397"/>
      <c r="TRL20" s="397"/>
      <c r="TRM20" s="397"/>
      <c r="TRN20" s="5"/>
      <c r="TRO20" s="5"/>
      <c r="TRP20" s="376"/>
      <c r="TRQ20" s="386"/>
      <c r="TRR20" s="386"/>
      <c r="TRS20" s="312"/>
      <c r="TRT20" s="389"/>
      <c r="TRU20" s="389"/>
      <c r="TRV20" s="389"/>
      <c r="TRW20" s="68"/>
      <c r="TRX20" s="68"/>
      <c r="TRY20" s="68"/>
      <c r="TRZ20" s="68"/>
      <c r="TSA20" s="68"/>
      <c r="TSB20" s="112"/>
      <c r="TSC20" s="112"/>
      <c r="TSD20" s="112"/>
      <c r="TTA20" s="5"/>
      <c r="TTB20" s="397"/>
      <c r="TTC20" s="397"/>
      <c r="TTD20" s="397"/>
      <c r="TTE20" s="397"/>
      <c r="TTF20" s="397"/>
      <c r="TTG20" s="397"/>
      <c r="TTH20" s="397"/>
      <c r="TTI20" s="397"/>
      <c r="TTJ20" s="397"/>
      <c r="TTK20" s="397"/>
      <c r="TTL20" s="397"/>
      <c r="TTM20" s="397"/>
      <c r="TTN20" s="397"/>
      <c r="TTO20" s="397"/>
      <c r="TTP20" s="397"/>
      <c r="TTQ20" s="397"/>
      <c r="TTR20" s="397"/>
      <c r="TTS20" s="397"/>
      <c r="TTT20" s="397"/>
      <c r="TTU20" s="397"/>
      <c r="TTV20" s="5"/>
      <c r="TTW20" s="5"/>
      <c r="TTX20" s="376"/>
      <c r="TTY20" s="386"/>
      <c r="TTZ20" s="386"/>
      <c r="TUA20" s="312"/>
      <c r="TUB20" s="389"/>
      <c r="TUC20" s="389"/>
      <c r="TUD20" s="389"/>
      <c r="TUE20" s="68"/>
      <c r="TUF20" s="68"/>
      <c r="TUG20" s="68"/>
      <c r="TUH20" s="68"/>
      <c r="TUI20" s="68"/>
      <c r="TUJ20" s="112"/>
      <c r="TUK20" s="112"/>
      <c r="TUL20" s="112"/>
      <c r="TVI20" s="5"/>
      <c r="TVJ20" s="397"/>
      <c r="TVK20" s="397"/>
      <c r="TVL20" s="397"/>
      <c r="TVM20" s="397"/>
      <c r="TVN20" s="397"/>
      <c r="TVO20" s="397"/>
      <c r="TVP20" s="397"/>
      <c r="TVQ20" s="397"/>
      <c r="TVR20" s="397"/>
      <c r="TVS20" s="397"/>
      <c r="TVT20" s="397"/>
      <c r="TVU20" s="397"/>
      <c r="TVV20" s="397"/>
      <c r="TVW20" s="397"/>
      <c r="TVX20" s="397"/>
      <c r="TVY20" s="397"/>
      <c r="TVZ20" s="397"/>
      <c r="TWA20" s="397"/>
      <c r="TWB20" s="397"/>
      <c r="TWC20" s="397"/>
      <c r="TWD20" s="5"/>
      <c r="TWE20" s="5"/>
      <c r="TWF20" s="376"/>
      <c r="TWG20" s="386"/>
      <c r="TWH20" s="386"/>
      <c r="TWI20" s="312"/>
      <c r="TWJ20" s="389"/>
      <c r="TWK20" s="389"/>
      <c r="TWL20" s="389"/>
      <c r="TWM20" s="68"/>
      <c r="TWN20" s="68"/>
      <c r="TWO20" s="68"/>
      <c r="TWP20" s="68"/>
      <c r="TWQ20" s="68"/>
      <c r="TWR20" s="112"/>
      <c r="TWS20" s="112"/>
      <c r="TWT20" s="112"/>
      <c r="TXQ20" s="5"/>
      <c r="TXR20" s="397"/>
      <c r="TXS20" s="397"/>
      <c r="TXT20" s="397"/>
      <c r="TXU20" s="397"/>
      <c r="TXV20" s="397"/>
      <c r="TXW20" s="397"/>
      <c r="TXX20" s="397"/>
      <c r="TXY20" s="397"/>
      <c r="TXZ20" s="397"/>
      <c r="TYA20" s="397"/>
      <c r="TYB20" s="397"/>
      <c r="TYC20" s="397"/>
      <c r="TYD20" s="397"/>
      <c r="TYE20" s="397"/>
      <c r="TYF20" s="397"/>
      <c r="TYG20" s="397"/>
      <c r="TYH20" s="397"/>
      <c r="TYI20" s="397"/>
      <c r="TYJ20" s="397"/>
      <c r="TYK20" s="397"/>
      <c r="TYL20" s="5"/>
      <c r="TYM20" s="5"/>
      <c r="TYN20" s="376"/>
      <c r="TYO20" s="386"/>
      <c r="TYP20" s="386"/>
      <c r="TYQ20" s="312"/>
      <c r="TYR20" s="389"/>
      <c r="TYS20" s="389"/>
      <c r="TYT20" s="389"/>
      <c r="TYU20" s="68"/>
      <c r="TYV20" s="68"/>
      <c r="TYW20" s="68"/>
      <c r="TYX20" s="68"/>
      <c r="TYY20" s="68"/>
      <c r="TYZ20" s="112"/>
      <c r="TZA20" s="112"/>
      <c r="TZB20" s="112"/>
      <c r="TZY20" s="5"/>
      <c r="TZZ20" s="397"/>
      <c r="UAA20" s="397"/>
      <c r="UAB20" s="397"/>
      <c r="UAC20" s="397"/>
      <c r="UAD20" s="397"/>
      <c r="UAE20" s="397"/>
      <c r="UAF20" s="397"/>
      <c r="UAG20" s="397"/>
      <c r="UAH20" s="397"/>
      <c r="UAI20" s="397"/>
      <c r="UAJ20" s="397"/>
      <c r="UAK20" s="397"/>
      <c r="UAL20" s="397"/>
      <c r="UAM20" s="397"/>
      <c r="UAN20" s="397"/>
      <c r="UAO20" s="397"/>
      <c r="UAP20" s="397"/>
      <c r="UAQ20" s="397"/>
      <c r="UAR20" s="397"/>
      <c r="UAS20" s="397"/>
      <c r="UAT20" s="5"/>
      <c r="UAU20" s="5"/>
      <c r="UAV20" s="376"/>
      <c r="UAW20" s="386"/>
      <c r="UAX20" s="386"/>
      <c r="UAY20" s="312"/>
      <c r="UAZ20" s="389"/>
      <c r="UBA20" s="389"/>
      <c r="UBB20" s="389"/>
      <c r="UBC20" s="68"/>
      <c r="UBD20" s="68"/>
      <c r="UBE20" s="68"/>
      <c r="UBF20" s="68"/>
      <c r="UBG20" s="68"/>
      <c r="UBH20" s="112"/>
      <c r="UBI20" s="112"/>
      <c r="UBJ20" s="112"/>
      <c r="UCG20" s="5"/>
      <c r="UCH20" s="397"/>
      <c r="UCI20" s="397"/>
      <c r="UCJ20" s="397"/>
      <c r="UCK20" s="397"/>
      <c r="UCL20" s="397"/>
      <c r="UCM20" s="397"/>
      <c r="UCN20" s="397"/>
      <c r="UCO20" s="397"/>
      <c r="UCP20" s="397"/>
      <c r="UCQ20" s="397"/>
      <c r="UCR20" s="397"/>
      <c r="UCS20" s="397"/>
      <c r="UCT20" s="397"/>
      <c r="UCU20" s="397"/>
      <c r="UCV20" s="397"/>
      <c r="UCW20" s="397"/>
      <c r="UCX20" s="397"/>
      <c r="UCY20" s="397"/>
      <c r="UCZ20" s="397"/>
      <c r="UDA20" s="397"/>
      <c r="UDB20" s="5"/>
      <c r="UDC20" s="5"/>
      <c r="UDD20" s="376"/>
      <c r="UDE20" s="386"/>
      <c r="UDF20" s="386"/>
      <c r="UDG20" s="312"/>
      <c r="UDH20" s="389"/>
      <c r="UDI20" s="389"/>
      <c r="UDJ20" s="389"/>
      <c r="UDK20" s="68"/>
      <c r="UDL20" s="68"/>
      <c r="UDM20" s="68"/>
      <c r="UDN20" s="68"/>
      <c r="UDO20" s="68"/>
      <c r="UDP20" s="112"/>
      <c r="UDQ20" s="112"/>
      <c r="UDR20" s="112"/>
      <c r="UEO20" s="5"/>
      <c r="UEP20" s="397"/>
      <c r="UEQ20" s="397"/>
      <c r="UER20" s="397"/>
      <c r="UES20" s="397"/>
      <c r="UET20" s="397"/>
      <c r="UEU20" s="397"/>
      <c r="UEV20" s="397"/>
      <c r="UEW20" s="397"/>
      <c r="UEX20" s="397"/>
      <c r="UEY20" s="397"/>
      <c r="UEZ20" s="397"/>
      <c r="UFA20" s="397"/>
      <c r="UFB20" s="397"/>
      <c r="UFC20" s="397"/>
      <c r="UFD20" s="397"/>
      <c r="UFE20" s="397"/>
      <c r="UFF20" s="397"/>
      <c r="UFG20" s="397"/>
      <c r="UFH20" s="397"/>
      <c r="UFI20" s="397"/>
      <c r="UFJ20" s="5"/>
      <c r="UFK20" s="5"/>
      <c r="UFL20" s="376"/>
      <c r="UFM20" s="386"/>
      <c r="UFN20" s="386"/>
      <c r="UFO20" s="312"/>
      <c r="UFP20" s="389"/>
      <c r="UFQ20" s="389"/>
      <c r="UFR20" s="389"/>
      <c r="UFS20" s="68"/>
      <c r="UFT20" s="68"/>
      <c r="UFU20" s="68"/>
      <c r="UFV20" s="68"/>
      <c r="UFW20" s="68"/>
      <c r="UFX20" s="112"/>
      <c r="UFY20" s="112"/>
      <c r="UFZ20" s="112"/>
      <c r="UGW20" s="5"/>
      <c r="UGX20" s="397"/>
      <c r="UGY20" s="397"/>
      <c r="UGZ20" s="397"/>
      <c r="UHA20" s="397"/>
      <c r="UHB20" s="397"/>
      <c r="UHC20" s="397"/>
      <c r="UHD20" s="397"/>
      <c r="UHE20" s="397"/>
      <c r="UHF20" s="397"/>
      <c r="UHG20" s="397"/>
      <c r="UHH20" s="397"/>
      <c r="UHI20" s="397"/>
      <c r="UHJ20" s="397"/>
      <c r="UHK20" s="397"/>
      <c r="UHL20" s="397"/>
      <c r="UHM20" s="397"/>
      <c r="UHN20" s="397"/>
      <c r="UHO20" s="397"/>
      <c r="UHP20" s="397"/>
      <c r="UHQ20" s="397"/>
      <c r="UHR20" s="5"/>
      <c r="UHS20" s="5"/>
      <c r="UHT20" s="376"/>
      <c r="UHU20" s="386"/>
      <c r="UHV20" s="386"/>
      <c r="UHW20" s="312"/>
      <c r="UHX20" s="389"/>
      <c r="UHY20" s="389"/>
      <c r="UHZ20" s="389"/>
      <c r="UIA20" s="68"/>
      <c r="UIB20" s="68"/>
      <c r="UIC20" s="68"/>
      <c r="UID20" s="68"/>
      <c r="UIE20" s="68"/>
      <c r="UIF20" s="112"/>
      <c r="UIG20" s="112"/>
      <c r="UIH20" s="112"/>
      <c r="UJE20" s="5"/>
      <c r="UJF20" s="397"/>
      <c r="UJG20" s="397"/>
      <c r="UJH20" s="397"/>
      <c r="UJI20" s="397"/>
      <c r="UJJ20" s="397"/>
      <c r="UJK20" s="397"/>
      <c r="UJL20" s="397"/>
      <c r="UJM20" s="397"/>
      <c r="UJN20" s="397"/>
      <c r="UJO20" s="397"/>
      <c r="UJP20" s="397"/>
      <c r="UJQ20" s="397"/>
      <c r="UJR20" s="397"/>
      <c r="UJS20" s="397"/>
      <c r="UJT20" s="397"/>
      <c r="UJU20" s="397"/>
      <c r="UJV20" s="397"/>
      <c r="UJW20" s="397"/>
      <c r="UJX20" s="397"/>
      <c r="UJY20" s="397"/>
      <c r="UJZ20" s="5"/>
      <c r="UKA20" s="5"/>
      <c r="UKB20" s="376"/>
      <c r="UKC20" s="386"/>
      <c r="UKD20" s="386"/>
      <c r="UKE20" s="312"/>
      <c r="UKF20" s="389"/>
      <c r="UKG20" s="389"/>
      <c r="UKH20" s="389"/>
      <c r="UKI20" s="68"/>
      <c r="UKJ20" s="68"/>
      <c r="UKK20" s="68"/>
      <c r="UKL20" s="68"/>
      <c r="UKM20" s="68"/>
      <c r="UKN20" s="112"/>
      <c r="UKO20" s="112"/>
      <c r="UKP20" s="112"/>
      <c r="ULM20" s="5"/>
      <c r="ULN20" s="397"/>
      <c r="ULO20" s="397"/>
      <c r="ULP20" s="397"/>
      <c r="ULQ20" s="397"/>
      <c r="ULR20" s="397"/>
      <c r="ULS20" s="397"/>
      <c r="ULT20" s="397"/>
      <c r="ULU20" s="397"/>
      <c r="ULV20" s="397"/>
      <c r="ULW20" s="397"/>
      <c r="ULX20" s="397"/>
      <c r="ULY20" s="397"/>
      <c r="ULZ20" s="397"/>
      <c r="UMA20" s="397"/>
      <c r="UMB20" s="397"/>
      <c r="UMC20" s="397"/>
      <c r="UMD20" s="397"/>
      <c r="UME20" s="397"/>
      <c r="UMF20" s="397"/>
      <c r="UMG20" s="397"/>
      <c r="UMH20" s="5"/>
      <c r="UMI20" s="5"/>
      <c r="UMJ20" s="376"/>
      <c r="UMK20" s="386"/>
      <c r="UML20" s="386"/>
      <c r="UMM20" s="312"/>
      <c r="UMN20" s="389"/>
      <c r="UMO20" s="389"/>
      <c r="UMP20" s="389"/>
      <c r="UMQ20" s="68"/>
      <c r="UMR20" s="68"/>
      <c r="UMS20" s="68"/>
      <c r="UMT20" s="68"/>
      <c r="UMU20" s="68"/>
      <c r="UMV20" s="112"/>
      <c r="UMW20" s="112"/>
      <c r="UMX20" s="112"/>
      <c r="UNU20" s="5"/>
      <c r="UNV20" s="397"/>
      <c r="UNW20" s="397"/>
      <c r="UNX20" s="397"/>
      <c r="UNY20" s="397"/>
      <c r="UNZ20" s="397"/>
      <c r="UOA20" s="397"/>
      <c r="UOB20" s="397"/>
      <c r="UOC20" s="397"/>
      <c r="UOD20" s="397"/>
      <c r="UOE20" s="397"/>
      <c r="UOF20" s="397"/>
      <c r="UOG20" s="397"/>
      <c r="UOH20" s="397"/>
      <c r="UOI20" s="397"/>
      <c r="UOJ20" s="397"/>
      <c r="UOK20" s="397"/>
      <c r="UOL20" s="397"/>
      <c r="UOM20" s="397"/>
      <c r="UON20" s="397"/>
      <c r="UOO20" s="397"/>
      <c r="UOP20" s="5"/>
      <c r="UOQ20" s="5"/>
      <c r="UOR20" s="376"/>
      <c r="UOS20" s="386"/>
      <c r="UOT20" s="386"/>
      <c r="UOU20" s="312"/>
      <c r="UOV20" s="389"/>
      <c r="UOW20" s="389"/>
      <c r="UOX20" s="389"/>
      <c r="UOY20" s="68"/>
      <c r="UOZ20" s="68"/>
      <c r="UPA20" s="68"/>
      <c r="UPB20" s="68"/>
      <c r="UPC20" s="68"/>
      <c r="UPD20" s="112"/>
      <c r="UPE20" s="112"/>
      <c r="UPF20" s="112"/>
      <c r="UQC20" s="5"/>
      <c r="UQD20" s="397"/>
      <c r="UQE20" s="397"/>
      <c r="UQF20" s="397"/>
      <c r="UQG20" s="397"/>
      <c r="UQH20" s="397"/>
      <c r="UQI20" s="397"/>
      <c r="UQJ20" s="397"/>
      <c r="UQK20" s="397"/>
      <c r="UQL20" s="397"/>
      <c r="UQM20" s="397"/>
      <c r="UQN20" s="397"/>
      <c r="UQO20" s="397"/>
      <c r="UQP20" s="397"/>
      <c r="UQQ20" s="397"/>
      <c r="UQR20" s="397"/>
      <c r="UQS20" s="397"/>
      <c r="UQT20" s="397"/>
      <c r="UQU20" s="397"/>
      <c r="UQV20" s="397"/>
      <c r="UQW20" s="397"/>
      <c r="UQX20" s="5"/>
      <c r="UQY20" s="5"/>
      <c r="UQZ20" s="376"/>
      <c r="URA20" s="386"/>
      <c r="URB20" s="386"/>
      <c r="URC20" s="312"/>
      <c r="URD20" s="389"/>
      <c r="URE20" s="389"/>
      <c r="URF20" s="389"/>
      <c r="URG20" s="68"/>
      <c r="URH20" s="68"/>
      <c r="URI20" s="68"/>
      <c r="URJ20" s="68"/>
      <c r="URK20" s="68"/>
      <c r="URL20" s="112"/>
      <c r="URM20" s="112"/>
      <c r="URN20" s="112"/>
      <c r="USK20" s="5"/>
      <c r="USL20" s="397"/>
      <c r="USM20" s="397"/>
      <c r="USN20" s="397"/>
      <c r="USO20" s="397"/>
      <c r="USP20" s="397"/>
      <c r="USQ20" s="397"/>
      <c r="USR20" s="397"/>
      <c r="USS20" s="397"/>
      <c r="UST20" s="397"/>
      <c r="USU20" s="397"/>
      <c r="USV20" s="397"/>
      <c r="USW20" s="397"/>
      <c r="USX20" s="397"/>
      <c r="USY20" s="397"/>
      <c r="USZ20" s="397"/>
      <c r="UTA20" s="397"/>
      <c r="UTB20" s="397"/>
      <c r="UTC20" s="397"/>
      <c r="UTD20" s="397"/>
      <c r="UTE20" s="397"/>
      <c r="UTF20" s="5"/>
      <c r="UTG20" s="5"/>
      <c r="UTH20" s="376"/>
      <c r="UTI20" s="386"/>
      <c r="UTJ20" s="386"/>
      <c r="UTK20" s="312"/>
      <c r="UTL20" s="389"/>
      <c r="UTM20" s="389"/>
      <c r="UTN20" s="389"/>
      <c r="UTO20" s="68"/>
      <c r="UTP20" s="68"/>
      <c r="UTQ20" s="68"/>
      <c r="UTR20" s="68"/>
      <c r="UTS20" s="68"/>
      <c r="UTT20" s="112"/>
      <c r="UTU20" s="112"/>
      <c r="UTV20" s="112"/>
      <c r="UUS20" s="5"/>
      <c r="UUT20" s="397"/>
      <c r="UUU20" s="397"/>
      <c r="UUV20" s="397"/>
      <c r="UUW20" s="397"/>
      <c r="UUX20" s="397"/>
      <c r="UUY20" s="397"/>
      <c r="UUZ20" s="397"/>
      <c r="UVA20" s="397"/>
      <c r="UVB20" s="397"/>
      <c r="UVC20" s="397"/>
      <c r="UVD20" s="397"/>
      <c r="UVE20" s="397"/>
      <c r="UVF20" s="397"/>
      <c r="UVG20" s="397"/>
      <c r="UVH20" s="397"/>
      <c r="UVI20" s="397"/>
      <c r="UVJ20" s="397"/>
      <c r="UVK20" s="397"/>
      <c r="UVL20" s="397"/>
      <c r="UVM20" s="397"/>
      <c r="UVN20" s="5"/>
      <c r="UVO20" s="5"/>
      <c r="UVP20" s="376"/>
      <c r="UVQ20" s="386"/>
      <c r="UVR20" s="386"/>
      <c r="UVS20" s="312"/>
      <c r="UVT20" s="389"/>
      <c r="UVU20" s="389"/>
      <c r="UVV20" s="389"/>
      <c r="UVW20" s="68"/>
      <c r="UVX20" s="68"/>
      <c r="UVY20" s="68"/>
      <c r="UVZ20" s="68"/>
      <c r="UWA20" s="68"/>
      <c r="UWB20" s="112"/>
      <c r="UWC20" s="112"/>
      <c r="UWD20" s="112"/>
      <c r="UXA20" s="5"/>
      <c r="UXB20" s="397"/>
      <c r="UXC20" s="397"/>
      <c r="UXD20" s="397"/>
      <c r="UXE20" s="397"/>
      <c r="UXF20" s="397"/>
      <c r="UXG20" s="397"/>
      <c r="UXH20" s="397"/>
      <c r="UXI20" s="397"/>
      <c r="UXJ20" s="397"/>
      <c r="UXK20" s="397"/>
      <c r="UXL20" s="397"/>
      <c r="UXM20" s="397"/>
      <c r="UXN20" s="397"/>
      <c r="UXO20" s="397"/>
      <c r="UXP20" s="397"/>
      <c r="UXQ20" s="397"/>
      <c r="UXR20" s="397"/>
      <c r="UXS20" s="397"/>
      <c r="UXT20" s="397"/>
      <c r="UXU20" s="397"/>
      <c r="UXV20" s="5"/>
      <c r="UXW20" s="5"/>
      <c r="UXX20" s="376"/>
      <c r="UXY20" s="386"/>
      <c r="UXZ20" s="386"/>
      <c r="UYA20" s="312"/>
      <c r="UYB20" s="389"/>
      <c r="UYC20" s="389"/>
      <c r="UYD20" s="389"/>
      <c r="UYE20" s="68"/>
      <c r="UYF20" s="68"/>
      <c r="UYG20" s="68"/>
      <c r="UYH20" s="68"/>
      <c r="UYI20" s="68"/>
      <c r="UYJ20" s="112"/>
      <c r="UYK20" s="112"/>
      <c r="UYL20" s="112"/>
      <c r="UZI20" s="5"/>
      <c r="UZJ20" s="397"/>
      <c r="UZK20" s="397"/>
      <c r="UZL20" s="397"/>
      <c r="UZM20" s="397"/>
      <c r="UZN20" s="397"/>
      <c r="UZO20" s="397"/>
      <c r="UZP20" s="397"/>
      <c r="UZQ20" s="397"/>
      <c r="UZR20" s="397"/>
      <c r="UZS20" s="397"/>
      <c r="UZT20" s="397"/>
      <c r="UZU20" s="397"/>
      <c r="UZV20" s="397"/>
      <c r="UZW20" s="397"/>
      <c r="UZX20" s="397"/>
      <c r="UZY20" s="397"/>
      <c r="UZZ20" s="397"/>
      <c r="VAA20" s="397"/>
      <c r="VAB20" s="397"/>
      <c r="VAC20" s="397"/>
      <c r="VAD20" s="5"/>
      <c r="VAE20" s="5"/>
      <c r="VAF20" s="376"/>
      <c r="VAG20" s="386"/>
      <c r="VAH20" s="386"/>
      <c r="VAI20" s="312"/>
      <c r="VAJ20" s="389"/>
      <c r="VAK20" s="389"/>
      <c r="VAL20" s="389"/>
      <c r="VAM20" s="68"/>
      <c r="VAN20" s="68"/>
      <c r="VAO20" s="68"/>
      <c r="VAP20" s="68"/>
      <c r="VAQ20" s="68"/>
      <c r="VAR20" s="112"/>
      <c r="VAS20" s="112"/>
      <c r="VAT20" s="112"/>
      <c r="VBQ20" s="5"/>
      <c r="VBR20" s="397"/>
      <c r="VBS20" s="397"/>
      <c r="VBT20" s="397"/>
      <c r="VBU20" s="397"/>
      <c r="VBV20" s="397"/>
      <c r="VBW20" s="397"/>
      <c r="VBX20" s="397"/>
      <c r="VBY20" s="397"/>
      <c r="VBZ20" s="397"/>
      <c r="VCA20" s="397"/>
      <c r="VCB20" s="397"/>
      <c r="VCC20" s="397"/>
      <c r="VCD20" s="397"/>
      <c r="VCE20" s="397"/>
      <c r="VCF20" s="397"/>
      <c r="VCG20" s="397"/>
      <c r="VCH20" s="397"/>
      <c r="VCI20" s="397"/>
      <c r="VCJ20" s="397"/>
      <c r="VCK20" s="397"/>
      <c r="VCL20" s="5"/>
      <c r="VCM20" s="5"/>
      <c r="VCN20" s="376"/>
      <c r="VCO20" s="386"/>
      <c r="VCP20" s="386"/>
      <c r="VCQ20" s="312"/>
      <c r="VCR20" s="389"/>
      <c r="VCS20" s="389"/>
      <c r="VCT20" s="389"/>
      <c r="VCU20" s="68"/>
      <c r="VCV20" s="68"/>
      <c r="VCW20" s="68"/>
      <c r="VCX20" s="68"/>
      <c r="VCY20" s="68"/>
      <c r="VCZ20" s="112"/>
      <c r="VDA20" s="112"/>
      <c r="VDB20" s="112"/>
      <c r="VDY20" s="5"/>
      <c r="VDZ20" s="397"/>
      <c r="VEA20" s="397"/>
      <c r="VEB20" s="397"/>
      <c r="VEC20" s="397"/>
      <c r="VED20" s="397"/>
      <c r="VEE20" s="397"/>
      <c r="VEF20" s="397"/>
      <c r="VEG20" s="397"/>
      <c r="VEH20" s="397"/>
      <c r="VEI20" s="397"/>
      <c r="VEJ20" s="397"/>
      <c r="VEK20" s="397"/>
      <c r="VEL20" s="397"/>
      <c r="VEM20" s="397"/>
      <c r="VEN20" s="397"/>
      <c r="VEO20" s="397"/>
      <c r="VEP20" s="397"/>
      <c r="VEQ20" s="397"/>
      <c r="VER20" s="397"/>
      <c r="VES20" s="397"/>
      <c r="VET20" s="5"/>
      <c r="VEU20" s="5"/>
      <c r="VEV20" s="376"/>
      <c r="VEW20" s="386"/>
      <c r="VEX20" s="386"/>
      <c r="VEY20" s="312"/>
      <c r="VEZ20" s="389"/>
      <c r="VFA20" s="389"/>
      <c r="VFB20" s="389"/>
      <c r="VFC20" s="68"/>
      <c r="VFD20" s="68"/>
      <c r="VFE20" s="68"/>
      <c r="VFF20" s="68"/>
      <c r="VFG20" s="68"/>
      <c r="VFH20" s="112"/>
      <c r="VFI20" s="112"/>
      <c r="VFJ20" s="112"/>
      <c r="VGG20" s="5"/>
      <c r="VGH20" s="397"/>
      <c r="VGI20" s="397"/>
      <c r="VGJ20" s="397"/>
      <c r="VGK20" s="397"/>
      <c r="VGL20" s="397"/>
      <c r="VGM20" s="397"/>
      <c r="VGN20" s="397"/>
      <c r="VGO20" s="397"/>
      <c r="VGP20" s="397"/>
      <c r="VGQ20" s="397"/>
      <c r="VGR20" s="397"/>
      <c r="VGS20" s="397"/>
      <c r="VGT20" s="397"/>
      <c r="VGU20" s="397"/>
      <c r="VGV20" s="397"/>
      <c r="VGW20" s="397"/>
      <c r="VGX20" s="397"/>
      <c r="VGY20" s="397"/>
      <c r="VGZ20" s="397"/>
      <c r="VHA20" s="397"/>
      <c r="VHB20" s="5"/>
      <c r="VHC20" s="5"/>
      <c r="VHD20" s="376"/>
      <c r="VHE20" s="386"/>
      <c r="VHF20" s="386"/>
      <c r="VHG20" s="312"/>
      <c r="VHH20" s="389"/>
      <c r="VHI20" s="389"/>
      <c r="VHJ20" s="389"/>
      <c r="VHK20" s="68"/>
      <c r="VHL20" s="68"/>
      <c r="VHM20" s="68"/>
      <c r="VHN20" s="68"/>
      <c r="VHO20" s="68"/>
      <c r="VHP20" s="112"/>
      <c r="VHQ20" s="112"/>
      <c r="VHR20" s="112"/>
      <c r="VIO20" s="5"/>
      <c r="VIP20" s="397"/>
      <c r="VIQ20" s="397"/>
      <c r="VIR20" s="397"/>
      <c r="VIS20" s="397"/>
      <c r="VIT20" s="397"/>
      <c r="VIU20" s="397"/>
      <c r="VIV20" s="397"/>
      <c r="VIW20" s="397"/>
      <c r="VIX20" s="397"/>
      <c r="VIY20" s="397"/>
      <c r="VIZ20" s="397"/>
      <c r="VJA20" s="397"/>
      <c r="VJB20" s="397"/>
      <c r="VJC20" s="397"/>
      <c r="VJD20" s="397"/>
      <c r="VJE20" s="397"/>
      <c r="VJF20" s="397"/>
      <c r="VJG20" s="397"/>
      <c r="VJH20" s="397"/>
      <c r="VJI20" s="397"/>
      <c r="VJJ20" s="5"/>
      <c r="VJK20" s="5"/>
      <c r="VJL20" s="376"/>
      <c r="VJM20" s="386"/>
      <c r="VJN20" s="386"/>
      <c r="VJO20" s="312"/>
      <c r="VJP20" s="389"/>
      <c r="VJQ20" s="389"/>
      <c r="VJR20" s="389"/>
      <c r="VJS20" s="68"/>
      <c r="VJT20" s="68"/>
      <c r="VJU20" s="68"/>
      <c r="VJV20" s="68"/>
      <c r="VJW20" s="68"/>
      <c r="VJX20" s="112"/>
      <c r="VJY20" s="112"/>
      <c r="VJZ20" s="112"/>
      <c r="VKW20" s="5"/>
      <c r="VKX20" s="397"/>
      <c r="VKY20" s="397"/>
      <c r="VKZ20" s="397"/>
      <c r="VLA20" s="397"/>
      <c r="VLB20" s="397"/>
      <c r="VLC20" s="397"/>
      <c r="VLD20" s="397"/>
      <c r="VLE20" s="397"/>
      <c r="VLF20" s="397"/>
      <c r="VLG20" s="397"/>
      <c r="VLH20" s="397"/>
      <c r="VLI20" s="397"/>
      <c r="VLJ20" s="397"/>
      <c r="VLK20" s="397"/>
      <c r="VLL20" s="397"/>
      <c r="VLM20" s="397"/>
      <c r="VLN20" s="397"/>
      <c r="VLO20" s="397"/>
      <c r="VLP20" s="397"/>
      <c r="VLQ20" s="397"/>
      <c r="VLR20" s="5"/>
      <c r="VLS20" s="5"/>
      <c r="VLT20" s="376"/>
      <c r="VLU20" s="386"/>
      <c r="VLV20" s="386"/>
      <c r="VLW20" s="312"/>
      <c r="VLX20" s="389"/>
      <c r="VLY20" s="389"/>
      <c r="VLZ20" s="389"/>
      <c r="VMA20" s="68"/>
      <c r="VMB20" s="68"/>
      <c r="VMC20" s="68"/>
      <c r="VMD20" s="68"/>
      <c r="VME20" s="68"/>
      <c r="VMF20" s="112"/>
      <c r="VMG20" s="112"/>
      <c r="VMH20" s="112"/>
      <c r="VNE20" s="5"/>
      <c r="VNF20" s="397"/>
      <c r="VNG20" s="397"/>
      <c r="VNH20" s="397"/>
      <c r="VNI20" s="397"/>
      <c r="VNJ20" s="397"/>
      <c r="VNK20" s="397"/>
      <c r="VNL20" s="397"/>
      <c r="VNM20" s="397"/>
      <c r="VNN20" s="397"/>
      <c r="VNO20" s="397"/>
      <c r="VNP20" s="397"/>
      <c r="VNQ20" s="397"/>
      <c r="VNR20" s="397"/>
      <c r="VNS20" s="397"/>
      <c r="VNT20" s="397"/>
      <c r="VNU20" s="397"/>
      <c r="VNV20" s="397"/>
      <c r="VNW20" s="397"/>
      <c r="VNX20" s="397"/>
      <c r="VNY20" s="397"/>
      <c r="VNZ20" s="5"/>
      <c r="VOA20" s="5"/>
      <c r="VOB20" s="376"/>
      <c r="VOC20" s="386"/>
      <c r="VOD20" s="386"/>
      <c r="VOE20" s="312"/>
      <c r="VOF20" s="389"/>
      <c r="VOG20" s="389"/>
      <c r="VOH20" s="389"/>
      <c r="VOI20" s="68"/>
      <c r="VOJ20" s="68"/>
      <c r="VOK20" s="68"/>
      <c r="VOL20" s="68"/>
      <c r="VOM20" s="68"/>
      <c r="VON20" s="112"/>
      <c r="VOO20" s="112"/>
      <c r="VOP20" s="112"/>
      <c r="VPM20" s="5"/>
      <c r="VPN20" s="397"/>
      <c r="VPO20" s="397"/>
      <c r="VPP20" s="397"/>
      <c r="VPQ20" s="397"/>
      <c r="VPR20" s="397"/>
      <c r="VPS20" s="397"/>
      <c r="VPT20" s="397"/>
      <c r="VPU20" s="397"/>
      <c r="VPV20" s="397"/>
      <c r="VPW20" s="397"/>
      <c r="VPX20" s="397"/>
      <c r="VPY20" s="397"/>
      <c r="VPZ20" s="397"/>
      <c r="VQA20" s="397"/>
      <c r="VQB20" s="397"/>
      <c r="VQC20" s="397"/>
      <c r="VQD20" s="397"/>
      <c r="VQE20" s="397"/>
      <c r="VQF20" s="397"/>
      <c r="VQG20" s="397"/>
      <c r="VQH20" s="5"/>
      <c r="VQI20" s="5"/>
      <c r="VQJ20" s="376"/>
      <c r="VQK20" s="386"/>
      <c r="VQL20" s="386"/>
      <c r="VQM20" s="312"/>
      <c r="VQN20" s="389"/>
      <c r="VQO20" s="389"/>
      <c r="VQP20" s="389"/>
      <c r="VQQ20" s="68"/>
      <c r="VQR20" s="68"/>
      <c r="VQS20" s="68"/>
      <c r="VQT20" s="68"/>
      <c r="VQU20" s="68"/>
      <c r="VQV20" s="112"/>
      <c r="VQW20" s="112"/>
      <c r="VQX20" s="112"/>
      <c r="VRU20" s="5"/>
      <c r="VRV20" s="397"/>
      <c r="VRW20" s="397"/>
      <c r="VRX20" s="397"/>
      <c r="VRY20" s="397"/>
      <c r="VRZ20" s="397"/>
      <c r="VSA20" s="397"/>
      <c r="VSB20" s="397"/>
      <c r="VSC20" s="397"/>
      <c r="VSD20" s="397"/>
      <c r="VSE20" s="397"/>
      <c r="VSF20" s="397"/>
      <c r="VSG20" s="397"/>
      <c r="VSH20" s="397"/>
      <c r="VSI20" s="397"/>
      <c r="VSJ20" s="397"/>
      <c r="VSK20" s="397"/>
      <c r="VSL20" s="397"/>
      <c r="VSM20" s="397"/>
      <c r="VSN20" s="397"/>
      <c r="VSO20" s="397"/>
      <c r="VSP20" s="5"/>
      <c r="VSQ20" s="5"/>
      <c r="VSR20" s="376"/>
      <c r="VSS20" s="386"/>
      <c r="VST20" s="386"/>
      <c r="VSU20" s="312"/>
      <c r="VSV20" s="389"/>
      <c r="VSW20" s="389"/>
      <c r="VSX20" s="389"/>
      <c r="VSY20" s="68"/>
      <c r="VSZ20" s="68"/>
      <c r="VTA20" s="68"/>
      <c r="VTB20" s="68"/>
      <c r="VTC20" s="68"/>
      <c r="VTD20" s="112"/>
      <c r="VTE20" s="112"/>
      <c r="VTF20" s="112"/>
      <c r="VUC20" s="5"/>
      <c r="VUD20" s="397"/>
      <c r="VUE20" s="397"/>
      <c r="VUF20" s="397"/>
      <c r="VUG20" s="397"/>
      <c r="VUH20" s="397"/>
      <c r="VUI20" s="397"/>
      <c r="VUJ20" s="397"/>
      <c r="VUK20" s="397"/>
      <c r="VUL20" s="397"/>
      <c r="VUM20" s="397"/>
      <c r="VUN20" s="397"/>
      <c r="VUO20" s="397"/>
      <c r="VUP20" s="397"/>
      <c r="VUQ20" s="397"/>
      <c r="VUR20" s="397"/>
      <c r="VUS20" s="397"/>
      <c r="VUT20" s="397"/>
      <c r="VUU20" s="397"/>
      <c r="VUV20" s="397"/>
      <c r="VUW20" s="397"/>
      <c r="VUX20" s="5"/>
      <c r="VUY20" s="5"/>
      <c r="VUZ20" s="376"/>
      <c r="VVA20" s="386"/>
      <c r="VVB20" s="386"/>
      <c r="VVC20" s="312"/>
      <c r="VVD20" s="389"/>
      <c r="VVE20" s="389"/>
      <c r="VVF20" s="389"/>
      <c r="VVG20" s="68"/>
      <c r="VVH20" s="68"/>
      <c r="VVI20" s="68"/>
      <c r="VVJ20" s="68"/>
      <c r="VVK20" s="68"/>
      <c r="VVL20" s="112"/>
      <c r="VVM20" s="112"/>
      <c r="VVN20" s="112"/>
      <c r="VWK20" s="5"/>
      <c r="VWL20" s="397"/>
      <c r="VWM20" s="397"/>
      <c r="VWN20" s="397"/>
      <c r="VWO20" s="397"/>
      <c r="VWP20" s="397"/>
      <c r="VWQ20" s="397"/>
      <c r="VWR20" s="397"/>
      <c r="VWS20" s="397"/>
      <c r="VWT20" s="397"/>
      <c r="VWU20" s="397"/>
      <c r="VWV20" s="397"/>
      <c r="VWW20" s="397"/>
      <c r="VWX20" s="397"/>
      <c r="VWY20" s="397"/>
      <c r="VWZ20" s="397"/>
      <c r="VXA20" s="397"/>
      <c r="VXB20" s="397"/>
      <c r="VXC20" s="397"/>
      <c r="VXD20" s="397"/>
      <c r="VXE20" s="397"/>
      <c r="VXF20" s="5"/>
      <c r="VXG20" s="5"/>
      <c r="VXH20" s="376"/>
      <c r="VXI20" s="386"/>
      <c r="VXJ20" s="386"/>
      <c r="VXK20" s="312"/>
      <c r="VXL20" s="389"/>
      <c r="VXM20" s="389"/>
      <c r="VXN20" s="389"/>
      <c r="VXO20" s="68"/>
      <c r="VXP20" s="68"/>
      <c r="VXQ20" s="68"/>
      <c r="VXR20" s="68"/>
      <c r="VXS20" s="68"/>
      <c r="VXT20" s="112"/>
      <c r="VXU20" s="112"/>
      <c r="VXV20" s="112"/>
      <c r="VYS20" s="5"/>
      <c r="VYT20" s="397"/>
      <c r="VYU20" s="397"/>
      <c r="VYV20" s="397"/>
      <c r="VYW20" s="397"/>
      <c r="VYX20" s="397"/>
      <c r="VYY20" s="397"/>
      <c r="VYZ20" s="397"/>
      <c r="VZA20" s="397"/>
      <c r="VZB20" s="397"/>
      <c r="VZC20" s="397"/>
      <c r="VZD20" s="397"/>
      <c r="VZE20" s="397"/>
      <c r="VZF20" s="397"/>
      <c r="VZG20" s="397"/>
      <c r="VZH20" s="397"/>
      <c r="VZI20" s="397"/>
      <c r="VZJ20" s="397"/>
      <c r="VZK20" s="397"/>
      <c r="VZL20" s="397"/>
      <c r="VZM20" s="397"/>
      <c r="VZN20" s="5"/>
      <c r="VZO20" s="5"/>
      <c r="VZP20" s="376"/>
      <c r="VZQ20" s="386"/>
      <c r="VZR20" s="386"/>
      <c r="VZS20" s="312"/>
      <c r="VZT20" s="389"/>
      <c r="VZU20" s="389"/>
      <c r="VZV20" s="389"/>
      <c r="VZW20" s="68"/>
      <c r="VZX20" s="68"/>
      <c r="VZY20" s="68"/>
      <c r="VZZ20" s="68"/>
      <c r="WAA20" s="68"/>
      <c r="WAB20" s="112"/>
      <c r="WAC20" s="112"/>
      <c r="WAD20" s="112"/>
      <c r="WBA20" s="5"/>
      <c r="WBB20" s="397"/>
      <c r="WBC20" s="397"/>
      <c r="WBD20" s="397"/>
      <c r="WBE20" s="397"/>
      <c r="WBF20" s="397"/>
      <c r="WBG20" s="397"/>
      <c r="WBH20" s="397"/>
      <c r="WBI20" s="397"/>
      <c r="WBJ20" s="397"/>
      <c r="WBK20" s="397"/>
      <c r="WBL20" s="397"/>
      <c r="WBM20" s="397"/>
      <c r="WBN20" s="397"/>
      <c r="WBO20" s="397"/>
      <c r="WBP20" s="397"/>
      <c r="WBQ20" s="397"/>
      <c r="WBR20" s="397"/>
      <c r="WBS20" s="397"/>
      <c r="WBT20" s="397"/>
      <c r="WBU20" s="397"/>
      <c r="WBV20" s="5"/>
      <c r="WBW20" s="5"/>
      <c r="WBX20" s="376"/>
      <c r="WBY20" s="386"/>
      <c r="WBZ20" s="386"/>
      <c r="WCA20" s="312"/>
      <c r="WCB20" s="389"/>
      <c r="WCC20" s="389"/>
      <c r="WCD20" s="389"/>
      <c r="WCE20" s="68"/>
      <c r="WCF20" s="68"/>
      <c r="WCG20" s="68"/>
      <c r="WCH20" s="68"/>
      <c r="WCI20" s="68"/>
      <c r="WCJ20" s="112"/>
      <c r="WCK20" s="112"/>
      <c r="WCL20" s="112"/>
      <c r="WDI20" s="5"/>
      <c r="WDJ20" s="397"/>
      <c r="WDK20" s="397"/>
      <c r="WDL20" s="397"/>
      <c r="WDM20" s="397"/>
      <c r="WDN20" s="397"/>
      <c r="WDO20" s="397"/>
      <c r="WDP20" s="397"/>
      <c r="WDQ20" s="397"/>
      <c r="WDR20" s="397"/>
      <c r="WDS20" s="397"/>
      <c r="WDT20" s="397"/>
      <c r="WDU20" s="397"/>
      <c r="WDV20" s="397"/>
      <c r="WDW20" s="397"/>
      <c r="WDX20" s="397"/>
      <c r="WDY20" s="397"/>
      <c r="WDZ20" s="397"/>
      <c r="WEA20" s="397"/>
      <c r="WEB20" s="397"/>
      <c r="WEC20" s="397"/>
      <c r="WED20" s="5"/>
      <c r="WEE20" s="5"/>
      <c r="WEF20" s="376"/>
      <c r="WEG20" s="386"/>
      <c r="WEH20" s="386"/>
      <c r="WEI20" s="312"/>
      <c r="WEJ20" s="389"/>
      <c r="WEK20" s="389"/>
      <c r="WEL20" s="389"/>
      <c r="WEM20" s="68"/>
      <c r="WEN20" s="68"/>
      <c r="WEO20" s="68"/>
      <c r="WEP20" s="68"/>
      <c r="WEQ20" s="68"/>
      <c r="WER20" s="112"/>
      <c r="WES20" s="112"/>
      <c r="WET20" s="112"/>
      <c r="WFQ20" s="5"/>
      <c r="WFR20" s="397"/>
      <c r="WFS20" s="397"/>
      <c r="WFT20" s="397"/>
      <c r="WFU20" s="397"/>
      <c r="WFV20" s="397"/>
      <c r="WFW20" s="397"/>
      <c r="WFX20" s="397"/>
      <c r="WFY20" s="397"/>
      <c r="WFZ20" s="397"/>
      <c r="WGA20" s="397"/>
      <c r="WGB20" s="397"/>
      <c r="WGC20" s="397"/>
      <c r="WGD20" s="397"/>
      <c r="WGE20" s="397"/>
      <c r="WGF20" s="397"/>
      <c r="WGG20" s="397"/>
      <c r="WGH20" s="397"/>
      <c r="WGI20" s="397"/>
      <c r="WGJ20" s="397"/>
      <c r="WGK20" s="397"/>
      <c r="WGL20" s="5"/>
      <c r="WGM20" s="5"/>
      <c r="WGN20" s="376"/>
      <c r="WGO20" s="386"/>
      <c r="WGP20" s="386"/>
      <c r="WGQ20" s="312"/>
      <c r="WGR20" s="389"/>
      <c r="WGS20" s="389"/>
      <c r="WGT20" s="389"/>
      <c r="WGU20" s="68"/>
      <c r="WGV20" s="68"/>
      <c r="WGW20" s="68"/>
      <c r="WGX20" s="68"/>
      <c r="WGY20" s="68"/>
      <c r="WGZ20" s="112"/>
      <c r="WHA20" s="112"/>
      <c r="WHB20" s="112"/>
      <c r="WHY20" s="5"/>
      <c r="WHZ20" s="397"/>
      <c r="WIA20" s="397"/>
      <c r="WIB20" s="397"/>
      <c r="WIC20" s="397"/>
      <c r="WID20" s="397"/>
      <c r="WIE20" s="397"/>
      <c r="WIF20" s="397"/>
      <c r="WIG20" s="397"/>
      <c r="WIH20" s="397"/>
      <c r="WII20" s="397"/>
      <c r="WIJ20" s="397"/>
      <c r="WIK20" s="397"/>
      <c r="WIL20" s="397"/>
      <c r="WIM20" s="397"/>
      <c r="WIN20" s="397"/>
      <c r="WIO20" s="397"/>
      <c r="WIP20" s="397"/>
      <c r="WIQ20" s="397"/>
      <c r="WIR20" s="397"/>
      <c r="WIS20" s="397"/>
      <c r="WIT20" s="5"/>
      <c r="WIU20" s="5"/>
      <c r="WIV20" s="376"/>
      <c r="WIW20" s="386"/>
      <c r="WIX20" s="386"/>
      <c r="WIY20" s="312"/>
      <c r="WIZ20" s="389"/>
      <c r="WJA20" s="389"/>
      <c r="WJB20" s="389"/>
      <c r="WJC20" s="68"/>
      <c r="WJD20" s="68"/>
      <c r="WJE20" s="68"/>
      <c r="WJF20" s="68"/>
      <c r="WJG20" s="68"/>
      <c r="WJH20" s="112"/>
      <c r="WJI20" s="112"/>
      <c r="WJJ20" s="112"/>
      <c r="WKG20" s="5"/>
      <c r="WKH20" s="397"/>
      <c r="WKI20" s="397"/>
      <c r="WKJ20" s="397"/>
      <c r="WKK20" s="397"/>
      <c r="WKL20" s="397"/>
      <c r="WKM20" s="397"/>
      <c r="WKN20" s="397"/>
      <c r="WKO20" s="397"/>
      <c r="WKP20" s="397"/>
      <c r="WKQ20" s="397"/>
      <c r="WKR20" s="397"/>
      <c r="WKS20" s="397"/>
      <c r="WKT20" s="397"/>
      <c r="WKU20" s="397"/>
      <c r="WKV20" s="397"/>
      <c r="WKW20" s="397"/>
      <c r="WKX20" s="397"/>
      <c r="WKY20" s="397"/>
      <c r="WKZ20" s="397"/>
      <c r="WLA20" s="397"/>
      <c r="WLB20" s="5"/>
      <c r="WLC20" s="5"/>
      <c r="WLD20" s="376"/>
      <c r="WLE20" s="386"/>
      <c r="WLF20" s="386"/>
      <c r="WLG20" s="312"/>
      <c r="WLH20" s="389"/>
      <c r="WLI20" s="389"/>
      <c r="WLJ20" s="389"/>
      <c r="WLK20" s="68"/>
      <c r="WLL20" s="68"/>
      <c r="WLM20" s="68"/>
      <c r="WLN20" s="68"/>
      <c r="WLO20" s="68"/>
      <c r="WLP20" s="112"/>
      <c r="WLQ20" s="112"/>
      <c r="WLR20" s="112"/>
      <c r="WMO20" s="5"/>
      <c r="WMP20" s="397"/>
      <c r="WMQ20" s="397"/>
      <c r="WMR20" s="397"/>
      <c r="WMS20" s="397"/>
      <c r="WMT20" s="397"/>
      <c r="WMU20" s="397"/>
      <c r="WMV20" s="397"/>
      <c r="WMW20" s="397"/>
      <c r="WMX20" s="397"/>
      <c r="WMY20" s="397"/>
      <c r="WMZ20" s="397"/>
      <c r="WNA20" s="397"/>
      <c r="WNB20" s="397"/>
      <c r="WNC20" s="397"/>
      <c r="WND20" s="397"/>
      <c r="WNE20" s="397"/>
      <c r="WNF20" s="397"/>
      <c r="WNG20" s="397"/>
      <c r="WNH20" s="397"/>
      <c r="WNI20" s="397"/>
      <c r="WNJ20" s="5"/>
      <c r="WNK20" s="5"/>
      <c r="WNL20" s="376"/>
      <c r="WNM20" s="386"/>
      <c r="WNN20" s="386"/>
      <c r="WNO20" s="312"/>
      <c r="WNP20" s="389"/>
      <c r="WNQ20" s="389"/>
      <c r="WNR20" s="389"/>
      <c r="WNS20" s="68"/>
      <c r="WNT20" s="68"/>
      <c r="WNU20" s="68"/>
      <c r="WNV20" s="68"/>
      <c r="WNW20" s="68"/>
      <c r="WNX20" s="112"/>
      <c r="WNY20" s="112"/>
      <c r="WNZ20" s="112"/>
      <c r="WOW20" s="5"/>
      <c r="WOX20" s="397"/>
      <c r="WOY20" s="397"/>
      <c r="WOZ20" s="397"/>
      <c r="WPA20" s="397"/>
      <c r="WPB20" s="397"/>
      <c r="WPC20" s="397"/>
      <c r="WPD20" s="397"/>
      <c r="WPE20" s="397"/>
      <c r="WPF20" s="397"/>
      <c r="WPG20" s="397"/>
      <c r="WPH20" s="397"/>
      <c r="WPI20" s="397"/>
      <c r="WPJ20" s="397"/>
      <c r="WPK20" s="397"/>
      <c r="WPL20" s="397"/>
      <c r="WPM20" s="397"/>
      <c r="WPN20" s="397"/>
      <c r="WPO20" s="397"/>
      <c r="WPP20" s="397"/>
      <c r="WPQ20" s="397"/>
      <c r="WPR20" s="5"/>
      <c r="WPS20" s="5"/>
      <c r="WPT20" s="376"/>
      <c r="WPU20" s="386"/>
      <c r="WPV20" s="386"/>
      <c r="WPW20" s="312"/>
      <c r="WPX20" s="389"/>
      <c r="WPY20" s="389"/>
      <c r="WPZ20" s="389"/>
      <c r="WQA20" s="68"/>
      <c r="WQB20" s="68"/>
      <c r="WQC20" s="68"/>
      <c r="WQD20" s="68"/>
      <c r="WQE20" s="68"/>
      <c r="WQF20" s="112"/>
      <c r="WQG20" s="112"/>
      <c r="WQH20" s="112"/>
      <c r="WRE20" s="5"/>
      <c r="WRF20" s="397"/>
      <c r="WRG20" s="397"/>
      <c r="WRH20" s="397"/>
      <c r="WRI20" s="397"/>
      <c r="WRJ20" s="397"/>
      <c r="WRK20" s="397"/>
      <c r="WRL20" s="397"/>
      <c r="WRM20" s="397"/>
      <c r="WRN20" s="397"/>
      <c r="WRO20" s="397"/>
      <c r="WRP20" s="397"/>
      <c r="WRQ20" s="397"/>
      <c r="WRR20" s="397"/>
      <c r="WRS20" s="397"/>
      <c r="WRT20" s="397"/>
      <c r="WRU20" s="397"/>
      <c r="WRV20" s="397"/>
      <c r="WRW20" s="397"/>
      <c r="WRX20" s="397"/>
      <c r="WRY20" s="397"/>
      <c r="WRZ20" s="5"/>
      <c r="WSA20" s="5"/>
      <c r="WSB20" s="376"/>
      <c r="WSC20" s="386"/>
      <c r="WSD20" s="386"/>
      <c r="WSE20" s="312"/>
      <c r="WSF20" s="389"/>
      <c r="WSG20" s="389"/>
      <c r="WSH20" s="389"/>
      <c r="WSI20" s="68"/>
      <c r="WSJ20" s="68"/>
      <c r="WSK20" s="68"/>
      <c r="WSL20" s="68"/>
      <c r="WSM20" s="68"/>
      <c r="WSN20" s="112"/>
      <c r="WSO20" s="112"/>
      <c r="WSP20" s="112"/>
      <c r="WTM20" s="5"/>
      <c r="WTN20" s="397"/>
      <c r="WTO20" s="397"/>
      <c r="WTP20" s="397"/>
      <c r="WTQ20" s="397"/>
      <c r="WTR20" s="397"/>
      <c r="WTS20" s="397"/>
      <c r="WTT20" s="397"/>
      <c r="WTU20" s="397"/>
      <c r="WTV20" s="397"/>
      <c r="WTW20" s="397"/>
      <c r="WTX20" s="397"/>
      <c r="WTY20" s="397"/>
      <c r="WTZ20" s="397"/>
      <c r="WUA20" s="397"/>
      <c r="WUB20" s="397"/>
      <c r="WUC20" s="397"/>
      <c r="WUD20" s="397"/>
      <c r="WUE20" s="397"/>
      <c r="WUF20" s="397"/>
      <c r="WUG20" s="397"/>
      <c r="WUH20" s="5"/>
      <c r="WUI20" s="5"/>
      <c r="WUJ20" s="376"/>
      <c r="WUK20" s="386"/>
      <c r="WUL20" s="386"/>
      <c r="WUM20" s="312"/>
      <c r="WUN20" s="389"/>
      <c r="WUO20" s="389"/>
      <c r="WUP20" s="389"/>
      <c r="WUQ20" s="68"/>
      <c r="WUR20" s="68"/>
      <c r="WUS20" s="68"/>
      <c r="WUT20" s="68"/>
      <c r="WUU20" s="68"/>
      <c r="WUV20" s="112"/>
      <c r="WUW20" s="112"/>
      <c r="WUX20" s="112"/>
      <c r="WVU20" s="5"/>
      <c r="WVV20" s="397"/>
      <c r="WVW20" s="397"/>
      <c r="WVX20" s="397"/>
      <c r="WVY20" s="397"/>
      <c r="WVZ20" s="397"/>
      <c r="WWA20" s="397"/>
      <c r="WWB20" s="397"/>
      <c r="WWC20" s="397"/>
      <c r="WWD20" s="397"/>
      <c r="WWE20" s="397"/>
      <c r="WWF20" s="397"/>
      <c r="WWG20" s="397"/>
      <c r="WWH20" s="397"/>
      <c r="WWI20" s="397"/>
      <c r="WWJ20" s="397"/>
      <c r="WWK20" s="397"/>
      <c r="WWL20" s="397"/>
      <c r="WWM20" s="397"/>
      <c r="WWN20" s="397"/>
      <c r="WWO20" s="397"/>
      <c r="WWP20" s="5"/>
      <c r="WWQ20" s="5"/>
      <c r="WWR20" s="376"/>
      <c r="WWS20" s="386"/>
      <c r="WWT20" s="386"/>
      <c r="WWU20" s="312"/>
      <c r="WWV20" s="389"/>
      <c r="WWW20" s="389"/>
      <c r="WWX20" s="389"/>
      <c r="WWY20" s="68"/>
      <c r="WWZ20" s="68"/>
      <c r="WXA20" s="68"/>
      <c r="WXB20" s="68"/>
      <c r="WXC20" s="68"/>
      <c r="WXD20" s="112"/>
      <c r="WXE20" s="112"/>
      <c r="WXF20" s="112"/>
      <c r="WYC20" s="5"/>
      <c r="WYD20" s="397"/>
      <c r="WYE20" s="397"/>
      <c r="WYF20" s="397"/>
      <c r="WYG20" s="397"/>
      <c r="WYH20" s="397"/>
      <c r="WYI20" s="397"/>
      <c r="WYJ20" s="397"/>
      <c r="WYK20" s="397"/>
      <c r="WYL20" s="397"/>
      <c r="WYM20" s="397"/>
      <c r="WYN20" s="397"/>
      <c r="WYO20" s="397"/>
      <c r="WYP20" s="397"/>
      <c r="WYQ20" s="397"/>
      <c r="WYR20" s="397"/>
      <c r="WYS20" s="397"/>
      <c r="WYT20" s="397"/>
      <c r="WYU20" s="397"/>
      <c r="WYV20" s="397"/>
      <c r="WYW20" s="397"/>
      <c r="WYX20" s="5"/>
      <c r="WYY20" s="5"/>
      <c r="WYZ20" s="376"/>
      <c r="WZA20" s="386"/>
      <c r="WZB20" s="386"/>
      <c r="WZC20" s="312"/>
      <c r="WZD20" s="389"/>
      <c r="WZE20" s="389"/>
      <c r="WZF20" s="389"/>
      <c r="WZG20" s="68"/>
      <c r="WZH20" s="68"/>
      <c r="WZI20" s="68"/>
      <c r="WZJ20" s="68"/>
      <c r="WZK20" s="68"/>
      <c r="WZL20" s="112"/>
      <c r="WZM20" s="112"/>
      <c r="WZN20" s="112"/>
      <c r="XAK20" s="5"/>
      <c r="XAL20" s="397"/>
      <c r="XAM20" s="397"/>
      <c r="XAN20" s="397"/>
      <c r="XAO20" s="397"/>
      <c r="XAP20" s="397"/>
      <c r="XAQ20" s="397"/>
      <c r="XAR20" s="397"/>
      <c r="XAS20" s="397"/>
      <c r="XAT20" s="397"/>
      <c r="XAU20" s="397"/>
      <c r="XAV20" s="397"/>
      <c r="XAW20" s="397"/>
      <c r="XAX20" s="397"/>
      <c r="XAY20" s="397"/>
      <c r="XAZ20" s="397"/>
      <c r="XBA20" s="397"/>
      <c r="XBB20" s="397"/>
      <c r="XBC20" s="397"/>
      <c r="XBD20" s="397"/>
      <c r="XBE20" s="397"/>
      <c r="XBF20" s="5"/>
      <c r="XBG20" s="5"/>
      <c r="XBH20" s="376"/>
      <c r="XBI20" s="386"/>
      <c r="XBJ20" s="386"/>
      <c r="XBK20" s="312"/>
      <c r="XBL20" s="389"/>
      <c r="XBM20" s="389"/>
      <c r="XBN20" s="389"/>
      <c r="XBO20" s="68"/>
      <c r="XBP20" s="68"/>
      <c r="XBQ20" s="68"/>
      <c r="XBR20" s="68"/>
      <c r="XBS20" s="68"/>
      <c r="XBT20" s="112"/>
      <c r="XBU20" s="112"/>
      <c r="XBV20" s="112"/>
      <c r="XCS20" s="5"/>
      <c r="XCT20" s="397"/>
      <c r="XCU20" s="397"/>
      <c r="XCV20" s="397"/>
      <c r="XCW20" s="397"/>
      <c r="XCX20" s="397"/>
      <c r="XCY20" s="397"/>
      <c r="XCZ20" s="397"/>
      <c r="XDA20" s="397"/>
      <c r="XDB20" s="397"/>
      <c r="XDC20" s="397"/>
      <c r="XDD20" s="397"/>
      <c r="XDE20" s="397"/>
      <c r="XDF20" s="397"/>
      <c r="XDG20" s="397"/>
      <c r="XDH20" s="397"/>
      <c r="XDI20" s="397"/>
      <c r="XDJ20" s="397"/>
      <c r="XDK20" s="397"/>
      <c r="XDL20" s="397"/>
      <c r="XDM20" s="397"/>
      <c r="XDN20" s="5"/>
      <c r="XDO20" s="5"/>
      <c r="XDP20" s="376"/>
      <c r="XDQ20" s="386"/>
      <c r="XDR20" s="386"/>
      <c r="XDS20" s="312"/>
      <c r="XDT20" s="389"/>
      <c r="XDU20" s="389"/>
      <c r="XDV20" s="389"/>
      <c r="XDW20" s="68"/>
      <c r="XDX20" s="68"/>
      <c r="XDY20" s="68"/>
      <c r="XDZ20" s="68"/>
      <c r="XEA20" s="68"/>
      <c r="XEB20" s="112"/>
      <c r="XEC20" s="112"/>
      <c r="XED20" s="112"/>
      <c r="XFA20" s="5"/>
      <c r="XFB20" s="398"/>
      <c r="XFC20" s="398"/>
      <c r="XFD20" s="398"/>
    </row>
    <row r="21" spans="1:16384" customFormat="1" ht="15" customHeight="1">
      <c r="A21" s="5"/>
      <c r="B21" s="397"/>
      <c r="C21" s="397"/>
      <c r="D21" s="397"/>
      <c r="E21" s="397"/>
      <c r="F21" s="397"/>
      <c r="G21" s="397"/>
      <c r="H21" s="397"/>
      <c r="I21" s="397"/>
      <c r="J21" s="397"/>
      <c r="K21" s="397"/>
      <c r="L21" s="397"/>
      <c r="M21" s="397"/>
      <c r="N21" s="397"/>
      <c r="O21" s="397"/>
      <c r="P21" s="397"/>
      <c r="Q21" s="397"/>
      <c r="R21" s="397"/>
      <c r="S21" s="397"/>
      <c r="T21" s="397"/>
      <c r="U21" s="397"/>
      <c r="V21" s="5"/>
      <c r="W21" s="5"/>
      <c r="X21" s="390" t="s">
        <v>501</v>
      </c>
      <c r="Y21" s="391" t="str">
        <f>CONCATENATE(Y13,"_",AF22,"_",AF23,"_",Y19,AB19)</f>
        <v>PRATI_Prénom_Nom_MAI24</v>
      </c>
      <c r="Z21" s="392"/>
      <c r="AA21" s="392"/>
      <c r="AB21" s="392"/>
      <c r="AC21" s="392"/>
      <c r="AD21" s="393"/>
      <c r="AE21" s="68"/>
      <c r="AF21" s="68"/>
      <c r="AG21" s="68"/>
      <c r="AH21" s="68"/>
      <c r="AI21" s="68"/>
      <c r="AJ21" s="112"/>
      <c r="AK21" s="112"/>
      <c r="AL21" s="112"/>
      <c r="AM21" s="188"/>
      <c r="AN21" s="188"/>
      <c r="AO21" s="188"/>
      <c r="AP21" s="188"/>
      <c r="AQ21" s="188"/>
      <c r="AR21" s="188"/>
      <c r="BI21" s="5"/>
      <c r="BJ21" s="397"/>
      <c r="BK21" s="397"/>
      <c r="BL21" s="397"/>
      <c r="BM21" s="397"/>
      <c r="BN21" s="397"/>
      <c r="BO21" s="397"/>
      <c r="BP21" s="397"/>
      <c r="BQ21" s="397"/>
      <c r="BR21" s="397"/>
      <c r="BS21" s="397"/>
      <c r="BT21" s="397"/>
      <c r="BU21" s="397"/>
      <c r="BV21" s="397"/>
      <c r="BW21" s="397"/>
      <c r="BX21" s="397"/>
      <c r="BY21" s="397"/>
      <c r="BZ21" s="397"/>
      <c r="CA21" s="397"/>
      <c r="CB21" s="397"/>
      <c r="CC21" s="397"/>
      <c r="CD21" s="5"/>
      <c r="CE21" s="5"/>
      <c r="CF21" s="376"/>
      <c r="CG21" s="386"/>
      <c r="CH21" s="386"/>
      <c r="CI21" s="312"/>
      <c r="CJ21" s="389"/>
      <c r="CK21" s="389"/>
      <c r="CL21" s="389"/>
      <c r="CM21" s="68"/>
      <c r="CN21" s="68"/>
      <c r="CO21" s="68"/>
      <c r="CP21" s="68"/>
      <c r="CQ21" s="68"/>
      <c r="CR21" s="112"/>
      <c r="CS21" s="112"/>
      <c r="CT21" s="112"/>
      <c r="DQ21" s="5"/>
      <c r="DR21" s="397"/>
      <c r="DS21" s="397"/>
      <c r="DT21" s="397"/>
      <c r="DU21" s="397"/>
      <c r="DV21" s="397"/>
      <c r="DW21" s="397"/>
      <c r="DX21" s="397"/>
      <c r="DY21" s="397"/>
      <c r="DZ21" s="397"/>
      <c r="EA21" s="397"/>
      <c r="EB21" s="397"/>
      <c r="EC21" s="397"/>
      <c r="ED21" s="397"/>
      <c r="EE21" s="397"/>
      <c r="EF21" s="397"/>
      <c r="EG21" s="397"/>
      <c r="EH21" s="397"/>
      <c r="EI21" s="397"/>
      <c r="EJ21" s="397"/>
      <c r="EK21" s="397"/>
      <c r="EL21" s="5"/>
      <c r="EM21" s="5"/>
      <c r="EN21" s="376"/>
      <c r="EO21" s="386"/>
      <c r="EP21" s="386"/>
      <c r="EQ21" s="312"/>
      <c r="ER21" s="389"/>
      <c r="ES21" s="389"/>
      <c r="ET21" s="389"/>
      <c r="EU21" s="68"/>
      <c r="EV21" s="68"/>
      <c r="EW21" s="68"/>
      <c r="EX21" s="68"/>
      <c r="EY21" s="68"/>
      <c r="EZ21" s="112"/>
      <c r="FA21" s="112"/>
      <c r="FB21" s="112"/>
      <c r="FY21" s="5"/>
      <c r="FZ21" s="397"/>
      <c r="GA21" s="397"/>
      <c r="GB21" s="397"/>
      <c r="GC21" s="397"/>
      <c r="GD21" s="397"/>
      <c r="GE21" s="397"/>
      <c r="GF21" s="397"/>
      <c r="GG21" s="397"/>
      <c r="GH21" s="397"/>
      <c r="GI21" s="397"/>
      <c r="GJ21" s="397"/>
      <c r="GK21" s="397"/>
      <c r="GL21" s="397"/>
      <c r="GM21" s="397"/>
      <c r="GN21" s="397"/>
      <c r="GO21" s="397"/>
      <c r="GP21" s="397"/>
      <c r="GQ21" s="397"/>
      <c r="GR21" s="397"/>
      <c r="GS21" s="397"/>
      <c r="GT21" s="5"/>
      <c r="GU21" s="5"/>
      <c r="GV21" s="376"/>
      <c r="GW21" s="386"/>
      <c r="GX21" s="386"/>
      <c r="GY21" s="312"/>
      <c r="GZ21" s="389"/>
      <c r="HA21" s="389"/>
      <c r="HB21" s="389"/>
      <c r="HC21" s="68"/>
      <c r="HD21" s="68"/>
      <c r="HE21" s="68"/>
      <c r="HF21" s="68"/>
      <c r="HG21" s="68"/>
      <c r="HH21" s="112"/>
      <c r="HI21" s="112"/>
      <c r="HJ21" s="112"/>
      <c r="IG21" s="5"/>
      <c r="IH21" s="397"/>
      <c r="II21" s="397"/>
      <c r="IJ21" s="397"/>
      <c r="IK21" s="397"/>
      <c r="IL21" s="397"/>
      <c r="IM21" s="397"/>
      <c r="IN21" s="397"/>
      <c r="IO21" s="397"/>
      <c r="IP21" s="397"/>
      <c r="IQ21" s="397"/>
      <c r="IR21" s="397"/>
      <c r="IS21" s="397"/>
      <c r="IT21" s="397"/>
      <c r="IU21" s="397"/>
      <c r="IV21" s="397"/>
      <c r="IW21" s="397"/>
      <c r="IX21" s="397"/>
      <c r="IY21" s="397"/>
      <c r="IZ21" s="397"/>
      <c r="JA21" s="397"/>
      <c r="JB21" s="5"/>
      <c r="JC21" s="5"/>
      <c r="JD21" s="376"/>
      <c r="JE21" s="386"/>
      <c r="JF21" s="386"/>
      <c r="JG21" s="312"/>
      <c r="JH21" s="389"/>
      <c r="JI21" s="389"/>
      <c r="JJ21" s="389"/>
      <c r="JK21" s="68"/>
      <c r="JL21" s="68"/>
      <c r="JM21" s="68"/>
      <c r="JN21" s="68"/>
      <c r="JO21" s="68"/>
      <c r="JP21" s="112"/>
      <c r="JQ21" s="112"/>
      <c r="JR21" s="112"/>
      <c r="KO21" s="5"/>
      <c r="KP21" s="397"/>
      <c r="KQ21" s="397"/>
      <c r="KR21" s="397"/>
      <c r="KS21" s="397"/>
      <c r="KT21" s="397"/>
      <c r="KU21" s="397"/>
      <c r="KV21" s="397"/>
      <c r="KW21" s="397"/>
      <c r="KX21" s="397"/>
      <c r="KY21" s="397"/>
      <c r="KZ21" s="397"/>
      <c r="LA21" s="397"/>
      <c r="LB21" s="397"/>
      <c r="LC21" s="397"/>
      <c r="LD21" s="397"/>
      <c r="LE21" s="397"/>
      <c r="LF21" s="397"/>
      <c r="LG21" s="397"/>
      <c r="LH21" s="397"/>
      <c r="LI21" s="397"/>
      <c r="LJ21" s="5"/>
      <c r="LK21" s="5"/>
      <c r="LL21" s="376"/>
      <c r="LM21" s="386"/>
      <c r="LN21" s="386"/>
      <c r="LO21" s="312"/>
      <c r="LP21" s="389"/>
      <c r="LQ21" s="389"/>
      <c r="LR21" s="389"/>
      <c r="LS21" s="68"/>
      <c r="LT21" s="68"/>
      <c r="LU21" s="68"/>
      <c r="LV21" s="68"/>
      <c r="LW21" s="68"/>
      <c r="LX21" s="112"/>
      <c r="LY21" s="112"/>
      <c r="LZ21" s="112"/>
      <c r="MW21" s="5"/>
      <c r="MX21" s="397"/>
      <c r="MY21" s="397"/>
      <c r="MZ21" s="397"/>
      <c r="NA21" s="397"/>
      <c r="NB21" s="397"/>
      <c r="NC21" s="397"/>
      <c r="ND21" s="397"/>
      <c r="NE21" s="397"/>
      <c r="NF21" s="397"/>
      <c r="NG21" s="397"/>
      <c r="NH21" s="397"/>
      <c r="NI21" s="397"/>
      <c r="NJ21" s="397"/>
      <c r="NK21" s="397"/>
      <c r="NL21" s="397"/>
      <c r="NM21" s="397"/>
      <c r="NN21" s="397"/>
      <c r="NO21" s="397"/>
      <c r="NP21" s="397"/>
      <c r="NQ21" s="397"/>
      <c r="NR21" s="5"/>
      <c r="NS21" s="5"/>
      <c r="NT21" s="376"/>
      <c r="NU21" s="386"/>
      <c r="NV21" s="386"/>
      <c r="NW21" s="312"/>
      <c r="NX21" s="389"/>
      <c r="NY21" s="389"/>
      <c r="NZ21" s="389"/>
      <c r="OA21" s="68"/>
      <c r="OB21" s="68"/>
      <c r="OC21" s="68"/>
      <c r="OD21" s="68"/>
      <c r="OE21" s="68"/>
      <c r="OF21" s="112"/>
      <c r="OG21" s="112"/>
      <c r="OH21" s="112"/>
      <c r="PE21" s="5"/>
      <c r="PF21" s="397"/>
      <c r="PG21" s="397"/>
      <c r="PH21" s="397"/>
      <c r="PI21" s="397"/>
      <c r="PJ21" s="397"/>
      <c r="PK21" s="397"/>
      <c r="PL21" s="397"/>
      <c r="PM21" s="397"/>
      <c r="PN21" s="397"/>
      <c r="PO21" s="397"/>
      <c r="PP21" s="397"/>
      <c r="PQ21" s="397"/>
      <c r="PR21" s="397"/>
      <c r="PS21" s="397"/>
      <c r="PT21" s="397"/>
      <c r="PU21" s="397"/>
      <c r="PV21" s="397"/>
      <c r="PW21" s="397"/>
      <c r="PX21" s="397"/>
      <c r="PY21" s="397"/>
      <c r="PZ21" s="5"/>
      <c r="QA21" s="5"/>
      <c r="QB21" s="376"/>
      <c r="QC21" s="386"/>
      <c r="QD21" s="386"/>
      <c r="QE21" s="312"/>
      <c r="QF21" s="389"/>
      <c r="QG21" s="389"/>
      <c r="QH21" s="389"/>
      <c r="QI21" s="68"/>
      <c r="QJ21" s="68"/>
      <c r="QK21" s="68"/>
      <c r="QL21" s="68"/>
      <c r="QM21" s="68"/>
      <c r="QN21" s="112"/>
      <c r="QO21" s="112"/>
      <c r="QP21" s="112"/>
      <c r="RM21" s="5"/>
      <c r="RN21" s="397"/>
      <c r="RO21" s="397"/>
      <c r="RP21" s="397"/>
      <c r="RQ21" s="397"/>
      <c r="RR21" s="397"/>
      <c r="RS21" s="397"/>
      <c r="RT21" s="397"/>
      <c r="RU21" s="397"/>
      <c r="RV21" s="397"/>
      <c r="RW21" s="397"/>
      <c r="RX21" s="397"/>
      <c r="RY21" s="397"/>
      <c r="RZ21" s="397"/>
      <c r="SA21" s="397"/>
      <c r="SB21" s="397"/>
      <c r="SC21" s="397"/>
      <c r="SD21" s="397"/>
      <c r="SE21" s="397"/>
      <c r="SF21" s="397"/>
      <c r="SG21" s="397"/>
      <c r="SH21" s="5"/>
      <c r="SI21" s="5"/>
      <c r="SJ21" s="376"/>
      <c r="SK21" s="386"/>
      <c r="SL21" s="386"/>
      <c r="SM21" s="312"/>
      <c r="SN21" s="389"/>
      <c r="SO21" s="389"/>
      <c r="SP21" s="389"/>
      <c r="SQ21" s="68"/>
      <c r="SR21" s="68"/>
      <c r="SS21" s="68"/>
      <c r="ST21" s="68"/>
      <c r="SU21" s="68"/>
      <c r="SV21" s="112"/>
      <c r="SW21" s="112"/>
      <c r="SX21" s="112"/>
      <c r="TU21" s="5"/>
      <c r="TV21" s="397"/>
      <c r="TW21" s="397"/>
      <c r="TX21" s="397"/>
      <c r="TY21" s="397"/>
      <c r="TZ21" s="397"/>
      <c r="UA21" s="397"/>
      <c r="UB21" s="397"/>
      <c r="UC21" s="397"/>
      <c r="UD21" s="397"/>
      <c r="UE21" s="397"/>
      <c r="UF21" s="397"/>
      <c r="UG21" s="397"/>
      <c r="UH21" s="397"/>
      <c r="UI21" s="397"/>
      <c r="UJ21" s="397"/>
      <c r="UK21" s="397"/>
      <c r="UL21" s="397"/>
      <c r="UM21" s="397"/>
      <c r="UN21" s="397"/>
      <c r="UO21" s="397"/>
      <c r="UP21" s="5"/>
      <c r="UQ21" s="5"/>
      <c r="UR21" s="376"/>
      <c r="US21" s="386"/>
      <c r="UT21" s="386"/>
      <c r="UU21" s="312"/>
      <c r="UV21" s="389"/>
      <c r="UW21" s="389"/>
      <c r="UX21" s="389"/>
      <c r="UY21" s="68"/>
      <c r="UZ21" s="68"/>
      <c r="VA21" s="68"/>
      <c r="VB21" s="68"/>
      <c r="VC21" s="68"/>
      <c r="VD21" s="112"/>
      <c r="VE21" s="112"/>
      <c r="VF21" s="112"/>
      <c r="WC21" s="5"/>
      <c r="WD21" s="397"/>
      <c r="WE21" s="397"/>
      <c r="WF21" s="397"/>
      <c r="WG21" s="397"/>
      <c r="WH21" s="397"/>
      <c r="WI21" s="397"/>
      <c r="WJ21" s="397"/>
      <c r="WK21" s="397"/>
      <c r="WL21" s="397"/>
      <c r="WM21" s="397"/>
      <c r="WN21" s="397"/>
      <c r="WO21" s="397"/>
      <c r="WP21" s="397"/>
      <c r="WQ21" s="397"/>
      <c r="WR21" s="397"/>
      <c r="WS21" s="397"/>
      <c r="WT21" s="397"/>
      <c r="WU21" s="397"/>
      <c r="WV21" s="397"/>
      <c r="WW21" s="397"/>
      <c r="WX21" s="5"/>
      <c r="WY21" s="5"/>
      <c r="WZ21" s="376"/>
      <c r="XA21" s="386"/>
      <c r="XB21" s="386"/>
      <c r="XC21" s="312"/>
      <c r="XD21" s="389"/>
      <c r="XE21" s="389"/>
      <c r="XF21" s="389"/>
      <c r="XG21" s="68"/>
      <c r="XH21" s="68"/>
      <c r="XI21" s="68"/>
      <c r="XJ21" s="68"/>
      <c r="XK21" s="68"/>
      <c r="XL21" s="112"/>
      <c r="XM21" s="112"/>
      <c r="XN21" s="112"/>
      <c r="YK21" s="5"/>
      <c r="YL21" s="397"/>
      <c r="YM21" s="397"/>
      <c r="YN21" s="397"/>
      <c r="YO21" s="397"/>
      <c r="YP21" s="397"/>
      <c r="YQ21" s="397"/>
      <c r="YR21" s="397"/>
      <c r="YS21" s="397"/>
      <c r="YT21" s="397"/>
      <c r="YU21" s="397"/>
      <c r="YV21" s="397"/>
      <c r="YW21" s="397"/>
      <c r="YX21" s="397"/>
      <c r="YY21" s="397"/>
      <c r="YZ21" s="397"/>
      <c r="ZA21" s="397"/>
      <c r="ZB21" s="397"/>
      <c r="ZC21" s="397"/>
      <c r="ZD21" s="397"/>
      <c r="ZE21" s="397"/>
      <c r="ZF21" s="5"/>
      <c r="ZG21" s="5"/>
      <c r="ZH21" s="376"/>
      <c r="ZI21" s="386"/>
      <c r="ZJ21" s="386"/>
      <c r="ZK21" s="312"/>
      <c r="ZL21" s="389"/>
      <c r="ZM21" s="389"/>
      <c r="ZN21" s="389"/>
      <c r="ZO21" s="68"/>
      <c r="ZP21" s="68"/>
      <c r="ZQ21" s="68"/>
      <c r="ZR21" s="68"/>
      <c r="ZS21" s="68"/>
      <c r="ZT21" s="112"/>
      <c r="ZU21" s="112"/>
      <c r="ZV21" s="112"/>
      <c r="AAS21" s="5"/>
      <c r="AAT21" s="397"/>
      <c r="AAU21" s="397"/>
      <c r="AAV21" s="397"/>
      <c r="AAW21" s="397"/>
      <c r="AAX21" s="397"/>
      <c r="AAY21" s="397"/>
      <c r="AAZ21" s="397"/>
      <c r="ABA21" s="397"/>
      <c r="ABB21" s="397"/>
      <c r="ABC21" s="397"/>
      <c r="ABD21" s="397"/>
      <c r="ABE21" s="397"/>
      <c r="ABF21" s="397"/>
      <c r="ABG21" s="397"/>
      <c r="ABH21" s="397"/>
      <c r="ABI21" s="397"/>
      <c r="ABJ21" s="397"/>
      <c r="ABK21" s="397"/>
      <c r="ABL21" s="397"/>
      <c r="ABM21" s="397"/>
      <c r="ABN21" s="5"/>
      <c r="ABO21" s="5"/>
      <c r="ABP21" s="376"/>
      <c r="ABQ21" s="386"/>
      <c r="ABR21" s="386"/>
      <c r="ABS21" s="312"/>
      <c r="ABT21" s="389"/>
      <c r="ABU21" s="389"/>
      <c r="ABV21" s="389"/>
      <c r="ABW21" s="68"/>
      <c r="ABX21" s="68"/>
      <c r="ABY21" s="68"/>
      <c r="ABZ21" s="68"/>
      <c r="ACA21" s="68"/>
      <c r="ACB21" s="112"/>
      <c r="ACC21" s="112"/>
      <c r="ACD21" s="112"/>
      <c r="ADA21" s="5"/>
      <c r="ADB21" s="397"/>
      <c r="ADC21" s="397"/>
      <c r="ADD21" s="397"/>
      <c r="ADE21" s="397"/>
      <c r="ADF21" s="397"/>
      <c r="ADG21" s="397"/>
      <c r="ADH21" s="397"/>
      <c r="ADI21" s="397"/>
      <c r="ADJ21" s="397"/>
      <c r="ADK21" s="397"/>
      <c r="ADL21" s="397"/>
      <c r="ADM21" s="397"/>
      <c r="ADN21" s="397"/>
      <c r="ADO21" s="397"/>
      <c r="ADP21" s="397"/>
      <c r="ADQ21" s="397"/>
      <c r="ADR21" s="397"/>
      <c r="ADS21" s="397"/>
      <c r="ADT21" s="397"/>
      <c r="ADU21" s="397"/>
      <c r="ADV21" s="5"/>
      <c r="ADW21" s="5"/>
      <c r="ADX21" s="376"/>
      <c r="ADY21" s="386"/>
      <c r="ADZ21" s="386"/>
      <c r="AEA21" s="312"/>
      <c r="AEB21" s="389"/>
      <c r="AEC21" s="389"/>
      <c r="AED21" s="389"/>
      <c r="AEE21" s="68"/>
      <c r="AEF21" s="68"/>
      <c r="AEG21" s="68"/>
      <c r="AEH21" s="68"/>
      <c r="AEI21" s="68"/>
      <c r="AEJ21" s="112"/>
      <c r="AEK21" s="112"/>
      <c r="AEL21" s="112"/>
      <c r="AFI21" s="5"/>
      <c r="AFJ21" s="397"/>
      <c r="AFK21" s="397"/>
      <c r="AFL21" s="397"/>
      <c r="AFM21" s="397"/>
      <c r="AFN21" s="397"/>
      <c r="AFO21" s="397"/>
      <c r="AFP21" s="397"/>
      <c r="AFQ21" s="397"/>
      <c r="AFR21" s="397"/>
      <c r="AFS21" s="397"/>
      <c r="AFT21" s="397"/>
      <c r="AFU21" s="397"/>
      <c r="AFV21" s="397"/>
      <c r="AFW21" s="397"/>
      <c r="AFX21" s="397"/>
      <c r="AFY21" s="397"/>
      <c r="AFZ21" s="397"/>
      <c r="AGA21" s="397"/>
      <c r="AGB21" s="397"/>
      <c r="AGC21" s="397"/>
      <c r="AGD21" s="5"/>
      <c r="AGE21" s="5"/>
      <c r="AGF21" s="376"/>
      <c r="AGG21" s="386"/>
      <c r="AGH21" s="386"/>
      <c r="AGI21" s="312"/>
      <c r="AGJ21" s="389"/>
      <c r="AGK21" s="389"/>
      <c r="AGL21" s="389"/>
      <c r="AGM21" s="68"/>
      <c r="AGN21" s="68"/>
      <c r="AGO21" s="68"/>
      <c r="AGP21" s="68"/>
      <c r="AGQ21" s="68"/>
      <c r="AGR21" s="112"/>
      <c r="AGS21" s="112"/>
      <c r="AGT21" s="112"/>
      <c r="AHQ21" s="5"/>
      <c r="AHR21" s="397"/>
      <c r="AHS21" s="397"/>
      <c r="AHT21" s="397"/>
      <c r="AHU21" s="397"/>
      <c r="AHV21" s="397"/>
      <c r="AHW21" s="397"/>
      <c r="AHX21" s="397"/>
      <c r="AHY21" s="397"/>
      <c r="AHZ21" s="397"/>
      <c r="AIA21" s="397"/>
      <c r="AIB21" s="397"/>
      <c r="AIC21" s="397"/>
      <c r="AID21" s="397"/>
      <c r="AIE21" s="397"/>
      <c r="AIF21" s="397"/>
      <c r="AIG21" s="397"/>
      <c r="AIH21" s="397"/>
      <c r="AII21" s="397"/>
      <c r="AIJ21" s="397"/>
      <c r="AIK21" s="397"/>
      <c r="AIL21" s="5"/>
      <c r="AIM21" s="5"/>
      <c r="AIN21" s="376"/>
      <c r="AIO21" s="386"/>
      <c r="AIP21" s="386"/>
      <c r="AIQ21" s="312"/>
      <c r="AIR21" s="389"/>
      <c r="AIS21" s="389"/>
      <c r="AIT21" s="389"/>
      <c r="AIU21" s="68"/>
      <c r="AIV21" s="68"/>
      <c r="AIW21" s="68"/>
      <c r="AIX21" s="68"/>
      <c r="AIY21" s="68"/>
      <c r="AIZ21" s="112"/>
      <c r="AJA21" s="112"/>
      <c r="AJB21" s="112"/>
      <c r="AJY21" s="5"/>
      <c r="AJZ21" s="397"/>
      <c r="AKA21" s="397"/>
      <c r="AKB21" s="397"/>
      <c r="AKC21" s="397"/>
      <c r="AKD21" s="397"/>
      <c r="AKE21" s="397"/>
      <c r="AKF21" s="397"/>
      <c r="AKG21" s="397"/>
      <c r="AKH21" s="397"/>
      <c r="AKI21" s="397"/>
      <c r="AKJ21" s="397"/>
      <c r="AKK21" s="397"/>
      <c r="AKL21" s="397"/>
      <c r="AKM21" s="397"/>
      <c r="AKN21" s="397"/>
      <c r="AKO21" s="397"/>
      <c r="AKP21" s="397"/>
      <c r="AKQ21" s="397"/>
      <c r="AKR21" s="397"/>
      <c r="AKS21" s="397"/>
      <c r="AKT21" s="5"/>
      <c r="AKU21" s="5"/>
      <c r="AKV21" s="376"/>
      <c r="AKW21" s="386"/>
      <c r="AKX21" s="386"/>
      <c r="AKY21" s="312"/>
      <c r="AKZ21" s="389"/>
      <c r="ALA21" s="389"/>
      <c r="ALB21" s="389"/>
      <c r="ALC21" s="68"/>
      <c r="ALD21" s="68"/>
      <c r="ALE21" s="68"/>
      <c r="ALF21" s="68"/>
      <c r="ALG21" s="68"/>
      <c r="ALH21" s="112"/>
      <c r="ALI21" s="112"/>
      <c r="ALJ21" s="112"/>
      <c r="AMG21" s="5"/>
      <c r="AMH21" s="397"/>
      <c r="AMI21" s="397"/>
      <c r="AMJ21" s="397"/>
      <c r="AMK21" s="397"/>
      <c r="AML21" s="397"/>
      <c r="AMM21" s="397"/>
      <c r="AMN21" s="397"/>
      <c r="AMO21" s="397"/>
      <c r="AMP21" s="397"/>
      <c r="AMQ21" s="397"/>
      <c r="AMR21" s="397"/>
      <c r="AMS21" s="397"/>
      <c r="AMT21" s="397"/>
      <c r="AMU21" s="397"/>
      <c r="AMV21" s="397"/>
      <c r="AMW21" s="397"/>
      <c r="AMX21" s="397"/>
      <c r="AMY21" s="397"/>
      <c r="AMZ21" s="397"/>
      <c r="ANA21" s="397"/>
      <c r="ANB21" s="5"/>
      <c r="ANC21" s="5"/>
      <c r="AND21" s="376"/>
      <c r="ANE21" s="386"/>
      <c r="ANF21" s="386"/>
      <c r="ANG21" s="312"/>
      <c r="ANH21" s="389"/>
      <c r="ANI21" s="389"/>
      <c r="ANJ21" s="389"/>
      <c r="ANK21" s="68"/>
      <c r="ANL21" s="68"/>
      <c r="ANM21" s="68"/>
      <c r="ANN21" s="68"/>
      <c r="ANO21" s="68"/>
      <c r="ANP21" s="112"/>
      <c r="ANQ21" s="112"/>
      <c r="ANR21" s="112"/>
      <c r="AOO21" s="5"/>
      <c r="AOP21" s="397"/>
      <c r="AOQ21" s="397"/>
      <c r="AOR21" s="397"/>
      <c r="AOS21" s="397"/>
      <c r="AOT21" s="397"/>
      <c r="AOU21" s="397"/>
      <c r="AOV21" s="397"/>
      <c r="AOW21" s="397"/>
      <c r="AOX21" s="397"/>
      <c r="AOY21" s="397"/>
      <c r="AOZ21" s="397"/>
      <c r="APA21" s="397"/>
      <c r="APB21" s="397"/>
      <c r="APC21" s="397"/>
      <c r="APD21" s="397"/>
      <c r="APE21" s="397"/>
      <c r="APF21" s="397"/>
      <c r="APG21" s="397"/>
      <c r="APH21" s="397"/>
      <c r="API21" s="397"/>
      <c r="APJ21" s="5"/>
      <c r="APK21" s="5"/>
      <c r="APL21" s="376"/>
      <c r="APM21" s="386"/>
      <c r="APN21" s="386"/>
      <c r="APO21" s="312"/>
      <c r="APP21" s="389"/>
      <c r="APQ21" s="389"/>
      <c r="APR21" s="389"/>
      <c r="APS21" s="68"/>
      <c r="APT21" s="68"/>
      <c r="APU21" s="68"/>
      <c r="APV21" s="68"/>
      <c r="APW21" s="68"/>
      <c r="APX21" s="112"/>
      <c r="APY21" s="112"/>
      <c r="APZ21" s="112"/>
      <c r="AQW21" s="5"/>
      <c r="AQX21" s="397"/>
      <c r="AQY21" s="397"/>
      <c r="AQZ21" s="397"/>
      <c r="ARA21" s="397"/>
      <c r="ARB21" s="397"/>
      <c r="ARC21" s="397"/>
      <c r="ARD21" s="397"/>
      <c r="ARE21" s="397"/>
      <c r="ARF21" s="397"/>
      <c r="ARG21" s="397"/>
      <c r="ARH21" s="397"/>
      <c r="ARI21" s="397"/>
      <c r="ARJ21" s="397"/>
      <c r="ARK21" s="397"/>
      <c r="ARL21" s="397"/>
      <c r="ARM21" s="397"/>
      <c r="ARN21" s="397"/>
      <c r="ARO21" s="397"/>
      <c r="ARP21" s="397"/>
      <c r="ARQ21" s="397"/>
      <c r="ARR21" s="5"/>
      <c r="ARS21" s="5"/>
      <c r="ART21" s="376"/>
      <c r="ARU21" s="386"/>
      <c r="ARV21" s="386"/>
      <c r="ARW21" s="312"/>
      <c r="ARX21" s="389"/>
      <c r="ARY21" s="389"/>
      <c r="ARZ21" s="389"/>
      <c r="ASA21" s="68"/>
      <c r="ASB21" s="68"/>
      <c r="ASC21" s="68"/>
      <c r="ASD21" s="68"/>
      <c r="ASE21" s="68"/>
      <c r="ASF21" s="112"/>
      <c r="ASG21" s="112"/>
      <c r="ASH21" s="112"/>
      <c r="ATE21" s="5"/>
      <c r="ATF21" s="397"/>
      <c r="ATG21" s="397"/>
      <c r="ATH21" s="397"/>
      <c r="ATI21" s="397"/>
      <c r="ATJ21" s="397"/>
      <c r="ATK21" s="397"/>
      <c r="ATL21" s="397"/>
      <c r="ATM21" s="397"/>
      <c r="ATN21" s="397"/>
      <c r="ATO21" s="397"/>
      <c r="ATP21" s="397"/>
      <c r="ATQ21" s="397"/>
      <c r="ATR21" s="397"/>
      <c r="ATS21" s="397"/>
      <c r="ATT21" s="397"/>
      <c r="ATU21" s="397"/>
      <c r="ATV21" s="397"/>
      <c r="ATW21" s="397"/>
      <c r="ATX21" s="397"/>
      <c r="ATY21" s="397"/>
      <c r="ATZ21" s="5"/>
      <c r="AUA21" s="5"/>
      <c r="AUB21" s="376"/>
      <c r="AUC21" s="386"/>
      <c r="AUD21" s="386"/>
      <c r="AUE21" s="312"/>
      <c r="AUF21" s="389"/>
      <c r="AUG21" s="389"/>
      <c r="AUH21" s="389"/>
      <c r="AUI21" s="68"/>
      <c r="AUJ21" s="68"/>
      <c r="AUK21" s="68"/>
      <c r="AUL21" s="68"/>
      <c r="AUM21" s="68"/>
      <c r="AUN21" s="112"/>
      <c r="AUO21" s="112"/>
      <c r="AUP21" s="112"/>
      <c r="AVM21" s="5"/>
      <c r="AVN21" s="397"/>
      <c r="AVO21" s="397"/>
      <c r="AVP21" s="397"/>
      <c r="AVQ21" s="397"/>
      <c r="AVR21" s="397"/>
      <c r="AVS21" s="397"/>
      <c r="AVT21" s="397"/>
      <c r="AVU21" s="397"/>
      <c r="AVV21" s="397"/>
      <c r="AVW21" s="397"/>
      <c r="AVX21" s="397"/>
      <c r="AVY21" s="397"/>
      <c r="AVZ21" s="397"/>
      <c r="AWA21" s="397"/>
      <c r="AWB21" s="397"/>
      <c r="AWC21" s="397"/>
      <c r="AWD21" s="397"/>
      <c r="AWE21" s="397"/>
      <c r="AWF21" s="397"/>
      <c r="AWG21" s="397"/>
      <c r="AWH21" s="5"/>
      <c r="AWI21" s="5"/>
      <c r="AWJ21" s="376"/>
      <c r="AWK21" s="386"/>
      <c r="AWL21" s="386"/>
      <c r="AWM21" s="312"/>
      <c r="AWN21" s="389"/>
      <c r="AWO21" s="389"/>
      <c r="AWP21" s="389"/>
      <c r="AWQ21" s="68"/>
      <c r="AWR21" s="68"/>
      <c r="AWS21" s="68"/>
      <c r="AWT21" s="68"/>
      <c r="AWU21" s="68"/>
      <c r="AWV21" s="112"/>
      <c r="AWW21" s="112"/>
      <c r="AWX21" s="112"/>
      <c r="AXU21" s="5"/>
      <c r="AXV21" s="397"/>
      <c r="AXW21" s="397"/>
      <c r="AXX21" s="397"/>
      <c r="AXY21" s="397"/>
      <c r="AXZ21" s="397"/>
      <c r="AYA21" s="397"/>
      <c r="AYB21" s="397"/>
      <c r="AYC21" s="397"/>
      <c r="AYD21" s="397"/>
      <c r="AYE21" s="397"/>
      <c r="AYF21" s="397"/>
      <c r="AYG21" s="397"/>
      <c r="AYH21" s="397"/>
      <c r="AYI21" s="397"/>
      <c r="AYJ21" s="397"/>
      <c r="AYK21" s="397"/>
      <c r="AYL21" s="397"/>
      <c r="AYM21" s="397"/>
      <c r="AYN21" s="397"/>
      <c r="AYO21" s="397"/>
      <c r="AYP21" s="5"/>
      <c r="AYQ21" s="5"/>
      <c r="AYR21" s="376"/>
      <c r="AYS21" s="386"/>
      <c r="AYT21" s="386"/>
      <c r="AYU21" s="312"/>
      <c r="AYV21" s="389"/>
      <c r="AYW21" s="389"/>
      <c r="AYX21" s="389"/>
      <c r="AYY21" s="68"/>
      <c r="AYZ21" s="68"/>
      <c r="AZA21" s="68"/>
      <c r="AZB21" s="68"/>
      <c r="AZC21" s="68"/>
      <c r="AZD21" s="112"/>
      <c r="AZE21" s="112"/>
      <c r="AZF21" s="112"/>
      <c r="BAC21" s="5"/>
      <c r="BAD21" s="397"/>
      <c r="BAE21" s="397"/>
      <c r="BAF21" s="397"/>
      <c r="BAG21" s="397"/>
      <c r="BAH21" s="397"/>
      <c r="BAI21" s="397"/>
      <c r="BAJ21" s="397"/>
      <c r="BAK21" s="397"/>
      <c r="BAL21" s="397"/>
      <c r="BAM21" s="397"/>
      <c r="BAN21" s="397"/>
      <c r="BAO21" s="397"/>
      <c r="BAP21" s="397"/>
      <c r="BAQ21" s="397"/>
      <c r="BAR21" s="397"/>
      <c r="BAS21" s="397"/>
      <c r="BAT21" s="397"/>
      <c r="BAU21" s="397"/>
      <c r="BAV21" s="397"/>
      <c r="BAW21" s="397"/>
      <c r="BAX21" s="5"/>
      <c r="BAY21" s="5"/>
      <c r="BAZ21" s="376"/>
      <c r="BBA21" s="386"/>
      <c r="BBB21" s="386"/>
      <c r="BBC21" s="312"/>
      <c r="BBD21" s="389"/>
      <c r="BBE21" s="389"/>
      <c r="BBF21" s="389"/>
      <c r="BBG21" s="68"/>
      <c r="BBH21" s="68"/>
      <c r="BBI21" s="68"/>
      <c r="BBJ21" s="68"/>
      <c r="BBK21" s="68"/>
      <c r="BBL21" s="112"/>
      <c r="BBM21" s="112"/>
      <c r="BBN21" s="112"/>
      <c r="BCK21" s="5"/>
      <c r="BCL21" s="397"/>
      <c r="BCM21" s="397"/>
      <c r="BCN21" s="397"/>
      <c r="BCO21" s="397"/>
      <c r="BCP21" s="397"/>
      <c r="BCQ21" s="397"/>
      <c r="BCR21" s="397"/>
      <c r="BCS21" s="397"/>
      <c r="BCT21" s="397"/>
      <c r="BCU21" s="397"/>
      <c r="BCV21" s="397"/>
      <c r="BCW21" s="397"/>
      <c r="BCX21" s="397"/>
      <c r="BCY21" s="397"/>
      <c r="BCZ21" s="397"/>
      <c r="BDA21" s="397"/>
      <c r="BDB21" s="397"/>
      <c r="BDC21" s="397"/>
      <c r="BDD21" s="397"/>
      <c r="BDE21" s="397"/>
      <c r="BDF21" s="5"/>
      <c r="BDG21" s="5"/>
      <c r="BDH21" s="376"/>
      <c r="BDI21" s="386"/>
      <c r="BDJ21" s="386"/>
      <c r="BDK21" s="312"/>
      <c r="BDL21" s="389"/>
      <c r="BDM21" s="389"/>
      <c r="BDN21" s="389"/>
      <c r="BDO21" s="68"/>
      <c r="BDP21" s="68"/>
      <c r="BDQ21" s="68"/>
      <c r="BDR21" s="68"/>
      <c r="BDS21" s="68"/>
      <c r="BDT21" s="112"/>
      <c r="BDU21" s="112"/>
      <c r="BDV21" s="112"/>
      <c r="BES21" s="5"/>
      <c r="BET21" s="397"/>
      <c r="BEU21" s="397"/>
      <c r="BEV21" s="397"/>
      <c r="BEW21" s="397"/>
      <c r="BEX21" s="397"/>
      <c r="BEY21" s="397"/>
      <c r="BEZ21" s="397"/>
      <c r="BFA21" s="397"/>
      <c r="BFB21" s="397"/>
      <c r="BFC21" s="397"/>
      <c r="BFD21" s="397"/>
      <c r="BFE21" s="397"/>
      <c r="BFF21" s="397"/>
      <c r="BFG21" s="397"/>
      <c r="BFH21" s="397"/>
      <c r="BFI21" s="397"/>
      <c r="BFJ21" s="397"/>
      <c r="BFK21" s="397"/>
      <c r="BFL21" s="397"/>
      <c r="BFM21" s="397"/>
      <c r="BFN21" s="5"/>
      <c r="BFO21" s="5"/>
      <c r="BFP21" s="376"/>
      <c r="BFQ21" s="386"/>
      <c r="BFR21" s="386"/>
      <c r="BFS21" s="312"/>
      <c r="BFT21" s="389"/>
      <c r="BFU21" s="389"/>
      <c r="BFV21" s="389"/>
      <c r="BFW21" s="68"/>
      <c r="BFX21" s="68"/>
      <c r="BFY21" s="68"/>
      <c r="BFZ21" s="68"/>
      <c r="BGA21" s="68"/>
      <c r="BGB21" s="112"/>
      <c r="BGC21" s="112"/>
      <c r="BGD21" s="112"/>
      <c r="BHA21" s="5"/>
      <c r="BHB21" s="397"/>
      <c r="BHC21" s="397"/>
      <c r="BHD21" s="397"/>
      <c r="BHE21" s="397"/>
      <c r="BHF21" s="397"/>
      <c r="BHG21" s="397"/>
      <c r="BHH21" s="397"/>
      <c r="BHI21" s="397"/>
      <c r="BHJ21" s="397"/>
      <c r="BHK21" s="397"/>
      <c r="BHL21" s="397"/>
      <c r="BHM21" s="397"/>
      <c r="BHN21" s="397"/>
      <c r="BHO21" s="397"/>
      <c r="BHP21" s="397"/>
      <c r="BHQ21" s="397"/>
      <c r="BHR21" s="397"/>
      <c r="BHS21" s="397"/>
      <c r="BHT21" s="397"/>
      <c r="BHU21" s="397"/>
      <c r="BHV21" s="5"/>
      <c r="BHW21" s="5"/>
      <c r="BHX21" s="376"/>
      <c r="BHY21" s="386"/>
      <c r="BHZ21" s="386"/>
      <c r="BIA21" s="312"/>
      <c r="BIB21" s="389"/>
      <c r="BIC21" s="389"/>
      <c r="BID21" s="389"/>
      <c r="BIE21" s="68"/>
      <c r="BIF21" s="68"/>
      <c r="BIG21" s="68"/>
      <c r="BIH21" s="68"/>
      <c r="BII21" s="68"/>
      <c r="BIJ21" s="112"/>
      <c r="BIK21" s="112"/>
      <c r="BIL21" s="112"/>
      <c r="BJI21" s="5"/>
      <c r="BJJ21" s="397"/>
      <c r="BJK21" s="397"/>
      <c r="BJL21" s="397"/>
      <c r="BJM21" s="397"/>
      <c r="BJN21" s="397"/>
      <c r="BJO21" s="397"/>
      <c r="BJP21" s="397"/>
      <c r="BJQ21" s="397"/>
      <c r="BJR21" s="397"/>
      <c r="BJS21" s="397"/>
      <c r="BJT21" s="397"/>
      <c r="BJU21" s="397"/>
      <c r="BJV21" s="397"/>
      <c r="BJW21" s="397"/>
      <c r="BJX21" s="397"/>
      <c r="BJY21" s="397"/>
      <c r="BJZ21" s="397"/>
      <c r="BKA21" s="397"/>
      <c r="BKB21" s="397"/>
      <c r="BKC21" s="397"/>
      <c r="BKD21" s="5"/>
      <c r="BKE21" s="5"/>
      <c r="BKF21" s="376"/>
      <c r="BKG21" s="386"/>
      <c r="BKH21" s="386"/>
      <c r="BKI21" s="312"/>
      <c r="BKJ21" s="389"/>
      <c r="BKK21" s="389"/>
      <c r="BKL21" s="389"/>
      <c r="BKM21" s="68"/>
      <c r="BKN21" s="68"/>
      <c r="BKO21" s="68"/>
      <c r="BKP21" s="68"/>
      <c r="BKQ21" s="68"/>
      <c r="BKR21" s="112"/>
      <c r="BKS21" s="112"/>
      <c r="BKT21" s="112"/>
      <c r="BLQ21" s="5"/>
      <c r="BLR21" s="397"/>
      <c r="BLS21" s="397"/>
      <c r="BLT21" s="397"/>
      <c r="BLU21" s="397"/>
      <c r="BLV21" s="397"/>
      <c r="BLW21" s="397"/>
      <c r="BLX21" s="397"/>
      <c r="BLY21" s="397"/>
      <c r="BLZ21" s="397"/>
      <c r="BMA21" s="397"/>
      <c r="BMB21" s="397"/>
      <c r="BMC21" s="397"/>
      <c r="BMD21" s="397"/>
      <c r="BME21" s="397"/>
      <c r="BMF21" s="397"/>
      <c r="BMG21" s="397"/>
      <c r="BMH21" s="397"/>
      <c r="BMI21" s="397"/>
      <c r="BMJ21" s="397"/>
      <c r="BMK21" s="397"/>
      <c r="BML21" s="5"/>
      <c r="BMM21" s="5"/>
      <c r="BMN21" s="376"/>
      <c r="BMO21" s="386"/>
      <c r="BMP21" s="386"/>
      <c r="BMQ21" s="312"/>
      <c r="BMR21" s="389"/>
      <c r="BMS21" s="389"/>
      <c r="BMT21" s="389"/>
      <c r="BMU21" s="68"/>
      <c r="BMV21" s="68"/>
      <c r="BMW21" s="68"/>
      <c r="BMX21" s="68"/>
      <c r="BMY21" s="68"/>
      <c r="BMZ21" s="112"/>
      <c r="BNA21" s="112"/>
      <c r="BNB21" s="112"/>
      <c r="BNY21" s="5"/>
      <c r="BNZ21" s="397"/>
      <c r="BOA21" s="397"/>
      <c r="BOB21" s="397"/>
      <c r="BOC21" s="397"/>
      <c r="BOD21" s="397"/>
      <c r="BOE21" s="397"/>
      <c r="BOF21" s="397"/>
      <c r="BOG21" s="397"/>
      <c r="BOH21" s="397"/>
      <c r="BOI21" s="397"/>
      <c r="BOJ21" s="397"/>
      <c r="BOK21" s="397"/>
      <c r="BOL21" s="397"/>
      <c r="BOM21" s="397"/>
      <c r="BON21" s="397"/>
      <c r="BOO21" s="397"/>
      <c r="BOP21" s="397"/>
      <c r="BOQ21" s="397"/>
      <c r="BOR21" s="397"/>
      <c r="BOS21" s="397"/>
      <c r="BOT21" s="5"/>
      <c r="BOU21" s="5"/>
      <c r="BOV21" s="376"/>
      <c r="BOW21" s="386"/>
      <c r="BOX21" s="386"/>
      <c r="BOY21" s="312"/>
      <c r="BOZ21" s="389"/>
      <c r="BPA21" s="389"/>
      <c r="BPB21" s="389"/>
      <c r="BPC21" s="68"/>
      <c r="BPD21" s="68"/>
      <c r="BPE21" s="68"/>
      <c r="BPF21" s="68"/>
      <c r="BPG21" s="68"/>
      <c r="BPH21" s="112"/>
      <c r="BPI21" s="112"/>
      <c r="BPJ21" s="112"/>
      <c r="BQG21" s="5"/>
      <c r="BQH21" s="397"/>
      <c r="BQI21" s="397"/>
      <c r="BQJ21" s="397"/>
      <c r="BQK21" s="397"/>
      <c r="BQL21" s="397"/>
      <c r="BQM21" s="397"/>
      <c r="BQN21" s="397"/>
      <c r="BQO21" s="397"/>
      <c r="BQP21" s="397"/>
      <c r="BQQ21" s="397"/>
      <c r="BQR21" s="397"/>
      <c r="BQS21" s="397"/>
      <c r="BQT21" s="397"/>
      <c r="BQU21" s="397"/>
      <c r="BQV21" s="397"/>
      <c r="BQW21" s="397"/>
      <c r="BQX21" s="397"/>
      <c r="BQY21" s="397"/>
      <c r="BQZ21" s="397"/>
      <c r="BRA21" s="397"/>
      <c r="BRB21" s="5"/>
      <c r="BRC21" s="5"/>
      <c r="BRD21" s="376"/>
      <c r="BRE21" s="386"/>
      <c r="BRF21" s="386"/>
      <c r="BRG21" s="312"/>
      <c r="BRH21" s="389"/>
      <c r="BRI21" s="389"/>
      <c r="BRJ21" s="389"/>
      <c r="BRK21" s="68"/>
      <c r="BRL21" s="68"/>
      <c r="BRM21" s="68"/>
      <c r="BRN21" s="68"/>
      <c r="BRO21" s="68"/>
      <c r="BRP21" s="112"/>
      <c r="BRQ21" s="112"/>
      <c r="BRR21" s="112"/>
      <c r="BSO21" s="5"/>
      <c r="BSP21" s="397"/>
      <c r="BSQ21" s="397"/>
      <c r="BSR21" s="397"/>
      <c r="BSS21" s="397"/>
      <c r="BST21" s="397"/>
      <c r="BSU21" s="397"/>
      <c r="BSV21" s="397"/>
      <c r="BSW21" s="397"/>
      <c r="BSX21" s="397"/>
      <c r="BSY21" s="397"/>
      <c r="BSZ21" s="397"/>
      <c r="BTA21" s="397"/>
      <c r="BTB21" s="397"/>
      <c r="BTC21" s="397"/>
      <c r="BTD21" s="397"/>
      <c r="BTE21" s="397"/>
      <c r="BTF21" s="397"/>
      <c r="BTG21" s="397"/>
      <c r="BTH21" s="397"/>
      <c r="BTI21" s="397"/>
      <c r="BTJ21" s="5"/>
      <c r="BTK21" s="5"/>
      <c r="BTL21" s="376"/>
      <c r="BTM21" s="386"/>
      <c r="BTN21" s="386"/>
      <c r="BTO21" s="312"/>
      <c r="BTP21" s="389"/>
      <c r="BTQ21" s="389"/>
      <c r="BTR21" s="389"/>
      <c r="BTS21" s="68"/>
      <c r="BTT21" s="68"/>
      <c r="BTU21" s="68"/>
      <c r="BTV21" s="68"/>
      <c r="BTW21" s="68"/>
      <c r="BTX21" s="112"/>
      <c r="BTY21" s="112"/>
      <c r="BTZ21" s="112"/>
      <c r="BUW21" s="5"/>
      <c r="BUX21" s="397"/>
      <c r="BUY21" s="397"/>
      <c r="BUZ21" s="397"/>
      <c r="BVA21" s="397"/>
      <c r="BVB21" s="397"/>
      <c r="BVC21" s="397"/>
      <c r="BVD21" s="397"/>
      <c r="BVE21" s="397"/>
      <c r="BVF21" s="397"/>
      <c r="BVG21" s="397"/>
      <c r="BVH21" s="397"/>
      <c r="BVI21" s="397"/>
      <c r="BVJ21" s="397"/>
      <c r="BVK21" s="397"/>
      <c r="BVL21" s="397"/>
      <c r="BVM21" s="397"/>
      <c r="BVN21" s="397"/>
      <c r="BVO21" s="397"/>
      <c r="BVP21" s="397"/>
      <c r="BVQ21" s="397"/>
      <c r="BVR21" s="5"/>
      <c r="BVS21" s="5"/>
      <c r="BVT21" s="376"/>
      <c r="BVU21" s="386"/>
      <c r="BVV21" s="386"/>
      <c r="BVW21" s="312"/>
      <c r="BVX21" s="389"/>
      <c r="BVY21" s="389"/>
      <c r="BVZ21" s="389"/>
      <c r="BWA21" s="68"/>
      <c r="BWB21" s="68"/>
      <c r="BWC21" s="68"/>
      <c r="BWD21" s="68"/>
      <c r="BWE21" s="68"/>
      <c r="BWF21" s="112"/>
      <c r="BWG21" s="112"/>
      <c r="BWH21" s="112"/>
      <c r="BXE21" s="5"/>
      <c r="BXF21" s="397"/>
      <c r="BXG21" s="397"/>
      <c r="BXH21" s="397"/>
      <c r="BXI21" s="397"/>
      <c r="BXJ21" s="397"/>
      <c r="BXK21" s="397"/>
      <c r="BXL21" s="397"/>
      <c r="BXM21" s="397"/>
      <c r="BXN21" s="397"/>
      <c r="BXO21" s="397"/>
      <c r="BXP21" s="397"/>
      <c r="BXQ21" s="397"/>
      <c r="BXR21" s="397"/>
      <c r="BXS21" s="397"/>
      <c r="BXT21" s="397"/>
      <c r="BXU21" s="397"/>
      <c r="BXV21" s="397"/>
      <c r="BXW21" s="397"/>
      <c r="BXX21" s="397"/>
      <c r="BXY21" s="397"/>
      <c r="BXZ21" s="5"/>
      <c r="BYA21" s="5"/>
      <c r="BYB21" s="376"/>
      <c r="BYC21" s="386"/>
      <c r="BYD21" s="386"/>
      <c r="BYE21" s="312"/>
      <c r="BYF21" s="389"/>
      <c r="BYG21" s="389"/>
      <c r="BYH21" s="389"/>
      <c r="BYI21" s="68"/>
      <c r="BYJ21" s="68"/>
      <c r="BYK21" s="68"/>
      <c r="BYL21" s="68"/>
      <c r="BYM21" s="68"/>
      <c r="BYN21" s="112"/>
      <c r="BYO21" s="112"/>
      <c r="BYP21" s="112"/>
      <c r="BZM21" s="5"/>
      <c r="BZN21" s="397"/>
      <c r="BZO21" s="397"/>
      <c r="BZP21" s="397"/>
      <c r="BZQ21" s="397"/>
      <c r="BZR21" s="397"/>
      <c r="BZS21" s="397"/>
      <c r="BZT21" s="397"/>
      <c r="BZU21" s="397"/>
      <c r="BZV21" s="397"/>
      <c r="BZW21" s="397"/>
      <c r="BZX21" s="397"/>
      <c r="BZY21" s="397"/>
      <c r="BZZ21" s="397"/>
      <c r="CAA21" s="397"/>
      <c r="CAB21" s="397"/>
      <c r="CAC21" s="397"/>
      <c r="CAD21" s="397"/>
      <c r="CAE21" s="397"/>
      <c r="CAF21" s="397"/>
      <c r="CAG21" s="397"/>
      <c r="CAH21" s="5"/>
      <c r="CAI21" s="5"/>
      <c r="CAJ21" s="376"/>
      <c r="CAK21" s="386"/>
      <c r="CAL21" s="386"/>
      <c r="CAM21" s="312"/>
      <c r="CAN21" s="389"/>
      <c r="CAO21" s="389"/>
      <c r="CAP21" s="389"/>
      <c r="CAQ21" s="68"/>
      <c r="CAR21" s="68"/>
      <c r="CAS21" s="68"/>
      <c r="CAT21" s="68"/>
      <c r="CAU21" s="68"/>
      <c r="CAV21" s="112"/>
      <c r="CAW21" s="112"/>
      <c r="CAX21" s="112"/>
      <c r="CBU21" s="5"/>
      <c r="CBV21" s="397"/>
      <c r="CBW21" s="397"/>
      <c r="CBX21" s="397"/>
      <c r="CBY21" s="397"/>
      <c r="CBZ21" s="397"/>
      <c r="CCA21" s="397"/>
      <c r="CCB21" s="397"/>
      <c r="CCC21" s="397"/>
      <c r="CCD21" s="397"/>
      <c r="CCE21" s="397"/>
      <c r="CCF21" s="397"/>
      <c r="CCG21" s="397"/>
      <c r="CCH21" s="397"/>
      <c r="CCI21" s="397"/>
      <c r="CCJ21" s="397"/>
      <c r="CCK21" s="397"/>
      <c r="CCL21" s="397"/>
      <c r="CCM21" s="397"/>
      <c r="CCN21" s="397"/>
      <c r="CCO21" s="397"/>
      <c r="CCP21" s="5"/>
      <c r="CCQ21" s="5"/>
      <c r="CCR21" s="376"/>
      <c r="CCS21" s="386"/>
      <c r="CCT21" s="386"/>
      <c r="CCU21" s="312"/>
      <c r="CCV21" s="389"/>
      <c r="CCW21" s="389"/>
      <c r="CCX21" s="389"/>
      <c r="CCY21" s="68"/>
      <c r="CCZ21" s="68"/>
      <c r="CDA21" s="68"/>
      <c r="CDB21" s="68"/>
      <c r="CDC21" s="68"/>
      <c r="CDD21" s="112"/>
      <c r="CDE21" s="112"/>
      <c r="CDF21" s="112"/>
      <c r="CEC21" s="5"/>
      <c r="CED21" s="397"/>
      <c r="CEE21" s="397"/>
      <c r="CEF21" s="397"/>
      <c r="CEG21" s="397"/>
      <c r="CEH21" s="397"/>
      <c r="CEI21" s="397"/>
      <c r="CEJ21" s="397"/>
      <c r="CEK21" s="397"/>
      <c r="CEL21" s="397"/>
      <c r="CEM21" s="397"/>
      <c r="CEN21" s="397"/>
      <c r="CEO21" s="397"/>
      <c r="CEP21" s="397"/>
      <c r="CEQ21" s="397"/>
      <c r="CER21" s="397"/>
      <c r="CES21" s="397"/>
      <c r="CET21" s="397"/>
      <c r="CEU21" s="397"/>
      <c r="CEV21" s="397"/>
      <c r="CEW21" s="397"/>
      <c r="CEX21" s="5"/>
      <c r="CEY21" s="5"/>
      <c r="CEZ21" s="376"/>
      <c r="CFA21" s="386"/>
      <c r="CFB21" s="386"/>
      <c r="CFC21" s="312"/>
      <c r="CFD21" s="389"/>
      <c r="CFE21" s="389"/>
      <c r="CFF21" s="389"/>
      <c r="CFG21" s="68"/>
      <c r="CFH21" s="68"/>
      <c r="CFI21" s="68"/>
      <c r="CFJ21" s="68"/>
      <c r="CFK21" s="68"/>
      <c r="CFL21" s="112"/>
      <c r="CFM21" s="112"/>
      <c r="CFN21" s="112"/>
      <c r="CGK21" s="5"/>
      <c r="CGL21" s="397"/>
      <c r="CGM21" s="397"/>
      <c r="CGN21" s="397"/>
      <c r="CGO21" s="397"/>
      <c r="CGP21" s="397"/>
      <c r="CGQ21" s="397"/>
      <c r="CGR21" s="397"/>
      <c r="CGS21" s="397"/>
      <c r="CGT21" s="397"/>
      <c r="CGU21" s="397"/>
      <c r="CGV21" s="397"/>
      <c r="CGW21" s="397"/>
      <c r="CGX21" s="397"/>
      <c r="CGY21" s="397"/>
      <c r="CGZ21" s="397"/>
      <c r="CHA21" s="397"/>
      <c r="CHB21" s="397"/>
      <c r="CHC21" s="397"/>
      <c r="CHD21" s="397"/>
      <c r="CHE21" s="397"/>
      <c r="CHF21" s="5"/>
      <c r="CHG21" s="5"/>
      <c r="CHH21" s="376"/>
      <c r="CHI21" s="386"/>
      <c r="CHJ21" s="386"/>
      <c r="CHK21" s="312"/>
      <c r="CHL21" s="389"/>
      <c r="CHM21" s="389"/>
      <c r="CHN21" s="389"/>
      <c r="CHO21" s="68"/>
      <c r="CHP21" s="68"/>
      <c r="CHQ21" s="68"/>
      <c r="CHR21" s="68"/>
      <c r="CHS21" s="68"/>
      <c r="CHT21" s="112"/>
      <c r="CHU21" s="112"/>
      <c r="CHV21" s="112"/>
      <c r="CIS21" s="5"/>
      <c r="CIT21" s="397"/>
      <c r="CIU21" s="397"/>
      <c r="CIV21" s="397"/>
      <c r="CIW21" s="397"/>
      <c r="CIX21" s="397"/>
      <c r="CIY21" s="397"/>
      <c r="CIZ21" s="397"/>
      <c r="CJA21" s="397"/>
      <c r="CJB21" s="397"/>
      <c r="CJC21" s="397"/>
      <c r="CJD21" s="397"/>
      <c r="CJE21" s="397"/>
      <c r="CJF21" s="397"/>
      <c r="CJG21" s="397"/>
      <c r="CJH21" s="397"/>
      <c r="CJI21" s="397"/>
      <c r="CJJ21" s="397"/>
      <c r="CJK21" s="397"/>
      <c r="CJL21" s="397"/>
      <c r="CJM21" s="397"/>
      <c r="CJN21" s="5"/>
      <c r="CJO21" s="5"/>
      <c r="CJP21" s="376"/>
      <c r="CJQ21" s="386"/>
      <c r="CJR21" s="386"/>
      <c r="CJS21" s="312"/>
      <c r="CJT21" s="389"/>
      <c r="CJU21" s="389"/>
      <c r="CJV21" s="389"/>
      <c r="CJW21" s="68"/>
      <c r="CJX21" s="68"/>
      <c r="CJY21" s="68"/>
      <c r="CJZ21" s="68"/>
      <c r="CKA21" s="68"/>
      <c r="CKB21" s="112"/>
      <c r="CKC21" s="112"/>
      <c r="CKD21" s="112"/>
      <c r="CLA21" s="5"/>
      <c r="CLB21" s="397"/>
      <c r="CLC21" s="397"/>
      <c r="CLD21" s="397"/>
      <c r="CLE21" s="397"/>
      <c r="CLF21" s="397"/>
      <c r="CLG21" s="397"/>
      <c r="CLH21" s="397"/>
      <c r="CLI21" s="397"/>
      <c r="CLJ21" s="397"/>
      <c r="CLK21" s="397"/>
      <c r="CLL21" s="397"/>
      <c r="CLM21" s="397"/>
      <c r="CLN21" s="397"/>
      <c r="CLO21" s="397"/>
      <c r="CLP21" s="397"/>
      <c r="CLQ21" s="397"/>
      <c r="CLR21" s="397"/>
      <c r="CLS21" s="397"/>
      <c r="CLT21" s="397"/>
      <c r="CLU21" s="397"/>
      <c r="CLV21" s="5"/>
      <c r="CLW21" s="5"/>
      <c r="CLX21" s="376"/>
      <c r="CLY21" s="386"/>
      <c r="CLZ21" s="386"/>
      <c r="CMA21" s="312"/>
      <c r="CMB21" s="389"/>
      <c r="CMC21" s="389"/>
      <c r="CMD21" s="389"/>
      <c r="CME21" s="68"/>
      <c r="CMF21" s="68"/>
      <c r="CMG21" s="68"/>
      <c r="CMH21" s="68"/>
      <c r="CMI21" s="68"/>
      <c r="CMJ21" s="112"/>
      <c r="CMK21" s="112"/>
      <c r="CML21" s="112"/>
      <c r="CNI21" s="5"/>
      <c r="CNJ21" s="397"/>
      <c r="CNK21" s="397"/>
      <c r="CNL21" s="397"/>
      <c r="CNM21" s="397"/>
      <c r="CNN21" s="397"/>
      <c r="CNO21" s="397"/>
      <c r="CNP21" s="397"/>
      <c r="CNQ21" s="397"/>
      <c r="CNR21" s="397"/>
      <c r="CNS21" s="397"/>
      <c r="CNT21" s="397"/>
      <c r="CNU21" s="397"/>
      <c r="CNV21" s="397"/>
      <c r="CNW21" s="397"/>
      <c r="CNX21" s="397"/>
      <c r="CNY21" s="397"/>
      <c r="CNZ21" s="397"/>
      <c r="COA21" s="397"/>
      <c r="COB21" s="397"/>
      <c r="COC21" s="397"/>
      <c r="COD21" s="5"/>
      <c r="COE21" s="5"/>
      <c r="COF21" s="376"/>
      <c r="COG21" s="386"/>
      <c r="COH21" s="386"/>
      <c r="COI21" s="312"/>
      <c r="COJ21" s="389"/>
      <c r="COK21" s="389"/>
      <c r="COL21" s="389"/>
      <c r="COM21" s="68"/>
      <c r="CON21" s="68"/>
      <c r="COO21" s="68"/>
      <c r="COP21" s="68"/>
      <c r="COQ21" s="68"/>
      <c r="COR21" s="112"/>
      <c r="COS21" s="112"/>
      <c r="COT21" s="112"/>
      <c r="CPQ21" s="5"/>
      <c r="CPR21" s="397"/>
      <c r="CPS21" s="397"/>
      <c r="CPT21" s="397"/>
      <c r="CPU21" s="397"/>
      <c r="CPV21" s="397"/>
      <c r="CPW21" s="397"/>
      <c r="CPX21" s="397"/>
      <c r="CPY21" s="397"/>
      <c r="CPZ21" s="397"/>
      <c r="CQA21" s="397"/>
      <c r="CQB21" s="397"/>
      <c r="CQC21" s="397"/>
      <c r="CQD21" s="397"/>
      <c r="CQE21" s="397"/>
      <c r="CQF21" s="397"/>
      <c r="CQG21" s="397"/>
      <c r="CQH21" s="397"/>
      <c r="CQI21" s="397"/>
      <c r="CQJ21" s="397"/>
      <c r="CQK21" s="397"/>
      <c r="CQL21" s="5"/>
      <c r="CQM21" s="5"/>
      <c r="CQN21" s="376"/>
      <c r="CQO21" s="386"/>
      <c r="CQP21" s="386"/>
      <c r="CQQ21" s="312"/>
      <c r="CQR21" s="389"/>
      <c r="CQS21" s="389"/>
      <c r="CQT21" s="389"/>
      <c r="CQU21" s="68"/>
      <c r="CQV21" s="68"/>
      <c r="CQW21" s="68"/>
      <c r="CQX21" s="68"/>
      <c r="CQY21" s="68"/>
      <c r="CQZ21" s="112"/>
      <c r="CRA21" s="112"/>
      <c r="CRB21" s="112"/>
      <c r="CRY21" s="5"/>
      <c r="CRZ21" s="397"/>
      <c r="CSA21" s="397"/>
      <c r="CSB21" s="397"/>
      <c r="CSC21" s="397"/>
      <c r="CSD21" s="397"/>
      <c r="CSE21" s="397"/>
      <c r="CSF21" s="397"/>
      <c r="CSG21" s="397"/>
      <c r="CSH21" s="397"/>
      <c r="CSI21" s="397"/>
      <c r="CSJ21" s="397"/>
      <c r="CSK21" s="397"/>
      <c r="CSL21" s="397"/>
      <c r="CSM21" s="397"/>
      <c r="CSN21" s="397"/>
      <c r="CSO21" s="397"/>
      <c r="CSP21" s="397"/>
      <c r="CSQ21" s="397"/>
      <c r="CSR21" s="397"/>
      <c r="CSS21" s="397"/>
      <c r="CST21" s="5"/>
      <c r="CSU21" s="5"/>
      <c r="CSV21" s="376"/>
      <c r="CSW21" s="386"/>
      <c r="CSX21" s="386"/>
      <c r="CSY21" s="312"/>
      <c r="CSZ21" s="389"/>
      <c r="CTA21" s="389"/>
      <c r="CTB21" s="389"/>
      <c r="CTC21" s="68"/>
      <c r="CTD21" s="68"/>
      <c r="CTE21" s="68"/>
      <c r="CTF21" s="68"/>
      <c r="CTG21" s="68"/>
      <c r="CTH21" s="112"/>
      <c r="CTI21" s="112"/>
      <c r="CTJ21" s="112"/>
      <c r="CUG21" s="5"/>
      <c r="CUH21" s="397"/>
      <c r="CUI21" s="397"/>
      <c r="CUJ21" s="397"/>
      <c r="CUK21" s="397"/>
      <c r="CUL21" s="397"/>
      <c r="CUM21" s="397"/>
      <c r="CUN21" s="397"/>
      <c r="CUO21" s="397"/>
      <c r="CUP21" s="397"/>
      <c r="CUQ21" s="397"/>
      <c r="CUR21" s="397"/>
      <c r="CUS21" s="397"/>
      <c r="CUT21" s="397"/>
      <c r="CUU21" s="397"/>
      <c r="CUV21" s="397"/>
      <c r="CUW21" s="397"/>
      <c r="CUX21" s="397"/>
      <c r="CUY21" s="397"/>
      <c r="CUZ21" s="397"/>
      <c r="CVA21" s="397"/>
      <c r="CVB21" s="5"/>
      <c r="CVC21" s="5"/>
      <c r="CVD21" s="376"/>
      <c r="CVE21" s="386"/>
      <c r="CVF21" s="386"/>
      <c r="CVG21" s="312"/>
      <c r="CVH21" s="389"/>
      <c r="CVI21" s="389"/>
      <c r="CVJ21" s="389"/>
      <c r="CVK21" s="68"/>
      <c r="CVL21" s="68"/>
      <c r="CVM21" s="68"/>
      <c r="CVN21" s="68"/>
      <c r="CVO21" s="68"/>
      <c r="CVP21" s="112"/>
      <c r="CVQ21" s="112"/>
      <c r="CVR21" s="112"/>
      <c r="CWO21" s="5"/>
      <c r="CWP21" s="397"/>
      <c r="CWQ21" s="397"/>
      <c r="CWR21" s="397"/>
      <c r="CWS21" s="397"/>
      <c r="CWT21" s="397"/>
      <c r="CWU21" s="397"/>
      <c r="CWV21" s="397"/>
      <c r="CWW21" s="397"/>
      <c r="CWX21" s="397"/>
      <c r="CWY21" s="397"/>
      <c r="CWZ21" s="397"/>
      <c r="CXA21" s="397"/>
      <c r="CXB21" s="397"/>
      <c r="CXC21" s="397"/>
      <c r="CXD21" s="397"/>
      <c r="CXE21" s="397"/>
      <c r="CXF21" s="397"/>
      <c r="CXG21" s="397"/>
      <c r="CXH21" s="397"/>
      <c r="CXI21" s="397"/>
      <c r="CXJ21" s="5"/>
      <c r="CXK21" s="5"/>
      <c r="CXL21" s="376"/>
      <c r="CXM21" s="386"/>
      <c r="CXN21" s="386"/>
      <c r="CXO21" s="312"/>
      <c r="CXP21" s="389"/>
      <c r="CXQ21" s="389"/>
      <c r="CXR21" s="389"/>
      <c r="CXS21" s="68"/>
      <c r="CXT21" s="68"/>
      <c r="CXU21" s="68"/>
      <c r="CXV21" s="68"/>
      <c r="CXW21" s="68"/>
      <c r="CXX21" s="112"/>
      <c r="CXY21" s="112"/>
      <c r="CXZ21" s="112"/>
      <c r="CYW21" s="5"/>
      <c r="CYX21" s="397"/>
      <c r="CYY21" s="397"/>
      <c r="CYZ21" s="397"/>
      <c r="CZA21" s="397"/>
      <c r="CZB21" s="397"/>
      <c r="CZC21" s="397"/>
      <c r="CZD21" s="397"/>
      <c r="CZE21" s="397"/>
      <c r="CZF21" s="397"/>
      <c r="CZG21" s="397"/>
      <c r="CZH21" s="397"/>
      <c r="CZI21" s="397"/>
      <c r="CZJ21" s="397"/>
      <c r="CZK21" s="397"/>
      <c r="CZL21" s="397"/>
      <c r="CZM21" s="397"/>
      <c r="CZN21" s="397"/>
      <c r="CZO21" s="397"/>
      <c r="CZP21" s="397"/>
      <c r="CZQ21" s="397"/>
      <c r="CZR21" s="5"/>
      <c r="CZS21" s="5"/>
      <c r="CZT21" s="376"/>
      <c r="CZU21" s="386"/>
      <c r="CZV21" s="386"/>
      <c r="CZW21" s="312"/>
      <c r="CZX21" s="389"/>
      <c r="CZY21" s="389"/>
      <c r="CZZ21" s="389"/>
      <c r="DAA21" s="68"/>
      <c r="DAB21" s="68"/>
      <c r="DAC21" s="68"/>
      <c r="DAD21" s="68"/>
      <c r="DAE21" s="68"/>
      <c r="DAF21" s="112"/>
      <c r="DAG21" s="112"/>
      <c r="DAH21" s="112"/>
      <c r="DBE21" s="5"/>
      <c r="DBF21" s="397"/>
      <c r="DBG21" s="397"/>
      <c r="DBH21" s="397"/>
      <c r="DBI21" s="397"/>
      <c r="DBJ21" s="397"/>
      <c r="DBK21" s="397"/>
      <c r="DBL21" s="397"/>
      <c r="DBM21" s="397"/>
      <c r="DBN21" s="397"/>
      <c r="DBO21" s="397"/>
      <c r="DBP21" s="397"/>
      <c r="DBQ21" s="397"/>
      <c r="DBR21" s="397"/>
      <c r="DBS21" s="397"/>
      <c r="DBT21" s="397"/>
      <c r="DBU21" s="397"/>
      <c r="DBV21" s="397"/>
      <c r="DBW21" s="397"/>
      <c r="DBX21" s="397"/>
      <c r="DBY21" s="397"/>
      <c r="DBZ21" s="5"/>
      <c r="DCA21" s="5"/>
      <c r="DCB21" s="376"/>
      <c r="DCC21" s="386"/>
      <c r="DCD21" s="386"/>
      <c r="DCE21" s="312"/>
      <c r="DCF21" s="389"/>
      <c r="DCG21" s="389"/>
      <c r="DCH21" s="389"/>
      <c r="DCI21" s="68"/>
      <c r="DCJ21" s="68"/>
      <c r="DCK21" s="68"/>
      <c r="DCL21" s="68"/>
      <c r="DCM21" s="68"/>
      <c r="DCN21" s="112"/>
      <c r="DCO21" s="112"/>
      <c r="DCP21" s="112"/>
      <c r="DDM21" s="5"/>
      <c r="DDN21" s="397"/>
      <c r="DDO21" s="397"/>
      <c r="DDP21" s="397"/>
      <c r="DDQ21" s="397"/>
      <c r="DDR21" s="397"/>
      <c r="DDS21" s="397"/>
      <c r="DDT21" s="397"/>
      <c r="DDU21" s="397"/>
      <c r="DDV21" s="397"/>
      <c r="DDW21" s="397"/>
      <c r="DDX21" s="397"/>
      <c r="DDY21" s="397"/>
      <c r="DDZ21" s="397"/>
      <c r="DEA21" s="397"/>
      <c r="DEB21" s="397"/>
      <c r="DEC21" s="397"/>
      <c r="DED21" s="397"/>
      <c r="DEE21" s="397"/>
      <c r="DEF21" s="397"/>
      <c r="DEG21" s="397"/>
      <c r="DEH21" s="5"/>
      <c r="DEI21" s="5"/>
      <c r="DEJ21" s="376"/>
      <c r="DEK21" s="386"/>
      <c r="DEL21" s="386"/>
      <c r="DEM21" s="312"/>
      <c r="DEN21" s="389"/>
      <c r="DEO21" s="389"/>
      <c r="DEP21" s="389"/>
      <c r="DEQ21" s="68"/>
      <c r="DER21" s="68"/>
      <c r="DES21" s="68"/>
      <c r="DET21" s="68"/>
      <c r="DEU21" s="68"/>
      <c r="DEV21" s="112"/>
      <c r="DEW21" s="112"/>
      <c r="DEX21" s="112"/>
      <c r="DFU21" s="5"/>
      <c r="DFV21" s="397"/>
      <c r="DFW21" s="397"/>
      <c r="DFX21" s="397"/>
      <c r="DFY21" s="397"/>
      <c r="DFZ21" s="397"/>
      <c r="DGA21" s="397"/>
      <c r="DGB21" s="397"/>
      <c r="DGC21" s="397"/>
      <c r="DGD21" s="397"/>
      <c r="DGE21" s="397"/>
      <c r="DGF21" s="397"/>
      <c r="DGG21" s="397"/>
      <c r="DGH21" s="397"/>
      <c r="DGI21" s="397"/>
      <c r="DGJ21" s="397"/>
      <c r="DGK21" s="397"/>
      <c r="DGL21" s="397"/>
      <c r="DGM21" s="397"/>
      <c r="DGN21" s="397"/>
      <c r="DGO21" s="397"/>
      <c r="DGP21" s="5"/>
      <c r="DGQ21" s="5"/>
      <c r="DGR21" s="376"/>
      <c r="DGS21" s="386"/>
      <c r="DGT21" s="386"/>
      <c r="DGU21" s="312"/>
      <c r="DGV21" s="389"/>
      <c r="DGW21" s="389"/>
      <c r="DGX21" s="389"/>
      <c r="DGY21" s="68"/>
      <c r="DGZ21" s="68"/>
      <c r="DHA21" s="68"/>
      <c r="DHB21" s="68"/>
      <c r="DHC21" s="68"/>
      <c r="DHD21" s="112"/>
      <c r="DHE21" s="112"/>
      <c r="DHF21" s="112"/>
      <c r="DIC21" s="5"/>
      <c r="DID21" s="397"/>
      <c r="DIE21" s="397"/>
      <c r="DIF21" s="397"/>
      <c r="DIG21" s="397"/>
      <c r="DIH21" s="397"/>
      <c r="DII21" s="397"/>
      <c r="DIJ21" s="397"/>
      <c r="DIK21" s="397"/>
      <c r="DIL21" s="397"/>
      <c r="DIM21" s="397"/>
      <c r="DIN21" s="397"/>
      <c r="DIO21" s="397"/>
      <c r="DIP21" s="397"/>
      <c r="DIQ21" s="397"/>
      <c r="DIR21" s="397"/>
      <c r="DIS21" s="397"/>
      <c r="DIT21" s="397"/>
      <c r="DIU21" s="397"/>
      <c r="DIV21" s="397"/>
      <c r="DIW21" s="397"/>
      <c r="DIX21" s="5"/>
      <c r="DIY21" s="5"/>
      <c r="DIZ21" s="376"/>
      <c r="DJA21" s="386"/>
      <c r="DJB21" s="386"/>
      <c r="DJC21" s="312"/>
      <c r="DJD21" s="389"/>
      <c r="DJE21" s="389"/>
      <c r="DJF21" s="389"/>
      <c r="DJG21" s="68"/>
      <c r="DJH21" s="68"/>
      <c r="DJI21" s="68"/>
      <c r="DJJ21" s="68"/>
      <c r="DJK21" s="68"/>
      <c r="DJL21" s="112"/>
      <c r="DJM21" s="112"/>
      <c r="DJN21" s="112"/>
      <c r="DKK21" s="5"/>
      <c r="DKL21" s="397"/>
      <c r="DKM21" s="397"/>
      <c r="DKN21" s="397"/>
      <c r="DKO21" s="397"/>
      <c r="DKP21" s="397"/>
      <c r="DKQ21" s="397"/>
      <c r="DKR21" s="397"/>
      <c r="DKS21" s="397"/>
      <c r="DKT21" s="397"/>
      <c r="DKU21" s="397"/>
      <c r="DKV21" s="397"/>
      <c r="DKW21" s="397"/>
      <c r="DKX21" s="397"/>
      <c r="DKY21" s="397"/>
      <c r="DKZ21" s="397"/>
      <c r="DLA21" s="397"/>
      <c r="DLB21" s="397"/>
      <c r="DLC21" s="397"/>
      <c r="DLD21" s="397"/>
      <c r="DLE21" s="397"/>
      <c r="DLF21" s="5"/>
      <c r="DLG21" s="5"/>
      <c r="DLH21" s="376"/>
      <c r="DLI21" s="386"/>
      <c r="DLJ21" s="386"/>
      <c r="DLK21" s="312"/>
      <c r="DLL21" s="389"/>
      <c r="DLM21" s="389"/>
      <c r="DLN21" s="389"/>
      <c r="DLO21" s="68"/>
      <c r="DLP21" s="68"/>
      <c r="DLQ21" s="68"/>
      <c r="DLR21" s="68"/>
      <c r="DLS21" s="68"/>
      <c r="DLT21" s="112"/>
      <c r="DLU21" s="112"/>
      <c r="DLV21" s="112"/>
      <c r="DMS21" s="5"/>
      <c r="DMT21" s="397"/>
      <c r="DMU21" s="397"/>
      <c r="DMV21" s="397"/>
      <c r="DMW21" s="397"/>
      <c r="DMX21" s="397"/>
      <c r="DMY21" s="397"/>
      <c r="DMZ21" s="397"/>
      <c r="DNA21" s="397"/>
      <c r="DNB21" s="397"/>
      <c r="DNC21" s="397"/>
      <c r="DND21" s="397"/>
      <c r="DNE21" s="397"/>
      <c r="DNF21" s="397"/>
      <c r="DNG21" s="397"/>
      <c r="DNH21" s="397"/>
      <c r="DNI21" s="397"/>
      <c r="DNJ21" s="397"/>
      <c r="DNK21" s="397"/>
      <c r="DNL21" s="397"/>
      <c r="DNM21" s="397"/>
      <c r="DNN21" s="5"/>
      <c r="DNO21" s="5"/>
      <c r="DNP21" s="376"/>
      <c r="DNQ21" s="386"/>
      <c r="DNR21" s="386"/>
      <c r="DNS21" s="312"/>
      <c r="DNT21" s="389"/>
      <c r="DNU21" s="389"/>
      <c r="DNV21" s="389"/>
      <c r="DNW21" s="68"/>
      <c r="DNX21" s="68"/>
      <c r="DNY21" s="68"/>
      <c r="DNZ21" s="68"/>
      <c r="DOA21" s="68"/>
      <c r="DOB21" s="112"/>
      <c r="DOC21" s="112"/>
      <c r="DOD21" s="112"/>
      <c r="DPA21" s="5"/>
      <c r="DPB21" s="397"/>
      <c r="DPC21" s="397"/>
      <c r="DPD21" s="397"/>
      <c r="DPE21" s="397"/>
      <c r="DPF21" s="397"/>
      <c r="DPG21" s="397"/>
      <c r="DPH21" s="397"/>
      <c r="DPI21" s="397"/>
      <c r="DPJ21" s="397"/>
      <c r="DPK21" s="397"/>
      <c r="DPL21" s="397"/>
      <c r="DPM21" s="397"/>
      <c r="DPN21" s="397"/>
      <c r="DPO21" s="397"/>
      <c r="DPP21" s="397"/>
      <c r="DPQ21" s="397"/>
      <c r="DPR21" s="397"/>
      <c r="DPS21" s="397"/>
      <c r="DPT21" s="397"/>
      <c r="DPU21" s="397"/>
      <c r="DPV21" s="5"/>
      <c r="DPW21" s="5"/>
      <c r="DPX21" s="376"/>
      <c r="DPY21" s="386"/>
      <c r="DPZ21" s="386"/>
      <c r="DQA21" s="312"/>
      <c r="DQB21" s="389"/>
      <c r="DQC21" s="389"/>
      <c r="DQD21" s="389"/>
      <c r="DQE21" s="68"/>
      <c r="DQF21" s="68"/>
      <c r="DQG21" s="68"/>
      <c r="DQH21" s="68"/>
      <c r="DQI21" s="68"/>
      <c r="DQJ21" s="112"/>
      <c r="DQK21" s="112"/>
      <c r="DQL21" s="112"/>
      <c r="DRI21" s="5"/>
      <c r="DRJ21" s="397"/>
      <c r="DRK21" s="397"/>
      <c r="DRL21" s="397"/>
      <c r="DRM21" s="397"/>
      <c r="DRN21" s="397"/>
      <c r="DRO21" s="397"/>
      <c r="DRP21" s="397"/>
      <c r="DRQ21" s="397"/>
      <c r="DRR21" s="397"/>
      <c r="DRS21" s="397"/>
      <c r="DRT21" s="397"/>
      <c r="DRU21" s="397"/>
      <c r="DRV21" s="397"/>
      <c r="DRW21" s="397"/>
      <c r="DRX21" s="397"/>
      <c r="DRY21" s="397"/>
      <c r="DRZ21" s="397"/>
      <c r="DSA21" s="397"/>
      <c r="DSB21" s="397"/>
      <c r="DSC21" s="397"/>
      <c r="DSD21" s="5"/>
      <c r="DSE21" s="5"/>
      <c r="DSF21" s="376"/>
      <c r="DSG21" s="386"/>
      <c r="DSH21" s="386"/>
      <c r="DSI21" s="312"/>
      <c r="DSJ21" s="389"/>
      <c r="DSK21" s="389"/>
      <c r="DSL21" s="389"/>
      <c r="DSM21" s="68"/>
      <c r="DSN21" s="68"/>
      <c r="DSO21" s="68"/>
      <c r="DSP21" s="68"/>
      <c r="DSQ21" s="68"/>
      <c r="DSR21" s="112"/>
      <c r="DSS21" s="112"/>
      <c r="DST21" s="112"/>
      <c r="DTQ21" s="5"/>
      <c r="DTR21" s="397"/>
      <c r="DTS21" s="397"/>
      <c r="DTT21" s="397"/>
      <c r="DTU21" s="397"/>
      <c r="DTV21" s="397"/>
      <c r="DTW21" s="397"/>
      <c r="DTX21" s="397"/>
      <c r="DTY21" s="397"/>
      <c r="DTZ21" s="397"/>
      <c r="DUA21" s="397"/>
      <c r="DUB21" s="397"/>
      <c r="DUC21" s="397"/>
      <c r="DUD21" s="397"/>
      <c r="DUE21" s="397"/>
      <c r="DUF21" s="397"/>
      <c r="DUG21" s="397"/>
      <c r="DUH21" s="397"/>
      <c r="DUI21" s="397"/>
      <c r="DUJ21" s="397"/>
      <c r="DUK21" s="397"/>
      <c r="DUL21" s="5"/>
      <c r="DUM21" s="5"/>
      <c r="DUN21" s="376"/>
      <c r="DUO21" s="386"/>
      <c r="DUP21" s="386"/>
      <c r="DUQ21" s="312"/>
      <c r="DUR21" s="389"/>
      <c r="DUS21" s="389"/>
      <c r="DUT21" s="389"/>
      <c r="DUU21" s="68"/>
      <c r="DUV21" s="68"/>
      <c r="DUW21" s="68"/>
      <c r="DUX21" s="68"/>
      <c r="DUY21" s="68"/>
      <c r="DUZ21" s="112"/>
      <c r="DVA21" s="112"/>
      <c r="DVB21" s="112"/>
      <c r="DVY21" s="5"/>
      <c r="DVZ21" s="397"/>
      <c r="DWA21" s="397"/>
      <c r="DWB21" s="397"/>
      <c r="DWC21" s="397"/>
      <c r="DWD21" s="397"/>
      <c r="DWE21" s="397"/>
      <c r="DWF21" s="397"/>
      <c r="DWG21" s="397"/>
      <c r="DWH21" s="397"/>
      <c r="DWI21" s="397"/>
      <c r="DWJ21" s="397"/>
      <c r="DWK21" s="397"/>
      <c r="DWL21" s="397"/>
      <c r="DWM21" s="397"/>
      <c r="DWN21" s="397"/>
      <c r="DWO21" s="397"/>
      <c r="DWP21" s="397"/>
      <c r="DWQ21" s="397"/>
      <c r="DWR21" s="397"/>
      <c r="DWS21" s="397"/>
      <c r="DWT21" s="5"/>
      <c r="DWU21" s="5"/>
      <c r="DWV21" s="376"/>
      <c r="DWW21" s="386"/>
      <c r="DWX21" s="386"/>
      <c r="DWY21" s="312"/>
      <c r="DWZ21" s="389"/>
      <c r="DXA21" s="389"/>
      <c r="DXB21" s="389"/>
      <c r="DXC21" s="68"/>
      <c r="DXD21" s="68"/>
      <c r="DXE21" s="68"/>
      <c r="DXF21" s="68"/>
      <c r="DXG21" s="68"/>
      <c r="DXH21" s="112"/>
      <c r="DXI21" s="112"/>
      <c r="DXJ21" s="112"/>
      <c r="DYG21" s="5"/>
      <c r="DYH21" s="397"/>
      <c r="DYI21" s="397"/>
      <c r="DYJ21" s="397"/>
      <c r="DYK21" s="397"/>
      <c r="DYL21" s="397"/>
      <c r="DYM21" s="397"/>
      <c r="DYN21" s="397"/>
      <c r="DYO21" s="397"/>
      <c r="DYP21" s="397"/>
      <c r="DYQ21" s="397"/>
      <c r="DYR21" s="397"/>
      <c r="DYS21" s="397"/>
      <c r="DYT21" s="397"/>
      <c r="DYU21" s="397"/>
      <c r="DYV21" s="397"/>
      <c r="DYW21" s="397"/>
      <c r="DYX21" s="397"/>
      <c r="DYY21" s="397"/>
      <c r="DYZ21" s="397"/>
      <c r="DZA21" s="397"/>
      <c r="DZB21" s="5"/>
      <c r="DZC21" s="5"/>
      <c r="DZD21" s="376"/>
      <c r="DZE21" s="386"/>
      <c r="DZF21" s="386"/>
      <c r="DZG21" s="312"/>
      <c r="DZH21" s="389"/>
      <c r="DZI21" s="389"/>
      <c r="DZJ21" s="389"/>
      <c r="DZK21" s="68"/>
      <c r="DZL21" s="68"/>
      <c r="DZM21" s="68"/>
      <c r="DZN21" s="68"/>
      <c r="DZO21" s="68"/>
      <c r="DZP21" s="112"/>
      <c r="DZQ21" s="112"/>
      <c r="DZR21" s="112"/>
      <c r="EAO21" s="5"/>
      <c r="EAP21" s="397"/>
      <c r="EAQ21" s="397"/>
      <c r="EAR21" s="397"/>
      <c r="EAS21" s="397"/>
      <c r="EAT21" s="397"/>
      <c r="EAU21" s="397"/>
      <c r="EAV21" s="397"/>
      <c r="EAW21" s="397"/>
      <c r="EAX21" s="397"/>
      <c r="EAY21" s="397"/>
      <c r="EAZ21" s="397"/>
      <c r="EBA21" s="397"/>
      <c r="EBB21" s="397"/>
      <c r="EBC21" s="397"/>
      <c r="EBD21" s="397"/>
      <c r="EBE21" s="397"/>
      <c r="EBF21" s="397"/>
      <c r="EBG21" s="397"/>
      <c r="EBH21" s="397"/>
      <c r="EBI21" s="397"/>
      <c r="EBJ21" s="5"/>
      <c r="EBK21" s="5"/>
      <c r="EBL21" s="376"/>
      <c r="EBM21" s="386"/>
      <c r="EBN21" s="386"/>
      <c r="EBO21" s="312"/>
      <c r="EBP21" s="389"/>
      <c r="EBQ21" s="389"/>
      <c r="EBR21" s="389"/>
      <c r="EBS21" s="68"/>
      <c r="EBT21" s="68"/>
      <c r="EBU21" s="68"/>
      <c r="EBV21" s="68"/>
      <c r="EBW21" s="68"/>
      <c r="EBX21" s="112"/>
      <c r="EBY21" s="112"/>
      <c r="EBZ21" s="112"/>
      <c r="ECW21" s="5"/>
      <c r="ECX21" s="397"/>
      <c r="ECY21" s="397"/>
      <c r="ECZ21" s="397"/>
      <c r="EDA21" s="397"/>
      <c r="EDB21" s="397"/>
      <c r="EDC21" s="397"/>
      <c r="EDD21" s="397"/>
      <c r="EDE21" s="397"/>
      <c r="EDF21" s="397"/>
      <c r="EDG21" s="397"/>
      <c r="EDH21" s="397"/>
      <c r="EDI21" s="397"/>
      <c r="EDJ21" s="397"/>
      <c r="EDK21" s="397"/>
      <c r="EDL21" s="397"/>
      <c r="EDM21" s="397"/>
      <c r="EDN21" s="397"/>
      <c r="EDO21" s="397"/>
      <c r="EDP21" s="397"/>
      <c r="EDQ21" s="397"/>
      <c r="EDR21" s="5"/>
      <c r="EDS21" s="5"/>
      <c r="EDT21" s="376"/>
      <c r="EDU21" s="386"/>
      <c r="EDV21" s="386"/>
      <c r="EDW21" s="312"/>
      <c r="EDX21" s="389"/>
      <c r="EDY21" s="389"/>
      <c r="EDZ21" s="389"/>
      <c r="EEA21" s="68"/>
      <c r="EEB21" s="68"/>
      <c r="EEC21" s="68"/>
      <c r="EED21" s="68"/>
      <c r="EEE21" s="68"/>
      <c r="EEF21" s="112"/>
      <c r="EEG21" s="112"/>
      <c r="EEH21" s="112"/>
      <c r="EFE21" s="5"/>
      <c r="EFF21" s="397"/>
      <c r="EFG21" s="397"/>
      <c r="EFH21" s="397"/>
      <c r="EFI21" s="397"/>
      <c r="EFJ21" s="397"/>
      <c r="EFK21" s="397"/>
      <c r="EFL21" s="397"/>
      <c r="EFM21" s="397"/>
      <c r="EFN21" s="397"/>
      <c r="EFO21" s="397"/>
      <c r="EFP21" s="397"/>
      <c r="EFQ21" s="397"/>
      <c r="EFR21" s="397"/>
      <c r="EFS21" s="397"/>
      <c r="EFT21" s="397"/>
      <c r="EFU21" s="397"/>
      <c r="EFV21" s="397"/>
      <c r="EFW21" s="397"/>
      <c r="EFX21" s="397"/>
      <c r="EFY21" s="397"/>
      <c r="EFZ21" s="5"/>
      <c r="EGA21" s="5"/>
      <c r="EGB21" s="376"/>
      <c r="EGC21" s="386"/>
      <c r="EGD21" s="386"/>
      <c r="EGE21" s="312"/>
      <c r="EGF21" s="389"/>
      <c r="EGG21" s="389"/>
      <c r="EGH21" s="389"/>
      <c r="EGI21" s="68"/>
      <c r="EGJ21" s="68"/>
      <c r="EGK21" s="68"/>
      <c r="EGL21" s="68"/>
      <c r="EGM21" s="68"/>
      <c r="EGN21" s="112"/>
      <c r="EGO21" s="112"/>
      <c r="EGP21" s="112"/>
      <c r="EHM21" s="5"/>
      <c r="EHN21" s="397"/>
      <c r="EHO21" s="397"/>
      <c r="EHP21" s="397"/>
      <c r="EHQ21" s="397"/>
      <c r="EHR21" s="397"/>
      <c r="EHS21" s="397"/>
      <c r="EHT21" s="397"/>
      <c r="EHU21" s="397"/>
      <c r="EHV21" s="397"/>
      <c r="EHW21" s="397"/>
      <c r="EHX21" s="397"/>
      <c r="EHY21" s="397"/>
      <c r="EHZ21" s="397"/>
      <c r="EIA21" s="397"/>
      <c r="EIB21" s="397"/>
      <c r="EIC21" s="397"/>
      <c r="EID21" s="397"/>
      <c r="EIE21" s="397"/>
      <c r="EIF21" s="397"/>
      <c r="EIG21" s="397"/>
      <c r="EIH21" s="5"/>
      <c r="EII21" s="5"/>
      <c r="EIJ21" s="376"/>
      <c r="EIK21" s="386"/>
      <c r="EIL21" s="386"/>
      <c r="EIM21" s="312"/>
      <c r="EIN21" s="389"/>
      <c r="EIO21" s="389"/>
      <c r="EIP21" s="389"/>
      <c r="EIQ21" s="68"/>
      <c r="EIR21" s="68"/>
      <c r="EIS21" s="68"/>
      <c r="EIT21" s="68"/>
      <c r="EIU21" s="68"/>
      <c r="EIV21" s="112"/>
      <c r="EIW21" s="112"/>
      <c r="EIX21" s="112"/>
      <c r="EJU21" s="5"/>
      <c r="EJV21" s="397"/>
      <c r="EJW21" s="397"/>
      <c r="EJX21" s="397"/>
      <c r="EJY21" s="397"/>
      <c r="EJZ21" s="397"/>
      <c r="EKA21" s="397"/>
      <c r="EKB21" s="397"/>
      <c r="EKC21" s="397"/>
      <c r="EKD21" s="397"/>
      <c r="EKE21" s="397"/>
      <c r="EKF21" s="397"/>
      <c r="EKG21" s="397"/>
      <c r="EKH21" s="397"/>
      <c r="EKI21" s="397"/>
      <c r="EKJ21" s="397"/>
      <c r="EKK21" s="397"/>
      <c r="EKL21" s="397"/>
      <c r="EKM21" s="397"/>
      <c r="EKN21" s="397"/>
      <c r="EKO21" s="397"/>
      <c r="EKP21" s="5"/>
      <c r="EKQ21" s="5"/>
      <c r="EKR21" s="376"/>
      <c r="EKS21" s="386"/>
      <c r="EKT21" s="386"/>
      <c r="EKU21" s="312"/>
      <c r="EKV21" s="389"/>
      <c r="EKW21" s="389"/>
      <c r="EKX21" s="389"/>
      <c r="EKY21" s="68"/>
      <c r="EKZ21" s="68"/>
      <c r="ELA21" s="68"/>
      <c r="ELB21" s="68"/>
      <c r="ELC21" s="68"/>
      <c r="ELD21" s="112"/>
      <c r="ELE21" s="112"/>
      <c r="ELF21" s="112"/>
      <c r="EMC21" s="5"/>
      <c r="EMD21" s="397"/>
      <c r="EME21" s="397"/>
      <c r="EMF21" s="397"/>
      <c r="EMG21" s="397"/>
      <c r="EMH21" s="397"/>
      <c r="EMI21" s="397"/>
      <c r="EMJ21" s="397"/>
      <c r="EMK21" s="397"/>
      <c r="EML21" s="397"/>
      <c r="EMM21" s="397"/>
      <c r="EMN21" s="397"/>
      <c r="EMO21" s="397"/>
      <c r="EMP21" s="397"/>
      <c r="EMQ21" s="397"/>
      <c r="EMR21" s="397"/>
      <c r="EMS21" s="397"/>
      <c r="EMT21" s="397"/>
      <c r="EMU21" s="397"/>
      <c r="EMV21" s="397"/>
      <c r="EMW21" s="397"/>
      <c r="EMX21" s="5"/>
      <c r="EMY21" s="5"/>
      <c r="EMZ21" s="376"/>
      <c r="ENA21" s="386"/>
      <c r="ENB21" s="386"/>
      <c r="ENC21" s="312"/>
      <c r="END21" s="389"/>
      <c r="ENE21" s="389"/>
      <c r="ENF21" s="389"/>
      <c r="ENG21" s="68"/>
      <c r="ENH21" s="68"/>
      <c r="ENI21" s="68"/>
      <c r="ENJ21" s="68"/>
      <c r="ENK21" s="68"/>
      <c r="ENL21" s="112"/>
      <c r="ENM21" s="112"/>
      <c r="ENN21" s="112"/>
      <c r="EOK21" s="5"/>
      <c r="EOL21" s="397"/>
      <c r="EOM21" s="397"/>
      <c r="EON21" s="397"/>
      <c r="EOO21" s="397"/>
      <c r="EOP21" s="397"/>
      <c r="EOQ21" s="397"/>
      <c r="EOR21" s="397"/>
      <c r="EOS21" s="397"/>
      <c r="EOT21" s="397"/>
      <c r="EOU21" s="397"/>
      <c r="EOV21" s="397"/>
      <c r="EOW21" s="397"/>
      <c r="EOX21" s="397"/>
      <c r="EOY21" s="397"/>
      <c r="EOZ21" s="397"/>
      <c r="EPA21" s="397"/>
      <c r="EPB21" s="397"/>
      <c r="EPC21" s="397"/>
      <c r="EPD21" s="397"/>
      <c r="EPE21" s="397"/>
      <c r="EPF21" s="5"/>
      <c r="EPG21" s="5"/>
      <c r="EPH21" s="376"/>
      <c r="EPI21" s="386"/>
      <c r="EPJ21" s="386"/>
      <c r="EPK21" s="312"/>
      <c r="EPL21" s="389"/>
      <c r="EPM21" s="389"/>
      <c r="EPN21" s="389"/>
      <c r="EPO21" s="68"/>
      <c r="EPP21" s="68"/>
      <c r="EPQ21" s="68"/>
      <c r="EPR21" s="68"/>
      <c r="EPS21" s="68"/>
      <c r="EPT21" s="112"/>
      <c r="EPU21" s="112"/>
      <c r="EPV21" s="112"/>
      <c r="EQS21" s="5"/>
      <c r="EQT21" s="397"/>
      <c r="EQU21" s="397"/>
      <c r="EQV21" s="397"/>
      <c r="EQW21" s="397"/>
      <c r="EQX21" s="397"/>
      <c r="EQY21" s="397"/>
      <c r="EQZ21" s="397"/>
      <c r="ERA21" s="397"/>
      <c r="ERB21" s="397"/>
      <c r="ERC21" s="397"/>
      <c r="ERD21" s="397"/>
      <c r="ERE21" s="397"/>
      <c r="ERF21" s="397"/>
      <c r="ERG21" s="397"/>
      <c r="ERH21" s="397"/>
      <c r="ERI21" s="397"/>
      <c r="ERJ21" s="397"/>
      <c r="ERK21" s="397"/>
      <c r="ERL21" s="397"/>
      <c r="ERM21" s="397"/>
      <c r="ERN21" s="5"/>
      <c r="ERO21" s="5"/>
      <c r="ERP21" s="376"/>
      <c r="ERQ21" s="386"/>
      <c r="ERR21" s="386"/>
      <c r="ERS21" s="312"/>
      <c r="ERT21" s="389"/>
      <c r="ERU21" s="389"/>
      <c r="ERV21" s="389"/>
      <c r="ERW21" s="68"/>
      <c r="ERX21" s="68"/>
      <c r="ERY21" s="68"/>
      <c r="ERZ21" s="68"/>
      <c r="ESA21" s="68"/>
      <c r="ESB21" s="112"/>
      <c r="ESC21" s="112"/>
      <c r="ESD21" s="112"/>
      <c r="ETA21" s="5"/>
      <c r="ETB21" s="397"/>
      <c r="ETC21" s="397"/>
      <c r="ETD21" s="397"/>
      <c r="ETE21" s="397"/>
      <c r="ETF21" s="397"/>
      <c r="ETG21" s="397"/>
      <c r="ETH21" s="397"/>
      <c r="ETI21" s="397"/>
      <c r="ETJ21" s="397"/>
      <c r="ETK21" s="397"/>
      <c r="ETL21" s="397"/>
      <c r="ETM21" s="397"/>
      <c r="ETN21" s="397"/>
      <c r="ETO21" s="397"/>
      <c r="ETP21" s="397"/>
      <c r="ETQ21" s="397"/>
      <c r="ETR21" s="397"/>
      <c r="ETS21" s="397"/>
      <c r="ETT21" s="397"/>
      <c r="ETU21" s="397"/>
      <c r="ETV21" s="5"/>
      <c r="ETW21" s="5"/>
      <c r="ETX21" s="376"/>
      <c r="ETY21" s="386"/>
      <c r="ETZ21" s="386"/>
      <c r="EUA21" s="312"/>
      <c r="EUB21" s="389"/>
      <c r="EUC21" s="389"/>
      <c r="EUD21" s="389"/>
      <c r="EUE21" s="68"/>
      <c r="EUF21" s="68"/>
      <c r="EUG21" s="68"/>
      <c r="EUH21" s="68"/>
      <c r="EUI21" s="68"/>
      <c r="EUJ21" s="112"/>
      <c r="EUK21" s="112"/>
      <c r="EUL21" s="112"/>
      <c r="EVI21" s="5"/>
      <c r="EVJ21" s="397"/>
      <c r="EVK21" s="397"/>
      <c r="EVL21" s="397"/>
      <c r="EVM21" s="397"/>
      <c r="EVN21" s="397"/>
      <c r="EVO21" s="397"/>
      <c r="EVP21" s="397"/>
      <c r="EVQ21" s="397"/>
      <c r="EVR21" s="397"/>
      <c r="EVS21" s="397"/>
      <c r="EVT21" s="397"/>
      <c r="EVU21" s="397"/>
      <c r="EVV21" s="397"/>
      <c r="EVW21" s="397"/>
      <c r="EVX21" s="397"/>
      <c r="EVY21" s="397"/>
      <c r="EVZ21" s="397"/>
      <c r="EWA21" s="397"/>
      <c r="EWB21" s="397"/>
      <c r="EWC21" s="397"/>
      <c r="EWD21" s="5"/>
      <c r="EWE21" s="5"/>
      <c r="EWF21" s="376"/>
      <c r="EWG21" s="386"/>
      <c r="EWH21" s="386"/>
      <c r="EWI21" s="312"/>
      <c r="EWJ21" s="389"/>
      <c r="EWK21" s="389"/>
      <c r="EWL21" s="389"/>
      <c r="EWM21" s="68"/>
      <c r="EWN21" s="68"/>
      <c r="EWO21" s="68"/>
      <c r="EWP21" s="68"/>
      <c r="EWQ21" s="68"/>
      <c r="EWR21" s="112"/>
      <c r="EWS21" s="112"/>
      <c r="EWT21" s="112"/>
      <c r="EXQ21" s="5"/>
      <c r="EXR21" s="397"/>
      <c r="EXS21" s="397"/>
      <c r="EXT21" s="397"/>
      <c r="EXU21" s="397"/>
      <c r="EXV21" s="397"/>
      <c r="EXW21" s="397"/>
      <c r="EXX21" s="397"/>
      <c r="EXY21" s="397"/>
      <c r="EXZ21" s="397"/>
      <c r="EYA21" s="397"/>
      <c r="EYB21" s="397"/>
      <c r="EYC21" s="397"/>
      <c r="EYD21" s="397"/>
      <c r="EYE21" s="397"/>
      <c r="EYF21" s="397"/>
      <c r="EYG21" s="397"/>
      <c r="EYH21" s="397"/>
      <c r="EYI21" s="397"/>
      <c r="EYJ21" s="397"/>
      <c r="EYK21" s="397"/>
      <c r="EYL21" s="5"/>
      <c r="EYM21" s="5"/>
      <c r="EYN21" s="376"/>
      <c r="EYO21" s="386"/>
      <c r="EYP21" s="386"/>
      <c r="EYQ21" s="312"/>
      <c r="EYR21" s="389"/>
      <c r="EYS21" s="389"/>
      <c r="EYT21" s="389"/>
      <c r="EYU21" s="68"/>
      <c r="EYV21" s="68"/>
      <c r="EYW21" s="68"/>
      <c r="EYX21" s="68"/>
      <c r="EYY21" s="68"/>
      <c r="EYZ21" s="112"/>
      <c r="EZA21" s="112"/>
      <c r="EZB21" s="112"/>
      <c r="EZY21" s="5"/>
      <c r="EZZ21" s="397"/>
      <c r="FAA21" s="397"/>
      <c r="FAB21" s="397"/>
      <c r="FAC21" s="397"/>
      <c r="FAD21" s="397"/>
      <c r="FAE21" s="397"/>
      <c r="FAF21" s="397"/>
      <c r="FAG21" s="397"/>
      <c r="FAH21" s="397"/>
      <c r="FAI21" s="397"/>
      <c r="FAJ21" s="397"/>
      <c r="FAK21" s="397"/>
      <c r="FAL21" s="397"/>
      <c r="FAM21" s="397"/>
      <c r="FAN21" s="397"/>
      <c r="FAO21" s="397"/>
      <c r="FAP21" s="397"/>
      <c r="FAQ21" s="397"/>
      <c r="FAR21" s="397"/>
      <c r="FAS21" s="397"/>
      <c r="FAT21" s="5"/>
      <c r="FAU21" s="5"/>
      <c r="FAV21" s="376"/>
      <c r="FAW21" s="386"/>
      <c r="FAX21" s="386"/>
      <c r="FAY21" s="312"/>
      <c r="FAZ21" s="389"/>
      <c r="FBA21" s="389"/>
      <c r="FBB21" s="389"/>
      <c r="FBC21" s="68"/>
      <c r="FBD21" s="68"/>
      <c r="FBE21" s="68"/>
      <c r="FBF21" s="68"/>
      <c r="FBG21" s="68"/>
      <c r="FBH21" s="112"/>
      <c r="FBI21" s="112"/>
      <c r="FBJ21" s="112"/>
      <c r="FCG21" s="5"/>
      <c r="FCH21" s="397"/>
      <c r="FCI21" s="397"/>
      <c r="FCJ21" s="397"/>
      <c r="FCK21" s="397"/>
      <c r="FCL21" s="397"/>
      <c r="FCM21" s="397"/>
      <c r="FCN21" s="397"/>
      <c r="FCO21" s="397"/>
      <c r="FCP21" s="397"/>
      <c r="FCQ21" s="397"/>
      <c r="FCR21" s="397"/>
      <c r="FCS21" s="397"/>
      <c r="FCT21" s="397"/>
      <c r="FCU21" s="397"/>
      <c r="FCV21" s="397"/>
      <c r="FCW21" s="397"/>
      <c r="FCX21" s="397"/>
      <c r="FCY21" s="397"/>
      <c r="FCZ21" s="397"/>
      <c r="FDA21" s="397"/>
      <c r="FDB21" s="5"/>
      <c r="FDC21" s="5"/>
      <c r="FDD21" s="376"/>
      <c r="FDE21" s="386"/>
      <c r="FDF21" s="386"/>
      <c r="FDG21" s="312"/>
      <c r="FDH21" s="389"/>
      <c r="FDI21" s="389"/>
      <c r="FDJ21" s="389"/>
      <c r="FDK21" s="68"/>
      <c r="FDL21" s="68"/>
      <c r="FDM21" s="68"/>
      <c r="FDN21" s="68"/>
      <c r="FDO21" s="68"/>
      <c r="FDP21" s="112"/>
      <c r="FDQ21" s="112"/>
      <c r="FDR21" s="112"/>
      <c r="FEO21" s="5"/>
      <c r="FEP21" s="397"/>
      <c r="FEQ21" s="397"/>
      <c r="FER21" s="397"/>
      <c r="FES21" s="397"/>
      <c r="FET21" s="397"/>
      <c r="FEU21" s="397"/>
      <c r="FEV21" s="397"/>
      <c r="FEW21" s="397"/>
      <c r="FEX21" s="397"/>
      <c r="FEY21" s="397"/>
      <c r="FEZ21" s="397"/>
      <c r="FFA21" s="397"/>
      <c r="FFB21" s="397"/>
      <c r="FFC21" s="397"/>
      <c r="FFD21" s="397"/>
      <c r="FFE21" s="397"/>
      <c r="FFF21" s="397"/>
      <c r="FFG21" s="397"/>
      <c r="FFH21" s="397"/>
      <c r="FFI21" s="397"/>
      <c r="FFJ21" s="5"/>
      <c r="FFK21" s="5"/>
      <c r="FFL21" s="376"/>
      <c r="FFM21" s="386"/>
      <c r="FFN21" s="386"/>
      <c r="FFO21" s="312"/>
      <c r="FFP21" s="389"/>
      <c r="FFQ21" s="389"/>
      <c r="FFR21" s="389"/>
      <c r="FFS21" s="68"/>
      <c r="FFT21" s="68"/>
      <c r="FFU21" s="68"/>
      <c r="FFV21" s="68"/>
      <c r="FFW21" s="68"/>
      <c r="FFX21" s="112"/>
      <c r="FFY21" s="112"/>
      <c r="FFZ21" s="112"/>
      <c r="FGW21" s="5"/>
      <c r="FGX21" s="397"/>
      <c r="FGY21" s="397"/>
      <c r="FGZ21" s="397"/>
      <c r="FHA21" s="397"/>
      <c r="FHB21" s="397"/>
      <c r="FHC21" s="397"/>
      <c r="FHD21" s="397"/>
      <c r="FHE21" s="397"/>
      <c r="FHF21" s="397"/>
      <c r="FHG21" s="397"/>
      <c r="FHH21" s="397"/>
      <c r="FHI21" s="397"/>
      <c r="FHJ21" s="397"/>
      <c r="FHK21" s="397"/>
      <c r="FHL21" s="397"/>
      <c r="FHM21" s="397"/>
      <c r="FHN21" s="397"/>
      <c r="FHO21" s="397"/>
      <c r="FHP21" s="397"/>
      <c r="FHQ21" s="397"/>
      <c r="FHR21" s="5"/>
      <c r="FHS21" s="5"/>
      <c r="FHT21" s="376"/>
      <c r="FHU21" s="386"/>
      <c r="FHV21" s="386"/>
      <c r="FHW21" s="312"/>
      <c r="FHX21" s="389"/>
      <c r="FHY21" s="389"/>
      <c r="FHZ21" s="389"/>
      <c r="FIA21" s="68"/>
      <c r="FIB21" s="68"/>
      <c r="FIC21" s="68"/>
      <c r="FID21" s="68"/>
      <c r="FIE21" s="68"/>
      <c r="FIF21" s="112"/>
      <c r="FIG21" s="112"/>
      <c r="FIH21" s="112"/>
      <c r="FJE21" s="5"/>
      <c r="FJF21" s="397"/>
      <c r="FJG21" s="397"/>
      <c r="FJH21" s="397"/>
      <c r="FJI21" s="397"/>
      <c r="FJJ21" s="397"/>
      <c r="FJK21" s="397"/>
      <c r="FJL21" s="397"/>
      <c r="FJM21" s="397"/>
      <c r="FJN21" s="397"/>
      <c r="FJO21" s="397"/>
      <c r="FJP21" s="397"/>
      <c r="FJQ21" s="397"/>
      <c r="FJR21" s="397"/>
      <c r="FJS21" s="397"/>
      <c r="FJT21" s="397"/>
      <c r="FJU21" s="397"/>
      <c r="FJV21" s="397"/>
      <c r="FJW21" s="397"/>
      <c r="FJX21" s="397"/>
      <c r="FJY21" s="397"/>
      <c r="FJZ21" s="5"/>
      <c r="FKA21" s="5"/>
      <c r="FKB21" s="376"/>
      <c r="FKC21" s="386"/>
      <c r="FKD21" s="386"/>
      <c r="FKE21" s="312"/>
      <c r="FKF21" s="389"/>
      <c r="FKG21" s="389"/>
      <c r="FKH21" s="389"/>
      <c r="FKI21" s="68"/>
      <c r="FKJ21" s="68"/>
      <c r="FKK21" s="68"/>
      <c r="FKL21" s="68"/>
      <c r="FKM21" s="68"/>
      <c r="FKN21" s="112"/>
      <c r="FKO21" s="112"/>
      <c r="FKP21" s="112"/>
      <c r="FLM21" s="5"/>
      <c r="FLN21" s="397"/>
      <c r="FLO21" s="397"/>
      <c r="FLP21" s="397"/>
      <c r="FLQ21" s="397"/>
      <c r="FLR21" s="397"/>
      <c r="FLS21" s="397"/>
      <c r="FLT21" s="397"/>
      <c r="FLU21" s="397"/>
      <c r="FLV21" s="397"/>
      <c r="FLW21" s="397"/>
      <c r="FLX21" s="397"/>
      <c r="FLY21" s="397"/>
      <c r="FLZ21" s="397"/>
      <c r="FMA21" s="397"/>
      <c r="FMB21" s="397"/>
      <c r="FMC21" s="397"/>
      <c r="FMD21" s="397"/>
      <c r="FME21" s="397"/>
      <c r="FMF21" s="397"/>
      <c r="FMG21" s="397"/>
      <c r="FMH21" s="5"/>
      <c r="FMI21" s="5"/>
      <c r="FMJ21" s="376"/>
      <c r="FMK21" s="386"/>
      <c r="FML21" s="386"/>
      <c r="FMM21" s="312"/>
      <c r="FMN21" s="389"/>
      <c r="FMO21" s="389"/>
      <c r="FMP21" s="389"/>
      <c r="FMQ21" s="68"/>
      <c r="FMR21" s="68"/>
      <c r="FMS21" s="68"/>
      <c r="FMT21" s="68"/>
      <c r="FMU21" s="68"/>
      <c r="FMV21" s="112"/>
      <c r="FMW21" s="112"/>
      <c r="FMX21" s="112"/>
      <c r="FNU21" s="5"/>
      <c r="FNV21" s="397"/>
      <c r="FNW21" s="397"/>
      <c r="FNX21" s="397"/>
      <c r="FNY21" s="397"/>
      <c r="FNZ21" s="397"/>
      <c r="FOA21" s="397"/>
      <c r="FOB21" s="397"/>
      <c r="FOC21" s="397"/>
      <c r="FOD21" s="397"/>
      <c r="FOE21" s="397"/>
      <c r="FOF21" s="397"/>
      <c r="FOG21" s="397"/>
      <c r="FOH21" s="397"/>
      <c r="FOI21" s="397"/>
      <c r="FOJ21" s="397"/>
      <c r="FOK21" s="397"/>
      <c r="FOL21" s="397"/>
      <c r="FOM21" s="397"/>
      <c r="FON21" s="397"/>
      <c r="FOO21" s="397"/>
      <c r="FOP21" s="5"/>
      <c r="FOQ21" s="5"/>
      <c r="FOR21" s="376"/>
      <c r="FOS21" s="386"/>
      <c r="FOT21" s="386"/>
      <c r="FOU21" s="312"/>
      <c r="FOV21" s="389"/>
      <c r="FOW21" s="389"/>
      <c r="FOX21" s="389"/>
      <c r="FOY21" s="68"/>
      <c r="FOZ21" s="68"/>
      <c r="FPA21" s="68"/>
      <c r="FPB21" s="68"/>
      <c r="FPC21" s="68"/>
      <c r="FPD21" s="112"/>
      <c r="FPE21" s="112"/>
      <c r="FPF21" s="112"/>
      <c r="FQC21" s="5"/>
      <c r="FQD21" s="397"/>
      <c r="FQE21" s="397"/>
      <c r="FQF21" s="397"/>
      <c r="FQG21" s="397"/>
      <c r="FQH21" s="397"/>
      <c r="FQI21" s="397"/>
      <c r="FQJ21" s="397"/>
      <c r="FQK21" s="397"/>
      <c r="FQL21" s="397"/>
      <c r="FQM21" s="397"/>
      <c r="FQN21" s="397"/>
      <c r="FQO21" s="397"/>
      <c r="FQP21" s="397"/>
      <c r="FQQ21" s="397"/>
      <c r="FQR21" s="397"/>
      <c r="FQS21" s="397"/>
      <c r="FQT21" s="397"/>
      <c r="FQU21" s="397"/>
      <c r="FQV21" s="397"/>
      <c r="FQW21" s="397"/>
      <c r="FQX21" s="5"/>
      <c r="FQY21" s="5"/>
      <c r="FQZ21" s="376"/>
      <c r="FRA21" s="386"/>
      <c r="FRB21" s="386"/>
      <c r="FRC21" s="312"/>
      <c r="FRD21" s="389"/>
      <c r="FRE21" s="389"/>
      <c r="FRF21" s="389"/>
      <c r="FRG21" s="68"/>
      <c r="FRH21" s="68"/>
      <c r="FRI21" s="68"/>
      <c r="FRJ21" s="68"/>
      <c r="FRK21" s="68"/>
      <c r="FRL21" s="112"/>
      <c r="FRM21" s="112"/>
      <c r="FRN21" s="112"/>
      <c r="FSK21" s="5"/>
      <c r="FSL21" s="397"/>
      <c r="FSM21" s="397"/>
      <c r="FSN21" s="397"/>
      <c r="FSO21" s="397"/>
      <c r="FSP21" s="397"/>
      <c r="FSQ21" s="397"/>
      <c r="FSR21" s="397"/>
      <c r="FSS21" s="397"/>
      <c r="FST21" s="397"/>
      <c r="FSU21" s="397"/>
      <c r="FSV21" s="397"/>
      <c r="FSW21" s="397"/>
      <c r="FSX21" s="397"/>
      <c r="FSY21" s="397"/>
      <c r="FSZ21" s="397"/>
      <c r="FTA21" s="397"/>
      <c r="FTB21" s="397"/>
      <c r="FTC21" s="397"/>
      <c r="FTD21" s="397"/>
      <c r="FTE21" s="397"/>
      <c r="FTF21" s="5"/>
      <c r="FTG21" s="5"/>
      <c r="FTH21" s="376"/>
      <c r="FTI21" s="386"/>
      <c r="FTJ21" s="386"/>
      <c r="FTK21" s="312"/>
      <c r="FTL21" s="389"/>
      <c r="FTM21" s="389"/>
      <c r="FTN21" s="389"/>
      <c r="FTO21" s="68"/>
      <c r="FTP21" s="68"/>
      <c r="FTQ21" s="68"/>
      <c r="FTR21" s="68"/>
      <c r="FTS21" s="68"/>
      <c r="FTT21" s="112"/>
      <c r="FTU21" s="112"/>
      <c r="FTV21" s="112"/>
      <c r="FUS21" s="5"/>
      <c r="FUT21" s="397"/>
      <c r="FUU21" s="397"/>
      <c r="FUV21" s="397"/>
      <c r="FUW21" s="397"/>
      <c r="FUX21" s="397"/>
      <c r="FUY21" s="397"/>
      <c r="FUZ21" s="397"/>
      <c r="FVA21" s="397"/>
      <c r="FVB21" s="397"/>
      <c r="FVC21" s="397"/>
      <c r="FVD21" s="397"/>
      <c r="FVE21" s="397"/>
      <c r="FVF21" s="397"/>
      <c r="FVG21" s="397"/>
      <c r="FVH21" s="397"/>
      <c r="FVI21" s="397"/>
      <c r="FVJ21" s="397"/>
      <c r="FVK21" s="397"/>
      <c r="FVL21" s="397"/>
      <c r="FVM21" s="397"/>
      <c r="FVN21" s="5"/>
      <c r="FVO21" s="5"/>
      <c r="FVP21" s="376"/>
      <c r="FVQ21" s="386"/>
      <c r="FVR21" s="386"/>
      <c r="FVS21" s="312"/>
      <c r="FVT21" s="389"/>
      <c r="FVU21" s="389"/>
      <c r="FVV21" s="389"/>
      <c r="FVW21" s="68"/>
      <c r="FVX21" s="68"/>
      <c r="FVY21" s="68"/>
      <c r="FVZ21" s="68"/>
      <c r="FWA21" s="68"/>
      <c r="FWB21" s="112"/>
      <c r="FWC21" s="112"/>
      <c r="FWD21" s="112"/>
      <c r="FXA21" s="5"/>
      <c r="FXB21" s="397"/>
      <c r="FXC21" s="397"/>
      <c r="FXD21" s="397"/>
      <c r="FXE21" s="397"/>
      <c r="FXF21" s="397"/>
      <c r="FXG21" s="397"/>
      <c r="FXH21" s="397"/>
      <c r="FXI21" s="397"/>
      <c r="FXJ21" s="397"/>
      <c r="FXK21" s="397"/>
      <c r="FXL21" s="397"/>
      <c r="FXM21" s="397"/>
      <c r="FXN21" s="397"/>
      <c r="FXO21" s="397"/>
      <c r="FXP21" s="397"/>
      <c r="FXQ21" s="397"/>
      <c r="FXR21" s="397"/>
      <c r="FXS21" s="397"/>
      <c r="FXT21" s="397"/>
      <c r="FXU21" s="397"/>
      <c r="FXV21" s="5"/>
      <c r="FXW21" s="5"/>
      <c r="FXX21" s="376"/>
      <c r="FXY21" s="386"/>
      <c r="FXZ21" s="386"/>
      <c r="FYA21" s="312"/>
      <c r="FYB21" s="389"/>
      <c r="FYC21" s="389"/>
      <c r="FYD21" s="389"/>
      <c r="FYE21" s="68"/>
      <c r="FYF21" s="68"/>
      <c r="FYG21" s="68"/>
      <c r="FYH21" s="68"/>
      <c r="FYI21" s="68"/>
      <c r="FYJ21" s="112"/>
      <c r="FYK21" s="112"/>
      <c r="FYL21" s="112"/>
      <c r="FZI21" s="5"/>
      <c r="FZJ21" s="397"/>
      <c r="FZK21" s="397"/>
      <c r="FZL21" s="397"/>
      <c r="FZM21" s="397"/>
      <c r="FZN21" s="397"/>
      <c r="FZO21" s="397"/>
      <c r="FZP21" s="397"/>
      <c r="FZQ21" s="397"/>
      <c r="FZR21" s="397"/>
      <c r="FZS21" s="397"/>
      <c r="FZT21" s="397"/>
      <c r="FZU21" s="397"/>
      <c r="FZV21" s="397"/>
      <c r="FZW21" s="397"/>
      <c r="FZX21" s="397"/>
      <c r="FZY21" s="397"/>
      <c r="FZZ21" s="397"/>
      <c r="GAA21" s="397"/>
      <c r="GAB21" s="397"/>
      <c r="GAC21" s="397"/>
      <c r="GAD21" s="5"/>
      <c r="GAE21" s="5"/>
      <c r="GAF21" s="376"/>
      <c r="GAG21" s="386"/>
      <c r="GAH21" s="386"/>
      <c r="GAI21" s="312"/>
      <c r="GAJ21" s="389"/>
      <c r="GAK21" s="389"/>
      <c r="GAL21" s="389"/>
      <c r="GAM21" s="68"/>
      <c r="GAN21" s="68"/>
      <c r="GAO21" s="68"/>
      <c r="GAP21" s="68"/>
      <c r="GAQ21" s="68"/>
      <c r="GAR21" s="112"/>
      <c r="GAS21" s="112"/>
      <c r="GAT21" s="112"/>
      <c r="GBQ21" s="5"/>
      <c r="GBR21" s="397"/>
      <c r="GBS21" s="397"/>
      <c r="GBT21" s="397"/>
      <c r="GBU21" s="397"/>
      <c r="GBV21" s="397"/>
      <c r="GBW21" s="397"/>
      <c r="GBX21" s="397"/>
      <c r="GBY21" s="397"/>
      <c r="GBZ21" s="397"/>
      <c r="GCA21" s="397"/>
      <c r="GCB21" s="397"/>
      <c r="GCC21" s="397"/>
      <c r="GCD21" s="397"/>
      <c r="GCE21" s="397"/>
      <c r="GCF21" s="397"/>
      <c r="GCG21" s="397"/>
      <c r="GCH21" s="397"/>
      <c r="GCI21" s="397"/>
      <c r="GCJ21" s="397"/>
      <c r="GCK21" s="397"/>
      <c r="GCL21" s="5"/>
      <c r="GCM21" s="5"/>
      <c r="GCN21" s="376"/>
      <c r="GCO21" s="386"/>
      <c r="GCP21" s="386"/>
      <c r="GCQ21" s="312"/>
      <c r="GCR21" s="389"/>
      <c r="GCS21" s="389"/>
      <c r="GCT21" s="389"/>
      <c r="GCU21" s="68"/>
      <c r="GCV21" s="68"/>
      <c r="GCW21" s="68"/>
      <c r="GCX21" s="68"/>
      <c r="GCY21" s="68"/>
      <c r="GCZ21" s="112"/>
      <c r="GDA21" s="112"/>
      <c r="GDB21" s="112"/>
      <c r="GDY21" s="5"/>
      <c r="GDZ21" s="397"/>
      <c r="GEA21" s="397"/>
      <c r="GEB21" s="397"/>
      <c r="GEC21" s="397"/>
      <c r="GED21" s="397"/>
      <c r="GEE21" s="397"/>
      <c r="GEF21" s="397"/>
      <c r="GEG21" s="397"/>
      <c r="GEH21" s="397"/>
      <c r="GEI21" s="397"/>
      <c r="GEJ21" s="397"/>
      <c r="GEK21" s="397"/>
      <c r="GEL21" s="397"/>
      <c r="GEM21" s="397"/>
      <c r="GEN21" s="397"/>
      <c r="GEO21" s="397"/>
      <c r="GEP21" s="397"/>
      <c r="GEQ21" s="397"/>
      <c r="GER21" s="397"/>
      <c r="GES21" s="397"/>
      <c r="GET21" s="5"/>
      <c r="GEU21" s="5"/>
      <c r="GEV21" s="376"/>
      <c r="GEW21" s="386"/>
      <c r="GEX21" s="386"/>
      <c r="GEY21" s="312"/>
      <c r="GEZ21" s="389"/>
      <c r="GFA21" s="389"/>
      <c r="GFB21" s="389"/>
      <c r="GFC21" s="68"/>
      <c r="GFD21" s="68"/>
      <c r="GFE21" s="68"/>
      <c r="GFF21" s="68"/>
      <c r="GFG21" s="68"/>
      <c r="GFH21" s="112"/>
      <c r="GFI21" s="112"/>
      <c r="GFJ21" s="112"/>
      <c r="GGG21" s="5"/>
      <c r="GGH21" s="397"/>
      <c r="GGI21" s="397"/>
      <c r="GGJ21" s="397"/>
      <c r="GGK21" s="397"/>
      <c r="GGL21" s="397"/>
      <c r="GGM21" s="397"/>
      <c r="GGN21" s="397"/>
      <c r="GGO21" s="397"/>
      <c r="GGP21" s="397"/>
      <c r="GGQ21" s="397"/>
      <c r="GGR21" s="397"/>
      <c r="GGS21" s="397"/>
      <c r="GGT21" s="397"/>
      <c r="GGU21" s="397"/>
      <c r="GGV21" s="397"/>
      <c r="GGW21" s="397"/>
      <c r="GGX21" s="397"/>
      <c r="GGY21" s="397"/>
      <c r="GGZ21" s="397"/>
      <c r="GHA21" s="397"/>
      <c r="GHB21" s="5"/>
      <c r="GHC21" s="5"/>
      <c r="GHD21" s="376"/>
      <c r="GHE21" s="386"/>
      <c r="GHF21" s="386"/>
      <c r="GHG21" s="312"/>
      <c r="GHH21" s="389"/>
      <c r="GHI21" s="389"/>
      <c r="GHJ21" s="389"/>
      <c r="GHK21" s="68"/>
      <c r="GHL21" s="68"/>
      <c r="GHM21" s="68"/>
      <c r="GHN21" s="68"/>
      <c r="GHO21" s="68"/>
      <c r="GHP21" s="112"/>
      <c r="GHQ21" s="112"/>
      <c r="GHR21" s="112"/>
      <c r="GIO21" s="5"/>
      <c r="GIP21" s="397"/>
      <c r="GIQ21" s="397"/>
      <c r="GIR21" s="397"/>
      <c r="GIS21" s="397"/>
      <c r="GIT21" s="397"/>
      <c r="GIU21" s="397"/>
      <c r="GIV21" s="397"/>
      <c r="GIW21" s="397"/>
      <c r="GIX21" s="397"/>
      <c r="GIY21" s="397"/>
      <c r="GIZ21" s="397"/>
      <c r="GJA21" s="397"/>
      <c r="GJB21" s="397"/>
      <c r="GJC21" s="397"/>
      <c r="GJD21" s="397"/>
      <c r="GJE21" s="397"/>
      <c r="GJF21" s="397"/>
      <c r="GJG21" s="397"/>
      <c r="GJH21" s="397"/>
      <c r="GJI21" s="397"/>
      <c r="GJJ21" s="5"/>
      <c r="GJK21" s="5"/>
      <c r="GJL21" s="376"/>
      <c r="GJM21" s="386"/>
      <c r="GJN21" s="386"/>
      <c r="GJO21" s="312"/>
      <c r="GJP21" s="389"/>
      <c r="GJQ21" s="389"/>
      <c r="GJR21" s="389"/>
      <c r="GJS21" s="68"/>
      <c r="GJT21" s="68"/>
      <c r="GJU21" s="68"/>
      <c r="GJV21" s="68"/>
      <c r="GJW21" s="68"/>
      <c r="GJX21" s="112"/>
      <c r="GJY21" s="112"/>
      <c r="GJZ21" s="112"/>
      <c r="GKW21" s="5"/>
      <c r="GKX21" s="397"/>
      <c r="GKY21" s="397"/>
      <c r="GKZ21" s="397"/>
      <c r="GLA21" s="397"/>
      <c r="GLB21" s="397"/>
      <c r="GLC21" s="397"/>
      <c r="GLD21" s="397"/>
      <c r="GLE21" s="397"/>
      <c r="GLF21" s="397"/>
      <c r="GLG21" s="397"/>
      <c r="GLH21" s="397"/>
      <c r="GLI21" s="397"/>
      <c r="GLJ21" s="397"/>
      <c r="GLK21" s="397"/>
      <c r="GLL21" s="397"/>
      <c r="GLM21" s="397"/>
      <c r="GLN21" s="397"/>
      <c r="GLO21" s="397"/>
      <c r="GLP21" s="397"/>
      <c r="GLQ21" s="397"/>
      <c r="GLR21" s="5"/>
      <c r="GLS21" s="5"/>
      <c r="GLT21" s="376"/>
      <c r="GLU21" s="386"/>
      <c r="GLV21" s="386"/>
      <c r="GLW21" s="312"/>
      <c r="GLX21" s="389"/>
      <c r="GLY21" s="389"/>
      <c r="GLZ21" s="389"/>
      <c r="GMA21" s="68"/>
      <c r="GMB21" s="68"/>
      <c r="GMC21" s="68"/>
      <c r="GMD21" s="68"/>
      <c r="GME21" s="68"/>
      <c r="GMF21" s="112"/>
      <c r="GMG21" s="112"/>
      <c r="GMH21" s="112"/>
      <c r="GNE21" s="5"/>
      <c r="GNF21" s="397"/>
      <c r="GNG21" s="397"/>
      <c r="GNH21" s="397"/>
      <c r="GNI21" s="397"/>
      <c r="GNJ21" s="397"/>
      <c r="GNK21" s="397"/>
      <c r="GNL21" s="397"/>
      <c r="GNM21" s="397"/>
      <c r="GNN21" s="397"/>
      <c r="GNO21" s="397"/>
      <c r="GNP21" s="397"/>
      <c r="GNQ21" s="397"/>
      <c r="GNR21" s="397"/>
      <c r="GNS21" s="397"/>
      <c r="GNT21" s="397"/>
      <c r="GNU21" s="397"/>
      <c r="GNV21" s="397"/>
      <c r="GNW21" s="397"/>
      <c r="GNX21" s="397"/>
      <c r="GNY21" s="397"/>
      <c r="GNZ21" s="5"/>
      <c r="GOA21" s="5"/>
      <c r="GOB21" s="376"/>
      <c r="GOC21" s="386"/>
      <c r="GOD21" s="386"/>
      <c r="GOE21" s="312"/>
      <c r="GOF21" s="389"/>
      <c r="GOG21" s="389"/>
      <c r="GOH21" s="389"/>
      <c r="GOI21" s="68"/>
      <c r="GOJ21" s="68"/>
      <c r="GOK21" s="68"/>
      <c r="GOL21" s="68"/>
      <c r="GOM21" s="68"/>
      <c r="GON21" s="112"/>
      <c r="GOO21" s="112"/>
      <c r="GOP21" s="112"/>
      <c r="GPM21" s="5"/>
      <c r="GPN21" s="397"/>
      <c r="GPO21" s="397"/>
      <c r="GPP21" s="397"/>
      <c r="GPQ21" s="397"/>
      <c r="GPR21" s="397"/>
      <c r="GPS21" s="397"/>
      <c r="GPT21" s="397"/>
      <c r="GPU21" s="397"/>
      <c r="GPV21" s="397"/>
      <c r="GPW21" s="397"/>
      <c r="GPX21" s="397"/>
      <c r="GPY21" s="397"/>
      <c r="GPZ21" s="397"/>
      <c r="GQA21" s="397"/>
      <c r="GQB21" s="397"/>
      <c r="GQC21" s="397"/>
      <c r="GQD21" s="397"/>
      <c r="GQE21" s="397"/>
      <c r="GQF21" s="397"/>
      <c r="GQG21" s="397"/>
      <c r="GQH21" s="5"/>
      <c r="GQI21" s="5"/>
      <c r="GQJ21" s="376"/>
      <c r="GQK21" s="386"/>
      <c r="GQL21" s="386"/>
      <c r="GQM21" s="312"/>
      <c r="GQN21" s="389"/>
      <c r="GQO21" s="389"/>
      <c r="GQP21" s="389"/>
      <c r="GQQ21" s="68"/>
      <c r="GQR21" s="68"/>
      <c r="GQS21" s="68"/>
      <c r="GQT21" s="68"/>
      <c r="GQU21" s="68"/>
      <c r="GQV21" s="112"/>
      <c r="GQW21" s="112"/>
      <c r="GQX21" s="112"/>
      <c r="GRU21" s="5"/>
      <c r="GRV21" s="397"/>
      <c r="GRW21" s="397"/>
      <c r="GRX21" s="397"/>
      <c r="GRY21" s="397"/>
      <c r="GRZ21" s="397"/>
      <c r="GSA21" s="397"/>
      <c r="GSB21" s="397"/>
      <c r="GSC21" s="397"/>
      <c r="GSD21" s="397"/>
      <c r="GSE21" s="397"/>
      <c r="GSF21" s="397"/>
      <c r="GSG21" s="397"/>
      <c r="GSH21" s="397"/>
      <c r="GSI21" s="397"/>
      <c r="GSJ21" s="397"/>
      <c r="GSK21" s="397"/>
      <c r="GSL21" s="397"/>
      <c r="GSM21" s="397"/>
      <c r="GSN21" s="397"/>
      <c r="GSO21" s="397"/>
      <c r="GSP21" s="5"/>
      <c r="GSQ21" s="5"/>
      <c r="GSR21" s="376"/>
      <c r="GSS21" s="386"/>
      <c r="GST21" s="386"/>
      <c r="GSU21" s="312"/>
      <c r="GSV21" s="389"/>
      <c r="GSW21" s="389"/>
      <c r="GSX21" s="389"/>
      <c r="GSY21" s="68"/>
      <c r="GSZ21" s="68"/>
      <c r="GTA21" s="68"/>
      <c r="GTB21" s="68"/>
      <c r="GTC21" s="68"/>
      <c r="GTD21" s="112"/>
      <c r="GTE21" s="112"/>
      <c r="GTF21" s="112"/>
      <c r="GUC21" s="5"/>
      <c r="GUD21" s="397"/>
      <c r="GUE21" s="397"/>
      <c r="GUF21" s="397"/>
      <c r="GUG21" s="397"/>
      <c r="GUH21" s="397"/>
      <c r="GUI21" s="397"/>
      <c r="GUJ21" s="397"/>
      <c r="GUK21" s="397"/>
      <c r="GUL21" s="397"/>
      <c r="GUM21" s="397"/>
      <c r="GUN21" s="397"/>
      <c r="GUO21" s="397"/>
      <c r="GUP21" s="397"/>
      <c r="GUQ21" s="397"/>
      <c r="GUR21" s="397"/>
      <c r="GUS21" s="397"/>
      <c r="GUT21" s="397"/>
      <c r="GUU21" s="397"/>
      <c r="GUV21" s="397"/>
      <c r="GUW21" s="397"/>
      <c r="GUX21" s="5"/>
      <c r="GUY21" s="5"/>
      <c r="GUZ21" s="376"/>
      <c r="GVA21" s="386"/>
      <c r="GVB21" s="386"/>
      <c r="GVC21" s="312"/>
      <c r="GVD21" s="389"/>
      <c r="GVE21" s="389"/>
      <c r="GVF21" s="389"/>
      <c r="GVG21" s="68"/>
      <c r="GVH21" s="68"/>
      <c r="GVI21" s="68"/>
      <c r="GVJ21" s="68"/>
      <c r="GVK21" s="68"/>
      <c r="GVL21" s="112"/>
      <c r="GVM21" s="112"/>
      <c r="GVN21" s="112"/>
      <c r="GWK21" s="5"/>
      <c r="GWL21" s="397"/>
      <c r="GWM21" s="397"/>
      <c r="GWN21" s="397"/>
      <c r="GWO21" s="397"/>
      <c r="GWP21" s="397"/>
      <c r="GWQ21" s="397"/>
      <c r="GWR21" s="397"/>
      <c r="GWS21" s="397"/>
      <c r="GWT21" s="397"/>
      <c r="GWU21" s="397"/>
      <c r="GWV21" s="397"/>
      <c r="GWW21" s="397"/>
      <c r="GWX21" s="397"/>
      <c r="GWY21" s="397"/>
      <c r="GWZ21" s="397"/>
      <c r="GXA21" s="397"/>
      <c r="GXB21" s="397"/>
      <c r="GXC21" s="397"/>
      <c r="GXD21" s="397"/>
      <c r="GXE21" s="397"/>
      <c r="GXF21" s="5"/>
      <c r="GXG21" s="5"/>
      <c r="GXH21" s="376"/>
      <c r="GXI21" s="386"/>
      <c r="GXJ21" s="386"/>
      <c r="GXK21" s="312"/>
      <c r="GXL21" s="389"/>
      <c r="GXM21" s="389"/>
      <c r="GXN21" s="389"/>
      <c r="GXO21" s="68"/>
      <c r="GXP21" s="68"/>
      <c r="GXQ21" s="68"/>
      <c r="GXR21" s="68"/>
      <c r="GXS21" s="68"/>
      <c r="GXT21" s="112"/>
      <c r="GXU21" s="112"/>
      <c r="GXV21" s="112"/>
      <c r="GYS21" s="5"/>
      <c r="GYT21" s="397"/>
      <c r="GYU21" s="397"/>
      <c r="GYV21" s="397"/>
      <c r="GYW21" s="397"/>
      <c r="GYX21" s="397"/>
      <c r="GYY21" s="397"/>
      <c r="GYZ21" s="397"/>
      <c r="GZA21" s="397"/>
      <c r="GZB21" s="397"/>
      <c r="GZC21" s="397"/>
      <c r="GZD21" s="397"/>
      <c r="GZE21" s="397"/>
      <c r="GZF21" s="397"/>
      <c r="GZG21" s="397"/>
      <c r="GZH21" s="397"/>
      <c r="GZI21" s="397"/>
      <c r="GZJ21" s="397"/>
      <c r="GZK21" s="397"/>
      <c r="GZL21" s="397"/>
      <c r="GZM21" s="397"/>
      <c r="GZN21" s="5"/>
      <c r="GZO21" s="5"/>
      <c r="GZP21" s="376"/>
      <c r="GZQ21" s="386"/>
      <c r="GZR21" s="386"/>
      <c r="GZS21" s="312"/>
      <c r="GZT21" s="389"/>
      <c r="GZU21" s="389"/>
      <c r="GZV21" s="389"/>
      <c r="GZW21" s="68"/>
      <c r="GZX21" s="68"/>
      <c r="GZY21" s="68"/>
      <c r="GZZ21" s="68"/>
      <c r="HAA21" s="68"/>
      <c r="HAB21" s="112"/>
      <c r="HAC21" s="112"/>
      <c r="HAD21" s="112"/>
      <c r="HBA21" s="5"/>
      <c r="HBB21" s="397"/>
      <c r="HBC21" s="397"/>
      <c r="HBD21" s="397"/>
      <c r="HBE21" s="397"/>
      <c r="HBF21" s="397"/>
      <c r="HBG21" s="397"/>
      <c r="HBH21" s="397"/>
      <c r="HBI21" s="397"/>
      <c r="HBJ21" s="397"/>
      <c r="HBK21" s="397"/>
      <c r="HBL21" s="397"/>
      <c r="HBM21" s="397"/>
      <c r="HBN21" s="397"/>
      <c r="HBO21" s="397"/>
      <c r="HBP21" s="397"/>
      <c r="HBQ21" s="397"/>
      <c r="HBR21" s="397"/>
      <c r="HBS21" s="397"/>
      <c r="HBT21" s="397"/>
      <c r="HBU21" s="397"/>
      <c r="HBV21" s="5"/>
      <c r="HBW21" s="5"/>
      <c r="HBX21" s="376"/>
      <c r="HBY21" s="386"/>
      <c r="HBZ21" s="386"/>
      <c r="HCA21" s="312"/>
      <c r="HCB21" s="389"/>
      <c r="HCC21" s="389"/>
      <c r="HCD21" s="389"/>
      <c r="HCE21" s="68"/>
      <c r="HCF21" s="68"/>
      <c r="HCG21" s="68"/>
      <c r="HCH21" s="68"/>
      <c r="HCI21" s="68"/>
      <c r="HCJ21" s="112"/>
      <c r="HCK21" s="112"/>
      <c r="HCL21" s="112"/>
      <c r="HDI21" s="5"/>
      <c r="HDJ21" s="397"/>
      <c r="HDK21" s="397"/>
      <c r="HDL21" s="397"/>
      <c r="HDM21" s="397"/>
      <c r="HDN21" s="397"/>
      <c r="HDO21" s="397"/>
      <c r="HDP21" s="397"/>
      <c r="HDQ21" s="397"/>
      <c r="HDR21" s="397"/>
      <c r="HDS21" s="397"/>
      <c r="HDT21" s="397"/>
      <c r="HDU21" s="397"/>
      <c r="HDV21" s="397"/>
      <c r="HDW21" s="397"/>
      <c r="HDX21" s="397"/>
      <c r="HDY21" s="397"/>
      <c r="HDZ21" s="397"/>
      <c r="HEA21" s="397"/>
      <c r="HEB21" s="397"/>
      <c r="HEC21" s="397"/>
      <c r="HED21" s="5"/>
      <c r="HEE21" s="5"/>
      <c r="HEF21" s="376"/>
      <c r="HEG21" s="386"/>
      <c r="HEH21" s="386"/>
      <c r="HEI21" s="312"/>
      <c r="HEJ21" s="389"/>
      <c r="HEK21" s="389"/>
      <c r="HEL21" s="389"/>
      <c r="HEM21" s="68"/>
      <c r="HEN21" s="68"/>
      <c r="HEO21" s="68"/>
      <c r="HEP21" s="68"/>
      <c r="HEQ21" s="68"/>
      <c r="HER21" s="112"/>
      <c r="HES21" s="112"/>
      <c r="HET21" s="112"/>
      <c r="HFQ21" s="5"/>
      <c r="HFR21" s="397"/>
      <c r="HFS21" s="397"/>
      <c r="HFT21" s="397"/>
      <c r="HFU21" s="397"/>
      <c r="HFV21" s="397"/>
      <c r="HFW21" s="397"/>
      <c r="HFX21" s="397"/>
      <c r="HFY21" s="397"/>
      <c r="HFZ21" s="397"/>
      <c r="HGA21" s="397"/>
      <c r="HGB21" s="397"/>
      <c r="HGC21" s="397"/>
      <c r="HGD21" s="397"/>
      <c r="HGE21" s="397"/>
      <c r="HGF21" s="397"/>
      <c r="HGG21" s="397"/>
      <c r="HGH21" s="397"/>
      <c r="HGI21" s="397"/>
      <c r="HGJ21" s="397"/>
      <c r="HGK21" s="397"/>
      <c r="HGL21" s="5"/>
      <c r="HGM21" s="5"/>
      <c r="HGN21" s="376"/>
      <c r="HGO21" s="386"/>
      <c r="HGP21" s="386"/>
      <c r="HGQ21" s="312"/>
      <c r="HGR21" s="389"/>
      <c r="HGS21" s="389"/>
      <c r="HGT21" s="389"/>
      <c r="HGU21" s="68"/>
      <c r="HGV21" s="68"/>
      <c r="HGW21" s="68"/>
      <c r="HGX21" s="68"/>
      <c r="HGY21" s="68"/>
      <c r="HGZ21" s="112"/>
      <c r="HHA21" s="112"/>
      <c r="HHB21" s="112"/>
      <c r="HHY21" s="5"/>
      <c r="HHZ21" s="397"/>
      <c r="HIA21" s="397"/>
      <c r="HIB21" s="397"/>
      <c r="HIC21" s="397"/>
      <c r="HID21" s="397"/>
      <c r="HIE21" s="397"/>
      <c r="HIF21" s="397"/>
      <c r="HIG21" s="397"/>
      <c r="HIH21" s="397"/>
      <c r="HII21" s="397"/>
      <c r="HIJ21" s="397"/>
      <c r="HIK21" s="397"/>
      <c r="HIL21" s="397"/>
      <c r="HIM21" s="397"/>
      <c r="HIN21" s="397"/>
      <c r="HIO21" s="397"/>
      <c r="HIP21" s="397"/>
      <c r="HIQ21" s="397"/>
      <c r="HIR21" s="397"/>
      <c r="HIS21" s="397"/>
      <c r="HIT21" s="5"/>
      <c r="HIU21" s="5"/>
      <c r="HIV21" s="376"/>
      <c r="HIW21" s="386"/>
      <c r="HIX21" s="386"/>
      <c r="HIY21" s="312"/>
      <c r="HIZ21" s="389"/>
      <c r="HJA21" s="389"/>
      <c r="HJB21" s="389"/>
      <c r="HJC21" s="68"/>
      <c r="HJD21" s="68"/>
      <c r="HJE21" s="68"/>
      <c r="HJF21" s="68"/>
      <c r="HJG21" s="68"/>
      <c r="HJH21" s="112"/>
      <c r="HJI21" s="112"/>
      <c r="HJJ21" s="112"/>
      <c r="HKG21" s="5"/>
      <c r="HKH21" s="397"/>
      <c r="HKI21" s="397"/>
      <c r="HKJ21" s="397"/>
      <c r="HKK21" s="397"/>
      <c r="HKL21" s="397"/>
      <c r="HKM21" s="397"/>
      <c r="HKN21" s="397"/>
      <c r="HKO21" s="397"/>
      <c r="HKP21" s="397"/>
      <c r="HKQ21" s="397"/>
      <c r="HKR21" s="397"/>
      <c r="HKS21" s="397"/>
      <c r="HKT21" s="397"/>
      <c r="HKU21" s="397"/>
      <c r="HKV21" s="397"/>
      <c r="HKW21" s="397"/>
      <c r="HKX21" s="397"/>
      <c r="HKY21" s="397"/>
      <c r="HKZ21" s="397"/>
      <c r="HLA21" s="397"/>
      <c r="HLB21" s="5"/>
      <c r="HLC21" s="5"/>
      <c r="HLD21" s="376"/>
      <c r="HLE21" s="386"/>
      <c r="HLF21" s="386"/>
      <c r="HLG21" s="312"/>
      <c r="HLH21" s="389"/>
      <c r="HLI21" s="389"/>
      <c r="HLJ21" s="389"/>
      <c r="HLK21" s="68"/>
      <c r="HLL21" s="68"/>
      <c r="HLM21" s="68"/>
      <c r="HLN21" s="68"/>
      <c r="HLO21" s="68"/>
      <c r="HLP21" s="112"/>
      <c r="HLQ21" s="112"/>
      <c r="HLR21" s="112"/>
      <c r="HMO21" s="5"/>
      <c r="HMP21" s="397"/>
      <c r="HMQ21" s="397"/>
      <c r="HMR21" s="397"/>
      <c r="HMS21" s="397"/>
      <c r="HMT21" s="397"/>
      <c r="HMU21" s="397"/>
      <c r="HMV21" s="397"/>
      <c r="HMW21" s="397"/>
      <c r="HMX21" s="397"/>
      <c r="HMY21" s="397"/>
      <c r="HMZ21" s="397"/>
      <c r="HNA21" s="397"/>
      <c r="HNB21" s="397"/>
      <c r="HNC21" s="397"/>
      <c r="HND21" s="397"/>
      <c r="HNE21" s="397"/>
      <c r="HNF21" s="397"/>
      <c r="HNG21" s="397"/>
      <c r="HNH21" s="397"/>
      <c r="HNI21" s="397"/>
      <c r="HNJ21" s="5"/>
      <c r="HNK21" s="5"/>
      <c r="HNL21" s="376"/>
      <c r="HNM21" s="386"/>
      <c r="HNN21" s="386"/>
      <c r="HNO21" s="312"/>
      <c r="HNP21" s="389"/>
      <c r="HNQ21" s="389"/>
      <c r="HNR21" s="389"/>
      <c r="HNS21" s="68"/>
      <c r="HNT21" s="68"/>
      <c r="HNU21" s="68"/>
      <c r="HNV21" s="68"/>
      <c r="HNW21" s="68"/>
      <c r="HNX21" s="112"/>
      <c r="HNY21" s="112"/>
      <c r="HNZ21" s="112"/>
      <c r="HOW21" s="5"/>
      <c r="HOX21" s="397"/>
      <c r="HOY21" s="397"/>
      <c r="HOZ21" s="397"/>
      <c r="HPA21" s="397"/>
      <c r="HPB21" s="397"/>
      <c r="HPC21" s="397"/>
      <c r="HPD21" s="397"/>
      <c r="HPE21" s="397"/>
      <c r="HPF21" s="397"/>
      <c r="HPG21" s="397"/>
      <c r="HPH21" s="397"/>
      <c r="HPI21" s="397"/>
      <c r="HPJ21" s="397"/>
      <c r="HPK21" s="397"/>
      <c r="HPL21" s="397"/>
      <c r="HPM21" s="397"/>
      <c r="HPN21" s="397"/>
      <c r="HPO21" s="397"/>
      <c r="HPP21" s="397"/>
      <c r="HPQ21" s="397"/>
      <c r="HPR21" s="5"/>
      <c r="HPS21" s="5"/>
      <c r="HPT21" s="376"/>
      <c r="HPU21" s="386"/>
      <c r="HPV21" s="386"/>
      <c r="HPW21" s="312"/>
      <c r="HPX21" s="389"/>
      <c r="HPY21" s="389"/>
      <c r="HPZ21" s="389"/>
      <c r="HQA21" s="68"/>
      <c r="HQB21" s="68"/>
      <c r="HQC21" s="68"/>
      <c r="HQD21" s="68"/>
      <c r="HQE21" s="68"/>
      <c r="HQF21" s="112"/>
      <c r="HQG21" s="112"/>
      <c r="HQH21" s="112"/>
      <c r="HRE21" s="5"/>
      <c r="HRF21" s="397"/>
      <c r="HRG21" s="397"/>
      <c r="HRH21" s="397"/>
      <c r="HRI21" s="397"/>
      <c r="HRJ21" s="397"/>
      <c r="HRK21" s="397"/>
      <c r="HRL21" s="397"/>
      <c r="HRM21" s="397"/>
      <c r="HRN21" s="397"/>
      <c r="HRO21" s="397"/>
      <c r="HRP21" s="397"/>
      <c r="HRQ21" s="397"/>
      <c r="HRR21" s="397"/>
      <c r="HRS21" s="397"/>
      <c r="HRT21" s="397"/>
      <c r="HRU21" s="397"/>
      <c r="HRV21" s="397"/>
      <c r="HRW21" s="397"/>
      <c r="HRX21" s="397"/>
      <c r="HRY21" s="397"/>
      <c r="HRZ21" s="5"/>
      <c r="HSA21" s="5"/>
      <c r="HSB21" s="376"/>
      <c r="HSC21" s="386"/>
      <c r="HSD21" s="386"/>
      <c r="HSE21" s="312"/>
      <c r="HSF21" s="389"/>
      <c r="HSG21" s="389"/>
      <c r="HSH21" s="389"/>
      <c r="HSI21" s="68"/>
      <c r="HSJ21" s="68"/>
      <c r="HSK21" s="68"/>
      <c r="HSL21" s="68"/>
      <c r="HSM21" s="68"/>
      <c r="HSN21" s="112"/>
      <c r="HSO21" s="112"/>
      <c r="HSP21" s="112"/>
      <c r="HTM21" s="5"/>
      <c r="HTN21" s="397"/>
      <c r="HTO21" s="397"/>
      <c r="HTP21" s="397"/>
      <c r="HTQ21" s="397"/>
      <c r="HTR21" s="397"/>
      <c r="HTS21" s="397"/>
      <c r="HTT21" s="397"/>
      <c r="HTU21" s="397"/>
      <c r="HTV21" s="397"/>
      <c r="HTW21" s="397"/>
      <c r="HTX21" s="397"/>
      <c r="HTY21" s="397"/>
      <c r="HTZ21" s="397"/>
      <c r="HUA21" s="397"/>
      <c r="HUB21" s="397"/>
      <c r="HUC21" s="397"/>
      <c r="HUD21" s="397"/>
      <c r="HUE21" s="397"/>
      <c r="HUF21" s="397"/>
      <c r="HUG21" s="397"/>
      <c r="HUH21" s="5"/>
      <c r="HUI21" s="5"/>
      <c r="HUJ21" s="376"/>
      <c r="HUK21" s="386"/>
      <c r="HUL21" s="386"/>
      <c r="HUM21" s="312"/>
      <c r="HUN21" s="389"/>
      <c r="HUO21" s="389"/>
      <c r="HUP21" s="389"/>
      <c r="HUQ21" s="68"/>
      <c r="HUR21" s="68"/>
      <c r="HUS21" s="68"/>
      <c r="HUT21" s="68"/>
      <c r="HUU21" s="68"/>
      <c r="HUV21" s="112"/>
      <c r="HUW21" s="112"/>
      <c r="HUX21" s="112"/>
      <c r="HVU21" s="5"/>
      <c r="HVV21" s="397"/>
      <c r="HVW21" s="397"/>
      <c r="HVX21" s="397"/>
      <c r="HVY21" s="397"/>
      <c r="HVZ21" s="397"/>
      <c r="HWA21" s="397"/>
      <c r="HWB21" s="397"/>
      <c r="HWC21" s="397"/>
      <c r="HWD21" s="397"/>
      <c r="HWE21" s="397"/>
      <c r="HWF21" s="397"/>
      <c r="HWG21" s="397"/>
      <c r="HWH21" s="397"/>
      <c r="HWI21" s="397"/>
      <c r="HWJ21" s="397"/>
      <c r="HWK21" s="397"/>
      <c r="HWL21" s="397"/>
      <c r="HWM21" s="397"/>
      <c r="HWN21" s="397"/>
      <c r="HWO21" s="397"/>
      <c r="HWP21" s="5"/>
      <c r="HWQ21" s="5"/>
      <c r="HWR21" s="376"/>
      <c r="HWS21" s="386"/>
      <c r="HWT21" s="386"/>
      <c r="HWU21" s="312"/>
      <c r="HWV21" s="389"/>
      <c r="HWW21" s="389"/>
      <c r="HWX21" s="389"/>
      <c r="HWY21" s="68"/>
      <c r="HWZ21" s="68"/>
      <c r="HXA21" s="68"/>
      <c r="HXB21" s="68"/>
      <c r="HXC21" s="68"/>
      <c r="HXD21" s="112"/>
      <c r="HXE21" s="112"/>
      <c r="HXF21" s="112"/>
      <c r="HYC21" s="5"/>
      <c r="HYD21" s="397"/>
      <c r="HYE21" s="397"/>
      <c r="HYF21" s="397"/>
      <c r="HYG21" s="397"/>
      <c r="HYH21" s="397"/>
      <c r="HYI21" s="397"/>
      <c r="HYJ21" s="397"/>
      <c r="HYK21" s="397"/>
      <c r="HYL21" s="397"/>
      <c r="HYM21" s="397"/>
      <c r="HYN21" s="397"/>
      <c r="HYO21" s="397"/>
      <c r="HYP21" s="397"/>
      <c r="HYQ21" s="397"/>
      <c r="HYR21" s="397"/>
      <c r="HYS21" s="397"/>
      <c r="HYT21" s="397"/>
      <c r="HYU21" s="397"/>
      <c r="HYV21" s="397"/>
      <c r="HYW21" s="397"/>
      <c r="HYX21" s="5"/>
      <c r="HYY21" s="5"/>
      <c r="HYZ21" s="376"/>
      <c r="HZA21" s="386"/>
      <c r="HZB21" s="386"/>
      <c r="HZC21" s="312"/>
      <c r="HZD21" s="389"/>
      <c r="HZE21" s="389"/>
      <c r="HZF21" s="389"/>
      <c r="HZG21" s="68"/>
      <c r="HZH21" s="68"/>
      <c r="HZI21" s="68"/>
      <c r="HZJ21" s="68"/>
      <c r="HZK21" s="68"/>
      <c r="HZL21" s="112"/>
      <c r="HZM21" s="112"/>
      <c r="HZN21" s="112"/>
      <c r="IAK21" s="5"/>
      <c r="IAL21" s="397"/>
      <c r="IAM21" s="397"/>
      <c r="IAN21" s="397"/>
      <c r="IAO21" s="397"/>
      <c r="IAP21" s="397"/>
      <c r="IAQ21" s="397"/>
      <c r="IAR21" s="397"/>
      <c r="IAS21" s="397"/>
      <c r="IAT21" s="397"/>
      <c r="IAU21" s="397"/>
      <c r="IAV21" s="397"/>
      <c r="IAW21" s="397"/>
      <c r="IAX21" s="397"/>
      <c r="IAY21" s="397"/>
      <c r="IAZ21" s="397"/>
      <c r="IBA21" s="397"/>
      <c r="IBB21" s="397"/>
      <c r="IBC21" s="397"/>
      <c r="IBD21" s="397"/>
      <c r="IBE21" s="397"/>
      <c r="IBF21" s="5"/>
      <c r="IBG21" s="5"/>
      <c r="IBH21" s="376"/>
      <c r="IBI21" s="386"/>
      <c r="IBJ21" s="386"/>
      <c r="IBK21" s="312"/>
      <c r="IBL21" s="389"/>
      <c r="IBM21" s="389"/>
      <c r="IBN21" s="389"/>
      <c r="IBO21" s="68"/>
      <c r="IBP21" s="68"/>
      <c r="IBQ21" s="68"/>
      <c r="IBR21" s="68"/>
      <c r="IBS21" s="68"/>
      <c r="IBT21" s="112"/>
      <c r="IBU21" s="112"/>
      <c r="IBV21" s="112"/>
      <c r="ICS21" s="5"/>
      <c r="ICT21" s="397"/>
      <c r="ICU21" s="397"/>
      <c r="ICV21" s="397"/>
      <c r="ICW21" s="397"/>
      <c r="ICX21" s="397"/>
      <c r="ICY21" s="397"/>
      <c r="ICZ21" s="397"/>
      <c r="IDA21" s="397"/>
      <c r="IDB21" s="397"/>
      <c r="IDC21" s="397"/>
      <c r="IDD21" s="397"/>
      <c r="IDE21" s="397"/>
      <c r="IDF21" s="397"/>
      <c r="IDG21" s="397"/>
      <c r="IDH21" s="397"/>
      <c r="IDI21" s="397"/>
      <c r="IDJ21" s="397"/>
      <c r="IDK21" s="397"/>
      <c r="IDL21" s="397"/>
      <c r="IDM21" s="397"/>
      <c r="IDN21" s="5"/>
      <c r="IDO21" s="5"/>
      <c r="IDP21" s="376"/>
      <c r="IDQ21" s="386"/>
      <c r="IDR21" s="386"/>
      <c r="IDS21" s="312"/>
      <c r="IDT21" s="389"/>
      <c r="IDU21" s="389"/>
      <c r="IDV21" s="389"/>
      <c r="IDW21" s="68"/>
      <c r="IDX21" s="68"/>
      <c r="IDY21" s="68"/>
      <c r="IDZ21" s="68"/>
      <c r="IEA21" s="68"/>
      <c r="IEB21" s="112"/>
      <c r="IEC21" s="112"/>
      <c r="IED21" s="112"/>
      <c r="IFA21" s="5"/>
      <c r="IFB21" s="397"/>
      <c r="IFC21" s="397"/>
      <c r="IFD21" s="397"/>
      <c r="IFE21" s="397"/>
      <c r="IFF21" s="397"/>
      <c r="IFG21" s="397"/>
      <c r="IFH21" s="397"/>
      <c r="IFI21" s="397"/>
      <c r="IFJ21" s="397"/>
      <c r="IFK21" s="397"/>
      <c r="IFL21" s="397"/>
      <c r="IFM21" s="397"/>
      <c r="IFN21" s="397"/>
      <c r="IFO21" s="397"/>
      <c r="IFP21" s="397"/>
      <c r="IFQ21" s="397"/>
      <c r="IFR21" s="397"/>
      <c r="IFS21" s="397"/>
      <c r="IFT21" s="397"/>
      <c r="IFU21" s="397"/>
      <c r="IFV21" s="5"/>
      <c r="IFW21" s="5"/>
      <c r="IFX21" s="376"/>
      <c r="IFY21" s="386"/>
      <c r="IFZ21" s="386"/>
      <c r="IGA21" s="312"/>
      <c r="IGB21" s="389"/>
      <c r="IGC21" s="389"/>
      <c r="IGD21" s="389"/>
      <c r="IGE21" s="68"/>
      <c r="IGF21" s="68"/>
      <c r="IGG21" s="68"/>
      <c r="IGH21" s="68"/>
      <c r="IGI21" s="68"/>
      <c r="IGJ21" s="112"/>
      <c r="IGK21" s="112"/>
      <c r="IGL21" s="112"/>
      <c r="IHI21" s="5"/>
      <c r="IHJ21" s="397"/>
      <c r="IHK21" s="397"/>
      <c r="IHL21" s="397"/>
      <c r="IHM21" s="397"/>
      <c r="IHN21" s="397"/>
      <c r="IHO21" s="397"/>
      <c r="IHP21" s="397"/>
      <c r="IHQ21" s="397"/>
      <c r="IHR21" s="397"/>
      <c r="IHS21" s="397"/>
      <c r="IHT21" s="397"/>
      <c r="IHU21" s="397"/>
      <c r="IHV21" s="397"/>
      <c r="IHW21" s="397"/>
      <c r="IHX21" s="397"/>
      <c r="IHY21" s="397"/>
      <c r="IHZ21" s="397"/>
      <c r="IIA21" s="397"/>
      <c r="IIB21" s="397"/>
      <c r="IIC21" s="397"/>
      <c r="IID21" s="5"/>
      <c r="IIE21" s="5"/>
      <c r="IIF21" s="376"/>
      <c r="IIG21" s="386"/>
      <c r="IIH21" s="386"/>
      <c r="III21" s="312"/>
      <c r="IIJ21" s="389"/>
      <c r="IIK21" s="389"/>
      <c r="IIL21" s="389"/>
      <c r="IIM21" s="68"/>
      <c r="IIN21" s="68"/>
      <c r="IIO21" s="68"/>
      <c r="IIP21" s="68"/>
      <c r="IIQ21" s="68"/>
      <c r="IIR21" s="112"/>
      <c r="IIS21" s="112"/>
      <c r="IIT21" s="112"/>
      <c r="IJQ21" s="5"/>
      <c r="IJR21" s="397"/>
      <c r="IJS21" s="397"/>
      <c r="IJT21" s="397"/>
      <c r="IJU21" s="397"/>
      <c r="IJV21" s="397"/>
      <c r="IJW21" s="397"/>
      <c r="IJX21" s="397"/>
      <c r="IJY21" s="397"/>
      <c r="IJZ21" s="397"/>
      <c r="IKA21" s="397"/>
      <c r="IKB21" s="397"/>
      <c r="IKC21" s="397"/>
      <c r="IKD21" s="397"/>
      <c r="IKE21" s="397"/>
      <c r="IKF21" s="397"/>
      <c r="IKG21" s="397"/>
      <c r="IKH21" s="397"/>
      <c r="IKI21" s="397"/>
      <c r="IKJ21" s="397"/>
      <c r="IKK21" s="397"/>
      <c r="IKL21" s="5"/>
      <c r="IKM21" s="5"/>
      <c r="IKN21" s="376"/>
      <c r="IKO21" s="386"/>
      <c r="IKP21" s="386"/>
      <c r="IKQ21" s="312"/>
      <c r="IKR21" s="389"/>
      <c r="IKS21" s="389"/>
      <c r="IKT21" s="389"/>
      <c r="IKU21" s="68"/>
      <c r="IKV21" s="68"/>
      <c r="IKW21" s="68"/>
      <c r="IKX21" s="68"/>
      <c r="IKY21" s="68"/>
      <c r="IKZ21" s="112"/>
      <c r="ILA21" s="112"/>
      <c r="ILB21" s="112"/>
      <c r="ILY21" s="5"/>
      <c r="ILZ21" s="397"/>
      <c r="IMA21" s="397"/>
      <c r="IMB21" s="397"/>
      <c r="IMC21" s="397"/>
      <c r="IMD21" s="397"/>
      <c r="IME21" s="397"/>
      <c r="IMF21" s="397"/>
      <c r="IMG21" s="397"/>
      <c r="IMH21" s="397"/>
      <c r="IMI21" s="397"/>
      <c r="IMJ21" s="397"/>
      <c r="IMK21" s="397"/>
      <c r="IML21" s="397"/>
      <c r="IMM21" s="397"/>
      <c r="IMN21" s="397"/>
      <c r="IMO21" s="397"/>
      <c r="IMP21" s="397"/>
      <c r="IMQ21" s="397"/>
      <c r="IMR21" s="397"/>
      <c r="IMS21" s="397"/>
      <c r="IMT21" s="5"/>
      <c r="IMU21" s="5"/>
      <c r="IMV21" s="376"/>
      <c r="IMW21" s="386"/>
      <c r="IMX21" s="386"/>
      <c r="IMY21" s="312"/>
      <c r="IMZ21" s="389"/>
      <c r="INA21" s="389"/>
      <c r="INB21" s="389"/>
      <c r="INC21" s="68"/>
      <c r="IND21" s="68"/>
      <c r="INE21" s="68"/>
      <c r="INF21" s="68"/>
      <c r="ING21" s="68"/>
      <c r="INH21" s="112"/>
      <c r="INI21" s="112"/>
      <c r="INJ21" s="112"/>
      <c r="IOG21" s="5"/>
      <c r="IOH21" s="397"/>
      <c r="IOI21" s="397"/>
      <c r="IOJ21" s="397"/>
      <c r="IOK21" s="397"/>
      <c r="IOL21" s="397"/>
      <c r="IOM21" s="397"/>
      <c r="ION21" s="397"/>
      <c r="IOO21" s="397"/>
      <c r="IOP21" s="397"/>
      <c r="IOQ21" s="397"/>
      <c r="IOR21" s="397"/>
      <c r="IOS21" s="397"/>
      <c r="IOT21" s="397"/>
      <c r="IOU21" s="397"/>
      <c r="IOV21" s="397"/>
      <c r="IOW21" s="397"/>
      <c r="IOX21" s="397"/>
      <c r="IOY21" s="397"/>
      <c r="IOZ21" s="397"/>
      <c r="IPA21" s="397"/>
      <c r="IPB21" s="5"/>
      <c r="IPC21" s="5"/>
      <c r="IPD21" s="376"/>
      <c r="IPE21" s="386"/>
      <c r="IPF21" s="386"/>
      <c r="IPG21" s="312"/>
      <c r="IPH21" s="389"/>
      <c r="IPI21" s="389"/>
      <c r="IPJ21" s="389"/>
      <c r="IPK21" s="68"/>
      <c r="IPL21" s="68"/>
      <c r="IPM21" s="68"/>
      <c r="IPN21" s="68"/>
      <c r="IPO21" s="68"/>
      <c r="IPP21" s="112"/>
      <c r="IPQ21" s="112"/>
      <c r="IPR21" s="112"/>
      <c r="IQO21" s="5"/>
      <c r="IQP21" s="397"/>
      <c r="IQQ21" s="397"/>
      <c r="IQR21" s="397"/>
      <c r="IQS21" s="397"/>
      <c r="IQT21" s="397"/>
      <c r="IQU21" s="397"/>
      <c r="IQV21" s="397"/>
      <c r="IQW21" s="397"/>
      <c r="IQX21" s="397"/>
      <c r="IQY21" s="397"/>
      <c r="IQZ21" s="397"/>
      <c r="IRA21" s="397"/>
      <c r="IRB21" s="397"/>
      <c r="IRC21" s="397"/>
      <c r="IRD21" s="397"/>
      <c r="IRE21" s="397"/>
      <c r="IRF21" s="397"/>
      <c r="IRG21" s="397"/>
      <c r="IRH21" s="397"/>
      <c r="IRI21" s="397"/>
      <c r="IRJ21" s="5"/>
      <c r="IRK21" s="5"/>
      <c r="IRL21" s="376"/>
      <c r="IRM21" s="386"/>
      <c r="IRN21" s="386"/>
      <c r="IRO21" s="312"/>
      <c r="IRP21" s="389"/>
      <c r="IRQ21" s="389"/>
      <c r="IRR21" s="389"/>
      <c r="IRS21" s="68"/>
      <c r="IRT21" s="68"/>
      <c r="IRU21" s="68"/>
      <c r="IRV21" s="68"/>
      <c r="IRW21" s="68"/>
      <c r="IRX21" s="112"/>
      <c r="IRY21" s="112"/>
      <c r="IRZ21" s="112"/>
      <c r="ISW21" s="5"/>
      <c r="ISX21" s="397"/>
      <c r="ISY21" s="397"/>
      <c r="ISZ21" s="397"/>
      <c r="ITA21" s="397"/>
      <c r="ITB21" s="397"/>
      <c r="ITC21" s="397"/>
      <c r="ITD21" s="397"/>
      <c r="ITE21" s="397"/>
      <c r="ITF21" s="397"/>
      <c r="ITG21" s="397"/>
      <c r="ITH21" s="397"/>
      <c r="ITI21" s="397"/>
      <c r="ITJ21" s="397"/>
      <c r="ITK21" s="397"/>
      <c r="ITL21" s="397"/>
      <c r="ITM21" s="397"/>
      <c r="ITN21" s="397"/>
      <c r="ITO21" s="397"/>
      <c r="ITP21" s="397"/>
      <c r="ITQ21" s="397"/>
      <c r="ITR21" s="5"/>
      <c r="ITS21" s="5"/>
      <c r="ITT21" s="376"/>
      <c r="ITU21" s="386"/>
      <c r="ITV21" s="386"/>
      <c r="ITW21" s="312"/>
      <c r="ITX21" s="389"/>
      <c r="ITY21" s="389"/>
      <c r="ITZ21" s="389"/>
      <c r="IUA21" s="68"/>
      <c r="IUB21" s="68"/>
      <c r="IUC21" s="68"/>
      <c r="IUD21" s="68"/>
      <c r="IUE21" s="68"/>
      <c r="IUF21" s="112"/>
      <c r="IUG21" s="112"/>
      <c r="IUH21" s="112"/>
      <c r="IVE21" s="5"/>
      <c r="IVF21" s="397"/>
      <c r="IVG21" s="397"/>
      <c r="IVH21" s="397"/>
      <c r="IVI21" s="397"/>
      <c r="IVJ21" s="397"/>
      <c r="IVK21" s="397"/>
      <c r="IVL21" s="397"/>
      <c r="IVM21" s="397"/>
      <c r="IVN21" s="397"/>
      <c r="IVO21" s="397"/>
      <c r="IVP21" s="397"/>
      <c r="IVQ21" s="397"/>
      <c r="IVR21" s="397"/>
      <c r="IVS21" s="397"/>
      <c r="IVT21" s="397"/>
      <c r="IVU21" s="397"/>
      <c r="IVV21" s="397"/>
      <c r="IVW21" s="397"/>
      <c r="IVX21" s="397"/>
      <c r="IVY21" s="397"/>
      <c r="IVZ21" s="5"/>
      <c r="IWA21" s="5"/>
      <c r="IWB21" s="376"/>
      <c r="IWC21" s="386"/>
      <c r="IWD21" s="386"/>
      <c r="IWE21" s="312"/>
      <c r="IWF21" s="389"/>
      <c r="IWG21" s="389"/>
      <c r="IWH21" s="389"/>
      <c r="IWI21" s="68"/>
      <c r="IWJ21" s="68"/>
      <c r="IWK21" s="68"/>
      <c r="IWL21" s="68"/>
      <c r="IWM21" s="68"/>
      <c r="IWN21" s="112"/>
      <c r="IWO21" s="112"/>
      <c r="IWP21" s="112"/>
      <c r="IXM21" s="5"/>
      <c r="IXN21" s="397"/>
      <c r="IXO21" s="397"/>
      <c r="IXP21" s="397"/>
      <c r="IXQ21" s="397"/>
      <c r="IXR21" s="397"/>
      <c r="IXS21" s="397"/>
      <c r="IXT21" s="397"/>
      <c r="IXU21" s="397"/>
      <c r="IXV21" s="397"/>
      <c r="IXW21" s="397"/>
      <c r="IXX21" s="397"/>
      <c r="IXY21" s="397"/>
      <c r="IXZ21" s="397"/>
      <c r="IYA21" s="397"/>
      <c r="IYB21" s="397"/>
      <c r="IYC21" s="397"/>
      <c r="IYD21" s="397"/>
      <c r="IYE21" s="397"/>
      <c r="IYF21" s="397"/>
      <c r="IYG21" s="397"/>
      <c r="IYH21" s="5"/>
      <c r="IYI21" s="5"/>
      <c r="IYJ21" s="376"/>
      <c r="IYK21" s="386"/>
      <c r="IYL21" s="386"/>
      <c r="IYM21" s="312"/>
      <c r="IYN21" s="389"/>
      <c r="IYO21" s="389"/>
      <c r="IYP21" s="389"/>
      <c r="IYQ21" s="68"/>
      <c r="IYR21" s="68"/>
      <c r="IYS21" s="68"/>
      <c r="IYT21" s="68"/>
      <c r="IYU21" s="68"/>
      <c r="IYV21" s="112"/>
      <c r="IYW21" s="112"/>
      <c r="IYX21" s="112"/>
      <c r="IZU21" s="5"/>
      <c r="IZV21" s="397"/>
      <c r="IZW21" s="397"/>
      <c r="IZX21" s="397"/>
      <c r="IZY21" s="397"/>
      <c r="IZZ21" s="397"/>
      <c r="JAA21" s="397"/>
      <c r="JAB21" s="397"/>
      <c r="JAC21" s="397"/>
      <c r="JAD21" s="397"/>
      <c r="JAE21" s="397"/>
      <c r="JAF21" s="397"/>
      <c r="JAG21" s="397"/>
      <c r="JAH21" s="397"/>
      <c r="JAI21" s="397"/>
      <c r="JAJ21" s="397"/>
      <c r="JAK21" s="397"/>
      <c r="JAL21" s="397"/>
      <c r="JAM21" s="397"/>
      <c r="JAN21" s="397"/>
      <c r="JAO21" s="397"/>
      <c r="JAP21" s="5"/>
      <c r="JAQ21" s="5"/>
      <c r="JAR21" s="376"/>
      <c r="JAS21" s="386"/>
      <c r="JAT21" s="386"/>
      <c r="JAU21" s="312"/>
      <c r="JAV21" s="389"/>
      <c r="JAW21" s="389"/>
      <c r="JAX21" s="389"/>
      <c r="JAY21" s="68"/>
      <c r="JAZ21" s="68"/>
      <c r="JBA21" s="68"/>
      <c r="JBB21" s="68"/>
      <c r="JBC21" s="68"/>
      <c r="JBD21" s="112"/>
      <c r="JBE21" s="112"/>
      <c r="JBF21" s="112"/>
      <c r="JCC21" s="5"/>
      <c r="JCD21" s="397"/>
      <c r="JCE21" s="397"/>
      <c r="JCF21" s="397"/>
      <c r="JCG21" s="397"/>
      <c r="JCH21" s="397"/>
      <c r="JCI21" s="397"/>
      <c r="JCJ21" s="397"/>
      <c r="JCK21" s="397"/>
      <c r="JCL21" s="397"/>
      <c r="JCM21" s="397"/>
      <c r="JCN21" s="397"/>
      <c r="JCO21" s="397"/>
      <c r="JCP21" s="397"/>
      <c r="JCQ21" s="397"/>
      <c r="JCR21" s="397"/>
      <c r="JCS21" s="397"/>
      <c r="JCT21" s="397"/>
      <c r="JCU21" s="397"/>
      <c r="JCV21" s="397"/>
      <c r="JCW21" s="397"/>
      <c r="JCX21" s="5"/>
      <c r="JCY21" s="5"/>
      <c r="JCZ21" s="376"/>
      <c r="JDA21" s="386"/>
      <c r="JDB21" s="386"/>
      <c r="JDC21" s="312"/>
      <c r="JDD21" s="389"/>
      <c r="JDE21" s="389"/>
      <c r="JDF21" s="389"/>
      <c r="JDG21" s="68"/>
      <c r="JDH21" s="68"/>
      <c r="JDI21" s="68"/>
      <c r="JDJ21" s="68"/>
      <c r="JDK21" s="68"/>
      <c r="JDL21" s="112"/>
      <c r="JDM21" s="112"/>
      <c r="JDN21" s="112"/>
      <c r="JEK21" s="5"/>
      <c r="JEL21" s="397"/>
      <c r="JEM21" s="397"/>
      <c r="JEN21" s="397"/>
      <c r="JEO21" s="397"/>
      <c r="JEP21" s="397"/>
      <c r="JEQ21" s="397"/>
      <c r="JER21" s="397"/>
      <c r="JES21" s="397"/>
      <c r="JET21" s="397"/>
      <c r="JEU21" s="397"/>
      <c r="JEV21" s="397"/>
      <c r="JEW21" s="397"/>
      <c r="JEX21" s="397"/>
      <c r="JEY21" s="397"/>
      <c r="JEZ21" s="397"/>
      <c r="JFA21" s="397"/>
      <c r="JFB21" s="397"/>
      <c r="JFC21" s="397"/>
      <c r="JFD21" s="397"/>
      <c r="JFE21" s="397"/>
      <c r="JFF21" s="5"/>
      <c r="JFG21" s="5"/>
      <c r="JFH21" s="376"/>
      <c r="JFI21" s="386"/>
      <c r="JFJ21" s="386"/>
      <c r="JFK21" s="312"/>
      <c r="JFL21" s="389"/>
      <c r="JFM21" s="389"/>
      <c r="JFN21" s="389"/>
      <c r="JFO21" s="68"/>
      <c r="JFP21" s="68"/>
      <c r="JFQ21" s="68"/>
      <c r="JFR21" s="68"/>
      <c r="JFS21" s="68"/>
      <c r="JFT21" s="112"/>
      <c r="JFU21" s="112"/>
      <c r="JFV21" s="112"/>
      <c r="JGS21" s="5"/>
      <c r="JGT21" s="397"/>
      <c r="JGU21" s="397"/>
      <c r="JGV21" s="397"/>
      <c r="JGW21" s="397"/>
      <c r="JGX21" s="397"/>
      <c r="JGY21" s="397"/>
      <c r="JGZ21" s="397"/>
      <c r="JHA21" s="397"/>
      <c r="JHB21" s="397"/>
      <c r="JHC21" s="397"/>
      <c r="JHD21" s="397"/>
      <c r="JHE21" s="397"/>
      <c r="JHF21" s="397"/>
      <c r="JHG21" s="397"/>
      <c r="JHH21" s="397"/>
      <c r="JHI21" s="397"/>
      <c r="JHJ21" s="397"/>
      <c r="JHK21" s="397"/>
      <c r="JHL21" s="397"/>
      <c r="JHM21" s="397"/>
      <c r="JHN21" s="5"/>
      <c r="JHO21" s="5"/>
      <c r="JHP21" s="376"/>
      <c r="JHQ21" s="386"/>
      <c r="JHR21" s="386"/>
      <c r="JHS21" s="312"/>
      <c r="JHT21" s="389"/>
      <c r="JHU21" s="389"/>
      <c r="JHV21" s="389"/>
      <c r="JHW21" s="68"/>
      <c r="JHX21" s="68"/>
      <c r="JHY21" s="68"/>
      <c r="JHZ21" s="68"/>
      <c r="JIA21" s="68"/>
      <c r="JIB21" s="112"/>
      <c r="JIC21" s="112"/>
      <c r="JID21" s="112"/>
      <c r="JJA21" s="5"/>
      <c r="JJB21" s="397"/>
      <c r="JJC21" s="397"/>
      <c r="JJD21" s="397"/>
      <c r="JJE21" s="397"/>
      <c r="JJF21" s="397"/>
      <c r="JJG21" s="397"/>
      <c r="JJH21" s="397"/>
      <c r="JJI21" s="397"/>
      <c r="JJJ21" s="397"/>
      <c r="JJK21" s="397"/>
      <c r="JJL21" s="397"/>
      <c r="JJM21" s="397"/>
      <c r="JJN21" s="397"/>
      <c r="JJO21" s="397"/>
      <c r="JJP21" s="397"/>
      <c r="JJQ21" s="397"/>
      <c r="JJR21" s="397"/>
      <c r="JJS21" s="397"/>
      <c r="JJT21" s="397"/>
      <c r="JJU21" s="397"/>
      <c r="JJV21" s="5"/>
      <c r="JJW21" s="5"/>
      <c r="JJX21" s="376"/>
      <c r="JJY21" s="386"/>
      <c r="JJZ21" s="386"/>
      <c r="JKA21" s="312"/>
      <c r="JKB21" s="389"/>
      <c r="JKC21" s="389"/>
      <c r="JKD21" s="389"/>
      <c r="JKE21" s="68"/>
      <c r="JKF21" s="68"/>
      <c r="JKG21" s="68"/>
      <c r="JKH21" s="68"/>
      <c r="JKI21" s="68"/>
      <c r="JKJ21" s="112"/>
      <c r="JKK21" s="112"/>
      <c r="JKL21" s="112"/>
      <c r="JLI21" s="5"/>
      <c r="JLJ21" s="397"/>
      <c r="JLK21" s="397"/>
      <c r="JLL21" s="397"/>
      <c r="JLM21" s="397"/>
      <c r="JLN21" s="397"/>
      <c r="JLO21" s="397"/>
      <c r="JLP21" s="397"/>
      <c r="JLQ21" s="397"/>
      <c r="JLR21" s="397"/>
      <c r="JLS21" s="397"/>
      <c r="JLT21" s="397"/>
      <c r="JLU21" s="397"/>
      <c r="JLV21" s="397"/>
      <c r="JLW21" s="397"/>
      <c r="JLX21" s="397"/>
      <c r="JLY21" s="397"/>
      <c r="JLZ21" s="397"/>
      <c r="JMA21" s="397"/>
      <c r="JMB21" s="397"/>
      <c r="JMC21" s="397"/>
      <c r="JMD21" s="5"/>
      <c r="JME21" s="5"/>
      <c r="JMF21" s="376"/>
      <c r="JMG21" s="386"/>
      <c r="JMH21" s="386"/>
      <c r="JMI21" s="312"/>
      <c r="JMJ21" s="389"/>
      <c r="JMK21" s="389"/>
      <c r="JML21" s="389"/>
      <c r="JMM21" s="68"/>
      <c r="JMN21" s="68"/>
      <c r="JMO21" s="68"/>
      <c r="JMP21" s="68"/>
      <c r="JMQ21" s="68"/>
      <c r="JMR21" s="112"/>
      <c r="JMS21" s="112"/>
      <c r="JMT21" s="112"/>
      <c r="JNQ21" s="5"/>
      <c r="JNR21" s="397"/>
      <c r="JNS21" s="397"/>
      <c r="JNT21" s="397"/>
      <c r="JNU21" s="397"/>
      <c r="JNV21" s="397"/>
      <c r="JNW21" s="397"/>
      <c r="JNX21" s="397"/>
      <c r="JNY21" s="397"/>
      <c r="JNZ21" s="397"/>
      <c r="JOA21" s="397"/>
      <c r="JOB21" s="397"/>
      <c r="JOC21" s="397"/>
      <c r="JOD21" s="397"/>
      <c r="JOE21" s="397"/>
      <c r="JOF21" s="397"/>
      <c r="JOG21" s="397"/>
      <c r="JOH21" s="397"/>
      <c r="JOI21" s="397"/>
      <c r="JOJ21" s="397"/>
      <c r="JOK21" s="397"/>
      <c r="JOL21" s="5"/>
      <c r="JOM21" s="5"/>
      <c r="JON21" s="376"/>
      <c r="JOO21" s="386"/>
      <c r="JOP21" s="386"/>
      <c r="JOQ21" s="312"/>
      <c r="JOR21" s="389"/>
      <c r="JOS21" s="389"/>
      <c r="JOT21" s="389"/>
      <c r="JOU21" s="68"/>
      <c r="JOV21" s="68"/>
      <c r="JOW21" s="68"/>
      <c r="JOX21" s="68"/>
      <c r="JOY21" s="68"/>
      <c r="JOZ21" s="112"/>
      <c r="JPA21" s="112"/>
      <c r="JPB21" s="112"/>
      <c r="JPY21" s="5"/>
      <c r="JPZ21" s="397"/>
      <c r="JQA21" s="397"/>
      <c r="JQB21" s="397"/>
      <c r="JQC21" s="397"/>
      <c r="JQD21" s="397"/>
      <c r="JQE21" s="397"/>
      <c r="JQF21" s="397"/>
      <c r="JQG21" s="397"/>
      <c r="JQH21" s="397"/>
      <c r="JQI21" s="397"/>
      <c r="JQJ21" s="397"/>
      <c r="JQK21" s="397"/>
      <c r="JQL21" s="397"/>
      <c r="JQM21" s="397"/>
      <c r="JQN21" s="397"/>
      <c r="JQO21" s="397"/>
      <c r="JQP21" s="397"/>
      <c r="JQQ21" s="397"/>
      <c r="JQR21" s="397"/>
      <c r="JQS21" s="397"/>
      <c r="JQT21" s="5"/>
      <c r="JQU21" s="5"/>
      <c r="JQV21" s="376"/>
      <c r="JQW21" s="386"/>
      <c r="JQX21" s="386"/>
      <c r="JQY21" s="312"/>
      <c r="JQZ21" s="389"/>
      <c r="JRA21" s="389"/>
      <c r="JRB21" s="389"/>
      <c r="JRC21" s="68"/>
      <c r="JRD21" s="68"/>
      <c r="JRE21" s="68"/>
      <c r="JRF21" s="68"/>
      <c r="JRG21" s="68"/>
      <c r="JRH21" s="112"/>
      <c r="JRI21" s="112"/>
      <c r="JRJ21" s="112"/>
      <c r="JSG21" s="5"/>
      <c r="JSH21" s="397"/>
      <c r="JSI21" s="397"/>
      <c r="JSJ21" s="397"/>
      <c r="JSK21" s="397"/>
      <c r="JSL21" s="397"/>
      <c r="JSM21" s="397"/>
      <c r="JSN21" s="397"/>
      <c r="JSO21" s="397"/>
      <c r="JSP21" s="397"/>
      <c r="JSQ21" s="397"/>
      <c r="JSR21" s="397"/>
      <c r="JSS21" s="397"/>
      <c r="JST21" s="397"/>
      <c r="JSU21" s="397"/>
      <c r="JSV21" s="397"/>
      <c r="JSW21" s="397"/>
      <c r="JSX21" s="397"/>
      <c r="JSY21" s="397"/>
      <c r="JSZ21" s="397"/>
      <c r="JTA21" s="397"/>
      <c r="JTB21" s="5"/>
      <c r="JTC21" s="5"/>
      <c r="JTD21" s="376"/>
      <c r="JTE21" s="386"/>
      <c r="JTF21" s="386"/>
      <c r="JTG21" s="312"/>
      <c r="JTH21" s="389"/>
      <c r="JTI21" s="389"/>
      <c r="JTJ21" s="389"/>
      <c r="JTK21" s="68"/>
      <c r="JTL21" s="68"/>
      <c r="JTM21" s="68"/>
      <c r="JTN21" s="68"/>
      <c r="JTO21" s="68"/>
      <c r="JTP21" s="112"/>
      <c r="JTQ21" s="112"/>
      <c r="JTR21" s="112"/>
      <c r="JUO21" s="5"/>
      <c r="JUP21" s="397"/>
      <c r="JUQ21" s="397"/>
      <c r="JUR21" s="397"/>
      <c r="JUS21" s="397"/>
      <c r="JUT21" s="397"/>
      <c r="JUU21" s="397"/>
      <c r="JUV21" s="397"/>
      <c r="JUW21" s="397"/>
      <c r="JUX21" s="397"/>
      <c r="JUY21" s="397"/>
      <c r="JUZ21" s="397"/>
      <c r="JVA21" s="397"/>
      <c r="JVB21" s="397"/>
      <c r="JVC21" s="397"/>
      <c r="JVD21" s="397"/>
      <c r="JVE21" s="397"/>
      <c r="JVF21" s="397"/>
      <c r="JVG21" s="397"/>
      <c r="JVH21" s="397"/>
      <c r="JVI21" s="397"/>
      <c r="JVJ21" s="5"/>
      <c r="JVK21" s="5"/>
      <c r="JVL21" s="376"/>
      <c r="JVM21" s="386"/>
      <c r="JVN21" s="386"/>
      <c r="JVO21" s="312"/>
      <c r="JVP21" s="389"/>
      <c r="JVQ21" s="389"/>
      <c r="JVR21" s="389"/>
      <c r="JVS21" s="68"/>
      <c r="JVT21" s="68"/>
      <c r="JVU21" s="68"/>
      <c r="JVV21" s="68"/>
      <c r="JVW21" s="68"/>
      <c r="JVX21" s="112"/>
      <c r="JVY21" s="112"/>
      <c r="JVZ21" s="112"/>
      <c r="JWW21" s="5"/>
      <c r="JWX21" s="397"/>
      <c r="JWY21" s="397"/>
      <c r="JWZ21" s="397"/>
      <c r="JXA21" s="397"/>
      <c r="JXB21" s="397"/>
      <c r="JXC21" s="397"/>
      <c r="JXD21" s="397"/>
      <c r="JXE21" s="397"/>
      <c r="JXF21" s="397"/>
      <c r="JXG21" s="397"/>
      <c r="JXH21" s="397"/>
      <c r="JXI21" s="397"/>
      <c r="JXJ21" s="397"/>
      <c r="JXK21" s="397"/>
      <c r="JXL21" s="397"/>
      <c r="JXM21" s="397"/>
      <c r="JXN21" s="397"/>
      <c r="JXO21" s="397"/>
      <c r="JXP21" s="397"/>
      <c r="JXQ21" s="397"/>
      <c r="JXR21" s="5"/>
      <c r="JXS21" s="5"/>
      <c r="JXT21" s="376"/>
      <c r="JXU21" s="386"/>
      <c r="JXV21" s="386"/>
      <c r="JXW21" s="312"/>
      <c r="JXX21" s="389"/>
      <c r="JXY21" s="389"/>
      <c r="JXZ21" s="389"/>
      <c r="JYA21" s="68"/>
      <c r="JYB21" s="68"/>
      <c r="JYC21" s="68"/>
      <c r="JYD21" s="68"/>
      <c r="JYE21" s="68"/>
      <c r="JYF21" s="112"/>
      <c r="JYG21" s="112"/>
      <c r="JYH21" s="112"/>
      <c r="JZE21" s="5"/>
      <c r="JZF21" s="397"/>
      <c r="JZG21" s="397"/>
      <c r="JZH21" s="397"/>
      <c r="JZI21" s="397"/>
      <c r="JZJ21" s="397"/>
      <c r="JZK21" s="397"/>
      <c r="JZL21" s="397"/>
      <c r="JZM21" s="397"/>
      <c r="JZN21" s="397"/>
      <c r="JZO21" s="397"/>
      <c r="JZP21" s="397"/>
      <c r="JZQ21" s="397"/>
      <c r="JZR21" s="397"/>
      <c r="JZS21" s="397"/>
      <c r="JZT21" s="397"/>
      <c r="JZU21" s="397"/>
      <c r="JZV21" s="397"/>
      <c r="JZW21" s="397"/>
      <c r="JZX21" s="397"/>
      <c r="JZY21" s="397"/>
      <c r="JZZ21" s="5"/>
      <c r="KAA21" s="5"/>
      <c r="KAB21" s="376"/>
      <c r="KAC21" s="386"/>
      <c r="KAD21" s="386"/>
      <c r="KAE21" s="312"/>
      <c r="KAF21" s="389"/>
      <c r="KAG21" s="389"/>
      <c r="KAH21" s="389"/>
      <c r="KAI21" s="68"/>
      <c r="KAJ21" s="68"/>
      <c r="KAK21" s="68"/>
      <c r="KAL21" s="68"/>
      <c r="KAM21" s="68"/>
      <c r="KAN21" s="112"/>
      <c r="KAO21" s="112"/>
      <c r="KAP21" s="112"/>
      <c r="KBM21" s="5"/>
      <c r="KBN21" s="397"/>
      <c r="KBO21" s="397"/>
      <c r="KBP21" s="397"/>
      <c r="KBQ21" s="397"/>
      <c r="KBR21" s="397"/>
      <c r="KBS21" s="397"/>
      <c r="KBT21" s="397"/>
      <c r="KBU21" s="397"/>
      <c r="KBV21" s="397"/>
      <c r="KBW21" s="397"/>
      <c r="KBX21" s="397"/>
      <c r="KBY21" s="397"/>
      <c r="KBZ21" s="397"/>
      <c r="KCA21" s="397"/>
      <c r="KCB21" s="397"/>
      <c r="KCC21" s="397"/>
      <c r="KCD21" s="397"/>
      <c r="KCE21" s="397"/>
      <c r="KCF21" s="397"/>
      <c r="KCG21" s="397"/>
      <c r="KCH21" s="5"/>
      <c r="KCI21" s="5"/>
      <c r="KCJ21" s="376"/>
      <c r="KCK21" s="386"/>
      <c r="KCL21" s="386"/>
      <c r="KCM21" s="312"/>
      <c r="KCN21" s="389"/>
      <c r="KCO21" s="389"/>
      <c r="KCP21" s="389"/>
      <c r="KCQ21" s="68"/>
      <c r="KCR21" s="68"/>
      <c r="KCS21" s="68"/>
      <c r="KCT21" s="68"/>
      <c r="KCU21" s="68"/>
      <c r="KCV21" s="112"/>
      <c r="KCW21" s="112"/>
      <c r="KCX21" s="112"/>
      <c r="KDU21" s="5"/>
      <c r="KDV21" s="397"/>
      <c r="KDW21" s="397"/>
      <c r="KDX21" s="397"/>
      <c r="KDY21" s="397"/>
      <c r="KDZ21" s="397"/>
      <c r="KEA21" s="397"/>
      <c r="KEB21" s="397"/>
      <c r="KEC21" s="397"/>
      <c r="KED21" s="397"/>
      <c r="KEE21" s="397"/>
      <c r="KEF21" s="397"/>
      <c r="KEG21" s="397"/>
      <c r="KEH21" s="397"/>
      <c r="KEI21" s="397"/>
      <c r="KEJ21" s="397"/>
      <c r="KEK21" s="397"/>
      <c r="KEL21" s="397"/>
      <c r="KEM21" s="397"/>
      <c r="KEN21" s="397"/>
      <c r="KEO21" s="397"/>
      <c r="KEP21" s="5"/>
      <c r="KEQ21" s="5"/>
      <c r="KER21" s="376"/>
      <c r="KES21" s="386"/>
      <c r="KET21" s="386"/>
      <c r="KEU21" s="312"/>
      <c r="KEV21" s="389"/>
      <c r="KEW21" s="389"/>
      <c r="KEX21" s="389"/>
      <c r="KEY21" s="68"/>
      <c r="KEZ21" s="68"/>
      <c r="KFA21" s="68"/>
      <c r="KFB21" s="68"/>
      <c r="KFC21" s="68"/>
      <c r="KFD21" s="112"/>
      <c r="KFE21" s="112"/>
      <c r="KFF21" s="112"/>
      <c r="KGC21" s="5"/>
      <c r="KGD21" s="397"/>
      <c r="KGE21" s="397"/>
      <c r="KGF21" s="397"/>
      <c r="KGG21" s="397"/>
      <c r="KGH21" s="397"/>
      <c r="KGI21" s="397"/>
      <c r="KGJ21" s="397"/>
      <c r="KGK21" s="397"/>
      <c r="KGL21" s="397"/>
      <c r="KGM21" s="397"/>
      <c r="KGN21" s="397"/>
      <c r="KGO21" s="397"/>
      <c r="KGP21" s="397"/>
      <c r="KGQ21" s="397"/>
      <c r="KGR21" s="397"/>
      <c r="KGS21" s="397"/>
      <c r="KGT21" s="397"/>
      <c r="KGU21" s="397"/>
      <c r="KGV21" s="397"/>
      <c r="KGW21" s="397"/>
      <c r="KGX21" s="5"/>
      <c r="KGY21" s="5"/>
      <c r="KGZ21" s="376"/>
      <c r="KHA21" s="386"/>
      <c r="KHB21" s="386"/>
      <c r="KHC21" s="312"/>
      <c r="KHD21" s="389"/>
      <c r="KHE21" s="389"/>
      <c r="KHF21" s="389"/>
      <c r="KHG21" s="68"/>
      <c r="KHH21" s="68"/>
      <c r="KHI21" s="68"/>
      <c r="KHJ21" s="68"/>
      <c r="KHK21" s="68"/>
      <c r="KHL21" s="112"/>
      <c r="KHM21" s="112"/>
      <c r="KHN21" s="112"/>
      <c r="KIK21" s="5"/>
      <c r="KIL21" s="397"/>
      <c r="KIM21" s="397"/>
      <c r="KIN21" s="397"/>
      <c r="KIO21" s="397"/>
      <c r="KIP21" s="397"/>
      <c r="KIQ21" s="397"/>
      <c r="KIR21" s="397"/>
      <c r="KIS21" s="397"/>
      <c r="KIT21" s="397"/>
      <c r="KIU21" s="397"/>
      <c r="KIV21" s="397"/>
      <c r="KIW21" s="397"/>
      <c r="KIX21" s="397"/>
      <c r="KIY21" s="397"/>
      <c r="KIZ21" s="397"/>
      <c r="KJA21" s="397"/>
      <c r="KJB21" s="397"/>
      <c r="KJC21" s="397"/>
      <c r="KJD21" s="397"/>
      <c r="KJE21" s="397"/>
      <c r="KJF21" s="5"/>
      <c r="KJG21" s="5"/>
      <c r="KJH21" s="376"/>
      <c r="KJI21" s="386"/>
      <c r="KJJ21" s="386"/>
      <c r="KJK21" s="312"/>
      <c r="KJL21" s="389"/>
      <c r="KJM21" s="389"/>
      <c r="KJN21" s="389"/>
      <c r="KJO21" s="68"/>
      <c r="KJP21" s="68"/>
      <c r="KJQ21" s="68"/>
      <c r="KJR21" s="68"/>
      <c r="KJS21" s="68"/>
      <c r="KJT21" s="112"/>
      <c r="KJU21" s="112"/>
      <c r="KJV21" s="112"/>
      <c r="KKS21" s="5"/>
      <c r="KKT21" s="397"/>
      <c r="KKU21" s="397"/>
      <c r="KKV21" s="397"/>
      <c r="KKW21" s="397"/>
      <c r="KKX21" s="397"/>
      <c r="KKY21" s="397"/>
      <c r="KKZ21" s="397"/>
      <c r="KLA21" s="397"/>
      <c r="KLB21" s="397"/>
      <c r="KLC21" s="397"/>
      <c r="KLD21" s="397"/>
      <c r="KLE21" s="397"/>
      <c r="KLF21" s="397"/>
      <c r="KLG21" s="397"/>
      <c r="KLH21" s="397"/>
      <c r="KLI21" s="397"/>
      <c r="KLJ21" s="397"/>
      <c r="KLK21" s="397"/>
      <c r="KLL21" s="397"/>
      <c r="KLM21" s="397"/>
      <c r="KLN21" s="5"/>
      <c r="KLO21" s="5"/>
      <c r="KLP21" s="376"/>
      <c r="KLQ21" s="386"/>
      <c r="KLR21" s="386"/>
      <c r="KLS21" s="312"/>
      <c r="KLT21" s="389"/>
      <c r="KLU21" s="389"/>
      <c r="KLV21" s="389"/>
      <c r="KLW21" s="68"/>
      <c r="KLX21" s="68"/>
      <c r="KLY21" s="68"/>
      <c r="KLZ21" s="68"/>
      <c r="KMA21" s="68"/>
      <c r="KMB21" s="112"/>
      <c r="KMC21" s="112"/>
      <c r="KMD21" s="112"/>
      <c r="KNA21" s="5"/>
      <c r="KNB21" s="397"/>
      <c r="KNC21" s="397"/>
      <c r="KND21" s="397"/>
      <c r="KNE21" s="397"/>
      <c r="KNF21" s="397"/>
      <c r="KNG21" s="397"/>
      <c r="KNH21" s="397"/>
      <c r="KNI21" s="397"/>
      <c r="KNJ21" s="397"/>
      <c r="KNK21" s="397"/>
      <c r="KNL21" s="397"/>
      <c r="KNM21" s="397"/>
      <c r="KNN21" s="397"/>
      <c r="KNO21" s="397"/>
      <c r="KNP21" s="397"/>
      <c r="KNQ21" s="397"/>
      <c r="KNR21" s="397"/>
      <c r="KNS21" s="397"/>
      <c r="KNT21" s="397"/>
      <c r="KNU21" s="397"/>
      <c r="KNV21" s="5"/>
      <c r="KNW21" s="5"/>
      <c r="KNX21" s="376"/>
      <c r="KNY21" s="386"/>
      <c r="KNZ21" s="386"/>
      <c r="KOA21" s="312"/>
      <c r="KOB21" s="389"/>
      <c r="KOC21" s="389"/>
      <c r="KOD21" s="389"/>
      <c r="KOE21" s="68"/>
      <c r="KOF21" s="68"/>
      <c r="KOG21" s="68"/>
      <c r="KOH21" s="68"/>
      <c r="KOI21" s="68"/>
      <c r="KOJ21" s="112"/>
      <c r="KOK21" s="112"/>
      <c r="KOL21" s="112"/>
      <c r="KPI21" s="5"/>
      <c r="KPJ21" s="397"/>
      <c r="KPK21" s="397"/>
      <c r="KPL21" s="397"/>
      <c r="KPM21" s="397"/>
      <c r="KPN21" s="397"/>
      <c r="KPO21" s="397"/>
      <c r="KPP21" s="397"/>
      <c r="KPQ21" s="397"/>
      <c r="KPR21" s="397"/>
      <c r="KPS21" s="397"/>
      <c r="KPT21" s="397"/>
      <c r="KPU21" s="397"/>
      <c r="KPV21" s="397"/>
      <c r="KPW21" s="397"/>
      <c r="KPX21" s="397"/>
      <c r="KPY21" s="397"/>
      <c r="KPZ21" s="397"/>
      <c r="KQA21" s="397"/>
      <c r="KQB21" s="397"/>
      <c r="KQC21" s="397"/>
      <c r="KQD21" s="5"/>
      <c r="KQE21" s="5"/>
      <c r="KQF21" s="376"/>
      <c r="KQG21" s="386"/>
      <c r="KQH21" s="386"/>
      <c r="KQI21" s="312"/>
      <c r="KQJ21" s="389"/>
      <c r="KQK21" s="389"/>
      <c r="KQL21" s="389"/>
      <c r="KQM21" s="68"/>
      <c r="KQN21" s="68"/>
      <c r="KQO21" s="68"/>
      <c r="KQP21" s="68"/>
      <c r="KQQ21" s="68"/>
      <c r="KQR21" s="112"/>
      <c r="KQS21" s="112"/>
      <c r="KQT21" s="112"/>
      <c r="KRQ21" s="5"/>
      <c r="KRR21" s="397"/>
      <c r="KRS21" s="397"/>
      <c r="KRT21" s="397"/>
      <c r="KRU21" s="397"/>
      <c r="KRV21" s="397"/>
      <c r="KRW21" s="397"/>
      <c r="KRX21" s="397"/>
      <c r="KRY21" s="397"/>
      <c r="KRZ21" s="397"/>
      <c r="KSA21" s="397"/>
      <c r="KSB21" s="397"/>
      <c r="KSC21" s="397"/>
      <c r="KSD21" s="397"/>
      <c r="KSE21" s="397"/>
      <c r="KSF21" s="397"/>
      <c r="KSG21" s="397"/>
      <c r="KSH21" s="397"/>
      <c r="KSI21" s="397"/>
      <c r="KSJ21" s="397"/>
      <c r="KSK21" s="397"/>
      <c r="KSL21" s="5"/>
      <c r="KSM21" s="5"/>
      <c r="KSN21" s="376"/>
      <c r="KSO21" s="386"/>
      <c r="KSP21" s="386"/>
      <c r="KSQ21" s="312"/>
      <c r="KSR21" s="389"/>
      <c r="KSS21" s="389"/>
      <c r="KST21" s="389"/>
      <c r="KSU21" s="68"/>
      <c r="KSV21" s="68"/>
      <c r="KSW21" s="68"/>
      <c r="KSX21" s="68"/>
      <c r="KSY21" s="68"/>
      <c r="KSZ21" s="112"/>
      <c r="KTA21" s="112"/>
      <c r="KTB21" s="112"/>
      <c r="KTY21" s="5"/>
      <c r="KTZ21" s="397"/>
      <c r="KUA21" s="397"/>
      <c r="KUB21" s="397"/>
      <c r="KUC21" s="397"/>
      <c r="KUD21" s="397"/>
      <c r="KUE21" s="397"/>
      <c r="KUF21" s="397"/>
      <c r="KUG21" s="397"/>
      <c r="KUH21" s="397"/>
      <c r="KUI21" s="397"/>
      <c r="KUJ21" s="397"/>
      <c r="KUK21" s="397"/>
      <c r="KUL21" s="397"/>
      <c r="KUM21" s="397"/>
      <c r="KUN21" s="397"/>
      <c r="KUO21" s="397"/>
      <c r="KUP21" s="397"/>
      <c r="KUQ21" s="397"/>
      <c r="KUR21" s="397"/>
      <c r="KUS21" s="397"/>
      <c r="KUT21" s="5"/>
      <c r="KUU21" s="5"/>
      <c r="KUV21" s="376"/>
      <c r="KUW21" s="386"/>
      <c r="KUX21" s="386"/>
      <c r="KUY21" s="312"/>
      <c r="KUZ21" s="389"/>
      <c r="KVA21" s="389"/>
      <c r="KVB21" s="389"/>
      <c r="KVC21" s="68"/>
      <c r="KVD21" s="68"/>
      <c r="KVE21" s="68"/>
      <c r="KVF21" s="68"/>
      <c r="KVG21" s="68"/>
      <c r="KVH21" s="112"/>
      <c r="KVI21" s="112"/>
      <c r="KVJ21" s="112"/>
      <c r="KWG21" s="5"/>
      <c r="KWH21" s="397"/>
      <c r="KWI21" s="397"/>
      <c r="KWJ21" s="397"/>
      <c r="KWK21" s="397"/>
      <c r="KWL21" s="397"/>
      <c r="KWM21" s="397"/>
      <c r="KWN21" s="397"/>
      <c r="KWO21" s="397"/>
      <c r="KWP21" s="397"/>
      <c r="KWQ21" s="397"/>
      <c r="KWR21" s="397"/>
      <c r="KWS21" s="397"/>
      <c r="KWT21" s="397"/>
      <c r="KWU21" s="397"/>
      <c r="KWV21" s="397"/>
      <c r="KWW21" s="397"/>
      <c r="KWX21" s="397"/>
      <c r="KWY21" s="397"/>
      <c r="KWZ21" s="397"/>
      <c r="KXA21" s="397"/>
      <c r="KXB21" s="5"/>
      <c r="KXC21" s="5"/>
      <c r="KXD21" s="376"/>
      <c r="KXE21" s="386"/>
      <c r="KXF21" s="386"/>
      <c r="KXG21" s="312"/>
      <c r="KXH21" s="389"/>
      <c r="KXI21" s="389"/>
      <c r="KXJ21" s="389"/>
      <c r="KXK21" s="68"/>
      <c r="KXL21" s="68"/>
      <c r="KXM21" s="68"/>
      <c r="KXN21" s="68"/>
      <c r="KXO21" s="68"/>
      <c r="KXP21" s="112"/>
      <c r="KXQ21" s="112"/>
      <c r="KXR21" s="112"/>
      <c r="KYO21" s="5"/>
      <c r="KYP21" s="397"/>
      <c r="KYQ21" s="397"/>
      <c r="KYR21" s="397"/>
      <c r="KYS21" s="397"/>
      <c r="KYT21" s="397"/>
      <c r="KYU21" s="397"/>
      <c r="KYV21" s="397"/>
      <c r="KYW21" s="397"/>
      <c r="KYX21" s="397"/>
      <c r="KYY21" s="397"/>
      <c r="KYZ21" s="397"/>
      <c r="KZA21" s="397"/>
      <c r="KZB21" s="397"/>
      <c r="KZC21" s="397"/>
      <c r="KZD21" s="397"/>
      <c r="KZE21" s="397"/>
      <c r="KZF21" s="397"/>
      <c r="KZG21" s="397"/>
      <c r="KZH21" s="397"/>
      <c r="KZI21" s="397"/>
      <c r="KZJ21" s="5"/>
      <c r="KZK21" s="5"/>
      <c r="KZL21" s="376"/>
      <c r="KZM21" s="386"/>
      <c r="KZN21" s="386"/>
      <c r="KZO21" s="312"/>
      <c r="KZP21" s="389"/>
      <c r="KZQ21" s="389"/>
      <c r="KZR21" s="389"/>
      <c r="KZS21" s="68"/>
      <c r="KZT21" s="68"/>
      <c r="KZU21" s="68"/>
      <c r="KZV21" s="68"/>
      <c r="KZW21" s="68"/>
      <c r="KZX21" s="112"/>
      <c r="KZY21" s="112"/>
      <c r="KZZ21" s="112"/>
      <c r="LAW21" s="5"/>
      <c r="LAX21" s="397"/>
      <c r="LAY21" s="397"/>
      <c r="LAZ21" s="397"/>
      <c r="LBA21" s="397"/>
      <c r="LBB21" s="397"/>
      <c r="LBC21" s="397"/>
      <c r="LBD21" s="397"/>
      <c r="LBE21" s="397"/>
      <c r="LBF21" s="397"/>
      <c r="LBG21" s="397"/>
      <c r="LBH21" s="397"/>
      <c r="LBI21" s="397"/>
      <c r="LBJ21" s="397"/>
      <c r="LBK21" s="397"/>
      <c r="LBL21" s="397"/>
      <c r="LBM21" s="397"/>
      <c r="LBN21" s="397"/>
      <c r="LBO21" s="397"/>
      <c r="LBP21" s="397"/>
      <c r="LBQ21" s="397"/>
      <c r="LBR21" s="5"/>
      <c r="LBS21" s="5"/>
      <c r="LBT21" s="376"/>
      <c r="LBU21" s="386"/>
      <c r="LBV21" s="386"/>
      <c r="LBW21" s="312"/>
      <c r="LBX21" s="389"/>
      <c r="LBY21" s="389"/>
      <c r="LBZ21" s="389"/>
      <c r="LCA21" s="68"/>
      <c r="LCB21" s="68"/>
      <c r="LCC21" s="68"/>
      <c r="LCD21" s="68"/>
      <c r="LCE21" s="68"/>
      <c r="LCF21" s="112"/>
      <c r="LCG21" s="112"/>
      <c r="LCH21" s="112"/>
      <c r="LDE21" s="5"/>
      <c r="LDF21" s="397"/>
      <c r="LDG21" s="397"/>
      <c r="LDH21" s="397"/>
      <c r="LDI21" s="397"/>
      <c r="LDJ21" s="397"/>
      <c r="LDK21" s="397"/>
      <c r="LDL21" s="397"/>
      <c r="LDM21" s="397"/>
      <c r="LDN21" s="397"/>
      <c r="LDO21" s="397"/>
      <c r="LDP21" s="397"/>
      <c r="LDQ21" s="397"/>
      <c r="LDR21" s="397"/>
      <c r="LDS21" s="397"/>
      <c r="LDT21" s="397"/>
      <c r="LDU21" s="397"/>
      <c r="LDV21" s="397"/>
      <c r="LDW21" s="397"/>
      <c r="LDX21" s="397"/>
      <c r="LDY21" s="397"/>
      <c r="LDZ21" s="5"/>
      <c r="LEA21" s="5"/>
      <c r="LEB21" s="376"/>
      <c r="LEC21" s="386"/>
      <c r="LED21" s="386"/>
      <c r="LEE21" s="312"/>
      <c r="LEF21" s="389"/>
      <c r="LEG21" s="389"/>
      <c r="LEH21" s="389"/>
      <c r="LEI21" s="68"/>
      <c r="LEJ21" s="68"/>
      <c r="LEK21" s="68"/>
      <c r="LEL21" s="68"/>
      <c r="LEM21" s="68"/>
      <c r="LEN21" s="112"/>
      <c r="LEO21" s="112"/>
      <c r="LEP21" s="112"/>
      <c r="LFM21" s="5"/>
      <c r="LFN21" s="397"/>
      <c r="LFO21" s="397"/>
      <c r="LFP21" s="397"/>
      <c r="LFQ21" s="397"/>
      <c r="LFR21" s="397"/>
      <c r="LFS21" s="397"/>
      <c r="LFT21" s="397"/>
      <c r="LFU21" s="397"/>
      <c r="LFV21" s="397"/>
      <c r="LFW21" s="397"/>
      <c r="LFX21" s="397"/>
      <c r="LFY21" s="397"/>
      <c r="LFZ21" s="397"/>
      <c r="LGA21" s="397"/>
      <c r="LGB21" s="397"/>
      <c r="LGC21" s="397"/>
      <c r="LGD21" s="397"/>
      <c r="LGE21" s="397"/>
      <c r="LGF21" s="397"/>
      <c r="LGG21" s="397"/>
      <c r="LGH21" s="5"/>
      <c r="LGI21" s="5"/>
      <c r="LGJ21" s="376"/>
      <c r="LGK21" s="386"/>
      <c r="LGL21" s="386"/>
      <c r="LGM21" s="312"/>
      <c r="LGN21" s="389"/>
      <c r="LGO21" s="389"/>
      <c r="LGP21" s="389"/>
      <c r="LGQ21" s="68"/>
      <c r="LGR21" s="68"/>
      <c r="LGS21" s="68"/>
      <c r="LGT21" s="68"/>
      <c r="LGU21" s="68"/>
      <c r="LGV21" s="112"/>
      <c r="LGW21" s="112"/>
      <c r="LGX21" s="112"/>
      <c r="LHU21" s="5"/>
      <c r="LHV21" s="397"/>
      <c r="LHW21" s="397"/>
      <c r="LHX21" s="397"/>
      <c r="LHY21" s="397"/>
      <c r="LHZ21" s="397"/>
      <c r="LIA21" s="397"/>
      <c r="LIB21" s="397"/>
      <c r="LIC21" s="397"/>
      <c r="LID21" s="397"/>
      <c r="LIE21" s="397"/>
      <c r="LIF21" s="397"/>
      <c r="LIG21" s="397"/>
      <c r="LIH21" s="397"/>
      <c r="LII21" s="397"/>
      <c r="LIJ21" s="397"/>
      <c r="LIK21" s="397"/>
      <c r="LIL21" s="397"/>
      <c r="LIM21" s="397"/>
      <c r="LIN21" s="397"/>
      <c r="LIO21" s="397"/>
      <c r="LIP21" s="5"/>
      <c r="LIQ21" s="5"/>
      <c r="LIR21" s="376"/>
      <c r="LIS21" s="386"/>
      <c r="LIT21" s="386"/>
      <c r="LIU21" s="312"/>
      <c r="LIV21" s="389"/>
      <c r="LIW21" s="389"/>
      <c r="LIX21" s="389"/>
      <c r="LIY21" s="68"/>
      <c r="LIZ21" s="68"/>
      <c r="LJA21" s="68"/>
      <c r="LJB21" s="68"/>
      <c r="LJC21" s="68"/>
      <c r="LJD21" s="112"/>
      <c r="LJE21" s="112"/>
      <c r="LJF21" s="112"/>
      <c r="LKC21" s="5"/>
      <c r="LKD21" s="397"/>
      <c r="LKE21" s="397"/>
      <c r="LKF21" s="397"/>
      <c r="LKG21" s="397"/>
      <c r="LKH21" s="397"/>
      <c r="LKI21" s="397"/>
      <c r="LKJ21" s="397"/>
      <c r="LKK21" s="397"/>
      <c r="LKL21" s="397"/>
      <c r="LKM21" s="397"/>
      <c r="LKN21" s="397"/>
      <c r="LKO21" s="397"/>
      <c r="LKP21" s="397"/>
      <c r="LKQ21" s="397"/>
      <c r="LKR21" s="397"/>
      <c r="LKS21" s="397"/>
      <c r="LKT21" s="397"/>
      <c r="LKU21" s="397"/>
      <c r="LKV21" s="397"/>
      <c r="LKW21" s="397"/>
      <c r="LKX21" s="5"/>
      <c r="LKY21" s="5"/>
      <c r="LKZ21" s="376"/>
      <c r="LLA21" s="386"/>
      <c r="LLB21" s="386"/>
      <c r="LLC21" s="312"/>
      <c r="LLD21" s="389"/>
      <c r="LLE21" s="389"/>
      <c r="LLF21" s="389"/>
      <c r="LLG21" s="68"/>
      <c r="LLH21" s="68"/>
      <c r="LLI21" s="68"/>
      <c r="LLJ21" s="68"/>
      <c r="LLK21" s="68"/>
      <c r="LLL21" s="112"/>
      <c r="LLM21" s="112"/>
      <c r="LLN21" s="112"/>
      <c r="LMK21" s="5"/>
      <c r="LML21" s="397"/>
      <c r="LMM21" s="397"/>
      <c r="LMN21" s="397"/>
      <c r="LMO21" s="397"/>
      <c r="LMP21" s="397"/>
      <c r="LMQ21" s="397"/>
      <c r="LMR21" s="397"/>
      <c r="LMS21" s="397"/>
      <c r="LMT21" s="397"/>
      <c r="LMU21" s="397"/>
      <c r="LMV21" s="397"/>
      <c r="LMW21" s="397"/>
      <c r="LMX21" s="397"/>
      <c r="LMY21" s="397"/>
      <c r="LMZ21" s="397"/>
      <c r="LNA21" s="397"/>
      <c r="LNB21" s="397"/>
      <c r="LNC21" s="397"/>
      <c r="LND21" s="397"/>
      <c r="LNE21" s="397"/>
      <c r="LNF21" s="5"/>
      <c r="LNG21" s="5"/>
      <c r="LNH21" s="376"/>
      <c r="LNI21" s="386"/>
      <c r="LNJ21" s="386"/>
      <c r="LNK21" s="312"/>
      <c r="LNL21" s="389"/>
      <c r="LNM21" s="389"/>
      <c r="LNN21" s="389"/>
      <c r="LNO21" s="68"/>
      <c r="LNP21" s="68"/>
      <c r="LNQ21" s="68"/>
      <c r="LNR21" s="68"/>
      <c r="LNS21" s="68"/>
      <c r="LNT21" s="112"/>
      <c r="LNU21" s="112"/>
      <c r="LNV21" s="112"/>
      <c r="LOS21" s="5"/>
      <c r="LOT21" s="397"/>
      <c r="LOU21" s="397"/>
      <c r="LOV21" s="397"/>
      <c r="LOW21" s="397"/>
      <c r="LOX21" s="397"/>
      <c r="LOY21" s="397"/>
      <c r="LOZ21" s="397"/>
      <c r="LPA21" s="397"/>
      <c r="LPB21" s="397"/>
      <c r="LPC21" s="397"/>
      <c r="LPD21" s="397"/>
      <c r="LPE21" s="397"/>
      <c r="LPF21" s="397"/>
      <c r="LPG21" s="397"/>
      <c r="LPH21" s="397"/>
      <c r="LPI21" s="397"/>
      <c r="LPJ21" s="397"/>
      <c r="LPK21" s="397"/>
      <c r="LPL21" s="397"/>
      <c r="LPM21" s="397"/>
      <c r="LPN21" s="5"/>
      <c r="LPO21" s="5"/>
      <c r="LPP21" s="376"/>
      <c r="LPQ21" s="386"/>
      <c r="LPR21" s="386"/>
      <c r="LPS21" s="312"/>
      <c r="LPT21" s="389"/>
      <c r="LPU21" s="389"/>
      <c r="LPV21" s="389"/>
      <c r="LPW21" s="68"/>
      <c r="LPX21" s="68"/>
      <c r="LPY21" s="68"/>
      <c r="LPZ21" s="68"/>
      <c r="LQA21" s="68"/>
      <c r="LQB21" s="112"/>
      <c r="LQC21" s="112"/>
      <c r="LQD21" s="112"/>
      <c r="LRA21" s="5"/>
      <c r="LRB21" s="397"/>
      <c r="LRC21" s="397"/>
      <c r="LRD21" s="397"/>
      <c r="LRE21" s="397"/>
      <c r="LRF21" s="397"/>
      <c r="LRG21" s="397"/>
      <c r="LRH21" s="397"/>
      <c r="LRI21" s="397"/>
      <c r="LRJ21" s="397"/>
      <c r="LRK21" s="397"/>
      <c r="LRL21" s="397"/>
      <c r="LRM21" s="397"/>
      <c r="LRN21" s="397"/>
      <c r="LRO21" s="397"/>
      <c r="LRP21" s="397"/>
      <c r="LRQ21" s="397"/>
      <c r="LRR21" s="397"/>
      <c r="LRS21" s="397"/>
      <c r="LRT21" s="397"/>
      <c r="LRU21" s="397"/>
      <c r="LRV21" s="5"/>
      <c r="LRW21" s="5"/>
      <c r="LRX21" s="376"/>
      <c r="LRY21" s="386"/>
      <c r="LRZ21" s="386"/>
      <c r="LSA21" s="312"/>
      <c r="LSB21" s="389"/>
      <c r="LSC21" s="389"/>
      <c r="LSD21" s="389"/>
      <c r="LSE21" s="68"/>
      <c r="LSF21" s="68"/>
      <c r="LSG21" s="68"/>
      <c r="LSH21" s="68"/>
      <c r="LSI21" s="68"/>
      <c r="LSJ21" s="112"/>
      <c r="LSK21" s="112"/>
      <c r="LSL21" s="112"/>
      <c r="LTI21" s="5"/>
      <c r="LTJ21" s="397"/>
      <c r="LTK21" s="397"/>
      <c r="LTL21" s="397"/>
      <c r="LTM21" s="397"/>
      <c r="LTN21" s="397"/>
      <c r="LTO21" s="397"/>
      <c r="LTP21" s="397"/>
      <c r="LTQ21" s="397"/>
      <c r="LTR21" s="397"/>
      <c r="LTS21" s="397"/>
      <c r="LTT21" s="397"/>
      <c r="LTU21" s="397"/>
      <c r="LTV21" s="397"/>
      <c r="LTW21" s="397"/>
      <c r="LTX21" s="397"/>
      <c r="LTY21" s="397"/>
      <c r="LTZ21" s="397"/>
      <c r="LUA21" s="397"/>
      <c r="LUB21" s="397"/>
      <c r="LUC21" s="397"/>
      <c r="LUD21" s="5"/>
      <c r="LUE21" s="5"/>
      <c r="LUF21" s="376"/>
      <c r="LUG21" s="386"/>
      <c r="LUH21" s="386"/>
      <c r="LUI21" s="312"/>
      <c r="LUJ21" s="389"/>
      <c r="LUK21" s="389"/>
      <c r="LUL21" s="389"/>
      <c r="LUM21" s="68"/>
      <c r="LUN21" s="68"/>
      <c r="LUO21" s="68"/>
      <c r="LUP21" s="68"/>
      <c r="LUQ21" s="68"/>
      <c r="LUR21" s="112"/>
      <c r="LUS21" s="112"/>
      <c r="LUT21" s="112"/>
      <c r="LVQ21" s="5"/>
      <c r="LVR21" s="397"/>
      <c r="LVS21" s="397"/>
      <c r="LVT21" s="397"/>
      <c r="LVU21" s="397"/>
      <c r="LVV21" s="397"/>
      <c r="LVW21" s="397"/>
      <c r="LVX21" s="397"/>
      <c r="LVY21" s="397"/>
      <c r="LVZ21" s="397"/>
      <c r="LWA21" s="397"/>
      <c r="LWB21" s="397"/>
      <c r="LWC21" s="397"/>
      <c r="LWD21" s="397"/>
      <c r="LWE21" s="397"/>
      <c r="LWF21" s="397"/>
      <c r="LWG21" s="397"/>
      <c r="LWH21" s="397"/>
      <c r="LWI21" s="397"/>
      <c r="LWJ21" s="397"/>
      <c r="LWK21" s="397"/>
      <c r="LWL21" s="5"/>
      <c r="LWM21" s="5"/>
      <c r="LWN21" s="376"/>
      <c r="LWO21" s="386"/>
      <c r="LWP21" s="386"/>
      <c r="LWQ21" s="312"/>
      <c r="LWR21" s="389"/>
      <c r="LWS21" s="389"/>
      <c r="LWT21" s="389"/>
      <c r="LWU21" s="68"/>
      <c r="LWV21" s="68"/>
      <c r="LWW21" s="68"/>
      <c r="LWX21" s="68"/>
      <c r="LWY21" s="68"/>
      <c r="LWZ21" s="112"/>
      <c r="LXA21" s="112"/>
      <c r="LXB21" s="112"/>
      <c r="LXY21" s="5"/>
      <c r="LXZ21" s="397"/>
      <c r="LYA21" s="397"/>
      <c r="LYB21" s="397"/>
      <c r="LYC21" s="397"/>
      <c r="LYD21" s="397"/>
      <c r="LYE21" s="397"/>
      <c r="LYF21" s="397"/>
      <c r="LYG21" s="397"/>
      <c r="LYH21" s="397"/>
      <c r="LYI21" s="397"/>
      <c r="LYJ21" s="397"/>
      <c r="LYK21" s="397"/>
      <c r="LYL21" s="397"/>
      <c r="LYM21" s="397"/>
      <c r="LYN21" s="397"/>
      <c r="LYO21" s="397"/>
      <c r="LYP21" s="397"/>
      <c r="LYQ21" s="397"/>
      <c r="LYR21" s="397"/>
      <c r="LYS21" s="397"/>
      <c r="LYT21" s="5"/>
      <c r="LYU21" s="5"/>
      <c r="LYV21" s="376"/>
      <c r="LYW21" s="386"/>
      <c r="LYX21" s="386"/>
      <c r="LYY21" s="312"/>
      <c r="LYZ21" s="389"/>
      <c r="LZA21" s="389"/>
      <c r="LZB21" s="389"/>
      <c r="LZC21" s="68"/>
      <c r="LZD21" s="68"/>
      <c r="LZE21" s="68"/>
      <c r="LZF21" s="68"/>
      <c r="LZG21" s="68"/>
      <c r="LZH21" s="112"/>
      <c r="LZI21" s="112"/>
      <c r="LZJ21" s="112"/>
      <c r="MAG21" s="5"/>
      <c r="MAH21" s="397"/>
      <c r="MAI21" s="397"/>
      <c r="MAJ21" s="397"/>
      <c r="MAK21" s="397"/>
      <c r="MAL21" s="397"/>
      <c r="MAM21" s="397"/>
      <c r="MAN21" s="397"/>
      <c r="MAO21" s="397"/>
      <c r="MAP21" s="397"/>
      <c r="MAQ21" s="397"/>
      <c r="MAR21" s="397"/>
      <c r="MAS21" s="397"/>
      <c r="MAT21" s="397"/>
      <c r="MAU21" s="397"/>
      <c r="MAV21" s="397"/>
      <c r="MAW21" s="397"/>
      <c r="MAX21" s="397"/>
      <c r="MAY21" s="397"/>
      <c r="MAZ21" s="397"/>
      <c r="MBA21" s="397"/>
      <c r="MBB21" s="5"/>
      <c r="MBC21" s="5"/>
      <c r="MBD21" s="376"/>
      <c r="MBE21" s="386"/>
      <c r="MBF21" s="386"/>
      <c r="MBG21" s="312"/>
      <c r="MBH21" s="389"/>
      <c r="MBI21" s="389"/>
      <c r="MBJ21" s="389"/>
      <c r="MBK21" s="68"/>
      <c r="MBL21" s="68"/>
      <c r="MBM21" s="68"/>
      <c r="MBN21" s="68"/>
      <c r="MBO21" s="68"/>
      <c r="MBP21" s="112"/>
      <c r="MBQ21" s="112"/>
      <c r="MBR21" s="112"/>
      <c r="MCO21" s="5"/>
      <c r="MCP21" s="397"/>
      <c r="MCQ21" s="397"/>
      <c r="MCR21" s="397"/>
      <c r="MCS21" s="397"/>
      <c r="MCT21" s="397"/>
      <c r="MCU21" s="397"/>
      <c r="MCV21" s="397"/>
      <c r="MCW21" s="397"/>
      <c r="MCX21" s="397"/>
      <c r="MCY21" s="397"/>
      <c r="MCZ21" s="397"/>
      <c r="MDA21" s="397"/>
      <c r="MDB21" s="397"/>
      <c r="MDC21" s="397"/>
      <c r="MDD21" s="397"/>
      <c r="MDE21" s="397"/>
      <c r="MDF21" s="397"/>
      <c r="MDG21" s="397"/>
      <c r="MDH21" s="397"/>
      <c r="MDI21" s="397"/>
      <c r="MDJ21" s="5"/>
      <c r="MDK21" s="5"/>
      <c r="MDL21" s="376"/>
      <c r="MDM21" s="386"/>
      <c r="MDN21" s="386"/>
      <c r="MDO21" s="312"/>
      <c r="MDP21" s="389"/>
      <c r="MDQ21" s="389"/>
      <c r="MDR21" s="389"/>
      <c r="MDS21" s="68"/>
      <c r="MDT21" s="68"/>
      <c r="MDU21" s="68"/>
      <c r="MDV21" s="68"/>
      <c r="MDW21" s="68"/>
      <c r="MDX21" s="112"/>
      <c r="MDY21" s="112"/>
      <c r="MDZ21" s="112"/>
      <c r="MEW21" s="5"/>
      <c r="MEX21" s="397"/>
      <c r="MEY21" s="397"/>
      <c r="MEZ21" s="397"/>
      <c r="MFA21" s="397"/>
      <c r="MFB21" s="397"/>
      <c r="MFC21" s="397"/>
      <c r="MFD21" s="397"/>
      <c r="MFE21" s="397"/>
      <c r="MFF21" s="397"/>
      <c r="MFG21" s="397"/>
      <c r="MFH21" s="397"/>
      <c r="MFI21" s="397"/>
      <c r="MFJ21" s="397"/>
      <c r="MFK21" s="397"/>
      <c r="MFL21" s="397"/>
      <c r="MFM21" s="397"/>
      <c r="MFN21" s="397"/>
      <c r="MFO21" s="397"/>
      <c r="MFP21" s="397"/>
      <c r="MFQ21" s="397"/>
      <c r="MFR21" s="5"/>
      <c r="MFS21" s="5"/>
      <c r="MFT21" s="376"/>
      <c r="MFU21" s="386"/>
      <c r="MFV21" s="386"/>
      <c r="MFW21" s="312"/>
      <c r="MFX21" s="389"/>
      <c r="MFY21" s="389"/>
      <c r="MFZ21" s="389"/>
      <c r="MGA21" s="68"/>
      <c r="MGB21" s="68"/>
      <c r="MGC21" s="68"/>
      <c r="MGD21" s="68"/>
      <c r="MGE21" s="68"/>
      <c r="MGF21" s="112"/>
      <c r="MGG21" s="112"/>
      <c r="MGH21" s="112"/>
      <c r="MHE21" s="5"/>
      <c r="MHF21" s="397"/>
      <c r="MHG21" s="397"/>
      <c r="MHH21" s="397"/>
      <c r="MHI21" s="397"/>
      <c r="MHJ21" s="397"/>
      <c r="MHK21" s="397"/>
      <c r="MHL21" s="397"/>
      <c r="MHM21" s="397"/>
      <c r="MHN21" s="397"/>
      <c r="MHO21" s="397"/>
      <c r="MHP21" s="397"/>
      <c r="MHQ21" s="397"/>
      <c r="MHR21" s="397"/>
      <c r="MHS21" s="397"/>
      <c r="MHT21" s="397"/>
      <c r="MHU21" s="397"/>
      <c r="MHV21" s="397"/>
      <c r="MHW21" s="397"/>
      <c r="MHX21" s="397"/>
      <c r="MHY21" s="397"/>
      <c r="MHZ21" s="5"/>
      <c r="MIA21" s="5"/>
      <c r="MIB21" s="376"/>
      <c r="MIC21" s="386"/>
      <c r="MID21" s="386"/>
      <c r="MIE21" s="312"/>
      <c r="MIF21" s="389"/>
      <c r="MIG21" s="389"/>
      <c r="MIH21" s="389"/>
      <c r="MII21" s="68"/>
      <c r="MIJ21" s="68"/>
      <c r="MIK21" s="68"/>
      <c r="MIL21" s="68"/>
      <c r="MIM21" s="68"/>
      <c r="MIN21" s="112"/>
      <c r="MIO21" s="112"/>
      <c r="MIP21" s="112"/>
      <c r="MJM21" s="5"/>
      <c r="MJN21" s="397"/>
      <c r="MJO21" s="397"/>
      <c r="MJP21" s="397"/>
      <c r="MJQ21" s="397"/>
      <c r="MJR21" s="397"/>
      <c r="MJS21" s="397"/>
      <c r="MJT21" s="397"/>
      <c r="MJU21" s="397"/>
      <c r="MJV21" s="397"/>
      <c r="MJW21" s="397"/>
      <c r="MJX21" s="397"/>
      <c r="MJY21" s="397"/>
      <c r="MJZ21" s="397"/>
      <c r="MKA21" s="397"/>
      <c r="MKB21" s="397"/>
      <c r="MKC21" s="397"/>
      <c r="MKD21" s="397"/>
      <c r="MKE21" s="397"/>
      <c r="MKF21" s="397"/>
      <c r="MKG21" s="397"/>
      <c r="MKH21" s="5"/>
      <c r="MKI21" s="5"/>
      <c r="MKJ21" s="376"/>
      <c r="MKK21" s="386"/>
      <c r="MKL21" s="386"/>
      <c r="MKM21" s="312"/>
      <c r="MKN21" s="389"/>
      <c r="MKO21" s="389"/>
      <c r="MKP21" s="389"/>
      <c r="MKQ21" s="68"/>
      <c r="MKR21" s="68"/>
      <c r="MKS21" s="68"/>
      <c r="MKT21" s="68"/>
      <c r="MKU21" s="68"/>
      <c r="MKV21" s="112"/>
      <c r="MKW21" s="112"/>
      <c r="MKX21" s="112"/>
      <c r="MLU21" s="5"/>
      <c r="MLV21" s="397"/>
      <c r="MLW21" s="397"/>
      <c r="MLX21" s="397"/>
      <c r="MLY21" s="397"/>
      <c r="MLZ21" s="397"/>
      <c r="MMA21" s="397"/>
      <c r="MMB21" s="397"/>
      <c r="MMC21" s="397"/>
      <c r="MMD21" s="397"/>
      <c r="MME21" s="397"/>
      <c r="MMF21" s="397"/>
      <c r="MMG21" s="397"/>
      <c r="MMH21" s="397"/>
      <c r="MMI21" s="397"/>
      <c r="MMJ21" s="397"/>
      <c r="MMK21" s="397"/>
      <c r="MML21" s="397"/>
      <c r="MMM21" s="397"/>
      <c r="MMN21" s="397"/>
      <c r="MMO21" s="397"/>
      <c r="MMP21" s="5"/>
      <c r="MMQ21" s="5"/>
      <c r="MMR21" s="376"/>
      <c r="MMS21" s="386"/>
      <c r="MMT21" s="386"/>
      <c r="MMU21" s="312"/>
      <c r="MMV21" s="389"/>
      <c r="MMW21" s="389"/>
      <c r="MMX21" s="389"/>
      <c r="MMY21" s="68"/>
      <c r="MMZ21" s="68"/>
      <c r="MNA21" s="68"/>
      <c r="MNB21" s="68"/>
      <c r="MNC21" s="68"/>
      <c r="MND21" s="112"/>
      <c r="MNE21" s="112"/>
      <c r="MNF21" s="112"/>
      <c r="MOC21" s="5"/>
      <c r="MOD21" s="397"/>
      <c r="MOE21" s="397"/>
      <c r="MOF21" s="397"/>
      <c r="MOG21" s="397"/>
      <c r="MOH21" s="397"/>
      <c r="MOI21" s="397"/>
      <c r="MOJ21" s="397"/>
      <c r="MOK21" s="397"/>
      <c r="MOL21" s="397"/>
      <c r="MOM21" s="397"/>
      <c r="MON21" s="397"/>
      <c r="MOO21" s="397"/>
      <c r="MOP21" s="397"/>
      <c r="MOQ21" s="397"/>
      <c r="MOR21" s="397"/>
      <c r="MOS21" s="397"/>
      <c r="MOT21" s="397"/>
      <c r="MOU21" s="397"/>
      <c r="MOV21" s="397"/>
      <c r="MOW21" s="397"/>
      <c r="MOX21" s="5"/>
      <c r="MOY21" s="5"/>
      <c r="MOZ21" s="376"/>
      <c r="MPA21" s="386"/>
      <c r="MPB21" s="386"/>
      <c r="MPC21" s="312"/>
      <c r="MPD21" s="389"/>
      <c r="MPE21" s="389"/>
      <c r="MPF21" s="389"/>
      <c r="MPG21" s="68"/>
      <c r="MPH21" s="68"/>
      <c r="MPI21" s="68"/>
      <c r="MPJ21" s="68"/>
      <c r="MPK21" s="68"/>
      <c r="MPL21" s="112"/>
      <c r="MPM21" s="112"/>
      <c r="MPN21" s="112"/>
      <c r="MQK21" s="5"/>
      <c r="MQL21" s="397"/>
      <c r="MQM21" s="397"/>
      <c r="MQN21" s="397"/>
      <c r="MQO21" s="397"/>
      <c r="MQP21" s="397"/>
      <c r="MQQ21" s="397"/>
      <c r="MQR21" s="397"/>
      <c r="MQS21" s="397"/>
      <c r="MQT21" s="397"/>
      <c r="MQU21" s="397"/>
      <c r="MQV21" s="397"/>
      <c r="MQW21" s="397"/>
      <c r="MQX21" s="397"/>
      <c r="MQY21" s="397"/>
      <c r="MQZ21" s="397"/>
      <c r="MRA21" s="397"/>
      <c r="MRB21" s="397"/>
      <c r="MRC21" s="397"/>
      <c r="MRD21" s="397"/>
      <c r="MRE21" s="397"/>
      <c r="MRF21" s="5"/>
      <c r="MRG21" s="5"/>
      <c r="MRH21" s="376"/>
      <c r="MRI21" s="386"/>
      <c r="MRJ21" s="386"/>
      <c r="MRK21" s="312"/>
      <c r="MRL21" s="389"/>
      <c r="MRM21" s="389"/>
      <c r="MRN21" s="389"/>
      <c r="MRO21" s="68"/>
      <c r="MRP21" s="68"/>
      <c r="MRQ21" s="68"/>
      <c r="MRR21" s="68"/>
      <c r="MRS21" s="68"/>
      <c r="MRT21" s="112"/>
      <c r="MRU21" s="112"/>
      <c r="MRV21" s="112"/>
      <c r="MSS21" s="5"/>
      <c r="MST21" s="397"/>
      <c r="MSU21" s="397"/>
      <c r="MSV21" s="397"/>
      <c r="MSW21" s="397"/>
      <c r="MSX21" s="397"/>
      <c r="MSY21" s="397"/>
      <c r="MSZ21" s="397"/>
      <c r="MTA21" s="397"/>
      <c r="MTB21" s="397"/>
      <c r="MTC21" s="397"/>
      <c r="MTD21" s="397"/>
      <c r="MTE21" s="397"/>
      <c r="MTF21" s="397"/>
      <c r="MTG21" s="397"/>
      <c r="MTH21" s="397"/>
      <c r="MTI21" s="397"/>
      <c r="MTJ21" s="397"/>
      <c r="MTK21" s="397"/>
      <c r="MTL21" s="397"/>
      <c r="MTM21" s="397"/>
      <c r="MTN21" s="5"/>
      <c r="MTO21" s="5"/>
      <c r="MTP21" s="376"/>
      <c r="MTQ21" s="386"/>
      <c r="MTR21" s="386"/>
      <c r="MTS21" s="312"/>
      <c r="MTT21" s="389"/>
      <c r="MTU21" s="389"/>
      <c r="MTV21" s="389"/>
      <c r="MTW21" s="68"/>
      <c r="MTX21" s="68"/>
      <c r="MTY21" s="68"/>
      <c r="MTZ21" s="68"/>
      <c r="MUA21" s="68"/>
      <c r="MUB21" s="112"/>
      <c r="MUC21" s="112"/>
      <c r="MUD21" s="112"/>
      <c r="MVA21" s="5"/>
      <c r="MVB21" s="397"/>
      <c r="MVC21" s="397"/>
      <c r="MVD21" s="397"/>
      <c r="MVE21" s="397"/>
      <c r="MVF21" s="397"/>
      <c r="MVG21" s="397"/>
      <c r="MVH21" s="397"/>
      <c r="MVI21" s="397"/>
      <c r="MVJ21" s="397"/>
      <c r="MVK21" s="397"/>
      <c r="MVL21" s="397"/>
      <c r="MVM21" s="397"/>
      <c r="MVN21" s="397"/>
      <c r="MVO21" s="397"/>
      <c r="MVP21" s="397"/>
      <c r="MVQ21" s="397"/>
      <c r="MVR21" s="397"/>
      <c r="MVS21" s="397"/>
      <c r="MVT21" s="397"/>
      <c r="MVU21" s="397"/>
      <c r="MVV21" s="5"/>
      <c r="MVW21" s="5"/>
      <c r="MVX21" s="376"/>
      <c r="MVY21" s="386"/>
      <c r="MVZ21" s="386"/>
      <c r="MWA21" s="312"/>
      <c r="MWB21" s="389"/>
      <c r="MWC21" s="389"/>
      <c r="MWD21" s="389"/>
      <c r="MWE21" s="68"/>
      <c r="MWF21" s="68"/>
      <c r="MWG21" s="68"/>
      <c r="MWH21" s="68"/>
      <c r="MWI21" s="68"/>
      <c r="MWJ21" s="112"/>
      <c r="MWK21" s="112"/>
      <c r="MWL21" s="112"/>
      <c r="MXI21" s="5"/>
      <c r="MXJ21" s="397"/>
      <c r="MXK21" s="397"/>
      <c r="MXL21" s="397"/>
      <c r="MXM21" s="397"/>
      <c r="MXN21" s="397"/>
      <c r="MXO21" s="397"/>
      <c r="MXP21" s="397"/>
      <c r="MXQ21" s="397"/>
      <c r="MXR21" s="397"/>
      <c r="MXS21" s="397"/>
      <c r="MXT21" s="397"/>
      <c r="MXU21" s="397"/>
      <c r="MXV21" s="397"/>
      <c r="MXW21" s="397"/>
      <c r="MXX21" s="397"/>
      <c r="MXY21" s="397"/>
      <c r="MXZ21" s="397"/>
      <c r="MYA21" s="397"/>
      <c r="MYB21" s="397"/>
      <c r="MYC21" s="397"/>
      <c r="MYD21" s="5"/>
      <c r="MYE21" s="5"/>
      <c r="MYF21" s="376"/>
      <c r="MYG21" s="386"/>
      <c r="MYH21" s="386"/>
      <c r="MYI21" s="312"/>
      <c r="MYJ21" s="389"/>
      <c r="MYK21" s="389"/>
      <c r="MYL21" s="389"/>
      <c r="MYM21" s="68"/>
      <c r="MYN21" s="68"/>
      <c r="MYO21" s="68"/>
      <c r="MYP21" s="68"/>
      <c r="MYQ21" s="68"/>
      <c r="MYR21" s="112"/>
      <c r="MYS21" s="112"/>
      <c r="MYT21" s="112"/>
      <c r="MZQ21" s="5"/>
      <c r="MZR21" s="397"/>
      <c r="MZS21" s="397"/>
      <c r="MZT21" s="397"/>
      <c r="MZU21" s="397"/>
      <c r="MZV21" s="397"/>
      <c r="MZW21" s="397"/>
      <c r="MZX21" s="397"/>
      <c r="MZY21" s="397"/>
      <c r="MZZ21" s="397"/>
      <c r="NAA21" s="397"/>
      <c r="NAB21" s="397"/>
      <c r="NAC21" s="397"/>
      <c r="NAD21" s="397"/>
      <c r="NAE21" s="397"/>
      <c r="NAF21" s="397"/>
      <c r="NAG21" s="397"/>
      <c r="NAH21" s="397"/>
      <c r="NAI21" s="397"/>
      <c r="NAJ21" s="397"/>
      <c r="NAK21" s="397"/>
      <c r="NAL21" s="5"/>
      <c r="NAM21" s="5"/>
      <c r="NAN21" s="376"/>
      <c r="NAO21" s="386"/>
      <c r="NAP21" s="386"/>
      <c r="NAQ21" s="312"/>
      <c r="NAR21" s="389"/>
      <c r="NAS21" s="389"/>
      <c r="NAT21" s="389"/>
      <c r="NAU21" s="68"/>
      <c r="NAV21" s="68"/>
      <c r="NAW21" s="68"/>
      <c r="NAX21" s="68"/>
      <c r="NAY21" s="68"/>
      <c r="NAZ21" s="112"/>
      <c r="NBA21" s="112"/>
      <c r="NBB21" s="112"/>
      <c r="NBY21" s="5"/>
      <c r="NBZ21" s="397"/>
      <c r="NCA21" s="397"/>
      <c r="NCB21" s="397"/>
      <c r="NCC21" s="397"/>
      <c r="NCD21" s="397"/>
      <c r="NCE21" s="397"/>
      <c r="NCF21" s="397"/>
      <c r="NCG21" s="397"/>
      <c r="NCH21" s="397"/>
      <c r="NCI21" s="397"/>
      <c r="NCJ21" s="397"/>
      <c r="NCK21" s="397"/>
      <c r="NCL21" s="397"/>
      <c r="NCM21" s="397"/>
      <c r="NCN21" s="397"/>
      <c r="NCO21" s="397"/>
      <c r="NCP21" s="397"/>
      <c r="NCQ21" s="397"/>
      <c r="NCR21" s="397"/>
      <c r="NCS21" s="397"/>
      <c r="NCT21" s="5"/>
      <c r="NCU21" s="5"/>
      <c r="NCV21" s="376"/>
      <c r="NCW21" s="386"/>
      <c r="NCX21" s="386"/>
      <c r="NCY21" s="312"/>
      <c r="NCZ21" s="389"/>
      <c r="NDA21" s="389"/>
      <c r="NDB21" s="389"/>
      <c r="NDC21" s="68"/>
      <c r="NDD21" s="68"/>
      <c r="NDE21" s="68"/>
      <c r="NDF21" s="68"/>
      <c r="NDG21" s="68"/>
      <c r="NDH21" s="112"/>
      <c r="NDI21" s="112"/>
      <c r="NDJ21" s="112"/>
      <c r="NEG21" s="5"/>
      <c r="NEH21" s="397"/>
      <c r="NEI21" s="397"/>
      <c r="NEJ21" s="397"/>
      <c r="NEK21" s="397"/>
      <c r="NEL21" s="397"/>
      <c r="NEM21" s="397"/>
      <c r="NEN21" s="397"/>
      <c r="NEO21" s="397"/>
      <c r="NEP21" s="397"/>
      <c r="NEQ21" s="397"/>
      <c r="NER21" s="397"/>
      <c r="NES21" s="397"/>
      <c r="NET21" s="397"/>
      <c r="NEU21" s="397"/>
      <c r="NEV21" s="397"/>
      <c r="NEW21" s="397"/>
      <c r="NEX21" s="397"/>
      <c r="NEY21" s="397"/>
      <c r="NEZ21" s="397"/>
      <c r="NFA21" s="397"/>
      <c r="NFB21" s="5"/>
      <c r="NFC21" s="5"/>
      <c r="NFD21" s="376"/>
      <c r="NFE21" s="386"/>
      <c r="NFF21" s="386"/>
      <c r="NFG21" s="312"/>
      <c r="NFH21" s="389"/>
      <c r="NFI21" s="389"/>
      <c r="NFJ21" s="389"/>
      <c r="NFK21" s="68"/>
      <c r="NFL21" s="68"/>
      <c r="NFM21" s="68"/>
      <c r="NFN21" s="68"/>
      <c r="NFO21" s="68"/>
      <c r="NFP21" s="112"/>
      <c r="NFQ21" s="112"/>
      <c r="NFR21" s="112"/>
      <c r="NGO21" s="5"/>
      <c r="NGP21" s="397"/>
      <c r="NGQ21" s="397"/>
      <c r="NGR21" s="397"/>
      <c r="NGS21" s="397"/>
      <c r="NGT21" s="397"/>
      <c r="NGU21" s="397"/>
      <c r="NGV21" s="397"/>
      <c r="NGW21" s="397"/>
      <c r="NGX21" s="397"/>
      <c r="NGY21" s="397"/>
      <c r="NGZ21" s="397"/>
      <c r="NHA21" s="397"/>
      <c r="NHB21" s="397"/>
      <c r="NHC21" s="397"/>
      <c r="NHD21" s="397"/>
      <c r="NHE21" s="397"/>
      <c r="NHF21" s="397"/>
      <c r="NHG21" s="397"/>
      <c r="NHH21" s="397"/>
      <c r="NHI21" s="397"/>
      <c r="NHJ21" s="5"/>
      <c r="NHK21" s="5"/>
      <c r="NHL21" s="376"/>
      <c r="NHM21" s="386"/>
      <c r="NHN21" s="386"/>
      <c r="NHO21" s="312"/>
      <c r="NHP21" s="389"/>
      <c r="NHQ21" s="389"/>
      <c r="NHR21" s="389"/>
      <c r="NHS21" s="68"/>
      <c r="NHT21" s="68"/>
      <c r="NHU21" s="68"/>
      <c r="NHV21" s="68"/>
      <c r="NHW21" s="68"/>
      <c r="NHX21" s="112"/>
      <c r="NHY21" s="112"/>
      <c r="NHZ21" s="112"/>
      <c r="NIW21" s="5"/>
      <c r="NIX21" s="397"/>
      <c r="NIY21" s="397"/>
      <c r="NIZ21" s="397"/>
      <c r="NJA21" s="397"/>
      <c r="NJB21" s="397"/>
      <c r="NJC21" s="397"/>
      <c r="NJD21" s="397"/>
      <c r="NJE21" s="397"/>
      <c r="NJF21" s="397"/>
      <c r="NJG21" s="397"/>
      <c r="NJH21" s="397"/>
      <c r="NJI21" s="397"/>
      <c r="NJJ21" s="397"/>
      <c r="NJK21" s="397"/>
      <c r="NJL21" s="397"/>
      <c r="NJM21" s="397"/>
      <c r="NJN21" s="397"/>
      <c r="NJO21" s="397"/>
      <c r="NJP21" s="397"/>
      <c r="NJQ21" s="397"/>
      <c r="NJR21" s="5"/>
      <c r="NJS21" s="5"/>
      <c r="NJT21" s="376"/>
      <c r="NJU21" s="386"/>
      <c r="NJV21" s="386"/>
      <c r="NJW21" s="312"/>
      <c r="NJX21" s="389"/>
      <c r="NJY21" s="389"/>
      <c r="NJZ21" s="389"/>
      <c r="NKA21" s="68"/>
      <c r="NKB21" s="68"/>
      <c r="NKC21" s="68"/>
      <c r="NKD21" s="68"/>
      <c r="NKE21" s="68"/>
      <c r="NKF21" s="112"/>
      <c r="NKG21" s="112"/>
      <c r="NKH21" s="112"/>
      <c r="NLE21" s="5"/>
      <c r="NLF21" s="397"/>
      <c r="NLG21" s="397"/>
      <c r="NLH21" s="397"/>
      <c r="NLI21" s="397"/>
      <c r="NLJ21" s="397"/>
      <c r="NLK21" s="397"/>
      <c r="NLL21" s="397"/>
      <c r="NLM21" s="397"/>
      <c r="NLN21" s="397"/>
      <c r="NLO21" s="397"/>
      <c r="NLP21" s="397"/>
      <c r="NLQ21" s="397"/>
      <c r="NLR21" s="397"/>
      <c r="NLS21" s="397"/>
      <c r="NLT21" s="397"/>
      <c r="NLU21" s="397"/>
      <c r="NLV21" s="397"/>
      <c r="NLW21" s="397"/>
      <c r="NLX21" s="397"/>
      <c r="NLY21" s="397"/>
      <c r="NLZ21" s="5"/>
      <c r="NMA21" s="5"/>
      <c r="NMB21" s="376"/>
      <c r="NMC21" s="386"/>
      <c r="NMD21" s="386"/>
      <c r="NME21" s="312"/>
      <c r="NMF21" s="389"/>
      <c r="NMG21" s="389"/>
      <c r="NMH21" s="389"/>
      <c r="NMI21" s="68"/>
      <c r="NMJ21" s="68"/>
      <c r="NMK21" s="68"/>
      <c r="NML21" s="68"/>
      <c r="NMM21" s="68"/>
      <c r="NMN21" s="112"/>
      <c r="NMO21" s="112"/>
      <c r="NMP21" s="112"/>
      <c r="NNM21" s="5"/>
      <c r="NNN21" s="397"/>
      <c r="NNO21" s="397"/>
      <c r="NNP21" s="397"/>
      <c r="NNQ21" s="397"/>
      <c r="NNR21" s="397"/>
      <c r="NNS21" s="397"/>
      <c r="NNT21" s="397"/>
      <c r="NNU21" s="397"/>
      <c r="NNV21" s="397"/>
      <c r="NNW21" s="397"/>
      <c r="NNX21" s="397"/>
      <c r="NNY21" s="397"/>
      <c r="NNZ21" s="397"/>
      <c r="NOA21" s="397"/>
      <c r="NOB21" s="397"/>
      <c r="NOC21" s="397"/>
      <c r="NOD21" s="397"/>
      <c r="NOE21" s="397"/>
      <c r="NOF21" s="397"/>
      <c r="NOG21" s="397"/>
      <c r="NOH21" s="5"/>
      <c r="NOI21" s="5"/>
      <c r="NOJ21" s="376"/>
      <c r="NOK21" s="386"/>
      <c r="NOL21" s="386"/>
      <c r="NOM21" s="312"/>
      <c r="NON21" s="389"/>
      <c r="NOO21" s="389"/>
      <c r="NOP21" s="389"/>
      <c r="NOQ21" s="68"/>
      <c r="NOR21" s="68"/>
      <c r="NOS21" s="68"/>
      <c r="NOT21" s="68"/>
      <c r="NOU21" s="68"/>
      <c r="NOV21" s="112"/>
      <c r="NOW21" s="112"/>
      <c r="NOX21" s="112"/>
      <c r="NPU21" s="5"/>
      <c r="NPV21" s="397"/>
      <c r="NPW21" s="397"/>
      <c r="NPX21" s="397"/>
      <c r="NPY21" s="397"/>
      <c r="NPZ21" s="397"/>
      <c r="NQA21" s="397"/>
      <c r="NQB21" s="397"/>
      <c r="NQC21" s="397"/>
      <c r="NQD21" s="397"/>
      <c r="NQE21" s="397"/>
      <c r="NQF21" s="397"/>
      <c r="NQG21" s="397"/>
      <c r="NQH21" s="397"/>
      <c r="NQI21" s="397"/>
      <c r="NQJ21" s="397"/>
      <c r="NQK21" s="397"/>
      <c r="NQL21" s="397"/>
      <c r="NQM21" s="397"/>
      <c r="NQN21" s="397"/>
      <c r="NQO21" s="397"/>
      <c r="NQP21" s="5"/>
      <c r="NQQ21" s="5"/>
      <c r="NQR21" s="376"/>
      <c r="NQS21" s="386"/>
      <c r="NQT21" s="386"/>
      <c r="NQU21" s="312"/>
      <c r="NQV21" s="389"/>
      <c r="NQW21" s="389"/>
      <c r="NQX21" s="389"/>
      <c r="NQY21" s="68"/>
      <c r="NQZ21" s="68"/>
      <c r="NRA21" s="68"/>
      <c r="NRB21" s="68"/>
      <c r="NRC21" s="68"/>
      <c r="NRD21" s="112"/>
      <c r="NRE21" s="112"/>
      <c r="NRF21" s="112"/>
      <c r="NSC21" s="5"/>
      <c r="NSD21" s="397"/>
      <c r="NSE21" s="397"/>
      <c r="NSF21" s="397"/>
      <c r="NSG21" s="397"/>
      <c r="NSH21" s="397"/>
      <c r="NSI21" s="397"/>
      <c r="NSJ21" s="397"/>
      <c r="NSK21" s="397"/>
      <c r="NSL21" s="397"/>
      <c r="NSM21" s="397"/>
      <c r="NSN21" s="397"/>
      <c r="NSO21" s="397"/>
      <c r="NSP21" s="397"/>
      <c r="NSQ21" s="397"/>
      <c r="NSR21" s="397"/>
      <c r="NSS21" s="397"/>
      <c r="NST21" s="397"/>
      <c r="NSU21" s="397"/>
      <c r="NSV21" s="397"/>
      <c r="NSW21" s="397"/>
      <c r="NSX21" s="5"/>
      <c r="NSY21" s="5"/>
      <c r="NSZ21" s="376"/>
      <c r="NTA21" s="386"/>
      <c r="NTB21" s="386"/>
      <c r="NTC21" s="312"/>
      <c r="NTD21" s="389"/>
      <c r="NTE21" s="389"/>
      <c r="NTF21" s="389"/>
      <c r="NTG21" s="68"/>
      <c r="NTH21" s="68"/>
      <c r="NTI21" s="68"/>
      <c r="NTJ21" s="68"/>
      <c r="NTK21" s="68"/>
      <c r="NTL21" s="112"/>
      <c r="NTM21" s="112"/>
      <c r="NTN21" s="112"/>
      <c r="NUK21" s="5"/>
      <c r="NUL21" s="397"/>
      <c r="NUM21" s="397"/>
      <c r="NUN21" s="397"/>
      <c r="NUO21" s="397"/>
      <c r="NUP21" s="397"/>
      <c r="NUQ21" s="397"/>
      <c r="NUR21" s="397"/>
      <c r="NUS21" s="397"/>
      <c r="NUT21" s="397"/>
      <c r="NUU21" s="397"/>
      <c r="NUV21" s="397"/>
      <c r="NUW21" s="397"/>
      <c r="NUX21" s="397"/>
      <c r="NUY21" s="397"/>
      <c r="NUZ21" s="397"/>
      <c r="NVA21" s="397"/>
      <c r="NVB21" s="397"/>
      <c r="NVC21" s="397"/>
      <c r="NVD21" s="397"/>
      <c r="NVE21" s="397"/>
      <c r="NVF21" s="5"/>
      <c r="NVG21" s="5"/>
      <c r="NVH21" s="376"/>
      <c r="NVI21" s="386"/>
      <c r="NVJ21" s="386"/>
      <c r="NVK21" s="312"/>
      <c r="NVL21" s="389"/>
      <c r="NVM21" s="389"/>
      <c r="NVN21" s="389"/>
      <c r="NVO21" s="68"/>
      <c r="NVP21" s="68"/>
      <c r="NVQ21" s="68"/>
      <c r="NVR21" s="68"/>
      <c r="NVS21" s="68"/>
      <c r="NVT21" s="112"/>
      <c r="NVU21" s="112"/>
      <c r="NVV21" s="112"/>
      <c r="NWS21" s="5"/>
      <c r="NWT21" s="397"/>
      <c r="NWU21" s="397"/>
      <c r="NWV21" s="397"/>
      <c r="NWW21" s="397"/>
      <c r="NWX21" s="397"/>
      <c r="NWY21" s="397"/>
      <c r="NWZ21" s="397"/>
      <c r="NXA21" s="397"/>
      <c r="NXB21" s="397"/>
      <c r="NXC21" s="397"/>
      <c r="NXD21" s="397"/>
      <c r="NXE21" s="397"/>
      <c r="NXF21" s="397"/>
      <c r="NXG21" s="397"/>
      <c r="NXH21" s="397"/>
      <c r="NXI21" s="397"/>
      <c r="NXJ21" s="397"/>
      <c r="NXK21" s="397"/>
      <c r="NXL21" s="397"/>
      <c r="NXM21" s="397"/>
      <c r="NXN21" s="5"/>
      <c r="NXO21" s="5"/>
      <c r="NXP21" s="376"/>
      <c r="NXQ21" s="386"/>
      <c r="NXR21" s="386"/>
      <c r="NXS21" s="312"/>
      <c r="NXT21" s="389"/>
      <c r="NXU21" s="389"/>
      <c r="NXV21" s="389"/>
      <c r="NXW21" s="68"/>
      <c r="NXX21" s="68"/>
      <c r="NXY21" s="68"/>
      <c r="NXZ21" s="68"/>
      <c r="NYA21" s="68"/>
      <c r="NYB21" s="112"/>
      <c r="NYC21" s="112"/>
      <c r="NYD21" s="112"/>
      <c r="NZA21" s="5"/>
      <c r="NZB21" s="397"/>
      <c r="NZC21" s="397"/>
      <c r="NZD21" s="397"/>
      <c r="NZE21" s="397"/>
      <c r="NZF21" s="397"/>
      <c r="NZG21" s="397"/>
      <c r="NZH21" s="397"/>
      <c r="NZI21" s="397"/>
      <c r="NZJ21" s="397"/>
      <c r="NZK21" s="397"/>
      <c r="NZL21" s="397"/>
      <c r="NZM21" s="397"/>
      <c r="NZN21" s="397"/>
      <c r="NZO21" s="397"/>
      <c r="NZP21" s="397"/>
      <c r="NZQ21" s="397"/>
      <c r="NZR21" s="397"/>
      <c r="NZS21" s="397"/>
      <c r="NZT21" s="397"/>
      <c r="NZU21" s="397"/>
      <c r="NZV21" s="5"/>
      <c r="NZW21" s="5"/>
      <c r="NZX21" s="376"/>
      <c r="NZY21" s="386"/>
      <c r="NZZ21" s="386"/>
      <c r="OAA21" s="312"/>
      <c r="OAB21" s="389"/>
      <c r="OAC21" s="389"/>
      <c r="OAD21" s="389"/>
      <c r="OAE21" s="68"/>
      <c r="OAF21" s="68"/>
      <c r="OAG21" s="68"/>
      <c r="OAH21" s="68"/>
      <c r="OAI21" s="68"/>
      <c r="OAJ21" s="112"/>
      <c r="OAK21" s="112"/>
      <c r="OAL21" s="112"/>
      <c r="OBI21" s="5"/>
      <c r="OBJ21" s="397"/>
      <c r="OBK21" s="397"/>
      <c r="OBL21" s="397"/>
      <c r="OBM21" s="397"/>
      <c r="OBN21" s="397"/>
      <c r="OBO21" s="397"/>
      <c r="OBP21" s="397"/>
      <c r="OBQ21" s="397"/>
      <c r="OBR21" s="397"/>
      <c r="OBS21" s="397"/>
      <c r="OBT21" s="397"/>
      <c r="OBU21" s="397"/>
      <c r="OBV21" s="397"/>
      <c r="OBW21" s="397"/>
      <c r="OBX21" s="397"/>
      <c r="OBY21" s="397"/>
      <c r="OBZ21" s="397"/>
      <c r="OCA21" s="397"/>
      <c r="OCB21" s="397"/>
      <c r="OCC21" s="397"/>
      <c r="OCD21" s="5"/>
      <c r="OCE21" s="5"/>
      <c r="OCF21" s="376"/>
      <c r="OCG21" s="386"/>
      <c r="OCH21" s="386"/>
      <c r="OCI21" s="312"/>
      <c r="OCJ21" s="389"/>
      <c r="OCK21" s="389"/>
      <c r="OCL21" s="389"/>
      <c r="OCM21" s="68"/>
      <c r="OCN21" s="68"/>
      <c r="OCO21" s="68"/>
      <c r="OCP21" s="68"/>
      <c r="OCQ21" s="68"/>
      <c r="OCR21" s="112"/>
      <c r="OCS21" s="112"/>
      <c r="OCT21" s="112"/>
      <c r="ODQ21" s="5"/>
      <c r="ODR21" s="397"/>
      <c r="ODS21" s="397"/>
      <c r="ODT21" s="397"/>
      <c r="ODU21" s="397"/>
      <c r="ODV21" s="397"/>
      <c r="ODW21" s="397"/>
      <c r="ODX21" s="397"/>
      <c r="ODY21" s="397"/>
      <c r="ODZ21" s="397"/>
      <c r="OEA21" s="397"/>
      <c r="OEB21" s="397"/>
      <c r="OEC21" s="397"/>
      <c r="OED21" s="397"/>
      <c r="OEE21" s="397"/>
      <c r="OEF21" s="397"/>
      <c r="OEG21" s="397"/>
      <c r="OEH21" s="397"/>
      <c r="OEI21" s="397"/>
      <c r="OEJ21" s="397"/>
      <c r="OEK21" s="397"/>
      <c r="OEL21" s="5"/>
      <c r="OEM21" s="5"/>
      <c r="OEN21" s="376"/>
      <c r="OEO21" s="386"/>
      <c r="OEP21" s="386"/>
      <c r="OEQ21" s="312"/>
      <c r="OER21" s="389"/>
      <c r="OES21" s="389"/>
      <c r="OET21" s="389"/>
      <c r="OEU21" s="68"/>
      <c r="OEV21" s="68"/>
      <c r="OEW21" s="68"/>
      <c r="OEX21" s="68"/>
      <c r="OEY21" s="68"/>
      <c r="OEZ21" s="112"/>
      <c r="OFA21" s="112"/>
      <c r="OFB21" s="112"/>
      <c r="OFY21" s="5"/>
      <c r="OFZ21" s="397"/>
      <c r="OGA21" s="397"/>
      <c r="OGB21" s="397"/>
      <c r="OGC21" s="397"/>
      <c r="OGD21" s="397"/>
      <c r="OGE21" s="397"/>
      <c r="OGF21" s="397"/>
      <c r="OGG21" s="397"/>
      <c r="OGH21" s="397"/>
      <c r="OGI21" s="397"/>
      <c r="OGJ21" s="397"/>
      <c r="OGK21" s="397"/>
      <c r="OGL21" s="397"/>
      <c r="OGM21" s="397"/>
      <c r="OGN21" s="397"/>
      <c r="OGO21" s="397"/>
      <c r="OGP21" s="397"/>
      <c r="OGQ21" s="397"/>
      <c r="OGR21" s="397"/>
      <c r="OGS21" s="397"/>
      <c r="OGT21" s="5"/>
      <c r="OGU21" s="5"/>
      <c r="OGV21" s="376"/>
      <c r="OGW21" s="386"/>
      <c r="OGX21" s="386"/>
      <c r="OGY21" s="312"/>
      <c r="OGZ21" s="389"/>
      <c r="OHA21" s="389"/>
      <c r="OHB21" s="389"/>
      <c r="OHC21" s="68"/>
      <c r="OHD21" s="68"/>
      <c r="OHE21" s="68"/>
      <c r="OHF21" s="68"/>
      <c r="OHG21" s="68"/>
      <c r="OHH21" s="112"/>
      <c r="OHI21" s="112"/>
      <c r="OHJ21" s="112"/>
      <c r="OIG21" s="5"/>
      <c r="OIH21" s="397"/>
      <c r="OII21" s="397"/>
      <c r="OIJ21" s="397"/>
      <c r="OIK21" s="397"/>
      <c r="OIL21" s="397"/>
      <c r="OIM21" s="397"/>
      <c r="OIN21" s="397"/>
      <c r="OIO21" s="397"/>
      <c r="OIP21" s="397"/>
      <c r="OIQ21" s="397"/>
      <c r="OIR21" s="397"/>
      <c r="OIS21" s="397"/>
      <c r="OIT21" s="397"/>
      <c r="OIU21" s="397"/>
      <c r="OIV21" s="397"/>
      <c r="OIW21" s="397"/>
      <c r="OIX21" s="397"/>
      <c r="OIY21" s="397"/>
      <c r="OIZ21" s="397"/>
      <c r="OJA21" s="397"/>
      <c r="OJB21" s="5"/>
      <c r="OJC21" s="5"/>
      <c r="OJD21" s="376"/>
      <c r="OJE21" s="386"/>
      <c r="OJF21" s="386"/>
      <c r="OJG21" s="312"/>
      <c r="OJH21" s="389"/>
      <c r="OJI21" s="389"/>
      <c r="OJJ21" s="389"/>
      <c r="OJK21" s="68"/>
      <c r="OJL21" s="68"/>
      <c r="OJM21" s="68"/>
      <c r="OJN21" s="68"/>
      <c r="OJO21" s="68"/>
      <c r="OJP21" s="112"/>
      <c r="OJQ21" s="112"/>
      <c r="OJR21" s="112"/>
      <c r="OKO21" s="5"/>
      <c r="OKP21" s="397"/>
      <c r="OKQ21" s="397"/>
      <c r="OKR21" s="397"/>
      <c r="OKS21" s="397"/>
      <c r="OKT21" s="397"/>
      <c r="OKU21" s="397"/>
      <c r="OKV21" s="397"/>
      <c r="OKW21" s="397"/>
      <c r="OKX21" s="397"/>
      <c r="OKY21" s="397"/>
      <c r="OKZ21" s="397"/>
      <c r="OLA21" s="397"/>
      <c r="OLB21" s="397"/>
      <c r="OLC21" s="397"/>
      <c r="OLD21" s="397"/>
      <c r="OLE21" s="397"/>
      <c r="OLF21" s="397"/>
      <c r="OLG21" s="397"/>
      <c r="OLH21" s="397"/>
      <c r="OLI21" s="397"/>
      <c r="OLJ21" s="5"/>
      <c r="OLK21" s="5"/>
      <c r="OLL21" s="376"/>
      <c r="OLM21" s="386"/>
      <c r="OLN21" s="386"/>
      <c r="OLO21" s="312"/>
      <c r="OLP21" s="389"/>
      <c r="OLQ21" s="389"/>
      <c r="OLR21" s="389"/>
      <c r="OLS21" s="68"/>
      <c r="OLT21" s="68"/>
      <c r="OLU21" s="68"/>
      <c r="OLV21" s="68"/>
      <c r="OLW21" s="68"/>
      <c r="OLX21" s="112"/>
      <c r="OLY21" s="112"/>
      <c r="OLZ21" s="112"/>
      <c r="OMW21" s="5"/>
      <c r="OMX21" s="397"/>
      <c r="OMY21" s="397"/>
      <c r="OMZ21" s="397"/>
      <c r="ONA21" s="397"/>
      <c r="ONB21" s="397"/>
      <c r="ONC21" s="397"/>
      <c r="OND21" s="397"/>
      <c r="ONE21" s="397"/>
      <c r="ONF21" s="397"/>
      <c r="ONG21" s="397"/>
      <c r="ONH21" s="397"/>
      <c r="ONI21" s="397"/>
      <c r="ONJ21" s="397"/>
      <c r="ONK21" s="397"/>
      <c r="ONL21" s="397"/>
      <c r="ONM21" s="397"/>
      <c r="ONN21" s="397"/>
      <c r="ONO21" s="397"/>
      <c r="ONP21" s="397"/>
      <c r="ONQ21" s="397"/>
      <c r="ONR21" s="5"/>
      <c r="ONS21" s="5"/>
      <c r="ONT21" s="376"/>
      <c r="ONU21" s="386"/>
      <c r="ONV21" s="386"/>
      <c r="ONW21" s="312"/>
      <c r="ONX21" s="389"/>
      <c r="ONY21" s="389"/>
      <c r="ONZ21" s="389"/>
      <c r="OOA21" s="68"/>
      <c r="OOB21" s="68"/>
      <c r="OOC21" s="68"/>
      <c r="OOD21" s="68"/>
      <c r="OOE21" s="68"/>
      <c r="OOF21" s="112"/>
      <c r="OOG21" s="112"/>
      <c r="OOH21" s="112"/>
      <c r="OPE21" s="5"/>
      <c r="OPF21" s="397"/>
      <c r="OPG21" s="397"/>
      <c r="OPH21" s="397"/>
      <c r="OPI21" s="397"/>
      <c r="OPJ21" s="397"/>
      <c r="OPK21" s="397"/>
      <c r="OPL21" s="397"/>
      <c r="OPM21" s="397"/>
      <c r="OPN21" s="397"/>
      <c r="OPO21" s="397"/>
      <c r="OPP21" s="397"/>
      <c r="OPQ21" s="397"/>
      <c r="OPR21" s="397"/>
      <c r="OPS21" s="397"/>
      <c r="OPT21" s="397"/>
      <c r="OPU21" s="397"/>
      <c r="OPV21" s="397"/>
      <c r="OPW21" s="397"/>
      <c r="OPX21" s="397"/>
      <c r="OPY21" s="397"/>
      <c r="OPZ21" s="5"/>
      <c r="OQA21" s="5"/>
      <c r="OQB21" s="376"/>
      <c r="OQC21" s="386"/>
      <c r="OQD21" s="386"/>
      <c r="OQE21" s="312"/>
      <c r="OQF21" s="389"/>
      <c r="OQG21" s="389"/>
      <c r="OQH21" s="389"/>
      <c r="OQI21" s="68"/>
      <c r="OQJ21" s="68"/>
      <c r="OQK21" s="68"/>
      <c r="OQL21" s="68"/>
      <c r="OQM21" s="68"/>
      <c r="OQN21" s="112"/>
      <c r="OQO21" s="112"/>
      <c r="OQP21" s="112"/>
      <c r="ORM21" s="5"/>
      <c r="ORN21" s="397"/>
      <c r="ORO21" s="397"/>
      <c r="ORP21" s="397"/>
      <c r="ORQ21" s="397"/>
      <c r="ORR21" s="397"/>
      <c r="ORS21" s="397"/>
      <c r="ORT21" s="397"/>
      <c r="ORU21" s="397"/>
      <c r="ORV21" s="397"/>
      <c r="ORW21" s="397"/>
      <c r="ORX21" s="397"/>
      <c r="ORY21" s="397"/>
      <c r="ORZ21" s="397"/>
      <c r="OSA21" s="397"/>
      <c r="OSB21" s="397"/>
      <c r="OSC21" s="397"/>
      <c r="OSD21" s="397"/>
      <c r="OSE21" s="397"/>
      <c r="OSF21" s="397"/>
      <c r="OSG21" s="397"/>
      <c r="OSH21" s="5"/>
      <c r="OSI21" s="5"/>
      <c r="OSJ21" s="376"/>
      <c r="OSK21" s="386"/>
      <c r="OSL21" s="386"/>
      <c r="OSM21" s="312"/>
      <c r="OSN21" s="389"/>
      <c r="OSO21" s="389"/>
      <c r="OSP21" s="389"/>
      <c r="OSQ21" s="68"/>
      <c r="OSR21" s="68"/>
      <c r="OSS21" s="68"/>
      <c r="OST21" s="68"/>
      <c r="OSU21" s="68"/>
      <c r="OSV21" s="112"/>
      <c r="OSW21" s="112"/>
      <c r="OSX21" s="112"/>
      <c r="OTU21" s="5"/>
      <c r="OTV21" s="397"/>
      <c r="OTW21" s="397"/>
      <c r="OTX21" s="397"/>
      <c r="OTY21" s="397"/>
      <c r="OTZ21" s="397"/>
      <c r="OUA21" s="397"/>
      <c r="OUB21" s="397"/>
      <c r="OUC21" s="397"/>
      <c r="OUD21" s="397"/>
      <c r="OUE21" s="397"/>
      <c r="OUF21" s="397"/>
      <c r="OUG21" s="397"/>
      <c r="OUH21" s="397"/>
      <c r="OUI21" s="397"/>
      <c r="OUJ21" s="397"/>
      <c r="OUK21" s="397"/>
      <c r="OUL21" s="397"/>
      <c r="OUM21" s="397"/>
      <c r="OUN21" s="397"/>
      <c r="OUO21" s="397"/>
      <c r="OUP21" s="5"/>
      <c r="OUQ21" s="5"/>
      <c r="OUR21" s="376"/>
      <c r="OUS21" s="386"/>
      <c r="OUT21" s="386"/>
      <c r="OUU21" s="312"/>
      <c r="OUV21" s="389"/>
      <c r="OUW21" s="389"/>
      <c r="OUX21" s="389"/>
      <c r="OUY21" s="68"/>
      <c r="OUZ21" s="68"/>
      <c r="OVA21" s="68"/>
      <c r="OVB21" s="68"/>
      <c r="OVC21" s="68"/>
      <c r="OVD21" s="112"/>
      <c r="OVE21" s="112"/>
      <c r="OVF21" s="112"/>
      <c r="OWC21" s="5"/>
      <c r="OWD21" s="397"/>
      <c r="OWE21" s="397"/>
      <c r="OWF21" s="397"/>
      <c r="OWG21" s="397"/>
      <c r="OWH21" s="397"/>
      <c r="OWI21" s="397"/>
      <c r="OWJ21" s="397"/>
      <c r="OWK21" s="397"/>
      <c r="OWL21" s="397"/>
      <c r="OWM21" s="397"/>
      <c r="OWN21" s="397"/>
      <c r="OWO21" s="397"/>
      <c r="OWP21" s="397"/>
      <c r="OWQ21" s="397"/>
      <c r="OWR21" s="397"/>
      <c r="OWS21" s="397"/>
      <c r="OWT21" s="397"/>
      <c r="OWU21" s="397"/>
      <c r="OWV21" s="397"/>
      <c r="OWW21" s="397"/>
      <c r="OWX21" s="5"/>
      <c r="OWY21" s="5"/>
      <c r="OWZ21" s="376"/>
      <c r="OXA21" s="386"/>
      <c r="OXB21" s="386"/>
      <c r="OXC21" s="312"/>
      <c r="OXD21" s="389"/>
      <c r="OXE21" s="389"/>
      <c r="OXF21" s="389"/>
      <c r="OXG21" s="68"/>
      <c r="OXH21" s="68"/>
      <c r="OXI21" s="68"/>
      <c r="OXJ21" s="68"/>
      <c r="OXK21" s="68"/>
      <c r="OXL21" s="112"/>
      <c r="OXM21" s="112"/>
      <c r="OXN21" s="112"/>
      <c r="OYK21" s="5"/>
      <c r="OYL21" s="397"/>
      <c r="OYM21" s="397"/>
      <c r="OYN21" s="397"/>
      <c r="OYO21" s="397"/>
      <c r="OYP21" s="397"/>
      <c r="OYQ21" s="397"/>
      <c r="OYR21" s="397"/>
      <c r="OYS21" s="397"/>
      <c r="OYT21" s="397"/>
      <c r="OYU21" s="397"/>
      <c r="OYV21" s="397"/>
      <c r="OYW21" s="397"/>
      <c r="OYX21" s="397"/>
      <c r="OYY21" s="397"/>
      <c r="OYZ21" s="397"/>
      <c r="OZA21" s="397"/>
      <c r="OZB21" s="397"/>
      <c r="OZC21" s="397"/>
      <c r="OZD21" s="397"/>
      <c r="OZE21" s="397"/>
      <c r="OZF21" s="5"/>
      <c r="OZG21" s="5"/>
      <c r="OZH21" s="376"/>
      <c r="OZI21" s="386"/>
      <c r="OZJ21" s="386"/>
      <c r="OZK21" s="312"/>
      <c r="OZL21" s="389"/>
      <c r="OZM21" s="389"/>
      <c r="OZN21" s="389"/>
      <c r="OZO21" s="68"/>
      <c r="OZP21" s="68"/>
      <c r="OZQ21" s="68"/>
      <c r="OZR21" s="68"/>
      <c r="OZS21" s="68"/>
      <c r="OZT21" s="112"/>
      <c r="OZU21" s="112"/>
      <c r="OZV21" s="112"/>
      <c r="PAS21" s="5"/>
      <c r="PAT21" s="397"/>
      <c r="PAU21" s="397"/>
      <c r="PAV21" s="397"/>
      <c r="PAW21" s="397"/>
      <c r="PAX21" s="397"/>
      <c r="PAY21" s="397"/>
      <c r="PAZ21" s="397"/>
      <c r="PBA21" s="397"/>
      <c r="PBB21" s="397"/>
      <c r="PBC21" s="397"/>
      <c r="PBD21" s="397"/>
      <c r="PBE21" s="397"/>
      <c r="PBF21" s="397"/>
      <c r="PBG21" s="397"/>
      <c r="PBH21" s="397"/>
      <c r="PBI21" s="397"/>
      <c r="PBJ21" s="397"/>
      <c r="PBK21" s="397"/>
      <c r="PBL21" s="397"/>
      <c r="PBM21" s="397"/>
      <c r="PBN21" s="5"/>
      <c r="PBO21" s="5"/>
      <c r="PBP21" s="376"/>
      <c r="PBQ21" s="386"/>
      <c r="PBR21" s="386"/>
      <c r="PBS21" s="312"/>
      <c r="PBT21" s="389"/>
      <c r="PBU21" s="389"/>
      <c r="PBV21" s="389"/>
      <c r="PBW21" s="68"/>
      <c r="PBX21" s="68"/>
      <c r="PBY21" s="68"/>
      <c r="PBZ21" s="68"/>
      <c r="PCA21" s="68"/>
      <c r="PCB21" s="112"/>
      <c r="PCC21" s="112"/>
      <c r="PCD21" s="112"/>
      <c r="PDA21" s="5"/>
      <c r="PDB21" s="397"/>
      <c r="PDC21" s="397"/>
      <c r="PDD21" s="397"/>
      <c r="PDE21" s="397"/>
      <c r="PDF21" s="397"/>
      <c r="PDG21" s="397"/>
      <c r="PDH21" s="397"/>
      <c r="PDI21" s="397"/>
      <c r="PDJ21" s="397"/>
      <c r="PDK21" s="397"/>
      <c r="PDL21" s="397"/>
      <c r="PDM21" s="397"/>
      <c r="PDN21" s="397"/>
      <c r="PDO21" s="397"/>
      <c r="PDP21" s="397"/>
      <c r="PDQ21" s="397"/>
      <c r="PDR21" s="397"/>
      <c r="PDS21" s="397"/>
      <c r="PDT21" s="397"/>
      <c r="PDU21" s="397"/>
      <c r="PDV21" s="5"/>
      <c r="PDW21" s="5"/>
      <c r="PDX21" s="376"/>
      <c r="PDY21" s="386"/>
      <c r="PDZ21" s="386"/>
      <c r="PEA21" s="312"/>
      <c r="PEB21" s="389"/>
      <c r="PEC21" s="389"/>
      <c r="PED21" s="389"/>
      <c r="PEE21" s="68"/>
      <c r="PEF21" s="68"/>
      <c r="PEG21" s="68"/>
      <c r="PEH21" s="68"/>
      <c r="PEI21" s="68"/>
      <c r="PEJ21" s="112"/>
      <c r="PEK21" s="112"/>
      <c r="PEL21" s="112"/>
      <c r="PFI21" s="5"/>
      <c r="PFJ21" s="397"/>
      <c r="PFK21" s="397"/>
      <c r="PFL21" s="397"/>
      <c r="PFM21" s="397"/>
      <c r="PFN21" s="397"/>
      <c r="PFO21" s="397"/>
      <c r="PFP21" s="397"/>
      <c r="PFQ21" s="397"/>
      <c r="PFR21" s="397"/>
      <c r="PFS21" s="397"/>
      <c r="PFT21" s="397"/>
      <c r="PFU21" s="397"/>
      <c r="PFV21" s="397"/>
      <c r="PFW21" s="397"/>
      <c r="PFX21" s="397"/>
      <c r="PFY21" s="397"/>
      <c r="PFZ21" s="397"/>
      <c r="PGA21" s="397"/>
      <c r="PGB21" s="397"/>
      <c r="PGC21" s="397"/>
      <c r="PGD21" s="5"/>
      <c r="PGE21" s="5"/>
      <c r="PGF21" s="376"/>
      <c r="PGG21" s="386"/>
      <c r="PGH21" s="386"/>
      <c r="PGI21" s="312"/>
      <c r="PGJ21" s="389"/>
      <c r="PGK21" s="389"/>
      <c r="PGL21" s="389"/>
      <c r="PGM21" s="68"/>
      <c r="PGN21" s="68"/>
      <c r="PGO21" s="68"/>
      <c r="PGP21" s="68"/>
      <c r="PGQ21" s="68"/>
      <c r="PGR21" s="112"/>
      <c r="PGS21" s="112"/>
      <c r="PGT21" s="112"/>
      <c r="PHQ21" s="5"/>
      <c r="PHR21" s="397"/>
      <c r="PHS21" s="397"/>
      <c r="PHT21" s="397"/>
      <c r="PHU21" s="397"/>
      <c r="PHV21" s="397"/>
      <c r="PHW21" s="397"/>
      <c r="PHX21" s="397"/>
      <c r="PHY21" s="397"/>
      <c r="PHZ21" s="397"/>
      <c r="PIA21" s="397"/>
      <c r="PIB21" s="397"/>
      <c r="PIC21" s="397"/>
      <c r="PID21" s="397"/>
      <c r="PIE21" s="397"/>
      <c r="PIF21" s="397"/>
      <c r="PIG21" s="397"/>
      <c r="PIH21" s="397"/>
      <c r="PII21" s="397"/>
      <c r="PIJ21" s="397"/>
      <c r="PIK21" s="397"/>
      <c r="PIL21" s="5"/>
      <c r="PIM21" s="5"/>
      <c r="PIN21" s="376"/>
      <c r="PIO21" s="386"/>
      <c r="PIP21" s="386"/>
      <c r="PIQ21" s="312"/>
      <c r="PIR21" s="389"/>
      <c r="PIS21" s="389"/>
      <c r="PIT21" s="389"/>
      <c r="PIU21" s="68"/>
      <c r="PIV21" s="68"/>
      <c r="PIW21" s="68"/>
      <c r="PIX21" s="68"/>
      <c r="PIY21" s="68"/>
      <c r="PIZ21" s="112"/>
      <c r="PJA21" s="112"/>
      <c r="PJB21" s="112"/>
      <c r="PJY21" s="5"/>
      <c r="PJZ21" s="397"/>
      <c r="PKA21" s="397"/>
      <c r="PKB21" s="397"/>
      <c r="PKC21" s="397"/>
      <c r="PKD21" s="397"/>
      <c r="PKE21" s="397"/>
      <c r="PKF21" s="397"/>
      <c r="PKG21" s="397"/>
      <c r="PKH21" s="397"/>
      <c r="PKI21" s="397"/>
      <c r="PKJ21" s="397"/>
      <c r="PKK21" s="397"/>
      <c r="PKL21" s="397"/>
      <c r="PKM21" s="397"/>
      <c r="PKN21" s="397"/>
      <c r="PKO21" s="397"/>
      <c r="PKP21" s="397"/>
      <c r="PKQ21" s="397"/>
      <c r="PKR21" s="397"/>
      <c r="PKS21" s="397"/>
      <c r="PKT21" s="5"/>
      <c r="PKU21" s="5"/>
      <c r="PKV21" s="376"/>
      <c r="PKW21" s="386"/>
      <c r="PKX21" s="386"/>
      <c r="PKY21" s="312"/>
      <c r="PKZ21" s="389"/>
      <c r="PLA21" s="389"/>
      <c r="PLB21" s="389"/>
      <c r="PLC21" s="68"/>
      <c r="PLD21" s="68"/>
      <c r="PLE21" s="68"/>
      <c r="PLF21" s="68"/>
      <c r="PLG21" s="68"/>
      <c r="PLH21" s="112"/>
      <c r="PLI21" s="112"/>
      <c r="PLJ21" s="112"/>
      <c r="PMG21" s="5"/>
      <c r="PMH21" s="397"/>
      <c r="PMI21" s="397"/>
      <c r="PMJ21" s="397"/>
      <c r="PMK21" s="397"/>
      <c r="PML21" s="397"/>
      <c r="PMM21" s="397"/>
      <c r="PMN21" s="397"/>
      <c r="PMO21" s="397"/>
      <c r="PMP21" s="397"/>
      <c r="PMQ21" s="397"/>
      <c r="PMR21" s="397"/>
      <c r="PMS21" s="397"/>
      <c r="PMT21" s="397"/>
      <c r="PMU21" s="397"/>
      <c r="PMV21" s="397"/>
      <c r="PMW21" s="397"/>
      <c r="PMX21" s="397"/>
      <c r="PMY21" s="397"/>
      <c r="PMZ21" s="397"/>
      <c r="PNA21" s="397"/>
      <c r="PNB21" s="5"/>
      <c r="PNC21" s="5"/>
      <c r="PND21" s="376"/>
      <c r="PNE21" s="386"/>
      <c r="PNF21" s="386"/>
      <c r="PNG21" s="312"/>
      <c r="PNH21" s="389"/>
      <c r="PNI21" s="389"/>
      <c r="PNJ21" s="389"/>
      <c r="PNK21" s="68"/>
      <c r="PNL21" s="68"/>
      <c r="PNM21" s="68"/>
      <c r="PNN21" s="68"/>
      <c r="PNO21" s="68"/>
      <c r="PNP21" s="112"/>
      <c r="PNQ21" s="112"/>
      <c r="PNR21" s="112"/>
      <c r="POO21" s="5"/>
      <c r="POP21" s="397"/>
      <c r="POQ21" s="397"/>
      <c r="POR21" s="397"/>
      <c r="POS21" s="397"/>
      <c r="POT21" s="397"/>
      <c r="POU21" s="397"/>
      <c r="POV21" s="397"/>
      <c r="POW21" s="397"/>
      <c r="POX21" s="397"/>
      <c r="POY21" s="397"/>
      <c r="POZ21" s="397"/>
      <c r="PPA21" s="397"/>
      <c r="PPB21" s="397"/>
      <c r="PPC21" s="397"/>
      <c r="PPD21" s="397"/>
      <c r="PPE21" s="397"/>
      <c r="PPF21" s="397"/>
      <c r="PPG21" s="397"/>
      <c r="PPH21" s="397"/>
      <c r="PPI21" s="397"/>
      <c r="PPJ21" s="5"/>
      <c r="PPK21" s="5"/>
      <c r="PPL21" s="376"/>
      <c r="PPM21" s="386"/>
      <c r="PPN21" s="386"/>
      <c r="PPO21" s="312"/>
      <c r="PPP21" s="389"/>
      <c r="PPQ21" s="389"/>
      <c r="PPR21" s="389"/>
      <c r="PPS21" s="68"/>
      <c r="PPT21" s="68"/>
      <c r="PPU21" s="68"/>
      <c r="PPV21" s="68"/>
      <c r="PPW21" s="68"/>
      <c r="PPX21" s="112"/>
      <c r="PPY21" s="112"/>
      <c r="PPZ21" s="112"/>
      <c r="PQW21" s="5"/>
      <c r="PQX21" s="397"/>
      <c r="PQY21" s="397"/>
      <c r="PQZ21" s="397"/>
      <c r="PRA21" s="397"/>
      <c r="PRB21" s="397"/>
      <c r="PRC21" s="397"/>
      <c r="PRD21" s="397"/>
      <c r="PRE21" s="397"/>
      <c r="PRF21" s="397"/>
      <c r="PRG21" s="397"/>
      <c r="PRH21" s="397"/>
      <c r="PRI21" s="397"/>
      <c r="PRJ21" s="397"/>
      <c r="PRK21" s="397"/>
      <c r="PRL21" s="397"/>
      <c r="PRM21" s="397"/>
      <c r="PRN21" s="397"/>
      <c r="PRO21" s="397"/>
      <c r="PRP21" s="397"/>
      <c r="PRQ21" s="397"/>
      <c r="PRR21" s="5"/>
      <c r="PRS21" s="5"/>
      <c r="PRT21" s="376"/>
      <c r="PRU21" s="386"/>
      <c r="PRV21" s="386"/>
      <c r="PRW21" s="312"/>
      <c r="PRX21" s="389"/>
      <c r="PRY21" s="389"/>
      <c r="PRZ21" s="389"/>
      <c r="PSA21" s="68"/>
      <c r="PSB21" s="68"/>
      <c r="PSC21" s="68"/>
      <c r="PSD21" s="68"/>
      <c r="PSE21" s="68"/>
      <c r="PSF21" s="112"/>
      <c r="PSG21" s="112"/>
      <c r="PSH21" s="112"/>
      <c r="PTE21" s="5"/>
      <c r="PTF21" s="397"/>
      <c r="PTG21" s="397"/>
      <c r="PTH21" s="397"/>
      <c r="PTI21" s="397"/>
      <c r="PTJ21" s="397"/>
      <c r="PTK21" s="397"/>
      <c r="PTL21" s="397"/>
      <c r="PTM21" s="397"/>
      <c r="PTN21" s="397"/>
      <c r="PTO21" s="397"/>
      <c r="PTP21" s="397"/>
      <c r="PTQ21" s="397"/>
      <c r="PTR21" s="397"/>
      <c r="PTS21" s="397"/>
      <c r="PTT21" s="397"/>
      <c r="PTU21" s="397"/>
      <c r="PTV21" s="397"/>
      <c r="PTW21" s="397"/>
      <c r="PTX21" s="397"/>
      <c r="PTY21" s="397"/>
      <c r="PTZ21" s="5"/>
      <c r="PUA21" s="5"/>
      <c r="PUB21" s="376"/>
      <c r="PUC21" s="386"/>
      <c r="PUD21" s="386"/>
      <c r="PUE21" s="312"/>
      <c r="PUF21" s="389"/>
      <c r="PUG21" s="389"/>
      <c r="PUH21" s="389"/>
      <c r="PUI21" s="68"/>
      <c r="PUJ21" s="68"/>
      <c r="PUK21" s="68"/>
      <c r="PUL21" s="68"/>
      <c r="PUM21" s="68"/>
      <c r="PUN21" s="112"/>
      <c r="PUO21" s="112"/>
      <c r="PUP21" s="112"/>
      <c r="PVM21" s="5"/>
      <c r="PVN21" s="397"/>
      <c r="PVO21" s="397"/>
      <c r="PVP21" s="397"/>
      <c r="PVQ21" s="397"/>
      <c r="PVR21" s="397"/>
      <c r="PVS21" s="397"/>
      <c r="PVT21" s="397"/>
      <c r="PVU21" s="397"/>
      <c r="PVV21" s="397"/>
      <c r="PVW21" s="397"/>
      <c r="PVX21" s="397"/>
      <c r="PVY21" s="397"/>
      <c r="PVZ21" s="397"/>
      <c r="PWA21" s="397"/>
      <c r="PWB21" s="397"/>
      <c r="PWC21" s="397"/>
      <c r="PWD21" s="397"/>
      <c r="PWE21" s="397"/>
      <c r="PWF21" s="397"/>
      <c r="PWG21" s="397"/>
      <c r="PWH21" s="5"/>
      <c r="PWI21" s="5"/>
      <c r="PWJ21" s="376"/>
      <c r="PWK21" s="386"/>
      <c r="PWL21" s="386"/>
      <c r="PWM21" s="312"/>
      <c r="PWN21" s="389"/>
      <c r="PWO21" s="389"/>
      <c r="PWP21" s="389"/>
      <c r="PWQ21" s="68"/>
      <c r="PWR21" s="68"/>
      <c r="PWS21" s="68"/>
      <c r="PWT21" s="68"/>
      <c r="PWU21" s="68"/>
      <c r="PWV21" s="112"/>
      <c r="PWW21" s="112"/>
      <c r="PWX21" s="112"/>
      <c r="PXU21" s="5"/>
      <c r="PXV21" s="397"/>
      <c r="PXW21" s="397"/>
      <c r="PXX21" s="397"/>
      <c r="PXY21" s="397"/>
      <c r="PXZ21" s="397"/>
      <c r="PYA21" s="397"/>
      <c r="PYB21" s="397"/>
      <c r="PYC21" s="397"/>
      <c r="PYD21" s="397"/>
      <c r="PYE21" s="397"/>
      <c r="PYF21" s="397"/>
      <c r="PYG21" s="397"/>
      <c r="PYH21" s="397"/>
      <c r="PYI21" s="397"/>
      <c r="PYJ21" s="397"/>
      <c r="PYK21" s="397"/>
      <c r="PYL21" s="397"/>
      <c r="PYM21" s="397"/>
      <c r="PYN21" s="397"/>
      <c r="PYO21" s="397"/>
      <c r="PYP21" s="5"/>
      <c r="PYQ21" s="5"/>
      <c r="PYR21" s="376"/>
      <c r="PYS21" s="386"/>
      <c r="PYT21" s="386"/>
      <c r="PYU21" s="312"/>
      <c r="PYV21" s="389"/>
      <c r="PYW21" s="389"/>
      <c r="PYX21" s="389"/>
      <c r="PYY21" s="68"/>
      <c r="PYZ21" s="68"/>
      <c r="PZA21" s="68"/>
      <c r="PZB21" s="68"/>
      <c r="PZC21" s="68"/>
      <c r="PZD21" s="112"/>
      <c r="PZE21" s="112"/>
      <c r="PZF21" s="112"/>
      <c r="QAC21" s="5"/>
      <c r="QAD21" s="397"/>
      <c r="QAE21" s="397"/>
      <c r="QAF21" s="397"/>
      <c r="QAG21" s="397"/>
      <c r="QAH21" s="397"/>
      <c r="QAI21" s="397"/>
      <c r="QAJ21" s="397"/>
      <c r="QAK21" s="397"/>
      <c r="QAL21" s="397"/>
      <c r="QAM21" s="397"/>
      <c r="QAN21" s="397"/>
      <c r="QAO21" s="397"/>
      <c r="QAP21" s="397"/>
      <c r="QAQ21" s="397"/>
      <c r="QAR21" s="397"/>
      <c r="QAS21" s="397"/>
      <c r="QAT21" s="397"/>
      <c r="QAU21" s="397"/>
      <c r="QAV21" s="397"/>
      <c r="QAW21" s="397"/>
      <c r="QAX21" s="5"/>
      <c r="QAY21" s="5"/>
      <c r="QAZ21" s="376"/>
      <c r="QBA21" s="386"/>
      <c r="QBB21" s="386"/>
      <c r="QBC21" s="312"/>
      <c r="QBD21" s="389"/>
      <c r="QBE21" s="389"/>
      <c r="QBF21" s="389"/>
      <c r="QBG21" s="68"/>
      <c r="QBH21" s="68"/>
      <c r="QBI21" s="68"/>
      <c r="QBJ21" s="68"/>
      <c r="QBK21" s="68"/>
      <c r="QBL21" s="112"/>
      <c r="QBM21" s="112"/>
      <c r="QBN21" s="112"/>
      <c r="QCK21" s="5"/>
      <c r="QCL21" s="397"/>
      <c r="QCM21" s="397"/>
      <c r="QCN21" s="397"/>
      <c r="QCO21" s="397"/>
      <c r="QCP21" s="397"/>
      <c r="QCQ21" s="397"/>
      <c r="QCR21" s="397"/>
      <c r="QCS21" s="397"/>
      <c r="QCT21" s="397"/>
      <c r="QCU21" s="397"/>
      <c r="QCV21" s="397"/>
      <c r="QCW21" s="397"/>
      <c r="QCX21" s="397"/>
      <c r="QCY21" s="397"/>
      <c r="QCZ21" s="397"/>
      <c r="QDA21" s="397"/>
      <c r="QDB21" s="397"/>
      <c r="QDC21" s="397"/>
      <c r="QDD21" s="397"/>
      <c r="QDE21" s="397"/>
      <c r="QDF21" s="5"/>
      <c r="QDG21" s="5"/>
      <c r="QDH21" s="376"/>
      <c r="QDI21" s="386"/>
      <c r="QDJ21" s="386"/>
      <c r="QDK21" s="312"/>
      <c r="QDL21" s="389"/>
      <c r="QDM21" s="389"/>
      <c r="QDN21" s="389"/>
      <c r="QDO21" s="68"/>
      <c r="QDP21" s="68"/>
      <c r="QDQ21" s="68"/>
      <c r="QDR21" s="68"/>
      <c r="QDS21" s="68"/>
      <c r="QDT21" s="112"/>
      <c r="QDU21" s="112"/>
      <c r="QDV21" s="112"/>
      <c r="QES21" s="5"/>
      <c r="QET21" s="397"/>
      <c r="QEU21" s="397"/>
      <c r="QEV21" s="397"/>
      <c r="QEW21" s="397"/>
      <c r="QEX21" s="397"/>
      <c r="QEY21" s="397"/>
      <c r="QEZ21" s="397"/>
      <c r="QFA21" s="397"/>
      <c r="QFB21" s="397"/>
      <c r="QFC21" s="397"/>
      <c r="QFD21" s="397"/>
      <c r="QFE21" s="397"/>
      <c r="QFF21" s="397"/>
      <c r="QFG21" s="397"/>
      <c r="QFH21" s="397"/>
      <c r="QFI21" s="397"/>
      <c r="QFJ21" s="397"/>
      <c r="QFK21" s="397"/>
      <c r="QFL21" s="397"/>
      <c r="QFM21" s="397"/>
      <c r="QFN21" s="5"/>
      <c r="QFO21" s="5"/>
      <c r="QFP21" s="376"/>
      <c r="QFQ21" s="386"/>
      <c r="QFR21" s="386"/>
      <c r="QFS21" s="312"/>
      <c r="QFT21" s="389"/>
      <c r="QFU21" s="389"/>
      <c r="QFV21" s="389"/>
      <c r="QFW21" s="68"/>
      <c r="QFX21" s="68"/>
      <c r="QFY21" s="68"/>
      <c r="QFZ21" s="68"/>
      <c r="QGA21" s="68"/>
      <c r="QGB21" s="112"/>
      <c r="QGC21" s="112"/>
      <c r="QGD21" s="112"/>
      <c r="QHA21" s="5"/>
      <c r="QHB21" s="397"/>
      <c r="QHC21" s="397"/>
      <c r="QHD21" s="397"/>
      <c r="QHE21" s="397"/>
      <c r="QHF21" s="397"/>
      <c r="QHG21" s="397"/>
      <c r="QHH21" s="397"/>
      <c r="QHI21" s="397"/>
      <c r="QHJ21" s="397"/>
      <c r="QHK21" s="397"/>
      <c r="QHL21" s="397"/>
      <c r="QHM21" s="397"/>
      <c r="QHN21" s="397"/>
      <c r="QHO21" s="397"/>
      <c r="QHP21" s="397"/>
      <c r="QHQ21" s="397"/>
      <c r="QHR21" s="397"/>
      <c r="QHS21" s="397"/>
      <c r="QHT21" s="397"/>
      <c r="QHU21" s="397"/>
      <c r="QHV21" s="5"/>
      <c r="QHW21" s="5"/>
      <c r="QHX21" s="376"/>
      <c r="QHY21" s="386"/>
      <c r="QHZ21" s="386"/>
      <c r="QIA21" s="312"/>
      <c r="QIB21" s="389"/>
      <c r="QIC21" s="389"/>
      <c r="QID21" s="389"/>
      <c r="QIE21" s="68"/>
      <c r="QIF21" s="68"/>
      <c r="QIG21" s="68"/>
      <c r="QIH21" s="68"/>
      <c r="QII21" s="68"/>
      <c r="QIJ21" s="112"/>
      <c r="QIK21" s="112"/>
      <c r="QIL21" s="112"/>
      <c r="QJI21" s="5"/>
      <c r="QJJ21" s="397"/>
      <c r="QJK21" s="397"/>
      <c r="QJL21" s="397"/>
      <c r="QJM21" s="397"/>
      <c r="QJN21" s="397"/>
      <c r="QJO21" s="397"/>
      <c r="QJP21" s="397"/>
      <c r="QJQ21" s="397"/>
      <c r="QJR21" s="397"/>
      <c r="QJS21" s="397"/>
      <c r="QJT21" s="397"/>
      <c r="QJU21" s="397"/>
      <c r="QJV21" s="397"/>
      <c r="QJW21" s="397"/>
      <c r="QJX21" s="397"/>
      <c r="QJY21" s="397"/>
      <c r="QJZ21" s="397"/>
      <c r="QKA21" s="397"/>
      <c r="QKB21" s="397"/>
      <c r="QKC21" s="397"/>
      <c r="QKD21" s="5"/>
      <c r="QKE21" s="5"/>
      <c r="QKF21" s="376"/>
      <c r="QKG21" s="386"/>
      <c r="QKH21" s="386"/>
      <c r="QKI21" s="312"/>
      <c r="QKJ21" s="389"/>
      <c r="QKK21" s="389"/>
      <c r="QKL21" s="389"/>
      <c r="QKM21" s="68"/>
      <c r="QKN21" s="68"/>
      <c r="QKO21" s="68"/>
      <c r="QKP21" s="68"/>
      <c r="QKQ21" s="68"/>
      <c r="QKR21" s="112"/>
      <c r="QKS21" s="112"/>
      <c r="QKT21" s="112"/>
      <c r="QLQ21" s="5"/>
      <c r="QLR21" s="397"/>
      <c r="QLS21" s="397"/>
      <c r="QLT21" s="397"/>
      <c r="QLU21" s="397"/>
      <c r="QLV21" s="397"/>
      <c r="QLW21" s="397"/>
      <c r="QLX21" s="397"/>
      <c r="QLY21" s="397"/>
      <c r="QLZ21" s="397"/>
      <c r="QMA21" s="397"/>
      <c r="QMB21" s="397"/>
      <c r="QMC21" s="397"/>
      <c r="QMD21" s="397"/>
      <c r="QME21" s="397"/>
      <c r="QMF21" s="397"/>
      <c r="QMG21" s="397"/>
      <c r="QMH21" s="397"/>
      <c r="QMI21" s="397"/>
      <c r="QMJ21" s="397"/>
      <c r="QMK21" s="397"/>
      <c r="QML21" s="5"/>
      <c r="QMM21" s="5"/>
      <c r="QMN21" s="376"/>
      <c r="QMO21" s="386"/>
      <c r="QMP21" s="386"/>
      <c r="QMQ21" s="312"/>
      <c r="QMR21" s="389"/>
      <c r="QMS21" s="389"/>
      <c r="QMT21" s="389"/>
      <c r="QMU21" s="68"/>
      <c r="QMV21" s="68"/>
      <c r="QMW21" s="68"/>
      <c r="QMX21" s="68"/>
      <c r="QMY21" s="68"/>
      <c r="QMZ21" s="112"/>
      <c r="QNA21" s="112"/>
      <c r="QNB21" s="112"/>
      <c r="QNY21" s="5"/>
      <c r="QNZ21" s="397"/>
      <c r="QOA21" s="397"/>
      <c r="QOB21" s="397"/>
      <c r="QOC21" s="397"/>
      <c r="QOD21" s="397"/>
      <c r="QOE21" s="397"/>
      <c r="QOF21" s="397"/>
      <c r="QOG21" s="397"/>
      <c r="QOH21" s="397"/>
      <c r="QOI21" s="397"/>
      <c r="QOJ21" s="397"/>
      <c r="QOK21" s="397"/>
      <c r="QOL21" s="397"/>
      <c r="QOM21" s="397"/>
      <c r="QON21" s="397"/>
      <c r="QOO21" s="397"/>
      <c r="QOP21" s="397"/>
      <c r="QOQ21" s="397"/>
      <c r="QOR21" s="397"/>
      <c r="QOS21" s="397"/>
      <c r="QOT21" s="5"/>
      <c r="QOU21" s="5"/>
      <c r="QOV21" s="376"/>
      <c r="QOW21" s="386"/>
      <c r="QOX21" s="386"/>
      <c r="QOY21" s="312"/>
      <c r="QOZ21" s="389"/>
      <c r="QPA21" s="389"/>
      <c r="QPB21" s="389"/>
      <c r="QPC21" s="68"/>
      <c r="QPD21" s="68"/>
      <c r="QPE21" s="68"/>
      <c r="QPF21" s="68"/>
      <c r="QPG21" s="68"/>
      <c r="QPH21" s="112"/>
      <c r="QPI21" s="112"/>
      <c r="QPJ21" s="112"/>
      <c r="QQG21" s="5"/>
      <c r="QQH21" s="397"/>
      <c r="QQI21" s="397"/>
      <c r="QQJ21" s="397"/>
      <c r="QQK21" s="397"/>
      <c r="QQL21" s="397"/>
      <c r="QQM21" s="397"/>
      <c r="QQN21" s="397"/>
      <c r="QQO21" s="397"/>
      <c r="QQP21" s="397"/>
      <c r="QQQ21" s="397"/>
      <c r="QQR21" s="397"/>
      <c r="QQS21" s="397"/>
      <c r="QQT21" s="397"/>
      <c r="QQU21" s="397"/>
      <c r="QQV21" s="397"/>
      <c r="QQW21" s="397"/>
      <c r="QQX21" s="397"/>
      <c r="QQY21" s="397"/>
      <c r="QQZ21" s="397"/>
      <c r="QRA21" s="397"/>
      <c r="QRB21" s="5"/>
      <c r="QRC21" s="5"/>
      <c r="QRD21" s="376"/>
      <c r="QRE21" s="386"/>
      <c r="QRF21" s="386"/>
      <c r="QRG21" s="312"/>
      <c r="QRH21" s="389"/>
      <c r="QRI21" s="389"/>
      <c r="QRJ21" s="389"/>
      <c r="QRK21" s="68"/>
      <c r="QRL21" s="68"/>
      <c r="QRM21" s="68"/>
      <c r="QRN21" s="68"/>
      <c r="QRO21" s="68"/>
      <c r="QRP21" s="112"/>
      <c r="QRQ21" s="112"/>
      <c r="QRR21" s="112"/>
      <c r="QSO21" s="5"/>
      <c r="QSP21" s="397"/>
      <c r="QSQ21" s="397"/>
      <c r="QSR21" s="397"/>
      <c r="QSS21" s="397"/>
      <c r="QST21" s="397"/>
      <c r="QSU21" s="397"/>
      <c r="QSV21" s="397"/>
      <c r="QSW21" s="397"/>
      <c r="QSX21" s="397"/>
      <c r="QSY21" s="397"/>
      <c r="QSZ21" s="397"/>
      <c r="QTA21" s="397"/>
      <c r="QTB21" s="397"/>
      <c r="QTC21" s="397"/>
      <c r="QTD21" s="397"/>
      <c r="QTE21" s="397"/>
      <c r="QTF21" s="397"/>
      <c r="QTG21" s="397"/>
      <c r="QTH21" s="397"/>
      <c r="QTI21" s="397"/>
      <c r="QTJ21" s="5"/>
      <c r="QTK21" s="5"/>
      <c r="QTL21" s="376"/>
      <c r="QTM21" s="386"/>
      <c r="QTN21" s="386"/>
      <c r="QTO21" s="312"/>
      <c r="QTP21" s="389"/>
      <c r="QTQ21" s="389"/>
      <c r="QTR21" s="389"/>
      <c r="QTS21" s="68"/>
      <c r="QTT21" s="68"/>
      <c r="QTU21" s="68"/>
      <c r="QTV21" s="68"/>
      <c r="QTW21" s="68"/>
      <c r="QTX21" s="112"/>
      <c r="QTY21" s="112"/>
      <c r="QTZ21" s="112"/>
      <c r="QUW21" s="5"/>
      <c r="QUX21" s="397"/>
      <c r="QUY21" s="397"/>
      <c r="QUZ21" s="397"/>
      <c r="QVA21" s="397"/>
      <c r="QVB21" s="397"/>
      <c r="QVC21" s="397"/>
      <c r="QVD21" s="397"/>
      <c r="QVE21" s="397"/>
      <c r="QVF21" s="397"/>
      <c r="QVG21" s="397"/>
      <c r="QVH21" s="397"/>
      <c r="QVI21" s="397"/>
      <c r="QVJ21" s="397"/>
      <c r="QVK21" s="397"/>
      <c r="QVL21" s="397"/>
      <c r="QVM21" s="397"/>
      <c r="QVN21" s="397"/>
      <c r="QVO21" s="397"/>
      <c r="QVP21" s="397"/>
      <c r="QVQ21" s="397"/>
      <c r="QVR21" s="5"/>
      <c r="QVS21" s="5"/>
      <c r="QVT21" s="376"/>
      <c r="QVU21" s="386"/>
      <c r="QVV21" s="386"/>
      <c r="QVW21" s="312"/>
      <c r="QVX21" s="389"/>
      <c r="QVY21" s="389"/>
      <c r="QVZ21" s="389"/>
      <c r="QWA21" s="68"/>
      <c r="QWB21" s="68"/>
      <c r="QWC21" s="68"/>
      <c r="QWD21" s="68"/>
      <c r="QWE21" s="68"/>
      <c r="QWF21" s="112"/>
      <c r="QWG21" s="112"/>
      <c r="QWH21" s="112"/>
      <c r="QXE21" s="5"/>
      <c r="QXF21" s="397"/>
      <c r="QXG21" s="397"/>
      <c r="QXH21" s="397"/>
      <c r="QXI21" s="397"/>
      <c r="QXJ21" s="397"/>
      <c r="QXK21" s="397"/>
      <c r="QXL21" s="397"/>
      <c r="QXM21" s="397"/>
      <c r="QXN21" s="397"/>
      <c r="QXO21" s="397"/>
      <c r="QXP21" s="397"/>
      <c r="QXQ21" s="397"/>
      <c r="QXR21" s="397"/>
      <c r="QXS21" s="397"/>
      <c r="QXT21" s="397"/>
      <c r="QXU21" s="397"/>
      <c r="QXV21" s="397"/>
      <c r="QXW21" s="397"/>
      <c r="QXX21" s="397"/>
      <c r="QXY21" s="397"/>
      <c r="QXZ21" s="5"/>
      <c r="QYA21" s="5"/>
      <c r="QYB21" s="376"/>
      <c r="QYC21" s="386"/>
      <c r="QYD21" s="386"/>
      <c r="QYE21" s="312"/>
      <c r="QYF21" s="389"/>
      <c r="QYG21" s="389"/>
      <c r="QYH21" s="389"/>
      <c r="QYI21" s="68"/>
      <c r="QYJ21" s="68"/>
      <c r="QYK21" s="68"/>
      <c r="QYL21" s="68"/>
      <c r="QYM21" s="68"/>
      <c r="QYN21" s="112"/>
      <c r="QYO21" s="112"/>
      <c r="QYP21" s="112"/>
      <c r="QZM21" s="5"/>
      <c r="QZN21" s="397"/>
      <c r="QZO21" s="397"/>
      <c r="QZP21" s="397"/>
      <c r="QZQ21" s="397"/>
      <c r="QZR21" s="397"/>
      <c r="QZS21" s="397"/>
      <c r="QZT21" s="397"/>
      <c r="QZU21" s="397"/>
      <c r="QZV21" s="397"/>
      <c r="QZW21" s="397"/>
      <c r="QZX21" s="397"/>
      <c r="QZY21" s="397"/>
      <c r="QZZ21" s="397"/>
      <c r="RAA21" s="397"/>
      <c r="RAB21" s="397"/>
      <c r="RAC21" s="397"/>
      <c r="RAD21" s="397"/>
      <c r="RAE21" s="397"/>
      <c r="RAF21" s="397"/>
      <c r="RAG21" s="397"/>
      <c r="RAH21" s="5"/>
      <c r="RAI21" s="5"/>
      <c r="RAJ21" s="376"/>
      <c r="RAK21" s="386"/>
      <c r="RAL21" s="386"/>
      <c r="RAM21" s="312"/>
      <c r="RAN21" s="389"/>
      <c r="RAO21" s="389"/>
      <c r="RAP21" s="389"/>
      <c r="RAQ21" s="68"/>
      <c r="RAR21" s="68"/>
      <c r="RAS21" s="68"/>
      <c r="RAT21" s="68"/>
      <c r="RAU21" s="68"/>
      <c r="RAV21" s="112"/>
      <c r="RAW21" s="112"/>
      <c r="RAX21" s="112"/>
      <c r="RBU21" s="5"/>
      <c r="RBV21" s="397"/>
      <c r="RBW21" s="397"/>
      <c r="RBX21" s="397"/>
      <c r="RBY21" s="397"/>
      <c r="RBZ21" s="397"/>
      <c r="RCA21" s="397"/>
      <c r="RCB21" s="397"/>
      <c r="RCC21" s="397"/>
      <c r="RCD21" s="397"/>
      <c r="RCE21" s="397"/>
      <c r="RCF21" s="397"/>
      <c r="RCG21" s="397"/>
      <c r="RCH21" s="397"/>
      <c r="RCI21" s="397"/>
      <c r="RCJ21" s="397"/>
      <c r="RCK21" s="397"/>
      <c r="RCL21" s="397"/>
      <c r="RCM21" s="397"/>
      <c r="RCN21" s="397"/>
      <c r="RCO21" s="397"/>
      <c r="RCP21" s="5"/>
      <c r="RCQ21" s="5"/>
      <c r="RCR21" s="376"/>
      <c r="RCS21" s="386"/>
      <c r="RCT21" s="386"/>
      <c r="RCU21" s="312"/>
      <c r="RCV21" s="389"/>
      <c r="RCW21" s="389"/>
      <c r="RCX21" s="389"/>
      <c r="RCY21" s="68"/>
      <c r="RCZ21" s="68"/>
      <c r="RDA21" s="68"/>
      <c r="RDB21" s="68"/>
      <c r="RDC21" s="68"/>
      <c r="RDD21" s="112"/>
      <c r="RDE21" s="112"/>
      <c r="RDF21" s="112"/>
      <c r="REC21" s="5"/>
      <c r="RED21" s="397"/>
      <c r="REE21" s="397"/>
      <c r="REF21" s="397"/>
      <c r="REG21" s="397"/>
      <c r="REH21" s="397"/>
      <c r="REI21" s="397"/>
      <c r="REJ21" s="397"/>
      <c r="REK21" s="397"/>
      <c r="REL21" s="397"/>
      <c r="REM21" s="397"/>
      <c r="REN21" s="397"/>
      <c r="REO21" s="397"/>
      <c r="REP21" s="397"/>
      <c r="REQ21" s="397"/>
      <c r="RER21" s="397"/>
      <c r="RES21" s="397"/>
      <c r="RET21" s="397"/>
      <c r="REU21" s="397"/>
      <c r="REV21" s="397"/>
      <c r="REW21" s="397"/>
      <c r="REX21" s="5"/>
      <c r="REY21" s="5"/>
      <c r="REZ21" s="376"/>
      <c r="RFA21" s="386"/>
      <c r="RFB21" s="386"/>
      <c r="RFC21" s="312"/>
      <c r="RFD21" s="389"/>
      <c r="RFE21" s="389"/>
      <c r="RFF21" s="389"/>
      <c r="RFG21" s="68"/>
      <c r="RFH21" s="68"/>
      <c r="RFI21" s="68"/>
      <c r="RFJ21" s="68"/>
      <c r="RFK21" s="68"/>
      <c r="RFL21" s="112"/>
      <c r="RFM21" s="112"/>
      <c r="RFN21" s="112"/>
      <c r="RGK21" s="5"/>
      <c r="RGL21" s="397"/>
      <c r="RGM21" s="397"/>
      <c r="RGN21" s="397"/>
      <c r="RGO21" s="397"/>
      <c r="RGP21" s="397"/>
      <c r="RGQ21" s="397"/>
      <c r="RGR21" s="397"/>
      <c r="RGS21" s="397"/>
      <c r="RGT21" s="397"/>
      <c r="RGU21" s="397"/>
      <c r="RGV21" s="397"/>
      <c r="RGW21" s="397"/>
      <c r="RGX21" s="397"/>
      <c r="RGY21" s="397"/>
      <c r="RGZ21" s="397"/>
      <c r="RHA21" s="397"/>
      <c r="RHB21" s="397"/>
      <c r="RHC21" s="397"/>
      <c r="RHD21" s="397"/>
      <c r="RHE21" s="397"/>
      <c r="RHF21" s="5"/>
      <c r="RHG21" s="5"/>
      <c r="RHH21" s="376"/>
      <c r="RHI21" s="386"/>
      <c r="RHJ21" s="386"/>
      <c r="RHK21" s="312"/>
      <c r="RHL21" s="389"/>
      <c r="RHM21" s="389"/>
      <c r="RHN21" s="389"/>
      <c r="RHO21" s="68"/>
      <c r="RHP21" s="68"/>
      <c r="RHQ21" s="68"/>
      <c r="RHR21" s="68"/>
      <c r="RHS21" s="68"/>
      <c r="RHT21" s="112"/>
      <c r="RHU21" s="112"/>
      <c r="RHV21" s="112"/>
      <c r="RIS21" s="5"/>
      <c r="RIT21" s="397"/>
      <c r="RIU21" s="397"/>
      <c r="RIV21" s="397"/>
      <c r="RIW21" s="397"/>
      <c r="RIX21" s="397"/>
      <c r="RIY21" s="397"/>
      <c r="RIZ21" s="397"/>
      <c r="RJA21" s="397"/>
      <c r="RJB21" s="397"/>
      <c r="RJC21" s="397"/>
      <c r="RJD21" s="397"/>
      <c r="RJE21" s="397"/>
      <c r="RJF21" s="397"/>
      <c r="RJG21" s="397"/>
      <c r="RJH21" s="397"/>
      <c r="RJI21" s="397"/>
      <c r="RJJ21" s="397"/>
      <c r="RJK21" s="397"/>
      <c r="RJL21" s="397"/>
      <c r="RJM21" s="397"/>
      <c r="RJN21" s="5"/>
      <c r="RJO21" s="5"/>
      <c r="RJP21" s="376"/>
      <c r="RJQ21" s="386"/>
      <c r="RJR21" s="386"/>
      <c r="RJS21" s="312"/>
      <c r="RJT21" s="389"/>
      <c r="RJU21" s="389"/>
      <c r="RJV21" s="389"/>
      <c r="RJW21" s="68"/>
      <c r="RJX21" s="68"/>
      <c r="RJY21" s="68"/>
      <c r="RJZ21" s="68"/>
      <c r="RKA21" s="68"/>
      <c r="RKB21" s="112"/>
      <c r="RKC21" s="112"/>
      <c r="RKD21" s="112"/>
      <c r="RLA21" s="5"/>
      <c r="RLB21" s="397"/>
      <c r="RLC21" s="397"/>
      <c r="RLD21" s="397"/>
      <c r="RLE21" s="397"/>
      <c r="RLF21" s="397"/>
      <c r="RLG21" s="397"/>
      <c r="RLH21" s="397"/>
      <c r="RLI21" s="397"/>
      <c r="RLJ21" s="397"/>
      <c r="RLK21" s="397"/>
      <c r="RLL21" s="397"/>
      <c r="RLM21" s="397"/>
      <c r="RLN21" s="397"/>
      <c r="RLO21" s="397"/>
      <c r="RLP21" s="397"/>
      <c r="RLQ21" s="397"/>
      <c r="RLR21" s="397"/>
      <c r="RLS21" s="397"/>
      <c r="RLT21" s="397"/>
      <c r="RLU21" s="397"/>
      <c r="RLV21" s="5"/>
      <c r="RLW21" s="5"/>
      <c r="RLX21" s="376"/>
      <c r="RLY21" s="386"/>
      <c r="RLZ21" s="386"/>
      <c r="RMA21" s="312"/>
      <c r="RMB21" s="389"/>
      <c r="RMC21" s="389"/>
      <c r="RMD21" s="389"/>
      <c r="RME21" s="68"/>
      <c r="RMF21" s="68"/>
      <c r="RMG21" s="68"/>
      <c r="RMH21" s="68"/>
      <c r="RMI21" s="68"/>
      <c r="RMJ21" s="112"/>
      <c r="RMK21" s="112"/>
      <c r="RML21" s="112"/>
      <c r="RNI21" s="5"/>
      <c r="RNJ21" s="397"/>
      <c r="RNK21" s="397"/>
      <c r="RNL21" s="397"/>
      <c r="RNM21" s="397"/>
      <c r="RNN21" s="397"/>
      <c r="RNO21" s="397"/>
      <c r="RNP21" s="397"/>
      <c r="RNQ21" s="397"/>
      <c r="RNR21" s="397"/>
      <c r="RNS21" s="397"/>
      <c r="RNT21" s="397"/>
      <c r="RNU21" s="397"/>
      <c r="RNV21" s="397"/>
      <c r="RNW21" s="397"/>
      <c r="RNX21" s="397"/>
      <c r="RNY21" s="397"/>
      <c r="RNZ21" s="397"/>
      <c r="ROA21" s="397"/>
      <c r="ROB21" s="397"/>
      <c r="ROC21" s="397"/>
      <c r="ROD21" s="5"/>
      <c r="ROE21" s="5"/>
      <c r="ROF21" s="376"/>
      <c r="ROG21" s="386"/>
      <c r="ROH21" s="386"/>
      <c r="ROI21" s="312"/>
      <c r="ROJ21" s="389"/>
      <c r="ROK21" s="389"/>
      <c r="ROL21" s="389"/>
      <c r="ROM21" s="68"/>
      <c r="RON21" s="68"/>
      <c r="ROO21" s="68"/>
      <c r="ROP21" s="68"/>
      <c r="ROQ21" s="68"/>
      <c r="ROR21" s="112"/>
      <c r="ROS21" s="112"/>
      <c r="ROT21" s="112"/>
      <c r="RPQ21" s="5"/>
      <c r="RPR21" s="397"/>
      <c r="RPS21" s="397"/>
      <c r="RPT21" s="397"/>
      <c r="RPU21" s="397"/>
      <c r="RPV21" s="397"/>
      <c r="RPW21" s="397"/>
      <c r="RPX21" s="397"/>
      <c r="RPY21" s="397"/>
      <c r="RPZ21" s="397"/>
      <c r="RQA21" s="397"/>
      <c r="RQB21" s="397"/>
      <c r="RQC21" s="397"/>
      <c r="RQD21" s="397"/>
      <c r="RQE21" s="397"/>
      <c r="RQF21" s="397"/>
      <c r="RQG21" s="397"/>
      <c r="RQH21" s="397"/>
      <c r="RQI21" s="397"/>
      <c r="RQJ21" s="397"/>
      <c r="RQK21" s="397"/>
      <c r="RQL21" s="5"/>
      <c r="RQM21" s="5"/>
      <c r="RQN21" s="376"/>
      <c r="RQO21" s="386"/>
      <c r="RQP21" s="386"/>
      <c r="RQQ21" s="312"/>
      <c r="RQR21" s="389"/>
      <c r="RQS21" s="389"/>
      <c r="RQT21" s="389"/>
      <c r="RQU21" s="68"/>
      <c r="RQV21" s="68"/>
      <c r="RQW21" s="68"/>
      <c r="RQX21" s="68"/>
      <c r="RQY21" s="68"/>
      <c r="RQZ21" s="112"/>
      <c r="RRA21" s="112"/>
      <c r="RRB21" s="112"/>
      <c r="RRY21" s="5"/>
      <c r="RRZ21" s="397"/>
      <c r="RSA21" s="397"/>
      <c r="RSB21" s="397"/>
      <c r="RSC21" s="397"/>
      <c r="RSD21" s="397"/>
      <c r="RSE21" s="397"/>
      <c r="RSF21" s="397"/>
      <c r="RSG21" s="397"/>
      <c r="RSH21" s="397"/>
      <c r="RSI21" s="397"/>
      <c r="RSJ21" s="397"/>
      <c r="RSK21" s="397"/>
      <c r="RSL21" s="397"/>
      <c r="RSM21" s="397"/>
      <c r="RSN21" s="397"/>
      <c r="RSO21" s="397"/>
      <c r="RSP21" s="397"/>
      <c r="RSQ21" s="397"/>
      <c r="RSR21" s="397"/>
      <c r="RSS21" s="397"/>
      <c r="RST21" s="5"/>
      <c r="RSU21" s="5"/>
      <c r="RSV21" s="376"/>
      <c r="RSW21" s="386"/>
      <c r="RSX21" s="386"/>
      <c r="RSY21" s="312"/>
      <c r="RSZ21" s="389"/>
      <c r="RTA21" s="389"/>
      <c r="RTB21" s="389"/>
      <c r="RTC21" s="68"/>
      <c r="RTD21" s="68"/>
      <c r="RTE21" s="68"/>
      <c r="RTF21" s="68"/>
      <c r="RTG21" s="68"/>
      <c r="RTH21" s="112"/>
      <c r="RTI21" s="112"/>
      <c r="RTJ21" s="112"/>
      <c r="RUG21" s="5"/>
      <c r="RUH21" s="397"/>
      <c r="RUI21" s="397"/>
      <c r="RUJ21" s="397"/>
      <c r="RUK21" s="397"/>
      <c r="RUL21" s="397"/>
      <c r="RUM21" s="397"/>
      <c r="RUN21" s="397"/>
      <c r="RUO21" s="397"/>
      <c r="RUP21" s="397"/>
      <c r="RUQ21" s="397"/>
      <c r="RUR21" s="397"/>
      <c r="RUS21" s="397"/>
      <c r="RUT21" s="397"/>
      <c r="RUU21" s="397"/>
      <c r="RUV21" s="397"/>
      <c r="RUW21" s="397"/>
      <c r="RUX21" s="397"/>
      <c r="RUY21" s="397"/>
      <c r="RUZ21" s="397"/>
      <c r="RVA21" s="397"/>
      <c r="RVB21" s="5"/>
      <c r="RVC21" s="5"/>
      <c r="RVD21" s="376"/>
      <c r="RVE21" s="386"/>
      <c r="RVF21" s="386"/>
      <c r="RVG21" s="312"/>
      <c r="RVH21" s="389"/>
      <c r="RVI21" s="389"/>
      <c r="RVJ21" s="389"/>
      <c r="RVK21" s="68"/>
      <c r="RVL21" s="68"/>
      <c r="RVM21" s="68"/>
      <c r="RVN21" s="68"/>
      <c r="RVO21" s="68"/>
      <c r="RVP21" s="112"/>
      <c r="RVQ21" s="112"/>
      <c r="RVR21" s="112"/>
      <c r="RWO21" s="5"/>
      <c r="RWP21" s="397"/>
      <c r="RWQ21" s="397"/>
      <c r="RWR21" s="397"/>
      <c r="RWS21" s="397"/>
      <c r="RWT21" s="397"/>
      <c r="RWU21" s="397"/>
      <c r="RWV21" s="397"/>
      <c r="RWW21" s="397"/>
      <c r="RWX21" s="397"/>
      <c r="RWY21" s="397"/>
      <c r="RWZ21" s="397"/>
      <c r="RXA21" s="397"/>
      <c r="RXB21" s="397"/>
      <c r="RXC21" s="397"/>
      <c r="RXD21" s="397"/>
      <c r="RXE21" s="397"/>
      <c r="RXF21" s="397"/>
      <c r="RXG21" s="397"/>
      <c r="RXH21" s="397"/>
      <c r="RXI21" s="397"/>
      <c r="RXJ21" s="5"/>
      <c r="RXK21" s="5"/>
      <c r="RXL21" s="376"/>
      <c r="RXM21" s="386"/>
      <c r="RXN21" s="386"/>
      <c r="RXO21" s="312"/>
      <c r="RXP21" s="389"/>
      <c r="RXQ21" s="389"/>
      <c r="RXR21" s="389"/>
      <c r="RXS21" s="68"/>
      <c r="RXT21" s="68"/>
      <c r="RXU21" s="68"/>
      <c r="RXV21" s="68"/>
      <c r="RXW21" s="68"/>
      <c r="RXX21" s="112"/>
      <c r="RXY21" s="112"/>
      <c r="RXZ21" s="112"/>
      <c r="RYW21" s="5"/>
      <c r="RYX21" s="397"/>
      <c r="RYY21" s="397"/>
      <c r="RYZ21" s="397"/>
      <c r="RZA21" s="397"/>
      <c r="RZB21" s="397"/>
      <c r="RZC21" s="397"/>
      <c r="RZD21" s="397"/>
      <c r="RZE21" s="397"/>
      <c r="RZF21" s="397"/>
      <c r="RZG21" s="397"/>
      <c r="RZH21" s="397"/>
      <c r="RZI21" s="397"/>
      <c r="RZJ21" s="397"/>
      <c r="RZK21" s="397"/>
      <c r="RZL21" s="397"/>
      <c r="RZM21" s="397"/>
      <c r="RZN21" s="397"/>
      <c r="RZO21" s="397"/>
      <c r="RZP21" s="397"/>
      <c r="RZQ21" s="397"/>
      <c r="RZR21" s="5"/>
      <c r="RZS21" s="5"/>
      <c r="RZT21" s="376"/>
      <c r="RZU21" s="386"/>
      <c r="RZV21" s="386"/>
      <c r="RZW21" s="312"/>
      <c r="RZX21" s="389"/>
      <c r="RZY21" s="389"/>
      <c r="RZZ21" s="389"/>
      <c r="SAA21" s="68"/>
      <c r="SAB21" s="68"/>
      <c r="SAC21" s="68"/>
      <c r="SAD21" s="68"/>
      <c r="SAE21" s="68"/>
      <c r="SAF21" s="112"/>
      <c r="SAG21" s="112"/>
      <c r="SAH21" s="112"/>
      <c r="SBE21" s="5"/>
      <c r="SBF21" s="397"/>
      <c r="SBG21" s="397"/>
      <c r="SBH21" s="397"/>
      <c r="SBI21" s="397"/>
      <c r="SBJ21" s="397"/>
      <c r="SBK21" s="397"/>
      <c r="SBL21" s="397"/>
      <c r="SBM21" s="397"/>
      <c r="SBN21" s="397"/>
      <c r="SBO21" s="397"/>
      <c r="SBP21" s="397"/>
      <c r="SBQ21" s="397"/>
      <c r="SBR21" s="397"/>
      <c r="SBS21" s="397"/>
      <c r="SBT21" s="397"/>
      <c r="SBU21" s="397"/>
      <c r="SBV21" s="397"/>
      <c r="SBW21" s="397"/>
      <c r="SBX21" s="397"/>
      <c r="SBY21" s="397"/>
      <c r="SBZ21" s="5"/>
      <c r="SCA21" s="5"/>
      <c r="SCB21" s="376"/>
      <c r="SCC21" s="386"/>
      <c r="SCD21" s="386"/>
      <c r="SCE21" s="312"/>
      <c r="SCF21" s="389"/>
      <c r="SCG21" s="389"/>
      <c r="SCH21" s="389"/>
      <c r="SCI21" s="68"/>
      <c r="SCJ21" s="68"/>
      <c r="SCK21" s="68"/>
      <c r="SCL21" s="68"/>
      <c r="SCM21" s="68"/>
      <c r="SCN21" s="112"/>
      <c r="SCO21" s="112"/>
      <c r="SCP21" s="112"/>
      <c r="SDM21" s="5"/>
      <c r="SDN21" s="397"/>
      <c r="SDO21" s="397"/>
      <c r="SDP21" s="397"/>
      <c r="SDQ21" s="397"/>
      <c r="SDR21" s="397"/>
      <c r="SDS21" s="397"/>
      <c r="SDT21" s="397"/>
      <c r="SDU21" s="397"/>
      <c r="SDV21" s="397"/>
      <c r="SDW21" s="397"/>
      <c r="SDX21" s="397"/>
      <c r="SDY21" s="397"/>
      <c r="SDZ21" s="397"/>
      <c r="SEA21" s="397"/>
      <c r="SEB21" s="397"/>
      <c r="SEC21" s="397"/>
      <c r="SED21" s="397"/>
      <c r="SEE21" s="397"/>
      <c r="SEF21" s="397"/>
      <c r="SEG21" s="397"/>
      <c r="SEH21" s="5"/>
      <c r="SEI21" s="5"/>
      <c r="SEJ21" s="376"/>
      <c r="SEK21" s="386"/>
      <c r="SEL21" s="386"/>
      <c r="SEM21" s="312"/>
      <c r="SEN21" s="389"/>
      <c r="SEO21" s="389"/>
      <c r="SEP21" s="389"/>
      <c r="SEQ21" s="68"/>
      <c r="SER21" s="68"/>
      <c r="SES21" s="68"/>
      <c r="SET21" s="68"/>
      <c r="SEU21" s="68"/>
      <c r="SEV21" s="112"/>
      <c r="SEW21" s="112"/>
      <c r="SEX21" s="112"/>
      <c r="SFU21" s="5"/>
      <c r="SFV21" s="397"/>
      <c r="SFW21" s="397"/>
      <c r="SFX21" s="397"/>
      <c r="SFY21" s="397"/>
      <c r="SFZ21" s="397"/>
      <c r="SGA21" s="397"/>
      <c r="SGB21" s="397"/>
      <c r="SGC21" s="397"/>
      <c r="SGD21" s="397"/>
      <c r="SGE21" s="397"/>
      <c r="SGF21" s="397"/>
      <c r="SGG21" s="397"/>
      <c r="SGH21" s="397"/>
      <c r="SGI21" s="397"/>
      <c r="SGJ21" s="397"/>
      <c r="SGK21" s="397"/>
      <c r="SGL21" s="397"/>
      <c r="SGM21" s="397"/>
      <c r="SGN21" s="397"/>
      <c r="SGO21" s="397"/>
      <c r="SGP21" s="5"/>
      <c r="SGQ21" s="5"/>
      <c r="SGR21" s="376"/>
      <c r="SGS21" s="386"/>
      <c r="SGT21" s="386"/>
      <c r="SGU21" s="312"/>
      <c r="SGV21" s="389"/>
      <c r="SGW21" s="389"/>
      <c r="SGX21" s="389"/>
      <c r="SGY21" s="68"/>
      <c r="SGZ21" s="68"/>
      <c r="SHA21" s="68"/>
      <c r="SHB21" s="68"/>
      <c r="SHC21" s="68"/>
      <c r="SHD21" s="112"/>
      <c r="SHE21" s="112"/>
      <c r="SHF21" s="112"/>
      <c r="SIC21" s="5"/>
      <c r="SID21" s="397"/>
      <c r="SIE21" s="397"/>
      <c r="SIF21" s="397"/>
      <c r="SIG21" s="397"/>
      <c r="SIH21" s="397"/>
      <c r="SII21" s="397"/>
      <c r="SIJ21" s="397"/>
      <c r="SIK21" s="397"/>
      <c r="SIL21" s="397"/>
      <c r="SIM21" s="397"/>
      <c r="SIN21" s="397"/>
      <c r="SIO21" s="397"/>
      <c r="SIP21" s="397"/>
      <c r="SIQ21" s="397"/>
      <c r="SIR21" s="397"/>
      <c r="SIS21" s="397"/>
      <c r="SIT21" s="397"/>
      <c r="SIU21" s="397"/>
      <c r="SIV21" s="397"/>
      <c r="SIW21" s="397"/>
      <c r="SIX21" s="5"/>
      <c r="SIY21" s="5"/>
      <c r="SIZ21" s="376"/>
      <c r="SJA21" s="386"/>
      <c r="SJB21" s="386"/>
      <c r="SJC21" s="312"/>
      <c r="SJD21" s="389"/>
      <c r="SJE21" s="389"/>
      <c r="SJF21" s="389"/>
      <c r="SJG21" s="68"/>
      <c r="SJH21" s="68"/>
      <c r="SJI21" s="68"/>
      <c r="SJJ21" s="68"/>
      <c r="SJK21" s="68"/>
      <c r="SJL21" s="112"/>
      <c r="SJM21" s="112"/>
      <c r="SJN21" s="112"/>
      <c r="SKK21" s="5"/>
      <c r="SKL21" s="397"/>
      <c r="SKM21" s="397"/>
      <c r="SKN21" s="397"/>
      <c r="SKO21" s="397"/>
      <c r="SKP21" s="397"/>
      <c r="SKQ21" s="397"/>
      <c r="SKR21" s="397"/>
      <c r="SKS21" s="397"/>
      <c r="SKT21" s="397"/>
      <c r="SKU21" s="397"/>
      <c r="SKV21" s="397"/>
      <c r="SKW21" s="397"/>
      <c r="SKX21" s="397"/>
      <c r="SKY21" s="397"/>
      <c r="SKZ21" s="397"/>
      <c r="SLA21" s="397"/>
      <c r="SLB21" s="397"/>
      <c r="SLC21" s="397"/>
      <c r="SLD21" s="397"/>
      <c r="SLE21" s="397"/>
      <c r="SLF21" s="5"/>
      <c r="SLG21" s="5"/>
      <c r="SLH21" s="376"/>
      <c r="SLI21" s="386"/>
      <c r="SLJ21" s="386"/>
      <c r="SLK21" s="312"/>
      <c r="SLL21" s="389"/>
      <c r="SLM21" s="389"/>
      <c r="SLN21" s="389"/>
      <c r="SLO21" s="68"/>
      <c r="SLP21" s="68"/>
      <c r="SLQ21" s="68"/>
      <c r="SLR21" s="68"/>
      <c r="SLS21" s="68"/>
      <c r="SLT21" s="112"/>
      <c r="SLU21" s="112"/>
      <c r="SLV21" s="112"/>
      <c r="SMS21" s="5"/>
      <c r="SMT21" s="397"/>
      <c r="SMU21" s="397"/>
      <c r="SMV21" s="397"/>
      <c r="SMW21" s="397"/>
      <c r="SMX21" s="397"/>
      <c r="SMY21" s="397"/>
      <c r="SMZ21" s="397"/>
      <c r="SNA21" s="397"/>
      <c r="SNB21" s="397"/>
      <c r="SNC21" s="397"/>
      <c r="SND21" s="397"/>
      <c r="SNE21" s="397"/>
      <c r="SNF21" s="397"/>
      <c r="SNG21" s="397"/>
      <c r="SNH21" s="397"/>
      <c r="SNI21" s="397"/>
      <c r="SNJ21" s="397"/>
      <c r="SNK21" s="397"/>
      <c r="SNL21" s="397"/>
      <c r="SNM21" s="397"/>
      <c r="SNN21" s="5"/>
      <c r="SNO21" s="5"/>
      <c r="SNP21" s="376"/>
      <c r="SNQ21" s="386"/>
      <c r="SNR21" s="386"/>
      <c r="SNS21" s="312"/>
      <c r="SNT21" s="389"/>
      <c r="SNU21" s="389"/>
      <c r="SNV21" s="389"/>
      <c r="SNW21" s="68"/>
      <c r="SNX21" s="68"/>
      <c r="SNY21" s="68"/>
      <c r="SNZ21" s="68"/>
      <c r="SOA21" s="68"/>
      <c r="SOB21" s="112"/>
      <c r="SOC21" s="112"/>
      <c r="SOD21" s="112"/>
      <c r="SPA21" s="5"/>
      <c r="SPB21" s="397"/>
      <c r="SPC21" s="397"/>
      <c r="SPD21" s="397"/>
      <c r="SPE21" s="397"/>
      <c r="SPF21" s="397"/>
      <c r="SPG21" s="397"/>
      <c r="SPH21" s="397"/>
      <c r="SPI21" s="397"/>
      <c r="SPJ21" s="397"/>
      <c r="SPK21" s="397"/>
      <c r="SPL21" s="397"/>
      <c r="SPM21" s="397"/>
      <c r="SPN21" s="397"/>
      <c r="SPO21" s="397"/>
      <c r="SPP21" s="397"/>
      <c r="SPQ21" s="397"/>
      <c r="SPR21" s="397"/>
      <c r="SPS21" s="397"/>
      <c r="SPT21" s="397"/>
      <c r="SPU21" s="397"/>
      <c r="SPV21" s="5"/>
      <c r="SPW21" s="5"/>
      <c r="SPX21" s="376"/>
      <c r="SPY21" s="386"/>
      <c r="SPZ21" s="386"/>
      <c r="SQA21" s="312"/>
      <c r="SQB21" s="389"/>
      <c r="SQC21" s="389"/>
      <c r="SQD21" s="389"/>
      <c r="SQE21" s="68"/>
      <c r="SQF21" s="68"/>
      <c r="SQG21" s="68"/>
      <c r="SQH21" s="68"/>
      <c r="SQI21" s="68"/>
      <c r="SQJ21" s="112"/>
      <c r="SQK21" s="112"/>
      <c r="SQL21" s="112"/>
      <c r="SRI21" s="5"/>
      <c r="SRJ21" s="397"/>
      <c r="SRK21" s="397"/>
      <c r="SRL21" s="397"/>
      <c r="SRM21" s="397"/>
      <c r="SRN21" s="397"/>
      <c r="SRO21" s="397"/>
      <c r="SRP21" s="397"/>
      <c r="SRQ21" s="397"/>
      <c r="SRR21" s="397"/>
      <c r="SRS21" s="397"/>
      <c r="SRT21" s="397"/>
      <c r="SRU21" s="397"/>
      <c r="SRV21" s="397"/>
      <c r="SRW21" s="397"/>
      <c r="SRX21" s="397"/>
      <c r="SRY21" s="397"/>
      <c r="SRZ21" s="397"/>
      <c r="SSA21" s="397"/>
      <c r="SSB21" s="397"/>
      <c r="SSC21" s="397"/>
      <c r="SSD21" s="5"/>
      <c r="SSE21" s="5"/>
      <c r="SSF21" s="376"/>
      <c r="SSG21" s="386"/>
      <c r="SSH21" s="386"/>
      <c r="SSI21" s="312"/>
      <c r="SSJ21" s="389"/>
      <c r="SSK21" s="389"/>
      <c r="SSL21" s="389"/>
      <c r="SSM21" s="68"/>
      <c r="SSN21" s="68"/>
      <c r="SSO21" s="68"/>
      <c r="SSP21" s="68"/>
      <c r="SSQ21" s="68"/>
      <c r="SSR21" s="112"/>
      <c r="SSS21" s="112"/>
      <c r="SST21" s="112"/>
      <c r="STQ21" s="5"/>
      <c r="STR21" s="397"/>
      <c r="STS21" s="397"/>
      <c r="STT21" s="397"/>
      <c r="STU21" s="397"/>
      <c r="STV21" s="397"/>
      <c r="STW21" s="397"/>
      <c r="STX21" s="397"/>
      <c r="STY21" s="397"/>
      <c r="STZ21" s="397"/>
      <c r="SUA21" s="397"/>
      <c r="SUB21" s="397"/>
      <c r="SUC21" s="397"/>
      <c r="SUD21" s="397"/>
      <c r="SUE21" s="397"/>
      <c r="SUF21" s="397"/>
      <c r="SUG21" s="397"/>
      <c r="SUH21" s="397"/>
      <c r="SUI21" s="397"/>
      <c r="SUJ21" s="397"/>
      <c r="SUK21" s="397"/>
      <c r="SUL21" s="5"/>
      <c r="SUM21" s="5"/>
      <c r="SUN21" s="376"/>
      <c r="SUO21" s="386"/>
      <c r="SUP21" s="386"/>
      <c r="SUQ21" s="312"/>
      <c r="SUR21" s="389"/>
      <c r="SUS21" s="389"/>
      <c r="SUT21" s="389"/>
      <c r="SUU21" s="68"/>
      <c r="SUV21" s="68"/>
      <c r="SUW21" s="68"/>
      <c r="SUX21" s="68"/>
      <c r="SUY21" s="68"/>
      <c r="SUZ21" s="112"/>
      <c r="SVA21" s="112"/>
      <c r="SVB21" s="112"/>
      <c r="SVY21" s="5"/>
      <c r="SVZ21" s="397"/>
      <c r="SWA21" s="397"/>
      <c r="SWB21" s="397"/>
      <c r="SWC21" s="397"/>
      <c r="SWD21" s="397"/>
      <c r="SWE21" s="397"/>
      <c r="SWF21" s="397"/>
      <c r="SWG21" s="397"/>
      <c r="SWH21" s="397"/>
      <c r="SWI21" s="397"/>
      <c r="SWJ21" s="397"/>
      <c r="SWK21" s="397"/>
      <c r="SWL21" s="397"/>
      <c r="SWM21" s="397"/>
      <c r="SWN21" s="397"/>
      <c r="SWO21" s="397"/>
      <c r="SWP21" s="397"/>
      <c r="SWQ21" s="397"/>
      <c r="SWR21" s="397"/>
      <c r="SWS21" s="397"/>
      <c r="SWT21" s="5"/>
      <c r="SWU21" s="5"/>
      <c r="SWV21" s="376"/>
      <c r="SWW21" s="386"/>
      <c r="SWX21" s="386"/>
      <c r="SWY21" s="312"/>
      <c r="SWZ21" s="389"/>
      <c r="SXA21" s="389"/>
      <c r="SXB21" s="389"/>
      <c r="SXC21" s="68"/>
      <c r="SXD21" s="68"/>
      <c r="SXE21" s="68"/>
      <c r="SXF21" s="68"/>
      <c r="SXG21" s="68"/>
      <c r="SXH21" s="112"/>
      <c r="SXI21" s="112"/>
      <c r="SXJ21" s="112"/>
      <c r="SYG21" s="5"/>
      <c r="SYH21" s="397"/>
      <c r="SYI21" s="397"/>
      <c r="SYJ21" s="397"/>
      <c r="SYK21" s="397"/>
      <c r="SYL21" s="397"/>
      <c r="SYM21" s="397"/>
      <c r="SYN21" s="397"/>
      <c r="SYO21" s="397"/>
      <c r="SYP21" s="397"/>
      <c r="SYQ21" s="397"/>
      <c r="SYR21" s="397"/>
      <c r="SYS21" s="397"/>
      <c r="SYT21" s="397"/>
      <c r="SYU21" s="397"/>
      <c r="SYV21" s="397"/>
      <c r="SYW21" s="397"/>
      <c r="SYX21" s="397"/>
      <c r="SYY21" s="397"/>
      <c r="SYZ21" s="397"/>
      <c r="SZA21" s="397"/>
      <c r="SZB21" s="5"/>
      <c r="SZC21" s="5"/>
      <c r="SZD21" s="376"/>
      <c r="SZE21" s="386"/>
      <c r="SZF21" s="386"/>
      <c r="SZG21" s="312"/>
      <c r="SZH21" s="389"/>
      <c r="SZI21" s="389"/>
      <c r="SZJ21" s="389"/>
      <c r="SZK21" s="68"/>
      <c r="SZL21" s="68"/>
      <c r="SZM21" s="68"/>
      <c r="SZN21" s="68"/>
      <c r="SZO21" s="68"/>
      <c r="SZP21" s="112"/>
      <c r="SZQ21" s="112"/>
      <c r="SZR21" s="112"/>
      <c r="TAO21" s="5"/>
      <c r="TAP21" s="397"/>
      <c r="TAQ21" s="397"/>
      <c r="TAR21" s="397"/>
      <c r="TAS21" s="397"/>
      <c r="TAT21" s="397"/>
      <c r="TAU21" s="397"/>
      <c r="TAV21" s="397"/>
      <c r="TAW21" s="397"/>
      <c r="TAX21" s="397"/>
      <c r="TAY21" s="397"/>
      <c r="TAZ21" s="397"/>
      <c r="TBA21" s="397"/>
      <c r="TBB21" s="397"/>
      <c r="TBC21" s="397"/>
      <c r="TBD21" s="397"/>
      <c r="TBE21" s="397"/>
      <c r="TBF21" s="397"/>
      <c r="TBG21" s="397"/>
      <c r="TBH21" s="397"/>
      <c r="TBI21" s="397"/>
      <c r="TBJ21" s="5"/>
      <c r="TBK21" s="5"/>
      <c r="TBL21" s="376"/>
      <c r="TBM21" s="386"/>
      <c r="TBN21" s="386"/>
      <c r="TBO21" s="312"/>
      <c r="TBP21" s="389"/>
      <c r="TBQ21" s="389"/>
      <c r="TBR21" s="389"/>
      <c r="TBS21" s="68"/>
      <c r="TBT21" s="68"/>
      <c r="TBU21" s="68"/>
      <c r="TBV21" s="68"/>
      <c r="TBW21" s="68"/>
      <c r="TBX21" s="112"/>
      <c r="TBY21" s="112"/>
      <c r="TBZ21" s="112"/>
      <c r="TCW21" s="5"/>
      <c r="TCX21" s="397"/>
      <c r="TCY21" s="397"/>
      <c r="TCZ21" s="397"/>
      <c r="TDA21" s="397"/>
      <c r="TDB21" s="397"/>
      <c r="TDC21" s="397"/>
      <c r="TDD21" s="397"/>
      <c r="TDE21" s="397"/>
      <c r="TDF21" s="397"/>
      <c r="TDG21" s="397"/>
      <c r="TDH21" s="397"/>
      <c r="TDI21" s="397"/>
      <c r="TDJ21" s="397"/>
      <c r="TDK21" s="397"/>
      <c r="TDL21" s="397"/>
      <c r="TDM21" s="397"/>
      <c r="TDN21" s="397"/>
      <c r="TDO21" s="397"/>
      <c r="TDP21" s="397"/>
      <c r="TDQ21" s="397"/>
      <c r="TDR21" s="5"/>
      <c r="TDS21" s="5"/>
      <c r="TDT21" s="376"/>
      <c r="TDU21" s="386"/>
      <c r="TDV21" s="386"/>
      <c r="TDW21" s="312"/>
      <c r="TDX21" s="389"/>
      <c r="TDY21" s="389"/>
      <c r="TDZ21" s="389"/>
      <c r="TEA21" s="68"/>
      <c r="TEB21" s="68"/>
      <c r="TEC21" s="68"/>
      <c r="TED21" s="68"/>
      <c r="TEE21" s="68"/>
      <c r="TEF21" s="112"/>
      <c r="TEG21" s="112"/>
      <c r="TEH21" s="112"/>
      <c r="TFE21" s="5"/>
      <c r="TFF21" s="397"/>
      <c r="TFG21" s="397"/>
      <c r="TFH21" s="397"/>
      <c r="TFI21" s="397"/>
      <c r="TFJ21" s="397"/>
      <c r="TFK21" s="397"/>
      <c r="TFL21" s="397"/>
      <c r="TFM21" s="397"/>
      <c r="TFN21" s="397"/>
      <c r="TFO21" s="397"/>
      <c r="TFP21" s="397"/>
      <c r="TFQ21" s="397"/>
      <c r="TFR21" s="397"/>
      <c r="TFS21" s="397"/>
      <c r="TFT21" s="397"/>
      <c r="TFU21" s="397"/>
      <c r="TFV21" s="397"/>
      <c r="TFW21" s="397"/>
      <c r="TFX21" s="397"/>
      <c r="TFY21" s="397"/>
      <c r="TFZ21" s="5"/>
      <c r="TGA21" s="5"/>
      <c r="TGB21" s="376"/>
      <c r="TGC21" s="386"/>
      <c r="TGD21" s="386"/>
      <c r="TGE21" s="312"/>
      <c r="TGF21" s="389"/>
      <c r="TGG21" s="389"/>
      <c r="TGH21" s="389"/>
      <c r="TGI21" s="68"/>
      <c r="TGJ21" s="68"/>
      <c r="TGK21" s="68"/>
      <c r="TGL21" s="68"/>
      <c r="TGM21" s="68"/>
      <c r="TGN21" s="112"/>
      <c r="TGO21" s="112"/>
      <c r="TGP21" s="112"/>
      <c r="THM21" s="5"/>
      <c r="THN21" s="397"/>
      <c r="THO21" s="397"/>
      <c r="THP21" s="397"/>
      <c r="THQ21" s="397"/>
      <c r="THR21" s="397"/>
      <c r="THS21" s="397"/>
      <c r="THT21" s="397"/>
      <c r="THU21" s="397"/>
      <c r="THV21" s="397"/>
      <c r="THW21" s="397"/>
      <c r="THX21" s="397"/>
      <c r="THY21" s="397"/>
      <c r="THZ21" s="397"/>
      <c r="TIA21" s="397"/>
      <c r="TIB21" s="397"/>
      <c r="TIC21" s="397"/>
      <c r="TID21" s="397"/>
      <c r="TIE21" s="397"/>
      <c r="TIF21" s="397"/>
      <c r="TIG21" s="397"/>
      <c r="TIH21" s="5"/>
      <c r="TII21" s="5"/>
      <c r="TIJ21" s="376"/>
      <c r="TIK21" s="386"/>
      <c r="TIL21" s="386"/>
      <c r="TIM21" s="312"/>
      <c r="TIN21" s="389"/>
      <c r="TIO21" s="389"/>
      <c r="TIP21" s="389"/>
      <c r="TIQ21" s="68"/>
      <c r="TIR21" s="68"/>
      <c r="TIS21" s="68"/>
      <c r="TIT21" s="68"/>
      <c r="TIU21" s="68"/>
      <c r="TIV21" s="112"/>
      <c r="TIW21" s="112"/>
      <c r="TIX21" s="112"/>
      <c r="TJU21" s="5"/>
      <c r="TJV21" s="397"/>
      <c r="TJW21" s="397"/>
      <c r="TJX21" s="397"/>
      <c r="TJY21" s="397"/>
      <c r="TJZ21" s="397"/>
      <c r="TKA21" s="397"/>
      <c r="TKB21" s="397"/>
      <c r="TKC21" s="397"/>
      <c r="TKD21" s="397"/>
      <c r="TKE21" s="397"/>
      <c r="TKF21" s="397"/>
      <c r="TKG21" s="397"/>
      <c r="TKH21" s="397"/>
      <c r="TKI21" s="397"/>
      <c r="TKJ21" s="397"/>
      <c r="TKK21" s="397"/>
      <c r="TKL21" s="397"/>
      <c r="TKM21" s="397"/>
      <c r="TKN21" s="397"/>
      <c r="TKO21" s="397"/>
      <c r="TKP21" s="5"/>
      <c r="TKQ21" s="5"/>
      <c r="TKR21" s="376"/>
      <c r="TKS21" s="386"/>
      <c r="TKT21" s="386"/>
      <c r="TKU21" s="312"/>
      <c r="TKV21" s="389"/>
      <c r="TKW21" s="389"/>
      <c r="TKX21" s="389"/>
      <c r="TKY21" s="68"/>
      <c r="TKZ21" s="68"/>
      <c r="TLA21" s="68"/>
      <c r="TLB21" s="68"/>
      <c r="TLC21" s="68"/>
      <c r="TLD21" s="112"/>
      <c r="TLE21" s="112"/>
      <c r="TLF21" s="112"/>
      <c r="TMC21" s="5"/>
      <c r="TMD21" s="397"/>
      <c r="TME21" s="397"/>
      <c r="TMF21" s="397"/>
      <c r="TMG21" s="397"/>
      <c r="TMH21" s="397"/>
      <c r="TMI21" s="397"/>
      <c r="TMJ21" s="397"/>
      <c r="TMK21" s="397"/>
      <c r="TML21" s="397"/>
      <c r="TMM21" s="397"/>
      <c r="TMN21" s="397"/>
      <c r="TMO21" s="397"/>
      <c r="TMP21" s="397"/>
      <c r="TMQ21" s="397"/>
      <c r="TMR21" s="397"/>
      <c r="TMS21" s="397"/>
      <c r="TMT21" s="397"/>
      <c r="TMU21" s="397"/>
      <c r="TMV21" s="397"/>
      <c r="TMW21" s="397"/>
      <c r="TMX21" s="5"/>
      <c r="TMY21" s="5"/>
      <c r="TMZ21" s="376"/>
      <c r="TNA21" s="386"/>
      <c r="TNB21" s="386"/>
      <c r="TNC21" s="312"/>
      <c r="TND21" s="389"/>
      <c r="TNE21" s="389"/>
      <c r="TNF21" s="389"/>
      <c r="TNG21" s="68"/>
      <c r="TNH21" s="68"/>
      <c r="TNI21" s="68"/>
      <c r="TNJ21" s="68"/>
      <c r="TNK21" s="68"/>
      <c r="TNL21" s="112"/>
      <c r="TNM21" s="112"/>
      <c r="TNN21" s="112"/>
      <c r="TOK21" s="5"/>
      <c r="TOL21" s="397"/>
      <c r="TOM21" s="397"/>
      <c r="TON21" s="397"/>
      <c r="TOO21" s="397"/>
      <c r="TOP21" s="397"/>
      <c r="TOQ21" s="397"/>
      <c r="TOR21" s="397"/>
      <c r="TOS21" s="397"/>
      <c r="TOT21" s="397"/>
      <c r="TOU21" s="397"/>
      <c r="TOV21" s="397"/>
      <c r="TOW21" s="397"/>
      <c r="TOX21" s="397"/>
      <c r="TOY21" s="397"/>
      <c r="TOZ21" s="397"/>
      <c r="TPA21" s="397"/>
      <c r="TPB21" s="397"/>
      <c r="TPC21" s="397"/>
      <c r="TPD21" s="397"/>
      <c r="TPE21" s="397"/>
      <c r="TPF21" s="5"/>
      <c r="TPG21" s="5"/>
      <c r="TPH21" s="376"/>
      <c r="TPI21" s="386"/>
      <c r="TPJ21" s="386"/>
      <c r="TPK21" s="312"/>
      <c r="TPL21" s="389"/>
      <c r="TPM21" s="389"/>
      <c r="TPN21" s="389"/>
      <c r="TPO21" s="68"/>
      <c r="TPP21" s="68"/>
      <c r="TPQ21" s="68"/>
      <c r="TPR21" s="68"/>
      <c r="TPS21" s="68"/>
      <c r="TPT21" s="112"/>
      <c r="TPU21" s="112"/>
      <c r="TPV21" s="112"/>
      <c r="TQS21" s="5"/>
      <c r="TQT21" s="397"/>
      <c r="TQU21" s="397"/>
      <c r="TQV21" s="397"/>
      <c r="TQW21" s="397"/>
      <c r="TQX21" s="397"/>
      <c r="TQY21" s="397"/>
      <c r="TQZ21" s="397"/>
      <c r="TRA21" s="397"/>
      <c r="TRB21" s="397"/>
      <c r="TRC21" s="397"/>
      <c r="TRD21" s="397"/>
      <c r="TRE21" s="397"/>
      <c r="TRF21" s="397"/>
      <c r="TRG21" s="397"/>
      <c r="TRH21" s="397"/>
      <c r="TRI21" s="397"/>
      <c r="TRJ21" s="397"/>
      <c r="TRK21" s="397"/>
      <c r="TRL21" s="397"/>
      <c r="TRM21" s="397"/>
      <c r="TRN21" s="5"/>
      <c r="TRO21" s="5"/>
      <c r="TRP21" s="376"/>
      <c r="TRQ21" s="386"/>
      <c r="TRR21" s="386"/>
      <c r="TRS21" s="312"/>
      <c r="TRT21" s="389"/>
      <c r="TRU21" s="389"/>
      <c r="TRV21" s="389"/>
      <c r="TRW21" s="68"/>
      <c r="TRX21" s="68"/>
      <c r="TRY21" s="68"/>
      <c r="TRZ21" s="68"/>
      <c r="TSA21" s="68"/>
      <c r="TSB21" s="112"/>
      <c r="TSC21" s="112"/>
      <c r="TSD21" s="112"/>
      <c r="TTA21" s="5"/>
      <c r="TTB21" s="397"/>
      <c r="TTC21" s="397"/>
      <c r="TTD21" s="397"/>
      <c r="TTE21" s="397"/>
      <c r="TTF21" s="397"/>
      <c r="TTG21" s="397"/>
      <c r="TTH21" s="397"/>
      <c r="TTI21" s="397"/>
      <c r="TTJ21" s="397"/>
      <c r="TTK21" s="397"/>
      <c r="TTL21" s="397"/>
      <c r="TTM21" s="397"/>
      <c r="TTN21" s="397"/>
      <c r="TTO21" s="397"/>
      <c r="TTP21" s="397"/>
      <c r="TTQ21" s="397"/>
      <c r="TTR21" s="397"/>
      <c r="TTS21" s="397"/>
      <c r="TTT21" s="397"/>
      <c r="TTU21" s="397"/>
      <c r="TTV21" s="5"/>
      <c r="TTW21" s="5"/>
      <c r="TTX21" s="376"/>
      <c r="TTY21" s="386"/>
      <c r="TTZ21" s="386"/>
      <c r="TUA21" s="312"/>
      <c r="TUB21" s="389"/>
      <c r="TUC21" s="389"/>
      <c r="TUD21" s="389"/>
      <c r="TUE21" s="68"/>
      <c r="TUF21" s="68"/>
      <c r="TUG21" s="68"/>
      <c r="TUH21" s="68"/>
      <c r="TUI21" s="68"/>
      <c r="TUJ21" s="112"/>
      <c r="TUK21" s="112"/>
      <c r="TUL21" s="112"/>
      <c r="TVI21" s="5"/>
      <c r="TVJ21" s="397"/>
      <c r="TVK21" s="397"/>
      <c r="TVL21" s="397"/>
      <c r="TVM21" s="397"/>
      <c r="TVN21" s="397"/>
      <c r="TVO21" s="397"/>
      <c r="TVP21" s="397"/>
      <c r="TVQ21" s="397"/>
      <c r="TVR21" s="397"/>
      <c r="TVS21" s="397"/>
      <c r="TVT21" s="397"/>
      <c r="TVU21" s="397"/>
      <c r="TVV21" s="397"/>
      <c r="TVW21" s="397"/>
      <c r="TVX21" s="397"/>
      <c r="TVY21" s="397"/>
      <c r="TVZ21" s="397"/>
      <c r="TWA21" s="397"/>
      <c r="TWB21" s="397"/>
      <c r="TWC21" s="397"/>
      <c r="TWD21" s="5"/>
      <c r="TWE21" s="5"/>
      <c r="TWF21" s="376"/>
      <c r="TWG21" s="386"/>
      <c r="TWH21" s="386"/>
      <c r="TWI21" s="312"/>
      <c r="TWJ21" s="389"/>
      <c r="TWK21" s="389"/>
      <c r="TWL21" s="389"/>
      <c r="TWM21" s="68"/>
      <c r="TWN21" s="68"/>
      <c r="TWO21" s="68"/>
      <c r="TWP21" s="68"/>
      <c r="TWQ21" s="68"/>
      <c r="TWR21" s="112"/>
      <c r="TWS21" s="112"/>
      <c r="TWT21" s="112"/>
      <c r="TXQ21" s="5"/>
      <c r="TXR21" s="397"/>
      <c r="TXS21" s="397"/>
      <c r="TXT21" s="397"/>
      <c r="TXU21" s="397"/>
      <c r="TXV21" s="397"/>
      <c r="TXW21" s="397"/>
      <c r="TXX21" s="397"/>
      <c r="TXY21" s="397"/>
      <c r="TXZ21" s="397"/>
      <c r="TYA21" s="397"/>
      <c r="TYB21" s="397"/>
      <c r="TYC21" s="397"/>
      <c r="TYD21" s="397"/>
      <c r="TYE21" s="397"/>
      <c r="TYF21" s="397"/>
      <c r="TYG21" s="397"/>
      <c r="TYH21" s="397"/>
      <c r="TYI21" s="397"/>
      <c r="TYJ21" s="397"/>
      <c r="TYK21" s="397"/>
      <c r="TYL21" s="5"/>
      <c r="TYM21" s="5"/>
      <c r="TYN21" s="376"/>
      <c r="TYO21" s="386"/>
      <c r="TYP21" s="386"/>
      <c r="TYQ21" s="312"/>
      <c r="TYR21" s="389"/>
      <c r="TYS21" s="389"/>
      <c r="TYT21" s="389"/>
      <c r="TYU21" s="68"/>
      <c r="TYV21" s="68"/>
      <c r="TYW21" s="68"/>
      <c r="TYX21" s="68"/>
      <c r="TYY21" s="68"/>
      <c r="TYZ21" s="112"/>
      <c r="TZA21" s="112"/>
      <c r="TZB21" s="112"/>
      <c r="TZY21" s="5"/>
      <c r="TZZ21" s="397"/>
      <c r="UAA21" s="397"/>
      <c r="UAB21" s="397"/>
      <c r="UAC21" s="397"/>
      <c r="UAD21" s="397"/>
      <c r="UAE21" s="397"/>
      <c r="UAF21" s="397"/>
      <c r="UAG21" s="397"/>
      <c r="UAH21" s="397"/>
      <c r="UAI21" s="397"/>
      <c r="UAJ21" s="397"/>
      <c r="UAK21" s="397"/>
      <c r="UAL21" s="397"/>
      <c r="UAM21" s="397"/>
      <c r="UAN21" s="397"/>
      <c r="UAO21" s="397"/>
      <c r="UAP21" s="397"/>
      <c r="UAQ21" s="397"/>
      <c r="UAR21" s="397"/>
      <c r="UAS21" s="397"/>
      <c r="UAT21" s="5"/>
      <c r="UAU21" s="5"/>
      <c r="UAV21" s="376"/>
      <c r="UAW21" s="386"/>
      <c r="UAX21" s="386"/>
      <c r="UAY21" s="312"/>
      <c r="UAZ21" s="389"/>
      <c r="UBA21" s="389"/>
      <c r="UBB21" s="389"/>
      <c r="UBC21" s="68"/>
      <c r="UBD21" s="68"/>
      <c r="UBE21" s="68"/>
      <c r="UBF21" s="68"/>
      <c r="UBG21" s="68"/>
      <c r="UBH21" s="112"/>
      <c r="UBI21" s="112"/>
      <c r="UBJ21" s="112"/>
      <c r="UCG21" s="5"/>
      <c r="UCH21" s="397"/>
      <c r="UCI21" s="397"/>
      <c r="UCJ21" s="397"/>
      <c r="UCK21" s="397"/>
      <c r="UCL21" s="397"/>
      <c r="UCM21" s="397"/>
      <c r="UCN21" s="397"/>
      <c r="UCO21" s="397"/>
      <c r="UCP21" s="397"/>
      <c r="UCQ21" s="397"/>
      <c r="UCR21" s="397"/>
      <c r="UCS21" s="397"/>
      <c r="UCT21" s="397"/>
      <c r="UCU21" s="397"/>
      <c r="UCV21" s="397"/>
      <c r="UCW21" s="397"/>
      <c r="UCX21" s="397"/>
      <c r="UCY21" s="397"/>
      <c r="UCZ21" s="397"/>
      <c r="UDA21" s="397"/>
      <c r="UDB21" s="5"/>
      <c r="UDC21" s="5"/>
      <c r="UDD21" s="376"/>
      <c r="UDE21" s="386"/>
      <c r="UDF21" s="386"/>
      <c r="UDG21" s="312"/>
      <c r="UDH21" s="389"/>
      <c r="UDI21" s="389"/>
      <c r="UDJ21" s="389"/>
      <c r="UDK21" s="68"/>
      <c r="UDL21" s="68"/>
      <c r="UDM21" s="68"/>
      <c r="UDN21" s="68"/>
      <c r="UDO21" s="68"/>
      <c r="UDP21" s="112"/>
      <c r="UDQ21" s="112"/>
      <c r="UDR21" s="112"/>
      <c r="UEO21" s="5"/>
      <c r="UEP21" s="397"/>
      <c r="UEQ21" s="397"/>
      <c r="UER21" s="397"/>
      <c r="UES21" s="397"/>
      <c r="UET21" s="397"/>
      <c r="UEU21" s="397"/>
      <c r="UEV21" s="397"/>
      <c r="UEW21" s="397"/>
      <c r="UEX21" s="397"/>
      <c r="UEY21" s="397"/>
      <c r="UEZ21" s="397"/>
      <c r="UFA21" s="397"/>
      <c r="UFB21" s="397"/>
      <c r="UFC21" s="397"/>
      <c r="UFD21" s="397"/>
      <c r="UFE21" s="397"/>
      <c r="UFF21" s="397"/>
      <c r="UFG21" s="397"/>
      <c r="UFH21" s="397"/>
      <c r="UFI21" s="397"/>
      <c r="UFJ21" s="5"/>
      <c r="UFK21" s="5"/>
      <c r="UFL21" s="376"/>
      <c r="UFM21" s="386"/>
      <c r="UFN21" s="386"/>
      <c r="UFO21" s="312"/>
      <c r="UFP21" s="389"/>
      <c r="UFQ21" s="389"/>
      <c r="UFR21" s="389"/>
      <c r="UFS21" s="68"/>
      <c r="UFT21" s="68"/>
      <c r="UFU21" s="68"/>
      <c r="UFV21" s="68"/>
      <c r="UFW21" s="68"/>
      <c r="UFX21" s="112"/>
      <c r="UFY21" s="112"/>
      <c r="UFZ21" s="112"/>
      <c r="UGW21" s="5"/>
      <c r="UGX21" s="397"/>
      <c r="UGY21" s="397"/>
      <c r="UGZ21" s="397"/>
      <c r="UHA21" s="397"/>
      <c r="UHB21" s="397"/>
      <c r="UHC21" s="397"/>
      <c r="UHD21" s="397"/>
      <c r="UHE21" s="397"/>
      <c r="UHF21" s="397"/>
      <c r="UHG21" s="397"/>
      <c r="UHH21" s="397"/>
      <c r="UHI21" s="397"/>
      <c r="UHJ21" s="397"/>
      <c r="UHK21" s="397"/>
      <c r="UHL21" s="397"/>
      <c r="UHM21" s="397"/>
      <c r="UHN21" s="397"/>
      <c r="UHO21" s="397"/>
      <c r="UHP21" s="397"/>
      <c r="UHQ21" s="397"/>
      <c r="UHR21" s="5"/>
      <c r="UHS21" s="5"/>
      <c r="UHT21" s="376"/>
      <c r="UHU21" s="386"/>
      <c r="UHV21" s="386"/>
      <c r="UHW21" s="312"/>
      <c r="UHX21" s="389"/>
      <c r="UHY21" s="389"/>
      <c r="UHZ21" s="389"/>
      <c r="UIA21" s="68"/>
      <c r="UIB21" s="68"/>
      <c r="UIC21" s="68"/>
      <c r="UID21" s="68"/>
      <c r="UIE21" s="68"/>
      <c r="UIF21" s="112"/>
      <c r="UIG21" s="112"/>
      <c r="UIH21" s="112"/>
      <c r="UJE21" s="5"/>
      <c r="UJF21" s="397"/>
      <c r="UJG21" s="397"/>
      <c r="UJH21" s="397"/>
      <c r="UJI21" s="397"/>
      <c r="UJJ21" s="397"/>
      <c r="UJK21" s="397"/>
      <c r="UJL21" s="397"/>
      <c r="UJM21" s="397"/>
      <c r="UJN21" s="397"/>
      <c r="UJO21" s="397"/>
      <c r="UJP21" s="397"/>
      <c r="UJQ21" s="397"/>
      <c r="UJR21" s="397"/>
      <c r="UJS21" s="397"/>
      <c r="UJT21" s="397"/>
      <c r="UJU21" s="397"/>
      <c r="UJV21" s="397"/>
      <c r="UJW21" s="397"/>
      <c r="UJX21" s="397"/>
      <c r="UJY21" s="397"/>
      <c r="UJZ21" s="5"/>
      <c r="UKA21" s="5"/>
      <c r="UKB21" s="376"/>
      <c r="UKC21" s="386"/>
      <c r="UKD21" s="386"/>
      <c r="UKE21" s="312"/>
      <c r="UKF21" s="389"/>
      <c r="UKG21" s="389"/>
      <c r="UKH21" s="389"/>
      <c r="UKI21" s="68"/>
      <c r="UKJ21" s="68"/>
      <c r="UKK21" s="68"/>
      <c r="UKL21" s="68"/>
      <c r="UKM21" s="68"/>
      <c r="UKN21" s="112"/>
      <c r="UKO21" s="112"/>
      <c r="UKP21" s="112"/>
      <c r="ULM21" s="5"/>
      <c r="ULN21" s="397"/>
      <c r="ULO21" s="397"/>
      <c r="ULP21" s="397"/>
      <c r="ULQ21" s="397"/>
      <c r="ULR21" s="397"/>
      <c r="ULS21" s="397"/>
      <c r="ULT21" s="397"/>
      <c r="ULU21" s="397"/>
      <c r="ULV21" s="397"/>
      <c r="ULW21" s="397"/>
      <c r="ULX21" s="397"/>
      <c r="ULY21" s="397"/>
      <c r="ULZ21" s="397"/>
      <c r="UMA21" s="397"/>
      <c r="UMB21" s="397"/>
      <c r="UMC21" s="397"/>
      <c r="UMD21" s="397"/>
      <c r="UME21" s="397"/>
      <c r="UMF21" s="397"/>
      <c r="UMG21" s="397"/>
      <c r="UMH21" s="5"/>
      <c r="UMI21" s="5"/>
      <c r="UMJ21" s="376"/>
      <c r="UMK21" s="386"/>
      <c r="UML21" s="386"/>
      <c r="UMM21" s="312"/>
      <c r="UMN21" s="389"/>
      <c r="UMO21" s="389"/>
      <c r="UMP21" s="389"/>
      <c r="UMQ21" s="68"/>
      <c r="UMR21" s="68"/>
      <c r="UMS21" s="68"/>
      <c r="UMT21" s="68"/>
      <c r="UMU21" s="68"/>
      <c r="UMV21" s="112"/>
      <c r="UMW21" s="112"/>
      <c r="UMX21" s="112"/>
      <c r="UNU21" s="5"/>
      <c r="UNV21" s="397"/>
      <c r="UNW21" s="397"/>
      <c r="UNX21" s="397"/>
      <c r="UNY21" s="397"/>
      <c r="UNZ21" s="397"/>
      <c r="UOA21" s="397"/>
      <c r="UOB21" s="397"/>
      <c r="UOC21" s="397"/>
      <c r="UOD21" s="397"/>
      <c r="UOE21" s="397"/>
      <c r="UOF21" s="397"/>
      <c r="UOG21" s="397"/>
      <c r="UOH21" s="397"/>
      <c r="UOI21" s="397"/>
      <c r="UOJ21" s="397"/>
      <c r="UOK21" s="397"/>
      <c r="UOL21" s="397"/>
      <c r="UOM21" s="397"/>
      <c r="UON21" s="397"/>
      <c r="UOO21" s="397"/>
      <c r="UOP21" s="5"/>
      <c r="UOQ21" s="5"/>
      <c r="UOR21" s="376"/>
      <c r="UOS21" s="386"/>
      <c r="UOT21" s="386"/>
      <c r="UOU21" s="312"/>
      <c r="UOV21" s="389"/>
      <c r="UOW21" s="389"/>
      <c r="UOX21" s="389"/>
      <c r="UOY21" s="68"/>
      <c r="UOZ21" s="68"/>
      <c r="UPA21" s="68"/>
      <c r="UPB21" s="68"/>
      <c r="UPC21" s="68"/>
      <c r="UPD21" s="112"/>
      <c r="UPE21" s="112"/>
      <c r="UPF21" s="112"/>
      <c r="UQC21" s="5"/>
      <c r="UQD21" s="397"/>
      <c r="UQE21" s="397"/>
      <c r="UQF21" s="397"/>
      <c r="UQG21" s="397"/>
      <c r="UQH21" s="397"/>
      <c r="UQI21" s="397"/>
      <c r="UQJ21" s="397"/>
      <c r="UQK21" s="397"/>
      <c r="UQL21" s="397"/>
      <c r="UQM21" s="397"/>
      <c r="UQN21" s="397"/>
      <c r="UQO21" s="397"/>
      <c r="UQP21" s="397"/>
      <c r="UQQ21" s="397"/>
      <c r="UQR21" s="397"/>
      <c r="UQS21" s="397"/>
      <c r="UQT21" s="397"/>
      <c r="UQU21" s="397"/>
      <c r="UQV21" s="397"/>
      <c r="UQW21" s="397"/>
      <c r="UQX21" s="5"/>
      <c r="UQY21" s="5"/>
      <c r="UQZ21" s="376"/>
      <c r="URA21" s="386"/>
      <c r="URB21" s="386"/>
      <c r="URC21" s="312"/>
      <c r="URD21" s="389"/>
      <c r="URE21" s="389"/>
      <c r="URF21" s="389"/>
      <c r="URG21" s="68"/>
      <c r="URH21" s="68"/>
      <c r="URI21" s="68"/>
      <c r="URJ21" s="68"/>
      <c r="URK21" s="68"/>
      <c r="URL21" s="112"/>
      <c r="URM21" s="112"/>
      <c r="URN21" s="112"/>
      <c r="USK21" s="5"/>
      <c r="USL21" s="397"/>
      <c r="USM21" s="397"/>
      <c r="USN21" s="397"/>
      <c r="USO21" s="397"/>
      <c r="USP21" s="397"/>
      <c r="USQ21" s="397"/>
      <c r="USR21" s="397"/>
      <c r="USS21" s="397"/>
      <c r="UST21" s="397"/>
      <c r="USU21" s="397"/>
      <c r="USV21" s="397"/>
      <c r="USW21" s="397"/>
      <c r="USX21" s="397"/>
      <c r="USY21" s="397"/>
      <c r="USZ21" s="397"/>
      <c r="UTA21" s="397"/>
      <c r="UTB21" s="397"/>
      <c r="UTC21" s="397"/>
      <c r="UTD21" s="397"/>
      <c r="UTE21" s="397"/>
      <c r="UTF21" s="5"/>
      <c r="UTG21" s="5"/>
      <c r="UTH21" s="376"/>
      <c r="UTI21" s="386"/>
      <c r="UTJ21" s="386"/>
      <c r="UTK21" s="312"/>
      <c r="UTL21" s="389"/>
      <c r="UTM21" s="389"/>
      <c r="UTN21" s="389"/>
      <c r="UTO21" s="68"/>
      <c r="UTP21" s="68"/>
      <c r="UTQ21" s="68"/>
      <c r="UTR21" s="68"/>
      <c r="UTS21" s="68"/>
      <c r="UTT21" s="112"/>
      <c r="UTU21" s="112"/>
      <c r="UTV21" s="112"/>
      <c r="UUS21" s="5"/>
      <c r="UUT21" s="397"/>
      <c r="UUU21" s="397"/>
      <c r="UUV21" s="397"/>
      <c r="UUW21" s="397"/>
      <c r="UUX21" s="397"/>
      <c r="UUY21" s="397"/>
      <c r="UUZ21" s="397"/>
      <c r="UVA21" s="397"/>
      <c r="UVB21" s="397"/>
      <c r="UVC21" s="397"/>
      <c r="UVD21" s="397"/>
      <c r="UVE21" s="397"/>
      <c r="UVF21" s="397"/>
      <c r="UVG21" s="397"/>
      <c r="UVH21" s="397"/>
      <c r="UVI21" s="397"/>
      <c r="UVJ21" s="397"/>
      <c r="UVK21" s="397"/>
      <c r="UVL21" s="397"/>
      <c r="UVM21" s="397"/>
      <c r="UVN21" s="5"/>
      <c r="UVO21" s="5"/>
      <c r="UVP21" s="376"/>
      <c r="UVQ21" s="386"/>
      <c r="UVR21" s="386"/>
      <c r="UVS21" s="312"/>
      <c r="UVT21" s="389"/>
      <c r="UVU21" s="389"/>
      <c r="UVV21" s="389"/>
      <c r="UVW21" s="68"/>
      <c r="UVX21" s="68"/>
      <c r="UVY21" s="68"/>
      <c r="UVZ21" s="68"/>
      <c r="UWA21" s="68"/>
      <c r="UWB21" s="112"/>
      <c r="UWC21" s="112"/>
      <c r="UWD21" s="112"/>
      <c r="UXA21" s="5"/>
      <c r="UXB21" s="397"/>
      <c r="UXC21" s="397"/>
      <c r="UXD21" s="397"/>
      <c r="UXE21" s="397"/>
      <c r="UXF21" s="397"/>
      <c r="UXG21" s="397"/>
      <c r="UXH21" s="397"/>
      <c r="UXI21" s="397"/>
      <c r="UXJ21" s="397"/>
      <c r="UXK21" s="397"/>
      <c r="UXL21" s="397"/>
      <c r="UXM21" s="397"/>
      <c r="UXN21" s="397"/>
      <c r="UXO21" s="397"/>
      <c r="UXP21" s="397"/>
      <c r="UXQ21" s="397"/>
      <c r="UXR21" s="397"/>
      <c r="UXS21" s="397"/>
      <c r="UXT21" s="397"/>
      <c r="UXU21" s="397"/>
      <c r="UXV21" s="5"/>
      <c r="UXW21" s="5"/>
      <c r="UXX21" s="376"/>
      <c r="UXY21" s="386"/>
      <c r="UXZ21" s="386"/>
      <c r="UYA21" s="312"/>
      <c r="UYB21" s="389"/>
      <c r="UYC21" s="389"/>
      <c r="UYD21" s="389"/>
      <c r="UYE21" s="68"/>
      <c r="UYF21" s="68"/>
      <c r="UYG21" s="68"/>
      <c r="UYH21" s="68"/>
      <c r="UYI21" s="68"/>
      <c r="UYJ21" s="112"/>
      <c r="UYK21" s="112"/>
      <c r="UYL21" s="112"/>
      <c r="UZI21" s="5"/>
      <c r="UZJ21" s="397"/>
      <c r="UZK21" s="397"/>
      <c r="UZL21" s="397"/>
      <c r="UZM21" s="397"/>
      <c r="UZN21" s="397"/>
      <c r="UZO21" s="397"/>
      <c r="UZP21" s="397"/>
      <c r="UZQ21" s="397"/>
      <c r="UZR21" s="397"/>
      <c r="UZS21" s="397"/>
      <c r="UZT21" s="397"/>
      <c r="UZU21" s="397"/>
      <c r="UZV21" s="397"/>
      <c r="UZW21" s="397"/>
      <c r="UZX21" s="397"/>
      <c r="UZY21" s="397"/>
      <c r="UZZ21" s="397"/>
      <c r="VAA21" s="397"/>
      <c r="VAB21" s="397"/>
      <c r="VAC21" s="397"/>
      <c r="VAD21" s="5"/>
      <c r="VAE21" s="5"/>
      <c r="VAF21" s="376"/>
      <c r="VAG21" s="386"/>
      <c r="VAH21" s="386"/>
      <c r="VAI21" s="312"/>
      <c r="VAJ21" s="389"/>
      <c r="VAK21" s="389"/>
      <c r="VAL21" s="389"/>
      <c r="VAM21" s="68"/>
      <c r="VAN21" s="68"/>
      <c r="VAO21" s="68"/>
      <c r="VAP21" s="68"/>
      <c r="VAQ21" s="68"/>
      <c r="VAR21" s="112"/>
      <c r="VAS21" s="112"/>
      <c r="VAT21" s="112"/>
      <c r="VBQ21" s="5"/>
      <c r="VBR21" s="397"/>
      <c r="VBS21" s="397"/>
      <c r="VBT21" s="397"/>
      <c r="VBU21" s="397"/>
      <c r="VBV21" s="397"/>
      <c r="VBW21" s="397"/>
      <c r="VBX21" s="397"/>
      <c r="VBY21" s="397"/>
      <c r="VBZ21" s="397"/>
      <c r="VCA21" s="397"/>
      <c r="VCB21" s="397"/>
      <c r="VCC21" s="397"/>
      <c r="VCD21" s="397"/>
      <c r="VCE21" s="397"/>
      <c r="VCF21" s="397"/>
      <c r="VCG21" s="397"/>
      <c r="VCH21" s="397"/>
      <c r="VCI21" s="397"/>
      <c r="VCJ21" s="397"/>
      <c r="VCK21" s="397"/>
      <c r="VCL21" s="5"/>
      <c r="VCM21" s="5"/>
      <c r="VCN21" s="376"/>
      <c r="VCO21" s="386"/>
      <c r="VCP21" s="386"/>
      <c r="VCQ21" s="312"/>
      <c r="VCR21" s="389"/>
      <c r="VCS21" s="389"/>
      <c r="VCT21" s="389"/>
      <c r="VCU21" s="68"/>
      <c r="VCV21" s="68"/>
      <c r="VCW21" s="68"/>
      <c r="VCX21" s="68"/>
      <c r="VCY21" s="68"/>
      <c r="VCZ21" s="112"/>
      <c r="VDA21" s="112"/>
      <c r="VDB21" s="112"/>
      <c r="VDY21" s="5"/>
      <c r="VDZ21" s="397"/>
      <c r="VEA21" s="397"/>
      <c r="VEB21" s="397"/>
      <c r="VEC21" s="397"/>
      <c r="VED21" s="397"/>
      <c r="VEE21" s="397"/>
      <c r="VEF21" s="397"/>
      <c r="VEG21" s="397"/>
      <c r="VEH21" s="397"/>
      <c r="VEI21" s="397"/>
      <c r="VEJ21" s="397"/>
      <c r="VEK21" s="397"/>
      <c r="VEL21" s="397"/>
      <c r="VEM21" s="397"/>
      <c r="VEN21" s="397"/>
      <c r="VEO21" s="397"/>
      <c r="VEP21" s="397"/>
      <c r="VEQ21" s="397"/>
      <c r="VER21" s="397"/>
      <c r="VES21" s="397"/>
      <c r="VET21" s="5"/>
      <c r="VEU21" s="5"/>
      <c r="VEV21" s="376"/>
      <c r="VEW21" s="386"/>
      <c r="VEX21" s="386"/>
      <c r="VEY21" s="312"/>
      <c r="VEZ21" s="389"/>
      <c r="VFA21" s="389"/>
      <c r="VFB21" s="389"/>
      <c r="VFC21" s="68"/>
      <c r="VFD21" s="68"/>
      <c r="VFE21" s="68"/>
      <c r="VFF21" s="68"/>
      <c r="VFG21" s="68"/>
      <c r="VFH21" s="112"/>
      <c r="VFI21" s="112"/>
      <c r="VFJ21" s="112"/>
      <c r="VGG21" s="5"/>
      <c r="VGH21" s="397"/>
      <c r="VGI21" s="397"/>
      <c r="VGJ21" s="397"/>
      <c r="VGK21" s="397"/>
      <c r="VGL21" s="397"/>
      <c r="VGM21" s="397"/>
      <c r="VGN21" s="397"/>
      <c r="VGO21" s="397"/>
      <c r="VGP21" s="397"/>
      <c r="VGQ21" s="397"/>
      <c r="VGR21" s="397"/>
      <c r="VGS21" s="397"/>
      <c r="VGT21" s="397"/>
      <c r="VGU21" s="397"/>
      <c r="VGV21" s="397"/>
      <c r="VGW21" s="397"/>
      <c r="VGX21" s="397"/>
      <c r="VGY21" s="397"/>
      <c r="VGZ21" s="397"/>
      <c r="VHA21" s="397"/>
      <c r="VHB21" s="5"/>
      <c r="VHC21" s="5"/>
      <c r="VHD21" s="376"/>
      <c r="VHE21" s="386"/>
      <c r="VHF21" s="386"/>
      <c r="VHG21" s="312"/>
      <c r="VHH21" s="389"/>
      <c r="VHI21" s="389"/>
      <c r="VHJ21" s="389"/>
      <c r="VHK21" s="68"/>
      <c r="VHL21" s="68"/>
      <c r="VHM21" s="68"/>
      <c r="VHN21" s="68"/>
      <c r="VHO21" s="68"/>
      <c r="VHP21" s="112"/>
      <c r="VHQ21" s="112"/>
      <c r="VHR21" s="112"/>
      <c r="VIO21" s="5"/>
      <c r="VIP21" s="397"/>
      <c r="VIQ21" s="397"/>
      <c r="VIR21" s="397"/>
      <c r="VIS21" s="397"/>
      <c r="VIT21" s="397"/>
      <c r="VIU21" s="397"/>
      <c r="VIV21" s="397"/>
      <c r="VIW21" s="397"/>
      <c r="VIX21" s="397"/>
      <c r="VIY21" s="397"/>
      <c r="VIZ21" s="397"/>
      <c r="VJA21" s="397"/>
      <c r="VJB21" s="397"/>
      <c r="VJC21" s="397"/>
      <c r="VJD21" s="397"/>
      <c r="VJE21" s="397"/>
      <c r="VJF21" s="397"/>
      <c r="VJG21" s="397"/>
      <c r="VJH21" s="397"/>
      <c r="VJI21" s="397"/>
      <c r="VJJ21" s="5"/>
      <c r="VJK21" s="5"/>
      <c r="VJL21" s="376"/>
      <c r="VJM21" s="386"/>
      <c r="VJN21" s="386"/>
      <c r="VJO21" s="312"/>
      <c r="VJP21" s="389"/>
      <c r="VJQ21" s="389"/>
      <c r="VJR21" s="389"/>
      <c r="VJS21" s="68"/>
      <c r="VJT21" s="68"/>
      <c r="VJU21" s="68"/>
      <c r="VJV21" s="68"/>
      <c r="VJW21" s="68"/>
      <c r="VJX21" s="112"/>
      <c r="VJY21" s="112"/>
      <c r="VJZ21" s="112"/>
      <c r="VKW21" s="5"/>
      <c r="VKX21" s="397"/>
      <c r="VKY21" s="397"/>
      <c r="VKZ21" s="397"/>
      <c r="VLA21" s="397"/>
      <c r="VLB21" s="397"/>
      <c r="VLC21" s="397"/>
      <c r="VLD21" s="397"/>
      <c r="VLE21" s="397"/>
      <c r="VLF21" s="397"/>
      <c r="VLG21" s="397"/>
      <c r="VLH21" s="397"/>
      <c r="VLI21" s="397"/>
      <c r="VLJ21" s="397"/>
      <c r="VLK21" s="397"/>
      <c r="VLL21" s="397"/>
      <c r="VLM21" s="397"/>
      <c r="VLN21" s="397"/>
      <c r="VLO21" s="397"/>
      <c r="VLP21" s="397"/>
      <c r="VLQ21" s="397"/>
      <c r="VLR21" s="5"/>
      <c r="VLS21" s="5"/>
      <c r="VLT21" s="376"/>
      <c r="VLU21" s="386"/>
      <c r="VLV21" s="386"/>
      <c r="VLW21" s="312"/>
      <c r="VLX21" s="389"/>
      <c r="VLY21" s="389"/>
      <c r="VLZ21" s="389"/>
      <c r="VMA21" s="68"/>
      <c r="VMB21" s="68"/>
      <c r="VMC21" s="68"/>
      <c r="VMD21" s="68"/>
      <c r="VME21" s="68"/>
      <c r="VMF21" s="112"/>
      <c r="VMG21" s="112"/>
      <c r="VMH21" s="112"/>
      <c r="VNE21" s="5"/>
      <c r="VNF21" s="397"/>
      <c r="VNG21" s="397"/>
      <c r="VNH21" s="397"/>
      <c r="VNI21" s="397"/>
      <c r="VNJ21" s="397"/>
      <c r="VNK21" s="397"/>
      <c r="VNL21" s="397"/>
      <c r="VNM21" s="397"/>
      <c r="VNN21" s="397"/>
      <c r="VNO21" s="397"/>
      <c r="VNP21" s="397"/>
      <c r="VNQ21" s="397"/>
      <c r="VNR21" s="397"/>
      <c r="VNS21" s="397"/>
      <c r="VNT21" s="397"/>
      <c r="VNU21" s="397"/>
      <c r="VNV21" s="397"/>
      <c r="VNW21" s="397"/>
      <c r="VNX21" s="397"/>
      <c r="VNY21" s="397"/>
      <c r="VNZ21" s="5"/>
      <c r="VOA21" s="5"/>
      <c r="VOB21" s="376"/>
      <c r="VOC21" s="386"/>
      <c r="VOD21" s="386"/>
      <c r="VOE21" s="312"/>
      <c r="VOF21" s="389"/>
      <c r="VOG21" s="389"/>
      <c r="VOH21" s="389"/>
      <c r="VOI21" s="68"/>
      <c r="VOJ21" s="68"/>
      <c r="VOK21" s="68"/>
      <c r="VOL21" s="68"/>
      <c r="VOM21" s="68"/>
      <c r="VON21" s="112"/>
      <c r="VOO21" s="112"/>
      <c r="VOP21" s="112"/>
      <c r="VPM21" s="5"/>
      <c r="VPN21" s="397"/>
      <c r="VPO21" s="397"/>
      <c r="VPP21" s="397"/>
      <c r="VPQ21" s="397"/>
      <c r="VPR21" s="397"/>
      <c r="VPS21" s="397"/>
      <c r="VPT21" s="397"/>
      <c r="VPU21" s="397"/>
      <c r="VPV21" s="397"/>
      <c r="VPW21" s="397"/>
      <c r="VPX21" s="397"/>
      <c r="VPY21" s="397"/>
      <c r="VPZ21" s="397"/>
      <c r="VQA21" s="397"/>
      <c r="VQB21" s="397"/>
      <c r="VQC21" s="397"/>
      <c r="VQD21" s="397"/>
      <c r="VQE21" s="397"/>
      <c r="VQF21" s="397"/>
      <c r="VQG21" s="397"/>
      <c r="VQH21" s="5"/>
      <c r="VQI21" s="5"/>
      <c r="VQJ21" s="376"/>
      <c r="VQK21" s="386"/>
      <c r="VQL21" s="386"/>
      <c r="VQM21" s="312"/>
      <c r="VQN21" s="389"/>
      <c r="VQO21" s="389"/>
      <c r="VQP21" s="389"/>
      <c r="VQQ21" s="68"/>
      <c r="VQR21" s="68"/>
      <c r="VQS21" s="68"/>
      <c r="VQT21" s="68"/>
      <c r="VQU21" s="68"/>
      <c r="VQV21" s="112"/>
      <c r="VQW21" s="112"/>
      <c r="VQX21" s="112"/>
      <c r="VRU21" s="5"/>
      <c r="VRV21" s="397"/>
      <c r="VRW21" s="397"/>
      <c r="VRX21" s="397"/>
      <c r="VRY21" s="397"/>
      <c r="VRZ21" s="397"/>
      <c r="VSA21" s="397"/>
      <c r="VSB21" s="397"/>
      <c r="VSC21" s="397"/>
      <c r="VSD21" s="397"/>
      <c r="VSE21" s="397"/>
      <c r="VSF21" s="397"/>
      <c r="VSG21" s="397"/>
      <c r="VSH21" s="397"/>
      <c r="VSI21" s="397"/>
      <c r="VSJ21" s="397"/>
      <c r="VSK21" s="397"/>
      <c r="VSL21" s="397"/>
      <c r="VSM21" s="397"/>
      <c r="VSN21" s="397"/>
      <c r="VSO21" s="397"/>
      <c r="VSP21" s="5"/>
      <c r="VSQ21" s="5"/>
      <c r="VSR21" s="376"/>
      <c r="VSS21" s="386"/>
      <c r="VST21" s="386"/>
      <c r="VSU21" s="312"/>
      <c r="VSV21" s="389"/>
      <c r="VSW21" s="389"/>
      <c r="VSX21" s="389"/>
      <c r="VSY21" s="68"/>
      <c r="VSZ21" s="68"/>
      <c r="VTA21" s="68"/>
      <c r="VTB21" s="68"/>
      <c r="VTC21" s="68"/>
      <c r="VTD21" s="112"/>
      <c r="VTE21" s="112"/>
      <c r="VTF21" s="112"/>
      <c r="VUC21" s="5"/>
      <c r="VUD21" s="397"/>
      <c r="VUE21" s="397"/>
      <c r="VUF21" s="397"/>
      <c r="VUG21" s="397"/>
      <c r="VUH21" s="397"/>
      <c r="VUI21" s="397"/>
      <c r="VUJ21" s="397"/>
      <c r="VUK21" s="397"/>
      <c r="VUL21" s="397"/>
      <c r="VUM21" s="397"/>
      <c r="VUN21" s="397"/>
      <c r="VUO21" s="397"/>
      <c r="VUP21" s="397"/>
      <c r="VUQ21" s="397"/>
      <c r="VUR21" s="397"/>
      <c r="VUS21" s="397"/>
      <c r="VUT21" s="397"/>
      <c r="VUU21" s="397"/>
      <c r="VUV21" s="397"/>
      <c r="VUW21" s="397"/>
      <c r="VUX21" s="5"/>
      <c r="VUY21" s="5"/>
      <c r="VUZ21" s="376"/>
      <c r="VVA21" s="386"/>
      <c r="VVB21" s="386"/>
      <c r="VVC21" s="312"/>
      <c r="VVD21" s="389"/>
      <c r="VVE21" s="389"/>
      <c r="VVF21" s="389"/>
      <c r="VVG21" s="68"/>
      <c r="VVH21" s="68"/>
      <c r="VVI21" s="68"/>
      <c r="VVJ21" s="68"/>
      <c r="VVK21" s="68"/>
      <c r="VVL21" s="112"/>
      <c r="VVM21" s="112"/>
      <c r="VVN21" s="112"/>
      <c r="VWK21" s="5"/>
      <c r="VWL21" s="397"/>
      <c r="VWM21" s="397"/>
      <c r="VWN21" s="397"/>
      <c r="VWO21" s="397"/>
      <c r="VWP21" s="397"/>
      <c r="VWQ21" s="397"/>
      <c r="VWR21" s="397"/>
      <c r="VWS21" s="397"/>
      <c r="VWT21" s="397"/>
      <c r="VWU21" s="397"/>
      <c r="VWV21" s="397"/>
      <c r="VWW21" s="397"/>
      <c r="VWX21" s="397"/>
      <c r="VWY21" s="397"/>
      <c r="VWZ21" s="397"/>
      <c r="VXA21" s="397"/>
      <c r="VXB21" s="397"/>
      <c r="VXC21" s="397"/>
      <c r="VXD21" s="397"/>
      <c r="VXE21" s="397"/>
      <c r="VXF21" s="5"/>
      <c r="VXG21" s="5"/>
      <c r="VXH21" s="376"/>
      <c r="VXI21" s="386"/>
      <c r="VXJ21" s="386"/>
      <c r="VXK21" s="312"/>
      <c r="VXL21" s="389"/>
      <c r="VXM21" s="389"/>
      <c r="VXN21" s="389"/>
      <c r="VXO21" s="68"/>
      <c r="VXP21" s="68"/>
      <c r="VXQ21" s="68"/>
      <c r="VXR21" s="68"/>
      <c r="VXS21" s="68"/>
      <c r="VXT21" s="112"/>
      <c r="VXU21" s="112"/>
      <c r="VXV21" s="112"/>
      <c r="VYS21" s="5"/>
      <c r="VYT21" s="397"/>
      <c r="VYU21" s="397"/>
      <c r="VYV21" s="397"/>
      <c r="VYW21" s="397"/>
      <c r="VYX21" s="397"/>
      <c r="VYY21" s="397"/>
      <c r="VYZ21" s="397"/>
      <c r="VZA21" s="397"/>
      <c r="VZB21" s="397"/>
      <c r="VZC21" s="397"/>
      <c r="VZD21" s="397"/>
      <c r="VZE21" s="397"/>
      <c r="VZF21" s="397"/>
      <c r="VZG21" s="397"/>
      <c r="VZH21" s="397"/>
      <c r="VZI21" s="397"/>
      <c r="VZJ21" s="397"/>
      <c r="VZK21" s="397"/>
      <c r="VZL21" s="397"/>
      <c r="VZM21" s="397"/>
      <c r="VZN21" s="5"/>
      <c r="VZO21" s="5"/>
      <c r="VZP21" s="376"/>
      <c r="VZQ21" s="386"/>
      <c r="VZR21" s="386"/>
      <c r="VZS21" s="312"/>
      <c r="VZT21" s="389"/>
      <c r="VZU21" s="389"/>
      <c r="VZV21" s="389"/>
      <c r="VZW21" s="68"/>
      <c r="VZX21" s="68"/>
      <c r="VZY21" s="68"/>
      <c r="VZZ21" s="68"/>
      <c r="WAA21" s="68"/>
      <c r="WAB21" s="112"/>
      <c r="WAC21" s="112"/>
      <c r="WAD21" s="112"/>
      <c r="WBA21" s="5"/>
      <c r="WBB21" s="397"/>
      <c r="WBC21" s="397"/>
      <c r="WBD21" s="397"/>
      <c r="WBE21" s="397"/>
      <c r="WBF21" s="397"/>
      <c r="WBG21" s="397"/>
      <c r="WBH21" s="397"/>
      <c r="WBI21" s="397"/>
      <c r="WBJ21" s="397"/>
      <c r="WBK21" s="397"/>
      <c r="WBL21" s="397"/>
      <c r="WBM21" s="397"/>
      <c r="WBN21" s="397"/>
      <c r="WBO21" s="397"/>
      <c r="WBP21" s="397"/>
      <c r="WBQ21" s="397"/>
      <c r="WBR21" s="397"/>
      <c r="WBS21" s="397"/>
      <c r="WBT21" s="397"/>
      <c r="WBU21" s="397"/>
      <c r="WBV21" s="5"/>
      <c r="WBW21" s="5"/>
      <c r="WBX21" s="376"/>
      <c r="WBY21" s="386"/>
      <c r="WBZ21" s="386"/>
      <c r="WCA21" s="312"/>
      <c r="WCB21" s="389"/>
      <c r="WCC21" s="389"/>
      <c r="WCD21" s="389"/>
      <c r="WCE21" s="68"/>
      <c r="WCF21" s="68"/>
      <c r="WCG21" s="68"/>
      <c r="WCH21" s="68"/>
      <c r="WCI21" s="68"/>
      <c r="WCJ21" s="112"/>
      <c r="WCK21" s="112"/>
      <c r="WCL21" s="112"/>
      <c r="WDI21" s="5"/>
      <c r="WDJ21" s="397"/>
      <c r="WDK21" s="397"/>
      <c r="WDL21" s="397"/>
      <c r="WDM21" s="397"/>
      <c r="WDN21" s="397"/>
      <c r="WDO21" s="397"/>
      <c r="WDP21" s="397"/>
      <c r="WDQ21" s="397"/>
      <c r="WDR21" s="397"/>
      <c r="WDS21" s="397"/>
      <c r="WDT21" s="397"/>
      <c r="WDU21" s="397"/>
      <c r="WDV21" s="397"/>
      <c r="WDW21" s="397"/>
      <c r="WDX21" s="397"/>
      <c r="WDY21" s="397"/>
      <c r="WDZ21" s="397"/>
      <c r="WEA21" s="397"/>
      <c r="WEB21" s="397"/>
      <c r="WEC21" s="397"/>
      <c r="WED21" s="5"/>
      <c r="WEE21" s="5"/>
      <c r="WEF21" s="376"/>
      <c r="WEG21" s="386"/>
      <c r="WEH21" s="386"/>
      <c r="WEI21" s="312"/>
      <c r="WEJ21" s="389"/>
      <c r="WEK21" s="389"/>
      <c r="WEL21" s="389"/>
      <c r="WEM21" s="68"/>
      <c r="WEN21" s="68"/>
      <c r="WEO21" s="68"/>
      <c r="WEP21" s="68"/>
      <c r="WEQ21" s="68"/>
      <c r="WER21" s="112"/>
      <c r="WES21" s="112"/>
      <c r="WET21" s="112"/>
      <c r="WFQ21" s="5"/>
      <c r="WFR21" s="397"/>
      <c r="WFS21" s="397"/>
      <c r="WFT21" s="397"/>
      <c r="WFU21" s="397"/>
      <c r="WFV21" s="397"/>
      <c r="WFW21" s="397"/>
      <c r="WFX21" s="397"/>
      <c r="WFY21" s="397"/>
      <c r="WFZ21" s="397"/>
      <c r="WGA21" s="397"/>
      <c r="WGB21" s="397"/>
      <c r="WGC21" s="397"/>
      <c r="WGD21" s="397"/>
      <c r="WGE21" s="397"/>
      <c r="WGF21" s="397"/>
      <c r="WGG21" s="397"/>
      <c r="WGH21" s="397"/>
      <c r="WGI21" s="397"/>
      <c r="WGJ21" s="397"/>
      <c r="WGK21" s="397"/>
      <c r="WGL21" s="5"/>
      <c r="WGM21" s="5"/>
      <c r="WGN21" s="376"/>
      <c r="WGO21" s="386"/>
      <c r="WGP21" s="386"/>
      <c r="WGQ21" s="312"/>
      <c r="WGR21" s="389"/>
      <c r="WGS21" s="389"/>
      <c r="WGT21" s="389"/>
      <c r="WGU21" s="68"/>
      <c r="WGV21" s="68"/>
      <c r="WGW21" s="68"/>
      <c r="WGX21" s="68"/>
      <c r="WGY21" s="68"/>
      <c r="WGZ21" s="112"/>
      <c r="WHA21" s="112"/>
      <c r="WHB21" s="112"/>
      <c r="WHY21" s="5"/>
      <c r="WHZ21" s="397"/>
      <c r="WIA21" s="397"/>
      <c r="WIB21" s="397"/>
      <c r="WIC21" s="397"/>
      <c r="WID21" s="397"/>
      <c r="WIE21" s="397"/>
      <c r="WIF21" s="397"/>
      <c r="WIG21" s="397"/>
      <c r="WIH21" s="397"/>
      <c r="WII21" s="397"/>
      <c r="WIJ21" s="397"/>
      <c r="WIK21" s="397"/>
      <c r="WIL21" s="397"/>
      <c r="WIM21" s="397"/>
      <c r="WIN21" s="397"/>
      <c r="WIO21" s="397"/>
      <c r="WIP21" s="397"/>
      <c r="WIQ21" s="397"/>
      <c r="WIR21" s="397"/>
      <c r="WIS21" s="397"/>
      <c r="WIT21" s="5"/>
      <c r="WIU21" s="5"/>
      <c r="WIV21" s="376"/>
      <c r="WIW21" s="386"/>
      <c r="WIX21" s="386"/>
      <c r="WIY21" s="312"/>
      <c r="WIZ21" s="389"/>
      <c r="WJA21" s="389"/>
      <c r="WJB21" s="389"/>
      <c r="WJC21" s="68"/>
      <c r="WJD21" s="68"/>
      <c r="WJE21" s="68"/>
      <c r="WJF21" s="68"/>
      <c r="WJG21" s="68"/>
      <c r="WJH21" s="112"/>
      <c r="WJI21" s="112"/>
      <c r="WJJ21" s="112"/>
      <c r="WKG21" s="5"/>
      <c r="WKH21" s="397"/>
      <c r="WKI21" s="397"/>
      <c r="WKJ21" s="397"/>
      <c r="WKK21" s="397"/>
      <c r="WKL21" s="397"/>
      <c r="WKM21" s="397"/>
      <c r="WKN21" s="397"/>
      <c r="WKO21" s="397"/>
      <c r="WKP21" s="397"/>
      <c r="WKQ21" s="397"/>
      <c r="WKR21" s="397"/>
      <c r="WKS21" s="397"/>
      <c r="WKT21" s="397"/>
      <c r="WKU21" s="397"/>
      <c r="WKV21" s="397"/>
      <c r="WKW21" s="397"/>
      <c r="WKX21" s="397"/>
      <c r="WKY21" s="397"/>
      <c r="WKZ21" s="397"/>
      <c r="WLA21" s="397"/>
      <c r="WLB21" s="5"/>
      <c r="WLC21" s="5"/>
      <c r="WLD21" s="376"/>
      <c r="WLE21" s="386"/>
      <c r="WLF21" s="386"/>
      <c r="WLG21" s="312"/>
      <c r="WLH21" s="389"/>
      <c r="WLI21" s="389"/>
      <c r="WLJ21" s="389"/>
      <c r="WLK21" s="68"/>
      <c r="WLL21" s="68"/>
      <c r="WLM21" s="68"/>
      <c r="WLN21" s="68"/>
      <c r="WLO21" s="68"/>
      <c r="WLP21" s="112"/>
      <c r="WLQ21" s="112"/>
      <c r="WLR21" s="112"/>
      <c r="WMO21" s="5"/>
      <c r="WMP21" s="397"/>
      <c r="WMQ21" s="397"/>
      <c r="WMR21" s="397"/>
      <c r="WMS21" s="397"/>
      <c r="WMT21" s="397"/>
      <c r="WMU21" s="397"/>
      <c r="WMV21" s="397"/>
      <c r="WMW21" s="397"/>
      <c r="WMX21" s="397"/>
      <c r="WMY21" s="397"/>
      <c r="WMZ21" s="397"/>
      <c r="WNA21" s="397"/>
      <c r="WNB21" s="397"/>
      <c r="WNC21" s="397"/>
      <c r="WND21" s="397"/>
      <c r="WNE21" s="397"/>
      <c r="WNF21" s="397"/>
      <c r="WNG21" s="397"/>
      <c r="WNH21" s="397"/>
      <c r="WNI21" s="397"/>
      <c r="WNJ21" s="5"/>
      <c r="WNK21" s="5"/>
      <c r="WNL21" s="376"/>
      <c r="WNM21" s="386"/>
      <c r="WNN21" s="386"/>
      <c r="WNO21" s="312"/>
      <c r="WNP21" s="389"/>
      <c r="WNQ21" s="389"/>
      <c r="WNR21" s="389"/>
      <c r="WNS21" s="68"/>
      <c r="WNT21" s="68"/>
      <c r="WNU21" s="68"/>
      <c r="WNV21" s="68"/>
      <c r="WNW21" s="68"/>
      <c r="WNX21" s="112"/>
      <c r="WNY21" s="112"/>
      <c r="WNZ21" s="112"/>
      <c r="WOW21" s="5"/>
      <c r="WOX21" s="397"/>
      <c r="WOY21" s="397"/>
      <c r="WOZ21" s="397"/>
      <c r="WPA21" s="397"/>
      <c r="WPB21" s="397"/>
      <c r="WPC21" s="397"/>
      <c r="WPD21" s="397"/>
      <c r="WPE21" s="397"/>
      <c r="WPF21" s="397"/>
      <c r="WPG21" s="397"/>
      <c r="WPH21" s="397"/>
      <c r="WPI21" s="397"/>
      <c r="WPJ21" s="397"/>
      <c r="WPK21" s="397"/>
      <c r="WPL21" s="397"/>
      <c r="WPM21" s="397"/>
      <c r="WPN21" s="397"/>
      <c r="WPO21" s="397"/>
      <c r="WPP21" s="397"/>
      <c r="WPQ21" s="397"/>
      <c r="WPR21" s="5"/>
      <c r="WPS21" s="5"/>
      <c r="WPT21" s="376"/>
      <c r="WPU21" s="386"/>
      <c r="WPV21" s="386"/>
      <c r="WPW21" s="312"/>
      <c r="WPX21" s="389"/>
      <c r="WPY21" s="389"/>
      <c r="WPZ21" s="389"/>
      <c r="WQA21" s="68"/>
      <c r="WQB21" s="68"/>
      <c r="WQC21" s="68"/>
      <c r="WQD21" s="68"/>
      <c r="WQE21" s="68"/>
      <c r="WQF21" s="112"/>
      <c r="WQG21" s="112"/>
      <c r="WQH21" s="112"/>
      <c r="WRE21" s="5"/>
      <c r="WRF21" s="397"/>
      <c r="WRG21" s="397"/>
      <c r="WRH21" s="397"/>
      <c r="WRI21" s="397"/>
      <c r="WRJ21" s="397"/>
      <c r="WRK21" s="397"/>
      <c r="WRL21" s="397"/>
      <c r="WRM21" s="397"/>
      <c r="WRN21" s="397"/>
      <c r="WRO21" s="397"/>
      <c r="WRP21" s="397"/>
      <c r="WRQ21" s="397"/>
      <c r="WRR21" s="397"/>
      <c r="WRS21" s="397"/>
      <c r="WRT21" s="397"/>
      <c r="WRU21" s="397"/>
      <c r="WRV21" s="397"/>
      <c r="WRW21" s="397"/>
      <c r="WRX21" s="397"/>
      <c r="WRY21" s="397"/>
      <c r="WRZ21" s="5"/>
      <c r="WSA21" s="5"/>
      <c r="WSB21" s="376"/>
      <c r="WSC21" s="386"/>
      <c r="WSD21" s="386"/>
      <c r="WSE21" s="312"/>
      <c r="WSF21" s="389"/>
      <c r="WSG21" s="389"/>
      <c r="WSH21" s="389"/>
      <c r="WSI21" s="68"/>
      <c r="WSJ21" s="68"/>
      <c r="WSK21" s="68"/>
      <c r="WSL21" s="68"/>
      <c r="WSM21" s="68"/>
      <c r="WSN21" s="112"/>
      <c r="WSO21" s="112"/>
      <c r="WSP21" s="112"/>
      <c r="WTM21" s="5"/>
      <c r="WTN21" s="397"/>
      <c r="WTO21" s="397"/>
      <c r="WTP21" s="397"/>
      <c r="WTQ21" s="397"/>
      <c r="WTR21" s="397"/>
      <c r="WTS21" s="397"/>
      <c r="WTT21" s="397"/>
      <c r="WTU21" s="397"/>
      <c r="WTV21" s="397"/>
      <c r="WTW21" s="397"/>
      <c r="WTX21" s="397"/>
      <c r="WTY21" s="397"/>
      <c r="WTZ21" s="397"/>
      <c r="WUA21" s="397"/>
      <c r="WUB21" s="397"/>
      <c r="WUC21" s="397"/>
      <c r="WUD21" s="397"/>
      <c r="WUE21" s="397"/>
      <c r="WUF21" s="397"/>
      <c r="WUG21" s="397"/>
      <c r="WUH21" s="5"/>
      <c r="WUI21" s="5"/>
      <c r="WUJ21" s="376"/>
      <c r="WUK21" s="386"/>
      <c r="WUL21" s="386"/>
      <c r="WUM21" s="312"/>
      <c r="WUN21" s="389"/>
      <c r="WUO21" s="389"/>
      <c r="WUP21" s="389"/>
      <c r="WUQ21" s="68"/>
      <c r="WUR21" s="68"/>
      <c r="WUS21" s="68"/>
      <c r="WUT21" s="68"/>
      <c r="WUU21" s="68"/>
      <c r="WUV21" s="112"/>
      <c r="WUW21" s="112"/>
      <c r="WUX21" s="112"/>
      <c r="WVU21" s="5"/>
      <c r="WVV21" s="397"/>
      <c r="WVW21" s="397"/>
      <c r="WVX21" s="397"/>
      <c r="WVY21" s="397"/>
      <c r="WVZ21" s="397"/>
      <c r="WWA21" s="397"/>
      <c r="WWB21" s="397"/>
      <c r="WWC21" s="397"/>
      <c r="WWD21" s="397"/>
      <c r="WWE21" s="397"/>
      <c r="WWF21" s="397"/>
      <c r="WWG21" s="397"/>
      <c r="WWH21" s="397"/>
      <c r="WWI21" s="397"/>
      <c r="WWJ21" s="397"/>
      <c r="WWK21" s="397"/>
      <c r="WWL21" s="397"/>
      <c r="WWM21" s="397"/>
      <c r="WWN21" s="397"/>
      <c r="WWO21" s="397"/>
      <c r="WWP21" s="5"/>
      <c r="WWQ21" s="5"/>
      <c r="WWR21" s="376"/>
      <c r="WWS21" s="386"/>
      <c r="WWT21" s="386"/>
      <c r="WWU21" s="312"/>
      <c r="WWV21" s="389"/>
      <c r="WWW21" s="389"/>
      <c r="WWX21" s="389"/>
      <c r="WWY21" s="68"/>
      <c r="WWZ21" s="68"/>
      <c r="WXA21" s="68"/>
      <c r="WXB21" s="68"/>
      <c r="WXC21" s="68"/>
      <c r="WXD21" s="112"/>
      <c r="WXE21" s="112"/>
      <c r="WXF21" s="112"/>
      <c r="WYC21" s="5"/>
      <c r="WYD21" s="397"/>
      <c r="WYE21" s="397"/>
      <c r="WYF21" s="397"/>
      <c r="WYG21" s="397"/>
      <c r="WYH21" s="397"/>
      <c r="WYI21" s="397"/>
      <c r="WYJ21" s="397"/>
      <c r="WYK21" s="397"/>
      <c r="WYL21" s="397"/>
      <c r="WYM21" s="397"/>
      <c r="WYN21" s="397"/>
      <c r="WYO21" s="397"/>
      <c r="WYP21" s="397"/>
      <c r="WYQ21" s="397"/>
      <c r="WYR21" s="397"/>
      <c r="WYS21" s="397"/>
      <c r="WYT21" s="397"/>
      <c r="WYU21" s="397"/>
      <c r="WYV21" s="397"/>
      <c r="WYW21" s="397"/>
      <c r="WYX21" s="5"/>
      <c r="WYY21" s="5"/>
      <c r="WYZ21" s="376"/>
      <c r="WZA21" s="386"/>
      <c r="WZB21" s="386"/>
      <c r="WZC21" s="312"/>
      <c r="WZD21" s="389"/>
      <c r="WZE21" s="389"/>
      <c r="WZF21" s="389"/>
      <c r="WZG21" s="68"/>
      <c r="WZH21" s="68"/>
      <c r="WZI21" s="68"/>
      <c r="WZJ21" s="68"/>
      <c r="WZK21" s="68"/>
      <c r="WZL21" s="112"/>
      <c r="WZM21" s="112"/>
      <c r="WZN21" s="112"/>
      <c r="XAK21" s="5"/>
      <c r="XAL21" s="397"/>
      <c r="XAM21" s="397"/>
      <c r="XAN21" s="397"/>
      <c r="XAO21" s="397"/>
      <c r="XAP21" s="397"/>
      <c r="XAQ21" s="397"/>
      <c r="XAR21" s="397"/>
      <c r="XAS21" s="397"/>
      <c r="XAT21" s="397"/>
      <c r="XAU21" s="397"/>
      <c r="XAV21" s="397"/>
      <c r="XAW21" s="397"/>
      <c r="XAX21" s="397"/>
      <c r="XAY21" s="397"/>
      <c r="XAZ21" s="397"/>
      <c r="XBA21" s="397"/>
      <c r="XBB21" s="397"/>
      <c r="XBC21" s="397"/>
      <c r="XBD21" s="397"/>
      <c r="XBE21" s="397"/>
      <c r="XBF21" s="5"/>
      <c r="XBG21" s="5"/>
      <c r="XBH21" s="376"/>
      <c r="XBI21" s="386"/>
      <c r="XBJ21" s="386"/>
      <c r="XBK21" s="312"/>
      <c r="XBL21" s="389"/>
      <c r="XBM21" s="389"/>
      <c r="XBN21" s="389"/>
      <c r="XBO21" s="68"/>
      <c r="XBP21" s="68"/>
      <c r="XBQ21" s="68"/>
      <c r="XBR21" s="68"/>
      <c r="XBS21" s="68"/>
      <c r="XBT21" s="112"/>
      <c r="XBU21" s="112"/>
      <c r="XBV21" s="112"/>
      <c r="XCS21" s="5"/>
      <c r="XCT21" s="397"/>
      <c r="XCU21" s="397"/>
      <c r="XCV21" s="397"/>
      <c r="XCW21" s="397"/>
      <c r="XCX21" s="397"/>
      <c r="XCY21" s="397"/>
      <c r="XCZ21" s="397"/>
      <c r="XDA21" s="397"/>
      <c r="XDB21" s="397"/>
      <c r="XDC21" s="397"/>
      <c r="XDD21" s="397"/>
      <c r="XDE21" s="397"/>
      <c r="XDF21" s="397"/>
      <c r="XDG21" s="397"/>
      <c r="XDH21" s="397"/>
      <c r="XDI21" s="397"/>
      <c r="XDJ21" s="397"/>
      <c r="XDK21" s="397"/>
      <c r="XDL21" s="397"/>
      <c r="XDM21" s="397"/>
      <c r="XDN21" s="5"/>
      <c r="XDO21" s="5"/>
      <c r="XDP21" s="376"/>
      <c r="XDQ21" s="386"/>
      <c r="XDR21" s="386"/>
      <c r="XDS21" s="312"/>
      <c r="XDT21" s="389"/>
      <c r="XDU21" s="389"/>
      <c r="XDV21" s="389"/>
      <c r="XDW21" s="68"/>
      <c r="XDX21" s="68"/>
      <c r="XDY21" s="68"/>
      <c r="XDZ21" s="68"/>
      <c r="XEA21" s="68"/>
      <c r="XEB21" s="112"/>
      <c r="XEC21" s="112"/>
      <c r="XED21" s="112"/>
      <c r="XFA21" s="5"/>
      <c r="XFB21" s="398"/>
      <c r="XFC21" s="398"/>
      <c r="XFD21" s="398"/>
    </row>
    <row r="22" spans="1:16384" customFormat="1" ht="15" customHeight="1">
      <c r="A22" s="5"/>
      <c r="B22" s="397"/>
      <c r="C22" s="397"/>
      <c r="D22" s="397"/>
      <c r="E22" s="397"/>
      <c r="F22" s="397"/>
      <c r="G22" s="397"/>
      <c r="H22" s="397"/>
      <c r="I22" s="397"/>
      <c r="J22" s="397"/>
      <c r="K22" s="397"/>
      <c r="L22" s="397"/>
      <c r="M22" s="397"/>
      <c r="N22" s="397"/>
      <c r="O22" s="397"/>
      <c r="P22" s="397"/>
      <c r="Q22" s="397"/>
      <c r="R22" s="397"/>
      <c r="S22" s="397"/>
      <c r="T22" s="397"/>
      <c r="U22" s="397"/>
      <c r="V22" s="5"/>
      <c r="W22" s="5"/>
      <c r="X22" s="390"/>
      <c r="Y22" s="391"/>
      <c r="Z22" s="392"/>
      <c r="AA22" s="392"/>
      <c r="AB22" s="392"/>
      <c r="AC22" s="392"/>
      <c r="AD22" s="393"/>
      <c r="AE22" s="68" t="str">
        <f>Y15</f>
        <v>Prénom</v>
      </c>
      <c r="AF22" s="68" t="str">
        <f>MID(AE22,1,8)</f>
        <v>Prénom</v>
      </c>
      <c r="AG22" s="68"/>
      <c r="AH22" s="68"/>
      <c r="AI22" s="68"/>
      <c r="AJ22" s="112"/>
      <c r="AK22" s="112"/>
      <c r="AL22" s="112"/>
      <c r="AM22" s="188"/>
      <c r="AN22" s="188"/>
      <c r="AO22" s="188"/>
      <c r="AP22" s="188"/>
      <c r="AQ22" s="188"/>
      <c r="AR22" s="188"/>
      <c r="BI22" s="5"/>
      <c r="BJ22" s="397"/>
      <c r="BK22" s="397"/>
      <c r="BL22" s="397"/>
      <c r="BM22" s="397"/>
      <c r="BN22" s="397"/>
      <c r="BO22" s="397"/>
      <c r="BP22" s="397"/>
      <c r="BQ22" s="397"/>
      <c r="BR22" s="397"/>
      <c r="BS22" s="397"/>
      <c r="BT22" s="397"/>
      <c r="BU22" s="397"/>
      <c r="BV22" s="397"/>
      <c r="BW22" s="397"/>
      <c r="BX22" s="397"/>
      <c r="BY22" s="397"/>
      <c r="BZ22" s="397"/>
      <c r="CA22" s="397"/>
      <c r="CB22" s="397"/>
      <c r="CC22" s="397"/>
      <c r="CD22" s="5"/>
      <c r="CE22" s="5"/>
      <c r="CF22" s="388"/>
      <c r="CG22" s="387"/>
      <c r="CH22" s="387"/>
      <c r="CI22" s="387"/>
      <c r="CJ22" s="387"/>
      <c r="CK22" s="387"/>
      <c r="CL22" s="387"/>
      <c r="CM22" s="68"/>
      <c r="CN22" s="68"/>
      <c r="CO22" s="68"/>
      <c r="CP22" s="68"/>
      <c r="CQ22" s="68"/>
      <c r="CR22" s="112"/>
      <c r="CS22" s="112"/>
      <c r="CT22" s="112"/>
      <c r="DQ22" s="5"/>
      <c r="DR22" s="397"/>
      <c r="DS22" s="397"/>
      <c r="DT22" s="397"/>
      <c r="DU22" s="397"/>
      <c r="DV22" s="397"/>
      <c r="DW22" s="397"/>
      <c r="DX22" s="397"/>
      <c r="DY22" s="397"/>
      <c r="DZ22" s="397"/>
      <c r="EA22" s="397"/>
      <c r="EB22" s="397"/>
      <c r="EC22" s="397"/>
      <c r="ED22" s="397"/>
      <c r="EE22" s="397"/>
      <c r="EF22" s="397"/>
      <c r="EG22" s="397"/>
      <c r="EH22" s="397"/>
      <c r="EI22" s="397"/>
      <c r="EJ22" s="397"/>
      <c r="EK22" s="397"/>
      <c r="EL22" s="5"/>
      <c r="EM22" s="5"/>
      <c r="EN22" s="388"/>
      <c r="EO22" s="387"/>
      <c r="EP22" s="387"/>
      <c r="EQ22" s="387"/>
      <c r="ER22" s="387"/>
      <c r="ES22" s="387"/>
      <c r="ET22" s="387"/>
      <c r="EU22" s="68"/>
      <c r="EV22" s="68"/>
      <c r="EW22" s="68"/>
      <c r="EX22" s="68"/>
      <c r="EY22" s="68"/>
      <c r="EZ22" s="112"/>
      <c r="FA22" s="112"/>
      <c r="FB22" s="112"/>
      <c r="FY22" s="5"/>
      <c r="FZ22" s="397"/>
      <c r="GA22" s="397"/>
      <c r="GB22" s="397"/>
      <c r="GC22" s="397"/>
      <c r="GD22" s="397"/>
      <c r="GE22" s="397"/>
      <c r="GF22" s="397"/>
      <c r="GG22" s="397"/>
      <c r="GH22" s="397"/>
      <c r="GI22" s="397"/>
      <c r="GJ22" s="397"/>
      <c r="GK22" s="397"/>
      <c r="GL22" s="397"/>
      <c r="GM22" s="397"/>
      <c r="GN22" s="397"/>
      <c r="GO22" s="397"/>
      <c r="GP22" s="397"/>
      <c r="GQ22" s="397"/>
      <c r="GR22" s="397"/>
      <c r="GS22" s="397"/>
      <c r="GT22" s="5"/>
      <c r="GU22" s="5"/>
      <c r="GV22" s="388"/>
      <c r="GW22" s="387"/>
      <c r="GX22" s="387"/>
      <c r="GY22" s="387"/>
      <c r="GZ22" s="387"/>
      <c r="HA22" s="387"/>
      <c r="HB22" s="387"/>
      <c r="HC22" s="68"/>
      <c r="HD22" s="68"/>
      <c r="HE22" s="68"/>
      <c r="HF22" s="68"/>
      <c r="HG22" s="68"/>
      <c r="HH22" s="112"/>
      <c r="HI22" s="112"/>
      <c r="HJ22" s="112"/>
      <c r="IG22" s="5"/>
      <c r="IH22" s="397"/>
      <c r="II22" s="397"/>
      <c r="IJ22" s="397"/>
      <c r="IK22" s="397"/>
      <c r="IL22" s="397"/>
      <c r="IM22" s="397"/>
      <c r="IN22" s="397"/>
      <c r="IO22" s="397"/>
      <c r="IP22" s="397"/>
      <c r="IQ22" s="397"/>
      <c r="IR22" s="397"/>
      <c r="IS22" s="397"/>
      <c r="IT22" s="397"/>
      <c r="IU22" s="397"/>
      <c r="IV22" s="397"/>
      <c r="IW22" s="397"/>
      <c r="IX22" s="397"/>
      <c r="IY22" s="397"/>
      <c r="IZ22" s="397"/>
      <c r="JA22" s="397"/>
      <c r="JB22" s="5"/>
      <c r="JC22" s="5"/>
      <c r="JD22" s="388"/>
      <c r="JE22" s="387"/>
      <c r="JF22" s="387"/>
      <c r="JG22" s="387"/>
      <c r="JH22" s="387"/>
      <c r="JI22" s="387"/>
      <c r="JJ22" s="387"/>
      <c r="JK22" s="68"/>
      <c r="JL22" s="68"/>
      <c r="JM22" s="68"/>
      <c r="JN22" s="68"/>
      <c r="JO22" s="68"/>
      <c r="JP22" s="112"/>
      <c r="JQ22" s="112"/>
      <c r="JR22" s="112"/>
      <c r="KO22" s="5"/>
      <c r="KP22" s="397"/>
      <c r="KQ22" s="397"/>
      <c r="KR22" s="397"/>
      <c r="KS22" s="397"/>
      <c r="KT22" s="397"/>
      <c r="KU22" s="397"/>
      <c r="KV22" s="397"/>
      <c r="KW22" s="397"/>
      <c r="KX22" s="397"/>
      <c r="KY22" s="397"/>
      <c r="KZ22" s="397"/>
      <c r="LA22" s="397"/>
      <c r="LB22" s="397"/>
      <c r="LC22" s="397"/>
      <c r="LD22" s="397"/>
      <c r="LE22" s="397"/>
      <c r="LF22" s="397"/>
      <c r="LG22" s="397"/>
      <c r="LH22" s="397"/>
      <c r="LI22" s="397"/>
      <c r="LJ22" s="5"/>
      <c r="LK22" s="5"/>
      <c r="LL22" s="388"/>
      <c r="LM22" s="387"/>
      <c r="LN22" s="387"/>
      <c r="LO22" s="387"/>
      <c r="LP22" s="387"/>
      <c r="LQ22" s="387"/>
      <c r="LR22" s="387"/>
      <c r="LS22" s="68"/>
      <c r="LT22" s="68"/>
      <c r="LU22" s="68"/>
      <c r="LV22" s="68"/>
      <c r="LW22" s="68"/>
      <c r="LX22" s="112"/>
      <c r="LY22" s="112"/>
      <c r="LZ22" s="112"/>
      <c r="MW22" s="5"/>
      <c r="MX22" s="397"/>
      <c r="MY22" s="397"/>
      <c r="MZ22" s="397"/>
      <c r="NA22" s="397"/>
      <c r="NB22" s="397"/>
      <c r="NC22" s="397"/>
      <c r="ND22" s="397"/>
      <c r="NE22" s="397"/>
      <c r="NF22" s="397"/>
      <c r="NG22" s="397"/>
      <c r="NH22" s="397"/>
      <c r="NI22" s="397"/>
      <c r="NJ22" s="397"/>
      <c r="NK22" s="397"/>
      <c r="NL22" s="397"/>
      <c r="NM22" s="397"/>
      <c r="NN22" s="397"/>
      <c r="NO22" s="397"/>
      <c r="NP22" s="397"/>
      <c r="NQ22" s="397"/>
      <c r="NR22" s="5"/>
      <c r="NS22" s="5"/>
      <c r="NT22" s="388"/>
      <c r="NU22" s="387"/>
      <c r="NV22" s="387"/>
      <c r="NW22" s="387"/>
      <c r="NX22" s="387"/>
      <c r="NY22" s="387"/>
      <c r="NZ22" s="387"/>
      <c r="OA22" s="68"/>
      <c r="OB22" s="68"/>
      <c r="OC22" s="68"/>
      <c r="OD22" s="68"/>
      <c r="OE22" s="68"/>
      <c r="OF22" s="112"/>
      <c r="OG22" s="112"/>
      <c r="OH22" s="112"/>
      <c r="PE22" s="5"/>
      <c r="PF22" s="397"/>
      <c r="PG22" s="397"/>
      <c r="PH22" s="397"/>
      <c r="PI22" s="397"/>
      <c r="PJ22" s="397"/>
      <c r="PK22" s="397"/>
      <c r="PL22" s="397"/>
      <c r="PM22" s="397"/>
      <c r="PN22" s="397"/>
      <c r="PO22" s="397"/>
      <c r="PP22" s="397"/>
      <c r="PQ22" s="397"/>
      <c r="PR22" s="397"/>
      <c r="PS22" s="397"/>
      <c r="PT22" s="397"/>
      <c r="PU22" s="397"/>
      <c r="PV22" s="397"/>
      <c r="PW22" s="397"/>
      <c r="PX22" s="397"/>
      <c r="PY22" s="397"/>
      <c r="PZ22" s="5"/>
      <c r="QA22" s="5"/>
      <c r="QB22" s="388"/>
      <c r="QC22" s="387"/>
      <c r="QD22" s="387"/>
      <c r="QE22" s="387"/>
      <c r="QF22" s="387"/>
      <c r="QG22" s="387"/>
      <c r="QH22" s="387"/>
      <c r="QI22" s="68"/>
      <c r="QJ22" s="68"/>
      <c r="QK22" s="68"/>
      <c r="QL22" s="68"/>
      <c r="QM22" s="68"/>
      <c r="QN22" s="112"/>
      <c r="QO22" s="112"/>
      <c r="QP22" s="112"/>
      <c r="RM22" s="5"/>
      <c r="RN22" s="397"/>
      <c r="RO22" s="397"/>
      <c r="RP22" s="397"/>
      <c r="RQ22" s="397"/>
      <c r="RR22" s="397"/>
      <c r="RS22" s="397"/>
      <c r="RT22" s="397"/>
      <c r="RU22" s="397"/>
      <c r="RV22" s="397"/>
      <c r="RW22" s="397"/>
      <c r="RX22" s="397"/>
      <c r="RY22" s="397"/>
      <c r="RZ22" s="397"/>
      <c r="SA22" s="397"/>
      <c r="SB22" s="397"/>
      <c r="SC22" s="397"/>
      <c r="SD22" s="397"/>
      <c r="SE22" s="397"/>
      <c r="SF22" s="397"/>
      <c r="SG22" s="397"/>
      <c r="SH22" s="5"/>
      <c r="SI22" s="5"/>
      <c r="SJ22" s="388"/>
      <c r="SK22" s="387"/>
      <c r="SL22" s="387"/>
      <c r="SM22" s="387"/>
      <c r="SN22" s="387"/>
      <c r="SO22" s="387"/>
      <c r="SP22" s="387"/>
      <c r="SQ22" s="68"/>
      <c r="SR22" s="68"/>
      <c r="SS22" s="68"/>
      <c r="ST22" s="68"/>
      <c r="SU22" s="68"/>
      <c r="SV22" s="112"/>
      <c r="SW22" s="112"/>
      <c r="SX22" s="112"/>
      <c r="TU22" s="5"/>
      <c r="TV22" s="397"/>
      <c r="TW22" s="397"/>
      <c r="TX22" s="397"/>
      <c r="TY22" s="397"/>
      <c r="TZ22" s="397"/>
      <c r="UA22" s="397"/>
      <c r="UB22" s="397"/>
      <c r="UC22" s="397"/>
      <c r="UD22" s="397"/>
      <c r="UE22" s="397"/>
      <c r="UF22" s="397"/>
      <c r="UG22" s="397"/>
      <c r="UH22" s="397"/>
      <c r="UI22" s="397"/>
      <c r="UJ22" s="397"/>
      <c r="UK22" s="397"/>
      <c r="UL22" s="397"/>
      <c r="UM22" s="397"/>
      <c r="UN22" s="397"/>
      <c r="UO22" s="397"/>
      <c r="UP22" s="5"/>
      <c r="UQ22" s="5"/>
      <c r="UR22" s="388"/>
      <c r="US22" s="387"/>
      <c r="UT22" s="387"/>
      <c r="UU22" s="387"/>
      <c r="UV22" s="387"/>
      <c r="UW22" s="387"/>
      <c r="UX22" s="387"/>
      <c r="UY22" s="68"/>
      <c r="UZ22" s="68"/>
      <c r="VA22" s="68"/>
      <c r="VB22" s="68"/>
      <c r="VC22" s="68"/>
      <c r="VD22" s="112"/>
      <c r="VE22" s="112"/>
      <c r="VF22" s="112"/>
      <c r="WC22" s="5"/>
      <c r="WD22" s="397"/>
      <c r="WE22" s="397"/>
      <c r="WF22" s="397"/>
      <c r="WG22" s="397"/>
      <c r="WH22" s="397"/>
      <c r="WI22" s="397"/>
      <c r="WJ22" s="397"/>
      <c r="WK22" s="397"/>
      <c r="WL22" s="397"/>
      <c r="WM22" s="397"/>
      <c r="WN22" s="397"/>
      <c r="WO22" s="397"/>
      <c r="WP22" s="397"/>
      <c r="WQ22" s="397"/>
      <c r="WR22" s="397"/>
      <c r="WS22" s="397"/>
      <c r="WT22" s="397"/>
      <c r="WU22" s="397"/>
      <c r="WV22" s="397"/>
      <c r="WW22" s="397"/>
      <c r="WX22" s="5"/>
      <c r="WY22" s="5"/>
      <c r="WZ22" s="388"/>
      <c r="XA22" s="387"/>
      <c r="XB22" s="387"/>
      <c r="XC22" s="387"/>
      <c r="XD22" s="387"/>
      <c r="XE22" s="387"/>
      <c r="XF22" s="387"/>
      <c r="XG22" s="68"/>
      <c r="XH22" s="68"/>
      <c r="XI22" s="68"/>
      <c r="XJ22" s="68"/>
      <c r="XK22" s="68"/>
      <c r="XL22" s="112"/>
      <c r="XM22" s="112"/>
      <c r="XN22" s="112"/>
      <c r="YK22" s="5"/>
      <c r="YL22" s="397"/>
      <c r="YM22" s="397"/>
      <c r="YN22" s="397"/>
      <c r="YO22" s="397"/>
      <c r="YP22" s="397"/>
      <c r="YQ22" s="397"/>
      <c r="YR22" s="397"/>
      <c r="YS22" s="397"/>
      <c r="YT22" s="397"/>
      <c r="YU22" s="397"/>
      <c r="YV22" s="397"/>
      <c r="YW22" s="397"/>
      <c r="YX22" s="397"/>
      <c r="YY22" s="397"/>
      <c r="YZ22" s="397"/>
      <c r="ZA22" s="397"/>
      <c r="ZB22" s="397"/>
      <c r="ZC22" s="397"/>
      <c r="ZD22" s="397"/>
      <c r="ZE22" s="397"/>
      <c r="ZF22" s="5"/>
      <c r="ZG22" s="5"/>
      <c r="ZH22" s="388"/>
      <c r="ZI22" s="387"/>
      <c r="ZJ22" s="387"/>
      <c r="ZK22" s="387"/>
      <c r="ZL22" s="387"/>
      <c r="ZM22" s="387"/>
      <c r="ZN22" s="387"/>
      <c r="ZO22" s="68"/>
      <c r="ZP22" s="68"/>
      <c r="ZQ22" s="68"/>
      <c r="ZR22" s="68"/>
      <c r="ZS22" s="68"/>
      <c r="ZT22" s="112"/>
      <c r="ZU22" s="112"/>
      <c r="ZV22" s="112"/>
      <c r="AAS22" s="5"/>
      <c r="AAT22" s="397"/>
      <c r="AAU22" s="397"/>
      <c r="AAV22" s="397"/>
      <c r="AAW22" s="397"/>
      <c r="AAX22" s="397"/>
      <c r="AAY22" s="397"/>
      <c r="AAZ22" s="397"/>
      <c r="ABA22" s="397"/>
      <c r="ABB22" s="397"/>
      <c r="ABC22" s="397"/>
      <c r="ABD22" s="397"/>
      <c r="ABE22" s="397"/>
      <c r="ABF22" s="397"/>
      <c r="ABG22" s="397"/>
      <c r="ABH22" s="397"/>
      <c r="ABI22" s="397"/>
      <c r="ABJ22" s="397"/>
      <c r="ABK22" s="397"/>
      <c r="ABL22" s="397"/>
      <c r="ABM22" s="397"/>
      <c r="ABN22" s="5"/>
      <c r="ABO22" s="5"/>
      <c r="ABP22" s="388"/>
      <c r="ABQ22" s="387"/>
      <c r="ABR22" s="387"/>
      <c r="ABS22" s="387"/>
      <c r="ABT22" s="387"/>
      <c r="ABU22" s="387"/>
      <c r="ABV22" s="387"/>
      <c r="ABW22" s="68"/>
      <c r="ABX22" s="68"/>
      <c r="ABY22" s="68"/>
      <c r="ABZ22" s="68"/>
      <c r="ACA22" s="68"/>
      <c r="ACB22" s="112"/>
      <c r="ACC22" s="112"/>
      <c r="ACD22" s="112"/>
      <c r="ADA22" s="5"/>
      <c r="ADB22" s="397"/>
      <c r="ADC22" s="397"/>
      <c r="ADD22" s="397"/>
      <c r="ADE22" s="397"/>
      <c r="ADF22" s="397"/>
      <c r="ADG22" s="397"/>
      <c r="ADH22" s="397"/>
      <c r="ADI22" s="397"/>
      <c r="ADJ22" s="397"/>
      <c r="ADK22" s="397"/>
      <c r="ADL22" s="397"/>
      <c r="ADM22" s="397"/>
      <c r="ADN22" s="397"/>
      <c r="ADO22" s="397"/>
      <c r="ADP22" s="397"/>
      <c r="ADQ22" s="397"/>
      <c r="ADR22" s="397"/>
      <c r="ADS22" s="397"/>
      <c r="ADT22" s="397"/>
      <c r="ADU22" s="397"/>
      <c r="ADV22" s="5"/>
      <c r="ADW22" s="5"/>
      <c r="ADX22" s="388"/>
      <c r="ADY22" s="387"/>
      <c r="ADZ22" s="387"/>
      <c r="AEA22" s="387"/>
      <c r="AEB22" s="387"/>
      <c r="AEC22" s="387"/>
      <c r="AED22" s="387"/>
      <c r="AEE22" s="68"/>
      <c r="AEF22" s="68"/>
      <c r="AEG22" s="68"/>
      <c r="AEH22" s="68"/>
      <c r="AEI22" s="68"/>
      <c r="AEJ22" s="112"/>
      <c r="AEK22" s="112"/>
      <c r="AEL22" s="112"/>
      <c r="AFI22" s="5"/>
      <c r="AFJ22" s="397"/>
      <c r="AFK22" s="397"/>
      <c r="AFL22" s="397"/>
      <c r="AFM22" s="397"/>
      <c r="AFN22" s="397"/>
      <c r="AFO22" s="397"/>
      <c r="AFP22" s="397"/>
      <c r="AFQ22" s="397"/>
      <c r="AFR22" s="397"/>
      <c r="AFS22" s="397"/>
      <c r="AFT22" s="397"/>
      <c r="AFU22" s="397"/>
      <c r="AFV22" s="397"/>
      <c r="AFW22" s="397"/>
      <c r="AFX22" s="397"/>
      <c r="AFY22" s="397"/>
      <c r="AFZ22" s="397"/>
      <c r="AGA22" s="397"/>
      <c r="AGB22" s="397"/>
      <c r="AGC22" s="397"/>
      <c r="AGD22" s="5"/>
      <c r="AGE22" s="5"/>
      <c r="AGF22" s="388"/>
      <c r="AGG22" s="387"/>
      <c r="AGH22" s="387"/>
      <c r="AGI22" s="387"/>
      <c r="AGJ22" s="387"/>
      <c r="AGK22" s="387"/>
      <c r="AGL22" s="387"/>
      <c r="AGM22" s="68"/>
      <c r="AGN22" s="68"/>
      <c r="AGO22" s="68"/>
      <c r="AGP22" s="68"/>
      <c r="AGQ22" s="68"/>
      <c r="AGR22" s="112"/>
      <c r="AGS22" s="112"/>
      <c r="AGT22" s="112"/>
      <c r="AHQ22" s="5"/>
      <c r="AHR22" s="397"/>
      <c r="AHS22" s="397"/>
      <c r="AHT22" s="397"/>
      <c r="AHU22" s="397"/>
      <c r="AHV22" s="397"/>
      <c r="AHW22" s="397"/>
      <c r="AHX22" s="397"/>
      <c r="AHY22" s="397"/>
      <c r="AHZ22" s="397"/>
      <c r="AIA22" s="397"/>
      <c r="AIB22" s="397"/>
      <c r="AIC22" s="397"/>
      <c r="AID22" s="397"/>
      <c r="AIE22" s="397"/>
      <c r="AIF22" s="397"/>
      <c r="AIG22" s="397"/>
      <c r="AIH22" s="397"/>
      <c r="AII22" s="397"/>
      <c r="AIJ22" s="397"/>
      <c r="AIK22" s="397"/>
      <c r="AIL22" s="5"/>
      <c r="AIM22" s="5"/>
      <c r="AIN22" s="388"/>
      <c r="AIO22" s="387"/>
      <c r="AIP22" s="387"/>
      <c r="AIQ22" s="387"/>
      <c r="AIR22" s="387"/>
      <c r="AIS22" s="387"/>
      <c r="AIT22" s="387"/>
      <c r="AIU22" s="68"/>
      <c r="AIV22" s="68"/>
      <c r="AIW22" s="68"/>
      <c r="AIX22" s="68"/>
      <c r="AIY22" s="68"/>
      <c r="AIZ22" s="112"/>
      <c r="AJA22" s="112"/>
      <c r="AJB22" s="112"/>
      <c r="AJY22" s="5"/>
      <c r="AJZ22" s="397"/>
      <c r="AKA22" s="397"/>
      <c r="AKB22" s="397"/>
      <c r="AKC22" s="397"/>
      <c r="AKD22" s="397"/>
      <c r="AKE22" s="397"/>
      <c r="AKF22" s="397"/>
      <c r="AKG22" s="397"/>
      <c r="AKH22" s="397"/>
      <c r="AKI22" s="397"/>
      <c r="AKJ22" s="397"/>
      <c r="AKK22" s="397"/>
      <c r="AKL22" s="397"/>
      <c r="AKM22" s="397"/>
      <c r="AKN22" s="397"/>
      <c r="AKO22" s="397"/>
      <c r="AKP22" s="397"/>
      <c r="AKQ22" s="397"/>
      <c r="AKR22" s="397"/>
      <c r="AKS22" s="397"/>
      <c r="AKT22" s="5"/>
      <c r="AKU22" s="5"/>
      <c r="AKV22" s="388"/>
      <c r="AKW22" s="387"/>
      <c r="AKX22" s="387"/>
      <c r="AKY22" s="387"/>
      <c r="AKZ22" s="387"/>
      <c r="ALA22" s="387"/>
      <c r="ALB22" s="387"/>
      <c r="ALC22" s="68"/>
      <c r="ALD22" s="68"/>
      <c r="ALE22" s="68"/>
      <c r="ALF22" s="68"/>
      <c r="ALG22" s="68"/>
      <c r="ALH22" s="112"/>
      <c r="ALI22" s="112"/>
      <c r="ALJ22" s="112"/>
      <c r="AMG22" s="5"/>
      <c r="AMH22" s="397"/>
      <c r="AMI22" s="397"/>
      <c r="AMJ22" s="397"/>
      <c r="AMK22" s="397"/>
      <c r="AML22" s="397"/>
      <c r="AMM22" s="397"/>
      <c r="AMN22" s="397"/>
      <c r="AMO22" s="397"/>
      <c r="AMP22" s="397"/>
      <c r="AMQ22" s="397"/>
      <c r="AMR22" s="397"/>
      <c r="AMS22" s="397"/>
      <c r="AMT22" s="397"/>
      <c r="AMU22" s="397"/>
      <c r="AMV22" s="397"/>
      <c r="AMW22" s="397"/>
      <c r="AMX22" s="397"/>
      <c r="AMY22" s="397"/>
      <c r="AMZ22" s="397"/>
      <c r="ANA22" s="397"/>
      <c r="ANB22" s="5"/>
      <c r="ANC22" s="5"/>
      <c r="AND22" s="388"/>
      <c r="ANE22" s="387"/>
      <c r="ANF22" s="387"/>
      <c r="ANG22" s="387"/>
      <c r="ANH22" s="387"/>
      <c r="ANI22" s="387"/>
      <c r="ANJ22" s="387"/>
      <c r="ANK22" s="68"/>
      <c r="ANL22" s="68"/>
      <c r="ANM22" s="68"/>
      <c r="ANN22" s="68"/>
      <c r="ANO22" s="68"/>
      <c r="ANP22" s="112"/>
      <c r="ANQ22" s="112"/>
      <c r="ANR22" s="112"/>
      <c r="AOO22" s="5"/>
      <c r="AOP22" s="397"/>
      <c r="AOQ22" s="397"/>
      <c r="AOR22" s="397"/>
      <c r="AOS22" s="397"/>
      <c r="AOT22" s="397"/>
      <c r="AOU22" s="397"/>
      <c r="AOV22" s="397"/>
      <c r="AOW22" s="397"/>
      <c r="AOX22" s="397"/>
      <c r="AOY22" s="397"/>
      <c r="AOZ22" s="397"/>
      <c r="APA22" s="397"/>
      <c r="APB22" s="397"/>
      <c r="APC22" s="397"/>
      <c r="APD22" s="397"/>
      <c r="APE22" s="397"/>
      <c r="APF22" s="397"/>
      <c r="APG22" s="397"/>
      <c r="APH22" s="397"/>
      <c r="API22" s="397"/>
      <c r="APJ22" s="5"/>
      <c r="APK22" s="5"/>
      <c r="APL22" s="388"/>
      <c r="APM22" s="387"/>
      <c r="APN22" s="387"/>
      <c r="APO22" s="387"/>
      <c r="APP22" s="387"/>
      <c r="APQ22" s="387"/>
      <c r="APR22" s="387"/>
      <c r="APS22" s="68"/>
      <c r="APT22" s="68"/>
      <c r="APU22" s="68"/>
      <c r="APV22" s="68"/>
      <c r="APW22" s="68"/>
      <c r="APX22" s="112"/>
      <c r="APY22" s="112"/>
      <c r="APZ22" s="112"/>
      <c r="AQW22" s="5"/>
      <c r="AQX22" s="397"/>
      <c r="AQY22" s="397"/>
      <c r="AQZ22" s="397"/>
      <c r="ARA22" s="397"/>
      <c r="ARB22" s="397"/>
      <c r="ARC22" s="397"/>
      <c r="ARD22" s="397"/>
      <c r="ARE22" s="397"/>
      <c r="ARF22" s="397"/>
      <c r="ARG22" s="397"/>
      <c r="ARH22" s="397"/>
      <c r="ARI22" s="397"/>
      <c r="ARJ22" s="397"/>
      <c r="ARK22" s="397"/>
      <c r="ARL22" s="397"/>
      <c r="ARM22" s="397"/>
      <c r="ARN22" s="397"/>
      <c r="ARO22" s="397"/>
      <c r="ARP22" s="397"/>
      <c r="ARQ22" s="397"/>
      <c r="ARR22" s="5"/>
      <c r="ARS22" s="5"/>
      <c r="ART22" s="388"/>
      <c r="ARU22" s="387"/>
      <c r="ARV22" s="387"/>
      <c r="ARW22" s="387"/>
      <c r="ARX22" s="387"/>
      <c r="ARY22" s="387"/>
      <c r="ARZ22" s="387"/>
      <c r="ASA22" s="68"/>
      <c r="ASB22" s="68"/>
      <c r="ASC22" s="68"/>
      <c r="ASD22" s="68"/>
      <c r="ASE22" s="68"/>
      <c r="ASF22" s="112"/>
      <c r="ASG22" s="112"/>
      <c r="ASH22" s="112"/>
      <c r="ATE22" s="5"/>
      <c r="ATF22" s="397"/>
      <c r="ATG22" s="397"/>
      <c r="ATH22" s="397"/>
      <c r="ATI22" s="397"/>
      <c r="ATJ22" s="397"/>
      <c r="ATK22" s="397"/>
      <c r="ATL22" s="397"/>
      <c r="ATM22" s="397"/>
      <c r="ATN22" s="397"/>
      <c r="ATO22" s="397"/>
      <c r="ATP22" s="397"/>
      <c r="ATQ22" s="397"/>
      <c r="ATR22" s="397"/>
      <c r="ATS22" s="397"/>
      <c r="ATT22" s="397"/>
      <c r="ATU22" s="397"/>
      <c r="ATV22" s="397"/>
      <c r="ATW22" s="397"/>
      <c r="ATX22" s="397"/>
      <c r="ATY22" s="397"/>
      <c r="ATZ22" s="5"/>
      <c r="AUA22" s="5"/>
      <c r="AUB22" s="388"/>
      <c r="AUC22" s="387"/>
      <c r="AUD22" s="387"/>
      <c r="AUE22" s="387"/>
      <c r="AUF22" s="387"/>
      <c r="AUG22" s="387"/>
      <c r="AUH22" s="387"/>
      <c r="AUI22" s="68"/>
      <c r="AUJ22" s="68"/>
      <c r="AUK22" s="68"/>
      <c r="AUL22" s="68"/>
      <c r="AUM22" s="68"/>
      <c r="AUN22" s="112"/>
      <c r="AUO22" s="112"/>
      <c r="AUP22" s="112"/>
      <c r="AVM22" s="5"/>
      <c r="AVN22" s="397"/>
      <c r="AVO22" s="397"/>
      <c r="AVP22" s="397"/>
      <c r="AVQ22" s="397"/>
      <c r="AVR22" s="397"/>
      <c r="AVS22" s="397"/>
      <c r="AVT22" s="397"/>
      <c r="AVU22" s="397"/>
      <c r="AVV22" s="397"/>
      <c r="AVW22" s="397"/>
      <c r="AVX22" s="397"/>
      <c r="AVY22" s="397"/>
      <c r="AVZ22" s="397"/>
      <c r="AWA22" s="397"/>
      <c r="AWB22" s="397"/>
      <c r="AWC22" s="397"/>
      <c r="AWD22" s="397"/>
      <c r="AWE22" s="397"/>
      <c r="AWF22" s="397"/>
      <c r="AWG22" s="397"/>
      <c r="AWH22" s="5"/>
      <c r="AWI22" s="5"/>
      <c r="AWJ22" s="388"/>
      <c r="AWK22" s="387"/>
      <c r="AWL22" s="387"/>
      <c r="AWM22" s="387"/>
      <c r="AWN22" s="387"/>
      <c r="AWO22" s="387"/>
      <c r="AWP22" s="387"/>
      <c r="AWQ22" s="68"/>
      <c r="AWR22" s="68"/>
      <c r="AWS22" s="68"/>
      <c r="AWT22" s="68"/>
      <c r="AWU22" s="68"/>
      <c r="AWV22" s="112"/>
      <c r="AWW22" s="112"/>
      <c r="AWX22" s="112"/>
      <c r="AXU22" s="5"/>
      <c r="AXV22" s="397"/>
      <c r="AXW22" s="397"/>
      <c r="AXX22" s="397"/>
      <c r="AXY22" s="397"/>
      <c r="AXZ22" s="397"/>
      <c r="AYA22" s="397"/>
      <c r="AYB22" s="397"/>
      <c r="AYC22" s="397"/>
      <c r="AYD22" s="397"/>
      <c r="AYE22" s="397"/>
      <c r="AYF22" s="397"/>
      <c r="AYG22" s="397"/>
      <c r="AYH22" s="397"/>
      <c r="AYI22" s="397"/>
      <c r="AYJ22" s="397"/>
      <c r="AYK22" s="397"/>
      <c r="AYL22" s="397"/>
      <c r="AYM22" s="397"/>
      <c r="AYN22" s="397"/>
      <c r="AYO22" s="397"/>
      <c r="AYP22" s="5"/>
      <c r="AYQ22" s="5"/>
      <c r="AYR22" s="388"/>
      <c r="AYS22" s="387"/>
      <c r="AYT22" s="387"/>
      <c r="AYU22" s="387"/>
      <c r="AYV22" s="387"/>
      <c r="AYW22" s="387"/>
      <c r="AYX22" s="387"/>
      <c r="AYY22" s="68"/>
      <c r="AYZ22" s="68"/>
      <c r="AZA22" s="68"/>
      <c r="AZB22" s="68"/>
      <c r="AZC22" s="68"/>
      <c r="AZD22" s="112"/>
      <c r="AZE22" s="112"/>
      <c r="AZF22" s="112"/>
      <c r="BAC22" s="5"/>
      <c r="BAD22" s="397"/>
      <c r="BAE22" s="397"/>
      <c r="BAF22" s="397"/>
      <c r="BAG22" s="397"/>
      <c r="BAH22" s="397"/>
      <c r="BAI22" s="397"/>
      <c r="BAJ22" s="397"/>
      <c r="BAK22" s="397"/>
      <c r="BAL22" s="397"/>
      <c r="BAM22" s="397"/>
      <c r="BAN22" s="397"/>
      <c r="BAO22" s="397"/>
      <c r="BAP22" s="397"/>
      <c r="BAQ22" s="397"/>
      <c r="BAR22" s="397"/>
      <c r="BAS22" s="397"/>
      <c r="BAT22" s="397"/>
      <c r="BAU22" s="397"/>
      <c r="BAV22" s="397"/>
      <c r="BAW22" s="397"/>
      <c r="BAX22" s="5"/>
      <c r="BAY22" s="5"/>
      <c r="BAZ22" s="388"/>
      <c r="BBA22" s="387"/>
      <c r="BBB22" s="387"/>
      <c r="BBC22" s="387"/>
      <c r="BBD22" s="387"/>
      <c r="BBE22" s="387"/>
      <c r="BBF22" s="387"/>
      <c r="BBG22" s="68"/>
      <c r="BBH22" s="68"/>
      <c r="BBI22" s="68"/>
      <c r="BBJ22" s="68"/>
      <c r="BBK22" s="68"/>
      <c r="BBL22" s="112"/>
      <c r="BBM22" s="112"/>
      <c r="BBN22" s="112"/>
      <c r="BCK22" s="5"/>
      <c r="BCL22" s="397"/>
      <c r="BCM22" s="397"/>
      <c r="BCN22" s="397"/>
      <c r="BCO22" s="397"/>
      <c r="BCP22" s="397"/>
      <c r="BCQ22" s="397"/>
      <c r="BCR22" s="397"/>
      <c r="BCS22" s="397"/>
      <c r="BCT22" s="397"/>
      <c r="BCU22" s="397"/>
      <c r="BCV22" s="397"/>
      <c r="BCW22" s="397"/>
      <c r="BCX22" s="397"/>
      <c r="BCY22" s="397"/>
      <c r="BCZ22" s="397"/>
      <c r="BDA22" s="397"/>
      <c r="BDB22" s="397"/>
      <c r="BDC22" s="397"/>
      <c r="BDD22" s="397"/>
      <c r="BDE22" s="397"/>
      <c r="BDF22" s="5"/>
      <c r="BDG22" s="5"/>
      <c r="BDH22" s="388"/>
      <c r="BDI22" s="387"/>
      <c r="BDJ22" s="387"/>
      <c r="BDK22" s="387"/>
      <c r="BDL22" s="387"/>
      <c r="BDM22" s="387"/>
      <c r="BDN22" s="387"/>
      <c r="BDO22" s="68"/>
      <c r="BDP22" s="68"/>
      <c r="BDQ22" s="68"/>
      <c r="BDR22" s="68"/>
      <c r="BDS22" s="68"/>
      <c r="BDT22" s="112"/>
      <c r="BDU22" s="112"/>
      <c r="BDV22" s="112"/>
      <c r="BES22" s="5"/>
      <c r="BET22" s="397"/>
      <c r="BEU22" s="397"/>
      <c r="BEV22" s="397"/>
      <c r="BEW22" s="397"/>
      <c r="BEX22" s="397"/>
      <c r="BEY22" s="397"/>
      <c r="BEZ22" s="397"/>
      <c r="BFA22" s="397"/>
      <c r="BFB22" s="397"/>
      <c r="BFC22" s="397"/>
      <c r="BFD22" s="397"/>
      <c r="BFE22" s="397"/>
      <c r="BFF22" s="397"/>
      <c r="BFG22" s="397"/>
      <c r="BFH22" s="397"/>
      <c r="BFI22" s="397"/>
      <c r="BFJ22" s="397"/>
      <c r="BFK22" s="397"/>
      <c r="BFL22" s="397"/>
      <c r="BFM22" s="397"/>
      <c r="BFN22" s="5"/>
      <c r="BFO22" s="5"/>
      <c r="BFP22" s="388"/>
      <c r="BFQ22" s="387"/>
      <c r="BFR22" s="387"/>
      <c r="BFS22" s="387"/>
      <c r="BFT22" s="387"/>
      <c r="BFU22" s="387"/>
      <c r="BFV22" s="387"/>
      <c r="BFW22" s="68"/>
      <c r="BFX22" s="68"/>
      <c r="BFY22" s="68"/>
      <c r="BFZ22" s="68"/>
      <c r="BGA22" s="68"/>
      <c r="BGB22" s="112"/>
      <c r="BGC22" s="112"/>
      <c r="BGD22" s="112"/>
      <c r="BHA22" s="5"/>
      <c r="BHB22" s="397"/>
      <c r="BHC22" s="397"/>
      <c r="BHD22" s="397"/>
      <c r="BHE22" s="397"/>
      <c r="BHF22" s="397"/>
      <c r="BHG22" s="397"/>
      <c r="BHH22" s="397"/>
      <c r="BHI22" s="397"/>
      <c r="BHJ22" s="397"/>
      <c r="BHK22" s="397"/>
      <c r="BHL22" s="397"/>
      <c r="BHM22" s="397"/>
      <c r="BHN22" s="397"/>
      <c r="BHO22" s="397"/>
      <c r="BHP22" s="397"/>
      <c r="BHQ22" s="397"/>
      <c r="BHR22" s="397"/>
      <c r="BHS22" s="397"/>
      <c r="BHT22" s="397"/>
      <c r="BHU22" s="397"/>
      <c r="BHV22" s="5"/>
      <c r="BHW22" s="5"/>
      <c r="BHX22" s="388"/>
      <c r="BHY22" s="387"/>
      <c r="BHZ22" s="387"/>
      <c r="BIA22" s="387"/>
      <c r="BIB22" s="387"/>
      <c r="BIC22" s="387"/>
      <c r="BID22" s="387"/>
      <c r="BIE22" s="68"/>
      <c r="BIF22" s="68"/>
      <c r="BIG22" s="68"/>
      <c r="BIH22" s="68"/>
      <c r="BII22" s="68"/>
      <c r="BIJ22" s="112"/>
      <c r="BIK22" s="112"/>
      <c r="BIL22" s="112"/>
      <c r="BJI22" s="5"/>
      <c r="BJJ22" s="397"/>
      <c r="BJK22" s="397"/>
      <c r="BJL22" s="397"/>
      <c r="BJM22" s="397"/>
      <c r="BJN22" s="397"/>
      <c r="BJO22" s="397"/>
      <c r="BJP22" s="397"/>
      <c r="BJQ22" s="397"/>
      <c r="BJR22" s="397"/>
      <c r="BJS22" s="397"/>
      <c r="BJT22" s="397"/>
      <c r="BJU22" s="397"/>
      <c r="BJV22" s="397"/>
      <c r="BJW22" s="397"/>
      <c r="BJX22" s="397"/>
      <c r="BJY22" s="397"/>
      <c r="BJZ22" s="397"/>
      <c r="BKA22" s="397"/>
      <c r="BKB22" s="397"/>
      <c r="BKC22" s="397"/>
      <c r="BKD22" s="5"/>
      <c r="BKE22" s="5"/>
      <c r="BKF22" s="388"/>
      <c r="BKG22" s="387"/>
      <c r="BKH22" s="387"/>
      <c r="BKI22" s="387"/>
      <c r="BKJ22" s="387"/>
      <c r="BKK22" s="387"/>
      <c r="BKL22" s="387"/>
      <c r="BKM22" s="68"/>
      <c r="BKN22" s="68"/>
      <c r="BKO22" s="68"/>
      <c r="BKP22" s="68"/>
      <c r="BKQ22" s="68"/>
      <c r="BKR22" s="112"/>
      <c r="BKS22" s="112"/>
      <c r="BKT22" s="112"/>
      <c r="BLQ22" s="5"/>
      <c r="BLR22" s="397"/>
      <c r="BLS22" s="397"/>
      <c r="BLT22" s="397"/>
      <c r="BLU22" s="397"/>
      <c r="BLV22" s="397"/>
      <c r="BLW22" s="397"/>
      <c r="BLX22" s="397"/>
      <c r="BLY22" s="397"/>
      <c r="BLZ22" s="397"/>
      <c r="BMA22" s="397"/>
      <c r="BMB22" s="397"/>
      <c r="BMC22" s="397"/>
      <c r="BMD22" s="397"/>
      <c r="BME22" s="397"/>
      <c r="BMF22" s="397"/>
      <c r="BMG22" s="397"/>
      <c r="BMH22" s="397"/>
      <c r="BMI22" s="397"/>
      <c r="BMJ22" s="397"/>
      <c r="BMK22" s="397"/>
      <c r="BML22" s="5"/>
      <c r="BMM22" s="5"/>
      <c r="BMN22" s="388"/>
      <c r="BMO22" s="387"/>
      <c r="BMP22" s="387"/>
      <c r="BMQ22" s="387"/>
      <c r="BMR22" s="387"/>
      <c r="BMS22" s="387"/>
      <c r="BMT22" s="387"/>
      <c r="BMU22" s="68"/>
      <c r="BMV22" s="68"/>
      <c r="BMW22" s="68"/>
      <c r="BMX22" s="68"/>
      <c r="BMY22" s="68"/>
      <c r="BMZ22" s="112"/>
      <c r="BNA22" s="112"/>
      <c r="BNB22" s="112"/>
      <c r="BNY22" s="5"/>
      <c r="BNZ22" s="397"/>
      <c r="BOA22" s="397"/>
      <c r="BOB22" s="397"/>
      <c r="BOC22" s="397"/>
      <c r="BOD22" s="397"/>
      <c r="BOE22" s="397"/>
      <c r="BOF22" s="397"/>
      <c r="BOG22" s="397"/>
      <c r="BOH22" s="397"/>
      <c r="BOI22" s="397"/>
      <c r="BOJ22" s="397"/>
      <c r="BOK22" s="397"/>
      <c r="BOL22" s="397"/>
      <c r="BOM22" s="397"/>
      <c r="BON22" s="397"/>
      <c r="BOO22" s="397"/>
      <c r="BOP22" s="397"/>
      <c r="BOQ22" s="397"/>
      <c r="BOR22" s="397"/>
      <c r="BOS22" s="397"/>
      <c r="BOT22" s="5"/>
      <c r="BOU22" s="5"/>
      <c r="BOV22" s="388"/>
      <c r="BOW22" s="387"/>
      <c r="BOX22" s="387"/>
      <c r="BOY22" s="387"/>
      <c r="BOZ22" s="387"/>
      <c r="BPA22" s="387"/>
      <c r="BPB22" s="387"/>
      <c r="BPC22" s="68"/>
      <c r="BPD22" s="68"/>
      <c r="BPE22" s="68"/>
      <c r="BPF22" s="68"/>
      <c r="BPG22" s="68"/>
      <c r="BPH22" s="112"/>
      <c r="BPI22" s="112"/>
      <c r="BPJ22" s="112"/>
      <c r="BQG22" s="5"/>
      <c r="BQH22" s="397"/>
      <c r="BQI22" s="397"/>
      <c r="BQJ22" s="397"/>
      <c r="BQK22" s="397"/>
      <c r="BQL22" s="397"/>
      <c r="BQM22" s="397"/>
      <c r="BQN22" s="397"/>
      <c r="BQO22" s="397"/>
      <c r="BQP22" s="397"/>
      <c r="BQQ22" s="397"/>
      <c r="BQR22" s="397"/>
      <c r="BQS22" s="397"/>
      <c r="BQT22" s="397"/>
      <c r="BQU22" s="397"/>
      <c r="BQV22" s="397"/>
      <c r="BQW22" s="397"/>
      <c r="BQX22" s="397"/>
      <c r="BQY22" s="397"/>
      <c r="BQZ22" s="397"/>
      <c r="BRA22" s="397"/>
      <c r="BRB22" s="5"/>
      <c r="BRC22" s="5"/>
      <c r="BRD22" s="388"/>
      <c r="BRE22" s="387"/>
      <c r="BRF22" s="387"/>
      <c r="BRG22" s="387"/>
      <c r="BRH22" s="387"/>
      <c r="BRI22" s="387"/>
      <c r="BRJ22" s="387"/>
      <c r="BRK22" s="68"/>
      <c r="BRL22" s="68"/>
      <c r="BRM22" s="68"/>
      <c r="BRN22" s="68"/>
      <c r="BRO22" s="68"/>
      <c r="BRP22" s="112"/>
      <c r="BRQ22" s="112"/>
      <c r="BRR22" s="112"/>
      <c r="BSO22" s="5"/>
      <c r="BSP22" s="397"/>
      <c r="BSQ22" s="397"/>
      <c r="BSR22" s="397"/>
      <c r="BSS22" s="397"/>
      <c r="BST22" s="397"/>
      <c r="BSU22" s="397"/>
      <c r="BSV22" s="397"/>
      <c r="BSW22" s="397"/>
      <c r="BSX22" s="397"/>
      <c r="BSY22" s="397"/>
      <c r="BSZ22" s="397"/>
      <c r="BTA22" s="397"/>
      <c r="BTB22" s="397"/>
      <c r="BTC22" s="397"/>
      <c r="BTD22" s="397"/>
      <c r="BTE22" s="397"/>
      <c r="BTF22" s="397"/>
      <c r="BTG22" s="397"/>
      <c r="BTH22" s="397"/>
      <c r="BTI22" s="397"/>
      <c r="BTJ22" s="5"/>
      <c r="BTK22" s="5"/>
      <c r="BTL22" s="388"/>
      <c r="BTM22" s="387"/>
      <c r="BTN22" s="387"/>
      <c r="BTO22" s="387"/>
      <c r="BTP22" s="387"/>
      <c r="BTQ22" s="387"/>
      <c r="BTR22" s="387"/>
      <c r="BTS22" s="68"/>
      <c r="BTT22" s="68"/>
      <c r="BTU22" s="68"/>
      <c r="BTV22" s="68"/>
      <c r="BTW22" s="68"/>
      <c r="BTX22" s="112"/>
      <c r="BTY22" s="112"/>
      <c r="BTZ22" s="112"/>
      <c r="BUW22" s="5"/>
      <c r="BUX22" s="397"/>
      <c r="BUY22" s="397"/>
      <c r="BUZ22" s="397"/>
      <c r="BVA22" s="397"/>
      <c r="BVB22" s="397"/>
      <c r="BVC22" s="397"/>
      <c r="BVD22" s="397"/>
      <c r="BVE22" s="397"/>
      <c r="BVF22" s="397"/>
      <c r="BVG22" s="397"/>
      <c r="BVH22" s="397"/>
      <c r="BVI22" s="397"/>
      <c r="BVJ22" s="397"/>
      <c r="BVK22" s="397"/>
      <c r="BVL22" s="397"/>
      <c r="BVM22" s="397"/>
      <c r="BVN22" s="397"/>
      <c r="BVO22" s="397"/>
      <c r="BVP22" s="397"/>
      <c r="BVQ22" s="397"/>
      <c r="BVR22" s="5"/>
      <c r="BVS22" s="5"/>
      <c r="BVT22" s="388"/>
      <c r="BVU22" s="387"/>
      <c r="BVV22" s="387"/>
      <c r="BVW22" s="387"/>
      <c r="BVX22" s="387"/>
      <c r="BVY22" s="387"/>
      <c r="BVZ22" s="387"/>
      <c r="BWA22" s="68"/>
      <c r="BWB22" s="68"/>
      <c r="BWC22" s="68"/>
      <c r="BWD22" s="68"/>
      <c r="BWE22" s="68"/>
      <c r="BWF22" s="112"/>
      <c r="BWG22" s="112"/>
      <c r="BWH22" s="112"/>
      <c r="BXE22" s="5"/>
      <c r="BXF22" s="397"/>
      <c r="BXG22" s="397"/>
      <c r="BXH22" s="397"/>
      <c r="BXI22" s="397"/>
      <c r="BXJ22" s="397"/>
      <c r="BXK22" s="397"/>
      <c r="BXL22" s="397"/>
      <c r="BXM22" s="397"/>
      <c r="BXN22" s="397"/>
      <c r="BXO22" s="397"/>
      <c r="BXP22" s="397"/>
      <c r="BXQ22" s="397"/>
      <c r="BXR22" s="397"/>
      <c r="BXS22" s="397"/>
      <c r="BXT22" s="397"/>
      <c r="BXU22" s="397"/>
      <c r="BXV22" s="397"/>
      <c r="BXW22" s="397"/>
      <c r="BXX22" s="397"/>
      <c r="BXY22" s="397"/>
      <c r="BXZ22" s="5"/>
      <c r="BYA22" s="5"/>
      <c r="BYB22" s="388"/>
      <c r="BYC22" s="387"/>
      <c r="BYD22" s="387"/>
      <c r="BYE22" s="387"/>
      <c r="BYF22" s="387"/>
      <c r="BYG22" s="387"/>
      <c r="BYH22" s="387"/>
      <c r="BYI22" s="68"/>
      <c r="BYJ22" s="68"/>
      <c r="BYK22" s="68"/>
      <c r="BYL22" s="68"/>
      <c r="BYM22" s="68"/>
      <c r="BYN22" s="112"/>
      <c r="BYO22" s="112"/>
      <c r="BYP22" s="112"/>
      <c r="BZM22" s="5"/>
      <c r="BZN22" s="397"/>
      <c r="BZO22" s="397"/>
      <c r="BZP22" s="397"/>
      <c r="BZQ22" s="397"/>
      <c r="BZR22" s="397"/>
      <c r="BZS22" s="397"/>
      <c r="BZT22" s="397"/>
      <c r="BZU22" s="397"/>
      <c r="BZV22" s="397"/>
      <c r="BZW22" s="397"/>
      <c r="BZX22" s="397"/>
      <c r="BZY22" s="397"/>
      <c r="BZZ22" s="397"/>
      <c r="CAA22" s="397"/>
      <c r="CAB22" s="397"/>
      <c r="CAC22" s="397"/>
      <c r="CAD22" s="397"/>
      <c r="CAE22" s="397"/>
      <c r="CAF22" s="397"/>
      <c r="CAG22" s="397"/>
      <c r="CAH22" s="5"/>
      <c r="CAI22" s="5"/>
      <c r="CAJ22" s="388"/>
      <c r="CAK22" s="387"/>
      <c r="CAL22" s="387"/>
      <c r="CAM22" s="387"/>
      <c r="CAN22" s="387"/>
      <c r="CAO22" s="387"/>
      <c r="CAP22" s="387"/>
      <c r="CAQ22" s="68"/>
      <c r="CAR22" s="68"/>
      <c r="CAS22" s="68"/>
      <c r="CAT22" s="68"/>
      <c r="CAU22" s="68"/>
      <c r="CAV22" s="112"/>
      <c r="CAW22" s="112"/>
      <c r="CAX22" s="112"/>
      <c r="CBU22" s="5"/>
      <c r="CBV22" s="397"/>
      <c r="CBW22" s="397"/>
      <c r="CBX22" s="397"/>
      <c r="CBY22" s="397"/>
      <c r="CBZ22" s="397"/>
      <c r="CCA22" s="397"/>
      <c r="CCB22" s="397"/>
      <c r="CCC22" s="397"/>
      <c r="CCD22" s="397"/>
      <c r="CCE22" s="397"/>
      <c r="CCF22" s="397"/>
      <c r="CCG22" s="397"/>
      <c r="CCH22" s="397"/>
      <c r="CCI22" s="397"/>
      <c r="CCJ22" s="397"/>
      <c r="CCK22" s="397"/>
      <c r="CCL22" s="397"/>
      <c r="CCM22" s="397"/>
      <c r="CCN22" s="397"/>
      <c r="CCO22" s="397"/>
      <c r="CCP22" s="5"/>
      <c r="CCQ22" s="5"/>
      <c r="CCR22" s="388"/>
      <c r="CCS22" s="387"/>
      <c r="CCT22" s="387"/>
      <c r="CCU22" s="387"/>
      <c r="CCV22" s="387"/>
      <c r="CCW22" s="387"/>
      <c r="CCX22" s="387"/>
      <c r="CCY22" s="68"/>
      <c r="CCZ22" s="68"/>
      <c r="CDA22" s="68"/>
      <c r="CDB22" s="68"/>
      <c r="CDC22" s="68"/>
      <c r="CDD22" s="112"/>
      <c r="CDE22" s="112"/>
      <c r="CDF22" s="112"/>
      <c r="CEC22" s="5"/>
      <c r="CED22" s="397"/>
      <c r="CEE22" s="397"/>
      <c r="CEF22" s="397"/>
      <c r="CEG22" s="397"/>
      <c r="CEH22" s="397"/>
      <c r="CEI22" s="397"/>
      <c r="CEJ22" s="397"/>
      <c r="CEK22" s="397"/>
      <c r="CEL22" s="397"/>
      <c r="CEM22" s="397"/>
      <c r="CEN22" s="397"/>
      <c r="CEO22" s="397"/>
      <c r="CEP22" s="397"/>
      <c r="CEQ22" s="397"/>
      <c r="CER22" s="397"/>
      <c r="CES22" s="397"/>
      <c r="CET22" s="397"/>
      <c r="CEU22" s="397"/>
      <c r="CEV22" s="397"/>
      <c r="CEW22" s="397"/>
      <c r="CEX22" s="5"/>
      <c r="CEY22" s="5"/>
      <c r="CEZ22" s="388"/>
      <c r="CFA22" s="387"/>
      <c r="CFB22" s="387"/>
      <c r="CFC22" s="387"/>
      <c r="CFD22" s="387"/>
      <c r="CFE22" s="387"/>
      <c r="CFF22" s="387"/>
      <c r="CFG22" s="68"/>
      <c r="CFH22" s="68"/>
      <c r="CFI22" s="68"/>
      <c r="CFJ22" s="68"/>
      <c r="CFK22" s="68"/>
      <c r="CFL22" s="112"/>
      <c r="CFM22" s="112"/>
      <c r="CFN22" s="112"/>
      <c r="CGK22" s="5"/>
      <c r="CGL22" s="397"/>
      <c r="CGM22" s="397"/>
      <c r="CGN22" s="397"/>
      <c r="CGO22" s="397"/>
      <c r="CGP22" s="397"/>
      <c r="CGQ22" s="397"/>
      <c r="CGR22" s="397"/>
      <c r="CGS22" s="397"/>
      <c r="CGT22" s="397"/>
      <c r="CGU22" s="397"/>
      <c r="CGV22" s="397"/>
      <c r="CGW22" s="397"/>
      <c r="CGX22" s="397"/>
      <c r="CGY22" s="397"/>
      <c r="CGZ22" s="397"/>
      <c r="CHA22" s="397"/>
      <c r="CHB22" s="397"/>
      <c r="CHC22" s="397"/>
      <c r="CHD22" s="397"/>
      <c r="CHE22" s="397"/>
      <c r="CHF22" s="5"/>
      <c r="CHG22" s="5"/>
      <c r="CHH22" s="388"/>
      <c r="CHI22" s="387"/>
      <c r="CHJ22" s="387"/>
      <c r="CHK22" s="387"/>
      <c r="CHL22" s="387"/>
      <c r="CHM22" s="387"/>
      <c r="CHN22" s="387"/>
      <c r="CHO22" s="68"/>
      <c r="CHP22" s="68"/>
      <c r="CHQ22" s="68"/>
      <c r="CHR22" s="68"/>
      <c r="CHS22" s="68"/>
      <c r="CHT22" s="112"/>
      <c r="CHU22" s="112"/>
      <c r="CHV22" s="112"/>
      <c r="CIS22" s="5"/>
      <c r="CIT22" s="397"/>
      <c r="CIU22" s="397"/>
      <c r="CIV22" s="397"/>
      <c r="CIW22" s="397"/>
      <c r="CIX22" s="397"/>
      <c r="CIY22" s="397"/>
      <c r="CIZ22" s="397"/>
      <c r="CJA22" s="397"/>
      <c r="CJB22" s="397"/>
      <c r="CJC22" s="397"/>
      <c r="CJD22" s="397"/>
      <c r="CJE22" s="397"/>
      <c r="CJF22" s="397"/>
      <c r="CJG22" s="397"/>
      <c r="CJH22" s="397"/>
      <c r="CJI22" s="397"/>
      <c r="CJJ22" s="397"/>
      <c r="CJK22" s="397"/>
      <c r="CJL22" s="397"/>
      <c r="CJM22" s="397"/>
      <c r="CJN22" s="5"/>
      <c r="CJO22" s="5"/>
      <c r="CJP22" s="388"/>
      <c r="CJQ22" s="387"/>
      <c r="CJR22" s="387"/>
      <c r="CJS22" s="387"/>
      <c r="CJT22" s="387"/>
      <c r="CJU22" s="387"/>
      <c r="CJV22" s="387"/>
      <c r="CJW22" s="68"/>
      <c r="CJX22" s="68"/>
      <c r="CJY22" s="68"/>
      <c r="CJZ22" s="68"/>
      <c r="CKA22" s="68"/>
      <c r="CKB22" s="112"/>
      <c r="CKC22" s="112"/>
      <c r="CKD22" s="112"/>
      <c r="CLA22" s="5"/>
      <c r="CLB22" s="397"/>
      <c r="CLC22" s="397"/>
      <c r="CLD22" s="397"/>
      <c r="CLE22" s="397"/>
      <c r="CLF22" s="397"/>
      <c r="CLG22" s="397"/>
      <c r="CLH22" s="397"/>
      <c r="CLI22" s="397"/>
      <c r="CLJ22" s="397"/>
      <c r="CLK22" s="397"/>
      <c r="CLL22" s="397"/>
      <c r="CLM22" s="397"/>
      <c r="CLN22" s="397"/>
      <c r="CLO22" s="397"/>
      <c r="CLP22" s="397"/>
      <c r="CLQ22" s="397"/>
      <c r="CLR22" s="397"/>
      <c r="CLS22" s="397"/>
      <c r="CLT22" s="397"/>
      <c r="CLU22" s="397"/>
      <c r="CLV22" s="5"/>
      <c r="CLW22" s="5"/>
      <c r="CLX22" s="388"/>
      <c r="CLY22" s="387"/>
      <c r="CLZ22" s="387"/>
      <c r="CMA22" s="387"/>
      <c r="CMB22" s="387"/>
      <c r="CMC22" s="387"/>
      <c r="CMD22" s="387"/>
      <c r="CME22" s="68"/>
      <c r="CMF22" s="68"/>
      <c r="CMG22" s="68"/>
      <c r="CMH22" s="68"/>
      <c r="CMI22" s="68"/>
      <c r="CMJ22" s="112"/>
      <c r="CMK22" s="112"/>
      <c r="CML22" s="112"/>
      <c r="CNI22" s="5"/>
      <c r="CNJ22" s="397"/>
      <c r="CNK22" s="397"/>
      <c r="CNL22" s="397"/>
      <c r="CNM22" s="397"/>
      <c r="CNN22" s="397"/>
      <c r="CNO22" s="397"/>
      <c r="CNP22" s="397"/>
      <c r="CNQ22" s="397"/>
      <c r="CNR22" s="397"/>
      <c r="CNS22" s="397"/>
      <c r="CNT22" s="397"/>
      <c r="CNU22" s="397"/>
      <c r="CNV22" s="397"/>
      <c r="CNW22" s="397"/>
      <c r="CNX22" s="397"/>
      <c r="CNY22" s="397"/>
      <c r="CNZ22" s="397"/>
      <c r="COA22" s="397"/>
      <c r="COB22" s="397"/>
      <c r="COC22" s="397"/>
      <c r="COD22" s="5"/>
      <c r="COE22" s="5"/>
      <c r="COF22" s="388"/>
      <c r="COG22" s="387"/>
      <c r="COH22" s="387"/>
      <c r="COI22" s="387"/>
      <c r="COJ22" s="387"/>
      <c r="COK22" s="387"/>
      <c r="COL22" s="387"/>
      <c r="COM22" s="68"/>
      <c r="CON22" s="68"/>
      <c r="COO22" s="68"/>
      <c r="COP22" s="68"/>
      <c r="COQ22" s="68"/>
      <c r="COR22" s="112"/>
      <c r="COS22" s="112"/>
      <c r="COT22" s="112"/>
      <c r="CPQ22" s="5"/>
      <c r="CPR22" s="397"/>
      <c r="CPS22" s="397"/>
      <c r="CPT22" s="397"/>
      <c r="CPU22" s="397"/>
      <c r="CPV22" s="397"/>
      <c r="CPW22" s="397"/>
      <c r="CPX22" s="397"/>
      <c r="CPY22" s="397"/>
      <c r="CPZ22" s="397"/>
      <c r="CQA22" s="397"/>
      <c r="CQB22" s="397"/>
      <c r="CQC22" s="397"/>
      <c r="CQD22" s="397"/>
      <c r="CQE22" s="397"/>
      <c r="CQF22" s="397"/>
      <c r="CQG22" s="397"/>
      <c r="CQH22" s="397"/>
      <c r="CQI22" s="397"/>
      <c r="CQJ22" s="397"/>
      <c r="CQK22" s="397"/>
      <c r="CQL22" s="5"/>
      <c r="CQM22" s="5"/>
      <c r="CQN22" s="388"/>
      <c r="CQO22" s="387"/>
      <c r="CQP22" s="387"/>
      <c r="CQQ22" s="387"/>
      <c r="CQR22" s="387"/>
      <c r="CQS22" s="387"/>
      <c r="CQT22" s="387"/>
      <c r="CQU22" s="68"/>
      <c r="CQV22" s="68"/>
      <c r="CQW22" s="68"/>
      <c r="CQX22" s="68"/>
      <c r="CQY22" s="68"/>
      <c r="CQZ22" s="112"/>
      <c r="CRA22" s="112"/>
      <c r="CRB22" s="112"/>
      <c r="CRY22" s="5"/>
      <c r="CRZ22" s="397"/>
      <c r="CSA22" s="397"/>
      <c r="CSB22" s="397"/>
      <c r="CSC22" s="397"/>
      <c r="CSD22" s="397"/>
      <c r="CSE22" s="397"/>
      <c r="CSF22" s="397"/>
      <c r="CSG22" s="397"/>
      <c r="CSH22" s="397"/>
      <c r="CSI22" s="397"/>
      <c r="CSJ22" s="397"/>
      <c r="CSK22" s="397"/>
      <c r="CSL22" s="397"/>
      <c r="CSM22" s="397"/>
      <c r="CSN22" s="397"/>
      <c r="CSO22" s="397"/>
      <c r="CSP22" s="397"/>
      <c r="CSQ22" s="397"/>
      <c r="CSR22" s="397"/>
      <c r="CSS22" s="397"/>
      <c r="CST22" s="5"/>
      <c r="CSU22" s="5"/>
      <c r="CSV22" s="388"/>
      <c r="CSW22" s="387"/>
      <c r="CSX22" s="387"/>
      <c r="CSY22" s="387"/>
      <c r="CSZ22" s="387"/>
      <c r="CTA22" s="387"/>
      <c r="CTB22" s="387"/>
      <c r="CTC22" s="68"/>
      <c r="CTD22" s="68"/>
      <c r="CTE22" s="68"/>
      <c r="CTF22" s="68"/>
      <c r="CTG22" s="68"/>
      <c r="CTH22" s="112"/>
      <c r="CTI22" s="112"/>
      <c r="CTJ22" s="112"/>
      <c r="CUG22" s="5"/>
      <c r="CUH22" s="397"/>
      <c r="CUI22" s="397"/>
      <c r="CUJ22" s="397"/>
      <c r="CUK22" s="397"/>
      <c r="CUL22" s="397"/>
      <c r="CUM22" s="397"/>
      <c r="CUN22" s="397"/>
      <c r="CUO22" s="397"/>
      <c r="CUP22" s="397"/>
      <c r="CUQ22" s="397"/>
      <c r="CUR22" s="397"/>
      <c r="CUS22" s="397"/>
      <c r="CUT22" s="397"/>
      <c r="CUU22" s="397"/>
      <c r="CUV22" s="397"/>
      <c r="CUW22" s="397"/>
      <c r="CUX22" s="397"/>
      <c r="CUY22" s="397"/>
      <c r="CUZ22" s="397"/>
      <c r="CVA22" s="397"/>
      <c r="CVB22" s="5"/>
      <c r="CVC22" s="5"/>
      <c r="CVD22" s="388"/>
      <c r="CVE22" s="387"/>
      <c r="CVF22" s="387"/>
      <c r="CVG22" s="387"/>
      <c r="CVH22" s="387"/>
      <c r="CVI22" s="387"/>
      <c r="CVJ22" s="387"/>
      <c r="CVK22" s="68"/>
      <c r="CVL22" s="68"/>
      <c r="CVM22" s="68"/>
      <c r="CVN22" s="68"/>
      <c r="CVO22" s="68"/>
      <c r="CVP22" s="112"/>
      <c r="CVQ22" s="112"/>
      <c r="CVR22" s="112"/>
      <c r="CWO22" s="5"/>
      <c r="CWP22" s="397"/>
      <c r="CWQ22" s="397"/>
      <c r="CWR22" s="397"/>
      <c r="CWS22" s="397"/>
      <c r="CWT22" s="397"/>
      <c r="CWU22" s="397"/>
      <c r="CWV22" s="397"/>
      <c r="CWW22" s="397"/>
      <c r="CWX22" s="397"/>
      <c r="CWY22" s="397"/>
      <c r="CWZ22" s="397"/>
      <c r="CXA22" s="397"/>
      <c r="CXB22" s="397"/>
      <c r="CXC22" s="397"/>
      <c r="CXD22" s="397"/>
      <c r="CXE22" s="397"/>
      <c r="CXF22" s="397"/>
      <c r="CXG22" s="397"/>
      <c r="CXH22" s="397"/>
      <c r="CXI22" s="397"/>
      <c r="CXJ22" s="5"/>
      <c r="CXK22" s="5"/>
      <c r="CXL22" s="388"/>
      <c r="CXM22" s="387"/>
      <c r="CXN22" s="387"/>
      <c r="CXO22" s="387"/>
      <c r="CXP22" s="387"/>
      <c r="CXQ22" s="387"/>
      <c r="CXR22" s="387"/>
      <c r="CXS22" s="68"/>
      <c r="CXT22" s="68"/>
      <c r="CXU22" s="68"/>
      <c r="CXV22" s="68"/>
      <c r="CXW22" s="68"/>
      <c r="CXX22" s="112"/>
      <c r="CXY22" s="112"/>
      <c r="CXZ22" s="112"/>
      <c r="CYW22" s="5"/>
      <c r="CYX22" s="397"/>
      <c r="CYY22" s="397"/>
      <c r="CYZ22" s="397"/>
      <c r="CZA22" s="397"/>
      <c r="CZB22" s="397"/>
      <c r="CZC22" s="397"/>
      <c r="CZD22" s="397"/>
      <c r="CZE22" s="397"/>
      <c r="CZF22" s="397"/>
      <c r="CZG22" s="397"/>
      <c r="CZH22" s="397"/>
      <c r="CZI22" s="397"/>
      <c r="CZJ22" s="397"/>
      <c r="CZK22" s="397"/>
      <c r="CZL22" s="397"/>
      <c r="CZM22" s="397"/>
      <c r="CZN22" s="397"/>
      <c r="CZO22" s="397"/>
      <c r="CZP22" s="397"/>
      <c r="CZQ22" s="397"/>
      <c r="CZR22" s="5"/>
      <c r="CZS22" s="5"/>
      <c r="CZT22" s="388"/>
      <c r="CZU22" s="387"/>
      <c r="CZV22" s="387"/>
      <c r="CZW22" s="387"/>
      <c r="CZX22" s="387"/>
      <c r="CZY22" s="387"/>
      <c r="CZZ22" s="387"/>
      <c r="DAA22" s="68"/>
      <c r="DAB22" s="68"/>
      <c r="DAC22" s="68"/>
      <c r="DAD22" s="68"/>
      <c r="DAE22" s="68"/>
      <c r="DAF22" s="112"/>
      <c r="DAG22" s="112"/>
      <c r="DAH22" s="112"/>
      <c r="DBE22" s="5"/>
      <c r="DBF22" s="397"/>
      <c r="DBG22" s="397"/>
      <c r="DBH22" s="397"/>
      <c r="DBI22" s="397"/>
      <c r="DBJ22" s="397"/>
      <c r="DBK22" s="397"/>
      <c r="DBL22" s="397"/>
      <c r="DBM22" s="397"/>
      <c r="DBN22" s="397"/>
      <c r="DBO22" s="397"/>
      <c r="DBP22" s="397"/>
      <c r="DBQ22" s="397"/>
      <c r="DBR22" s="397"/>
      <c r="DBS22" s="397"/>
      <c r="DBT22" s="397"/>
      <c r="DBU22" s="397"/>
      <c r="DBV22" s="397"/>
      <c r="DBW22" s="397"/>
      <c r="DBX22" s="397"/>
      <c r="DBY22" s="397"/>
      <c r="DBZ22" s="5"/>
      <c r="DCA22" s="5"/>
      <c r="DCB22" s="388"/>
      <c r="DCC22" s="387"/>
      <c r="DCD22" s="387"/>
      <c r="DCE22" s="387"/>
      <c r="DCF22" s="387"/>
      <c r="DCG22" s="387"/>
      <c r="DCH22" s="387"/>
      <c r="DCI22" s="68"/>
      <c r="DCJ22" s="68"/>
      <c r="DCK22" s="68"/>
      <c r="DCL22" s="68"/>
      <c r="DCM22" s="68"/>
      <c r="DCN22" s="112"/>
      <c r="DCO22" s="112"/>
      <c r="DCP22" s="112"/>
      <c r="DDM22" s="5"/>
      <c r="DDN22" s="397"/>
      <c r="DDO22" s="397"/>
      <c r="DDP22" s="397"/>
      <c r="DDQ22" s="397"/>
      <c r="DDR22" s="397"/>
      <c r="DDS22" s="397"/>
      <c r="DDT22" s="397"/>
      <c r="DDU22" s="397"/>
      <c r="DDV22" s="397"/>
      <c r="DDW22" s="397"/>
      <c r="DDX22" s="397"/>
      <c r="DDY22" s="397"/>
      <c r="DDZ22" s="397"/>
      <c r="DEA22" s="397"/>
      <c r="DEB22" s="397"/>
      <c r="DEC22" s="397"/>
      <c r="DED22" s="397"/>
      <c r="DEE22" s="397"/>
      <c r="DEF22" s="397"/>
      <c r="DEG22" s="397"/>
      <c r="DEH22" s="5"/>
      <c r="DEI22" s="5"/>
      <c r="DEJ22" s="388"/>
      <c r="DEK22" s="387"/>
      <c r="DEL22" s="387"/>
      <c r="DEM22" s="387"/>
      <c r="DEN22" s="387"/>
      <c r="DEO22" s="387"/>
      <c r="DEP22" s="387"/>
      <c r="DEQ22" s="68"/>
      <c r="DER22" s="68"/>
      <c r="DES22" s="68"/>
      <c r="DET22" s="68"/>
      <c r="DEU22" s="68"/>
      <c r="DEV22" s="112"/>
      <c r="DEW22" s="112"/>
      <c r="DEX22" s="112"/>
      <c r="DFU22" s="5"/>
      <c r="DFV22" s="397"/>
      <c r="DFW22" s="397"/>
      <c r="DFX22" s="397"/>
      <c r="DFY22" s="397"/>
      <c r="DFZ22" s="397"/>
      <c r="DGA22" s="397"/>
      <c r="DGB22" s="397"/>
      <c r="DGC22" s="397"/>
      <c r="DGD22" s="397"/>
      <c r="DGE22" s="397"/>
      <c r="DGF22" s="397"/>
      <c r="DGG22" s="397"/>
      <c r="DGH22" s="397"/>
      <c r="DGI22" s="397"/>
      <c r="DGJ22" s="397"/>
      <c r="DGK22" s="397"/>
      <c r="DGL22" s="397"/>
      <c r="DGM22" s="397"/>
      <c r="DGN22" s="397"/>
      <c r="DGO22" s="397"/>
      <c r="DGP22" s="5"/>
      <c r="DGQ22" s="5"/>
      <c r="DGR22" s="388"/>
      <c r="DGS22" s="387"/>
      <c r="DGT22" s="387"/>
      <c r="DGU22" s="387"/>
      <c r="DGV22" s="387"/>
      <c r="DGW22" s="387"/>
      <c r="DGX22" s="387"/>
      <c r="DGY22" s="68"/>
      <c r="DGZ22" s="68"/>
      <c r="DHA22" s="68"/>
      <c r="DHB22" s="68"/>
      <c r="DHC22" s="68"/>
      <c r="DHD22" s="112"/>
      <c r="DHE22" s="112"/>
      <c r="DHF22" s="112"/>
      <c r="DIC22" s="5"/>
      <c r="DID22" s="397"/>
      <c r="DIE22" s="397"/>
      <c r="DIF22" s="397"/>
      <c r="DIG22" s="397"/>
      <c r="DIH22" s="397"/>
      <c r="DII22" s="397"/>
      <c r="DIJ22" s="397"/>
      <c r="DIK22" s="397"/>
      <c r="DIL22" s="397"/>
      <c r="DIM22" s="397"/>
      <c r="DIN22" s="397"/>
      <c r="DIO22" s="397"/>
      <c r="DIP22" s="397"/>
      <c r="DIQ22" s="397"/>
      <c r="DIR22" s="397"/>
      <c r="DIS22" s="397"/>
      <c r="DIT22" s="397"/>
      <c r="DIU22" s="397"/>
      <c r="DIV22" s="397"/>
      <c r="DIW22" s="397"/>
      <c r="DIX22" s="5"/>
      <c r="DIY22" s="5"/>
      <c r="DIZ22" s="388"/>
      <c r="DJA22" s="387"/>
      <c r="DJB22" s="387"/>
      <c r="DJC22" s="387"/>
      <c r="DJD22" s="387"/>
      <c r="DJE22" s="387"/>
      <c r="DJF22" s="387"/>
      <c r="DJG22" s="68"/>
      <c r="DJH22" s="68"/>
      <c r="DJI22" s="68"/>
      <c r="DJJ22" s="68"/>
      <c r="DJK22" s="68"/>
      <c r="DJL22" s="112"/>
      <c r="DJM22" s="112"/>
      <c r="DJN22" s="112"/>
      <c r="DKK22" s="5"/>
      <c r="DKL22" s="397"/>
      <c r="DKM22" s="397"/>
      <c r="DKN22" s="397"/>
      <c r="DKO22" s="397"/>
      <c r="DKP22" s="397"/>
      <c r="DKQ22" s="397"/>
      <c r="DKR22" s="397"/>
      <c r="DKS22" s="397"/>
      <c r="DKT22" s="397"/>
      <c r="DKU22" s="397"/>
      <c r="DKV22" s="397"/>
      <c r="DKW22" s="397"/>
      <c r="DKX22" s="397"/>
      <c r="DKY22" s="397"/>
      <c r="DKZ22" s="397"/>
      <c r="DLA22" s="397"/>
      <c r="DLB22" s="397"/>
      <c r="DLC22" s="397"/>
      <c r="DLD22" s="397"/>
      <c r="DLE22" s="397"/>
      <c r="DLF22" s="5"/>
      <c r="DLG22" s="5"/>
      <c r="DLH22" s="388"/>
      <c r="DLI22" s="387"/>
      <c r="DLJ22" s="387"/>
      <c r="DLK22" s="387"/>
      <c r="DLL22" s="387"/>
      <c r="DLM22" s="387"/>
      <c r="DLN22" s="387"/>
      <c r="DLO22" s="68"/>
      <c r="DLP22" s="68"/>
      <c r="DLQ22" s="68"/>
      <c r="DLR22" s="68"/>
      <c r="DLS22" s="68"/>
      <c r="DLT22" s="112"/>
      <c r="DLU22" s="112"/>
      <c r="DLV22" s="112"/>
      <c r="DMS22" s="5"/>
      <c r="DMT22" s="397"/>
      <c r="DMU22" s="397"/>
      <c r="DMV22" s="397"/>
      <c r="DMW22" s="397"/>
      <c r="DMX22" s="397"/>
      <c r="DMY22" s="397"/>
      <c r="DMZ22" s="397"/>
      <c r="DNA22" s="397"/>
      <c r="DNB22" s="397"/>
      <c r="DNC22" s="397"/>
      <c r="DND22" s="397"/>
      <c r="DNE22" s="397"/>
      <c r="DNF22" s="397"/>
      <c r="DNG22" s="397"/>
      <c r="DNH22" s="397"/>
      <c r="DNI22" s="397"/>
      <c r="DNJ22" s="397"/>
      <c r="DNK22" s="397"/>
      <c r="DNL22" s="397"/>
      <c r="DNM22" s="397"/>
      <c r="DNN22" s="5"/>
      <c r="DNO22" s="5"/>
      <c r="DNP22" s="388"/>
      <c r="DNQ22" s="387"/>
      <c r="DNR22" s="387"/>
      <c r="DNS22" s="387"/>
      <c r="DNT22" s="387"/>
      <c r="DNU22" s="387"/>
      <c r="DNV22" s="387"/>
      <c r="DNW22" s="68"/>
      <c r="DNX22" s="68"/>
      <c r="DNY22" s="68"/>
      <c r="DNZ22" s="68"/>
      <c r="DOA22" s="68"/>
      <c r="DOB22" s="112"/>
      <c r="DOC22" s="112"/>
      <c r="DOD22" s="112"/>
      <c r="DPA22" s="5"/>
      <c r="DPB22" s="397"/>
      <c r="DPC22" s="397"/>
      <c r="DPD22" s="397"/>
      <c r="DPE22" s="397"/>
      <c r="DPF22" s="397"/>
      <c r="DPG22" s="397"/>
      <c r="DPH22" s="397"/>
      <c r="DPI22" s="397"/>
      <c r="DPJ22" s="397"/>
      <c r="DPK22" s="397"/>
      <c r="DPL22" s="397"/>
      <c r="DPM22" s="397"/>
      <c r="DPN22" s="397"/>
      <c r="DPO22" s="397"/>
      <c r="DPP22" s="397"/>
      <c r="DPQ22" s="397"/>
      <c r="DPR22" s="397"/>
      <c r="DPS22" s="397"/>
      <c r="DPT22" s="397"/>
      <c r="DPU22" s="397"/>
      <c r="DPV22" s="5"/>
      <c r="DPW22" s="5"/>
      <c r="DPX22" s="388"/>
      <c r="DPY22" s="387"/>
      <c r="DPZ22" s="387"/>
      <c r="DQA22" s="387"/>
      <c r="DQB22" s="387"/>
      <c r="DQC22" s="387"/>
      <c r="DQD22" s="387"/>
      <c r="DQE22" s="68"/>
      <c r="DQF22" s="68"/>
      <c r="DQG22" s="68"/>
      <c r="DQH22" s="68"/>
      <c r="DQI22" s="68"/>
      <c r="DQJ22" s="112"/>
      <c r="DQK22" s="112"/>
      <c r="DQL22" s="112"/>
      <c r="DRI22" s="5"/>
      <c r="DRJ22" s="397"/>
      <c r="DRK22" s="397"/>
      <c r="DRL22" s="397"/>
      <c r="DRM22" s="397"/>
      <c r="DRN22" s="397"/>
      <c r="DRO22" s="397"/>
      <c r="DRP22" s="397"/>
      <c r="DRQ22" s="397"/>
      <c r="DRR22" s="397"/>
      <c r="DRS22" s="397"/>
      <c r="DRT22" s="397"/>
      <c r="DRU22" s="397"/>
      <c r="DRV22" s="397"/>
      <c r="DRW22" s="397"/>
      <c r="DRX22" s="397"/>
      <c r="DRY22" s="397"/>
      <c r="DRZ22" s="397"/>
      <c r="DSA22" s="397"/>
      <c r="DSB22" s="397"/>
      <c r="DSC22" s="397"/>
      <c r="DSD22" s="5"/>
      <c r="DSE22" s="5"/>
      <c r="DSF22" s="388"/>
      <c r="DSG22" s="387"/>
      <c r="DSH22" s="387"/>
      <c r="DSI22" s="387"/>
      <c r="DSJ22" s="387"/>
      <c r="DSK22" s="387"/>
      <c r="DSL22" s="387"/>
      <c r="DSM22" s="68"/>
      <c r="DSN22" s="68"/>
      <c r="DSO22" s="68"/>
      <c r="DSP22" s="68"/>
      <c r="DSQ22" s="68"/>
      <c r="DSR22" s="112"/>
      <c r="DSS22" s="112"/>
      <c r="DST22" s="112"/>
      <c r="DTQ22" s="5"/>
      <c r="DTR22" s="397"/>
      <c r="DTS22" s="397"/>
      <c r="DTT22" s="397"/>
      <c r="DTU22" s="397"/>
      <c r="DTV22" s="397"/>
      <c r="DTW22" s="397"/>
      <c r="DTX22" s="397"/>
      <c r="DTY22" s="397"/>
      <c r="DTZ22" s="397"/>
      <c r="DUA22" s="397"/>
      <c r="DUB22" s="397"/>
      <c r="DUC22" s="397"/>
      <c r="DUD22" s="397"/>
      <c r="DUE22" s="397"/>
      <c r="DUF22" s="397"/>
      <c r="DUG22" s="397"/>
      <c r="DUH22" s="397"/>
      <c r="DUI22" s="397"/>
      <c r="DUJ22" s="397"/>
      <c r="DUK22" s="397"/>
      <c r="DUL22" s="5"/>
      <c r="DUM22" s="5"/>
      <c r="DUN22" s="388"/>
      <c r="DUO22" s="387"/>
      <c r="DUP22" s="387"/>
      <c r="DUQ22" s="387"/>
      <c r="DUR22" s="387"/>
      <c r="DUS22" s="387"/>
      <c r="DUT22" s="387"/>
      <c r="DUU22" s="68"/>
      <c r="DUV22" s="68"/>
      <c r="DUW22" s="68"/>
      <c r="DUX22" s="68"/>
      <c r="DUY22" s="68"/>
      <c r="DUZ22" s="112"/>
      <c r="DVA22" s="112"/>
      <c r="DVB22" s="112"/>
      <c r="DVY22" s="5"/>
      <c r="DVZ22" s="397"/>
      <c r="DWA22" s="397"/>
      <c r="DWB22" s="397"/>
      <c r="DWC22" s="397"/>
      <c r="DWD22" s="397"/>
      <c r="DWE22" s="397"/>
      <c r="DWF22" s="397"/>
      <c r="DWG22" s="397"/>
      <c r="DWH22" s="397"/>
      <c r="DWI22" s="397"/>
      <c r="DWJ22" s="397"/>
      <c r="DWK22" s="397"/>
      <c r="DWL22" s="397"/>
      <c r="DWM22" s="397"/>
      <c r="DWN22" s="397"/>
      <c r="DWO22" s="397"/>
      <c r="DWP22" s="397"/>
      <c r="DWQ22" s="397"/>
      <c r="DWR22" s="397"/>
      <c r="DWS22" s="397"/>
      <c r="DWT22" s="5"/>
      <c r="DWU22" s="5"/>
      <c r="DWV22" s="388"/>
      <c r="DWW22" s="387"/>
      <c r="DWX22" s="387"/>
      <c r="DWY22" s="387"/>
      <c r="DWZ22" s="387"/>
      <c r="DXA22" s="387"/>
      <c r="DXB22" s="387"/>
      <c r="DXC22" s="68"/>
      <c r="DXD22" s="68"/>
      <c r="DXE22" s="68"/>
      <c r="DXF22" s="68"/>
      <c r="DXG22" s="68"/>
      <c r="DXH22" s="112"/>
      <c r="DXI22" s="112"/>
      <c r="DXJ22" s="112"/>
      <c r="DYG22" s="5"/>
      <c r="DYH22" s="397"/>
      <c r="DYI22" s="397"/>
      <c r="DYJ22" s="397"/>
      <c r="DYK22" s="397"/>
      <c r="DYL22" s="397"/>
      <c r="DYM22" s="397"/>
      <c r="DYN22" s="397"/>
      <c r="DYO22" s="397"/>
      <c r="DYP22" s="397"/>
      <c r="DYQ22" s="397"/>
      <c r="DYR22" s="397"/>
      <c r="DYS22" s="397"/>
      <c r="DYT22" s="397"/>
      <c r="DYU22" s="397"/>
      <c r="DYV22" s="397"/>
      <c r="DYW22" s="397"/>
      <c r="DYX22" s="397"/>
      <c r="DYY22" s="397"/>
      <c r="DYZ22" s="397"/>
      <c r="DZA22" s="397"/>
      <c r="DZB22" s="5"/>
      <c r="DZC22" s="5"/>
      <c r="DZD22" s="388"/>
      <c r="DZE22" s="387"/>
      <c r="DZF22" s="387"/>
      <c r="DZG22" s="387"/>
      <c r="DZH22" s="387"/>
      <c r="DZI22" s="387"/>
      <c r="DZJ22" s="387"/>
      <c r="DZK22" s="68"/>
      <c r="DZL22" s="68"/>
      <c r="DZM22" s="68"/>
      <c r="DZN22" s="68"/>
      <c r="DZO22" s="68"/>
      <c r="DZP22" s="112"/>
      <c r="DZQ22" s="112"/>
      <c r="DZR22" s="112"/>
      <c r="EAO22" s="5"/>
      <c r="EAP22" s="397"/>
      <c r="EAQ22" s="397"/>
      <c r="EAR22" s="397"/>
      <c r="EAS22" s="397"/>
      <c r="EAT22" s="397"/>
      <c r="EAU22" s="397"/>
      <c r="EAV22" s="397"/>
      <c r="EAW22" s="397"/>
      <c r="EAX22" s="397"/>
      <c r="EAY22" s="397"/>
      <c r="EAZ22" s="397"/>
      <c r="EBA22" s="397"/>
      <c r="EBB22" s="397"/>
      <c r="EBC22" s="397"/>
      <c r="EBD22" s="397"/>
      <c r="EBE22" s="397"/>
      <c r="EBF22" s="397"/>
      <c r="EBG22" s="397"/>
      <c r="EBH22" s="397"/>
      <c r="EBI22" s="397"/>
      <c r="EBJ22" s="5"/>
      <c r="EBK22" s="5"/>
      <c r="EBL22" s="388"/>
      <c r="EBM22" s="387"/>
      <c r="EBN22" s="387"/>
      <c r="EBO22" s="387"/>
      <c r="EBP22" s="387"/>
      <c r="EBQ22" s="387"/>
      <c r="EBR22" s="387"/>
      <c r="EBS22" s="68"/>
      <c r="EBT22" s="68"/>
      <c r="EBU22" s="68"/>
      <c r="EBV22" s="68"/>
      <c r="EBW22" s="68"/>
      <c r="EBX22" s="112"/>
      <c r="EBY22" s="112"/>
      <c r="EBZ22" s="112"/>
      <c r="ECW22" s="5"/>
      <c r="ECX22" s="397"/>
      <c r="ECY22" s="397"/>
      <c r="ECZ22" s="397"/>
      <c r="EDA22" s="397"/>
      <c r="EDB22" s="397"/>
      <c r="EDC22" s="397"/>
      <c r="EDD22" s="397"/>
      <c r="EDE22" s="397"/>
      <c r="EDF22" s="397"/>
      <c r="EDG22" s="397"/>
      <c r="EDH22" s="397"/>
      <c r="EDI22" s="397"/>
      <c r="EDJ22" s="397"/>
      <c r="EDK22" s="397"/>
      <c r="EDL22" s="397"/>
      <c r="EDM22" s="397"/>
      <c r="EDN22" s="397"/>
      <c r="EDO22" s="397"/>
      <c r="EDP22" s="397"/>
      <c r="EDQ22" s="397"/>
      <c r="EDR22" s="5"/>
      <c r="EDS22" s="5"/>
      <c r="EDT22" s="388"/>
      <c r="EDU22" s="387"/>
      <c r="EDV22" s="387"/>
      <c r="EDW22" s="387"/>
      <c r="EDX22" s="387"/>
      <c r="EDY22" s="387"/>
      <c r="EDZ22" s="387"/>
      <c r="EEA22" s="68"/>
      <c r="EEB22" s="68"/>
      <c r="EEC22" s="68"/>
      <c r="EED22" s="68"/>
      <c r="EEE22" s="68"/>
      <c r="EEF22" s="112"/>
      <c r="EEG22" s="112"/>
      <c r="EEH22" s="112"/>
      <c r="EFE22" s="5"/>
      <c r="EFF22" s="397"/>
      <c r="EFG22" s="397"/>
      <c r="EFH22" s="397"/>
      <c r="EFI22" s="397"/>
      <c r="EFJ22" s="397"/>
      <c r="EFK22" s="397"/>
      <c r="EFL22" s="397"/>
      <c r="EFM22" s="397"/>
      <c r="EFN22" s="397"/>
      <c r="EFO22" s="397"/>
      <c r="EFP22" s="397"/>
      <c r="EFQ22" s="397"/>
      <c r="EFR22" s="397"/>
      <c r="EFS22" s="397"/>
      <c r="EFT22" s="397"/>
      <c r="EFU22" s="397"/>
      <c r="EFV22" s="397"/>
      <c r="EFW22" s="397"/>
      <c r="EFX22" s="397"/>
      <c r="EFY22" s="397"/>
      <c r="EFZ22" s="5"/>
      <c r="EGA22" s="5"/>
      <c r="EGB22" s="388"/>
      <c r="EGC22" s="387"/>
      <c r="EGD22" s="387"/>
      <c r="EGE22" s="387"/>
      <c r="EGF22" s="387"/>
      <c r="EGG22" s="387"/>
      <c r="EGH22" s="387"/>
      <c r="EGI22" s="68"/>
      <c r="EGJ22" s="68"/>
      <c r="EGK22" s="68"/>
      <c r="EGL22" s="68"/>
      <c r="EGM22" s="68"/>
      <c r="EGN22" s="112"/>
      <c r="EGO22" s="112"/>
      <c r="EGP22" s="112"/>
      <c r="EHM22" s="5"/>
      <c r="EHN22" s="397"/>
      <c r="EHO22" s="397"/>
      <c r="EHP22" s="397"/>
      <c r="EHQ22" s="397"/>
      <c r="EHR22" s="397"/>
      <c r="EHS22" s="397"/>
      <c r="EHT22" s="397"/>
      <c r="EHU22" s="397"/>
      <c r="EHV22" s="397"/>
      <c r="EHW22" s="397"/>
      <c r="EHX22" s="397"/>
      <c r="EHY22" s="397"/>
      <c r="EHZ22" s="397"/>
      <c r="EIA22" s="397"/>
      <c r="EIB22" s="397"/>
      <c r="EIC22" s="397"/>
      <c r="EID22" s="397"/>
      <c r="EIE22" s="397"/>
      <c r="EIF22" s="397"/>
      <c r="EIG22" s="397"/>
      <c r="EIH22" s="5"/>
      <c r="EII22" s="5"/>
      <c r="EIJ22" s="388"/>
      <c r="EIK22" s="387"/>
      <c r="EIL22" s="387"/>
      <c r="EIM22" s="387"/>
      <c r="EIN22" s="387"/>
      <c r="EIO22" s="387"/>
      <c r="EIP22" s="387"/>
      <c r="EIQ22" s="68"/>
      <c r="EIR22" s="68"/>
      <c r="EIS22" s="68"/>
      <c r="EIT22" s="68"/>
      <c r="EIU22" s="68"/>
      <c r="EIV22" s="112"/>
      <c r="EIW22" s="112"/>
      <c r="EIX22" s="112"/>
      <c r="EJU22" s="5"/>
      <c r="EJV22" s="397"/>
      <c r="EJW22" s="397"/>
      <c r="EJX22" s="397"/>
      <c r="EJY22" s="397"/>
      <c r="EJZ22" s="397"/>
      <c r="EKA22" s="397"/>
      <c r="EKB22" s="397"/>
      <c r="EKC22" s="397"/>
      <c r="EKD22" s="397"/>
      <c r="EKE22" s="397"/>
      <c r="EKF22" s="397"/>
      <c r="EKG22" s="397"/>
      <c r="EKH22" s="397"/>
      <c r="EKI22" s="397"/>
      <c r="EKJ22" s="397"/>
      <c r="EKK22" s="397"/>
      <c r="EKL22" s="397"/>
      <c r="EKM22" s="397"/>
      <c r="EKN22" s="397"/>
      <c r="EKO22" s="397"/>
      <c r="EKP22" s="5"/>
      <c r="EKQ22" s="5"/>
      <c r="EKR22" s="388"/>
      <c r="EKS22" s="387"/>
      <c r="EKT22" s="387"/>
      <c r="EKU22" s="387"/>
      <c r="EKV22" s="387"/>
      <c r="EKW22" s="387"/>
      <c r="EKX22" s="387"/>
      <c r="EKY22" s="68"/>
      <c r="EKZ22" s="68"/>
      <c r="ELA22" s="68"/>
      <c r="ELB22" s="68"/>
      <c r="ELC22" s="68"/>
      <c r="ELD22" s="112"/>
      <c r="ELE22" s="112"/>
      <c r="ELF22" s="112"/>
      <c r="EMC22" s="5"/>
      <c r="EMD22" s="397"/>
      <c r="EME22" s="397"/>
      <c r="EMF22" s="397"/>
      <c r="EMG22" s="397"/>
      <c r="EMH22" s="397"/>
      <c r="EMI22" s="397"/>
      <c r="EMJ22" s="397"/>
      <c r="EMK22" s="397"/>
      <c r="EML22" s="397"/>
      <c r="EMM22" s="397"/>
      <c r="EMN22" s="397"/>
      <c r="EMO22" s="397"/>
      <c r="EMP22" s="397"/>
      <c r="EMQ22" s="397"/>
      <c r="EMR22" s="397"/>
      <c r="EMS22" s="397"/>
      <c r="EMT22" s="397"/>
      <c r="EMU22" s="397"/>
      <c r="EMV22" s="397"/>
      <c r="EMW22" s="397"/>
      <c r="EMX22" s="5"/>
      <c r="EMY22" s="5"/>
      <c r="EMZ22" s="388"/>
      <c r="ENA22" s="387"/>
      <c r="ENB22" s="387"/>
      <c r="ENC22" s="387"/>
      <c r="END22" s="387"/>
      <c r="ENE22" s="387"/>
      <c r="ENF22" s="387"/>
      <c r="ENG22" s="68"/>
      <c r="ENH22" s="68"/>
      <c r="ENI22" s="68"/>
      <c r="ENJ22" s="68"/>
      <c r="ENK22" s="68"/>
      <c r="ENL22" s="112"/>
      <c r="ENM22" s="112"/>
      <c r="ENN22" s="112"/>
      <c r="EOK22" s="5"/>
      <c r="EOL22" s="397"/>
      <c r="EOM22" s="397"/>
      <c r="EON22" s="397"/>
      <c r="EOO22" s="397"/>
      <c r="EOP22" s="397"/>
      <c r="EOQ22" s="397"/>
      <c r="EOR22" s="397"/>
      <c r="EOS22" s="397"/>
      <c r="EOT22" s="397"/>
      <c r="EOU22" s="397"/>
      <c r="EOV22" s="397"/>
      <c r="EOW22" s="397"/>
      <c r="EOX22" s="397"/>
      <c r="EOY22" s="397"/>
      <c r="EOZ22" s="397"/>
      <c r="EPA22" s="397"/>
      <c r="EPB22" s="397"/>
      <c r="EPC22" s="397"/>
      <c r="EPD22" s="397"/>
      <c r="EPE22" s="397"/>
      <c r="EPF22" s="5"/>
      <c r="EPG22" s="5"/>
      <c r="EPH22" s="388"/>
      <c r="EPI22" s="387"/>
      <c r="EPJ22" s="387"/>
      <c r="EPK22" s="387"/>
      <c r="EPL22" s="387"/>
      <c r="EPM22" s="387"/>
      <c r="EPN22" s="387"/>
      <c r="EPO22" s="68"/>
      <c r="EPP22" s="68"/>
      <c r="EPQ22" s="68"/>
      <c r="EPR22" s="68"/>
      <c r="EPS22" s="68"/>
      <c r="EPT22" s="112"/>
      <c r="EPU22" s="112"/>
      <c r="EPV22" s="112"/>
      <c r="EQS22" s="5"/>
      <c r="EQT22" s="397"/>
      <c r="EQU22" s="397"/>
      <c r="EQV22" s="397"/>
      <c r="EQW22" s="397"/>
      <c r="EQX22" s="397"/>
      <c r="EQY22" s="397"/>
      <c r="EQZ22" s="397"/>
      <c r="ERA22" s="397"/>
      <c r="ERB22" s="397"/>
      <c r="ERC22" s="397"/>
      <c r="ERD22" s="397"/>
      <c r="ERE22" s="397"/>
      <c r="ERF22" s="397"/>
      <c r="ERG22" s="397"/>
      <c r="ERH22" s="397"/>
      <c r="ERI22" s="397"/>
      <c r="ERJ22" s="397"/>
      <c r="ERK22" s="397"/>
      <c r="ERL22" s="397"/>
      <c r="ERM22" s="397"/>
      <c r="ERN22" s="5"/>
      <c r="ERO22" s="5"/>
      <c r="ERP22" s="388"/>
      <c r="ERQ22" s="387"/>
      <c r="ERR22" s="387"/>
      <c r="ERS22" s="387"/>
      <c r="ERT22" s="387"/>
      <c r="ERU22" s="387"/>
      <c r="ERV22" s="387"/>
      <c r="ERW22" s="68"/>
      <c r="ERX22" s="68"/>
      <c r="ERY22" s="68"/>
      <c r="ERZ22" s="68"/>
      <c r="ESA22" s="68"/>
      <c r="ESB22" s="112"/>
      <c r="ESC22" s="112"/>
      <c r="ESD22" s="112"/>
      <c r="ETA22" s="5"/>
      <c r="ETB22" s="397"/>
      <c r="ETC22" s="397"/>
      <c r="ETD22" s="397"/>
      <c r="ETE22" s="397"/>
      <c r="ETF22" s="397"/>
      <c r="ETG22" s="397"/>
      <c r="ETH22" s="397"/>
      <c r="ETI22" s="397"/>
      <c r="ETJ22" s="397"/>
      <c r="ETK22" s="397"/>
      <c r="ETL22" s="397"/>
      <c r="ETM22" s="397"/>
      <c r="ETN22" s="397"/>
      <c r="ETO22" s="397"/>
      <c r="ETP22" s="397"/>
      <c r="ETQ22" s="397"/>
      <c r="ETR22" s="397"/>
      <c r="ETS22" s="397"/>
      <c r="ETT22" s="397"/>
      <c r="ETU22" s="397"/>
      <c r="ETV22" s="5"/>
      <c r="ETW22" s="5"/>
      <c r="ETX22" s="388"/>
      <c r="ETY22" s="387"/>
      <c r="ETZ22" s="387"/>
      <c r="EUA22" s="387"/>
      <c r="EUB22" s="387"/>
      <c r="EUC22" s="387"/>
      <c r="EUD22" s="387"/>
      <c r="EUE22" s="68"/>
      <c r="EUF22" s="68"/>
      <c r="EUG22" s="68"/>
      <c r="EUH22" s="68"/>
      <c r="EUI22" s="68"/>
      <c r="EUJ22" s="112"/>
      <c r="EUK22" s="112"/>
      <c r="EUL22" s="112"/>
      <c r="EVI22" s="5"/>
      <c r="EVJ22" s="397"/>
      <c r="EVK22" s="397"/>
      <c r="EVL22" s="397"/>
      <c r="EVM22" s="397"/>
      <c r="EVN22" s="397"/>
      <c r="EVO22" s="397"/>
      <c r="EVP22" s="397"/>
      <c r="EVQ22" s="397"/>
      <c r="EVR22" s="397"/>
      <c r="EVS22" s="397"/>
      <c r="EVT22" s="397"/>
      <c r="EVU22" s="397"/>
      <c r="EVV22" s="397"/>
      <c r="EVW22" s="397"/>
      <c r="EVX22" s="397"/>
      <c r="EVY22" s="397"/>
      <c r="EVZ22" s="397"/>
      <c r="EWA22" s="397"/>
      <c r="EWB22" s="397"/>
      <c r="EWC22" s="397"/>
      <c r="EWD22" s="5"/>
      <c r="EWE22" s="5"/>
      <c r="EWF22" s="388"/>
      <c r="EWG22" s="387"/>
      <c r="EWH22" s="387"/>
      <c r="EWI22" s="387"/>
      <c r="EWJ22" s="387"/>
      <c r="EWK22" s="387"/>
      <c r="EWL22" s="387"/>
      <c r="EWM22" s="68"/>
      <c r="EWN22" s="68"/>
      <c r="EWO22" s="68"/>
      <c r="EWP22" s="68"/>
      <c r="EWQ22" s="68"/>
      <c r="EWR22" s="112"/>
      <c r="EWS22" s="112"/>
      <c r="EWT22" s="112"/>
      <c r="EXQ22" s="5"/>
      <c r="EXR22" s="397"/>
      <c r="EXS22" s="397"/>
      <c r="EXT22" s="397"/>
      <c r="EXU22" s="397"/>
      <c r="EXV22" s="397"/>
      <c r="EXW22" s="397"/>
      <c r="EXX22" s="397"/>
      <c r="EXY22" s="397"/>
      <c r="EXZ22" s="397"/>
      <c r="EYA22" s="397"/>
      <c r="EYB22" s="397"/>
      <c r="EYC22" s="397"/>
      <c r="EYD22" s="397"/>
      <c r="EYE22" s="397"/>
      <c r="EYF22" s="397"/>
      <c r="EYG22" s="397"/>
      <c r="EYH22" s="397"/>
      <c r="EYI22" s="397"/>
      <c r="EYJ22" s="397"/>
      <c r="EYK22" s="397"/>
      <c r="EYL22" s="5"/>
      <c r="EYM22" s="5"/>
      <c r="EYN22" s="388"/>
      <c r="EYO22" s="387"/>
      <c r="EYP22" s="387"/>
      <c r="EYQ22" s="387"/>
      <c r="EYR22" s="387"/>
      <c r="EYS22" s="387"/>
      <c r="EYT22" s="387"/>
      <c r="EYU22" s="68"/>
      <c r="EYV22" s="68"/>
      <c r="EYW22" s="68"/>
      <c r="EYX22" s="68"/>
      <c r="EYY22" s="68"/>
      <c r="EYZ22" s="112"/>
      <c r="EZA22" s="112"/>
      <c r="EZB22" s="112"/>
      <c r="EZY22" s="5"/>
      <c r="EZZ22" s="397"/>
      <c r="FAA22" s="397"/>
      <c r="FAB22" s="397"/>
      <c r="FAC22" s="397"/>
      <c r="FAD22" s="397"/>
      <c r="FAE22" s="397"/>
      <c r="FAF22" s="397"/>
      <c r="FAG22" s="397"/>
      <c r="FAH22" s="397"/>
      <c r="FAI22" s="397"/>
      <c r="FAJ22" s="397"/>
      <c r="FAK22" s="397"/>
      <c r="FAL22" s="397"/>
      <c r="FAM22" s="397"/>
      <c r="FAN22" s="397"/>
      <c r="FAO22" s="397"/>
      <c r="FAP22" s="397"/>
      <c r="FAQ22" s="397"/>
      <c r="FAR22" s="397"/>
      <c r="FAS22" s="397"/>
      <c r="FAT22" s="5"/>
      <c r="FAU22" s="5"/>
      <c r="FAV22" s="388"/>
      <c r="FAW22" s="387"/>
      <c r="FAX22" s="387"/>
      <c r="FAY22" s="387"/>
      <c r="FAZ22" s="387"/>
      <c r="FBA22" s="387"/>
      <c r="FBB22" s="387"/>
      <c r="FBC22" s="68"/>
      <c r="FBD22" s="68"/>
      <c r="FBE22" s="68"/>
      <c r="FBF22" s="68"/>
      <c r="FBG22" s="68"/>
      <c r="FBH22" s="112"/>
      <c r="FBI22" s="112"/>
      <c r="FBJ22" s="112"/>
      <c r="FCG22" s="5"/>
      <c r="FCH22" s="397"/>
      <c r="FCI22" s="397"/>
      <c r="FCJ22" s="397"/>
      <c r="FCK22" s="397"/>
      <c r="FCL22" s="397"/>
      <c r="FCM22" s="397"/>
      <c r="FCN22" s="397"/>
      <c r="FCO22" s="397"/>
      <c r="FCP22" s="397"/>
      <c r="FCQ22" s="397"/>
      <c r="FCR22" s="397"/>
      <c r="FCS22" s="397"/>
      <c r="FCT22" s="397"/>
      <c r="FCU22" s="397"/>
      <c r="FCV22" s="397"/>
      <c r="FCW22" s="397"/>
      <c r="FCX22" s="397"/>
      <c r="FCY22" s="397"/>
      <c r="FCZ22" s="397"/>
      <c r="FDA22" s="397"/>
      <c r="FDB22" s="5"/>
      <c r="FDC22" s="5"/>
      <c r="FDD22" s="388"/>
      <c r="FDE22" s="387"/>
      <c r="FDF22" s="387"/>
      <c r="FDG22" s="387"/>
      <c r="FDH22" s="387"/>
      <c r="FDI22" s="387"/>
      <c r="FDJ22" s="387"/>
      <c r="FDK22" s="68"/>
      <c r="FDL22" s="68"/>
      <c r="FDM22" s="68"/>
      <c r="FDN22" s="68"/>
      <c r="FDO22" s="68"/>
      <c r="FDP22" s="112"/>
      <c r="FDQ22" s="112"/>
      <c r="FDR22" s="112"/>
      <c r="FEO22" s="5"/>
      <c r="FEP22" s="397"/>
      <c r="FEQ22" s="397"/>
      <c r="FER22" s="397"/>
      <c r="FES22" s="397"/>
      <c r="FET22" s="397"/>
      <c r="FEU22" s="397"/>
      <c r="FEV22" s="397"/>
      <c r="FEW22" s="397"/>
      <c r="FEX22" s="397"/>
      <c r="FEY22" s="397"/>
      <c r="FEZ22" s="397"/>
      <c r="FFA22" s="397"/>
      <c r="FFB22" s="397"/>
      <c r="FFC22" s="397"/>
      <c r="FFD22" s="397"/>
      <c r="FFE22" s="397"/>
      <c r="FFF22" s="397"/>
      <c r="FFG22" s="397"/>
      <c r="FFH22" s="397"/>
      <c r="FFI22" s="397"/>
      <c r="FFJ22" s="5"/>
      <c r="FFK22" s="5"/>
      <c r="FFL22" s="388"/>
      <c r="FFM22" s="387"/>
      <c r="FFN22" s="387"/>
      <c r="FFO22" s="387"/>
      <c r="FFP22" s="387"/>
      <c r="FFQ22" s="387"/>
      <c r="FFR22" s="387"/>
      <c r="FFS22" s="68"/>
      <c r="FFT22" s="68"/>
      <c r="FFU22" s="68"/>
      <c r="FFV22" s="68"/>
      <c r="FFW22" s="68"/>
      <c r="FFX22" s="112"/>
      <c r="FFY22" s="112"/>
      <c r="FFZ22" s="112"/>
      <c r="FGW22" s="5"/>
      <c r="FGX22" s="397"/>
      <c r="FGY22" s="397"/>
      <c r="FGZ22" s="397"/>
      <c r="FHA22" s="397"/>
      <c r="FHB22" s="397"/>
      <c r="FHC22" s="397"/>
      <c r="FHD22" s="397"/>
      <c r="FHE22" s="397"/>
      <c r="FHF22" s="397"/>
      <c r="FHG22" s="397"/>
      <c r="FHH22" s="397"/>
      <c r="FHI22" s="397"/>
      <c r="FHJ22" s="397"/>
      <c r="FHK22" s="397"/>
      <c r="FHL22" s="397"/>
      <c r="FHM22" s="397"/>
      <c r="FHN22" s="397"/>
      <c r="FHO22" s="397"/>
      <c r="FHP22" s="397"/>
      <c r="FHQ22" s="397"/>
      <c r="FHR22" s="5"/>
      <c r="FHS22" s="5"/>
      <c r="FHT22" s="388"/>
      <c r="FHU22" s="387"/>
      <c r="FHV22" s="387"/>
      <c r="FHW22" s="387"/>
      <c r="FHX22" s="387"/>
      <c r="FHY22" s="387"/>
      <c r="FHZ22" s="387"/>
      <c r="FIA22" s="68"/>
      <c r="FIB22" s="68"/>
      <c r="FIC22" s="68"/>
      <c r="FID22" s="68"/>
      <c r="FIE22" s="68"/>
      <c r="FIF22" s="112"/>
      <c r="FIG22" s="112"/>
      <c r="FIH22" s="112"/>
      <c r="FJE22" s="5"/>
      <c r="FJF22" s="397"/>
      <c r="FJG22" s="397"/>
      <c r="FJH22" s="397"/>
      <c r="FJI22" s="397"/>
      <c r="FJJ22" s="397"/>
      <c r="FJK22" s="397"/>
      <c r="FJL22" s="397"/>
      <c r="FJM22" s="397"/>
      <c r="FJN22" s="397"/>
      <c r="FJO22" s="397"/>
      <c r="FJP22" s="397"/>
      <c r="FJQ22" s="397"/>
      <c r="FJR22" s="397"/>
      <c r="FJS22" s="397"/>
      <c r="FJT22" s="397"/>
      <c r="FJU22" s="397"/>
      <c r="FJV22" s="397"/>
      <c r="FJW22" s="397"/>
      <c r="FJX22" s="397"/>
      <c r="FJY22" s="397"/>
      <c r="FJZ22" s="5"/>
      <c r="FKA22" s="5"/>
      <c r="FKB22" s="388"/>
      <c r="FKC22" s="387"/>
      <c r="FKD22" s="387"/>
      <c r="FKE22" s="387"/>
      <c r="FKF22" s="387"/>
      <c r="FKG22" s="387"/>
      <c r="FKH22" s="387"/>
      <c r="FKI22" s="68"/>
      <c r="FKJ22" s="68"/>
      <c r="FKK22" s="68"/>
      <c r="FKL22" s="68"/>
      <c r="FKM22" s="68"/>
      <c r="FKN22" s="112"/>
      <c r="FKO22" s="112"/>
      <c r="FKP22" s="112"/>
      <c r="FLM22" s="5"/>
      <c r="FLN22" s="397"/>
      <c r="FLO22" s="397"/>
      <c r="FLP22" s="397"/>
      <c r="FLQ22" s="397"/>
      <c r="FLR22" s="397"/>
      <c r="FLS22" s="397"/>
      <c r="FLT22" s="397"/>
      <c r="FLU22" s="397"/>
      <c r="FLV22" s="397"/>
      <c r="FLW22" s="397"/>
      <c r="FLX22" s="397"/>
      <c r="FLY22" s="397"/>
      <c r="FLZ22" s="397"/>
      <c r="FMA22" s="397"/>
      <c r="FMB22" s="397"/>
      <c r="FMC22" s="397"/>
      <c r="FMD22" s="397"/>
      <c r="FME22" s="397"/>
      <c r="FMF22" s="397"/>
      <c r="FMG22" s="397"/>
      <c r="FMH22" s="5"/>
      <c r="FMI22" s="5"/>
      <c r="FMJ22" s="388"/>
      <c r="FMK22" s="387"/>
      <c r="FML22" s="387"/>
      <c r="FMM22" s="387"/>
      <c r="FMN22" s="387"/>
      <c r="FMO22" s="387"/>
      <c r="FMP22" s="387"/>
      <c r="FMQ22" s="68"/>
      <c r="FMR22" s="68"/>
      <c r="FMS22" s="68"/>
      <c r="FMT22" s="68"/>
      <c r="FMU22" s="68"/>
      <c r="FMV22" s="112"/>
      <c r="FMW22" s="112"/>
      <c r="FMX22" s="112"/>
      <c r="FNU22" s="5"/>
      <c r="FNV22" s="397"/>
      <c r="FNW22" s="397"/>
      <c r="FNX22" s="397"/>
      <c r="FNY22" s="397"/>
      <c r="FNZ22" s="397"/>
      <c r="FOA22" s="397"/>
      <c r="FOB22" s="397"/>
      <c r="FOC22" s="397"/>
      <c r="FOD22" s="397"/>
      <c r="FOE22" s="397"/>
      <c r="FOF22" s="397"/>
      <c r="FOG22" s="397"/>
      <c r="FOH22" s="397"/>
      <c r="FOI22" s="397"/>
      <c r="FOJ22" s="397"/>
      <c r="FOK22" s="397"/>
      <c r="FOL22" s="397"/>
      <c r="FOM22" s="397"/>
      <c r="FON22" s="397"/>
      <c r="FOO22" s="397"/>
      <c r="FOP22" s="5"/>
      <c r="FOQ22" s="5"/>
      <c r="FOR22" s="388"/>
      <c r="FOS22" s="387"/>
      <c r="FOT22" s="387"/>
      <c r="FOU22" s="387"/>
      <c r="FOV22" s="387"/>
      <c r="FOW22" s="387"/>
      <c r="FOX22" s="387"/>
      <c r="FOY22" s="68"/>
      <c r="FOZ22" s="68"/>
      <c r="FPA22" s="68"/>
      <c r="FPB22" s="68"/>
      <c r="FPC22" s="68"/>
      <c r="FPD22" s="112"/>
      <c r="FPE22" s="112"/>
      <c r="FPF22" s="112"/>
      <c r="FQC22" s="5"/>
      <c r="FQD22" s="397"/>
      <c r="FQE22" s="397"/>
      <c r="FQF22" s="397"/>
      <c r="FQG22" s="397"/>
      <c r="FQH22" s="397"/>
      <c r="FQI22" s="397"/>
      <c r="FQJ22" s="397"/>
      <c r="FQK22" s="397"/>
      <c r="FQL22" s="397"/>
      <c r="FQM22" s="397"/>
      <c r="FQN22" s="397"/>
      <c r="FQO22" s="397"/>
      <c r="FQP22" s="397"/>
      <c r="FQQ22" s="397"/>
      <c r="FQR22" s="397"/>
      <c r="FQS22" s="397"/>
      <c r="FQT22" s="397"/>
      <c r="FQU22" s="397"/>
      <c r="FQV22" s="397"/>
      <c r="FQW22" s="397"/>
      <c r="FQX22" s="5"/>
      <c r="FQY22" s="5"/>
      <c r="FQZ22" s="388"/>
      <c r="FRA22" s="387"/>
      <c r="FRB22" s="387"/>
      <c r="FRC22" s="387"/>
      <c r="FRD22" s="387"/>
      <c r="FRE22" s="387"/>
      <c r="FRF22" s="387"/>
      <c r="FRG22" s="68"/>
      <c r="FRH22" s="68"/>
      <c r="FRI22" s="68"/>
      <c r="FRJ22" s="68"/>
      <c r="FRK22" s="68"/>
      <c r="FRL22" s="112"/>
      <c r="FRM22" s="112"/>
      <c r="FRN22" s="112"/>
      <c r="FSK22" s="5"/>
      <c r="FSL22" s="397"/>
      <c r="FSM22" s="397"/>
      <c r="FSN22" s="397"/>
      <c r="FSO22" s="397"/>
      <c r="FSP22" s="397"/>
      <c r="FSQ22" s="397"/>
      <c r="FSR22" s="397"/>
      <c r="FSS22" s="397"/>
      <c r="FST22" s="397"/>
      <c r="FSU22" s="397"/>
      <c r="FSV22" s="397"/>
      <c r="FSW22" s="397"/>
      <c r="FSX22" s="397"/>
      <c r="FSY22" s="397"/>
      <c r="FSZ22" s="397"/>
      <c r="FTA22" s="397"/>
      <c r="FTB22" s="397"/>
      <c r="FTC22" s="397"/>
      <c r="FTD22" s="397"/>
      <c r="FTE22" s="397"/>
      <c r="FTF22" s="5"/>
      <c r="FTG22" s="5"/>
      <c r="FTH22" s="388"/>
      <c r="FTI22" s="387"/>
      <c r="FTJ22" s="387"/>
      <c r="FTK22" s="387"/>
      <c r="FTL22" s="387"/>
      <c r="FTM22" s="387"/>
      <c r="FTN22" s="387"/>
      <c r="FTO22" s="68"/>
      <c r="FTP22" s="68"/>
      <c r="FTQ22" s="68"/>
      <c r="FTR22" s="68"/>
      <c r="FTS22" s="68"/>
      <c r="FTT22" s="112"/>
      <c r="FTU22" s="112"/>
      <c r="FTV22" s="112"/>
      <c r="FUS22" s="5"/>
      <c r="FUT22" s="397"/>
      <c r="FUU22" s="397"/>
      <c r="FUV22" s="397"/>
      <c r="FUW22" s="397"/>
      <c r="FUX22" s="397"/>
      <c r="FUY22" s="397"/>
      <c r="FUZ22" s="397"/>
      <c r="FVA22" s="397"/>
      <c r="FVB22" s="397"/>
      <c r="FVC22" s="397"/>
      <c r="FVD22" s="397"/>
      <c r="FVE22" s="397"/>
      <c r="FVF22" s="397"/>
      <c r="FVG22" s="397"/>
      <c r="FVH22" s="397"/>
      <c r="FVI22" s="397"/>
      <c r="FVJ22" s="397"/>
      <c r="FVK22" s="397"/>
      <c r="FVL22" s="397"/>
      <c r="FVM22" s="397"/>
      <c r="FVN22" s="5"/>
      <c r="FVO22" s="5"/>
      <c r="FVP22" s="388"/>
      <c r="FVQ22" s="387"/>
      <c r="FVR22" s="387"/>
      <c r="FVS22" s="387"/>
      <c r="FVT22" s="387"/>
      <c r="FVU22" s="387"/>
      <c r="FVV22" s="387"/>
      <c r="FVW22" s="68"/>
      <c r="FVX22" s="68"/>
      <c r="FVY22" s="68"/>
      <c r="FVZ22" s="68"/>
      <c r="FWA22" s="68"/>
      <c r="FWB22" s="112"/>
      <c r="FWC22" s="112"/>
      <c r="FWD22" s="112"/>
      <c r="FXA22" s="5"/>
      <c r="FXB22" s="397"/>
      <c r="FXC22" s="397"/>
      <c r="FXD22" s="397"/>
      <c r="FXE22" s="397"/>
      <c r="FXF22" s="397"/>
      <c r="FXG22" s="397"/>
      <c r="FXH22" s="397"/>
      <c r="FXI22" s="397"/>
      <c r="FXJ22" s="397"/>
      <c r="FXK22" s="397"/>
      <c r="FXL22" s="397"/>
      <c r="FXM22" s="397"/>
      <c r="FXN22" s="397"/>
      <c r="FXO22" s="397"/>
      <c r="FXP22" s="397"/>
      <c r="FXQ22" s="397"/>
      <c r="FXR22" s="397"/>
      <c r="FXS22" s="397"/>
      <c r="FXT22" s="397"/>
      <c r="FXU22" s="397"/>
      <c r="FXV22" s="5"/>
      <c r="FXW22" s="5"/>
      <c r="FXX22" s="388"/>
      <c r="FXY22" s="387"/>
      <c r="FXZ22" s="387"/>
      <c r="FYA22" s="387"/>
      <c r="FYB22" s="387"/>
      <c r="FYC22" s="387"/>
      <c r="FYD22" s="387"/>
      <c r="FYE22" s="68"/>
      <c r="FYF22" s="68"/>
      <c r="FYG22" s="68"/>
      <c r="FYH22" s="68"/>
      <c r="FYI22" s="68"/>
      <c r="FYJ22" s="112"/>
      <c r="FYK22" s="112"/>
      <c r="FYL22" s="112"/>
      <c r="FZI22" s="5"/>
      <c r="FZJ22" s="397"/>
      <c r="FZK22" s="397"/>
      <c r="FZL22" s="397"/>
      <c r="FZM22" s="397"/>
      <c r="FZN22" s="397"/>
      <c r="FZO22" s="397"/>
      <c r="FZP22" s="397"/>
      <c r="FZQ22" s="397"/>
      <c r="FZR22" s="397"/>
      <c r="FZS22" s="397"/>
      <c r="FZT22" s="397"/>
      <c r="FZU22" s="397"/>
      <c r="FZV22" s="397"/>
      <c r="FZW22" s="397"/>
      <c r="FZX22" s="397"/>
      <c r="FZY22" s="397"/>
      <c r="FZZ22" s="397"/>
      <c r="GAA22" s="397"/>
      <c r="GAB22" s="397"/>
      <c r="GAC22" s="397"/>
      <c r="GAD22" s="5"/>
      <c r="GAE22" s="5"/>
      <c r="GAF22" s="388"/>
      <c r="GAG22" s="387"/>
      <c r="GAH22" s="387"/>
      <c r="GAI22" s="387"/>
      <c r="GAJ22" s="387"/>
      <c r="GAK22" s="387"/>
      <c r="GAL22" s="387"/>
      <c r="GAM22" s="68"/>
      <c r="GAN22" s="68"/>
      <c r="GAO22" s="68"/>
      <c r="GAP22" s="68"/>
      <c r="GAQ22" s="68"/>
      <c r="GAR22" s="112"/>
      <c r="GAS22" s="112"/>
      <c r="GAT22" s="112"/>
      <c r="GBQ22" s="5"/>
      <c r="GBR22" s="397"/>
      <c r="GBS22" s="397"/>
      <c r="GBT22" s="397"/>
      <c r="GBU22" s="397"/>
      <c r="GBV22" s="397"/>
      <c r="GBW22" s="397"/>
      <c r="GBX22" s="397"/>
      <c r="GBY22" s="397"/>
      <c r="GBZ22" s="397"/>
      <c r="GCA22" s="397"/>
      <c r="GCB22" s="397"/>
      <c r="GCC22" s="397"/>
      <c r="GCD22" s="397"/>
      <c r="GCE22" s="397"/>
      <c r="GCF22" s="397"/>
      <c r="GCG22" s="397"/>
      <c r="GCH22" s="397"/>
      <c r="GCI22" s="397"/>
      <c r="GCJ22" s="397"/>
      <c r="GCK22" s="397"/>
      <c r="GCL22" s="5"/>
      <c r="GCM22" s="5"/>
      <c r="GCN22" s="388"/>
      <c r="GCO22" s="387"/>
      <c r="GCP22" s="387"/>
      <c r="GCQ22" s="387"/>
      <c r="GCR22" s="387"/>
      <c r="GCS22" s="387"/>
      <c r="GCT22" s="387"/>
      <c r="GCU22" s="68"/>
      <c r="GCV22" s="68"/>
      <c r="GCW22" s="68"/>
      <c r="GCX22" s="68"/>
      <c r="GCY22" s="68"/>
      <c r="GCZ22" s="112"/>
      <c r="GDA22" s="112"/>
      <c r="GDB22" s="112"/>
      <c r="GDY22" s="5"/>
      <c r="GDZ22" s="397"/>
      <c r="GEA22" s="397"/>
      <c r="GEB22" s="397"/>
      <c r="GEC22" s="397"/>
      <c r="GED22" s="397"/>
      <c r="GEE22" s="397"/>
      <c r="GEF22" s="397"/>
      <c r="GEG22" s="397"/>
      <c r="GEH22" s="397"/>
      <c r="GEI22" s="397"/>
      <c r="GEJ22" s="397"/>
      <c r="GEK22" s="397"/>
      <c r="GEL22" s="397"/>
      <c r="GEM22" s="397"/>
      <c r="GEN22" s="397"/>
      <c r="GEO22" s="397"/>
      <c r="GEP22" s="397"/>
      <c r="GEQ22" s="397"/>
      <c r="GER22" s="397"/>
      <c r="GES22" s="397"/>
      <c r="GET22" s="5"/>
      <c r="GEU22" s="5"/>
      <c r="GEV22" s="388"/>
      <c r="GEW22" s="387"/>
      <c r="GEX22" s="387"/>
      <c r="GEY22" s="387"/>
      <c r="GEZ22" s="387"/>
      <c r="GFA22" s="387"/>
      <c r="GFB22" s="387"/>
      <c r="GFC22" s="68"/>
      <c r="GFD22" s="68"/>
      <c r="GFE22" s="68"/>
      <c r="GFF22" s="68"/>
      <c r="GFG22" s="68"/>
      <c r="GFH22" s="112"/>
      <c r="GFI22" s="112"/>
      <c r="GFJ22" s="112"/>
      <c r="GGG22" s="5"/>
      <c r="GGH22" s="397"/>
      <c r="GGI22" s="397"/>
      <c r="GGJ22" s="397"/>
      <c r="GGK22" s="397"/>
      <c r="GGL22" s="397"/>
      <c r="GGM22" s="397"/>
      <c r="GGN22" s="397"/>
      <c r="GGO22" s="397"/>
      <c r="GGP22" s="397"/>
      <c r="GGQ22" s="397"/>
      <c r="GGR22" s="397"/>
      <c r="GGS22" s="397"/>
      <c r="GGT22" s="397"/>
      <c r="GGU22" s="397"/>
      <c r="GGV22" s="397"/>
      <c r="GGW22" s="397"/>
      <c r="GGX22" s="397"/>
      <c r="GGY22" s="397"/>
      <c r="GGZ22" s="397"/>
      <c r="GHA22" s="397"/>
      <c r="GHB22" s="5"/>
      <c r="GHC22" s="5"/>
      <c r="GHD22" s="388"/>
      <c r="GHE22" s="387"/>
      <c r="GHF22" s="387"/>
      <c r="GHG22" s="387"/>
      <c r="GHH22" s="387"/>
      <c r="GHI22" s="387"/>
      <c r="GHJ22" s="387"/>
      <c r="GHK22" s="68"/>
      <c r="GHL22" s="68"/>
      <c r="GHM22" s="68"/>
      <c r="GHN22" s="68"/>
      <c r="GHO22" s="68"/>
      <c r="GHP22" s="112"/>
      <c r="GHQ22" s="112"/>
      <c r="GHR22" s="112"/>
      <c r="GIO22" s="5"/>
      <c r="GIP22" s="397"/>
      <c r="GIQ22" s="397"/>
      <c r="GIR22" s="397"/>
      <c r="GIS22" s="397"/>
      <c r="GIT22" s="397"/>
      <c r="GIU22" s="397"/>
      <c r="GIV22" s="397"/>
      <c r="GIW22" s="397"/>
      <c r="GIX22" s="397"/>
      <c r="GIY22" s="397"/>
      <c r="GIZ22" s="397"/>
      <c r="GJA22" s="397"/>
      <c r="GJB22" s="397"/>
      <c r="GJC22" s="397"/>
      <c r="GJD22" s="397"/>
      <c r="GJE22" s="397"/>
      <c r="GJF22" s="397"/>
      <c r="GJG22" s="397"/>
      <c r="GJH22" s="397"/>
      <c r="GJI22" s="397"/>
      <c r="GJJ22" s="5"/>
      <c r="GJK22" s="5"/>
      <c r="GJL22" s="388"/>
      <c r="GJM22" s="387"/>
      <c r="GJN22" s="387"/>
      <c r="GJO22" s="387"/>
      <c r="GJP22" s="387"/>
      <c r="GJQ22" s="387"/>
      <c r="GJR22" s="387"/>
      <c r="GJS22" s="68"/>
      <c r="GJT22" s="68"/>
      <c r="GJU22" s="68"/>
      <c r="GJV22" s="68"/>
      <c r="GJW22" s="68"/>
      <c r="GJX22" s="112"/>
      <c r="GJY22" s="112"/>
      <c r="GJZ22" s="112"/>
      <c r="GKW22" s="5"/>
      <c r="GKX22" s="397"/>
      <c r="GKY22" s="397"/>
      <c r="GKZ22" s="397"/>
      <c r="GLA22" s="397"/>
      <c r="GLB22" s="397"/>
      <c r="GLC22" s="397"/>
      <c r="GLD22" s="397"/>
      <c r="GLE22" s="397"/>
      <c r="GLF22" s="397"/>
      <c r="GLG22" s="397"/>
      <c r="GLH22" s="397"/>
      <c r="GLI22" s="397"/>
      <c r="GLJ22" s="397"/>
      <c r="GLK22" s="397"/>
      <c r="GLL22" s="397"/>
      <c r="GLM22" s="397"/>
      <c r="GLN22" s="397"/>
      <c r="GLO22" s="397"/>
      <c r="GLP22" s="397"/>
      <c r="GLQ22" s="397"/>
      <c r="GLR22" s="5"/>
      <c r="GLS22" s="5"/>
      <c r="GLT22" s="388"/>
      <c r="GLU22" s="387"/>
      <c r="GLV22" s="387"/>
      <c r="GLW22" s="387"/>
      <c r="GLX22" s="387"/>
      <c r="GLY22" s="387"/>
      <c r="GLZ22" s="387"/>
      <c r="GMA22" s="68"/>
      <c r="GMB22" s="68"/>
      <c r="GMC22" s="68"/>
      <c r="GMD22" s="68"/>
      <c r="GME22" s="68"/>
      <c r="GMF22" s="112"/>
      <c r="GMG22" s="112"/>
      <c r="GMH22" s="112"/>
      <c r="GNE22" s="5"/>
      <c r="GNF22" s="397"/>
      <c r="GNG22" s="397"/>
      <c r="GNH22" s="397"/>
      <c r="GNI22" s="397"/>
      <c r="GNJ22" s="397"/>
      <c r="GNK22" s="397"/>
      <c r="GNL22" s="397"/>
      <c r="GNM22" s="397"/>
      <c r="GNN22" s="397"/>
      <c r="GNO22" s="397"/>
      <c r="GNP22" s="397"/>
      <c r="GNQ22" s="397"/>
      <c r="GNR22" s="397"/>
      <c r="GNS22" s="397"/>
      <c r="GNT22" s="397"/>
      <c r="GNU22" s="397"/>
      <c r="GNV22" s="397"/>
      <c r="GNW22" s="397"/>
      <c r="GNX22" s="397"/>
      <c r="GNY22" s="397"/>
      <c r="GNZ22" s="5"/>
      <c r="GOA22" s="5"/>
      <c r="GOB22" s="388"/>
      <c r="GOC22" s="387"/>
      <c r="GOD22" s="387"/>
      <c r="GOE22" s="387"/>
      <c r="GOF22" s="387"/>
      <c r="GOG22" s="387"/>
      <c r="GOH22" s="387"/>
      <c r="GOI22" s="68"/>
      <c r="GOJ22" s="68"/>
      <c r="GOK22" s="68"/>
      <c r="GOL22" s="68"/>
      <c r="GOM22" s="68"/>
      <c r="GON22" s="112"/>
      <c r="GOO22" s="112"/>
      <c r="GOP22" s="112"/>
      <c r="GPM22" s="5"/>
      <c r="GPN22" s="397"/>
      <c r="GPO22" s="397"/>
      <c r="GPP22" s="397"/>
      <c r="GPQ22" s="397"/>
      <c r="GPR22" s="397"/>
      <c r="GPS22" s="397"/>
      <c r="GPT22" s="397"/>
      <c r="GPU22" s="397"/>
      <c r="GPV22" s="397"/>
      <c r="GPW22" s="397"/>
      <c r="GPX22" s="397"/>
      <c r="GPY22" s="397"/>
      <c r="GPZ22" s="397"/>
      <c r="GQA22" s="397"/>
      <c r="GQB22" s="397"/>
      <c r="GQC22" s="397"/>
      <c r="GQD22" s="397"/>
      <c r="GQE22" s="397"/>
      <c r="GQF22" s="397"/>
      <c r="GQG22" s="397"/>
      <c r="GQH22" s="5"/>
      <c r="GQI22" s="5"/>
      <c r="GQJ22" s="388"/>
      <c r="GQK22" s="387"/>
      <c r="GQL22" s="387"/>
      <c r="GQM22" s="387"/>
      <c r="GQN22" s="387"/>
      <c r="GQO22" s="387"/>
      <c r="GQP22" s="387"/>
      <c r="GQQ22" s="68"/>
      <c r="GQR22" s="68"/>
      <c r="GQS22" s="68"/>
      <c r="GQT22" s="68"/>
      <c r="GQU22" s="68"/>
      <c r="GQV22" s="112"/>
      <c r="GQW22" s="112"/>
      <c r="GQX22" s="112"/>
      <c r="GRU22" s="5"/>
      <c r="GRV22" s="397"/>
      <c r="GRW22" s="397"/>
      <c r="GRX22" s="397"/>
      <c r="GRY22" s="397"/>
      <c r="GRZ22" s="397"/>
      <c r="GSA22" s="397"/>
      <c r="GSB22" s="397"/>
      <c r="GSC22" s="397"/>
      <c r="GSD22" s="397"/>
      <c r="GSE22" s="397"/>
      <c r="GSF22" s="397"/>
      <c r="GSG22" s="397"/>
      <c r="GSH22" s="397"/>
      <c r="GSI22" s="397"/>
      <c r="GSJ22" s="397"/>
      <c r="GSK22" s="397"/>
      <c r="GSL22" s="397"/>
      <c r="GSM22" s="397"/>
      <c r="GSN22" s="397"/>
      <c r="GSO22" s="397"/>
      <c r="GSP22" s="5"/>
      <c r="GSQ22" s="5"/>
      <c r="GSR22" s="388"/>
      <c r="GSS22" s="387"/>
      <c r="GST22" s="387"/>
      <c r="GSU22" s="387"/>
      <c r="GSV22" s="387"/>
      <c r="GSW22" s="387"/>
      <c r="GSX22" s="387"/>
      <c r="GSY22" s="68"/>
      <c r="GSZ22" s="68"/>
      <c r="GTA22" s="68"/>
      <c r="GTB22" s="68"/>
      <c r="GTC22" s="68"/>
      <c r="GTD22" s="112"/>
      <c r="GTE22" s="112"/>
      <c r="GTF22" s="112"/>
      <c r="GUC22" s="5"/>
      <c r="GUD22" s="397"/>
      <c r="GUE22" s="397"/>
      <c r="GUF22" s="397"/>
      <c r="GUG22" s="397"/>
      <c r="GUH22" s="397"/>
      <c r="GUI22" s="397"/>
      <c r="GUJ22" s="397"/>
      <c r="GUK22" s="397"/>
      <c r="GUL22" s="397"/>
      <c r="GUM22" s="397"/>
      <c r="GUN22" s="397"/>
      <c r="GUO22" s="397"/>
      <c r="GUP22" s="397"/>
      <c r="GUQ22" s="397"/>
      <c r="GUR22" s="397"/>
      <c r="GUS22" s="397"/>
      <c r="GUT22" s="397"/>
      <c r="GUU22" s="397"/>
      <c r="GUV22" s="397"/>
      <c r="GUW22" s="397"/>
      <c r="GUX22" s="5"/>
      <c r="GUY22" s="5"/>
      <c r="GUZ22" s="388"/>
      <c r="GVA22" s="387"/>
      <c r="GVB22" s="387"/>
      <c r="GVC22" s="387"/>
      <c r="GVD22" s="387"/>
      <c r="GVE22" s="387"/>
      <c r="GVF22" s="387"/>
      <c r="GVG22" s="68"/>
      <c r="GVH22" s="68"/>
      <c r="GVI22" s="68"/>
      <c r="GVJ22" s="68"/>
      <c r="GVK22" s="68"/>
      <c r="GVL22" s="112"/>
      <c r="GVM22" s="112"/>
      <c r="GVN22" s="112"/>
      <c r="GWK22" s="5"/>
      <c r="GWL22" s="397"/>
      <c r="GWM22" s="397"/>
      <c r="GWN22" s="397"/>
      <c r="GWO22" s="397"/>
      <c r="GWP22" s="397"/>
      <c r="GWQ22" s="397"/>
      <c r="GWR22" s="397"/>
      <c r="GWS22" s="397"/>
      <c r="GWT22" s="397"/>
      <c r="GWU22" s="397"/>
      <c r="GWV22" s="397"/>
      <c r="GWW22" s="397"/>
      <c r="GWX22" s="397"/>
      <c r="GWY22" s="397"/>
      <c r="GWZ22" s="397"/>
      <c r="GXA22" s="397"/>
      <c r="GXB22" s="397"/>
      <c r="GXC22" s="397"/>
      <c r="GXD22" s="397"/>
      <c r="GXE22" s="397"/>
      <c r="GXF22" s="5"/>
      <c r="GXG22" s="5"/>
      <c r="GXH22" s="388"/>
      <c r="GXI22" s="387"/>
      <c r="GXJ22" s="387"/>
      <c r="GXK22" s="387"/>
      <c r="GXL22" s="387"/>
      <c r="GXM22" s="387"/>
      <c r="GXN22" s="387"/>
      <c r="GXO22" s="68"/>
      <c r="GXP22" s="68"/>
      <c r="GXQ22" s="68"/>
      <c r="GXR22" s="68"/>
      <c r="GXS22" s="68"/>
      <c r="GXT22" s="112"/>
      <c r="GXU22" s="112"/>
      <c r="GXV22" s="112"/>
      <c r="GYS22" s="5"/>
      <c r="GYT22" s="397"/>
      <c r="GYU22" s="397"/>
      <c r="GYV22" s="397"/>
      <c r="GYW22" s="397"/>
      <c r="GYX22" s="397"/>
      <c r="GYY22" s="397"/>
      <c r="GYZ22" s="397"/>
      <c r="GZA22" s="397"/>
      <c r="GZB22" s="397"/>
      <c r="GZC22" s="397"/>
      <c r="GZD22" s="397"/>
      <c r="GZE22" s="397"/>
      <c r="GZF22" s="397"/>
      <c r="GZG22" s="397"/>
      <c r="GZH22" s="397"/>
      <c r="GZI22" s="397"/>
      <c r="GZJ22" s="397"/>
      <c r="GZK22" s="397"/>
      <c r="GZL22" s="397"/>
      <c r="GZM22" s="397"/>
      <c r="GZN22" s="5"/>
      <c r="GZO22" s="5"/>
      <c r="GZP22" s="388"/>
      <c r="GZQ22" s="387"/>
      <c r="GZR22" s="387"/>
      <c r="GZS22" s="387"/>
      <c r="GZT22" s="387"/>
      <c r="GZU22" s="387"/>
      <c r="GZV22" s="387"/>
      <c r="GZW22" s="68"/>
      <c r="GZX22" s="68"/>
      <c r="GZY22" s="68"/>
      <c r="GZZ22" s="68"/>
      <c r="HAA22" s="68"/>
      <c r="HAB22" s="112"/>
      <c r="HAC22" s="112"/>
      <c r="HAD22" s="112"/>
      <c r="HBA22" s="5"/>
      <c r="HBB22" s="397"/>
      <c r="HBC22" s="397"/>
      <c r="HBD22" s="397"/>
      <c r="HBE22" s="397"/>
      <c r="HBF22" s="397"/>
      <c r="HBG22" s="397"/>
      <c r="HBH22" s="397"/>
      <c r="HBI22" s="397"/>
      <c r="HBJ22" s="397"/>
      <c r="HBK22" s="397"/>
      <c r="HBL22" s="397"/>
      <c r="HBM22" s="397"/>
      <c r="HBN22" s="397"/>
      <c r="HBO22" s="397"/>
      <c r="HBP22" s="397"/>
      <c r="HBQ22" s="397"/>
      <c r="HBR22" s="397"/>
      <c r="HBS22" s="397"/>
      <c r="HBT22" s="397"/>
      <c r="HBU22" s="397"/>
      <c r="HBV22" s="5"/>
      <c r="HBW22" s="5"/>
      <c r="HBX22" s="388"/>
      <c r="HBY22" s="387"/>
      <c r="HBZ22" s="387"/>
      <c r="HCA22" s="387"/>
      <c r="HCB22" s="387"/>
      <c r="HCC22" s="387"/>
      <c r="HCD22" s="387"/>
      <c r="HCE22" s="68"/>
      <c r="HCF22" s="68"/>
      <c r="HCG22" s="68"/>
      <c r="HCH22" s="68"/>
      <c r="HCI22" s="68"/>
      <c r="HCJ22" s="112"/>
      <c r="HCK22" s="112"/>
      <c r="HCL22" s="112"/>
      <c r="HDI22" s="5"/>
      <c r="HDJ22" s="397"/>
      <c r="HDK22" s="397"/>
      <c r="HDL22" s="397"/>
      <c r="HDM22" s="397"/>
      <c r="HDN22" s="397"/>
      <c r="HDO22" s="397"/>
      <c r="HDP22" s="397"/>
      <c r="HDQ22" s="397"/>
      <c r="HDR22" s="397"/>
      <c r="HDS22" s="397"/>
      <c r="HDT22" s="397"/>
      <c r="HDU22" s="397"/>
      <c r="HDV22" s="397"/>
      <c r="HDW22" s="397"/>
      <c r="HDX22" s="397"/>
      <c r="HDY22" s="397"/>
      <c r="HDZ22" s="397"/>
      <c r="HEA22" s="397"/>
      <c r="HEB22" s="397"/>
      <c r="HEC22" s="397"/>
      <c r="HED22" s="5"/>
      <c r="HEE22" s="5"/>
      <c r="HEF22" s="388"/>
      <c r="HEG22" s="387"/>
      <c r="HEH22" s="387"/>
      <c r="HEI22" s="387"/>
      <c r="HEJ22" s="387"/>
      <c r="HEK22" s="387"/>
      <c r="HEL22" s="387"/>
      <c r="HEM22" s="68"/>
      <c r="HEN22" s="68"/>
      <c r="HEO22" s="68"/>
      <c r="HEP22" s="68"/>
      <c r="HEQ22" s="68"/>
      <c r="HER22" s="112"/>
      <c r="HES22" s="112"/>
      <c r="HET22" s="112"/>
      <c r="HFQ22" s="5"/>
      <c r="HFR22" s="397"/>
      <c r="HFS22" s="397"/>
      <c r="HFT22" s="397"/>
      <c r="HFU22" s="397"/>
      <c r="HFV22" s="397"/>
      <c r="HFW22" s="397"/>
      <c r="HFX22" s="397"/>
      <c r="HFY22" s="397"/>
      <c r="HFZ22" s="397"/>
      <c r="HGA22" s="397"/>
      <c r="HGB22" s="397"/>
      <c r="HGC22" s="397"/>
      <c r="HGD22" s="397"/>
      <c r="HGE22" s="397"/>
      <c r="HGF22" s="397"/>
      <c r="HGG22" s="397"/>
      <c r="HGH22" s="397"/>
      <c r="HGI22" s="397"/>
      <c r="HGJ22" s="397"/>
      <c r="HGK22" s="397"/>
      <c r="HGL22" s="5"/>
      <c r="HGM22" s="5"/>
      <c r="HGN22" s="388"/>
      <c r="HGO22" s="387"/>
      <c r="HGP22" s="387"/>
      <c r="HGQ22" s="387"/>
      <c r="HGR22" s="387"/>
      <c r="HGS22" s="387"/>
      <c r="HGT22" s="387"/>
      <c r="HGU22" s="68"/>
      <c r="HGV22" s="68"/>
      <c r="HGW22" s="68"/>
      <c r="HGX22" s="68"/>
      <c r="HGY22" s="68"/>
      <c r="HGZ22" s="112"/>
      <c r="HHA22" s="112"/>
      <c r="HHB22" s="112"/>
      <c r="HHY22" s="5"/>
      <c r="HHZ22" s="397"/>
      <c r="HIA22" s="397"/>
      <c r="HIB22" s="397"/>
      <c r="HIC22" s="397"/>
      <c r="HID22" s="397"/>
      <c r="HIE22" s="397"/>
      <c r="HIF22" s="397"/>
      <c r="HIG22" s="397"/>
      <c r="HIH22" s="397"/>
      <c r="HII22" s="397"/>
      <c r="HIJ22" s="397"/>
      <c r="HIK22" s="397"/>
      <c r="HIL22" s="397"/>
      <c r="HIM22" s="397"/>
      <c r="HIN22" s="397"/>
      <c r="HIO22" s="397"/>
      <c r="HIP22" s="397"/>
      <c r="HIQ22" s="397"/>
      <c r="HIR22" s="397"/>
      <c r="HIS22" s="397"/>
      <c r="HIT22" s="5"/>
      <c r="HIU22" s="5"/>
      <c r="HIV22" s="388"/>
      <c r="HIW22" s="387"/>
      <c r="HIX22" s="387"/>
      <c r="HIY22" s="387"/>
      <c r="HIZ22" s="387"/>
      <c r="HJA22" s="387"/>
      <c r="HJB22" s="387"/>
      <c r="HJC22" s="68"/>
      <c r="HJD22" s="68"/>
      <c r="HJE22" s="68"/>
      <c r="HJF22" s="68"/>
      <c r="HJG22" s="68"/>
      <c r="HJH22" s="112"/>
      <c r="HJI22" s="112"/>
      <c r="HJJ22" s="112"/>
      <c r="HKG22" s="5"/>
      <c r="HKH22" s="397"/>
      <c r="HKI22" s="397"/>
      <c r="HKJ22" s="397"/>
      <c r="HKK22" s="397"/>
      <c r="HKL22" s="397"/>
      <c r="HKM22" s="397"/>
      <c r="HKN22" s="397"/>
      <c r="HKO22" s="397"/>
      <c r="HKP22" s="397"/>
      <c r="HKQ22" s="397"/>
      <c r="HKR22" s="397"/>
      <c r="HKS22" s="397"/>
      <c r="HKT22" s="397"/>
      <c r="HKU22" s="397"/>
      <c r="HKV22" s="397"/>
      <c r="HKW22" s="397"/>
      <c r="HKX22" s="397"/>
      <c r="HKY22" s="397"/>
      <c r="HKZ22" s="397"/>
      <c r="HLA22" s="397"/>
      <c r="HLB22" s="5"/>
      <c r="HLC22" s="5"/>
      <c r="HLD22" s="388"/>
      <c r="HLE22" s="387"/>
      <c r="HLF22" s="387"/>
      <c r="HLG22" s="387"/>
      <c r="HLH22" s="387"/>
      <c r="HLI22" s="387"/>
      <c r="HLJ22" s="387"/>
      <c r="HLK22" s="68"/>
      <c r="HLL22" s="68"/>
      <c r="HLM22" s="68"/>
      <c r="HLN22" s="68"/>
      <c r="HLO22" s="68"/>
      <c r="HLP22" s="112"/>
      <c r="HLQ22" s="112"/>
      <c r="HLR22" s="112"/>
      <c r="HMO22" s="5"/>
      <c r="HMP22" s="397"/>
      <c r="HMQ22" s="397"/>
      <c r="HMR22" s="397"/>
      <c r="HMS22" s="397"/>
      <c r="HMT22" s="397"/>
      <c r="HMU22" s="397"/>
      <c r="HMV22" s="397"/>
      <c r="HMW22" s="397"/>
      <c r="HMX22" s="397"/>
      <c r="HMY22" s="397"/>
      <c r="HMZ22" s="397"/>
      <c r="HNA22" s="397"/>
      <c r="HNB22" s="397"/>
      <c r="HNC22" s="397"/>
      <c r="HND22" s="397"/>
      <c r="HNE22" s="397"/>
      <c r="HNF22" s="397"/>
      <c r="HNG22" s="397"/>
      <c r="HNH22" s="397"/>
      <c r="HNI22" s="397"/>
      <c r="HNJ22" s="5"/>
      <c r="HNK22" s="5"/>
      <c r="HNL22" s="388"/>
      <c r="HNM22" s="387"/>
      <c r="HNN22" s="387"/>
      <c r="HNO22" s="387"/>
      <c r="HNP22" s="387"/>
      <c r="HNQ22" s="387"/>
      <c r="HNR22" s="387"/>
      <c r="HNS22" s="68"/>
      <c r="HNT22" s="68"/>
      <c r="HNU22" s="68"/>
      <c r="HNV22" s="68"/>
      <c r="HNW22" s="68"/>
      <c r="HNX22" s="112"/>
      <c r="HNY22" s="112"/>
      <c r="HNZ22" s="112"/>
      <c r="HOW22" s="5"/>
      <c r="HOX22" s="397"/>
      <c r="HOY22" s="397"/>
      <c r="HOZ22" s="397"/>
      <c r="HPA22" s="397"/>
      <c r="HPB22" s="397"/>
      <c r="HPC22" s="397"/>
      <c r="HPD22" s="397"/>
      <c r="HPE22" s="397"/>
      <c r="HPF22" s="397"/>
      <c r="HPG22" s="397"/>
      <c r="HPH22" s="397"/>
      <c r="HPI22" s="397"/>
      <c r="HPJ22" s="397"/>
      <c r="HPK22" s="397"/>
      <c r="HPL22" s="397"/>
      <c r="HPM22" s="397"/>
      <c r="HPN22" s="397"/>
      <c r="HPO22" s="397"/>
      <c r="HPP22" s="397"/>
      <c r="HPQ22" s="397"/>
      <c r="HPR22" s="5"/>
      <c r="HPS22" s="5"/>
      <c r="HPT22" s="388"/>
      <c r="HPU22" s="387"/>
      <c r="HPV22" s="387"/>
      <c r="HPW22" s="387"/>
      <c r="HPX22" s="387"/>
      <c r="HPY22" s="387"/>
      <c r="HPZ22" s="387"/>
      <c r="HQA22" s="68"/>
      <c r="HQB22" s="68"/>
      <c r="HQC22" s="68"/>
      <c r="HQD22" s="68"/>
      <c r="HQE22" s="68"/>
      <c r="HQF22" s="112"/>
      <c r="HQG22" s="112"/>
      <c r="HQH22" s="112"/>
      <c r="HRE22" s="5"/>
      <c r="HRF22" s="397"/>
      <c r="HRG22" s="397"/>
      <c r="HRH22" s="397"/>
      <c r="HRI22" s="397"/>
      <c r="HRJ22" s="397"/>
      <c r="HRK22" s="397"/>
      <c r="HRL22" s="397"/>
      <c r="HRM22" s="397"/>
      <c r="HRN22" s="397"/>
      <c r="HRO22" s="397"/>
      <c r="HRP22" s="397"/>
      <c r="HRQ22" s="397"/>
      <c r="HRR22" s="397"/>
      <c r="HRS22" s="397"/>
      <c r="HRT22" s="397"/>
      <c r="HRU22" s="397"/>
      <c r="HRV22" s="397"/>
      <c r="HRW22" s="397"/>
      <c r="HRX22" s="397"/>
      <c r="HRY22" s="397"/>
      <c r="HRZ22" s="5"/>
      <c r="HSA22" s="5"/>
      <c r="HSB22" s="388"/>
      <c r="HSC22" s="387"/>
      <c r="HSD22" s="387"/>
      <c r="HSE22" s="387"/>
      <c r="HSF22" s="387"/>
      <c r="HSG22" s="387"/>
      <c r="HSH22" s="387"/>
      <c r="HSI22" s="68"/>
      <c r="HSJ22" s="68"/>
      <c r="HSK22" s="68"/>
      <c r="HSL22" s="68"/>
      <c r="HSM22" s="68"/>
      <c r="HSN22" s="112"/>
      <c r="HSO22" s="112"/>
      <c r="HSP22" s="112"/>
      <c r="HTM22" s="5"/>
      <c r="HTN22" s="397"/>
      <c r="HTO22" s="397"/>
      <c r="HTP22" s="397"/>
      <c r="HTQ22" s="397"/>
      <c r="HTR22" s="397"/>
      <c r="HTS22" s="397"/>
      <c r="HTT22" s="397"/>
      <c r="HTU22" s="397"/>
      <c r="HTV22" s="397"/>
      <c r="HTW22" s="397"/>
      <c r="HTX22" s="397"/>
      <c r="HTY22" s="397"/>
      <c r="HTZ22" s="397"/>
      <c r="HUA22" s="397"/>
      <c r="HUB22" s="397"/>
      <c r="HUC22" s="397"/>
      <c r="HUD22" s="397"/>
      <c r="HUE22" s="397"/>
      <c r="HUF22" s="397"/>
      <c r="HUG22" s="397"/>
      <c r="HUH22" s="5"/>
      <c r="HUI22" s="5"/>
      <c r="HUJ22" s="388"/>
      <c r="HUK22" s="387"/>
      <c r="HUL22" s="387"/>
      <c r="HUM22" s="387"/>
      <c r="HUN22" s="387"/>
      <c r="HUO22" s="387"/>
      <c r="HUP22" s="387"/>
      <c r="HUQ22" s="68"/>
      <c r="HUR22" s="68"/>
      <c r="HUS22" s="68"/>
      <c r="HUT22" s="68"/>
      <c r="HUU22" s="68"/>
      <c r="HUV22" s="112"/>
      <c r="HUW22" s="112"/>
      <c r="HUX22" s="112"/>
      <c r="HVU22" s="5"/>
      <c r="HVV22" s="397"/>
      <c r="HVW22" s="397"/>
      <c r="HVX22" s="397"/>
      <c r="HVY22" s="397"/>
      <c r="HVZ22" s="397"/>
      <c r="HWA22" s="397"/>
      <c r="HWB22" s="397"/>
      <c r="HWC22" s="397"/>
      <c r="HWD22" s="397"/>
      <c r="HWE22" s="397"/>
      <c r="HWF22" s="397"/>
      <c r="HWG22" s="397"/>
      <c r="HWH22" s="397"/>
      <c r="HWI22" s="397"/>
      <c r="HWJ22" s="397"/>
      <c r="HWK22" s="397"/>
      <c r="HWL22" s="397"/>
      <c r="HWM22" s="397"/>
      <c r="HWN22" s="397"/>
      <c r="HWO22" s="397"/>
      <c r="HWP22" s="5"/>
      <c r="HWQ22" s="5"/>
      <c r="HWR22" s="388"/>
      <c r="HWS22" s="387"/>
      <c r="HWT22" s="387"/>
      <c r="HWU22" s="387"/>
      <c r="HWV22" s="387"/>
      <c r="HWW22" s="387"/>
      <c r="HWX22" s="387"/>
      <c r="HWY22" s="68"/>
      <c r="HWZ22" s="68"/>
      <c r="HXA22" s="68"/>
      <c r="HXB22" s="68"/>
      <c r="HXC22" s="68"/>
      <c r="HXD22" s="112"/>
      <c r="HXE22" s="112"/>
      <c r="HXF22" s="112"/>
      <c r="HYC22" s="5"/>
      <c r="HYD22" s="397"/>
      <c r="HYE22" s="397"/>
      <c r="HYF22" s="397"/>
      <c r="HYG22" s="397"/>
      <c r="HYH22" s="397"/>
      <c r="HYI22" s="397"/>
      <c r="HYJ22" s="397"/>
      <c r="HYK22" s="397"/>
      <c r="HYL22" s="397"/>
      <c r="HYM22" s="397"/>
      <c r="HYN22" s="397"/>
      <c r="HYO22" s="397"/>
      <c r="HYP22" s="397"/>
      <c r="HYQ22" s="397"/>
      <c r="HYR22" s="397"/>
      <c r="HYS22" s="397"/>
      <c r="HYT22" s="397"/>
      <c r="HYU22" s="397"/>
      <c r="HYV22" s="397"/>
      <c r="HYW22" s="397"/>
      <c r="HYX22" s="5"/>
      <c r="HYY22" s="5"/>
      <c r="HYZ22" s="388"/>
      <c r="HZA22" s="387"/>
      <c r="HZB22" s="387"/>
      <c r="HZC22" s="387"/>
      <c r="HZD22" s="387"/>
      <c r="HZE22" s="387"/>
      <c r="HZF22" s="387"/>
      <c r="HZG22" s="68"/>
      <c r="HZH22" s="68"/>
      <c r="HZI22" s="68"/>
      <c r="HZJ22" s="68"/>
      <c r="HZK22" s="68"/>
      <c r="HZL22" s="112"/>
      <c r="HZM22" s="112"/>
      <c r="HZN22" s="112"/>
      <c r="IAK22" s="5"/>
      <c r="IAL22" s="397"/>
      <c r="IAM22" s="397"/>
      <c r="IAN22" s="397"/>
      <c r="IAO22" s="397"/>
      <c r="IAP22" s="397"/>
      <c r="IAQ22" s="397"/>
      <c r="IAR22" s="397"/>
      <c r="IAS22" s="397"/>
      <c r="IAT22" s="397"/>
      <c r="IAU22" s="397"/>
      <c r="IAV22" s="397"/>
      <c r="IAW22" s="397"/>
      <c r="IAX22" s="397"/>
      <c r="IAY22" s="397"/>
      <c r="IAZ22" s="397"/>
      <c r="IBA22" s="397"/>
      <c r="IBB22" s="397"/>
      <c r="IBC22" s="397"/>
      <c r="IBD22" s="397"/>
      <c r="IBE22" s="397"/>
      <c r="IBF22" s="5"/>
      <c r="IBG22" s="5"/>
      <c r="IBH22" s="388"/>
      <c r="IBI22" s="387"/>
      <c r="IBJ22" s="387"/>
      <c r="IBK22" s="387"/>
      <c r="IBL22" s="387"/>
      <c r="IBM22" s="387"/>
      <c r="IBN22" s="387"/>
      <c r="IBO22" s="68"/>
      <c r="IBP22" s="68"/>
      <c r="IBQ22" s="68"/>
      <c r="IBR22" s="68"/>
      <c r="IBS22" s="68"/>
      <c r="IBT22" s="112"/>
      <c r="IBU22" s="112"/>
      <c r="IBV22" s="112"/>
      <c r="ICS22" s="5"/>
      <c r="ICT22" s="397"/>
      <c r="ICU22" s="397"/>
      <c r="ICV22" s="397"/>
      <c r="ICW22" s="397"/>
      <c r="ICX22" s="397"/>
      <c r="ICY22" s="397"/>
      <c r="ICZ22" s="397"/>
      <c r="IDA22" s="397"/>
      <c r="IDB22" s="397"/>
      <c r="IDC22" s="397"/>
      <c r="IDD22" s="397"/>
      <c r="IDE22" s="397"/>
      <c r="IDF22" s="397"/>
      <c r="IDG22" s="397"/>
      <c r="IDH22" s="397"/>
      <c r="IDI22" s="397"/>
      <c r="IDJ22" s="397"/>
      <c r="IDK22" s="397"/>
      <c r="IDL22" s="397"/>
      <c r="IDM22" s="397"/>
      <c r="IDN22" s="5"/>
      <c r="IDO22" s="5"/>
      <c r="IDP22" s="388"/>
      <c r="IDQ22" s="387"/>
      <c r="IDR22" s="387"/>
      <c r="IDS22" s="387"/>
      <c r="IDT22" s="387"/>
      <c r="IDU22" s="387"/>
      <c r="IDV22" s="387"/>
      <c r="IDW22" s="68"/>
      <c r="IDX22" s="68"/>
      <c r="IDY22" s="68"/>
      <c r="IDZ22" s="68"/>
      <c r="IEA22" s="68"/>
      <c r="IEB22" s="112"/>
      <c r="IEC22" s="112"/>
      <c r="IED22" s="112"/>
      <c r="IFA22" s="5"/>
      <c r="IFB22" s="397"/>
      <c r="IFC22" s="397"/>
      <c r="IFD22" s="397"/>
      <c r="IFE22" s="397"/>
      <c r="IFF22" s="397"/>
      <c r="IFG22" s="397"/>
      <c r="IFH22" s="397"/>
      <c r="IFI22" s="397"/>
      <c r="IFJ22" s="397"/>
      <c r="IFK22" s="397"/>
      <c r="IFL22" s="397"/>
      <c r="IFM22" s="397"/>
      <c r="IFN22" s="397"/>
      <c r="IFO22" s="397"/>
      <c r="IFP22" s="397"/>
      <c r="IFQ22" s="397"/>
      <c r="IFR22" s="397"/>
      <c r="IFS22" s="397"/>
      <c r="IFT22" s="397"/>
      <c r="IFU22" s="397"/>
      <c r="IFV22" s="5"/>
      <c r="IFW22" s="5"/>
      <c r="IFX22" s="388"/>
      <c r="IFY22" s="387"/>
      <c r="IFZ22" s="387"/>
      <c r="IGA22" s="387"/>
      <c r="IGB22" s="387"/>
      <c r="IGC22" s="387"/>
      <c r="IGD22" s="387"/>
      <c r="IGE22" s="68"/>
      <c r="IGF22" s="68"/>
      <c r="IGG22" s="68"/>
      <c r="IGH22" s="68"/>
      <c r="IGI22" s="68"/>
      <c r="IGJ22" s="112"/>
      <c r="IGK22" s="112"/>
      <c r="IGL22" s="112"/>
      <c r="IHI22" s="5"/>
      <c r="IHJ22" s="397"/>
      <c r="IHK22" s="397"/>
      <c r="IHL22" s="397"/>
      <c r="IHM22" s="397"/>
      <c r="IHN22" s="397"/>
      <c r="IHO22" s="397"/>
      <c r="IHP22" s="397"/>
      <c r="IHQ22" s="397"/>
      <c r="IHR22" s="397"/>
      <c r="IHS22" s="397"/>
      <c r="IHT22" s="397"/>
      <c r="IHU22" s="397"/>
      <c r="IHV22" s="397"/>
      <c r="IHW22" s="397"/>
      <c r="IHX22" s="397"/>
      <c r="IHY22" s="397"/>
      <c r="IHZ22" s="397"/>
      <c r="IIA22" s="397"/>
      <c r="IIB22" s="397"/>
      <c r="IIC22" s="397"/>
      <c r="IID22" s="5"/>
      <c r="IIE22" s="5"/>
      <c r="IIF22" s="388"/>
      <c r="IIG22" s="387"/>
      <c r="IIH22" s="387"/>
      <c r="III22" s="387"/>
      <c r="IIJ22" s="387"/>
      <c r="IIK22" s="387"/>
      <c r="IIL22" s="387"/>
      <c r="IIM22" s="68"/>
      <c r="IIN22" s="68"/>
      <c r="IIO22" s="68"/>
      <c r="IIP22" s="68"/>
      <c r="IIQ22" s="68"/>
      <c r="IIR22" s="112"/>
      <c r="IIS22" s="112"/>
      <c r="IIT22" s="112"/>
      <c r="IJQ22" s="5"/>
      <c r="IJR22" s="397"/>
      <c r="IJS22" s="397"/>
      <c r="IJT22" s="397"/>
      <c r="IJU22" s="397"/>
      <c r="IJV22" s="397"/>
      <c r="IJW22" s="397"/>
      <c r="IJX22" s="397"/>
      <c r="IJY22" s="397"/>
      <c r="IJZ22" s="397"/>
      <c r="IKA22" s="397"/>
      <c r="IKB22" s="397"/>
      <c r="IKC22" s="397"/>
      <c r="IKD22" s="397"/>
      <c r="IKE22" s="397"/>
      <c r="IKF22" s="397"/>
      <c r="IKG22" s="397"/>
      <c r="IKH22" s="397"/>
      <c r="IKI22" s="397"/>
      <c r="IKJ22" s="397"/>
      <c r="IKK22" s="397"/>
      <c r="IKL22" s="5"/>
      <c r="IKM22" s="5"/>
      <c r="IKN22" s="388"/>
      <c r="IKO22" s="387"/>
      <c r="IKP22" s="387"/>
      <c r="IKQ22" s="387"/>
      <c r="IKR22" s="387"/>
      <c r="IKS22" s="387"/>
      <c r="IKT22" s="387"/>
      <c r="IKU22" s="68"/>
      <c r="IKV22" s="68"/>
      <c r="IKW22" s="68"/>
      <c r="IKX22" s="68"/>
      <c r="IKY22" s="68"/>
      <c r="IKZ22" s="112"/>
      <c r="ILA22" s="112"/>
      <c r="ILB22" s="112"/>
      <c r="ILY22" s="5"/>
      <c r="ILZ22" s="397"/>
      <c r="IMA22" s="397"/>
      <c r="IMB22" s="397"/>
      <c r="IMC22" s="397"/>
      <c r="IMD22" s="397"/>
      <c r="IME22" s="397"/>
      <c r="IMF22" s="397"/>
      <c r="IMG22" s="397"/>
      <c r="IMH22" s="397"/>
      <c r="IMI22" s="397"/>
      <c r="IMJ22" s="397"/>
      <c r="IMK22" s="397"/>
      <c r="IML22" s="397"/>
      <c r="IMM22" s="397"/>
      <c r="IMN22" s="397"/>
      <c r="IMO22" s="397"/>
      <c r="IMP22" s="397"/>
      <c r="IMQ22" s="397"/>
      <c r="IMR22" s="397"/>
      <c r="IMS22" s="397"/>
      <c r="IMT22" s="5"/>
      <c r="IMU22" s="5"/>
      <c r="IMV22" s="388"/>
      <c r="IMW22" s="387"/>
      <c r="IMX22" s="387"/>
      <c r="IMY22" s="387"/>
      <c r="IMZ22" s="387"/>
      <c r="INA22" s="387"/>
      <c r="INB22" s="387"/>
      <c r="INC22" s="68"/>
      <c r="IND22" s="68"/>
      <c r="INE22" s="68"/>
      <c r="INF22" s="68"/>
      <c r="ING22" s="68"/>
      <c r="INH22" s="112"/>
      <c r="INI22" s="112"/>
      <c r="INJ22" s="112"/>
      <c r="IOG22" s="5"/>
      <c r="IOH22" s="397"/>
      <c r="IOI22" s="397"/>
      <c r="IOJ22" s="397"/>
      <c r="IOK22" s="397"/>
      <c r="IOL22" s="397"/>
      <c r="IOM22" s="397"/>
      <c r="ION22" s="397"/>
      <c r="IOO22" s="397"/>
      <c r="IOP22" s="397"/>
      <c r="IOQ22" s="397"/>
      <c r="IOR22" s="397"/>
      <c r="IOS22" s="397"/>
      <c r="IOT22" s="397"/>
      <c r="IOU22" s="397"/>
      <c r="IOV22" s="397"/>
      <c r="IOW22" s="397"/>
      <c r="IOX22" s="397"/>
      <c r="IOY22" s="397"/>
      <c r="IOZ22" s="397"/>
      <c r="IPA22" s="397"/>
      <c r="IPB22" s="5"/>
      <c r="IPC22" s="5"/>
      <c r="IPD22" s="388"/>
      <c r="IPE22" s="387"/>
      <c r="IPF22" s="387"/>
      <c r="IPG22" s="387"/>
      <c r="IPH22" s="387"/>
      <c r="IPI22" s="387"/>
      <c r="IPJ22" s="387"/>
      <c r="IPK22" s="68"/>
      <c r="IPL22" s="68"/>
      <c r="IPM22" s="68"/>
      <c r="IPN22" s="68"/>
      <c r="IPO22" s="68"/>
      <c r="IPP22" s="112"/>
      <c r="IPQ22" s="112"/>
      <c r="IPR22" s="112"/>
      <c r="IQO22" s="5"/>
      <c r="IQP22" s="397"/>
      <c r="IQQ22" s="397"/>
      <c r="IQR22" s="397"/>
      <c r="IQS22" s="397"/>
      <c r="IQT22" s="397"/>
      <c r="IQU22" s="397"/>
      <c r="IQV22" s="397"/>
      <c r="IQW22" s="397"/>
      <c r="IQX22" s="397"/>
      <c r="IQY22" s="397"/>
      <c r="IQZ22" s="397"/>
      <c r="IRA22" s="397"/>
      <c r="IRB22" s="397"/>
      <c r="IRC22" s="397"/>
      <c r="IRD22" s="397"/>
      <c r="IRE22" s="397"/>
      <c r="IRF22" s="397"/>
      <c r="IRG22" s="397"/>
      <c r="IRH22" s="397"/>
      <c r="IRI22" s="397"/>
      <c r="IRJ22" s="5"/>
      <c r="IRK22" s="5"/>
      <c r="IRL22" s="388"/>
      <c r="IRM22" s="387"/>
      <c r="IRN22" s="387"/>
      <c r="IRO22" s="387"/>
      <c r="IRP22" s="387"/>
      <c r="IRQ22" s="387"/>
      <c r="IRR22" s="387"/>
      <c r="IRS22" s="68"/>
      <c r="IRT22" s="68"/>
      <c r="IRU22" s="68"/>
      <c r="IRV22" s="68"/>
      <c r="IRW22" s="68"/>
      <c r="IRX22" s="112"/>
      <c r="IRY22" s="112"/>
      <c r="IRZ22" s="112"/>
      <c r="ISW22" s="5"/>
      <c r="ISX22" s="397"/>
      <c r="ISY22" s="397"/>
      <c r="ISZ22" s="397"/>
      <c r="ITA22" s="397"/>
      <c r="ITB22" s="397"/>
      <c r="ITC22" s="397"/>
      <c r="ITD22" s="397"/>
      <c r="ITE22" s="397"/>
      <c r="ITF22" s="397"/>
      <c r="ITG22" s="397"/>
      <c r="ITH22" s="397"/>
      <c r="ITI22" s="397"/>
      <c r="ITJ22" s="397"/>
      <c r="ITK22" s="397"/>
      <c r="ITL22" s="397"/>
      <c r="ITM22" s="397"/>
      <c r="ITN22" s="397"/>
      <c r="ITO22" s="397"/>
      <c r="ITP22" s="397"/>
      <c r="ITQ22" s="397"/>
      <c r="ITR22" s="5"/>
      <c r="ITS22" s="5"/>
      <c r="ITT22" s="388"/>
      <c r="ITU22" s="387"/>
      <c r="ITV22" s="387"/>
      <c r="ITW22" s="387"/>
      <c r="ITX22" s="387"/>
      <c r="ITY22" s="387"/>
      <c r="ITZ22" s="387"/>
      <c r="IUA22" s="68"/>
      <c r="IUB22" s="68"/>
      <c r="IUC22" s="68"/>
      <c r="IUD22" s="68"/>
      <c r="IUE22" s="68"/>
      <c r="IUF22" s="112"/>
      <c r="IUG22" s="112"/>
      <c r="IUH22" s="112"/>
      <c r="IVE22" s="5"/>
      <c r="IVF22" s="397"/>
      <c r="IVG22" s="397"/>
      <c r="IVH22" s="397"/>
      <c r="IVI22" s="397"/>
      <c r="IVJ22" s="397"/>
      <c r="IVK22" s="397"/>
      <c r="IVL22" s="397"/>
      <c r="IVM22" s="397"/>
      <c r="IVN22" s="397"/>
      <c r="IVO22" s="397"/>
      <c r="IVP22" s="397"/>
      <c r="IVQ22" s="397"/>
      <c r="IVR22" s="397"/>
      <c r="IVS22" s="397"/>
      <c r="IVT22" s="397"/>
      <c r="IVU22" s="397"/>
      <c r="IVV22" s="397"/>
      <c r="IVW22" s="397"/>
      <c r="IVX22" s="397"/>
      <c r="IVY22" s="397"/>
      <c r="IVZ22" s="5"/>
      <c r="IWA22" s="5"/>
      <c r="IWB22" s="388"/>
      <c r="IWC22" s="387"/>
      <c r="IWD22" s="387"/>
      <c r="IWE22" s="387"/>
      <c r="IWF22" s="387"/>
      <c r="IWG22" s="387"/>
      <c r="IWH22" s="387"/>
      <c r="IWI22" s="68"/>
      <c r="IWJ22" s="68"/>
      <c r="IWK22" s="68"/>
      <c r="IWL22" s="68"/>
      <c r="IWM22" s="68"/>
      <c r="IWN22" s="112"/>
      <c r="IWO22" s="112"/>
      <c r="IWP22" s="112"/>
      <c r="IXM22" s="5"/>
      <c r="IXN22" s="397"/>
      <c r="IXO22" s="397"/>
      <c r="IXP22" s="397"/>
      <c r="IXQ22" s="397"/>
      <c r="IXR22" s="397"/>
      <c r="IXS22" s="397"/>
      <c r="IXT22" s="397"/>
      <c r="IXU22" s="397"/>
      <c r="IXV22" s="397"/>
      <c r="IXW22" s="397"/>
      <c r="IXX22" s="397"/>
      <c r="IXY22" s="397"/>
      <c r="IXZ22" s="397"/>
      <c r="IYA22" s="397"/>
      <c r="IYB22" s="397"/>
      <c r="IYC22" s="397"/>
      <c r="IYD22" s="397"/>
      <c r="IYE22" s="397"/>
      <c r="IYF22" s="397"/>
      <c r="IYG22" s="397"/>
      <c r="IYH22" s="5"/>
      <c r="IYI22" s="5"/>
      <c r="IYJ22" s="388"/>
      <c r="IYK22" s="387"/>
      <c r="IYL22" s="387"/>
      <c r="IYM22" s="387"/>
      <c r="IYN22" s="387"/>
      <c r="IYO22" s="387"/>
      <c r="IYP22" s="387"/>
      <c r="IYQ22" s="68"/>
      <c r="IYR22" s="68"/>
      <c r="IYS22" s="68"/>
      <c r="IYT22" s="68"/>
      <c r="IYU22" s="68"/>
      <c r="IYV22" s="112"/>
      <c r="IYW22" s="112"/>
      <c r="IYX22" s="112"/>
      <c r="IZU22" s="5"/>
      <c r="IZV22" s="397"/>
      <c r="IZW22" s="397"/>
      <c r="IZX22" s="397"/>
      <c r="IZY22" s="397"/>
      <c r="IZZ22" s="397"/>
      <c r="JAA22" s="397"/>
      <c r="JAB22" s="397"/>
      <c r="JAC22" s="397"/>
      <c r="JAD22" s="397"/>
      <c r="JAE22" s="397"/>
      <c r="JAF22" s="397"/>
      <c r="JAG22" s="397"/>
      <c r="JAH22" s="397"/>
      <c r="JAI22" s="397"/>
      <c r="JAJ22" s="397"/>
      <c r="JAK22" s="397"/>
      <c r="JAL22" s="397"/>
      <c r="JAM22" s="397"/>
      <c r="JAN22" s="397"/>
      <c r="JAO22" s="397"/>
      <c r="JAP22" s="5"/>
      <c r="JAQ22" s="5"/>
      <c r="JAR22" s="388"/>
      <c r="JAS22" s="387"/>
      <c r="JAT22" s="387"/>
      <c r="JAU22" s="387"/>
      <c r="JAV22" s="387"/>
      <c r="JAW22" s="387"/>
      <c r="JAX22" s="387"/>
      <c r="JAY22" s="68"/>
      <c r="JAZ22" s="68"/>
      <c r="JBA22" s="68"/>
      <c r="JBB22" s="68"/>
      <c r="JBC22" s="68"/>
      <c r="JBD22" s="112"/>
      <c r="JBE22" s="112"/>
      <c r="JBF22" s="112"/>
      <c r="JCC22" s="5"/>
      <c r="JCD22" s="397"/>
      <c r="JCE22" s="397"/>
      <c r="JCF22" s="397"/>
      <c r="JCG22" s="397"/>
      <c r="JCH22" s="397"/>
      <c r="JCI22" s="397"/>
      <c r="JCJ22" s="397"/>
      <c r="JCK22" s="397"/>
      <c r="JCL22" s="397"/>
      <c r="JCM22" s="397"/>
      <c r="JCN22" s="397"/>
      <c r="JCO22" s="397"/>
      <c r="JCP22" s="397"/>
      <c r="JCQ22" s="397"/>
      <c r="JCR22" s="397"/>
      <c r="JCS22" s="397"/>
      <c r="JCT22" s="397"/>
      <c r="JCU22" s="397"/>
      <c r="JCV22" s="397"/>
      <c r="JCW22" s="397"/>
      <c r="JCX22" s="5"/>
      <c r="JCY22" s="5"/>
      <c r="JCZ22" s="388"/>
      <c r="JDA22" s="387"/>
      <c r="JDB22" s="387"/>
      <c r="JDC22" s="387"/>
      <c r="JDD22" s="387"/>
      <c r="JDE22" s="387"/>
      <c r="JDF22" s="387"/>
      <c r="JDG22" s="68"/>
      <c r="JDH22" s="68"/>
      <c r="JDI22" s="68"/>
      <c r="JDJ22" s="68"/>
      <c r="JDK22" s="68"/>
      <c r="JDL22" s="112"/>
      <c r="JDM22" s="112"/>
      <c r="JDN22" s="112"/>
      <c r="JEK22" s="5"/>
      <c r="JEL22" s="397"/>
      <c r="JEM22" s="397"/>
      <c r="JEN22" s="397"/>
      <c r="JEO22" s="397"/>
      <c r="JEP22" s="397"/>
      <c r="JEQ22" s="397"/>
      <c r="JER22" s="397"/>
      <c r="JES22" s="397"/>
      <c r="JET22" s="397"/>
      <c r="JEU22" s="397"/>
      <c r="JEV22" s="397"/>
      <c r="JEW22" s="397"/>
      <c r="JEX22" s="397"/>
      <c r="JEY22" s="397"/>
      <c r="JEZ22" s="397"/>
      <c r="JFA22" s="397"/>
      <c r="JFB22" s="397"/>
      <c r="JFC22" s="397"/>
      <c r="JFD22" s="397"/>
      <c r="JFE22" s="397"/>
      <c r="JFF22" s="5"/>
      <c r="JFG22" s="5"/>
      <c r="JFH22" s="388"/>
      <c r="JFI22" s="387"/>
      <c r="JFJ22" s="387"/>
      <c r="JFK22" s="387"/>
      <c r="JFL22" s="387"/>
      <c r="JFM22" s="387"/>
      <c r="JFN22" s="387"/>
      <c r="JFO22" s="68"/>
      <c r="JFP22" s="68"/>
      <c r="JFQ22" s="68"/>
      <c r="JFR22" s="68"/>
      <c r="JFS22" s="68"/>
      <c r="JFT22" s="112"/>
      <c r="JFU22" s="112"/>
      <c r="JFV22" s="112"/>
      <c r="JGS22" s="5"/>
      <c r="JGT22" s="397"/>
      <c r="JGU22" s="397"/>
      <c r="JGV22" s="397"/>
      <c r="JGW22" s="397"/>
      <c r="JGX22" s="397"/>
      <c r="JGY22" s="397"/>
      <c r="JGZ22" s="397"/>
      <c r="JHA22" s="397"/>
      <c r="JHB22" s="397"/>
      <c r="JHC22" s="397"/>
      <c r="JHD22" s="397"/>
      <c r="JHE22" s="397"/>
      <c r="JHF22" s="397"/>
      <c r="JHG22" s="397"/>
      <c r="JHH22" s="397"/>
      <c r="JHI22" s="397"/>
      <c r="JHJ22" s="397"/>
      <c r="JHK22" s="397"/>
      <c r="JHL22" s="397"/>
      <c r="JHM22" s="397"/>
      <c r="JHN22" s="5"/>
      <c r="JHO22" s="5"/>
      <c r="JHP22" s="388"/>
      <c r="JHQ22" s="387"/>
      <c r="JHR22" s="387"/>
      <c r="JHS22" s="387"/>
      <c r="JHT22" s="387"/>
      <c r="JHU22" s="387"/>
      <c r="JHV22" s="387"/>
      <c r="JHW22" s="68"/>
      <c r="JHX22" s="68"/>
      <c r="JHY22" s="68"/>
      <c r="JHZ22" s="68"/>
      <c r="JIA22" s="68"/>
      <c r="JIB22" s="112"/>
      <c r="JIC22" s="112"/>
      <c r="JID22" s="112"/>
      <c r="JJA22" s="5"/>
      <c r="JJB22" s="397"/>
      <c r="JJC22" s="397"/>
      <c r="JJD22" s="397"/>
      <c r="JJE22" s="397"/>
      <c r="JJF22" s="397"/>
      <c r="JJG22" s="397"/>
      <c r="JJH22" s="397"/>
      <c r="JJI22" s="397"/>
      <c r="JJJ22" s="397"/>
      <c r="JJK22" s="397"/>
      <c r="JJL22" s="397"/>
      <c r="JJM22" s="397"/>
      <c r="JJN22" s="397"/>
      <c r="JJO22" s="397"/>
      <c r="JJP22" s="397"/>
      <c r="JJQ22" s="397"/>
      <c r="JJR22" s="397"/>
      <c r="JJS22" s="397"/>
      <c r="JJT22" s="397"/>
      <c r="JJU22" s="397"/>
      <c r="JJV22" s="5"/>
      <c r="JJW22" s="5"/>
      <c r="JJX22" s="388"/>
      <c r="JJY22" s="387"/>
      <c r="JJZ22" s="387"/>
      <c r="JKA22" s="387"/>
      <c r="JKB22" s="387"/>
      <c r="JKC22" s="387"/>
      <c r="JKD22" s="387"/>
      <c r="JKE22" s="68"/>
      <c r="JKF22" s="68"/>
      <c r="JKG22" s="68"/>
      <c r="JKH22" s="68"/>
      <c r="JKI22" s="68"/>
      <c r="JKJ22" s="112"/>
      <c r="JKK22" s="112"/>
      <c r="JKL22" s="112"/>
      <c r="JLI22" s="5"/>
      <c r="JLJ22" s="397"/>
      <c r="JLK22" s="397"/>
      <c r="JLL22" s="397"/>
      <c r="JLM22" s="397"/>
      <c r="JLN22" s="397"/>
      <c r="JLO22" s="397"/>
      <c r="JLP22" s="397"/>
      <c r="JLQ22" s="397"/>
      <c r="JLR22" s="397"/>
      <c r="JLS22" s="397"/>
      <c r="JLT22" s="397"/>
      <c r="JLU22" s="397"/>
      <c r="JLV22" s="397"/>
      <c r="JLW22" s="397"/>
      <c r="JLX22" s="397"/>
      <c r="JLY22" s="397"/>
      <c r="JLZ22" s="397"/>
      <c r="JMA22" s="397"/>
      <c r="JMB22" s="397"/>
      <c r="JMC22" s="397"/>
      <c r="JMD22" s="5"/>
      <c r="JME22" s="5"/>
      <c r="JMF22" s="388"/>
      <c r="JMG22" s="387"/>
      <c r="JMH22" s="387"/>
      <c r="JMI22" s="387"/>
      <c r="JMJ22" s="387"/>
      <c r="JMK22" s="387"/>
      <c r="JML22" s="387"/>
      <c r="JMM22" s="68"/>
      <c r="JMN22" s="68"/>
      <c r="JMO22" s="68"/>
      <c r="JMP22" s="68"/>
      <c r="JMQ22" s="68"/>
      <c r="JMR22" s="112"/>
      <c r="JMS22" s="112"/>
      <c r="JMT22" s="112"/>
      <c r="JNQ22" s="5"/>
      <c r="JNR22" s="397"/>
      <c r="JNS22" s="397"/>
      <c r="JNT22" s="397"/>
      <c r="JNU22" s="397"/>
      <c r="JNV22" s="397"/>
      <c r="JNW22" s="397"/>
      <c r="JNX22" s="397"/>
      <c r="JNY22" s="397"/>
      <c r="JNZ22" s="397"/>
      <c r="JOA22" s="397"/>
      <c r="JOB22" s="397"/>
      <c r="JOC22" s="397"/>
      <c r="JOD22" s="397"/>
      <c r="JOE22" s="397"/>
      <c r="JOF22" s="397"/>
      <c r="JOG22" s="397"/>
      <c r="JOH22" s="397"/>
      <c r="JOI22" s="397"/>
      <c r="JOJ22" s="397"/>
      <c r="JOK22" s="397"/>
      <c r="JOL22" s="5"/>
      <c r="JOM22" s="5"/>
      <c r="JON22" s="388"/>
      <c r="JOO22" s="387"/>
      <c r="JOP22" s="387"/>
      <c r="JOQ22" s="387"/>
      <c r="JOR22" s="387"/>
      <c r="JOS22" s="387"/>
      <c r="JOT22" s="387"/>
      <c r="JOU22" s="68"/>
      <c r="JOV22" s="68"/>
      <c r="JOW22" s="68"/>
      <c r="JOX22" s="68"/>
      <c r="JOY22" s="68"/>
      <c r="JOZ22" s="112"/>
      <c r="JPA22" s="112"/>
      <c r="JPB22" s="112"/>
      <c r="JPY22" s="5"/>
      <c r="JPZ22" s="397"/>
      <c r="JQA22" s="397"/>
      <c r="JQB22" s="397"/>
      <c r="JQC22" s="397"/>
      <c r="JQD22" s="397"/>
      <c r="JQE22" s="397"/>
      <c r="JQF22" s="397"/>
      <c r="JQG22" s="397"/>
      <c r="JQH22" s="397"/>
      <c r="JQI22" s="397"/>
      <c r="JQJ22" s="397"/>
      <c r="JQK22" s="397"/>
      <c r="JQL22" s="397"/>
      <c r="JQM22" s="397"/>
      <c r="JQN22" s="397"/>
      <c r="JQO22" s="397"/>
      <c r="JQP22" s="397"/>
      <c r="JQQ22" s="397"/>
      <c r="JQR22" s="397"/>
      <c r="JQS22" s="397"/>
      <c r="JQT22" s="5"/>
      <c r="JQU22" s="5"/>
      <c r="JQV22" s="388"/>
      <c r="JQW22" s="387"/>
      <c r="JQX22" s="387"/>
      <c r="JQY22" s="387"/>
      <c r="JQZ22" s="387"/>
      <c r="JRA22" s="387"/>
      <c r="JRB22" s="387"/>
      <c r="JRC22" s="68"/>
      <c r="JRD22" s="68"/>
      <c r="JRE22" s="68"/>
      <c r="JRF22" s="68"/>
      <c r="JRG22" s="68"/>
      <c r="JRH22" s="112"/>
      <c r="JRI22" s="112"/>
      <c r="JRJ22" s="112"/>
      <c r="JSG22" s="5"/>
      <c r="JSH22" s="397"/>
      <c r="JSI22" s="397"/>
      <c r="JSJ22" s="397"/>
      <c r="JSK22" s="397"/>
      <c r="JSL22" s="397"/>
      <c r="JSM22" s="397"/>
      <c r="JSN22" s="397"/>
      <c r="JSO22" s="397"/>
      <c r="JSP22" s="397"/>
      <c r="JSQ22" s="397"/>
      <c r="JSR22" s="397"/>
      <c r="JSS22" s="397"/>
      <c r="JST22" s="397"/>
      <c r="JSU22" s="397"/>
      <c r="JSV22" s="397"/>
      <c r="JSW22" s="397"/>
      <c r="JSX22" s="397"/>
      <c r="JSY22" s="397"/>
      <c r="JSZ22" s="397"/>
      <c r="JTA22" s="397"/>
      <c r="JTB22" s="5"/>
      <c r="JTC22" s="5"/>
      <c r="JTD22" s="388"/>
      <c r="JTE22" s="387"/>
      <c r="JTF22" s="387"/>
      <c r="JTG22" s="387"/>
      <c r="JTH22" s="387"/>
      <c r="JTI22" s="387"/>
      <c r="JTJ22" s="387"/>
      <c r="JTK22" s="68"/>
      <c r="JTL22" s="68"/>
      <c r="JTM22" s="68"/>
      <c r="JTN22" s="68"/>
      <c r="JTO22" s="68"/>
      <c r="JTP22" s="112"/>
      <c r="JTQ22" s="112"/>
      <c r="JTR22" s="112"/>
      <c r="JUO22" s="5"/>
      <c r="JUP22" s="397"/>
      <c r="JUQ22" s="397"/>
      <c r="JUR22" s="397"/>
      <c r="JUS22" s="397"/>
      <c r="JUT22" s="397"/>
      <c r="JUU22" s="397"/>
      <c r="JUV22" s="397"/>
      <c r="JUW22" s="397"/>
      <c r="JUX22" s="397"/>
      <c r="JUY22" s="397"/>
      <c r="JUZ22" s="397"/>
      <c r="JVA22" s="397"/>
      <c r="JVB22" s="397"/>
      <c r="JVC22" s="397"/>
      <c r="JVD22" s="397"/>
      <c r="JVE22" s="397"/>
      <c r="JVF22" s="397"/>
      <c r="JVG22" s="397"/>
      <c r="JVH22" s="397"/>
      <c r="JVI22" s="397"/>
      <c r="JVJ22" s="5"/>
      <c r="JVK22" s="5"/>
      <c r="JVL22" s="388"/>
      <c r="JVM22" s="387"/>
      <c r="JVN22" s="387"/>
      <c r="JVO22" s="387"/>
      <c r="JVP22" s="387"/>
      <c r="JVQ22" s="387"/>
      <c r="JVR22" s="387"/>
      <c r="JVS22" s="68"/>
      <c r="JVT22" s="68"/>
      <c r="JVU22" s="68"/>
      <c r="JVV22" s="68"/>
      <c r="JVW22" s="68"/>
      <c r="JVX22" s="112"/>
      <c r="JVY22" s="112"/>
      <c r="JVZ22" s="112"/>
      <c r="JWW22" s="5"/>
      <c r="JWX22" s="397"/>
      <c r="JWY22" s="397"/>
      <c r="JWZ22" s="397"/>
      <c r="JXA22" s="397"/>
      <c r="JXB22" s="397"/>
      <c r="JXC22" s="397"/>
      <c r="JXD22" s="397"/>
      <c r="JXE22" s="397"/>
      <c r="JXF22" s="397"/>
      <c r="JXG22" s="397"/>
      <c r="JXH22" s="397"/>
      <c r="JXI22" s="397"/>
      <c r="JXJ22" s="397"/>
      <c r="JXK22" s="397"/>
      <c r="JXL22" s="397"/>
      <c r="JXM22" s="397"/>
      <c r="JXN22" s="397"/>
      <c r="JXO22" s="397"/>
      <c r="JXP22" s="397"/>
      <c r="JXQ22" s="397"/>
      <c r="JXR22" s="5"/>
      <c r="JXS22" s="5"/>
      <c r="JXT22" s="388"/>
      <c r="JXU22" s="387"/>
      <c r="JXV22" s="387"/>
      <c r="JXW22" s="387"/>
      <c r="JXX22" s="387"/>
      <c r="JXY22" s="387"/>
      <c r="JXZ22" s="387"/>
      <c r="JYA22" s="68"/>
      <c r="JYB22" s="68"/>
      <c r="JYC22" s="68"/>
      <c r="JYD22" s="68"/>
      <c r="JYE22" s="68"/>
      <c r="JYF22" s="112"/>
      <c r="JYG22" s="112"/>
      <c r="JYH22" s="112"/>
      <c r="JZE22" s="5"/>
      <c r="JZF22" s="397"/>
      <c r="JZG22" s="397"/>
      <c r="JZH22" s="397"/>
      <c r="JZI22" s="397"/>
      <c r="JZJ22" s="397"/>
      <c r="JZK22" s="397"/>
      <c r="JZL22" s="397"/>
      <c r="JZM22" s="397"/>
      <c r="JZN22" s="397"/>
      <c r="JZO22" s="397"/>
      <c r="JZP22" s="397"/>
      <c r="JZQ22" s="397"/>
      <c r="JZR22" s="397"/>
      <c r="JZS22" s="397"/>
      <c r="JZT22" s="397"/>
      <c r="JZU22" s="397"/>
      <c r="JZV22" s="397"/>
      <c r="JZW22" s="397"/>
      <c r="JZX22" s="397"/>
      <c r="JZY22" s="397"/>
      <c r="JZZ22" s="5"/>
      <c r="KAA22" s="5"/>
      <c r="KAB22" s="388"/>
      <c r="KAC22" s="387"/>
      <c r="KAD22" s="387"/>
      <c r="KAE22" s="387"/>
      <c r="KAF22" s="387"/>
      <c r="KAG22" s="387"/>
      <c r="KAH22" s="387"/>
      <c r="KAI22" s="68"/>
      <c r="KAJ22" s="68"/>
      <c r="KAK22" s="68"/>
      <c r="KAL22" s="68"/>
      <c r="KAM22" s="68"/>
      <c r="KAN22" s="112"/>
      <c r="KAO22" s="112"/>
      <c r="KAP22" s="112"/>
      <c r="KBM22" s="5"/>
      <c r="KBN22" s="397"/>
      <c r="KBO22" s="397"/>
      <c r="KBP22" s="397"/>
      <c r="KBQ22" s="397"/>
      <c r="KBR22" s="397"/>
      <c r="KBS22" s="397"/>
      <c r="KBT22" s="397"/>
      <c r="KBU22" s="397"/>
      <c r="KBV22" s="397"/>
      <c r="KBW22" s="397"/>
      <c r="KBX22" s="397"/>
      <c r="KBY22" s="397"/>
      <c r="KBZ22" s="397"/>
      <c r="KCA22" s="397"/>
      <c r="KCB22" s="397"/>
      <c r="KCC22" s="397"/>
      <c r="KCD22" s="397"/>
      <c r="KCE22" s="397"/>
      <c r="KCF22" s="397"/>
      <c r="KCG22" s="397"/>
      <c r="KCH22" s="5"/>
      <c r="KCI22" s="5"/>
      <c r="KCJ22" s="388"/>
      <c r="KCK22" s="387"/>
      <c r="KCL22" s="387"/>
      <c r="KCM22" s="387"/>
      <c r="KCN22" s="387"/>
      <c r="KCO22" s="387"/>
      <c r="KCP22" s="387"/>
      <c r="KCQ22" s="68"/>
      <c r="KCR22" s="68"/>
      <c r="KCS22" s="68"/>
      <c r="KCT22" s="68"/>
      <c r="KCU22" s="68"/>
      <c r="KCV22" s="112"/>
      <c r="KCW22" s="112"/>
      <c r="KCX22" s="112"/>
      <c r="KDU22" s="5"/>
      <c r="KDV22" s="397"/>
      <c r="KDW22" s="397"/>
      <c r="KDX22" s="397"/>
      <c r="KDY22" s="397"/>
      <c r="KDZ22" s="397"/>
      <c r="KEA22" s="397"/>
      <c r="KEB22" s="397"/>
      <c r="KEC22" s="397"/>
      <c r="KED22" s="397"/>
      <c r="KEE22" s="397"/>
      <c r="KEF22" s="397"/>
      <c r="KEG22" s="397"/>
      <c r="KEH22" s="397"/>
      <c r="KEI22" s="397"/>
      <c r="KEJ22" s="397"/>
      <c r="KEK22" s="397"/>
      <c r="KEL22" s="397"/>
      <c r="KEM22" s="397"/>
      <c r="KEN22" s="397"/>
      <c r="KEO22" s="397"/>
      <c r="KEP22" s="5"/>
      <c r="KEQ22" s="5"/>
      <c r="KER22" s="388"/>
      <c r="KES22" s="387"/>
      <c r="KET22" s="387"/>
      <c r="KEU22" s="387"/>
      <c r="KEV22" s="387"/>
      <c r="KEW22" s="387"/>
      <c r="KEX22" s="387"/>
      <c r="KEY22" s="68"/>
      <c r="KEZ22" s="68"/>
      <c r="KFA22" s="68"/>
      <c r="KFB22" s="68"/>
      <c r="KFC22" s="68"/>
      <c r="KFD22" s="112"/>
      <c r="KFE22" s="112"/>
      <c r="KFF22" s="112"/>
      <c r="KGC22" s="5"/>
      <c r="KGD22" s="397"/>
      <c r="KGE22" s="397"/>
      <c r="KGF22" s="397"/>
      <c r="KGG22" s="397"/>
      <c r="KGH22" s="397"/>
      <c r="KGI22" s="397"/>
      <c r="KGJ22" s="397"/>
      <c r="KGK22" s="397"/>
      <c r="KGL22" s="397"/>
      <c r="KGM22" s="397"/>
      <c r="KGN22" s="397"/>
      <c r="KGO22" s="397"/>
      <c r="KGP22" s="397"/>
      <c r="KGQ22" s="397"/>
      <c r="KGR22" s="397"/>
      <c r="KGS22" s="397"/>
      <c r="KGT22" s="397"/>
      <c r="KGU22" s="397"/>
      <c r="KGV22" s="397"/>
      <c r="KGW22" s="397"/>
      <c r="KGX22" s="5"/>
      <c r="KGY22" s="5"/>
      <c r="KGZ22" s="388"/>
      <c r="KHA22" s="387"/>
      <c r="KHB22" s="387"/>
      <c r="KHC22" s="387"/>
      <c r="KHD22" s="387"/>
      <c r="KHE22" s="387"/>
      <c r="KHF22" s="387"/>
      <c r="KHG22" s="68"/>
      <c r="KHH22" s="68"/>
      <c r="KHI22" s="68"/>
      <c r="KHJ22" s="68"/>
      <c r="KHK22" s="68"/>
      <c r="KHL22" s="112"/>
      <c r="KHM22" s="112"/>
      <c r="KHN22" s="112"/>
      <c r="KIK22" s="5"/>
      <c r="KIL22" s="397"/>
      <c r="KIM22" s="397"/>
      <c r="KIN22" s="397"/>
      <c r="KIO22" s="397"/>
      <c r="KIP22" s="397"/>
      <c r="KIQ22" s="397"/>
      <c r="KIR22" s="397"/>
      <c r="KIS22" s="397"/>
      <c r="KIT22" s="397"/>
      <c r="KIU22" s="397"/>
      <c r="KIV22" s="397"/>
      <c r="KIW22" s="397"/>
      <c r="KIX22" s="397"/>
      <c r="KIY22" s="397"/>
      <c r="KIZ22" s="397"/>
      <c r="KJA22" s="397"/>
      <c r="KJB22" s="397"/>
      <c r="KJC22" s="397"/>
      <c r="KJD22" s="397"/>
      <c r="KJE22" s="397"/>
      <c r="KJF22" s="5"/>
      <c r="KJG22" s="5"/>
      <c r="KJH22" s="388"/>
      <c r="KJI22" s="387"/>
      <c r="KJJ22" s="387"/>
      <c r="KJK22" s="387"/>
      <c r="KJL22" s="387"/>
      <c r="KJM22" s="387"/>
      <c r="KJN22" s="387"/>
      <c r="KJO22" s="68"/>
      <c r="KJP22" s="68"/>
      <c r="KJQ22" s="68"/>
      <c r="KJR22" s="68"/>
      <c r="KJS22" s="68"/>
      <c r="KJT22" s="112"/>
      <c r="KJU22" s="112"/>
      <c r="KJV22" s="112"/>
      <c r="KKS22" s="5"/>
      <c r="KKT22" s="397"/>
      <c r="KKU22" s="397"/>
      <c r="KKV22" s="397"/>
      <c r="KKW22" s="397"/>
      <c r="KKX22" s="397"/>
      <c r="KKY22" s="397"/>
      <c r="KKZ22" s="397"/>
      <c r="KLA22" s="397"/>
      <c r="KLB22" s="397"/>
      <c r="KLC22" s="397"/>
      <c r="KLD22" s="397"/>
      <c r="KLE22" s="397"/>
      <c r="KLF22" s="397"/>
      <c r="KLG22" s="397"/>
      <c r="KLH22" s="397"/>
      <c r="KLI22" s="397"/>
      <c r="KLJ22" s="397"/>
      <c r="KLK22" s="397"/>
      <c r="KLL22" s="397"/>
      <c r="KLM22" s="397"/>
      <c r="KLN22" s="5"/>
      <c r="KLO22" s="5"/>
      <c r="KLP22" s="388"/>
      <c r="KLQ22" s="387"/>
      <c r="KLR22" s="387"/>
      <c r="KLS22" s="387"/>
      <c r="KLT22" s="387"/>
      <c r="KLU22" s="387"/>
      <c r="KLV22" s="387"/>
      <c r="KLW22" s="68"/>
      <c r="KLX22" s="68"/>
      <c r="KLY22" s="68"/>
      <c r="KLZ22" s="68"/>
      <c r="KMA22" s="68"/>
      <c r="KMB22" s="112"/>
      <c r="KMC22" s="112"/>
      <c r="KMD22" s="112"/>
      <c r="KNA22" s="5"/>
      <c r="KNB22" s="397"/>
      <c r="KNC22" s="397"/>
      <c r="KND22" s="397"/>
      <c r="KNE22" s="397"/>
      <c r="KNF22" s="397"/>
      <c r="KNG22" s="397"/>
      <c r="KNH22" s="397"/>
      <c r="KNI22" s="397"/>
      <c r="KNJ22" s="397"/>
      <c r="KNK22" s="397"/>
      <c r="KNL22" s="397"/>
      <c r="KNM22" s="397"/>
      <c r="KNN22" s="397"/>
      <c r="KNO22" s="397"/>
      <c r="KNP22" s="397"/>
      <c r="KNQ22" s="397"/>
      <c r="KNR22" s="397"/>
      <c r="KNS22" s="397"/>
      <c r="KNT22" s="397"/>
      <c r="KNU22" s="397"/>
      <c r="KNV22" s="5"/>
      <c r="KNW22" s="5"/>
      <c r="KNX22" s="388"/>
      <c r="KNY22" s="387"/>
      <c r="KNZ22" s="387"/>
      <c r="KOA22" s="387"/>
      <c r="KOB22" s="387"/>
      <c r="KOC22" s="387"/>
      <c r="KOD22" s="387"/>
      <c r="KOE22" s="68"/>
      <c r="KOF22" s="68"/>
      <c r="KOG22" s="68"/>
      <c r="KOH22" s="68"/>
      <c r="KOI22" s="68"/>
      <c r="KOJ22" s="112"/>
      <c r="KOK22" s="112"/>
      <c r="KOL22" s="112"/>
      <c r="KPI22" s="5"/>
      <c r="KPJ22" s="397"/>
      <c r="KPK22" s="397"/>
      <c r="KPL22" s="397"/>
      <c r="KPM22" s="397"/>
      <c r="KPN22" s="397"/>
      <c r="KPO22" s="397"/>
      <c r="KPP22" s="397"/>
      <c r="KPQ22" s="397"/>
      <c r="KPR22" s="397"/>
      <c r="KPS22" s="397"/>
      <c r="KPT22" s="397"/>
      <c r="KPU22" s="397"/>
      <c r="KPV22" s="397"/>
      <c r="KPW22" s="397"/>
      <c r="KPX22" s="397"/>
      <c r="KPY22" s="397"/>
      <c r="KPZ22" s="397"/>
      <c r="KQA22" s="397"/>
      <c r="KQB22" s="397"/>
      <c r="KQC22" s="397"/>
      <c r="KQD22" s="5"/>
      <c r="KQE22" s="5"/>
      <c r="KQF22" s="388"/>
      <c r="KQG22" s="387"/>
      <c r="KQH22" s="387"/>
      <c r="KQI22" s="387"/>
      <c r="KQJ22" s="387"/>
      <c r="KQK22" s="387"/>
      <c r="KQL22" s="387"/>
      <c r="KQM22" s="68"/>
      <c r="KQN22" s="68"/>
      <c r="KQO22" s="68"/>
      <c r="KQP22" s="68"/>
      <c r="KQQ22" s="68"/>
      <c r="KQR22" s="112"/>
      <c r="KQS22" s="112"/>
      <c r="KQT22" s="112"/>
      <c r="KRQ22" s="5"/>
      <c r="KRR22" s="397"/>
      <c r="KRS22" s="397"/>
      <c r="KRT22" s="397"/>
      <c r="KRU22" s="397"/>
      <c r="KRV22" s="397"/>
      <c r="KRW22" s="397"/>
      <c r="KRX22" s="397"/>
      <c r="KRY22" s="397"/>
      <c r="KRZ22" s="397"/>
      <c r="KSA22" s="397"/>
      <c r="KSB22" s="397"/>
      <c r="KSC22" s="397"/>
      <c r="KSD22" s="397"/>
      <c r="KSE22" s="397"/>
      <c r="KSF22" s="397"/>
      <c r="KSG22" s="397"/>
      <c r="KSH22" s="397"/>
      <c r="KSI22" s="397"/>
      <c r="KSJ22" s="397"/>
      <c r="KSK22" s="397"/>
      <c r="KSL22" s="5"/>
      <c r="KSM22" s="5"/>
      <c r="KSN22" s="388"/>
      <c r="KSO22" s="387"/>
      <c r="KSP22" s="387"/>
      <c r="KSQ22" s="387"/>
      <c r="KSR22" s="387"/>
      <c r="KSS22" s="387"/>
      <c r="KST22" s="387"/>
      <c r="KSU22" s="68"/>
      <c r="KSV22" s="68"/>
      <c r="KSW22" s="68"/>
      <c r="KSX22" s="68"/>
      <c r="KSY22" s="68"/>
      <c r="KSZ22" s="112"/>
      <c r="KTA22" s="112"/>
      <c r="KTB22" s="112"/>
      <c r="KTY22" s="5"/>
      <c r="KTZ22" s="397"/>
      <c r="KUA22" s="397"/>
      <c r="KUB22" s="397"/>
      <c r="KUC22" s="397"/>
      <c r="KUD22" s="397"/>
      <c r="KUE22" s="397"/>
      <c r="KUF22" s="397"/>
      <c r="KUG22" s="397"/>
      <c r="KUH22" s="397"/>
      <c r="KUI22" s="397"/>
      <c r="KUJ22" s="397"/>
      <c r="KUK22" s="397"/>
      <c r="KUL22" s="397"/>
      <c r="KUM22" s="397"/>
      <c r="KUN22" s="397"/>
      <c r="KUO22" s="397"/>
      <c r="KUP22" s="397"/>
      <c r="KUQ22" s="397"/>
      <c r="KUR22" s="397"/>
      <c r="KUS22" s="397"/>
      <c r="KUT22" s="5"/>
      <c r="KUU22" s="5"/>
      <c r="KUV22" s="388"/>
      <c r="KUW22" s="387"/>
      <c r="KUX22" s="387"/>
      <c r="KUY22" s="387"/>
      <c r="KUZ22" s="387"/>
      <c r="KVA22" s="387"/>
      <c r="KVB22" s="387"/>
      <c r="KVC22" s="68"/>
      <c r="KVD22" s="68"/>
      <c r="KVE22" s="68"/>
      <c r="KVF22" s="68"/>
      <c r="KVG22" s="68"/>
      <c r="KVH22" s="112"/>
      <c r="KVI22" s="112"/>
      <c r="KVJ22" s="112"/>
      <c r="KWG22" s="5"/>
      <c r="KWH22" s="397"/>
      <c r="KWI22" s="397"/>
      <c r="KWJ22" s="397"/>
      <c r="KWK22" s="397"/>
      <c r="KWL22" s="397"/>
      <c r="KWM22" s="397"/>
      <c r="KWN22" s="397"/>
      <c r="KWO22" s="397"/>
      <c r="KWP22" s="397"/>
      <c r="KWQ22" s="397"/>
      <c r="KWR22" s="397"/>
      <c r="KWS22" s="397"/>
      <c r="KWT22" s="397"/>
      <c r="KWU22" s="397"/>
      <c r="KWV22" s="397"/>
      <c r="KWW22" s="397"/>
      <c r="KWX22" s="397"/>
      <c r="KWY22" s="397"/>
      <c r="KWZ22" s="397"/>
      <c r="KXA22" s="397"/>
      <c r="KXB22" s="5"/>
      <c r="KXC22" s="5"/>
      <c r="KXD22" s="388"/>
      <c r="KXE22" s="387"/>
      <c r="KXF22" s="387"/>
      <c r="KXG22" s="387"/>
      <c r="KXH22" s="387"/>
      <c r="KXI22" s="387"/>
      <c r="KXJ22" s="387"/>
      <c r="KXK22" s="68"/>
      <c r="KXL22" s="68"/>
      <c r="KXM22" s="68"/>
      <c r="KXN22" s="68"/>
      <c r="KXO22" s="68"/>
      <c r="KXP22" s="112"/>
      <c r="KXQ22" s="112"/>
      <c r="KXR22" s="112"/>
      <c r="KYO22" s="5"/>
      <c r="KYP22" s="397"/>
      <c r="KYQ22" s="397"/>
      <c r="KYR22" s="397"/>
      <c r="KYS22" s="397"/>
      <c r="KYT22" s="397"/>
      <c r="KYU22" s="397"/>
      <c r="KYV22" s="397"/>
      <c r="KYW22" s="397"/>
      <c r="KYX22" s="397"/>
      <c r="KYY22" s="397"/>
      <c r="KYZ22" s="397"/>
      <c r="KZA22" s="397"/>
      <c r="KZB22" s="397"/>
      <c r="KZC22" s="397"/>
      <c r="KZD22" s="397"/>
      <c r="KZE22" s="397"/>
      <c r="KZF22" s="397"/>
      <c r="KZG22" s="397"/>
      <c r="KZH22" s="397"/>
      <c r="KZI22" s="397"/>
      <c r="KZJ22" s="5"/>
      <c r="KZK22" s="5"/>
      <c r="KZL22" s="388"/>
      <c r="KZM22" s="387"/>
      <c r="KZN22" s="387"/>
      <c r="KZO22" s="387"/>
      <c r="KZP22" s="387"/>
      <c r="KZQ22" s="387"/>
      <c r="KZR22" s="387"/>
      <c r="KZS22" s="68"/>
      <c r="KZT22" s="68"/>
      <c r="KZU22" s="68"/>
      <c r="KZV22" s="68"/>
      <c r="KZW22" s="68"/>
      <c r="KZX22" s="112"/>
      <c r="KZY22" s="112"/>
      <c r="KZZ22" s="112"/>
      <c r="LAW22" s="5"/>
      <c r="LAX22" s="397"/>
      <c r="LAY22" s="397"/>
      <c r="LAZ22" s="397"/>
      <c r="LBA22" s="397"/>
      <c r="LBB22" s="397"/>
      <c r="LBC22" s="397"/>
      <c r="LBD22" s="397"/>
      <c r="LBE22" s="397"/>
      <c r="LBF22" s="397"/>
      <c r="LBG22" s="397"/>
      <c r="LBH22" s="397"/>
      <c r="LBI22" s="397"/>
      <c r="LBJ22" s="397"/>
      <c r="LBK22" s="397"/>
      <c r="LBL22" s="397"/>
      <c r="LBM22" s="397"/>
      <c r="LBN22" s="397"/>
      <c r="LBO22" s="397"/>
      <c r="LBP22" s="397"/>
      <c r="LBQ22" s="397"/>
      <c r="LBR22" s="5"/>
      <c r="LBS22" s="5"/>
      <c r="LBT22" s="388"/>
      <c r="LBU22" s="387"/>
      <c r="LBV22" s="387"/>
      <c r="LBW22" s="387"/>
      <c r="LBX22" s="387"/>
      <c r="LBY22" s="387"/>
      <c r="LBZ22" s="387"/>
      <c r="LCA22" s="68"/>
      <c r="LCB22" s="68"/>
      <c r="LCC22" s="68"/>
      <c r="LCD22" s="68"/>
      <c r="LCE22" s="68"/>
      <c r="LCF22" s="112"/>
      <c r="LCG22" s="112"/>
      <c r="LCH22" s="112"/>
      <c r="LDE22" s="5"/>
      <c r="LDF22" s="397"/>
      <c r="LDG22" s="397"/>
      <c r="LDH22" s="397"/>
      <c r="LDI22" s="397"/>
      <c r="LDJ22" s="397"/>
      <c r="LDK22" s="397"/>
      <c r="LDL22" s="397"/>
      <c r="LDM22" s="397"/>
      <c r="LDN22" s="397"/>
      <c r="LDO22" s="397"/>
      <c r="LDP22" s="397"/>
      <c r="LDQ22" s="397"/>
      <c r="LDR22" s="397"/>
      <c r="LDS22" s="397"/>
      <c r="LDT22" s="397"/>
      <c r="LDU22" s="397"/>
      <c r="LDV22" s="397"/>
      <c r="LDW22" s="397"/>
      <c r="LDX22" s="397"/>
      <c r="LDY22" s="397"/>
      <c r="LDZ22" s="5"/>
      <c r="LEA22" s="5"/>
      <c r="LEB22" s="388"/>
      <c r="LEC22" s="387"/>
      <c r="LED22" s="387"/>
      <c r="LEE22" s="387"/>
      <c r="LEF22" s="387"/>
      <c r="LEG22" s="387"/>
      <c r="LEH22" s="387"/>
      <c r="LEI22" s="68"/>
      <c r="LEJ22" s="68"/>
      <c r="LEK22" s="68"/>
      <c r="LEL22" s="68"/>
      <c r="LEM22" s="68"/>
      <c r="LEN22" s="112"/>
      <c r="LEO22" s="112"/>
      <c r="LEP22" s="112"/>
      <c r="LFM22" s="5"/>
      <c r="LFN22" s="397"/>
      <c r="LFO22" s="397"/>
      <c r="LFP22" s="397"/>
      <c r="LFQ22" s="397"/>
      <c r="LFR22" s="397"/>
      <c r="LFS22" s="397"/>
      <c r="LFT22" s="397"/>
      <c r="LFU22" s="397"/>
      <c r="LFV22" s="397"/>
      <c r="LFW22" s="397"/>
      <c r="LFX22" s="397"/>
      <c r="LFY22" s="397"/>
      <c r="LFZ22" s="397"/>
      <c r="LGA22" s="397"/>
      <c r="LGB22" s="397"/>
      <c r="LGC22" s="397"/>
      <c r="LGD22" s="397"/>
      <c r="LGE22" s="397"/>
      <c r="LGF22" s="397"/>
      <c r="LGG22" s="397"/>
      <c r="LGH22" s="5"/>
      <c r="LGI22" s="5"/>
      <c r="LGJ22" s="388"/>
      <c r="LGK22" s="387"/>
      <c r="LGL22" s="387"/>
      <c r="LGM22" s="387"/>
      <c r="LGN22" s="387"/>
      <c r="LGO22" s="387"/>
      <c r="LGP22" s="387"/>
      <c r="LGQ22" s="68"/>
      <c r="LGR22" s="68"/>
      <c r="LGS22" s="68"/>
      <c r="LGT22" s="68"/>
      <c r="LGU22" s="68"/>
      <c r="LGV22" s="112"/>
      <c r="LGW22" s="112"/>
      <c r="LGX22" s="112"/>
      <c r="LHU22" s="5"/>
      <c r="LHV22" s="397"/>
      <c r="LHW22" s="397"/>
      <c r="LHX22" s="397"/>
      <c r="LHY22" s="397"/>
      <c r="LHZ22" s="397"/>
      <c r="LIA22" s="397"/>
      <c r="LIB22" s="397"/>
      <c r="LIC22" s="397"/>
      <c r="LID22" s="397"/>
      <c r="LIE22" s="397"/>
      <c r="LIF22" s="397"/>
      <c r="LIG22" s="397"/>
      <c r="LIH22" s="397"/>
      <c r="LII22" s="397"/>
      <c r="LIJ22" s="397"/>
      <c r="LIK22" s="397"/>
      <c r="LIL22" s="397"/>
      <c r="LIM22" s="397"/>
      <c r="LIN22" s="397"/>
      <c r="LIO22" s="397"/>
      <c r="LIP22" s="5"/>
      <c r="LIQ22" s="5"/>
      <c r="LIR22" s="388"/>
      <c r="LIS22" s="387"/>
      <c r="LIT22" s="387"/>
      <c r="LIU22" s="387"/>
      <c r="LIV22" s="387"/>
      <c r="LIW22" s="387"/>
      <c r="LIX22" s="387"/>
      <c r="LIY22" s="68"/>
      <c r="LIZ22" s="68"/>
      <c r="LJA22" s="68"/>
      <c r="LJB22" s="68"/>
      <c r="LJC22" s="68"/>
      <c r="LJD22" s="112"/>
      <c r="LJE22" s="112"/>
      <c r="LJF22" s="112"/>
      <c r="LKC22" s="5"/>
      <c r="LKD22" s="397"/>
      <c r="LKE22" s="397"/>
      <c r="LKF22" s="397"/>
      <c r="LKG22" s="397"/>
      <c r="LKH22" s="397"/>
      <c r="LKI22" s="397"/>
      <c r="LKJ22" s="397"/>
      <c r="LKK22" s="397"/>
      <c r="LKL22" s="397"/>
      <c r="LKM22" s="397"/>
      <c r="LKN22" s="397"/>
      <c r="LKO22" s="397"/>
      <c r="LKP22" s="397"/>
      <c r="LKQ22" s="397"/>
      <c r="LKR22" s="397"/>
      <c r="LKS22" s="397"/>
      <c r="LKT22" s="397"/>
      <c r="LKU22" s="397"/>
      <c r="LKV22" s="397"/>
      <c r="LKW22" s="397"/>
      <c r="LKX22" s="5"/>
      <c r="LKY22" s="5"/>
      <c r="LKZ22" s="388"/>
      <c r="LLA22" s="387"/>
      <c r="LLB22" s="387"/>
      <c r="LLC22" s="387"/>
      <c r="LLD22" s="387"/>
      <c r="LLE22" s="387"/>
      <c r="LLF22" s="387"/>
      <c r="LLG22" s="68"/>
      <c r="LLH22" s="68"/>
      <c r="LLI22" s="68"/>
      <c r="LLJ22" s="68"/>
      <c r="LLK22" s="68"/>
      <c r="LLL22" s="112"/>
      <c r="LLM22" s="112"/>
      <c r="LLN22" s="112"/>
      <c r="LMK22" s="5"/>
      <c r="LML22" s="397"/>
      <c r="LMM22" s="397"/>
      <c r="LMN22" s="397"/>
      <c r="LMO22" s="397"/>
      <c r="LMP22" s="397"/>
      <c r="LMQ22" s="397"/>
      <c r="LMR22" s="397"/>
      <c r="LMS22" s="397"/>
      <c r="LMT22" s="397"/>
      <c r="LMU22" s="397"/>
      <c r="LMV22" s="397"/>
      <c r="LMW22" s="397"/>
      <c r="LMX22" s="397"/>
      <c r="LMY22" s="397"/>
      <c r="LMZ22" s="397"/>
      <c r="LNA22" s="397"/>
      <c r="LNB22" s="397"/>
      <c r="LNC22" s="397"/>
      <c r="LND22" s="397"/>
      <c r="LNE22" s="397"/>
      <c r="LNF22" s="5"/>
      <c r="LNG22" s="5"/>
      <c r="LNH22" s="388"/>
      <c r="LNI22" s="387"/>
      <c r="LNJ22" s="387"/>
      <c r="LNK22" s="387"/>
      <c r="LNL22" s="387"/>
      <c r="LNM22" s="387"/>
      <c r="LNN22" s="387"/>
      <c r="LNO22" s="68"/>
      <c r="LNP22" s="68"/>
      <c r="LNQ22" s="68"/>
      <c r="LNR22" s="68"/>
      <c r="LNS22" s="68"/>
      <c r="LNT22" s="112"/>
      <c r="LNU22" s="112"/>
      <c r="LNV22" s="112"/>
      <c r="LOS22" s="5"/>
      <c r="LOT22" s="397"/>
      <c r="LOU22" s="397"/>
      <c r="LOV22" s="397"/>
      <c r="LOW22" s="397"/>
      <c r="LOX22" s="397"/>
      <c r="LOY22" s="397"/>
      <c r="LOZ22" s="397"/>
      <c r="LPA22" s="397"/>
      <c r="LPB22" s="397"/>
      <c r="LPC22" s="397"/>
      <c r="LPD22" s="397"/>
      <c r="LPE22" s="397"/>
      <c r="LPF22" s="397"/>
      <c r="LPG22" s="397"/>
      <c r="LPH22" s="397"/>
      <c r="LPI22" s="397"/>
      <c r="LPJ22" s="397"/>
      <c r="LPK22" s="397"/>
      <c r="LPL22" s="397"/>
      <c r="LPM22" s="397"/>
      <c r="LPN22" s="5"/>
      <c r="LPO22" s="5"/>
      <c r="LPP22" s="388"/>
      <c r="LPQ22" s="387"/>
      <c r="LPR22" s="387"/>
      <c r="LPS22" s="387"/>
      <c r="LPT22" s="387"/>
      <c r="LPU22" s="387"/>
      <c r="LPV22" s="387"/>
      <c r="LPW22" s="68"/>
      <c r="LPX22" s="68"/>
      <c r="LPY22" s="68"/>
      <c r="LPZ22" s="68"/>
      <c r="LQA22" s="68"/>
      <c r="LQB22" s="112"/>
      <c r="LQC22" s="112"/>
      <c r="LQD22" s="112"/>
      <c r="LRA22" s="5"/>
      <c r="LRB22" s="397"/>
      <c r="LRC22" s="397"/>
      <c r="LRD22" s="397"/>
      <c r="LRE22" s="397"/>
      <c r="LRF22" s="397"/>
      <c r="LRG22" s="397"/>
      <c r="LRH22" s="397"/>
      <c r="LRI22" s="397"/>
      <c r="LRJ22" s="397"/>
      <c r="LRK22" s="397"/>
      <c r="LRL22" s="397"/>
      <c r="LRM22" s="397"/>
      <c r="LRN22" s="397"/>
      <c r="LRO22" s="397"/>
      <c r="LRP22" s="397"/>
      <c r="LRQ22" s="397"/>
      <c r="LRR22" s="397"/>
      <c r="LRS22" s="397"/>
      <c r="LRT22" s="397"/>
      <c r="LRU22" s="397"/>
      <c r="LRV22" s="5"/>
      <c r="LRW22" s="5"/>
      <c r="LRX22" s="388"/>
      <c r="LRY22" s="387"/>
      <c r="LRZ22" s="387"/>
      <c r="LSA22" s="387"/>
      <c r="LSB22" s="387"/>
      <c r="LSC22" s="387"/>
      <c r="LSD22" s="387"/>
      <c r="LSE22" s="68"/>
      <c r="LSF22" s="68"/>
      <c r="LSG22" s="68"/>
      <c r="LSH22" s="68"/>
      <c r="LSI22" s="68"/>
      <c r="LSJ22" s="112"/>
      <c r="LSK22" s="112"/>
      <c r="LSL22" s="112"/>
      <c r="LTI22" s="5"/>
      <c r="LTJ22" s="397"/>
      <c r="LTK22" s="397"/>
      <c r="LTL22" s="397"/>
      <c r="LTM22" s="397"/>
      <c r="LTN22" s="397"/>
      <c r="LTO22" s="397"/>
      <c r="LTP22" s="397"/>
      <c r="LTQ22" s="397"/>
      <c r="LTR22" s="397"/>
      <c r="LTS22" s="397"/>
      <c r="LTT22" s="397"/>
      <c r="LTU22" s="397"/>
      <c r="LTV22" s="397"/>
      <c r="LTW22" s="397"/>
      <c r="LTX22" s="397"/>
      <c r="LTY22" s="397"/>
      <c r="LTZ22" s="397"/>
      <c r="LUA22" s="397"/>
      <c r="LUB22" s="397"/>
      <c r="LUC22" s="397"/>
      <c r="LUD22" s="5"/>
      <c r="LUE22" s="5"/>
      <c r="LUF22" s="388"/>
      <c r="LUG22" s="387"/>
      <c r="LUH22" s="387"/>
      <c r="LUI22" s="387"/>
      <c r="LUJ22" s="387"/>
      <c r="LUK22" s="387"/>
      <c r="LUL22" s="387"/>
      <c r="LUM22" s="68"/>
      <c r="LUN22" s="68"/>
      <c r="LUO22" s="68"/>
      <c r="LUP22" s="68"/>
      <c r="LUQ22" s="68"/>
      <c r="LUR22" s="112"/>
      <c r="LUS22" s="112"/>
      <c r="LUT22" s="112"/>
      <c r="LVQ22" s="5"/>
      <c r="LVR22" s="397"/>
      <c r="LVS22" s="397"/>
      <c r="LVT22" s="397"/>
      <c r="LVU22" s="397"/>
      <c r="LVV22" s="397"/>
      <c r="LVW22" s="397"/>
      <c r="LVX22" s="397"/>
      <c r="LVY22" s="397"/>
      <c r="LVZ22" s="397"/>
      <c r="LWA22" s="397"/>
      <c r="LWB22" s="397"/>
      <c r="LWC22" s="397"/>
      <c r="LWD22" s="397"/>
      <c r="LWE22" s="397"/>
      <c r="LWF22" s="397"/>
      <c r="LWG22" s="397"/>
      <c r="LWH22" s="397"/>
      <c r="LWI22" s="397"/>
      <c r="LWJ22" s="397"/>
      <c r="LWK22" s="397"/>
      <c r="LWL22" s="5"/>
      <c r="LWM22" s="5"/>
      <c r="LWN22" s="388"/>
      <c r="LWO22" s="387"/>
      <c r="LWP22" s="387"/>
      <c r="LWQ22" s="387"/>
      <c r="LWR22" s="387"/>
      <c r="LWS22" s="387"/>
      <c r="LWT22" s="387"/>
      <c r="LWU22" s="68"/>
      <c r="LWV22" s="68"/>
      <c r="LWW22" s="68"/>
      <c r="LWX22" s="68"/>
      <c r="LWY22" s="68"/>
      <c r="LWZ22" s="112"/>
      <c r="LXA22" s="112"/>
      <c r="LXB22" s="112"/>
      <c r="LXY22" s="5"/>
      <c r="LXZ22" s="397"/>
      <c r="LYA22" s="397"/>
      <c r="LYB22" s="397"/>
      <c r="LYC22" s="397"/>
      <c r="LYD22" s="397"/>
      <c r="LYE22" s="397"/>
      <c r="LYF22" s="397"/>
      <c r="LYG22" s="397"/>
      <c r="LYH22" s="397"/>
      <c r="LYI22" s="397"/>
      <c r="LYJ22" s="397"/>
      <c r="LYK22" s="397"/>
      <c r="LYL22" s="397"/>
      <c r="LYM22" s="397"/>
      <c r="LYN22" s="397"/>
      <c r="LYO22" s="397"/>
      <c r="LYP22" s="397"/>
      <c r="LYQ22" s="397"/>
      <c r="LYR22" s="397"/>
      <c r="LYS22" s="397"/>
      <c r="LYT22" s="5"/>
      <c r="LYU22" s="5"/>
      <c r="LYV22" s="388"/>
      <c r="LYW22" s="387"/>
      <c r="LYX22" s="387"/>
      <c r="LYY22" s="387"/>
      <c r="LYZ22" s="387"/>
      <c r="LZA22" s="387"/>
      <c r="LZB22" s="387"/>
      <c r="LZC22" s="68"/>
      <c r="LZD22" s="68"/>
      <c r="LZE22" s="68"/>
      <c r="LZF22" s="68"/>
      <c r="LZG22" s="68"/>
      <c r="LZH22" s="112"/>
      <c r="LZI22" s="112"/>
      <c r="LZJ22" s="112"/>
      <c r="MAG22" s="5"/>
      <c r="MAH22" s="397"/>
      <c r="MAI22" s="397"/>
      <c r="MAJ22" s="397"/>
      <c r="MAK22" s="397"/>
      <c r="MAL22" s="397"/>
      <c r="MAM22" s="397"/>
      <c r="MAN22" s="397"/>
      <c r="MAO22" s="397"/>
      <c r="MAP22" s="397"/>
      <c r="MAQ22" s="397"/>
      <c r="MAR22" s="397"/>
      <c r="MAS22" s="397"/>
      <c r="MAT22" s="397"/>
      <c r="MAU22" s="397"/>
      <c r="MAV22" s="397"/>
      <c r="MAW22" s="397"/>
      <c r="MAX22" s="397"/>
      <c r="MAY22" s="397"/>
      <c r="MAZ22" s="397"/>
      <c r="MBA22" s="397"/>
      <c r="MBB22" s="5"/>
      <c r="MBC22" s="5"/>
      <c r="MBD22" s="388"/>
      <c r="MBE22" s="387"/>
      <c r="MBF22" s="387"/>
      <c r="MBG22" s="387"/>
      <c r="MBH22" s="387"/>
      <c r="MBI22" s="387"/>
      <c r="MBJ22" s="387"/>
      <c r="MBK22" s="68"/>
      <c r="MBL22" s="68"/>
      <c r="MBM22" s="68"/>
      <c r="MBN22" s="68"/>
      <c r="MBO22" s="68"/>
      <c r="MBP22" s="112"/>
      <c r="MBQ22" s="112"/>
      <c r="MBR22" s="112"/>
      <c r="MCO22" s="5"/>
      <c r="MCP22" s="397"/>
      <c r="MCQ22" s="397"/>
      <c r="MCR22" s="397"/>
      <c r="MCS22" s="397"/>
      <c r="MCT22" s="397"/>
      <c r="MCU22" s="397"/>
      <c r="MCV22" s="397"/>
      <c r="MCW22" s="397"/>
      <c r="MCX22" s="397"/>
      <c r="MCY22" s="397"/>
      <c r="MCZ22" s="397"/>
      <c r="MDA22" s="397"/>
      <c r="MDB22" s="397"/>
      <c r="MDC22" s="397"/>
      <c r="MDD22" s="397"/>
      <c r="MDE22" s="397"/>
      <c r="MDF22" s="397"/>
      <c r="MDG22" s="397"/>
      <c r="MDH22" s="397"/>
      <c r="MDI22" s="397"/>
      <c r="MDJ22" s="5"/>
      <c r="MDK22" s="5"/>
      <c r="MDL22" s="388"/>
      <c r="MDM22" s="387"/>
      <c r="MDN22" s="387"/>
      <c r="MDO22" s="387"/>
      <c r="MDP22" s="387"/>
      <c r="MDQ22" s="387"/>
      <c r="MDR22" s="387"/>
      <c r="MDS22" s="68"/>
      <c r="MDT22" s="68"/>
      <c r="MDU22" s="68"/>
      <c r="MDV22" s="68"/>
      <c r="MDW22" s="68"/>
      <c r="MDX22" s="112"/>
      <c r="MDY22" s="112"/>
      <c r="MDZ22" s="112"/>
      <c r="MEW22" s="5"/>
      <c r="MEX22" s="397"/>
      <c r="MEY22" s="397"/>
      <c r="MEZ22" s="397"/>
      <c r="MFA22" s="397"/>
      <c r="MFB22" s="397"/>
      <c r="MFC22" s="397"/>
      <c r="MFD22" s="397"/>
      <c r="MFE22" s="397"/>
      <c r="MFF22" s="397"/>
      <c r="MFG22" s="397"/>
      <c r="MFH22" s="397"/>
      <c r="MFI22" s="397"/>
      <c r="MFJ22" s="397"/>
      <c r="MFK22" s="397"/>
      <c r="MFL22" s="397"/>
      <c r="MFM22" s="397"/>
      <c r="MFN22" s="397"/>
      <c r="MFO22" s="397"/>
      <c r="MFP22" s="397"/>
      <c r="MFQ22" s="397"/>
      <c r="MFR22" s="5"/>
      <c r="MFS22" s="5"/>
      <c r="MFT22" s="388"/>
      <c r="MFU22" s="387"/>
      <c r="MFV22" s="387"/>
      <c r="MFW22" s="387"/>
      <c r="MFX22" s="387"/>
      <c r="MFY22" s="387"/>
      <c r="MFZ22" s="387"/>
      <c r="MGA22" s="68"/>
      <c r="MGB22" s="68"/>
      <c r="MGC22" s="68"/>
      <c r="MGD22" s="68"/>
      <c r="MGE22" s="68"/>
      <c r="MGF22" s="112"/>
      <c r="MGG22" s="112"/>
      <c r="MGH22" s="112"/>
      <c r="MHE22" s="5"/>
      <c r="MHF22" s="397"/>
      <c r="MHG22" s="397"/>
      <c r="MHH22" s="397"/>
      <c r="MHI22" s="397"/>
      <c r="MHJ22" s="397"/>
      <c r="MHK22" s="397"/>
      <c r="MHL22" s="397"/>
      <c r="MHM22" s="397"/>
      <c r="MHN22" s="397"/>
      <c r="MHO22" s="397"/>
      <c r="MHP22" s="397"/>
      <c r="MHQ22" s="397"/>
      <c r="MHR22" s="397"/>
      <c r="MHS22" s="397"/>
      <c r="MHT22" s="397"/>
      <c r="MHU22" s="397"/>
      <c r="MHV22" s="397"/>
      <c r="MHW22" s="397"/>
      <c r="MHX22" s="397"/>
      <c r="MHY22" s="397"/>
      <c r="MHZ22" s="5"/>
      <c r="MIA22" s="5"/>
      <c r="MIB22" s="388"/>
      <c r="MIC22" s="387"/>
      <c r="MID22" s="387"/>
      <c r="MIE22" s="387"/>
      <c r="MIF22" s="387"/>
      <c r="MIG22" s="387"/>
      <c r="MIH22" s="387"/>
      <c r="MII22" s="68"/>
      <c r="MIJ22" s="68"/>
      <c r="MIK22" s="68"/>
      <c r="MIL22" s="68"/>
      <c r="MIM22" s="68"/>
      <c r="MIN22" s="112"/>
      <c r="MIO22" s="112"/>
      <c r="MIP22" s="112"/>
      <c r="MJM22" s="5"/>
      <c r="MJN22" s="397"/>
      <c r="MJO22" s="397"/>
      <c r="MJP22" s="397"/>
      <c r="MJQ22" s="397"/>
      <c r="MJR22" s="397"/>
      <c r="MJS22" s="397"/>
      <c r="MJT22" s="397"/>
      <c r="MJU22" s="397"/>
      <c r="MJV22" s="397"/>
      <c r="MJW22" s="397"/>
      <c r="MJX22" s="397"/>
      <c r="MJY22" s="397"/>
      <c r="MJZ22" s="397"/>
      <c r="MKA22" s="397"/>
      <c r="MKB22" s="397"/>
      <c r="MKC22" s="397"/>
      <c r="MKD22" s="397"/>
      <c r="MKE22" s="397"/>
      <c r="MKF22" s="397"/>
      <c r="MKG22" s="397"/>
      <c r="MKH22" s="5"/>
      <c r="MKI22" s="5"/>
      <c r="MKJ22" s="388"/>
      <c r="MKK22" s="387"/>
      <c r="MKL22" s="387"/>
      <c r="MKM22" s="387"/>
      <c r="MKN22" s="387"/>
      <c r="MKO22" s="387"/>
      <c r="MKP22" s="387"/>
      <c r="MKQ22" s="68"/>
      <c r="MKR22" s="68"/>
      <c r="MKS22" s="68"/>
      <c r="MKT22" s="68"/>
      <c r="MKU22" s="68"/>
      <c r="MKV22" s="112"/>
      <c r="MKW22" s="112"/>
      <c r="MKX22" s="112"/>
      <c r="MLU22" s="5"/>
      <c r="MLV22" s="397"/>
      <c r="MLW22" s="397"/>
      <c r="MLX22" s="397"/>
      <c r="MLY22" s="397"/>
      <c r="MLZ22" s="397"/>
      <c r="MMA22" s="397"/>
      <c r="MMB22" s="397"/>
      <c r="MMC22" s="397"/>
      <c r="MMD22" s="397"/>
      <c r="MME22" s="397"/>
      <c r="MMF22" s="397"/>
      <c r="MMG22" s="397"/>
      <c r="MMH22" s="397"/>
      <c r="MMI22" s="397"/>
      <c r="MMJ22" s="397"/>
      <c r="MMK22" s="397"/>
      <c r="MML22" s="397"/>
      <c r="MMM22" s="397"/>
      <c r="MMN22" s="397"/>
      <c r="MMO22" s="397"/>
      <c r="MMP22" s="5"/>
      <c r="MMQ22" s="5"/>
      <c r="MMR22" s="388"/>
      <c r="MMS22" s="387"/>
      <c r="MMT22" s="387"/>
      <c r="MMU22" s="387"/>
      <c r="MMV22" s="387"/>
      <c r="MMW22" s="387"/>
      <c r="MMX22" s="387"/>
      <c r="MMY22" s="68"/>
      <c r="MMZ22" s="68"/>
      <c r="MNA22" s="68"/>
      <c r="MNB22" s="68"/>
      <c r="MNC22" s="68"/>
      <c r="MND22" s="112"/>
      <c r="MNE22" s="112"/>
      <c r="MNF22" s="112"/>
      <c r="MOC22" s="5"/>
      <c r="MOD22" s="397"/>
      <c r="MOE22" s="397"/>
      <c r="MOF22" s="397"/>
      <c r="MOG22" s="397"/>
      <c r="MOH22" s="397"/>
      <c r="MOI22" s="397"/>
      <c r="MOJ22" s="397"/>
      <c r="MOK22" s="397"/>
      <c r="MOL22" s="397"/>
      <c r="MOM22" s="397"/>
      <c r="MON22" s="397"/>
      <c r="MOO22" s="397"/>
      <c r="MOP22" s="397"/>
      <c r="MOQ22" s="397"/>
      <c r="MOR22" s="397"/>
      <c r="MOS22" s="397"/>
      <c r="MOT22" s="397"/>
      <c r="MOU22" s="397"/>
      <c r="MOV22" s="397"/>
      <c r="MOW22" s="397"/>
      <c r="MOX22" s="5"/>
      <c r="MOY22" s="5"/>
      <c r="MOZ22" s="388"/>
      <c r="MPA22" s="387"/>
      <c r="MPB22" s="387"/>
      <c r="MPC22" s="387"/>
      <c r="MPD22" s="387"/>
      <c r="MPE22" s="387"/>
      <c r="MPF22" s="387"/>
      <c r="MPG22" s="68"/>
      <c r="MPH22" s="68"/>
      <c r="MPI22" s="68"/>
      <c r="MPJ22" s="68"/>
      <c r="MPK22" s="68"/>
      <c r="MPL22" s="112"/>
      <c r="MPM22" s="112"/>
      <c r="MPN22" s="112"/>
      <c r="MQK22" s="5"/>
      <c r="MQL22" s="397"/>
      <c r="MQM22" s="397"/>
      <c r="MQN22" s="397"/>
      <c r="MQO22" s="397"/>
      <c r="MQP22" s="397"/>
      <c r="MQQ22" s="397"/>
      <c r="MQR22" s="397"/>
      <c r="MQS22" s="397"/>
      <c r="MQT22" s="397"/>
      <c r="MQU22" s="397"/>
      <c r="MQV22" s="397"/>
      <c r="MQW22" s="397"/>
      <c r="MQX22" s="397"/>
      <c r="MQY22" s="397"/>
      <c r="MQZ22" s="397"/>
      <c r="MRA22" s="397"/>
      <c r="MRB22" s="397"/>
      <c r="MRC22" s="397"/>
      <c r="MRD22" s="397"/>
      <c r="MRE22" s="397"/>
      <c r="MRF22" s="5"/>
      <c r="MRG22" s="5"/>
      <c r="MRH22" s="388"/>
      <c r="MRI22" s="387"/>
      <c r="MRJ22" s="387"/>
      <c r="MRK22" s="387"/>
      <c r="MRL22" s="387"/>
      <c r="MRM22" s="387"/>
      <c r="MRN22" s="387"/>
      <c r="MRO22" s="68"/>
      <c r="MRP22" s="68"/>
      <c r="MRQ22" s="68"/>
      <c r="MRR22" s="68"/>
      <c r="MRS22" s="68"/>
      <c r="MRT22" s="112"/>
      <c r="MRU22" s="112"/>
      <c r="MRV22" s="112"/>
      <c r="MSS22" s="5"/>
      <c r="MST22" s="397"/>
      <c r="MSU22" s="397"/>
      <c r="MSV22" s="397"/>
      <c r="MSW22" s="397"/>
      <c r="MSX22" s="397"/>
      <c r="MSY22" s="397"/>
      <c r="MSZ22" s="397"/>
      <c r="MTA22" s="397"/>
      <c r="MTB22" s="397"/>
      <c r="MTC22" s="397"/>
      <c r="MTD22" s="397"/>
      <c r="MTE22" s="397"/>
      <c r="MTF22" s="397"/>
      <c r="MTG22" s="397"/>
      <c r="MTH22" s="397"/>
      <c r="MTI22" s="397"/>
      <c r="MTJ22" s="397"/>
      <c r="MTK22" s="397"/>
      <c r="MTL22" s="397"/>
      <c r="MTM22" s="397"/>
      <c r="MTN22" s="5"/>
      <c r="MTO22" s="5"/>
      <c r="MTP22" s="388"/>
      <c r="MTQ22" s="387"/>
      <c r="MTR22" s="387"/>
      <c r="MTS22" s="387"/>
      <c r="MTT22" s="387"/>
      <c r="MTU22" s="387"/>
      <c r="MTV22" s="387"/>
      <c r="MTW22" s="68"/>
      <c r="MTX22" s="68"/>
      <c r="MTY22" s="68"/>
      <c r="MTZ22" s="68"/>
      <c r="MUA22" s="68"/>
      <c r="MUB22" s="112"/>
      <c r="MUC22" s="112"/>
      <c r="MUD22" s="112"/>
      <c r="MVA22" s="5"/>
      <c r="MVB22" s="397"/>
      <c r="MVC22" s="397"/>
      <c r="MVD22" s="397"/>
      <c r="MVE22" s="397"/>
      <c r="MVF22" s="397"/>
      <c r="MVG22" s="397"/>
      <c r="MVH22" s="397"/>
      <c r="MVI22" s="397"/>
      <c r="MVJ22" s="397"/>
      <c r="MVK22" s="397"/>
      <c r="MVL22" s="397"/>
      <c r="MVM22" s="397"/>
      <c r="MVN22" s="397"/>
      <c r="MVO22" s="397"/>
      <c r="MVP22" s="397"/>
      <c r="MVQ22" s="397"/>
      <c r="MVR22" s="397"/>
      <c r="MVS22" s="397"/>
      <c r="MVT22" s="397"/>
      <c r="MVU22" s="397"/>
      <c r="MVV22" s="5"/>
      <c r="MVW22" s="5"/>
      <c r="MVX22" s="388"/>
      <c r="MVY22" s="387"/>
      <c r="MVZ22" s="387"/>
      <c r="MWA22" s="387"/>
      <c r="MWB22" s="387"/>
      <c r="MWC22" s="387"/>
      <c r="MWD22" s="387"/>
      <c r="MWE22" s="68"/>
      <c r="MWF22" s="68"/>
      <c r="MWG22" s="68"/>
      <c r="MWH22" s="68"/>
      <c r="MWI22" s="68"/>
      <c r="MWJ22" s="112"/>
      <c r="MWK22" s="112"/>
      <c r="MWL22" s="112"/>
      <c r="MXI22" s="5"/>
      <c r="MXJ22" s="397"/>
      <c r="MXK22" s="397"/>
      <c r="MXL22" s="397"/>
      <c r="MXM22" s="397"/>
      <c r="MXN22" s="397"/>
      <c r="MXO22" s="397"/>
      <c r="MXP22" s="397"/>
      <c r="MXQ22" s="397"/>
      <c r="MXR22" s="397"/>
      <c r="MXS22" s="397"/>
      <c r="MXT22" s="397"/>
      <c r="MXU22" s="397"/>
      <c r="MXV22" s="397"/>
      <c r="MXW22" s="397"/>
      <c r="MXX22" s="397"/>
      <c r="MXY22" s="397"/>
      <c r="MXZ22" s="397"/>
      <c r="MYA22" s="397"/>
      <c r="MYB22" s="397"/>
      <c r="MYC22" s="397"/>
      <c r="MYD22" s="5"/>
      <c r="MYE22" s="5"/>
      <c r="MYF22" s="388"/>
      <c r="MYG22" s="387"/>
      <c r="MYH22" s="387"/>
      <c r="MYI22" s="387"/>
      <c r="MYJ22" s="387"/>
      <c r="MYK22" s="387"/>
      <c r="MYL22" s="387"/>
      <c r="MYM22" s="68"/>
      <c r="MYN22" s="68"/>
      <c r="MYO22" s="68"/>
      <c r="MYP22" s="68"/>
      <c r="MYQ22" s="68"/>
      <c r="MYR22" s="112"/>
      <c r="MYS22" s="112"/>
      <c r="MYT22" s="112"/>
      <c r="MZQ22" s="5"/>
      <c r="MZR22" s="397"/>
      <c r="MZS22" s="397"/>
      <c r="MZT22" s="397"/>
      <c r="MZU22" s="397"/>
      <c r="MZV22" s="397"/>
      <c r="MZW22" s="397"/>
      <c r="MZX22" s="397"/>
      <c r="MZY22" s="397"/>
      <c r="MZZ22" s="397"/>
      <c r="NAA22" s="397"/>
      <c r="NAB22" s="397"/>
      <c r="NAC22" s="397"/>
      <c r="NAD22" s="397"/>
      <c r="NAE22" s="397"/>
      <c r="NAF22" s="397"/>
      <c r="NAG22" s="397"/>
      <c r="NAH22" s="397"/>
      <c r="NAI22" s="397"/>
      <c r="NAJ22" s="397"/>
      <c r="NAK22" s="397"/>
      <c r="NAL22" s="5"/>
      <c r="NAM22" s="5"/>
      <c r="NAN22" s="388"/>
      <c r="NAO22" s="387"/>
      <c r="NAP22" s="387"/>
      <c r="NAQ22" s="387"/>
      <c r="NAR22" s="387"/>
      <c r="NAS22" s="387"/>
      <c r="NAT22" s="387"/>
      <c r="NAU22" s="68"/>
      <c r="NAV22" s="68"/>
      <c r="NAW22" s="68"/>
      <c r="NAX22" s="68"/>
      <c r="NAY22" s="68"/>
      <c r="NAZ22" s="112"/>
      <c r="NBA22" s="112"/>
      <c r="NBB22" s="112"/>
      <c r="NBY22" s="5"/>
      <c r="NBZ22" s="397"/>
      <c r="NCA22" s="397"/>
      <c r="NCB22" s="397"/>
      <c r="NCC22" s="397"/>
      <c r="NCD22" s="397"/>
      <c r="NCE22" s="397"/>
      <c r="NCF22" s="397"/>
      <c r="NCG22" s="397"/>
      <c r="NCH22" s="397"/>
      <c r="NCI22" s="397"/>
      <c r="NCJ22" s="397"/>
      <c r="NCK22" s="397"/>
      <c r="NCL22" s="397"/>
      <c r="NCM22" s="397"/>
      <c r="NCN22" s="397"/>
      <c r="NCO22" s="397"/>
      <c r="NCP22" s="397"/>
      <c r="NCQ22" s="397"/>
      <c r="NCR22" s="397"/>
      <c r="NCS22" s="397"/>
      <c r="NCT22" s="5"/>
      <c r="NCU22" s="5"/>
      <c r="NCV22" s="388"/>
      <c r="NCW22" s="387"/>
      <c r="NCX22" s="387"/>
      <c r="NCY22" s="387"/>
      <c r="NCZ22" s="387"/>
      <c r="NDA22" s="387"/>
      <c r="NDB22" s="387"/>
      <c r="NDC22" s="68"/>
      <c r="NDD22" s="68"/>
      <c r="NDE22" s="68"/>
      <c r="NDF22" s="68"/>
      <c r="NDG22" s="68"/>
      <c r="NDH22" s="112"/>
      <c r="NDI22" s="112"/>
      <c r="NDJ22" s="112"/>
      <c r="NEG22" s="5"/>
      <c r="NEH22" s="397"/>
      <c r="NEI22" s="397"/>
      <c r="NEJ22" s="397"/>
      <c r="NEK22" s="397"/>
      <c r="NEL22" s="397"/>
      <c r="NEM22" s="397"/>
      <c r="NEN22" s="397"/>
      <c r="NEO22" s="397"/>
      <c r="NEP22" s="397"/>
      <c r="NEQ22" s="397"/>
      <c r="NER22" s="397"/>
      <c r="NES22" s="397"/>
      <c r="NET22" s="397"/>
      <c r="NEU22" s="397"/>
      <c r="NEV22" s="397"/>
      <c r="NEW22" s="397"/>
      <c r="NEX22" s="397"/>
      <c r="NEY22" s="397"/>
      <c r="NEZ22" s="397"/>
      <c r="NFA22" s="397"/>
      <c r="NFB22" s="5"/>
      <c r="NFC22" s="5"/>
      <c r="NFD22" s="388"/>
      <c r="NFE22" s="387"/>
      <c r="NFF22" s="387"/>
      <c r="NFG22" s="387"/>
      <c r="NFH22" s="387"/>
      <c r="NFI22" s="387"/>
      <c r="NFJ22" s="387"/>
      <c r="NFK22" s="68"/>
      <c r="NFL22" s="68"/>
      <c r="NFM22" s="68"/>
      <c r="NFN22" s="68"/>
      <c r="NFO22" s="68"/>
      <c r="NFP22" s="112"/>
      <c r="NFQ22" s="112"/>
      <c r="NFR22" s="112"/>
      <c r="NGO22" s="5"/>
      <c r="NGP22" s="397"/>
      <c r="NGQ22" s="397"/>
      <c r="NGR22" s="397"/>
      <c r="NGS22" s="397"/>
      <c r="NGT22" s="397"/>
      <c r="NGU22" s="397"/>
      <c r="NGV22" s="397"/>
      <c r="NGW22" s="397"/>
      <c r="NGX22" s="397"/>
      <c r="NGY22" s="397"/>
      <c r="NGZ22" s="397"/>
      <c r="NHA22" s="397"/>
      <c r="NHB22" s="397"/>
      <c r="NHC22" s="397"/>
      <c r="NHD22" s="397"/>
      <c r="NHE22" s="397"/>
      <c r="NHF22" s="397"/>
      <c r="NHG22" s="397"/>
      <c r="NHH22" s="397"/>
      <c r="NHI22" s="397"/>
      <c r="NHJ22" s="5"/>
      <c r="NHK22" s="5"/>
      <c r="NHL22" s="388"/>
      <c r="NHM22" s="387"/>
      <c r="NHN22" s="387"/>
      <c r="NHO22" s="387"/>
      <c r="NHP22" s="387"/>
      <c r="NHQ22" s="387"/>
      <c r="NHR22" s="387"/>
      <c r="NHS22" s="68"/>
      <c r="NHT22" s="68"/>
      <c r="NHU22" s="68"/>
      <c r="NHV22" s="68"/>
      <c r="NHW22" s="68"/>
      <c r="NHX22" s="112"/>
      <c r="NHY22" s="112"/>
      <c r="NHZ22" s="112"/>
      <c r="NIW22" s="5"/>
      <c r="NIX22" s="397"/>
      <c r="NIY22" s="397"/>
      <c r="NIZ22" s="397"/>
      <c r="NJA22" s="397"/>
      <c r="NJB22" s="397"/>
      <c r="NJC22" s="397"/>
      <c r="NJD22" s="397"/>
      <c r="NJE22" s="397"/>
      <c r="NJF22" s="397"/>
      <c r="NJG22" s="397"/>
      <c r="NJH22" s="397"/>
      <c r="NJI22" s="397"/>
      <c r="NJJ22" s="397"/>
      <c r="NJK22" s="397"/>
      <c r="NJL22" s="397"/>
      <c r="NJM22" s="397"/>
      <c r="NJN22" s="397"/>
      <c r="NJO22" s="397"/>
      <c r="NJP22" s="397"/>
      <c r="NJQ22" s="397"/>
      <c r="NJR22" s="5"/>
      <c r="NJS22" s="5"/>
      <c r="NJT22" s="388"/>
      <c r="NJU22" s="387"/>
      <c r="NJV22" s="387"/>
      <c r="NJW22" s="387"/>
      <c r="NJX22" s="387"/>
      <c r="NJY22" s="387"/>
      <c r="NJZ22" s="387"/>
      <c r="NKA22" s="68"/>
      <c r="NKB22" s="68"/>
      <c r="NKC22" s="68"/>
      <c r="NKD22" s="68"/>
      <c r="NKE22" s="68"/>
      <c r="NKF22" s="112"/>
      <c r="NKG22" s="112"/>
      <c r="NKH22" s="112"/>
      <c r="NLE22" s="5"/>
      <c r="NLF22" s="397"/>
      <c r="NLG22" s="397"/>
      <c r="NLH22" s="397"/>
      <c r="NLI22" s="397"/>
      <c r="NLJ22" s="397"/>
      <c r="NLK22" s="397"/>
      <c r="NLL22" s="397"/>
      <c r="NLM22" s="397"/>
      <c r="NLN22" s="397"/>
      <c r="NLO22" s="397"/>
      <c r="NLP22" s="397"/>
      <c r="NLQ22" s="397"/>
      <c r="NLR22" s="397"/>
      <c r="NLS22" s="397"/>
      <c r="NLT22" s="397"/>
      <c r="NLU22" s="397"/>
      <c r="NLV22" s="397"/>
      <c r="NLW22" s="397"/>
      <c r="NLX22" s="397"/>
      <c r="NLY22" s="397"/>
      <c r="NLZ22" s="5"/>
      <c r="NMA22" s="5"/>
      <c r="NMB22" s="388"/>
      <c r="NMC22" s="387"/>
      <c r="NMD22" s="387"/>
      <c r="NME22" s="387"/>
      <c r="NMF22" s="387"/>
      <c r="NMG22" s="387"/>
      <c r="NMH22" s="387"/>
      <c r="NMI22" s="68"/>
      <c r="NMJ22" s="68"/>
      <c r="NMK22" s="68"/>
      <c r="NML22" s="68"/>
      <c r="NMM22" s="68"/>
      <c r="NMN22" s="112"/>
      <c r="NMO22" s="112"/>
      <c r="NMP22" s="112"/>
      <c r="NNM22" s="5"/>
      <c r="NNN22" s="397"/>
      <c r="NNO22" s="397"/>
      <c r="NNP22" s="397"/>
      <c r="NNQ22" s="397"/>
      <c r="NNR22" s="397"/>
      <c r="NNS22" s="397"/>
      <c r="NNT22" s="397"/>
      <c r="NNU22" s="397"/>
      <c r="NNV22" s="397"/>
      <c r="NNW22" s="397"/>
      <c r="NNX22" s="397"/>
      <c r="NNY22" s="397"/>
      <c r="NNZ22" s="397"/>
      <c r="NOA22" s="397"/>
      <c r="NOB22" s="397"/>
      <c r="NOC22" s="397"/>
      <c r="NOD22" s="397"/>
      <c r="NOE22" s="397"/>
      <c r="NOF22" s="397"/>
      <c r="NOG22" s="397"/>
      <c r="NOH22" s="5"/>
      <c r="NOI22" s="5"/>
      <c r="NOJ22" s="388"/>
      <c r="NOK22" s="387"/>
      <c r="NOL22" s="387"/>
      <c r="NOM22" s="387"/>
      <c r="NON22" s="387"/>
      <c r="NOO22" s="387"/>
      <c r="NOP22" s="387"/>
      <c r="NOQ22" s="68"/>
      <c r="NOR22" s="68"/>
      <c r="NOS22" s="68"/>
      <c r="NOT22" s="68"/>
      <c r="NOU22" s="68"/>
      <c r="NOV22" s="112"/>
      <c r="NOW22" s="112"/>
      <c r="NOX22" s="112"/>
      <c r="NPU22" s="5"/>
      <c r="NPV22" s="397"/>
      <c r="NPW22" s="397"/>
      <c r="NPX22" s="397"/>
      <c r="NPY22" s="397"/>
      <c r="NPZ22" s="397"/>
      <c r="NQA22" s="397"/>
      <c r="NQB22" s="397"/>
      <c r="NQC22" s="397"/>
      <c r="NQD22" s="397"/>
      <c r="NQE22" s="397"/>
      <c r="NQF22" s="397"/>
      <c r="NQG22" s="397"/>
      <c r="NQH22" s="397"/>
      <c r="NQI22" s="397"/>
      <c r="NQJ22" s="397"/>
      <c r="NQK22" s="397"/>
      <c r="NQL22" s="397"/>
      <c r="NQM22" s="397"/>
      <c r="NQN22" s="397"/>
      <c r="NQO22" s="397"/>
      <c r="NQP22" s="5"/>
      <c r="NQQ22" s="5"/>
      <c r="NQR22" s="388"/>
      <c r="NQS22" s="387"/>
      <c r="NQT22" s="387"/>
      <c r="NQU22" s="387"/>
      <c r="NQV22" s="387"/>
      <c r="NQW22" s="387"/>
      <c r="NQX22" s="387"/>
      <c r="NQY22" s="68"/>
      <c r="NQZ22" s="68"/>
      <c r="NRA22" s="68"/>
      <c r="NRB22" s="68"/>
      <c r="NRC22" s="68"/>
      <c r="NRD22" s="112"/>
      <c r="NRE22" s="112"/>
      <c r="NRF22" s="112"/>
      <c r="NSC22" s="5"/>
      <c r="NSD22" s="397"/>
      <c r="NSE22" s="397"/>
      <c r="NSF22" s="397"/>
      <c r="NSG22" s="397"/>
      <c r="NSH22" s="397"/>
      <c r="NSI22" s="397"/>
      <c r="NSJ22" s="397"/>
      <c r="NSK22" s="397"/>
      <c r="NSL22" s="397"/>
      <c r="NSM22" s="397"/>
      <c r="NSN22" s="397"/>
      <c r="NSO22" s="397"/>
      <c r="NSP22" s="397"/>
      <c r="NSQ22" s="397"/>
      <c r="NSR22" s="397"/>
      <c r="NSS22" s="397"/>
      <c r="NST22" s="397"/>
      <c r="NSU22" s="397"/>
      <c r="NSV22" s="397"/>
      <c r="NSW22" s="397"/>
      <c r="NSX22" s="5"/>
      <c r="NSY22" s="5"/>
      <c r="NSZ22" s="388"/>
      <c r="NTA22" s="387"/>
      <c r="NTB22" s="387"/>
      <c r="NTC22" s="387"/>
      <c r="NTD22" s="387"/>
      <c r="NTE22" s="387"/>
      <c r="NTF22" s="387"/>
      <c r="NTG22" s="68"/>
      <c r="NTH22" s="68"/>
      <c r="NTI22" s="68"/>
      <c r="NTJ22" s="68"/>
      <c r="NTK22" s="68"/>
      <c r="NTL22" s="112"/>
      <c r="NTM22" s="112"/>
      <c r="NTN22" s="112"/>
      <c r="NUK22" s="5"/>
      <c r="NUL22" s="397"/>
      <c r="NUM22" s="397"/>
      <c r="NUN22" s="397"/>
      <c r="NUO22" s="397"/>
      <c r="NUP22" s="397"/>
      <c r="NUQ22" s="397"/>
      <c r="NUR22" s="397"/>
      <c r="NUS22" s="397"/>
      <c r="NUT22" s="397"/>
      <c r="NUU22" s="397"/>
      <c r="NUV22" s="397"/>
      <c r="NUW22" s="397"/>
      <c r="NUX22" s="397"/>
      <c r="NUY22" s="397"/>
      <c r="NUZ22" s="397"/>
      <c r="NVA22" s="397"/>
      <c r="NVB22" s="397"/>
      <c r="NVC22" s="397"/>
      <c r="NVD22" s="397"/>
      <c r="NVE22" s="397"/>
      <c r="NVF22" s="5"/>
      <c r="NVG22" s="5"/>
      <c r="NVH22" s="388"/>
      <c r="NVI22" s="387"/>
      <c r="NVJ22" s="387"/>
      <c r="NVK22" s="387"/>
      <c r="NVL22" s="387"/>
      <c r="NVM22" s="387"/>
      <c r="NVN22" s="387"/>
      <c r="NVO22" s="68"/>
      <c r="NVP22" s="68"/>
      <c r="NVQ22" s="68"/>
      <c r="NVR22" s="68"/>
      <c r="NVS22" s="68"/>
      <c r="NVT22" s="112"/>
      <c r="NVU22" s="112"/>
      <c r="NVV22" s="112"/>
      <c r="NWS22" s="5"/>
      <c r="NWT22" s="397"/>
      <c r="NWU22" s="397"/>
      <c r="NWV22" s="397"/>
      <c r="NWW22" s="397"/>
      <c r="NWX22" s="397"/>
      <c r="NWY22" s="397"/>
      <c r="NWZ22" s="397"/>
      <c r="NXA22" s="397"/>
      <c r="NXB22" s="397"/>
      <c r="NXC22" s="397"/>
      <c r="NXD22" s="397"/>
      <c r="NXE22" s="397"/>
      <c r="NXF22" s="397"/>
      <c r="NXG22" s="397"/>
      <c r="NXH22" s="397"/>
      <c r="NXI22" s="397"/>
      <c r="NXJ22" s="397"/>
      <c r="NXK22" s="397"/>
      <c r="NXL22" s="397"/>
      <c r="NXM22" s="397"/>
      <c r="NXN22" s="5"/>
      <c r="NXO22" s="5"/>
      <c r="NXP22" s="388"/>
      <c r="NXQ22" s="387"/>
      <c r="NXR22" s="387"/>
      <c r="NXS22" s="387"/>
      <c r="NXT22" s="387"/>
      <c r="NXU22" s="387"/>
      <c r="NXV22" s="387"/>
      <c r="NXW22" s="68"/>
      <c r="NXX22" s="68"/>
      <c r="NXY22" s="68"/>
      <c r="NXZ22" s="68"/>
      <c r="NYA22" s="68"/>
      <c r="NYB22" s="112"/>
      <c r="NYC22" s="112"/>
      <c r="NYD22" s="112"/>
      <c r="NZA22" s="5"/>
      <c r="NZB22" s="397"/>
      <c r="NZC22" s="397"/>
      <c r="NZD22" s="397"/>
      <c r="NZE22" s="397"/>
      <c r="NZF22" s="397"/>
      <c r="NZG22" s="397"/>
      <c r="NZH22" s="397"/>
      <c r="NZI22" s="397"/>
      <c r="NZJ22" s="397"/>
      <c r="NZK22" s="397"/>
      <c r="NZL22" s="397"/>
      <c r="NZM22" s="397"/>
      <c r="NZN22" s="397"/>
      <c r="NZO22" s="397"/>
      <c r="NZP22" s="397"/>
      <c r="NZQ22" s="397"/>
      <c r="NZR22" s="397"/>
      <c r="NZS22" s="397"/>
      <c r="NZT22" s="397"/>
      <c r="NZU22" s="397"/>
      <c r="NZV22" s="5"/>
      <c r="NZW22" s="5"/>
      <c r="NZX22" s="388"/>
      <c r="NZY22" s="387"/>
      <c r="NZZ22" s="387"/>
      <c r="OAA22" s="387"/>
      <c r="OAB22" s="387"/>
      <c r="OAC22" s="387"/>
      <c r="OAD22" s="387"/>
      <c r="OAE22" s="68"/>
      <c r="OAF22" s="68"/>
      <c r="OAG22" s="68"/>
      <c r="OAH22" s="68"/>
      <c r="OAI22" s="68"/>
      <c r="OAJ22" s="112"/>
      <c r="OAK22" s="112"/>
      <c r="OAL22" s="112"/>
      <c r="OBI22" s="5"/>
      <c r="OBJ22" s="397"/>
      <c r="OBK22" s="397"/>
      <c r="OBL22" s="397"/>
      <c r="OBM22" s="397"/>
      <c r="OBN22" s="397"/>
      <c r="OBO22" s="397"/>
      <c r="OBP22" s="397"/>
      <c r="OBQ22" s="397"/>
      <c r="OBR22" s="397"/>
      <c r="OBS22" s="397"/>
      <c r="OBT22" s="397"/>
      <c r="OBU22" s="397"/>
      <c r="OBV22" s="397"/>
      <c r="OBW22" s="397"/>
      <c r="OBX22" s="397"/>
      <c r="OBY22" s="397"/>
      <c r="OBZ22" s="397"/>
      <c r="OCA22" s="397"/>
      <c r="OCB22" s="397"/>
      <c r="OCC22" s="397"/>
      <c r="OCD22" s="5"/>
      <c r="OCE22" s="5"/>
      <c r="OCF22" s="388"/>
      <c r="OCG22" s="387"/>
      <c r="OCH22" s="387"/>
      <c r="OCI22" s="387"/>
      <c r="OCJ22" s="387"/>
      <c r="OCK22" s="387"/>
      <c r="OCL22" s="387"/>
      <c r="OCM22" s="68"/>
      <c r="OCN22" s="68"/>
      <c r="OCO22" s="68"/>
      <c r="OCP22" s="68"/>
      <c r="OCQ22" s="68"/>
      <c r="OCR22" s="112"/>
      <c r="OCS22" s="112"/>
      <c r="OCT22" s="112"/>
      <c r="ODQ22" s="5"/>
      <c r="ODR22" s="397"/>
      <c r="ODS22" s="397"/>
      <c r="ODT22" s="397"/>
      <c r="ODU22" s="397"/>
      <c r="ODV22" s="397"/>
      <c r="ODW22" s="397"/>
      <c r="ODX22" s="397"/>
      <c r="ODY22" s="397"/>
      <c r="ODZ22" s="397"/>
      <c r="OEA22" s="397"/>
      <c r="OEB22" s="397"/>
      <c r="OEC22" s="397"/>
      <c r="OED22" s="397"/>
      <c r="OEE22" s="397"/>
      <c r="OEF22" s="397"/>
      <c r="OEG22" s="397"/>
      <c r="OEH22" s="397"/>
      <c r="OEI22" s="397"/>
      <c r="OEJ22" s="397"/>
      <c r="OEK22" s="397"/>
      <c r="OEL22" s="5"/>
      <c r="OEM22" s="5"/>
      <c r="OEN22" s="388"/>
      <c r="OEO22" s="387"/>
      <c r="OEP22" s="387"/>
      <c r="OEQ22" s="387"/>
      <c r="OER22" s="387"/>
      <c r="OES22" s="387"/>
      <c r="OET22" s="387"/>
      <c r="OEU22" s="68"/>
      <c r="OEV22" s="68"/>
      <c r="OEW22" s="68"/>
      <c r="OEX22" s="68"/>
      <c r="OEY22" s="68"/>
      <c r="OEZ22" s="112"/>
      <c r="OFA22" s="112"/>
      <c r="OFB22" s="112"/>
      <c r="OFY22" s="5"/>
      <c r="OFZ22" s="397"/>
      <c r="OGA22" s="397"/>
      <c r="OGB22" s="397"/>
      <c r="OGC22" s="397"/>
      <c r="OGD22" s="397"/>
      <c r="OGE22" s="397"/>
      <c r="OGF22" s="397"/>
      <c r="OGG22" s="397"/>
      <c r="OGH22" s="397"/>
      <c r="OGI22" s="397"/>
      <c r="OGJ22" s="397"/>
      <c r="OGK22" s="397"/>
      <c r="OGL22" s="397"/>
      <c r="OGM22" s="397"/>
      <c r="OGN22" s="397"/>
      <c r="OGO22" s="397"/>
      <c r="OGP22" s="397"/>
      <c r="OGQ22" s="397"/>
      <c r="OGR22" s="397"/>
      <c r="OGS22" s="397"/>
      <c r="OGT22" s="5"/>
      <c r="OGU22" s="5"/>
      <c r="OGV22" s="388"/>
      <c r="OGW22" s="387"/>
      <c r="OGX22" s="387"/>
      <c r="OGY22" s="387"/>
      <c r="OGZ22" s="387"/>
      <c r="OHA22" s="387"/>
      <c r="OHB22" s="387"/>
      <c r="OHC22" s="68"/>
      <c r="OHD22" s="68"/>
      <c r="OHE22" s="68"/>
      <c r="OHF22" s="68"/>
      <c r="OHG22" s="68"/>
      <c r="OHH22" s="112"/>
      <c r="OHI22" s="112"/>
      <c r="OHJ22" s="112"/>
      <c r="OIG22" s="5"/>
      <c r="OIH22" s="397"/>
      <c r="OII22" s="397"/>
      <c r="OIJ22" s="397"/>
      <c r="OIK22" s="397"/>
      <c r="OIL22" s="397"/>
      <c r="OIM22" s="397"/>
      <c r="OIN22" s="397"/>
      <c r="OIO22" s="397"/>
      <c r="OIP22" s="397"/>
      <c r="OIQ22" s="397"/>
      <c r="OIR22" s="397"/>
      <c r="OIS22" s="397"/>
      <c r="OIT22" s="397"/>
      <c r="OIU22" s="397"/>
      <c r="OIV22" s="397"/>
      <c r="OIW22" s="397"/>
      <c r="OIX22" s="397"/>
      <c r="OIY22" s="397"/>
      <c r="OIZ22" s="397"/>
      <c r="OJA22" s="397"/>
      <c r="OJB22" s="5"/>
      <c r="OJC22" s="5"/>
      <c r="OJD22" s="388"/>
      <c r="OJE22" s="387"/>
      <c r="OJF22" s="387"/>
      <c r="OJG22" s="387"/>
      <c r="OJH22" s="387"/>
      <c r="OJI22" s="387"/>
      <c r="OJJ22" s="387"/>
      <c r="OJK22" s="68"/>
      <c r="OJL22" s="68"/>
      <c r="OJM22" s="68"/>
      <c r="OJN22" s="68"/>
      <c r="OJO22" s="68"/>
      <c r="OJP22" s="112"/>
      <c r="OJQ22" s="112"/>
      <c r="OJR22" s="112"/>
      <c r="OKO22" s="5"/>
      <c r="OKP22" s="397"/>
      <c r="OKQ22" s="397"/>
      <c r="OKR22" s="397"/>
      <c r="OKS22" s="397"/>
      <c r="OKT22" s="397"/>
      <c r="OKU22" s="397"/>
      <c r="OKV22" s="397"/>
      <c r="OKW22" s="397"/>
      <c r="OKX22" s="397"/>
      <c r="OKY22" s="397"/>
      <c r="OKZ22" s="397"/>
      <c r="OLA22" s="397"/>
      <c r="OLB22" s="397"/>
      <c r="OLC22" s="397"/>
      <c r="OLD22" s="397"/>
      <c r="OLE22" s="397"/>
      <c r="OLF22" s="397"/>
      <c r="OLG22" s="397"/>
      <c r="OLH22" s="397"/>
      <c r="OLI22" s="397"/>
      <c r="OLJ22" s="5"/>
      <c r="OLK22" s="5"/>
      <c r="OLL22" s="388"/>
      <c r="OLM22" s="387"/>
      <c r="OLN22" s="387"/>
      <c r="OLO22" s="387"/>
      <c r="OLP22" s="387"/>
      <c r="OLQ22" s="387"/>
      <c r="OLR22" s="387"/>
      <c r="OLS22" s="68"/>
      <c r="OLT22" s="68"/>
      <c r="OLU22" s="68"/>
      <c r="OLV22" s="68"/>
      <c r="OLW22" s="68"/>
      <c r="OLX22" s="112"/>
      <c r="OLY22" s="112"/>
      <c r="OLZ22" s="112"/>
      <c r="OMW22" s="5"/>
      <c r="OMX22" s="397"/>
      <c r="OMY22" s="397"/>
      <c r="OMZ22" s="397"/>
      <c r="ONA22" s="397"/>
      <c r="ONB22" s="397"/>
      <c r="ONC22" s="397"/>
      <c r="OND22" s="397"/>
      <c r="ONE22" s="397"/>
      <c r="ONF22" s="397"/>
      <c r="ONG22" s="397"/>
      <c r="ONH22" s="397"/>
      <c r="ONI22" s="397"/>
      <c r="ONJ22" s="397"/>
      <c r="ONK22" s="397"/>
      <c r="ONL22" s="397"/>
      <c r="ONM22" s="397"/>
      <c r="ONN22" s="397"/>
      <c r="ONO22" s="397"/>
      <c r="ONP22" s="397"/>
      <c r="ONQ22" s="397"/>
      <c r="ONR22" s="5"/>
      <c r="ONS22" s="5"/>
      <c r="ONT22" s="388"/>
      <c r="ONU22" s="387"/>
      <c r="ONV22" s="387"/>
      <c r="ONW22" s="387"/>
      <c r="ONX22" s="387"/>
      <c r="ONY22" s="387"/>
      <c r="ONZ22" s="387"/>
      <c r="OOA22" s="68"/>
      <c r="OOB22" s="68"/>
      <c r="OOC22" s="68"/>
      <c r="OOD22" s="68"/>
      <c r="OOE22" s="68"/>
      <c r="OOF22" s="112"/>
      <c r="OOG22" s="112"/>
      <c r="OOH22" s="112"/>
      <c r="OPE22" s="5"/>
      <c r="OPF22" s="397"/>
      <c r="OPG22" s="397"/>
      <c r="OPH22" s="397"/>
      <c r="OPI22" s="397"/>
      <c r="OPJ22" s="397"/>
      <c r="OPK22" s="397"/>
      <c r="OPL22" s="397"/>
      <c r="OPM22" s="397"/>
      <c r="OPN22" s="397"/>
      <c r="OPO22" s="397"/>
      <c r="OPP22" s="397"/>
      <c r="OPQ22" s="397"/>
      <c r="OPR22" s="397"/>
      <c r="OPS22" s="397"/>
      <c r="OPT22" s="397"/>
      <c r="OPU22" s="397"/>
      <c r="OPV22" s="397"/>
      <c r="OPW22" s="397"/>
      <c r="OPX22" s="397"/>
      <c r="OPY22" s="397"/>
      <c r="OPZ22" s="5"/>
      <c r="OQA22" s="5"/>
      <c r="OQB22" s="388"/>
      <c r="OQC22" s="387"/>
      <c r="OQD22" s="387"/>
      <c r="OQE22" s="387"/>
      <c r="OQF22" s="387"/>
      <c r="OQG22" s="387"/>
      <c r="OQH22" s="387"/>
      <c r="OQI22" s="68"/>
      <c r="OQJ22" s="68"/>
      <c r="OQK22" s="68"/>
      <c r="OQL22" s="68"/>
      <c r="OQM22" s="68"/>
      <c r="OQN22" s="112"/>
      <c r="OQO22" s="112"/>
      <c r="OQP22" s="112"/>
      <c r="ORM22" s="5"/>
      <c r="ORN22" s="397"/>
      <c r="ORO22" s="397"/>
      <c r="ORP22" s="397"/>
      <c r="ORQ22" s="397"/>
      <c r="ORR22" s="397"/>
      <c r="ORS22" s="397"/>
      <c r="ORT22" s="397"/>
      <c r="ORU22" s="397"/>
      <c r="ORV22" s="397"/>
      <c r="ORW22" s="397"/>
      <c r="ORX22" s="397"/>
      <c r="ORY22" s="397"/>
      <c r="ORZ22" s="397"/>
      <c r="OSA22" s="397"/>
      <c r="OSB22" s="397"/>
      <c r="OSC22" s="397"/>
      <c r="OSD22" s="397"/>
      <c r="OSE22" s="397"/>
      <c r="OSF22" s="397"/>
      <c r="OSG22" s="397"/>
      <c r="OSH22" s="5"/>
      <c r="OSI22" s="5"/>
      <c r="OSJ22" s="388"/>
      <c r="OSK22" s="387"/>
      <c r="OSL22" s="387"/>
      <c r="OSM22" s="387"/>
      <c r="OSN22" s="387"/>
      <c r="OSO22" s="387"/>
      <c r="OSP22" s="387"/>
      <c r="OSQ22" s="68"/>
      <c r="OSR22" s="68"/>
      <c r="OSS22" s="68"/>
      <c r="OST22" s="68"/>
      <c r="OSU22" s="68"/>
      <c r="OSV22" s="112"/>
      <c r="OSW22" s="112"/>
      <c r="OSX22" s="112"/>
      <c r="OTU22" s="5"/>
      <c r="OTV22" s="397"/>
      <c r="OTW22" s="397"/>
      <c r="OTX22" s="397"/>
      <c r="OTY22" s="397"/>
      <c r="OTZ22" s="397"/>
      <c r="OUA22" s="397"/>
      <c r="OUB22" s="397"/>
      <c r="OUC22" s="397"/>
      <c r="OUD22" s="397"/>
      <c r="OUE22" s="397"/>
      <c r="OUF22" s="397"/>
      <c r="OUG22" s="397"/>
      <c r="OUH22" s="397"/>
      <c r="OUI22" s="397"/>
      <c r="OUJ22" s="397"/>
      <c r="OUK22" s="397"/>
      <c r="OUL22" s="397"/>
      <c r="OUM22" s="397"/>
      <c r="OUN22" s="397"/>
      <c r="OUO22" s="397"/>
      <c r="OUP22" s="5"/>
      <c r="OUQ22" s="5"/>
      <c r="OUR22" s="388"/>
      <c r="OUS22" s="387"/>
      <c r="OUT22" s="387"/>
      <c r="OUU22" s="387"/>
      <c r="OUV22" s="387"/>
      <c r="OUW22" s="387"/>
      <c r="OUX22" s="387"/>
      <c r="OUY22" s="68"/>
      <c r="OUZ22" s="68"/>
      <c r="OVA22" s="68"/>
      <c r="OVB22" s="68"/>
      <c r="OVC22" s="68"/>
      <c r="OVD22" s="112"/>
      <c r="OVE22" s="112"/>
      <c r="OVF22" s="112"/>
      <c r="OWC22" s="5"/>
      <c r="OWD22" s="397"/>
      <c r="OWE22" s="397"/>
      <c r="OWF22" s="397"/>
      <c r="OWG22" s="397"/>
      <c r="OWH22" s="397"/>
      <c r="OWI22" s="397"/>
      <c r="OWJ22" s="397"/>
      <c r="OWK22" s="397"/>
      <c r="OWL22" s="397"/>
      <c r="OWM22" s="397"/>
      <c r="OWN22" s="397"/>
      <c r="OWO22" s="397"/>
      <c r="OWP22" s="397"/>
      <c r="OWQ22" s="397"/>
      <c r="OWR22" s="397"/>
      <c r="OWS22" s="397"/>
      <c r="OWT22" s="397"/>
      <c r="OWU22" s="397"/>
      <c r="OWV22" s="397"/>
      <c r="OWW22" s="397"/>
      <c r="OWX22" s="5"/>
      <c r="OWY22" s="5"/>
      <c r="OWZ22" s="388"/>
      <c r="OXA22" s="387"/>
      <c r="OXB22" s="387"/>
      <c r="OXC22" s="387"/>
      <c r="OXD22" s="387"/>
      <c r="OXE22" s="387"/>
      <c r="OXF22" s="387"/>
      <c r="OXG22" s="68"/>
      <c r="OXH22" s="68"/>
      <c r="OXI22" s="68"/>
      <c r="OXJ22" s="68"/>
      <c r="OXK22" s="68"/>
      <c r="OXL22" s="112"/>
      <c r="OXM22" s="112"/>
      <c r="OXN22" s="112"/>
      <c r="OYK22" s="5"/>
      <c r="OYL22" s="397"/>
      <c r="OYM22" s="397"/>
      <c r="OYN22" s="397"/>
      <c r="OYO22" s="397"/>
      <c r="OYP22" s="397"/>
      <c r="OYQ22" s="397"/>
      <c r="OYR22" s="397"/>
      <c r="OYS22" s="397"/>
      <c r="OYT22" s="397"/>
      <c r="OYU22" s="397"/>
      <c r="OYV22" s="397"/>
      <c r="OYW22" s="397"/>
      <c r="OYX22" s="397"/>
      <c r="OYY22" s="397"/>
      <c r="OYZ22" s="397"/>
      <c r="OZA22" s="397"/>
      <c r="OZB22" s="397"/>
      <c r="OZC22" s="397"/>
      <c r="OZD22" s="397"/>
      <c r="OZE22" s="397"/>
      <c r="OZF22" s="5"/>
      <c r="OZG22" s="5"/>
      <c r="OZH22" s="388"/>
      <c r="OZI22" s="387"/>
      <c r="OZJ22" s="387"/>
      <c r="OZK22" s="387"/>
      <c r="OZL22" s="387"/>
      <c r="OZM22" s="387"/>
      <c r="OZN22" s="387"/>
      <c r="OZO22" s="68"/>
      <c r="OZP22" s="68"/>
      <c r="OZQ22" s="68"/>
      <c r="OZR22" s="68"/>
      <c r="OZS22" s="68"/>
      <c r="OZT22" s="112"/>
      <c r="OZU22" s="112"/>
      <c r="OZV22" s="112"/>
      <c r="PAS22" s="5"/>
      <c r="PAT22" s="397"/>
      <c r="PAU22" s="397"/>
      <c r="PAV22" s="397"/>
      <c r="PAW22" s="397"/>
      <c r="PAX22" s="397"/>
      <c r="PAY22" s="397"/>
      <c r="PAZ22" s="397"/>
      <c r="PBA22" s="397"/>
      <c r="PBB22" s="397"/>
      <c r="PBC22" s="397"/>
      <c r="PBD22" s="397"/>
      <c r="PBE22" s="397"/>
      <c r="PBF22" s="397"/>
      <c r="PBG22" s="397"/>
      <c r="PBH22" s="397"/>
      <c r="PBI22" s="397"/>
      <c r="PBJ22" s="397"/>
      <c r="PBK22" s="397"/>
      <c r="PBL22" s="397"/>
      <c r="PBM22" s="397"/>
      <c r="PBN22" s="5"/>
      <c r="PBO22" s="5"/>
      <c r="PBP22" s="388"/>
      <c r="PBQ22" s="387"/>
      <c r="PBR22" s="387"/>
      <c r="PBS22" s="387"/>
      <c r="PBT22" s="387"/>
      <c r="PBU22" s="387"/>
      <c r="PBV22" s="387"/>
      <c r="PBW22" s="68"/>
      <c r="PBX22" s="68"/>
      <c r="PBY22" s="68"/>
      <c r="PBZ22" s="68"/>
      <c r="PCA22" s="68"/>
      <c r="PCB22" s="112"/>
      <c r="PCC22" s="112"/>
      <c r="PCD22" s="112"/>
      <c r="PDA22" s="5"/>
      <c r="PDB22" s="397"/>
      <c r="PDC22" s="397"/>
      <c r="PDD22" s="397"/>
      <c r="PDE22" s="397"/>
      <c r="PDF22" s="397"/>
      <c r="PDG22" s="397"/>
      <c r="PDH22" s="397"/>
      <c r="PDI22" s="397"/>
      <c r="PDJ22" s="397"/>
      <c r="PDK22" s="397"/>
      <c r="PDL22" s="397"/>
      <c r="PDM22" s="397"/>
      <c r="PDN22" s="397"/>
      <c r="PDO22" s="397"/>
      <c r="PDP22" s="397"/>
      <c r="PDQ22" s="397"/>
      <c r="PDR22" s="397"/>
      <c r="PDS22" s="397"/>
      <c r="PDT22" s="397"/>
      <c r="PDU22" s="397"/>
      <c r="PDV22" s="5"/>
      <c r="PDW22" s="5"/>
      <c r="PDX22" s="388"/>
      <c r="PDY22" s="387"/>
      <c r="PDZ22" s="387"/>
      <c r="PEA22" s="387"/>
      <c r="PEB22" s="387"/>
      <c r="PEC22" s="387"/>
      <c r="PED22" s="387"/>
      <c r="PEE22" s="68"/>
      <c r="PEF22" s="68"/>
      <c r="PEG22" s="68"/>
      <c r="PEH22" s="68"/>
      <c r="PEI22" s="68"/>
      <c r="PEJ22" s="112"/>
      <c r="PEK22" s="112"/>
      <c r="PEL22" s="112"/>
      <c r="PFI22" s="5"/>
      <c r="PFJ22" s="397"/>
      <c r="PFK22" s="397"/>
      <c r="PFL22" s="397"/>
      <c r="PFM22" s="397"/>
      <c r="PFN22" s="397"/>
      <c r="PFO22" s="397"/>
      <c r="PFP22" s="397"/>
      <c r="PFQ22" s="397"/>
      <c r="PFR22" s="397"/>
      <c r="PFS22" s="397"/>
      <c r="PFT22" s="397"/>
      <c r="PFU22" s="397"/>
      <c r="PFV22" s="397"/>
      <c r="PFW22" s="397"/>
      <c r="PFX22" s="397"/>
      <c r="PFY22" s="397"/>
      <c r="PFZ22" s="397"/>
      <c r="PGA22" s="397"/>
      <c r="PGB22" s="397"/>
      <c r="PGC22" s="397"/>
      <c r="PGD22" s="5"/>
      <c r="PGE22" s="5"/>
      <c r="PGF22" s="388"/>
      <c r="PGG22" s="387"/>
      <c r="PGH22" s="387"/>
      <c r="PGI22" s="387"/>
      <c r="PGJ22" s="387"/>
      <c r="PGK22" s="387"/>
      <c r="PGL22" s="387"/>
      <c r="PGM22" s="68"/>
      <c r="PGN22" s="68"/>
      <c r="PGO22" s="68"/>
      <c r="PGP22" s="68"/>
      <c r="PGQ22" s="68"/>
      <c r="PGR22" s="112"/>
      <c r="PGS22" s="112"/>
      <c r="PGT22" s="112"/>
      <c r="PHQ22" s="5"/>
      <c r="PHR22" s="397"/>
      <c r="PHS22" s="397"/>
      <c r="PHT22" s="397"/>
      <c r="PHU22" s="397"/>
      <c r="PHV22" s="397"/>
      <c r="PHW22" s="397"/>
      <c r="PHX22" s="397"/>
      <c r="PHY22" s="397"/>
      <c r="PHZ22" s="397"/>
      <c r="PIA22" s="397"/>
      <c r="PIB22" s="397"/>
      <c r="PIC22" s="397"/>
      <c r="PID22" s="397"/>
      <c r="PIE22" s="397"/>
      <c r="PIF22" s="397"/>
      <c r="PIG22" s="397"/>
      <c r="PIH22" s="397"/>
      <c r="PII22" s="397"/>
      <c r="PIJ22" s="397"/>
      <c r="PIK22" s="397"/>
      <c r="PIL22" s="5"/>
      <c r="PIM22" s="5"/>
      <c r="PIN22" s="388"/>
      <c r="PIO22" s="387"/>
      <c r="PIP22" s="387"/>
      <c r="PIQ22" s="387"/>
      <c r="PIR22" s="387"/>
      <c r="PIS22" s="387"/>
      <c r="PIT22" s="387"/>
      <c r="PIU22" s="68"/>
      <c r="PIV22" s="68"/>
      <c r="PIW22" s="68"/>
      <c r="PIX22" s="68"/>
      <c r="PIY22" s="68"/>
      <c r="PIZ22" s="112"/>
      <c r="PJA22" s="112"/>
      <c r="PJB22" s="112"/>
      <c r="PJY22" s="5"/>
      <c r="PJZ22" s="397"/>
      <c r="PKA22" s="397"/>
      <c r="PKB22" s="397"/>
      <c r="PKC22" s="397"/>
      <c r="PKD22" s="397"/>
      <c r="PKE22" s="397"/>
      <c r="PKF22" s="397"/>
      <c r="PKG22" s="397"/>
      <c r="PKH22" s="397"/>
      <c r="PKI22" s="397"/>
      <c r="PKJ22" s="397"/>
      <c r="PKK22" s="397"/>
      <c r="PKL22" s="397"/>
      <c r="PKM22" s="397"/>
      <c r="PKN22" s="397"/>
      <c r="PKO22" s="397"/>
      <c r="PKP22" s="397"/>
      <c r="PKQ22" s="397"/>
      <c r="PKR22" s="397"/>
      <c r="PKS22" s="397"/>
      <c r="PKT22" s="5"/>
      <c r="PKU22" s="5"/>
      <c r="PKV22" s="388"/>
      <c r="PKW22" s="387"/>
      <c r="PKX22" s="387"/>
      <c r="PKY22" s="387"/>
      <c r="PKZ22" s="387"/>
      <c r="PLA22" s="387"/>
      <c r="PLB22" s="387"/>
      <c r="PLC22" s="68"/>
      <c r="PLD22" s="68"/>
      <c r="PLE22" s="68"/>
      <c r="PLF22" s="68"/>
      <c r="PLG22" s="68"/>
      <c r="PLH22" s="112"/>
      <c r="PLI22" s="112"/>
      <c r="PLJ22" s="112"/>
      <c r="PMG22" s="5"/>
      <c r="PMH22" s="397"/>
      <c r="PMI22" s="397"/>
      <c r="PMJ22" s="397"/>
      <c r="PMK22" s="397"/>
      <c r="PML22" s="397"/>
      <c r="PMM22" s="397"/>
      <c r="PMN22" s="397"/>
      <c r="PMO22" s="397"/>
      <c r="PMP22" s="397"/>
      <c r="PMQ22" s="397"/>
      <c r="PMR22" s="397"/>
      <c r="PMS22" s="397"/>
      <c r="PMT22" s="397"/>
      <c r="PMU22" s="397"/>
      <c r="PMV22" s="397"/>
      <c r="PMW22" s="397"/>
      <c r="PMX22" s="397"/>
      <c r="PMY22" s="397"/>
      <c r="PMZ22" s="397"/>
      <c r="PNA22" s="397"/>
      <c r="PNB22" s="5"/>
      <c r="PNC22" s="5"/>
      <c r="PND22" s="388"/>
      <c r="PNE22" s="387"/>
      <c r="PNF22" s="387"/>
      <c r="PNG22" s="387"/>
      <c r="PNH22" s="387"/>
      <c r="PNI22" s="387"/>
      <c r="PNJ22" s="387"/>
      <c r="PNK22" s="68"/>
      <c r="PNL22" s="68"/>
      <c r="PNM22" s="68"/>
      <c r="PNN22" s="68"/>
      <c r="PNO22" s="68"/>
      <c r="PNP22" s="112"/>
      <c r="PNQ22" s="112"/>
      <c r="PNR22" s="112"/>
      <c r="POO22" s="5"/>
      <c r="POP22" s="397"/>
      <c r="POQ22" s="397"/>
      <c r="POR22" s="397"/>
      <c r="POS22" s="397"/>
      <c r="POT22" s="397"/>
      <c r="POU22" s="397"/>
      <c r="POV22" s="397"/>
      <c r="POW22" s="397"/>
      <c r="POX22" s="397"/>
      <c r="POY22" s="397"/>
      <c r="POZ22" s="397"/>
      <c r="PPA22" s="397"/>
      <c r="PPB22" s="397"/>
      <c r="PPC22" s="397"/>
      <c r="PPD22" s="397"/>
      <c r="PPE22" s="397"/>
      <c r="PPF22" s="397"/>
      <c r="PPG22" s="397"/>
      <c r="PPH22" s="397"/>
      <c r="PPI22" s="397"/>
      <c r="PPJ22" s="5"/>
      <c r="PPK22" s="5"/>
      <c r="PPL22" s="388"/>
      <c r="PPM22" s="387"/>
      <c r="PPN22" s="387"/>
      <c r="PPO22" s="387"/>
      <c r="PPP22" s="387"/>
      <c r="PPQ22" s="387"/>
      <c r="PPR22" s="387"/>
      <c r="PPS22" s="68"/>
      <c r="PPT22" s="68"/>
      <c r="PPU22" s="68"/>
      <c r="PPV22" s="68"/>
      <c r="PPW22" s="68"/>
      <c r="PPX22" s="112"/>
      <c r="PPY22" s="112"/>
      <c r="PPZ22" s="112"/>
      <c r="PQW22" s="5"/>
      <c r="PQX22" s="397"/>
      <c r="PQY22" s="397"/>
      <c r="PQZ22" s="397"/>
      <c r="PRA22" s="397"/>
      <c r="PRB22" s="397"/>
      <c r="PRC22" s="397"/>
      <c r="PRD22" s="397"/>
      <c r="PRE22" s="397"/>
      <c r="PRF22" s="397"/>
      <c r="PRG22" s="397"/>
      <c r="PRH22" s="397"/>
      <c r="PRI22" s="397"/>
      <c r="PRJ22" s="397"/>
      <c r="PRK22" s="397"/>
      <c r="PRL22" s="397"/>
      <c r="PRM22" s="397"/>
      <c r="PRN22" s="397"/>
      <c r="PRO22" s="397"/>
      <c r="PRP22" s="397"/>
      <c r="PRQ22" s="397"/>
      <c r="PRR22" s="5"/>
      <c r="PRS22" s="5"/>
      <c r="PRT22" s="388"/>
      <c r="PRU22" s="387"/>
      <c r="PRV22" s="387"/>
      <c r="PRW22" s="387"/>
      <c r="PRX22" s="387"/>
      <c r="PRY22" s="387"/>
      <c r="PRZ22" s="387"/>
      <c r="PSA22" s="68"/>
      <c r="PSB22" s="68"/>
      <c r="PSC22" s="68"/>
      <c r="PSD22" s="68"/>
      <c r="PSE22" s="68"/>
      <c r="PSF22" s="112"/>
      <c r="PSG22" s="112"/>
      <c r="PSH22" s="112"/>
      <c r="PTE22" s="5"/>
      <c r="PTF22" s="397"/>
      <c r="PTG22" s="397"/>
      <c r="PTH22" s="397"/>
      <c r="PTI22" s="397"/>
      <c r="PTJ22" s="397"/>
      <c r="PTK22" s="397"/>
      <c r="PTL22" s="397"/>
      <c r="PTM22" s="397"/>
      <c r="PTN22" s="397"/>
      <c r="PTO22" s="397"/>
      <c r="PTP22" s="397"/>
      <c r="PTQ22" s="397"/>
      <c r="PTR22" s="397"/>
      <c r="PTS22" s="397"/>
      <c r="PTT22" s="397"/>
      <c r="PTU22" s="397"/>
      <c r="PTV22" s="397"/>
      <c r="PTW22" s="397"/>
      <c r="PTX22" s="397"/>
      <c r="PTY22" s="397"/>
      <c r="PTZ22" s="5"/>
      <c r="PUA22" s="5"/>
      <c r="PUB22" s="388"/>
      <c r="PUC22" s="387"/>
      <c r="PUD22" s="387"/>
      <c r="PUE22" s="387"/>
      <c r="PUF22" s="387"/>
      <c r="PUG22" s="387"/>
      <c r="PUH22" s="387"/>
      <c r="PUI22" s="68"/>
      <c r="PUJ22" s="68"/>
      <c r="PUK22" s="68"/>
      <c r="PUL22" s="68"/>
      <c r="PUM22" s="68"/>
      <c r="PUN22" s="112"/>
      <c r="PUO22" s="112"/>
      <c r="PUP22" s="112"/>
      <c r="PVM22" s="5"/>
      <c r="PVN22" s="397"/>
      <c r="PVO22" s="397"/>
      <c r="PVP22" s="397"/>
      <c r="PVQ22" s="397"/>
      <c r="PVR22" s="397"/>
      <c r="PVS22" s="397"/>
      <c r="PVT22" s="397"/>
      <c r="PVU22" s="397"/>
      <c r="PVV22" s="397"/>
      <c r="PVW22" s="397"/>
      <c r="PVX22" s="397"/>
      <c r="PVY22" s="397"/>
      <c r="PVZ22" s="397"/>
      <c r="PWA22" s="397"/>
      <c r="PWB22" s="397"/>
      <c r="PWC22" s="397"/>
      <c r="PWD22" s="397"/>
      <c r="PWE22" s="397"/>
      <c r="PWF22" s="397"/>
      <c r="PWG22" s="397"/>
      <c r="PWH22" s="5"/>
      <c r="PWI22" s="5"/>
      <c r="PWJ22" s="388"/>
      <c r="PWK22" s="387"/>
      <c r="PWL22" s="387"/>
      <c r="PWM22" s="387"/>
      <c r="PWN22" s="387"/>
      <c r="PWO22" s="387"/>
      <c r="PWP22" s="387"/>
      <c r="PWQ22" s="68"/>
      <c r="PWR22" s="68"/>
      <c r="PWS22" s="68"/>
      <c r="PWT22" s="68"/>
      <c r="PWU22" s="68"/>
      <c r="PWV22" s="112"/>
      <c r="PWW22" s="112"/>
      <c r="PWX22" s="112"/>
      <c r="PXU22" s="5"/>
      <c r="PXV22" s="397"/>
      <c r="PXW22" s="397"/>
      <c r="PXX22" s="397"/>
      <c r="PXY22" s="397"/>
      <c r="PXZ22" s="397"/>
      <c r="PYA22" s="397"/>
      <c r="PYB22" s="397"/>
      <c r="PYC22" s="397"/>
      <c r="PYD22" s="397"/>
      <c r="PYE22" s="397"/>
      <c r="PYF22" s="397"/>
      <c r="PYG22" s="397"/>
      <c r="PYH22" s="397"/>
      <c r="PYI22" s="397"/>
      <c r="PYJ22" s="397"/>
      <c r="PYK22" s="397"/>
      <c r="PYL22" s="397"/>
      <c r="PYM22" s="397"/>
      <c r="PYN22" s="397"/>
      <c r="PYO22" s="397"/>
      <c r="PYP22" s="5"/>
      <c r="PYQ22" s="5"/>
      <c r="PYR22" s="388"/>
      <c r="PYS22" s="387"/>
      <c r="PYT22" s="387"/>
      <c r="PYU22" s="387"/>
      <c r="PYV22" s="387"/>
      <c r="PYW22" s="387"/>
      <c r="PYX22" s="387"/>
      <c r="PYY22" s="68"/>
      <c r="PYZ22" s="68"/>
      <c r="PZA22" s="68"/>
      <c r="PZB22" s="68"/>
      <c r="PZC22" s="68"/>
      <c r="PZD22" s="112"/>
      <c r="PZE22" s="112"/>
      <c r="PZF22" s="112"/>
      <c r="QAC22" s="5"/>
      <c r="QAD22" s="397"/>
      <c r="QAE22" s="397"/>
      <c r="QAF22" s="397"/>
      <c r="QAG22" s="397"/>
      <c r="QAH22" s="397"/>
      <c r="QAI22" s="397"/>
      <c r="QAJ22" s="397"/>
      <c r="QAK22" s="397"/>
      <c r="QAL22" s="397"/>
      <c r="QAM22" s="397"/>
      <c r="QAN22" s="397"/>
      <c r="QAO22" s="397"/>
      <c r="QAP22" s="397"/>
      <c r="QAQ22" s="397"/>
      <c r="QAR22" s="397"/>
      <c r="QAS22" s="397"/>
      <c r="QAT22" s="397"/>
      <c r="QAU22" s="397"/>
      <c r="QAV22" s="397"/>
      <c r="QAW22" s="397"/>
      <c r="QAX22" s="5"/>
      <c r="QAY22" s="5"/>
      <c r="QAZ22" s="388"/>
      <c r="QBA22" s="387"/>
      <c r="QBB22" s="387"/>
      <c r="QBC22" s="387"/>
      <c r="QBD22" s="387"/>
      <c r="QBE22" s="387"/>
      <c r="QBF22" s="387"/>
      <c r="QBG22" s="68"/>
      <c r="QBH22" s="68"/>
      <c r="QBI22" s="68"/>
      <c r="QBJ22" s="68"/>
      <c r="QBK22" s="68"/>
      <c r="QBL22" s="112"/>
      <c r="QBM22" s="112"/>
      <c r="QBN22" s="112"/>
      <c r="QCK22" s="5"/>
      <c r="QCL22" s="397"/>
      <c r="QCM22" s="397"/>
      <c r="QCN22" s="397"/>
      <c r="QCO22" s="397"/>
      <c r="QCP22" s="397"/>
      <c r="QCQ22" s="397"/>
      <c r="QCR22" s="397"/>
      <c r="QCS22" s="397"/>
      <c r="QCT22" s="397"/>
      <c r="QCU22" s="397"/>
      <c r="QCV22" s="397"/>
      <c r="QCW22" s="397"/>
      <c r="QCX22" s="397"/>
      <c r="QCY22" s="397"/>
      <c r="QCZ22" s="397"/>
      <c r="QDA22" s="397"/>
      <c r="QDB22" s="397"/>
      <c r="QDC22" s="397"/>
      <c r="QDD22" s="397"/>
      <c r="QDE22" s="397"/>
      <c r="QDF22" s="5"/>
      <c r="QDG22" s="5"/>
      <c r="QDH22" s="388"/>
      <c r="QDI22" s="387"/>
      <c r="QDJ22" s="387"/>
      <c r="QDK22" s="387"/>
      <c r="QDL22" s="387"/>
      <c r="QDM22" s="387"/>
      <c r="QDN22" s="387"/>
      <c r="QDO22" s="68"/>
      <c r="QDP22" s="68"/>
      <c r="QDQ22" s="68"/>
      <c r="QDR22" s="68"/>
      <c r="QDS22" s="68"/>
      <c r="QDT22" s="112"/>
      <c r="QDU22" s="112"/>
      <c r="QDV22" s="112"/>
      <c r="QES22" s="5"/>
      <c r="QET22" s="397"/>
      <c r="QEU22" s="397"/>
      <c r="QEV22" s="397"/>
      <c r="QEW22" s="397"/>
      <c r="QEX22" s="397"/>
      <c r="QEY22" s="397"/>
      <c r="QEZ22" s="397"/>
      <c r="QFA22" s="397"/>
      <c r="QFB22" s="397"/>
      <c r="QFC22" s="397"/>
      <c r="QFD22" s="397"/>
      <c r="QFE22" s="397"/>
      <c r="QFF22" s="397"/>
      <c r="QFG22" s="397"/>
      <c r="QFH22" s="397"/>
      <c r="QFI22" s="397"/>
      <c r="QFJ22" s="397"/>
      <c r="QFK22" s="397"/>
      <c r="QFL22" s="397"/>
      <c r="QFM22" s="397"/>
      <c r="QFN22" s="5"/>
      <c r="QFO22" s="5"/>
      <c r="QFP22" s="388"/>
      <c r="QFQ22" s="387"/>
      <c r="QFR22" s="387"/>
      <c r="QFS22" s="387"/>
      <c r="QFT22" s="387"/>
      <c r="QFU22" s="387"/>
      <c r="QFV22" s="387"/>
      <c r="QFW22" s="68"/>
      <c r="QFX22" s="68"/>
      <c r="QFY22" s="68"/>
      <c r="QFZ22" s="68"/>
      <c r="QGA22" s="68"/>
      <c r="QGB22" s="112"/>
      <c r="QGC22" s="112"/>
      <c r="QGD22" s="112"/>
      <c r="QHA22" s="5"/>
      <c r="QHB22" s="397"/>
      <c r="QHC22" s="397"/>
      <c r="QHD22" s="397"/>
      <c r="QHE22" s="397"/>
      <c r="QHF22" s="397"/>
      <c r="QHG22" s="397"/>
      <c r="QHH22" s="397"/>
      <c r="QHI22" s="397"/>
      <c r="QHJ22" s="397"/>
      <c r="QHK22" s="397"/>
      <c r="QHL22" s="397"/>
      <c r="QHM22" s="397"/>
      <c r="QHN22" s="397"/>
      <c r="QHO22" s="397"/>
      <c r="QHP22" s="397"/>
      <c r="QHQ22" s="397"/>
      <c r="QHR22" s="397"/>
      <c r="QHS22" s="397"/>
      <c r="QHT22" s="397"/>
      <c r="QHU22" s="397"/>
      <c r="QHV22" s="5"/>
      <c r="QHW22" s="5"/>
      <c r="QHX22" s="388"/>
      <c r="QHY22" s="387"/>
      <c r="QHZ22" s="387"/>
      <c r="QIA22" s="387"/>
      <c r="QIB22" s="387"/>
      <c r="QIC22" s="387"/>
      <c r="QID22" s="387"/>
      <c r="QIE22" s="68"/>
      <c r="QIF22" s="68"/>
      <c r="QIG22" s="68"/>
      <c r="QIH22" s="68"/>
      <c r="QII22" s="68"/>
      <c r="QIJ22" s="112"/>
      <c r="QIK22" s="112"/>
      <c r="QIL22" s="112"/>
      <c r="QJI22" s="5"/>
      <c r="QJJ22" s="397"/>
      <c r="QJK22" s="397"/>
      <c r="QJL22" s="397"/>
      <c r="QJM22" s="397"/>
      <c r="QJN22" s="397"/>
      <c r="QJO22" s="397"/>
      <c r="QJP22" s="397"/>
      <c r="QJQ22" s="397"/>
      <c r="QJR22" s="397"/>
      <c r="QJS22" s="397"/>
      <c r="QJT22" s="397"/>
      <c r="QJU22" s="397"/>
      <c r="QJV22" s="397"/>
      <c r="QJW22" s="397"/>
      <c r="QJX22" s="397"/>
      <c r="QJY22" s="397"/>
      <c r="QJZ22" s="397"/>
      <c r="QKA22" s="397"/>
      <c r="QKB22" s="397"/>
      <c r="QKC22" s="397"/>
      <c r="QKD22" s="5"/>
      <c r="QKE22" s="5"/>
      <c r="QKF22" s="388"/>
      <c r="QKG22" s="387"/>
      <c r="QKH22" s="387"/>
      <c r="QKI22" s="387"/>
      <c r="QKJ22" s="387"/>
      <c r="QKK22" s="387"/>
      <c r="QKL22" s="387"/>
      <c r="QKM22" s="68"/>
      <c r="QKN22" s="68"/>
      <c r="QKO22" s="68"/>
      <c r="QKP22" s="68"/>
      <c r="QKQ22" s="68"/>
      <c r="QKR22" s="112"/>
      <c r="QKS22" s="112"/>
      <c r="QKT22" s="112"/>
      <c r="QLQ22" s="5"/>
      <c r="QLR22" s="397"/>
      <c r="QLS22" s="397"/>
      <c r="QLT22" s="397"/>
      <c r="QLU22" s="397"/>
      <c r="QLV22" s="397"/>
      <c r="QLW22" s="397"/>
      <c r="QLX22" s="397"/>
      <c r="QLY22" s="397"/>
      <c r="QLZ22" s="397"/>
      <c r="QMA22" s="397"/>
      <c r="QMB22" s="397"/>
      <c r="QMC22" s="397"/>
      <c r="QMD22" s="397"/>
      <c r="QME22" s="397"/>
      <c r="QMF22" s="397"/>
      <c r="QMG22" s="397"/>
      <c r="QMH22" s="397"/>
      <c r="QMI22" s="397"/>
      <c r="QMJ22" s="397"/>
      <c r="QMK22" s="397"/>
      <c r="QML22" s="5"/>
      <c r="QMM22" s="5"/>
      <c r="QMN22" s="388"/>
      <c r="QMO22" s="387"/>
      <c r="QMP22" s="387"/>
      <c r="QMQ22" s="387"/>
      <c r="QMR22" s="387"/>
      <c r="QMS22" s="387"/>
      <c r="QMT22" s="387"/>
      <c r="QMU22" s="68"/>
      <c r="QMV22" s="68"/>
      <c r="QMW22" s="68"/>
      <c r="QMX22" s="68"/>
      <c r="QMY22" s="68"/>
      <c r="QMZ22" s="112"/>
      <c r="QNA22" s="112"/>
      <c r="QNB22" s="112"/>
      <c r="QNY22" s="5"/>
      <c r="QNZ22" s="397"/>
      <c r="QOA22" s="397"/>
      <c r="QOB22" s="397"/>
      <c r="QOC22" s="397"/>
      <c r="QOD22" s="397"/>
      <c r="QOE22" s="397"/>
      <c r="QOF22" s="397"/>
      <c r="QOG22" s="397"/>
      <c r="QOH22" s="397"/>
      <c r="QOI22" s="397"/>
      <c r="QOJ22" s="397"/>
      <c r="QOK22" s="397"/>
      <c r="QOL22" s="397"/>
      <c r="QOM22" s="397"/>
      <c r="QON22" s="397"/>
      <c r="QOO22" s="397"/>
      <c r="QOP22" s="397"/>
      <c r="QOQ22" s="397"/>
      <c r="QOR22" s="397"/>
      <c r="QOS22" s="397"/>
      <c r="QOT22" s="5"/>
      <c r="QOU22" s="5"/>
      <c r="QOV22" s="388"/>
      <c r="QOW22" s="387"/>
      <c r="QOX22" s="387"/>
      <c r="QOY22" s="387"/>
      <c r="QOZ22" s="387"/>
      <c r="QPA22" s="387"/>
      <c r="QPB22" s="387"/>
      <c r="QPC22" s="68"/>
      <c r="QPD22" s="68"/>
      <c r="QPE22" s="68"/>
      <c r="QPF22" s="68"/>
      <c r="QPG22" s="68"/>
      <c r="QPH22" s="112"/>
      <c r="QPI22" s="112"/>
      <c r="QPJ22" s="112"/>
      <c r="QQG22" s="5"/>
      <c r="QQH22" s="397"/>
      <c r="QQI22" s="397"/>
      <c r="QQJ22" s="397"/>
      <c r="QQK22" s="397"/>
      <c r="QQL22" s="397"/>
      <c r="QQM22" s="397"/>
      <c r="QQN22" s="397"/>
      <c r="QQO22" s="397"/>
      <c r="QQP22" s="397"/>
      <c r="QQQ22" s="397"/>
      <c r="QQR22" s="397"/>
      <c r="QQS22" s="397"/>
      <c r="QQT22" s="397"/>
      <c r="QQU22" s="397"/>
      <c r="QQV22" s="397"/>
      <c r="QQW22" s="397"/>
      <c r="QQX22" s="397"/>
      <c r="QQY22" s="397"/>
      <c r="QQZ22" s="397"/>
      <c r="QRA22" s="397"/>
      <c r="QRB22" s="5"/>
      <c r="QRC22" s="5"/>
      <c r="QRD22" s="388"/>
      <c r="QRE22" s="387"/>
      <c r="QRF22" s="387"/>
      <c r="QRG22" s="387"/>
      <c r="QRH22" s="387"/>
      <c r="QRI22" s="387"/>
      <c r="QRJ22" s="387"/>
      <c r="QRK22" s="68"/>
      <c r="QRL22" s="68"/>
      <c r="QRM22" s="68"/>
      <c r="QRN22" s="68"/>
      <c r="QRO22" s="68"/>
      <c r="QRP22" s="112"/>
      <c r="QRQ22" s="112"/>
      <c r="QRR22" s="112"/>
      <c r="QSO22" s="5"/>
      <c r="QSP22" s="397"/>
      <c r="QSQ22" s="397"/>
      <c r="QSR22" s="397"/>
      <c r="QSS22" s="397"/>
      <c r="QST22" s="397"/>
      <c r="QSU22" s="397"/>
      <c r="QSV22" s="397"/>
      <c r="QSW22" s="397"/>
      <c r="QSX22" s="397"/>
      <c r="QSY22" s="397"/>
      <c r="QSZ22" s="397"/>
      <c r="QTA22" s="397"/>
      <c r="QTB22" s="397"/>
      <c r="QTC22" s="397"/>
      <c r="QTD22" s="397"/>
      <c r="QTE22" s="397"/>
      <c r="QTF22" s="397"/>
      <c r="QTG22" s="397"/>
      <c r="QTH22" s="397"/>
      <c r="QTI22" s="397"/>
      <c r="QTJ22" s="5"/>
      <c r="QTK22" s="5"/>
      <c r="QTL22" s="388"/>
      <c r="QTM22" s="387"/>
      <c r="QTN22" s="387"/>
      <c r="QTO22" s="387"/>
      <c r="QTP22" s="387"/>
      <c r="QTQ22" s="387"/>
      <c r="QTR22" s="387"/>
      <c r="QTS22" s="68"/>
      <c r="QTT22" s="68"/>
      <c r="QTU22" s="68"/>
      <c r="QTV22" s="68"/>
      <c r="QTW22" s="68"/>
      <c r="QTX22" s="112"/>
      <c r="QTY22" s="112"/>
      <c r="QTZ22" s="112"/>
      <c r="QUW22" s="5"/>
      <c r="QUX22" s="397"/>
      <c r="QUY22" s="397"/>
      <c r="QUZ22" s="397"/>
      <c r="QVA22" s="397"/>
      <c r="QVB22" s="397"/>
      <c r="QVC22" s="397"/>
      <c r="QVD22" s="397"/>
      <c r="QVE22" s="397"/>
      <c r="QVF22" s="397"/>
      <c r="QVG22" s="397"/>
      <c r="QVH22" s="397"/>
      <c r="QVI22" s="397"/>
      <c r="QVJ22" s="397"/>
      <c r="QVK22" s="397"/>
      <c r="QVL22" s="397"/>
      <c r="QVM22" s="397"/>
      <c r="QVN22" s="397"/>
      <c r="QVO22" s="397"/>
      <c r="QVP22" s="397"/>
      <c r="QVQ22" s="397"/>
      <c r="QVR22" s="5"/>
      <c r="QVS22" s="5"/>
      <c r="QVT22" s="388"/>
      <c r="QVU22" s="387"/>
      <c r="QVV22" s="387"/>
      <c r="QVW22" s="387"/>
      <c r="QVX22" s="387"/>
      <c r="QVY22" s="387"/>
      <c r="QVZ22" s="387"/>
      <c r="QWA22" s="68"/>
      <c r="QWB22" s="68"/>
      <c r="QWC22" s="68"/>
      <c r="QWD22" s="68"/>
      <c r="QWE22" s="68"/>
      <c r="QWF22" s="112"/>
      <c r="QWG22" s="112"/>
      <c r="QWH22" s="112"/>
      <c r="QXE22" s="5"/>
      <c r="QXF22" s="397"/>
      <c r="QXG22" s="397"/>
      <c r="QXH22" s="397"/>
      <c r="QXI22" s="397"/>
      <c r="QXJ22" s="397"/>
      <c r="QXK22" s="397"/>
      <c r="QXL22" s="397"/>
      <c r="QXM22" s="397"/>
      <c r="QXN22" s="397"/>
      <c r="QXO22" s="397"/>
      <c r="QXP22" s="397"/>
      <c r="QXQ22" s="397"/>
      <c r="QXR22" s="397"/>
      <c r="QXS22" s="397"/>
      <c r="QXT22" s="397"/>
      <c r="QXU22" s="397"/>
      <c r="QXV22" s="397"/>
      <c r="QXW22" s="397"/>
      <c r="QXX22" s="397"/>
      <c r="QXY22" s="397"/>
      <c r="QXZ22" s="5"/>
      <c r="QYA22" s="5"/>
      <c r="QYB22" s="388"/>
      <c r="QYC22" s="387"/>
      <c r="QYD22" s="387"/>
      <c r="QYE22" s="387"/>
      <c r="QYF22" s="387"/>
      <c r="QYG22" s="387"/>
      <c r="QYH22" s="387"/>
      <c r="QYI22" s="68"/>
      <c r="QYJ22" s="68"/>
      <c r="QYK22" s="68"/>
      <c r="QYL22" s="68"/>
      <c r="QYM22" s="68"/>
      <c r="QYN22" s="112"/>
      <c r="QYO22" s="112"/>
      <c r="QYP22" s="112"/>
      <c r="QZM22" s="5"/>
      <c r="QZN22" s="397"/>
      <c r="QZO22" s="397"/>
      <c r="QZP22" s="397"/>
      <c r="QZQ22" s="397"/>
      <c r="QZR22" s="397"/>
      <c r="QZS22" s="397"/>
      <c r="QZT22" s="397"/>
      <c r="QZU22" s="397"/>
      <c r="QZV22" s="397"/>
      <c r="QZW22" s="397"/>
      <c r="QZX22" s="397"/>
      <c r="QZY22" s="397"/>
      <c r="QZZ22" s="397"/>
      <c r="RAA22" s="397"/>
      <c r="RAB22" s="397"/>
      <c r="RAC22" s="397"/>
      <c r="RAD22" s="397"/>
      <c r="RAE22" s="397"/>
      <c r="RAF22" s="397"/>
      <c r="RAG22" s="397"/>
      <c r="RAH22" s="5"/>
      <c r="RAI22" s="5"/>
      <c r="RAJ22" s="388"/>
      <c r="RAK22" s="387"/>
      <c r="RAL22" s="387"/>
      <c r="RAM22" s="387"/>
      <c r="RAN22" s="387"/>
      <c r="RAO22" s="387"/>
      <c r="RAP22" s="387"/>
      <c r="RAQ22" s="68"/>
      <c r="RAR22" s="68"/>
      <c r="RAS22" s="68"/>
      <c r="RAT22" s="68"/>
      <c r="RAU22" s="68"/>
      <c r="RAV22" s="112"/>
      <c r="RAW22" s="112"/>
      <c r="RAX22" s="112"/>
      <c r="RBU22" s="5"/>
      <c r="RBV22" s="397"/>
      <c r="RBW22" s="397"/>
      <c r="RBX22" s="397"/>
      <c r="RBY22" s="397"/>
      <c r="RBZ22" s="397"/>
      <c r="RCA22" s="397"/>
      <c r="RCB22" s="397"/>
      <c r="RCC22" s="397"/>
      <c r="RCD22" s="397"/>
      <c r="RCE22" s="397"/>
      <c r="RCF22" s="397"/>
      <c r="RCG22" s="397"/>
      <c r="RCH22" s="397"/>
      <c r="RCI22" s="397"/>
      <c r="RCJ22" s="397"/>
      <c r="RCK22" s="397"/>
      <c r="RCL22" s="397"/>
      <c r="RCM22" s="397"/>
      <c r="RCN22" s="397"/>
      <c r="RCO22" s="397"/>
      <c r="RCP22" s="5"/>
      <c r="RCQ22" s="5"/>
      <c r="RCR22" s="388"/>
      <c r="RCS22" s="387"/>
      <c r="RCT22" s="387"/>
      <c r="RCU22" s="387"/>
      <c r="RCV22" s="387"/>
      <c r="RCW22" s="387"/>
      <c r="RCX22" s="387"/>
      <c r="RCY22" s="68"/>
      <c r="RCZ22" s="68"/>
      <c r="RDA22" s="68"/>
      <c r="RDB22" s="68"/>
      <c r="RDC22" s="68"/>
      <c r="RDD22" s="112"/>
      <c r="RDE22" s="112"/>
      <c r="RDF22" s="112"/>
      <c r="REC22" s="5"/>
      <c r="RED22" s="397"/>
      <c r="REE22" s="397"/>
      <c r="REF22" s="397"/>
      <c r="REG22" s="397"/>
      <c r="REH22" s="397"/>
      <c r="REI22" s="397"/>
      <c r="REJ22" s="397"/>
      <c r="REK22" s="397"/>
      <c r="REL22" s="397"/>
      <c r="REM22" s="397"/>
      <c r="REN22" s="397"/>
      <c r="REO22" s="397"/>
      <c r="REP22" s="397"/>
      <c r="REQ22" s="397"/>
      <c r="RER22" s="397"/>
      <c r="RES22" s="397"/>
      <c r="RET22" s="397"/>
      <c r="REU22" s="397"/>
      <c r="REV22" s="397"/>
      <c r="REW22" s="397"/>
      <c r="REX22" s="5"/>
      <c r="REY22" s="5"/>
      <c r="REZ22" s="388"/>
      <c r="RFA22" s="387"/>
      <c r="RFB22" s="387"/>
      <c r="RFC22" s="387"/>
      <c r="RFD22" s="387"/>
      <c r="RFE22" s="387"/>
      <c r="RFF22" s="387"/>
      <c r="RFG22" s="68"/>
      <c r="RFH22" s="68"/>
      <c r="RFI22" s="68"/>
      <c r="RFJ22" s="68"/>
      <c r="RFK22" s="68"/>
      <c r="RFL22" s="112"/>
      <c r="RFM22" s="112"/>
      <c r="RFN22" s="112"/>
      <c r="RGK22" s="5"/>
      <c r="RGL22" s="397"/>
      <c r="RGM22" s="397"/>
      <c r="RGN22" s="397"/>
      <c r="RGO22" s="397"/>
      <c r="RGP22" s="397"/>
      <c r="RGQ22" s="397"/>
      <c r="RGR22" s="397"/>
      <c r="RGS22" s="397"/>
      <c r="RGT22" s="397"/>
      <c r="RGU22" s="397"/>
      <c r="RGV22" s="397"/>
      <c r="RGW22" s="397"/>
      <c r="RGX22" s="397"/>
      <c r="RGY22" s="397"/>
      <c r="RGZ22" s="397"/>
      <c r="RHA22" s="397"/>
      <c r="RHB22" s="397"/>
      <c r="RHC22" s="397"/>
      <c r="RHD22" s="397"/>
      <c r="RHE22" s="397"/>
      <c r="RHF22" s="5"/>
      <c r="RHG22" s="5"/>
      <c r="RHH22" s="388"/>
      <c r="RHI22" s="387"/>
      <c r="RHJ22" s="387"/>
      <c r="RHK22" s="387"/>
      <c r="RHL22" s="387"/>
      <c r="RHM22" s="387"/>
      <c r="RHN22" s="387"/>
      <c r="RHO22" s="68"/>
      <c r="RHP22" s="68"/>
      <c r="RHQ22" s="68"/>
      <c r="RHR22" s="68"/>
      <c r="RHS22" s="68"/>
      <c r="RHT22" s="112"/>
      <c r="RHU22" s="112"/>
      <c r="RHV22" s="112"/>
      <c r="RIS22" s="5"/>
      <c r="RIT22" s="397"/>
      <c r="RIU22" s="397"/>
      <c r="RIV22" s="397"/>
      <c r="RIW22" s="397"/>
      <c r="RIX22" s="397"/>
      <c r="RIY22" s="397"/>
      <c r="RIZ22" s="397"/>
      <c r="RJA22" s="397"/>
      <c r="RJB22" s="397"/>
      <c r="RJC22" s="397"/>
      <c r="RJD22" s="397"/>
      <c r="RJE22" s="397"/>
      <c r="RJF22" s="397"/>
      <c r="RJG22" s="397"/>
      <c r="RJH22" s="397"/>
      <c r="RJI22" s="397"/>
      <c r="RJJ22" s="397"/>
      <c r="RJK22" s="397"/>
      <c r="RJL22" s="397"/>
      <c r="RJM22" s="397"/>
      <c r="RJN22" s="5"/>
      <c r="RJO22" s="5"/>
      <c r="RJP22" s="388"/>
      <c r="RJQ22" s="387"/>
      <c r="RJR22" s="387"/>
      <c r="RJS22" s="387"/>
      <c r="RJT22" s="387"/>
      <c r="RJU22" s="387"/>
      <c r="RJV22" s="387"/>
      <c r="RJW22" s="68"/>
      <c r="RJX22" s="68"/>
      <c r="RJY22" s="68"/>
      <c r="RJZ22" s="68"/>
      <c r="RKA22" s="68"/>
      <c r="RKB22" s="112"/>
      <c r="RKC22" s="112"/>
      <c r="RKD22" s="112"/>
      <c r="RLA22" s="5"/>
      <c r="RLB22" s="397"/>
      <c r="RLC22" s="397"/>
      <c r="RLD22" s="397"/>
      <c r="RLE22" s="397"/>
      <c r="RLF22" s="397"/>
      <c r="RLG22" s="397"/>
      <c r="RLH22" s="397"/>
      <c r="RLI22" s="397"/>
      <c r="RLJ22" s="397"/>
      <c r="RLK22" s="397"/>
      <c r="RLL22" s="397"/>
      <c r="RLM22" s="397"/>
      <c r="RLN22" s="397"/>
      <c r="RLO22" s="397"/>
      <c r="RLP22" s="397"/>
      <c r="RLQ22" s="397"/>
      <c r="RLR22" s="397"/>
      <c r="RLS22" s="397"/>
      <c r="RLT22" s="397"/>
      <c r="RLU22" s="397"/>
      <c r="RLV22" s="5"/>
      <c r="RLW22" s="5"/>
      <c r="RLX22" s="388"/>
      <c r="RLY22" s="387"/>
      <c r="RLZ22" s="387"/>
      <c r="RMA22" s="387"/>
      <c r="RMB22" s="387"/>
      <c r="RMC22" s="387"/>
      <c r="RMD22" s="387"/>
      <c r="RME22" s="68"/>
      <c r="RMF22" s="68"/>
      <c r="RMG22" s="68"/>
      <c r="RMH22" s="68"/>
      <c r="RMI22" s="68"/>
      <c r="RMJ22" s="112"/>
      <c r="RMK22" s="112"/>
      <c r="RML22" s="112"/>
      <c r="RNI22" s="5"/>
      <c r="RNJ22" s="397"/>
      <c r="RNK22" s="397"/>
      <c r="RNL22" s="397"/>
      <c r="RNM22" s="397"/>
      <c r="RNN22" s="397"/>
      <c r="RNO22" s="397"/>
      <c r="RNP22" s="397"/>
      <c r="RNQ22" s="397"/>
      <c r="RNR22" s="397"/>
      <c r="RNS22" s="397"/>
      <c r="RNT22" s="397"/>
      <c r="RNU22" s="397"/>
      <c r="RNV22" s="397"/>
      <c r="RNW22" s="397"/>
      <c r="RNX22" s="397"/>
      <c r="RNY22" s="397"/>
      <c r="RNZ22" s="397"/>
      <c r="ROA22" s="397"/>
      <c r="ROB22" s="397"/>
      <c r="ROC22" s="397"/>
      <c r="ROD22" s="5"/>
      <c r="ROE22" s="5"/>
      <c r="ROF22" s="388"/>
      <c r="ROG22" s="387"/>
      <c r="ROH22" s="387"/>
      <c r="ROI22" s="387"/>
      <c r="ROJ22" s="387"/>
      <c r="ROK22" s="387"/>
      <c r="ROL22" s="387"/>
      <c r="ROM22" s="68"/>
      <c r="RON22" s="68"/>
      <c r="ROO22" s="68"/>
      <c r="ROP22" s="68"/>
      <c r="ROQ22" s="68"/>
      <c r="ROR22" s="112"/>
      <c r="ROS22" s="112"/>
      <c r="ROT22" s="112"/>
      <c r="RPQ22" s="5"/>
      <c r="RPR22" s="397"/>
      <c r="RPS22" s="397"/>
      <c r="RPT22" s="397"/>
      <c r="RPU22" s="397"/>
      <c r="RPV22" s="397"/>
      <c r="RPW22" s="397"/>
      <c r="RPX22" s="397"/>
      <c r="RPY22" s="397"/>
      <c r="RPZ22" s="397"/>
      <c r="RQA22" s="397"/>
      <c r="RQB22" s="397"/>
      <c r="RQC22" s="397"/>
      <c r="RQD22" s="397"/>
      <c r="RQE22" s="397"/>
      <c r="RQF22" s="397"/>
      <c r="RQG22" s="397"/>
      <c r="RQH22" s="397"/>
      <c r="RQI22" s="397"/>
      <c r="RQJ22" s="397"/>
      <c r="RQK22" s="397"/>
      <c r="RQL22" s="5"/>
      <c r="RQM22" s="5"/>
      <c r="RQN22" s="388"/>
      <c r="RQO22" s="387"/>
      <c r="RQP22" s="387"/>
      <c r="RQQ22" s="387"/>
      <c r="RQR22" s="387"/>
      <c r="RQS22" s="387"/>
      <c r="RQT22" s="387"/>
      <c r="RQU22" s="68"/>
      <c r="RQV22" s="68"/>
      <c r="RQW22" s="68"/>
      <c r="RQX22" s="68"/>
      <c r="RQY22" s="68"/>
      <c r="RQZ22" s="112"/>
      <c r="RRA22" s="112"/>
      <c r="RRB22" s="112"/>
      <c r="RRY22" s="5"/>
      <c r="RRZ22" s="397"/>
      <c r="RSA22" s="397"/>
      <c r="RSB22" s="397"/>
      <c r="RSC22" s="397"/>
      <c r="RSD22" s="397"/>
      <c r="RSE22" s="397"/>
      <c r="RSF22" s="397"/>
      <c r="RSG22" s="397"/>
      <c r="RSH22" s="397"/>
      <c r="RSI22" s="397"/>
      <c r="RSJ22" s="397"/>
      <c r="RSK22" s="397"/>
      <c r="RSL22" s="397"/>
      <c r="RSM22" s="397"/>
      <c r="RSN22" s="397"/>
      <c r="RSO22" s="397"/>
      <c r="RSP22" s="397"/>
      <c r="RSQ22" s="397"/>
      <c r="RSR22" s="397"/>
      <c r="RSS22" s="397"/>
      <c r="RST22" s="5"/>
      <c r="RSU22" s="5"/>
      <c r="RSV22" s="388"/>
      <c r="RSW22" s="387"/>
      <c r="RSX22" s="387"/>
      <c r="RSY22" s="387"/>
      <c r="RSZ22" s="387"/>
      <c r="RTA22" s="387"/>
      <c r="RTB22" s="387"/>
      <c r="RTC22" s="68"/>
      <c r="RTD22" s="68"/>
      <c r="RTE22" s="68"/>
      <c r="RTF22" s="68"/>
      <c r="RTG22" s="68"/>
      <c r="RTH22" s="112"/>
      <c r="RTI22" s="112"/>
      <c r="RTJ22" s="112"/>
      <c r="RUG22" s="5"/>
      <c r="RUH22" s="397"/>
      <c r="RUI22" s="397"/>
      <c r="RUJ22" s="397"/>
      <c r="RUK22" s="397"/>
      <c r="RUL22" s="397"/>
      <c r="RUM22" s="397"/>
      <c r="RUN22" s="397"/>
      <c r="RUO22" s="397"/>
      <c r="RUP22" s="397"/>
      <c r="RUQ22" s="397"/>
      <c r="RUR22" s="397"/>
      <c r="RUS22" s="397"/>
      <c r="RUT22" s="397"/>
      <c r="RUU22" s="397"/>
      <c r="RUV22" s="397"/>
      <c r="RUW22" s="397"/>
      <c r="RUX22" s="397"/>
      <c r="RUY22" s="397"/>
      <c r="RUZ22" s="397"/>
      <c r="RVA22" s="397"/>
      <c r="RVB22" s="5"/>
      <c r="RVC22" s="5"/>
      <c r="RVD22" s="388"/>
      <c r="RVE22" s="387"/>
      <c r="RVF22" s="387"/>
      <c r="RVG22" s="387"/>
      <c r="RVH22" s="387"/>
      <c r="RVI22" s="387"/>
      <c r="RVJ22" s="387"/>
      <c r="RVK22" s="68"/>
      <c r="RVL22" s="68"/>
      <c r="RVM22" s="68"/>
      <c r="RVN22" s="68"/>
      <c r="RVO22" s="68"/>
      <c r="RVP22" s="112"/>
      <c r="RVQ22" s="112"/>
      <c r="RVR22" s="112"/>
      <c r="RWO22" s="5"/>
      <c r="RWP22" s="397"/>
      <c r="RWQ22" s="397"/>
      <c r="RWR22" s="397"/>
      <c r="RWS22" s="397"/>
      <c r="RWT22" s="397"/>
      <c r="RWU22" s="397"/>
      <c r="RWV22" s="397"/>
      <c r="RWW22" s="397"/>
      <c r="RWX22" s="397"/>
      <c r="RWY22" s="397"/>
      <c r="RWZ22" s="397"/>
      <c r="RXA22" s="397"/>
      <c r="RXB22" s="397"/>
      <c r="RXC22" s="397"/>
      <c r="RXD22" s="397"/>
      <c r="RXE22" s="397"/>
      <c r="RXF22" s="397"/>
      <c r="RXG22" s="397"/>
      <c r="RXH22" s="397"/>
      <c r="RXI22" s="397"/>
      <c r="RXJ22" s="5"/>
      <c r="RXK22" s="5"/>
      <c r="RXL22" s="388"/>
      <c r="RXM22" s="387"/>
      <c r="RXN22" s="387"/>
      <c r="RXO22" s="387"/>
      <c r="RXP22" s="387"/>
      <c r="RXQ22" s="387"/>
      <c r="RXR22" s="387"/>
      <c r="RXS22" s="68"/>
      <c r="RXT22" s="68"/>
      <c r="RXU22" s="68"/>
      <c r="RXV22" s="68"/>
      <c r="RXW22" s="68"/>
      <c r="RXX22" s="112"/>
      <c r="RXY22" s="112"/>
      <c r="RXZ22" s="112"/>
      <c r="RYW22" s="5"/>
      <c r="RYX22" s="397"/>
      <c r="RYY22" s="397"/>
      <c r="RYZ22" s="397"/>
      <c r="RZA22" s="397"/>
      <c r="RZB22" s="397"/>
      <c r="RZC22" s="397"/>
      <c r="RZD22" s="397"/>
      <c r="RZE22" s="397"/>
      <c r="RZF22" s="397"/>
      <c r="RZG22" s="397"/>
      <c r="RZH22" s="397"/>
      <c r="RZI22" s="397"/>
      <c r="RZJ22" s="397"/>
      <c r="RZK22" s="397"/>
      <c r="RZL22" s="397"/>
      <c r="RZM22" s="397"/>
      <c r="RZN22" s="397"/>
      <c r="RZO22" s="397"/>
      <c r="RZP22" s="397"/>
      <c r="RZQ22" s="397"/>
      <c r="RZR22" s="5"/>
      <c r="RZS22" s="5"/>
      <c r="RZT22" s="388"/>
      <c r="RZU22" s="387"/>
      <c r="RZV22" s="387"/>
      <c r="RZW22" s="387"/>
      <c r="RZX22" s="387"/>
      <c r="RZY22" s="387"/>
      <c r="RZZ22" s="387"/>
      <c r="SAA22" s="68"/>
      <c r="SAB22" s="68"/>
      <c r="SAC22" s="68"/>
      <c r="SAD22" s="68"/>
      <c r="SAE22" s="68"/>
      <c r="SAF22" s="112"/>
      <c r="SAG22" s="112"/>
      <c r="SAH22" s="112"/>
      <c r="SBE22" s="5"/>
      <c r="SBF22" s="397"/>
      <c r="SBG22" s="397"/>
      <c r="SBH22" s="397"/>
      <c r="SBI22" s="397"/>
      <c r="SBJ22" s="397"/>
      <c r="SBK22" s="397"/>
      <c r="SBL22" s="397"/>
      <c r="SBM22" s="397"/>
      <c r="SBN22" s="397"/>
      <c r="SBO22" s="397"/>
      <c r="SBP22" s="397"/>
      <c r="SBQ22" s="397"/>
      <c r="SBR22" s="397"/>
      <c r="SBS22" s="397"/>
      <c r="SBT22" s="397"/>
      <c r="SBU22" s="397"/>
      <c r="SBV22" s="397"/>
      <c r="SBW22" s="397"/>
      <c r="SBX22" s="397"/>
      <c r="SBY22" s="397"/>
      <c r="SBZ22" s="5"/>
      <c r="SCA22" s="5"/>
      <c r="SCB22" s="388"/>
      <c r="SCC22" s="387"/>
      <c r="SCD22" s="387"/>
      <c r="SCE22" s="387"/>
      <c r="SCF22" s="387"/>
      <c r="SCG22" s="387"/>
      <c r="SCH22" s="387"/>
      <c r="SCI22" s="68"/>
      <c r="SCJ22" s="68"/>
      <c r="SCK22" s="68"/>
      <c r="SCL22" s="68"/>
      <c r="SCM22" s="68"/>
      <c r="SCN22" s="112"/>
      <c r="SCO22" s="112"/>
      <c r="SCP22" s="112"/>
      <c r="SDM22" s="5"/>
      <c r="SDN22" s="397"/>
      <c r="SDO22" s="397"/>
      <c r="SDP22" s="397"/>
      <c r="SDQ22" s="397"/>
      <c r="SDR22" s="397"/>
      <c r="SDS22" s="397"/>
      <c r="SDT22" s="397"/>
      <c r="SDU22" s="397"/>
      <c r="SDV22" s="397"/>
      <c r="SDW22" s="397"/>
      <c r="SDX22" s="397"/>
      <c r="SDY22" s="397"/>
      <c r="SDZ22" s="397"/>
      <c r="SEA22" s="397"/>
      <c r="SEB22" s="397"/>
      <c r="SEC22" s="397"/>
      <c r="SED22" s="397"/>
      <c r="SEE22" s="397"/>
      <c r="SEF22" s="397"/>
      <c r="SEG22" s="397"/>
      <c r="SEH22" s="5"/>
      <c r="SEI22" s="5"/>
      <c r="SEJ22" s="388"/>
      <c r="SEK22" s="387"/>
      <c r="SEL22" s="387"/>
      <c r="SEM22" s="387"/>
      <c r="SEN22" s="387"/>
      <c r="SEO22" s="387"/>
      <c r="SEP22" s="387"/>
      <c r="SEQ22" s="68"/>
      <c r="SER22" s="68"/>
      <c r="SES22" s="68"/>
      <c r="SET22" s="68"/>
      <c r="SEU22" s="68"/>
      <c r="SEV22" s="112"/>
      <c r="SEW22" s="112"/>
      <c r="SEX22" s="112"/>
      <c r="SFU22" s="5"/>
      <c r="SFV22" s="397"/>
      <c r="SFW22" s="397"/>
      <c r="SFX22" s="397"/>
      <c r="SFY22" s="397"/>
      <c r="SFZ22" s="397"/>
      <c r="SGA22" s="397"/>
      <c r="SGB22" s="397"/>
      <c r="SGC22" s="397"/>
      <c r="SGD22" s="397"/>
      <c r="SGE22" s="397"/>
      <c r="SGF22" s="397"/>
      <c r="SGG22" s="397"/>
      <c r="SGH22" s="397"/>
      <c r="SGI22" s="397"/>
      <c r="SGJ22" s="397"/>
      <c r="SGK22" s="397"/>
      <c r="SGL22" s="397"/>
      <c r="SGM22" s="397"/>
      <c r="SGN22" s="397"/>
      <c r="SGO22" s="397"/>
      <c r="SGP22" s="5"/>
      <c r="SGQ22" s="5"/>
      <c r="SGR22" s="388"/>
      <c r="SGS22" s="387"/>
      <c r="SGT22" s="387"/>
      <c r="SGU22" s="387"/>
      <c r="SGV22" s="387"/>
      <c r="SGW22" s="387"/>
      <c r="SGX22" s="387"/>
      <c r="SGY22" s="68"/>
      <c r="SGZ22" s="68"/>
      <c r="SHA22" s="68"/>
      <c r="SHB22" s="68"/>
      <c r="SHC22" s="68"/>
      <c r="SHD22" s="112"/>
      <c r="SHE22" s="112"/>
      <c r="SHF22" s="112"/>
      <c r="SIC22" s="5"/>
      <c r="SID22" s="397"/>
      <c r="SIE22" s="397"/>
      <c r="SIF22" s="397"/>
      <c r="SIG22" s="397"/>
      <c r="SIH22" s="397"/>
      <c r="SII22" s="397"/>
      <c r="SIJ22" s="397"/>
      <c r="SIK22" s="397"/>
      <c r="SIL22" s="397"/>
      <c r="SIM22" s="397"/>
      <c r="SIN22" s="397"/>
      <c r="SIO22" s="397"/>
      <c r="SIP22" s="397"/>
      <c r="SIQ22" s="397"/>
      <c r="SIR22" s="397"/>
      <c r="SIS22" s="397"/>
      <c r="SIT22" s="397"/>
      <c r="SIU22" s="397"/>
      <c r="SIV22" s="397"/>
      <c r="SIW22" s="397"/>
      <c r="SIX22" s="5"/>
      <c r="SIY22" s="5"/>
      <c r="SIZ22" s="388"/>
      <c r="SJA22" s="387"/>
      <c r="SJB22" s="387"/>
      <c r="SJC22" s="387"/>
      <c r="SJD22" s="387"/>
      <c r="SJE22" s="387"/>
      <c r="SJF22" s="387"/>
      <c r="SJG22" s="68"/>
      <c r="SJH22" s="68"/>
      <c r="SJI22" s="68"/>
      <c r="SJJ22" s="68"/>
      <c r="SJK22" s="68"/>
      <c r="SJL22" s="112"/>
      <c r="SJM22" s="112"/>
      <c r="SJN22" s="112"/>
      <c r="SKK22" s="5"/>
      <c r="SKL22" s="397"/>
      <c r="SKM22" s="397"/>
      <c r="SKN22" s="397"/>
      <c r="SKO22" s="397"/>
      <c r="SKP22" s="397"/>
      <c r="SKQ22" s="397"/>
      <c r="SKR22" s="397"/>
      <c r="SKS22" s="397"/>
      <c r="SKT22" s="397"/>
      <c r="SKU22" s="397"/>
      <c r="SKV22" s="397"/>
      <c r="SKW22" s="397"/>
      <c r="SKX22" s="397"/>
      <c r="SKY22" s="397"/>
      <c r="SKZ22" s="397"/>
      <c r="SLA22" s="397"/>
      <c r="SLB22" s="397"/>
      <c r="SLC22" s="397"/>
      <c r="SLD22" s="397"/>
      <c r="SLE22" s="397"/>
      <c r="SLF22" s="5"/>
      <c r="SLG22" s="5"/>
      <c r="SLH22" s="388"/>
      <c r="SLI22" s="387"/>
      <c r="SLJ22" s="387"/>
      <c r="SLK22" s="387"/>
      <c r="SLL22" s="387"/>
      <c r="SLM22" s="387"/>
      <c r="SLN22" s="387"/>
      <c r="SLO22" s="68"/>
      <c r="SLP22" s="68"/>
      <c r="SLQ22" s="68"/>
      <c r="SLR22" s="68"/>
      <c r="SLS22" s="68"/>
      <c r="SLT22" s="112"/>
      <c r="SLU22" s="112"/>
      <c r="SLV22" s="112"/>
      <c r="SMS22" s="5"/>
      <c r="SMT22" s="397"/>
      <c r="SMU22" s="397"/>
      <c r="SMV22" s="397"/>
      <c r="SMW22" s="397"/>
      <c r="SMX22" s="397"/>
      <c r="SMY22" s="397"/>
      <c r="SMZ22" s="397"/>
      <c r="SNA22" s="397"/>
      <c r="SNB22" s="397"/>
      <c r="SNC22" s="397"/>
      <c r="SND22" s="397"/>
      <c r="SNE22" s="397"/>
      <c r="SNF22" s="397"/>
      <c r="SNG22" s="397"/>
      <c r="SNH22" s="397"/>
      <c r="SNI22" s="397"/>
      <c r="SNJ22" s="397"/>
      <c r="SNK22" s="397"/>
      <c r="SNL22" s="397"/>
      <c r="SNM22" s="397"/>
      <c r="SNN22" s="5"/>
      <c r="SNO22" s="5"/>
      <c r="SNP22" s="388"/>
      <c r="SNQ22" s="387"/>
      <c r="SNR22" s="387"/>
      <c r="SNS22" s="387"/>
      <c r="SNT22" s="387"/>
      <c r="SNU22" s="387"/>
      <c r="SNV22" s="387"/>
      <c r="SNW22" s="68"/>
      <c r="SNX22" s="68"/>
      <c r="SNY22" s="68"/>
      <c r="SNZ22" s="68"/>
      <c r="SOA22" s="68"/>
      <c r="SOB22" s="112"/>
      <c r="SOC22" s="112"/>
      <c r="SOD22" s="112"/>
      <c r="SPA22" s="5"/>
      <c r="SPB22" s="397"/>
      <c r="SPC22" s="397"/>
      <c r="SPD22" s="397"/>
      <c r="SPE22" s="397"/>
      <c r="SPF22" s="397"/>
      <c r="SPG22" s="397"/>
      <c r="SPH22" s="397"/>
      <c r="SPI22" s="397"/>
      <c r="SPJ22" s="397"/>
      <c r="SPK22" s="397"/>
      <c r="SPL22" s="397"/>
      <c r="SPM22" s="397"/>
      <c r="SPN22" s="397"/>
      <c r="SPO22" s="397"/>
      <c r="SPP22" s="397"/>
      <c r="SPQ22" s="397"/>
      <c r="SPR22" s="397"/>
      <c r="SPS22" s="397"/>
      <c r="SPT22" s="397"/>
      <c r="SPU22" s="397"/>
      <c r="SPV22" s="5"/>
      <c r="SPW22" s="5"/>
      <c r="SPX22" s="388"/>
      <c r="SPY22" s="387"/>
      <c r="SPZ22" s="387"/>
      <c r="SQA22" s="387"/>
      <c r="SQB22" s="387"/>
      <c r="SQC22" s="387"/>
      <c r="SQD22" s="387"/>
      <c r="SQE22" s="68"/>
      <c r="SQF22" s="68"/>
      <c r="SQG22" s="68"/>
      <c r="SQH22" s="68"/>
      <c r="SQI22" s="68"/>
      <c r="SQJ22" s="112"/>
      <c r="SQK22" s="112"/>
      <c r="SQL22" s="112"/>
      <c r="SRI22" s="5"/>
      <c r="SRJ22" s="397"/>
      <c r="SRK22" s="397"/>
      <c r="SRL22" s="397"/>
      <c r="SRM22" s="397"/>
      <c r="SRN22" s="397"/>
      <c r="SRO22" s="397"/>
      <c r="SRP22" s="397"/>
      <c r="SRQ22" s="397"/>
      <c r="SRR22" s="397"/>
      <c r="SRS22" s="397"/>
      <c r="SRT22" s="397"/>
      <c r="SRU22" s="397"/>
      <c r="SRV22" s="397"/>
      <c r="SRW22" s="397"/>
      <c r="SRX22" s="397"/>
      <c r="SRY22" s="397"/>
      <c r="SRZ22" s="397"/>
      <c r="SSA22" s="397"/>
      <c r="SSB22" s="397"/>
      <c r="SSC22" s="397"/>
      <c r="SSD22" s="5"/>
      <c r="SSE22" s="5"/>
      <c r="SSF22" s="388"/>
      <c r="SSG22" s="387"/>
      <c r="SSH22" s="387"/>
      <c r="SSI22" s="387"/>
      <c r="SSJ22" s="387"/>
      <c r="SSK22" s="387"/>
      <c r="SSL22" s="387"/>
      <c r="SSM22" s="68"/>
      <c r="SSN22" s="68"/>
      <c r="SSO22" s="68"/>
      <c r="SSP22" s="68"/>
      <c r="SSQ22" s="68"/>
      <c r="SSR22" s="112"/>
      <c r="SSS22" s="112"/>
      <c r="SST22" s="112"/>
      <c r="STQ22" s="5"/>
      <c r="STR22" s="397"/>
      <c r="STS22" s="397"/>
      <c r="STT22" s="397"/>
      <c r="STU22" s="397"/>
      <c r="STV22" s="397"/>
      <c r="STW22" s="397"/>
      <c r="STX22" s="397"/>
      <c r="STY22" s="397"/>
      <c r="STZ22" s="397"/>
      <c r="SUA22" s="397"/>
      <c r="SUB22" s="397"/>
      <c r="SUC22" s="397"/>
      <c r="SUD22" s="397"/>
      <c r="SUE22" s="397"/>
      <c r="SUF22" s="397"/>
      <c r="SUG22" s="397"/>
      <c r="SUH22" s="397"/>
      <c r="SUI22" s="397"/>
      <c r="SUJ22" s="397"/>
      <c r="SUK22" s="397"/>
      <c r="SUL22" s="5"/>
      <c r="SUM22" s="5"/>
      <c r="SUN22" s="388"/>
      <c r="SUO22" s="387"/>
      <c r="SUP22" s="387"/>
      <c r="SUQ22" s="387"/>
      <c r="SUR22" s="387"/>
      <c r="SUS22" s="387"/>
      <c r="SUT22" s="387"/>
      <c r="SUU22" s="68"/>
      <c r="SUV22" s="68"/>
      <c r="SUW22" s="68"/>
      <c r="SUX22" s="68"/>
      <c r="SUY22" s="68"/>
      <c r="SUZ22" s="112"/>
      <c r="SVA22" s="112"/>
      <c r="SVB22" s="112"/>
      <c r="SVY22" s="5"/>
      <c r="SVZ22" s="397"/>
      <c r="SWA22" s="397"/>
      <c r="SWB22" s="397"/>
      <c r="SWC22" s="397"/>
      <c r="SWD22" s="397"/>
      <c r="SWE22" s="397"/>
      <c r="SWF22" s="397"/>
      <c r="SWG22" s="397"/>
      <c r="SWH22" s="397"/>
      <c r="SWI22" s="397"/>
      <c r="SWJ22" s="397"/>
      <c r="SWK22" s="397"/>
      <c r="SWL22" s="397"/>
      <c r="SWM22" s="397"/>
      <c r="SWN22" s="397"/>
      <c r="SWO22" s="397"/>
      <c r="SWP22" s="397"/>
      <c r="SWQ22" s="397"/>
      <c r="SWR22" s="397"/>
      <c r="SWS22" s="397"/>
      <c r="SWT22" s="5"/>
      <c r="SWU22" s="5"/>
      <c r="SWV22" s="388"/>
      <c r="SWW22" s="387"/>
      <c r="SWX22" s="387"/>
      <c r="SWY22" s="387"/>
      <c r="SWZ22" s="387"/>
      <c r="SXA22" s="387"/>
      <c r="SXB22" s="387"/>
      <c r="SXC22" s="68"/>
      <c r="SXD22" s="68"/>
      <c r="SXE22" s="68"/>
      <c r="SXF22" s="68"/>
      <c r="SXG22" s="68"/>
      <c r="SXH22" s="112"/>
      <c r="SXI22" s="112"/>
      <c r="SXJ22" s="112"/>
      <c r="SYG22" s="5"/>
      <c r="SYH22" s="397"/>
      <c r="SYI22" s="397"/>
      <c r="SYJ22" s="397"/>
      <c r="SYK22" s="397"/>
      <c r="SYL22" s="397"/>
      <c r="SYM22" s="397"/>
      <c r="SYN22" s="397"/>
      <c r="SYO22" s="397"/>
      <c r="SYP22" s="397"/>
      <c r="SYQ22" s="397"/>
      <c r="SYR22" s="397"/>
      <c r="SYS22" s="397"/>
      <c r="SYT22" s="397"/>
      <c r="SYU22" s="397"/>
      <c r="SYV22" s="397"/>
      <c r="SYW22" s="397"/>
      <c r="SYX22" s="397"/>
      <c r="SYY22" s="397"/>
      <c r="SYZ22" s="397"/>
      <c r="SZA22" s="397"/>
      <c r="SZB22" s="5"/>
      <c r="SZC22" s="5"/>
      <c r="SZD22" s="388"/>
      <c r="SZE22" s="387"/>
      <c r="SZF22" s="387"/>
      <c r="SZG22" s="387"/>
      <c r="SZH22" s="387"/>
      <c r="SZI22" s="387"/>
      <c r="SZJ22" s="387"/>
      <c r="SZK22" s="68"/>
      <c r="SZL22" s="68"/>
      <c r="SZM22" s="68"/>
      <c r="SZN22" s="68"/>
      <c r="SZO22" s="68"/>
      <c r="SZP22" s="112"/>
      <c r="SZQ22" s="112"/>
      <c r="SZR22" s="112"/>
      <c r="TAO22" s="5"/>
      <c r="TAP22" s="397"/>
      <c r="TAQ22" s="397"/>
      <c r="TAR22" s="397"/>
      <c r="TAS22" s="397"/>
      <c r="TAT22" s="397"/>
      <c r="TAU22" s="397"/>
      <c r="TAV22" s="397"/>
      <c r="TAW22" s="397"/>
      <c r="TAX22" s="397"/>
      <c r="TAY22" s="397"/>
      <c r="TAZ22" s="397"/>
      <c r="TBA22" s="397"/>
      <c r="TBB22" s="397"/>
      <c r="TBC22" s="397"/>
      <c r="TBD22" s="397"/>
      <c r="TBE22" s="397"/>
      <c r="TBF22" s="397"/>
      <c r="TBG22" s="397"/>
      <c r="TBH22" s="397"/>
      <c r="TBI22" s="397"/>
      <c r="TBJ22" s="5"/>
      <c r="TBK22" s="5"/>
      <c r="TBL22" s="388"/>
      <c r="TBM22" s="387"/>
      <c r="TBN22" s="387"/>
      <c r="TBO22" s="387"/>
      <c r="TBP22" s="387"/>
      <c r="TBQ22" s="387"/>
      <c r="TBR22" s="387"/>
      <c r="TBS22" s="68"/>
      <c r="TBT22" s="68"/>
      <c r="TBU22" s="68"/>
      <c r="TBV22" s="68"/>
      <c r="TBW22" s="68"/>
      <c r="TBX22" s="112"/>
      <c r="TBY22" s="112"/>
      <c r="TBZ22" s="112"/>
      <c r="TCW22" s="5"/>
      <c r="TCX22" s="397"/>
      <c r="TCY22" s="397"/>
      <c r="TCZ22" s="397"/>
      <c r="TDA22" s="397"/>
      <c r="TDB22" s="397"/>
      <c r="TDC22" s="397"/>
      <c r="TDD22" s="397"/>
      <c r="TDE22" s="397"/>
      <c r="TDF22" s="397"/>
      <c r="TDG22" s="397"/>
      <c r="TDH22" s="397"/>
      <c r="TDI22" s="397"/>
      <c r="TDJ22" s="397"/>
      <c r="TDK22" s="397"/>
      <c r="TDL22" s="397"/>
      <c r="TDM22" s="397"/>
      <c r="TDN22" s="397"/>
      <c r="TDO22" s="397"/>
      <c r="TDP22" s="397"/>
      <c r="TDQ22" s="397"/>
      <c r="TDR22" s="5"/>
      <c r="TDS22" s="5"/>
      <c r="TDT22" s="388"/>
      <c r="TDU22" s="387"/>
      <c r="TDV22" s="387"/>
      <c r="TDW22" s="387"/>
      <c r="TDX22" s="387"/>
      <c r="TDY22" s="387"/>
      <c r="TDZ22" s="387"/>
      <c r="TEA22" s="68"/>
      <c r="TEB22" s="68"/>
      <c r="TEC22" s="68"/>
      <c r="TED22" s="68"/>
      <c r="TEE22" s="68"/>
      <c r="TEF22" s="112"/>
      <c r="TEG22" s="112"/>
      <c r="TEH22" s="112"/>
      <c r="TFE22" s="5"/>
      <c r="TFF22" s="397"/>
      <c r="TFG22" s="397"/>
      <c r="TFH22" s="397"/>
      <c r="TFI22" s="397"/>
      <c r="TFJ22" s="397"/>
      <c r="TFK22" s="397"/>
      <c r="TFL22" s="397"/>
      <c r="TFM22" s="397"/>
      <c r="TFN22" s="397"/>
      <c r="TFO22" s="397"/>
      <c r="TFP22" s="397"/>
      <c r="TFQ22" s="397"/>
      <c r="TFR22" s="397"/>
      <c r="TFS22" s="397"/>
      <c r="TFT22" s="397"/>
      <c r="TFU22" s="397"/>
      <c r="TFV22" s="397"/>
      <c r="TFW22" s="397"/>
      <c r="TFX22" s="397"/>
      <c r="TFY22" s="397"/>
      <c r="TFZ22" s="5"/>
      <c r="TGA22" s="5"/>
      <c r="TGB22" s="388"/>
      <c r="TGC22" s="387"/>
      <c r="TGD22" s="387"/>
      <c r="TGE22" s="387"/>
      <c r="TGF22" s="387"/>
      <c r="TGG22" s="387"/>
      <c r="TGH22" s="387"/>
      <c r="TGI22" s="68"/>
      <c r="TGJ22" s="68"/>
      <c r="TGK22" s="68"/>
      <c r="TGL22" s="68"/>
      <c r="TGM22" s="68"/>
      <c r="TGN22" s="112"/>
      <c r="TGO22" s="112"/>
      <c r="TGP22" s="112"/>
      <c r="THM22" s="5"/>
      <c r="THN22" s="397"/>
      <c r="THO22" s="397"/>
      <c r="THP22" s="397"/>
      <c r="THQ22" s="397"/>
      <c r="THR22" s="397"/>
      <c r="THS22" s="397"/>
      <c r="THT22" s="397"/>
      <c r="THU22" s="397"/>
      <c r="THV22" s="397"/>
      <c r="THW22" s="397"/>
      <c r="THX22" s="397"/>
      <c r="THY22" s="397"/>
      <c r="THZ22" s="397"/>
      <c r="TIA22" s="397"/>
      <c r="TIB22" s="397"/>
      <c r="TIC22" s="397"/>
      <c r="TID22" s="397"/>
      <c r="TIE22" s="397"/>
      <c r="TIF22" s="397"/>
      <c r="TIG22" s="397"/>
      <c r="TIH22" s="5"/>
      <c r="TII22" s="5"/>
      <c r="TIJ22" s="388"/>
      <c r="TIK22" s="387"/>
      <c r="TIL22" s="387"/>
      <c r="TIM22" s="387"/>
      <c r="TIN22" s="387"/>
      <c r="TIO22" s="387"/>
      <c r="TIP22" s="387"/>
      <c r="TIQ22" s="68"/>
      <c r="TIR22" s="68"/>
      <c r="TIS22" s="68"/>
      <c r="TIT22" s="68"/>
      <c r="TIU22" s="68"/>
      <c r="TIV22" s="112"/>
      <c r="TIW22" s="112"/>
      <c r="TIX22" s="112"/>
      <c r="TJU22" s="5"/>
      <c r="TJV22" s="397"/>
      <c r="TJW22" s="397"/>
      <c r="TJX22" s="397"/>
      <c r="TJY22" s="397"/>
      <c r="TJZ22" s="397"/>
      <c r="TKA22" s="397"/>
      <c r="TKB22" s="397"/>
      <c r="TKC22" s="397"/>
      <c r="TKD22" s="397"/>
      <c r="TKE22" s="397"/>
      <c r="TKF22" s="397"/>
      <c r="TKG22" s="397"/>
      <c r="TKH22" s="397"/>
      <c r="TKI22" s="397"/>
      <c r="TKJ22" s="397"/>
      <c r="TKK22" s="397"/>
      <c r="TKL22" s="397"/>
      <c r="TKM22" s="397"/>
      <c r="TKN22" s="397"/>
      <c r="TKO22" s="397"/>
      <c r="TKP22" s="5"/>
      <c r="TKQ22" s="5"/>
      <c r="TKR22" s="388"/>
      <c r="TKS22" s="387"/>
      <c r="TKT22" s="387"/>
      <c r="TKU22" s="387"/>
      <c r="TKV22" s="387"/>
      <c r="TKW22" s="387"/>
      <c r="TKX22" s="387"/>
      <c r="TKY22" s="68"/>
      <c r="TKZ22" s="68"/>
      <c r="TLA22" s="68"/>
      <c r="TLB22" s="68"/>
      <c r="TLC22" s="68"/>
      <c r="TLD22" s="112"/>
      <c r="TLE22" s="112"/>
      <c r="TLF22" s="112"/>
      <c r="TMC22" s="5"/>
      <c r="TMD22" s="397"/>
      <c r="TME22" s="397"/>
      <c r="TMF22" s="397"/>
      <c r="TMG22" s="397"/>
      <c r="TMH22" s="397"/>
      <c r="TMI22" s="397"/>
      <c r="TMJ22" s="397"/>
      <c r="TMK22" s="397"/>
      <c r="TML22" s="397"/>
      <c r="TMM22" s="397"/>
      <c r="TMN22" s="397"/>
      <c r="TMO22" s="397"/>
      <c r="TMP22" s="397"/>
      <c r="TMQ22" s="397"/>
      <c r="TMR22" s="397"/>
      <c r="TMS22" s="397"/>
      <c r="TMT22" s="397"/>
      <c r="TMU22" s="397"/>
      <c r="TMV22" s="397"/>
      <c r="TMW22" s="397"/>
      <c r="TMX22" s="5"/>
      <c r="TMY22" s="5"/>
      <c r="TMZ22" s="388"/>
      <c r="TNA22" s="387"/>
      <c r="TNB22" s="387"/>
      <c r="TNC22" s="387"/>
      <c r="TND22" s="387"/>
      <c r="TNE22" s="387"/>
      <c r="TNF22" s="387"/>
      <c r="TNG22" s="68"/>
      <c r="TNH22" s="68"/>
      <c r="TNI22" s="68"/>
      <c r="TNJ22" s="68"/>
      <c r="TNK22" s="68"/>
      <c r="TNL22" s="112"/>
      <c r="TNM22" s="112"/>
      <c r="TNN22" s="112"/>
      <c r="TOK22" s="5"/>
      <c r="TOL22" s="397"/>
      <c r="TOM22" s="397"/>
      <c r="TON22" s="397"/>
      <c r="TOO22" s="397"/>
      <c r="TOP22" s="397"/>
      <c r="TOQ22" s="397"/>
      <c r="TOR22" s="397"/>
      <c r="TOS22" s="397"/>
      <c r="TOT22" s="397"/>
      <c r="TOU22" s="397"/>
      <c r="TOV22" s="397"/>
      <c r="TOW22" s="397"/>
      <c r="TOX22" s="397"/>
      <c r="TOY22" s="397"/>
      <c r="TOZ22" s="397"/>
      <c r="TPA22" s="397"/>
      <c r="TPB22" s="397"/>
      <c r="TPC22" s="397"/>
      <c r="TPD22" s="397"/>
      <c r="TPE22" s="397"/>
      <c r="TPF22" s="5"/>
      <c r="TPG22" s="5"/>
      <c r="TPH22" s="388"/>
      <c r="TPI22" s="387"/>
      <c r="TPJ22" s="387"/>
      <c r="TPK22" s="387"/>
      <c r="TPL22" s="387"/>
      <c r="TPM22" s="387"/>
      <c r="TPN22" s="387"/>
      <c r="TPO22" s="68"/>
      <c r="TPP22" s="68"/>
      <c r="TPQ22" s="68"/>
      <c r="TPR22" s="68"/>
      <c r="TPS22" s="68"/>
      <c r="TPT22" s="112"/>
      <c r="TPU22" s="112"/>
      <c r="TPV22" s="112"/>
      <c r="TQS22" s="5"/>
      <c r="TQT22" s="397"/>
      <c r="TQU22" s="397"/>
      <c r="TQV22" s="397"/>
      <c r="TQW22" s="397"/>
      <c r="TQX22" s="397"/>
      <c r="TQY22" s="397"/>
      <c r="TQZ22" s="397"/>
      <c r="TRA22" s="397"/>
      <c r="TRB22" s="397"/>
      <c r="TRC22" s="397"/>
      <c r="TRD22" s="397"/>
      <c r="TRE22" s="397"/>
      <c r="TRF22" s="397"/>
      <c r="TRG22" s="397"/>
      <c r="TRH22" s="397"/>
      <c r="TRI22" s="397"/>
      <c r="TRJ22" s="397"/>
      <c r="TRK22" s="397"/>
      <c r="TRL22" s="397"/>
      <c r="TRM22" s="397"/>
      <c r="TRN22" s="5"/>
      <c r="TRO22" s="5"/>
      <c r="TRP22" s="388"/>
      <c r="TRQ22" s="387"/>
      <c r="TRR22" s="387"/>
      <c r="TRS22" s="387"/>
      <c r="TRT22" s="387"/>
      <c r="TRU22" s="387"/>
      <c r="TRV22" s="387"/>
      <c r="TRW22" s="68"/>
      <c r="TRX22" s="68"/>
      <c r="TRY22" s="68"/>
      <c r="TRZ22" s="68"/>
      <c r="TSA22" s="68"/>
      <c r="TSB22" s="112"/>
      <c r="TSC22" s="112"/>
      <c r="TSD22" s="112"/>
      <c r="TTA22" s="5"/>
      <c r="TTB22" s="397"/>
      <c r="TTC22" s="397"/>
      <c r="TTD22" s="397"/>
      <c r="TTE22" s="397"/>
      <c r="TTF22" s="397"/>
      <c r="TTG22" s="397"/>
      <c r="TTH22" s="397"/>
      <c r="TTI22" s="397"/>
      <c r="TTJ22" s="397"/>
      <c r="TTK22" s="397"/>
      <c r="TTL22" s="397"/>
      <c r="TTM22" s="397"/>
      <c r="TTN22" s="397"/>
      <c r="TTO22" s="397"/>
      <c r="TTP22" s="397"/>
      <c r="TTQ22" s="397"/>
      <c r="TTR22" s="397"/>
      <c r="TTS22" s="397"/>
      <c r="TTT22" s="397"/>
      <c r="TTU22" s="397"/>
      <c r="TTV22" s="5"/>
      <c r="TTW22" s="5"/>
      <c r="TTX22" s="388"/>
      <c r="TTY22" s="387"/>
      <c r="TTZ22" s="387"/>
      <c r="TUA22" s="387"/>
      <c r="TUB22" s="387"/>
      <c r="TUC22" s="387"/>
      <c r="TUD22" s="387"/>
      <c r="TUE22" s="68"/>
      <c r="TUF22" s="68"/>
      <c r="TUG22" s="68"/>
      <c r="TUH22" s="68"/>
      <c r="TUI22" s="68"/>
      <c r="TUJ22" s="112"/>
      <c r="TUK22" s="112"/>
      <c r="TUL22" s="112"/>
      <c r="TVI22" s="5"/>
      <c r="TVJ22" s="397"/>
      <c r="TVK22" s="397"/>
      <c r="TVL22" s="397"/>
      <c r="TVM22" s="397"/>
      <c r="TVN22" s="397"/>
      <c r="TVO22" s="397"/>
      <c r="TVP22" s="397"/>
      <c r="TVQ22" s="397"/>
      <c r="TVR22" s="397"/>
      <c r="TVS22" s="397"/>
      <c r="TVT22" s="397"/>
      <c r="TVU22" s="397"/>
      <c r="TVV22" s="397"/>
      <c r="TVW22" s="397"/>
      <c r="TVX22" s="397"/>
      <c r="TVY22" s="397"/>
      <c r="TVZ22" s="397"/>
      <c r="TWA22" s="397"/>
      <c r="TWB22" s="397"/>
      <c r="TWC22" s="397"/>
      <c r="TWD22" s="5"/>
      <c r="TWE22" s="5"/>
      <c r="TWF22" s="388"/>
      <c r="TWG22" s="387"/>
      <c r="TWH22" s="387"/>
      <c r="TWI22" s="387"/>
      <c r="TWJ22" s="387"/>
      <c r="TWK22" s="387"/>
      <c r="TWL22" s="387"/>
      <c r="TWM22" s="68"/>
      <c r="TWN22" s="68"/>
      <c r="TWO22" s="68"/>
      <c r="TWP22" s="68"/>
      <c r="TWQ22" s="68"/>
      <c r="TWR22" s="112"/>
      <c r="TWS22" s="112"/>
      <c r="TWT22" s="112"/>
      <c r="TXQ22" s="5"/>
      <c r="TXR22" s="397"/>
      <c r="TXS22" s="397"/>
      <c r="TXT22" s="397"/>
      <c r="TXU22" s="397"/>
      <c r="TXV22" s="397"/>
      <c r="TXW22" s="397"/>
      <c r="TXX22" s="397"/>
      <c r="TXY22" s="397"/>
      <c r="TXZ22" s="397"/>
      <c r="TYA22" s="397"/>
      <c r="TYB22" s="397"/>
      <c r="TYC22" s="397"/>
      <c r="TYD22" s="397"/>
      <c r="TYE22" s="397"/>
      <c r="TYF22" s="397"/>
      <c r="TYG22" s="397"/>
      <c r="TYH22" s="397"/>
      <c r="TYI22" s="397"/>
      <c r="TYJ22" s="397"/>
      <c r="TYK22" s="397"/>
      <c r="TYL22" s="5"/>
      <c r="TYM22" s="5"/>
      <c r="TYN22" s="388"/>
      <c r="TYO22" s="387"/>
      <c r="TYP22" s="387"/>
      <c r="TYQ22" s="387"/>
      <c r="TYR22" s="387"/>
      <c r="TYS22" s="387"/>
      <c r="TYT22" s="387"/>
      <c r="TYU22" s="68"/>
      <c r="TYV22" s="68"/>
      <c r="TYW22" s="68"/>
      <c r="TYX22" s="68"/>
      <c r="TYY22" s="68"/>
      <c r="TYZ22" s="112"/>
      <c r="TZA22" s="112"/>
      <c r="TZB22" s="112"/>
      <c r="TZY22" s="5"/>
      <c r="TZZ22" s="397"/>
      <c r="UAA22" s="397"/>
      <c r="UAB22" s="397"/>
      <c r="UAC22" s="397"/>
      <c r="UAD22" s="397"/>
      <c r="UAE22" s="397"/>
      <c r="UAF22" s="397"/>
      <c r="UAG22" s="397"/>
      <c r="UAH22" s="397"/>
      <c r="UAI22" s="397"/>
      <c r="UAJ22" s="397"/>
      <c r="UAK22" s="397"/>
      <c r="UAL22" s="397"/>
      <c r="UAM22" s="397"/>
      <c r="UAN22" s="397"/>
      <c r="UAO22" s="397"/>
      <c r="UAP22" s="397"/>
      <c r="UAQ22" s="397"/>
      <c r="UAR22" s="397"/>
      <c r="UAS22" s="397"/>
      <c r="UAT22" s="5"/>
      <c r="UAU22" s="5"/>
      <c r="UAV22" s="388"/>
      <c r="UAW22" s="387"/>
      <c r="UAX22" s="387"/>
      <c r="UAY22" s="387"/>
      <c r="UAZ22" s="387"/>
      <c r="UBA22" s="387"/>
      <c r="UBB22" s="387"/>
      <c r="UBC22" s="68"/>
      <c r="UBD22" s="68"/>
      <c r="UBE22" s="68"/>
      <c r="UBF22" s="68"/>
      <c r="UBG22" s="68"/>
      <c r="UBH22" s="112"/>
      <c r="UBI22" s="112"/>
      <c r="UBJ22" s="112"/>
      <c r="UCG22" s="5"/>
      <c r="UCH22" s="397"/>
      <c r="UCI22" s="397"/>
      <c r="UCJ22" s="397"/>
      <c r="UCK22" s="397"/>
      <c r="UCL22" s="397"/>
      <c r="UCM22" s="397"/>
      <c r="UCN22" s="397"/>
      <c r="UCO22" s="397"/>
      <c r="UCP22" s="397"/>
      <c r="UCQ22" s="397"/>
      <c r="UCR22" s="397"/>
      <c r="UCS22" s="397"/>
      <c r="UCT22" s="397"/>
      <c r="UCU22" s="397"/>
      <c r="UCV22" s="397"/>
      <c r="UCW22" s="397"/>
      <c r="UCX22" s="397"/>
      <c r="UCY22" s="397"/>
      <c r="UCZ22" s="397"/>
      <c r="UDA22" s="397"/>
      <c r="UDB22" s="5"/>
      <c r="UDC22" s="5"/>
      <c r="UDD22" s="388"/>
      <c r="UDE22" s="387"/>
      <c r="UDF22" s="387"/>
      <c r="UDG22" s="387"/>
      <c r="UDH22" s="387"/>
      <c r="UDI22" s="387"/>
      <c r="UDJ22" s="387"/>
      <c r="UDK22" s="68"/>
      <c r="UDL22" s="68"/>
      <c r="UDM22" s="68"/>
      <c r="UDN22" s="68"/>
      <c r="UDO22" s="68"/>
      <c r="UDP22" s="112"/>
      <c r="UDQ22" s="112"/>
      <c r="UDR22" s="112"/>
      <c r="UEO22" s="5"/>
      <c r="UEP22" s="397"/>
      <c r="UEQ22" s="397"/>
      <c r="UER22" s="397"/>
      <c r="UES22" s="397"/>
      <c r="UET22" s="397"/>
      <c r="UEU22" s="397"/>
      <c r="UEV22" s="397"/>
      <c r="UEW22" s="397"/>
      <c r="UEX22" s="397"/>
      <c r="UEY22" s="397"/>
      <c r="UEZ22" s="397"/>
      <c r="UFA22" s="397"/>
      <c r="UFB22" s="397"/>
      <c r="UFC22" s="397"/>
      <c r="UFD22" s="397"/>
      <c r="UFE22" s="397"/>
      <c r="UFF22" s="397"/>
      <c r="UFG22" s="397"/>
      <c r="UFH22" s="397"/>
      <c r="UFI22" s="397"/>
      <c r="UFJ22" s="5"/>
      <c r="UFK22" s="5"/>
      <c r="UFL22" s="388"/>
      <c r="UFM22" s="387"/>
      <c r="UFN22" s="387"/>
      <c r="UFO22" s="387"/>
      <c r="UFP22" s="387"/>
      <c r="UFQ22" s="387"/>
      <c r="UFR22" s="387"/>
      <c r="UFS22" s="68"/>
      <c r="UFT22" s="68"/>
      <c r="UFU22" s="68"/>
      <c r="UFV22" s="68"/>
      <c r="UFW22" s="68"/>
      <c r="UFX22" s="112"/>
      <c r="UFY22" s="112"/>
      <c r="UFZ22" s="112"/>
      <c r="UGW22" s="5"/>
      <c r="UGX22" s="397"/>
      <c r="UGY22" s="397"/>
      <c r="UGZ22" s="397"/>
      <c r="UHA22" s="397"/>
      <c r="UHB22" s="397"/>
      <c r="UHC22" s="397"/>
      <c r="UHD22" s="397"/>
      <c r="UHE22" s="397"/>
      <c r="UHF22" s="397"/>
      <c r="UHG22" s="397"/>
      <c r="UHH22" s="397"/>
      <c r="UHI22" s="397"/>
      <c r="UHJ22" s="397"/>
      <c r="UHK22" s="397"/>
      <c r="UHL22" s="397"/>
      <c r="UHM22" s="397"/>
      <c r="UHN22" s="397"/>
      <c r="UHO22" s="397"/>
      <c r="UHP22" s="397"/>
      <c r="UHQ22" s="397"/>
      <c r="UHR22" s="5"/>
      <c r="UHS22" s="5"/>
      <c r="UHT22" s="388"/>
      <c r="UHU22" s="387"/>
      <c r="UHV22" s="387"/>
      <c r="UHW22" s="387"/>
      <c r="UHX22" s="387"/>
      <c r="UHY22" s="387"/>
      <c r="UHZ22" s="387"/>
      <c r="UIA22" s="68"/>
      <c r="UIB22" s="68"/>
      <c r="UIC22" s="68"/>
      <c r="UID22" s="68"/>
      <c r="UIE22" s="68"/>
      <c r="UIF22" s="112"/>
      <c r="UIG22" s="112"/>
      <c r="UIH22" s="112"/>
      <c r="UJE22" s="5"/>
      <c r="UJF22" s="397"/>
      <c r="UJG22" s="397"/>
      <c r="UJH22" s="397"/>
      <c r="UJI22" s="397"/>
      <c r="UJJ22" s="397"/>
      <c r="UJK22" s="397"/>
      <c r="UJL22" s="397"/>
      <c r="UJM22" s="397"/>
      <c r="UJN22" s="397"/>
      <c r="UJO22" s="397"/>
      <c r="UJP22" s="397"/>
      <c r="UJQ22" s="397"/>
      <c r="UJR22" s="397"/>
      <c r="UJS22" s="397"/>
      <c r="UJT22" s="397"/>
      <c r="UJU22" s="397"/>
      <c r="UJV22" s="397"/>
      <c r="UJW22" s="397"/>
      <c r="UJX22" s="397"/>
      <c r="UJY22" s="397"/>
      <c r="UJZ22" s="5"/>
      <c r="UKA22" s="5"/>
      <c r="UKB22" s="388"/>
      <c r="UKC22" s="387"/>
      <c r="UKD22" s="387"/>
      <c r="UKE22" s="387"/>
      <c r="UKF22" s="387"/>
      <c r="UKG22" s="387"/>
      <c r="UKH22" s="387"/>
      <c r="UKI22" s="68"/>
      <c r="UKJ22" s="68"/>
      <c r="UKK22" s="68"/>
      <c r="UKL22" s="68"/>
      <c r="UKM22" s="68"/>
      <c r="UKN22" s="112"/>
      <c r="UKO22" s="112"/>
      <c r="UKP22" s="112"/>
      <c r="ULM22" s="5"/>
      <c r="ULN22" s="397"/>
      <c r="ULO22" s="397"/>
      <c r="ULP22" s="397"/>
      <c r="ULQ22" s="397"/>
      <c r="ULR22" s="397"/>
      <c r="ULS22" s="397"/>
      <c r="ULT22" s="397"/>
      <c r="ULU22" s="397"/>
      <c r="ULV22" s="397"/>
      <c r="ULW22" s="397"/>
      <c r="ULX22" s="397"/>
      <c r="ULY22" s="397"/>
      <c r="ULZ22" s="397"/>
      <c r="UMA22" s="397"/>
      <c r="UMB22" s="397"/>
      <c r="UMC22" s="397"/>
      <c r="UMD22" s="397"/>
      <c r="UME22" s="397"/>
      <c r="UMF22" s="397"/>
      <c r="UMG22" s="397"/>
      <c r="UMH22" s="5"/>
      <c r="UMI22" s="5"/>
      <c r="UMJ22" s="388"/>
      <c r="UMK22" s="387"/>
      <c r="UML22" s="387"/>
      <c r="UMM22" s="387"/>
      <c r="UMN22" s="387"/>
      <c r="UMO22" s="387"/>
      <c r="UMP22" s="387"/>
      <c r="UMQ22" s="68"/>
      <c r="UMR22" s="68"/>
      <c r="UMS22" s="68"/>
      <c r="UMT22" s="68"/>
      <c r="UMU22" s="68"/>
      <c r="UMV22" s="112"/>
      <c r="UMW22" s="112"/>
      <c r="UMX22" s="112"/>
      <c r="UNU22" s="5"/>
      <c r="UNV22" s="397"/>
      <c r="UNW22" s="397"/>
      <c r="UNX22" s="397"/>
      <c r="UNY22" s="397"/>
      <c r="UNZ22" s="397"/>
      <c r="UOA22" s="397"/>
      <c r="UOB22" s="397"/>
      <c r="UOC22" s="397"/>
      <c r="UOD22" s="397"/>
      <c r="UOE22" s="397"/>
      <c r="UOF22" s="397"/>
      <c r="UOG22" s="397"/>
      <c r="UOH22" s="397"/>
      <c r="UOI22" s="397"/>
      <c r="UOJ22" s="397"/>
      <c r="UOK22" s="397"/>
      <c r="UOL22" s="397"/>
      <c r="UOM22" s="397"/>
      <c r="UON22" s="397"/>
      <c r="UOO22" s="397"/>
      <c r="UOP22" s="5"/>
      <c r="UOQ22" s="5"/>
      <c r="UOR22" s="388"/>
      <c r="UOS22" s="387"/>
      <c r="UOT22" s="387"/>
      <c r="UOU22" s="387"/>
      <c r="UOV22" s="387"/>
      <c r="UOW22" s="387"/>
      <c r="UOX22" s="387"/>
      <c r="UOY22" s="68"/>
      <c r="UOZ22" s="68"/>
      <c r="UPA22" s="68"/>
      <c r="UPB22" s="68"/>
      <c r="UPC22" s="68"/>
      <c r="UPD22" s="112"/>
      <c r="UPE22" s="112"/>
      <c r="UPF22" s="112"/>
      <c r="UQC22" s="5"/>
      <c r="UQD22" s="397"/>
      <c r="UQE22" s="397"/>
      <c r="UQF22" s="397"/>
      <c r="UQG22" s="397"/>
      <c r="UQH22" s="397"/>
      <c r="UQI22" s="397"/>
      <c r="UQJ22" s="397"/>
      <c r="UQK22" s="397"/>
      <c r="UQL22" s="397"/>
      <c r="UQM22" s="397"/>
      <c r="UQN22" s="397"/>
      <c r="UQO22" s="397"/>
      <c r="UQP22" s="397"/>
      <c r="UQQ22" s="397"/>
      <c r="UQR22" s="397"/>
      <c r="UQS22" s="397"/>
      <c r="UQT22" s="397"/>
      <c r="UQU22" s="397"/>
      <c r="UQV22" s="397"/>
      <c r="UQW22" s="397"/>
      <c r="UQX22" s="5"/>
      <c r="UQY22" s="5"/>
      <c r="UQZ22" s="388"/>
      <c r="URA22" s="387"/>
      <c r="URB22" s="387"/>
      <c r="URC22" s="387"/>
      <c r="URD22" s="387"/>
      <c r="URE22" s="387"/>
      <c r="URF22" s="387"/>
      <c r="URG22" s="68"/>
      <c r="URH22" s="68"/>
      <c r="URI22" s="68"/>
      <c r="URJ22" s="68"/>
      <c r="URK22" s="68"/>
      <c r="URL22" s="112"/>
      <c r="URM22" s="112"/>
      <c r="URN22" s="112"/>
      <c r="USK22" s="5"/>
      <c r="USL22" s="397"/>
      <c r="USM22" s="397"/>
      <c r="USN22" s="397"/>
      <c r="USO22" s="397"/>
      <c r="USP22" s="397"/>
      <c r="USQ22" s="397"/>
      <c r="USR22" s="397"/>
      <c r="USS22" s="397"/>
      <c r="UST22" s="397"/>
      <c r="USU22" s="397"/>
      <c r="USV22" s="397"/>
      <c r="USW22" s="397"/>
      <c r="USX22" s="397"/>
      <c r="USY22" s="397"/>
      <c r="USZ22" s="397"/>
      <c r="UTA22" s="397"/>
      <c r="UTB22" s="397"/>
      <c r="UTC22" s="397"/>
      <c r="UTD22" s="397"/>
      <c r="UTE22" s="397"/>
      <c r="UTF22" s="5"/>
      <c r="UTG22" s="5"/>
      <c r="UTH22" s="388"/>
      <c r="UTI22" s="387"/>
      <c r="UTJ22" s="387"/>
      <c r="UTK22" s="387"/>
      <c r="UTL22" s="387"/>
      <c r="UTM22" s="387"/>
      <c r="UTN22" s="387"/>
      <c r="UTO22" s="68"/>
      <c r="UTP22" s="68"/>
      <c r="UTQ22" s="68"/>
      <c r="UTR22" s="68"/>
      <c r="UTS22" s="68"/>
      <c r="UTT22" s="112"/>
      <c r="UTU22" s="112"/>
      <c r="UTV22" s="112"/>
      <c r="UUS22" s="5"/>
      <c r="UUT22" s="397"/>
      <c r="UUU22" s="397"/>
      <c r="UUV22" s="397"/>
      <c r="UUW22" s="397"/>
      <c r="UUX22" s="397"/>
      <c r="UUY22" s="397"/>
      <c r="UUZ22" s="397"/>
      <c r="UVA22" s="397"/>
      <c r="UVB22" s="397"/>
      <c r="UVC22" s="397"/>
      <c r="UVD22" s="397"/>
      <c r="UVE22" s="397"/>
      <c r="UVF22" s="397"/>
      <c r="UVG22" s="397"/>
      <c r="UVH22" s="397"/>
      <c r="UVI22" s="397"/>
      <c r="UVJ22" s="397"/>
      <c r="UVK22" s="397"/>
      <c r="UVL22" s="397"/>
      <c r="UVM22" s="397"/>
      <c r="UVN22" s="5"/>
      <c r="UVO22" s="5"/>
      <c r="UVP22" s="388"/>
      <c r="UVQ22" s="387"/>
      <c r="UVR22" s="387"/>
      <c r="UVS22" s="387"/>
      <c r="UVT22" s="387"/>
      <c r="UVU22" s="387"/>
      <c r="UVV22" s="387"/>
      <c r="UVW22" s="68"/>
      <c r="UVX22" s="68"/>
      <c r="UVY22" s="68"/>
      <c r="UVZ22" s="68"/>
      <c r="UWA22" s="68"/>
      <c r="UWB22" s="112"/>
      <c r="UWC22" s="112"/>
      <c r="UWD22" s="112"/>
      <c r="UXA22" s="5"/>
      <c r="UXB22" s="397"/>
      <c r="UXC22" s="397"/>
      <c r="UXD22" s="397"/>
      <c r="UXE22" s="397"/>
      <c r="UXF22" s="397"/>
      <c r="UXG22" s="397"/>
      <c r="UXH22" s="397"/>
      <c r="UXI22" s="397"/>
      <c r="UXJ22" s="397"/>
      <c r="UXK22" s="397"/>
      <c r="UXL22" s="397"/>
      <c r="UXM22" s="397"/>
      <c r="UXN22" s="397"/>
      <c r="UXO22" s="397"/>
      <c r="UXP22" s="397"/>
      <c r="UXQ22" s="397"/>
      <c r="UXR22" s="397"/>
      <c r="UXS22" s="397"/>
      <c r="UXT22" s="397"/>
      <c r="UXU22" s="397"/>
      <c r="UXV22" s="5"/>
      <c r="UXW22" s="5"/>
      <c r="UXX22" s="388"/>
      <c r="UXY22" s="387"/>
      <c r="UXZ22" s="387"/>
      <c r="UYA22" s="387"/>
      <c r="UYB22" s="387"/>
      <c r="UYC22" s="387"/>
      <c r="UYD22" s="387"/>
      <c r="UYE22" s="68"/>
      <c r="UYF22" s="68"/>
      <c r="UYG22" s="68"/>
      <c r="UYH22" s="68"/>
      <c r="UYI22" s="68"/>
      <c r="UYJ22" s="112"/>
      <c r="UYK22" s="112"/>
      <c r="UYL22" s="112"/>
      <c r="UZI22" s="5"/>
      <c r="UZJ22" s="397"/>
      <c r="UZK22" s="397"/>
      <c r="UZL22" s="397"/>
      <c r="UZM22" s="397"/>
      <c r="UZN22" s="397"/>
      <c r="UZO22" s="397"/>
      <c r="UZP22" s="397"/>
      <c r="UZQ22" s="397"/>
      <c r="UZR22" s="397"/>
      <c r="UZS22" s="397"/>
      <c r="UZT22" s="397"/>
      <c r="UZU22" s="397"/>
      <c r="UZV22" s="397"/>
      <c r="UZW22" s="397"/>
      <c r="UZX22" s="397"/>
      <c r="UZY22" s="397"/>
      <c r="UZZ22" s="397"/>
      <c r="VAA22" s="397"/>
      <c r="VAB22" s="397"/>
      <c r="VAC22" s="397"/>
      <c r="VAD22" s="5"/>
      <c r="VAE22" s="5"/>
      <c r="VAF22" s="388"/>
      <c r="VAG22" s="387"/>
      <c r="VAH22" s="387"/>
      <c r="VAI22" s="387"/>
      <c r="VAJ22" s="387"/>
      <c r="VAK22" s="387"/>
      <c r="VAL22" s="387"/>
      <c r="VAM22" s="68"/>
      <c r="VAN22" s="68"/>
      <c r="VAO22" s="68"/>
      <c r="VAP22" s="68"/>
      <c r="VAQ22" s="68"/>
      <c r="VAR22" s="112"/>
      <c r="VAS22" s="112"/>
      <c r="VAT22" s="112"/>
      <c r="VBQ22" s="5"/>
      <c r="VBR22" s="397"/>
      <c r="VBS22" s="397"/>
      <c r="VBT22" s="397"/>
      <c r="VBU22" s="397"/>
      <c r="VBV22" s="397"/>
      <c r="VBW22" s="397"/>
      <c r="VBX22" s="397"/>
      <c r="VBY22" s="397"/>
      <c r="VBZ22" s="397"/>
      <c r="VCA22" s="397"/>
      <c r="VCB22" s="397"/>
      <c r="VCC22" s="397"/>
      <c r="VCD22" s="397"/>
      <c r="VCE22" s="397"/>
      <c r="VCF22" s="397"/>
      <c r="VCG22" s="397"/>
      <c r="VCH22" s="397"/>
      <c r="VCI22" s="397"/>
      <c r="VCJ22" s="397"/>
      <c r="VCK22" s="397"/>
      <c r="VCL22" s="5"/>
      <c r="VCM22" s="5"/>
      <c r="VCN22" s="388"/>
      <c r="VCO22" s="387"/>
      <c r="VCP22" s="387"/>
      <c r="VCQ22" s="387"/>
      <c r="VCR22" s="387"/>
      <c r="VCS22" s="387"/>
      <c r="VCT22" s="387"/>
      <c r="VCU22" s="68"/>
      <c r="VCV22" s="68"/>
      <c r="VCW22" s="68"/>
      <c r="VCX22" s="68"/>
      <c r="VCY22" s="68"/>
      <c r="VCZ22" s="112"/>
      <c r="VDA22" s="112"/>
      <c r="VDB22" s="112"/>
      <c r="VDY22" s="5"/>
      <c r="VDZ22" s="397"/>
      <c r="VEA22" s="397"/>
      <c r="VEB22" s="397"/>
      <c r="VEC22" s="397"/>
      <c r="VED22" s="397"/>
      <c r="VEE22" s="397"/>
      <c r="VEF22" s="397"/>
      <c r="VEG22" s="397"/>
      <c r="VEH22" s="397"/>
      <c r="VEI22" s="397"/>
      <c r="VEJ22" s="397"/>
      <c r="VEK22" s="397"/>
      <c r="VEL22" s="397"/>
      <c r="VEM22" s="397"/>
      <c r="VEN22" s="397"/>
      <c r="VEO22" s="397"/>
      <c r="VEP22" s="397"/>
      <c r="VEQ22" s="397"/>
      <c r="VER22" s="397"/>
      <c r="VES22" s="397"/>
      <c r="VET22" s="5"/>
      <c r="VEU22" s="5"/>
      <c r="VEV22" s="388"/>
      <c r="VEW22" s="387"/>
      <c r="VEX22" s="387"/>
      <c r="VEY22" s="387"/>
      <c r="VEZ22" s="387"/>
      <c r="VFA22" s="387"/>
      <c r="VFB22" s="387"/>
      <c r="VFC22" s="68"/>
      <c r="VFD22" s="68"/>
      <c r="VFE22" s="68"/>
      <c r="VFF22" s="68"/>
      <c r="VFG22" s="68"/>
      <c r="VFH22" s="112"/>
      <c r="VFI22" s="112"/>
      <c r="VFJ22" s="112"/>
      <c r="VGG22" s="5"/>
      <c r="VGH22" s="397"/>
      <c r="VGI22" s="397"/>
      <c r="VGJ22" s="397"/>
      <c r="VGK22" s="397"/>
      <c r="VGL22" s="397"/>
      <c r="VGM22" s="397"/>
      <c r="VGN22" s="397"/>
      <c r="VGO22" s="397"/>
      <c r="VGP22" s="397"/>
      <c r="VGQ22" s="397"/>
      <c r="VGR22" s="397"/>
      <c r="VGS22" s="397"/>
      <c r="VGT22" s="397"/>
      <c r="VGU22" s="397"/>
      <c r="VGV22" s="397"/>
      <c r="VGW22" s="397"/>
      <c r="VGX22" s="397"/>
      <c r="VGY22" s="397"/>
      <c r="VGZ22" s="397"/>
      <c r="VHA22" s="397"/>
      <c r="VHB22" s="5"/>
      <c r="VHC22" s="5"/>
      <c r="VHD22" s="388"/>
      <c r="VHE22" s="387"/>
      <c r="VHF22" s="387"/>
      <c r="VHG22" s="387"/>
      <c r="VHH22" s="387"/>
      <c r="VHI22" s="387"/>
      <c r="VHJ22" s="387"/>
      <c r="VHK22" s="68"/>
      <c r="VHL22" s="68"/>
      <c r="VHM22" s="68"/>
      <c r="VHN22" s="68"/>
      <c r="VHO22" s="68"/>
      <c r="VHP22" s="112"/>
      <c r="VHQ22" s="112"/>
      <c r="VHR22" s="112"/>
      <c r="VIO22" s="5"/>
      <c r="VIP22" s="397"/>
      <c r="VIQ22" s="397"/>
      <c r="VIR22" s="397"/>
      <c r="VIS22" s="397"/>
      <c r="VIT22" s="397"/>
      <c r="VIU22" s="397"/>
      <c r="VIV22" s="397"/>
      <c r="VIW22" s="397"/>
      <c r="VIX22" s="397"/>
      <c r="VIY22" s="397"/>
      <c r="VIZ22" s="397"/>
      <c r="VJA22" s="397"/>
      <c r="VJB22" s="397"/>
      <c r="VJC22" s="397"/>
      <c r="VJD22" s="397"/>
      <c r="VJE22" s="397"/>
      <c r="VJF22" s="397"/>
      <c r="VJG22" s="397"/>
      <c r="VJH22" s="397"/>
      <c r="VJI22" s="397"/>
      <c r="VJJ22" s="5"/>
      <c r="VJK22" s="5"/>
      <c r="VJL22" s="388"/>
      <c r="VJM22" s="387"/>
      <c r="VJN22" s="387"/>
      <c r="VJO22" s="387"/>
      <c r="VJP22" s="387"/>
      <c r="VJQ22" s="387"/>
      <c r="VJR22" s="387"/>
      <c r="VJS22" s="68"/>
      <c r="VJT22" s="68"/>
      <c r="VJU22" s="68"/>
      <c r="VJV22" s="68"/>
      <c r="VJW22" s="68"/>
      <c r="VJX22" s="112"/>
      <c r="VJY22" s="112"/>
      <c r="VJZ22" s="112"/>
      <c r="VKW22" s="5"/>
      <c r="VKX22" s="397"/>
      <c r="VKY22" s="397"/>
      <c r="VKZ22" s="397"/>
      <c r="VLA22" s="397"/>
      <c r="VLB22" s="397"/>
      <c r="VLC22" s="397"/>
      <c r="VLD22" s="397"/>
      <c r="VLE22" s="397"/>
      <c r="VLF22" s="397"/>
      <c r="VLG22" s="397"/>
      <c r="VLH22" s="397"/>
      <c r="VLI22" s="397"/>
      <c r="VLJ22" s="397"/>
      <c r="VLK22" s="397"/>
      <c r="VLL22" s="397"/>
      <c r="VLM22" s="397"/>
      <c r="VLN22" s="397"/>
      <c r="VLO22" s="397"/>
      <c r="VLP22" s="397"/>
      <c r="VLQ22" s="397"/>
      <c r="VLR22" s="5"/>
      <c r="VLS22" s="5"/>
      <c r="VLT22" s="388"/>
      <c r="VLU22" s="387"/>
      <c r="VLV22" s="387"/>
      <c r="VLW22" s="387"/>
      <c r="VLX22" s="387"/>
      <c r="VLY22" s="387"/>
      <c r="VLZ22" s="387"/>
      <c r="VMA22" s="68"/>
      <c r="VMB22" s="68"/>
      <c r="VMC22" s="68"/>
      <c r="VMD22" s="68"/>
      <c r="VME22" s="68"/>
      <c r="VMF22" s="112"/>
      <c r="VMG22" s="112"/>
      <c r="VMH22" s="112"/>
      <c r="VNE22" s="5"/>
      <c r="VNF22" s="397"/>
      <c r="VNG22" s="397"/>
      <c r="VNH22" s="397"/>
      <c r="VNI22" s="397"/>
      <c r="VNJ22" s="397"/>
      <c r="VNK22" s="397"/>
      <c r="VNL22" s="397"/>
      <c r="VNM22" s="397"/>
      <c r="VNN22" s="397"/>
      <c r="VNO22" s="397"/>
      <c r="VNP22" s="397"/>
      <c r="VNQ22" s="397"/>
      <c r="VNR22" s="397"/>
      <c r="VNS22" s="397"/>
      <c r="VNT22" s="397"/>
      <c r="VNU22" s="397"/>
      <c r="VNV22" s="397"/>
      <c r="VNW22" s="397"/>
      <c r="VNX22" s="397"/>
      <c r="VNY22" s="397"/>
      <c r="VNZ22" s="5"/>
      <c r="VOA22" s="5"/>
      <c r="VOB22" s="388"/>
      <c r="VOC22" s="387"/>
      <c r="VOD22" s="387"/>
      <c r="VOE22" s="387"/>
      <c r="VOF22" s="387"/>
      <c r="VOG22" s="387"/>
      <c r="VOH22" s="387"/>
      <c r="VOI22" s="68"/>
      <c r="VOJ22" s="68"/>
      <c r="VOK22" s="68"/>
      <c r="VOL22" s="68"/>
      <c r="VOM22" s="68"/>
      <c r="VON22" s="112"/>
      <c r="VOO22" s="112"/>
      <c r="VOP22" s="112"/>
      <c r="VPM22" s="5"/>
      <c r="VPN22" s="397"/>
      <c r="VPO22" s="397"/>
      <c r="VPP22" s="397"/>
      <c r="VPQ22" s="397"/>
      <c r="VPR22" s="397"/>
      <c r="VPS22" s="397"/>
      <c r="VPT22" s="397"/>
      <c r="VPU22" s="397"/>
      <c r="VPV22" s="397"/>
      <c r="VPW22" s="397"/>
      <c r="VPX22" s="397"/>
      <c r="VPY22" s="397"/>
      <c r="VPZ22" s="397"/>
      <c r="VQA22" s="397"/>
      <c r="VQB22" s="397"/>
      <c r="VQC22" s="397"/>
      <c r="VQD22" s="397"/>
      <c r="VQE22" s="397"/>
      <c r="VQF22" s="397"/>
      <c r="VQG22" s="397"/>
      <c r="VQH22" s="5"/>
      <c r="VQI22" s="5"/>
      <c r="VQJ22" s="388"/>
      <c r="VQK22" s="387"/>
      <c r="VQL22" s="387"/>
      <c r="VQM22" s="387"/>
      <c r="VQN22" s="387"/>
      <c r="VQO22" s="387"/>
      <c r="VQP22" s="387"/>
      <c r="VQQ22" s="68"/>
      <c r="VQR22" s="68"/>
      <c r="VQS22" s="68"/>
      <c r="VQT22" s="68"/>
      <c r="VQU22" s="68"/>
      <c r="VQV22" s="112"/>
      <c r="VQW22" s="112"/>
      <c r="VQX22" s="112"/>
      <c r="VRU22" s="5"/>
      <c r="VRV22" s="397"/>
      <c r="VRW22" s="397"/>
      <c r="VRX22" s="397"/>
      <c r="VRY22" s="397"/>
      <c r="VRZ22" s="397"/>
      <c r="VSA22" s="397"/>
      <c r="VSB22" s="397"/>
      <c r="VSC22" s="397"/>
      <c r="VSD22" s="397"/>
      <c r="VSE22" s="397"/>
      <c r="VSF22" s="397"/>
      <c r="VSG22" s="397"/>
      <c r="VSH22" s="397"/>
      <c r="VSI22" s="397"/>
      <c r="VSJ22" s="397"/>
      <c r="VSK22" s="397"/>
      <c r="VSL22" s="397"/>
      <c r="VSM22" s="397"/>
      <c r="VSN22" s="397"/>
      <c r="VSO22" s="397"/>
      <c r="VSP22" s="5"/>
      <c r="VSQ22" s="5"/>
      <c r="VSR22" s="388"/>
      <c r="VSS22" s="387"/>
      <c r="VST22" s="387"/>
      <c r="VSU22" s="387"/>
      <c r="VSV22" s="387"/>
      <c r="VSW22" s="387"/>
      <c r="VSX22" s="387"/>
      <c r="VSY22" s="68"/>
      <c r="VSZ22" s="68"/>
      <c r="VTA22" s="68"/>
      <c r="VTB22" s="68"/>
      <c r="VTC22" s="68"/>
      <c r="VTD22" s="112"/>
      <c r="VTE22" s="112"/>
      <c r="VTF22" s="112"/>
      <c r="VUC22" s="5"/>
      <c r="VUD22" s="397"/>
      <c r="VUE22" s="397"/>
      <c r="VUF22" s="397"/>
      <c r="VUG22" s="397"/>
      <c r="VUH22" s="397"/>
      <c r="VUI22" s="397"/>
      <c r="VUJ22" s="397"/>
      <c r="VUK22" s="397"/>
      <c r="VUL22" s="397"/>
      <c r="VUM22" s="397"/>
      <c r="VUN22" s="397"/>
      <c r="VUO22" s="397"/>
      <c r="VUP22" s="397"/>
      <c r="VUQ22" s="397"/>
      <c r="VUR22" s="397"/>
      <c r="VUS22" s="397"/>
      <c r="VUT22" s="397"/>
      <c r="VUU22" s="397"/>
      <c r="VUV22" s="397"/>
      <c r="VUW22" s="397"/>
      <c r="VUX22" s="5"/>
      <c r="VUY22" s="5"/>
      <c r="VUZ22" s="388"/>
      <c r="VVA22" s="387"/>
      <c r="VVB22" s="387"/>
      <c r="VVC22" s="387"/>
      <c r="VVD22" s="387"/>
      <c r="VVE22" s="387"/>
      <c r="VVF22" s="387"/>
      <c r="VVG22" s="68"/>
      <c r="VVH22" s="68"/>
      <c r="VVI22" s="68"/>
      <c r="VVJ22" s="68"/>
      <c r="VVK22" s="68"/>
      <c r="VVL22" s="112"/>
      <c r="VVM22" s="112"/>
      <c r="VVN22" s="112"/>
      <c r="VWK22" s="5"/>
      <c r="VWL22" s="397"/>
      <c r="VWM22" s="397"/>
      <c r="VWN22" s="397"/>
      <c r="VWO22" s="397"/>
      <c r="VWP22" s="397"/>
      <c r="VWQ22" s="397"/>
      <c r="VWR22" s="397"/>
      <c r="VWS22" s="397"/>
      <c r="VWT22" s="397"/>
      <c r="VWU22" s="397"/>
      <c r="VWV22" s="397"/>
      <c r="VWW22" s="397"/>
      <c r="VWX22" s="397"/>
      <c r="VWY22" s="397"/>
      <c r="VWZ22" s="397"/>
      <c r="VXA22" s="397"/>
      <c r="VXB22" s="397"/>
      <c r="VXC22" s="397"/>
      <c r="VXD22" s="397"/>
      <c r="VXE22" s="397"/>
      <c r="VXF22" s="5"/>
      <c r="VXG22" s="5"/>
      <c r="VXH22" s="388"/>
      <c r="VXI22" s="387"/>
      <c r="VXJ22" s="387"/>
      <c r="VXK22" s="387"/>
      <c r="VXL22" s="387"/>
      <c r="VXM22" s="387"/>
      <c r="VXN22" s="387"/>
      <c r="VXO22" s="68"/>
      <c r="VXP22" s="68"/>
      <c r="VXQ22" s="68"/>
      <c r="VXR22" s="68"/>
      <c r="VXS22" s="68"/>
      <c r="VXT22" s="112"/>
      <c r="VXU22" s="112"/>
      <c r="VXV22" s="112"/>
      <c r="VYS22" s="5"/>
      <c r="VYT22" s="397"/>
      <c r="VYU22" s="397"/>
      <c r="VYV22" s="397"/>
      <c r="VYW22" s="397"/>
      <c r="VYX22" s="397"/>
      <c r="VYY22" s="397"/>
      <c r="VYZ22" s="397"/>
      <c r="VZA22" s="397"/>
      <c r="VZB22" s="397"/>
      <c r="VZC22" s="397"/>
      <c r="VZD22" s="397"/>
      <c r="VZE22" s="397"/>
      <c r="VZF22" s="397"/>
      <c r="VZG22" s="397"/>
      <c r="VZH22" s="397"/>
      <c r="VZI22" s="397"/>
      <c r="VZJ22" s="397"/>
      <c r="VZK22" s="397"/>
      <c r="VZL22" s="397"/>
      <c r="VZM22" s="397"/>
      <c r="VZN22" s="5"/>
      <c r="VZO22" s="5"/>
      <c r="VZP22" s="388"/>
      <c r="VZQ22" s="387"/>
      <c r="VZR22" s="387"/>
      <c r="VZS22" s="387"/>
      <c r="VZT22" s="387"/>
      <c r="VZU22" s="387"/>
      <c r="VZV22" s="387"/>
      <c r="VZW22" s="68"/>
      <c r="VZX22" s="68"/>
      <c r="VZY22" s="68"/>
      <c r="VZZ22" s="68"/>
      <c r="WAA22" s="68"/>
      <c r="WAB22" s="112"/>
      <c r="WAC22" s="112"/>
      <c r="WAD22" s="112"/>
      <c r="WBA22" s="5"/>
      <c r="WBB22" s="397"/>
      <c r="WBC22" s="397"/>
      <c r="WBD22" s="397"/>
      <c r="WBE22" s="397"/>
      <c r="WBF22" s="397"/>
      <c r="WBG22" s="397"/>
      <c r="WBH22" s="397"/>
      <c r="WBI22" s="397"/>
      <c r="WBJ22" s="397"/>
      <c r="WBK22" s="397"/>
      <c r="WBL22" s="397"/>
      <c r="WBM22" s="397"/>
      <c r="WBN22" s="397"/>
      <c r="WBO22" s="397"/>
      <c r="WBP22" s="397"/>
      <c r="WBQ22" s="397"/>
      <c r="WBR22" s="397"/>
      <c r="WBS22" s="397"/>
      <c r="WBT22" s="397"/>
      <c r="WBU22" s="397"/>
      <c r="WBV22" s="5"/>
      <c r="WBW22" s="5"/>
      <c r="WBX22" s="388"/>
      <c r="WBY22" s="387"/>
      <c r="WBZ22" s="387"/>
      <c r="WCA22" s="387"/>
      <c r="WCB22" s="387"/>
      <c r="WCC22" s="387"/>
      <c r="WCD22" s="387"/>
      <c r="WCE22" s="68"/>
      <c r="WCF22" s="68"/>
      <c r="WCG22" s="68"/>
      <c r="WCH22" s="68"/>
      <c r="WCI22" s="68"/>
      <c r="WCJ22" s="112"/>
      <c r="WCK22" s="112"/>
      <c r="WCL22" s="112"/>
      <c r="WDI22" s="5"/>
      <c r="WDJ22" s="397"/>
      <c r="WDK22" s="397"/>
      <c r="WDL22" s="397"/>
      <c r="WDM22" s="397"/>
      <c r="WDN22" s="397"/>
      <c r="WDO22" s="397"/>
      <c r="WDP22" s="397"/>
      <c r="WDQ22" s="397"/>
      <c r="WDR22" s="397"/>
      <c r="WDS22" s="397"/>
      <c r="WDT22" s="397"/>
      <c r="WDU22" s="397"/>
      <c r="WDV22" s="397"/>
      <c r="WDW22" s="397"/>
      <c r="WDX22" s="397"/>
      <c r="WDY22" s="397"/>
      <c r="WDZ22" s="397"/>
      <c r="WEA22" s="397"/>
      <c r="WEB22" s="397"/>
      <c r="WEC22" s="397"/>
      <c r="WED22" s="5"/>
      <c r="WEE22" s="5"/>
      <c r="WEF22" s="388"/>
      <c r="WEG22" s="387"/>
      <c r="WEH22" s="387"/>
      <c r="WEI22" s="387"/>
      <c r="WEJ22" s="387"/>
      <c r="WEK22" s="387"/>
      <c r="WEL22" s="387"/>
      <c r="WEM22" s="68"/>
      <c r="WEN22" s="68"/>
      <c r="WEO22" s="68"/>
      <c r="WEP22" s="68"/>
      <c r="WEQ22" s="68"/>
      <c r="WER22" s="112"/>
      <c r="WES22" s="112"/>
      <c r="WET22" s="112"/>
      <c r="WFQ22" s="5"/>
      <c r="WFR22" s="397"/>
      <c r="WFS22" s="397"/>
      <c r="WFT22" s="397"/>
      <c r="WFU22" s="397"/>
      <c r="WFV22" s="397"/>
      <c r="WFW22" s="397"/>
      <c r="WFX22" s="397"/>
      <c r="WFY22" s="397"/>
      <c r="WFZ22" s="397"/>
      <c r="WGA22" s="397"/>
      <c r="WGB22" s="397"/>
      <c r="WGC22" s="397"/>
      <c r="WGD22" s="397"/>
      <c r="WGE22" s="397"/>
      <c r="WGF22" s="397"/>
      <c r="WGG22" s="397"/>
      <c r="WGH22" s="397"/>
      <c r="WGI22" s="397"/>
      <c r="WGJ22" s="397"/>
      <c r="WGK22" s="397"/>
      <c r="WGL22" s="5"/>
      <c r="WGM22" s="5"/>
      <c r="WGN22" s="388"/>
      <c r="WGO22" s="387"/>
      <c r="WGP22" s="387"/>
      <c r="WGQ22" s="387"/>
      <c r="WGR22" s="387"/>
      <c r="WGS22" s="387"/>
      <c r="WGT22" s="387"/>
      <c r="WGU22" s="68"/>
      <c r="WGV22" s="68"/>
      <c r="WGW22" s="68"/>
      <c r="WGX22" s="68"/>
      <c r="WGY22" s="68"/>
      <c r="WGZ22" s="112"/>
      <c r="WHA22" s="112"/>
      <c r="WHB22" s="112"/>
      <c r="WHY22" s="5"/>
      <c r="WHZ22" s="397"/>
      <c r="WIA22" s="397"/>
      <c r="WIB22" s="397"/>
      <c r="WIC22" s="397"/>
      <c r="WID22" s="397"/>
      <c r="WIE22" s="397"/>
      <c r="WIF22" s="397"/>
      <c r="WIG22" s="397"/>
      <c r="WIH22" s="397"/>
      <c r="WII22" s="397"/>
      <c r="WIJ22" s="397"/>
      <c r="WIK22" s="397"/>
      <c r="WIL22" s="397"/>
      <c r="WIM22" s="397"/>
      <c r="WIN22" s="397"/>
      <c r="WIO22" s="397"/>
      <c r="WIP22" s="397"/>
      <c r="WIQ22" s="397"/>
      <c r="WIR22" s="397"/>
      <c r="WIS22" s="397"/>
      <c r="WIT22" s="5"/>
      <c r="WIU22" s="5"/>
      <c r="WIV22" s="388"/>
      <c r="WIW22" s="387"/>
      <c r="WIX22" s="387"/>
      <c r="WIY22" s="387"/>
      <c r="WIZ22" s="387"/>
      <c r="WJA22" s="387"/>
      <c r="WJB22" s="387"/>
      <c r="WJC22" s="68"/>
      <c r="WJD22" s="68"/>
      <c r="WJE22" s="68"/>
      <c r="WJF22" s="68"/>
      <c r="WJG22" s="68"/>
      <c r="WJH22" s="112"/>
      <c r="WJI22" s="112"/>
      <c r="WJJ22" s="112"/>
      <c r="WKG22" s="5"/>
      <c r="WKH22" s="397"/>
      <c r="WKI22" s="397"/>
      <c r="WKJ22" s="397"/>
      <c r="WKK22" s="397"/>
      <c r="WKL22" s="397"/>
      <c r="WKM22" s="397"/>
      <c r="WKN22" s="397"/>
      <c r="WKO22" s="397"/>
      <c r="WKP22" s="397"/>
      <c r="WKQ22" s="397"/>
      <c r="WKR22" s="397"/>
      <c r="WKS22" s="397"/>
      <c r="WKT22" s="397"/>
      <c r="WKU22" s="397"/>
      <c r="WKV22" s="397"/>
      <c r="WKW22" s="397"/>
      <c r="WKX22" s="397"/>
      <c r="WKY22" s="397"/>
      <c r="WKZ22" s="397"/>
      <c r="WLA22" s="397"/>
      <c r="WLB22" s="5"/>
      <c r="WLC22" s="5"/>
      <c r="WLD22" s="388"/>
      <c r="WLE22" s="387"/>
      <c r="WLF22" s="387"/>
      <c r="WLG22" s="387"/>
      <c r="WLH22" s="387"/>
      <c r="WLI22" s="387"/>
      <c r="WLJ22" s="387"/>
      <c r="WLK22" s="68"/>
      <c r="WLL22" s="68"/>
      <c r="WLM22" s="68"/>
      <c r="WLN22" s="68"/>
      <c r="WLO22" s="68"/>
      <c r="WLP22" s="112"/>
      <c r="WLQ22" s="112"/>
      <c r="WLR22" s="112"/>
      <c r="WMO22" s="5"/>
      <c r="WMP22" s="397"/>
      <c r="WMQ22" s="397"/>
      <c r="WMR22" s="397"/>
      <c r="WMS22" s="397"/>
      <c r="WMT22" s="397"/>
      <c r="WMU22" s="397"/>
      <c r="WMV22" s="397"/>
      <c r="WMW22" s="397"/>
      <c r="WMX22" s="397"/>
      <c r="WMY22" s="397"/>
      <c r="WMZ22" s="397"/>
      <c r="WNA22" s="397"/>
      <c r="WNB22" s="397"/>
      <c r="WNC22" s="397"/>
      <c r="WND22" s="397"/>
      <c r="WNE22" s="397"/>
      <c r="WNF22" s="397"/>
      <c r="WNG22" s="397"/>
      <c r="WNH22" s="397"/>
      <c r="WNI22" s="397"/>
      <c r="WNJ22" s="5"/>
      <c r="WNK22" s="5"/>
      <c r="WNL22" s="388"/>
      <c r="WNM22" s="387"/>
      <c r="WNN22" s="387"/>
      <c r="WNO22" s="387"/>
      <c r="WNP22" s="387"/>
      <c r="WNQ22" s="387"/>
      <c r="WNR22" s="387"/>
      <c r="WNS22" s="68"/>
      <c r="WNT22" s="68"/>
      <c r="WNU22" s="68"/>
      <c r="WNV22" s="68"/>
      <c r="WNW22" s="68"/>
      <c r="WNX22" s="112"/>
      <c r="WNY22" s="112"/>
      <c r="WNZ22" s="112"/>
      <c r="WOW22" s="5"/>
      <c r="WOX22" s="397"/>
      <c r="WOY22" s="397"/>
      <c r="WOZ22" s="397"/>
      <c r="WPA22" s="397"/>
      <c r="WPB22" s="397"/>
      <c r="WPC22" s="397"/>
      <c r="WPD22" s="397"/>
      <c r="WPE22" s="397"/>
      <c r="WPF22" s="397"/>
      <c r="WPG22" s="397"/>
      <c r="WPH22" s="397"/>
      <c r="WPI22" s="397"/>
      <c r="WPJ22" s="397"/>
      <c r="WPK22" s="397"/>
      <c r="WPL22" s="397"/>
      <c r="WPM22" s="397"/>
      <c r="WPN22" s="397"/>
      <c r="WPO22" s="397"/>
      <c r="WPP22" s="397"/>
      <c r="WPQ22" s="397"/>
      <c r="WPR22" s="5"/>
      <c r="WPS22" s="5"/>
      <c r="WPT22" s="388"/>
      <c r="WPU22" s="387"/>
      <c r="WPV22" s="387"/>
      <c r="WPW22" s="387"/>
      <c r="WPX22" s="387"/>
      <c r="WPY22" s="387"/>
      <c r="WPZ22" s="387"/>
      <c r="WQA22" s="68"/>
      <c r="WQB22" s="68"/>
      <c r="WQC22" s="68"/>
      <c r="WQD22" s="68"/>
      <c r="WQE22" s="68"/>
      <c r="WQF22" s="112"/>
      <c r="WQG22" s="112"/>
      <c r="WQH22" s="112"/>
      <c r="WRE22" s="5"/>
      <c r="WRF22" s="397"/>
      <c r="WRG22" s="397"/>
      <c r="WRH22" s="397"/>
      <c r="WRI22" s="397"/>
      <c r="WRJ22" s="397"/>
      <c r="WRK22" s="397"/>
      <c r="WRL22" s="397"/>
      <c r="WRM22" s="397"/>
      <c r="WRN22" s="397"/>
      <c r="WRO22" s="397"/>
      <c r="WRP22" s="397"/>
      <c r="WRQ22" s="397"/>
      <c r="WRR22" s="397"/>
      <c r="WRS22" s="397"/>
      <c r="WRT22" s="397"/>
      <c r="WRU22" s="397"/>
      <c r="WRV22" s="397"/>
      <c r="WRW22" s="397"/>
      <c r="WRX22" s="397"/>
      <c r="WRY22" s="397"/>
      <c r="WRZ22" s="5"/>
      <c r="WSA22" s="5"/>
      <c r="WSB22" s="388"/>
      <c r="WSC22" s="387"/>
      <c r="WSD22" s="387"/>
      <c r="WSE22" s="387"/>
      <c r="WSF22" s="387"/>
      <c r="WSG22" s="387"/>
      <c r="WSH22" s="387"/>
      <c r="WSI22" s="68"/>
      <c r="WSJ22" s="68"/>
      <c r="WSK22" s="68"/>
      <c r="WSL22" s="68"/>
      <c r="WSM22" s="68"/>
      <c r="WSN22" s="112"/>
      <c r="WSO22" s="112"/>
      <c r="WSP22" s="112"/>
      <c r="WTM22" s="5"/>
      <c r="WTN22" s="397"/>
      <c r="WTO22" s="397"/>
      <c r="WTP22" s="397"/>
      <c r="WTQ22" s="397"/>
      <c r="WTR22" s="397"/>
      <c r="WTS22" s="397"/>
      <c r="WTT22" s="397"/>
      <c r="WTU22" s="397"/>
      <c r="WTV22" s="397"/>
      <c r="WTW22" s="397"/>
      <c r="WTX22" s="397"/>
      <c r="WTY22" s="397"/>
      <c r="WTZ22" s="397"/>
      <c r="WUA22" s="397"/>
      <c r="WUB22" s="397"/>
      <c r="WUC22" s="397"/>
      <c r="WUD22" s="397"/>
      <c r="WUE22" s="397"/>
      <c r="WUF22" s="397"/>
      <c r="WUG22" s="397"/>
      <c r="WUH22" s="5"/>
      <c r="WUI22" s="5"/>
      <c r="WUJ22" s="388"/>
      <c r="WUK22" s="387"/>
      <c r="WUL22" s="387"/>
      <c r="WUM22" s="387"/>
      <c r="WUN22" s="387"/>
      <c r="WUO22" s="387"/>
      <c r="WUP22" s="387"/>
      <c r="WUQ22" s="68"/>
      <c r="WUR22" s="68"/>
      <c r="WUS22" s="68"/>
      <c r="WUT22" s="68"/>
      <c r="WUU22" s="68"/>
      <c r="WUV22" s="112"/>
      <c r="WUW22" s="112"/>
      <c r="WUX22" s="112"/>
      <c r="WVU22" s="5"/>
      <c r="WVV22" s="397"/>
      <c r="WVW22" s="397"/>
      <c r="WVX22" s="397"/>
      <c r="WVY22" s="397"/>
      <c r="WVZ22" s="397"/>
      <c r="WWA22" s="397"/>
      <c r="WWB22" s="397"/>
      <c r="WWC22" s="397"/>
      <c r="WWD22" s="397"/>
      <c r="WWE22" s="397"/>
      <c r="WWF22" s="397"/>
      <c r="WWG22" s="397"/>
      <c r="WWH22" s="397"/>
      <c r="WWI22" s="397"/>
      <c r="WWJ22" s="397"/>
      <c r="WWK22" s="397"/>
      <c r="WWL22" s="397"/>
      <c r="WWM22" s="397"/>
      <c r="WWN22" s="397"/>
      <c r="WWO22" s="397"/>
      <c r="WWP22" s="5"/>
      <c r="WWQ22" s="5"/>
      <c r="WWR22" s="388"/>
      <c r="WWS22" s="387"/>
      <c r="WWT22" s="387"/>
      <c r="WWU22" s="387"/>
      <c r="WWV22" s="387"/>
      <c r="WWW22" s="387"/>
      <c r="WWX22" s="387"/>
      <c r="WWY22" s="68"/>
      <c r="WWZ22" s="68"/>
      <c r="WXA22" s="68"/>
      <c r="WXB22" s="68"/>
      <c r="WXC22" s="68"/>
      <c r="WXD22" s="112"/>
      <c r="WXE22" s="112"/>
      <c r="WXF22" s="112"/>
      <c r="WYC22" s="5"/>
      <c r="WYD22" s="397"/>
      <c r="WYE22" s="397"/>
      <c r="WYF22" s="397"/>
      <c r="WYG22" s="397"/>
      <c r="WYH22" s="397"/>
      <c r="WYI22" s="397"/>
      <c r="WYJ22" s="397"/>
      <c r="WYK22" s="397"/>
      <c r="WYL22" s="397"/>
      <c r="WYM22" s="397"/>
      <c r="WYN22" s="397"/>
      <c r="WYO22" s="397"/>
      <c r="WYP22" s="397"/>
      <c r="WYQ22" s="397"/>
      <c r="WYR22" s="397"/>
      <c r="WYS22" s="397"/>
      <c r="WYT22" s="397"/>
      <c r="WYU22" s="397"/>
      <c r="WYV22" s="397"/>
      <c r="WYW22" s="397"/>
      <c r="WYX22" s="5"/>
      <c r="WYY22" s="5"/>
      <c r="WYZ22" s="388"/>
      <c r="WZA22" s="387"/>
      <c r="WZB22" s="387"/>
      <c r="WZC22" s="387"/>
      <c r="WZD22" s="387"/>
      <c r="WZE22" s="387"/>
      <c r="WZF22" s="387"/>
      <c r="WZG22" s="68"/>
      <c r="WZH22" s="68"/>
      <c r="WZI22" s="68"/>
      <c r="WZJ22" s="68"/>
      <c r="WZK22" s="68"/>
      <c r="WZL22" s="112"/>
      <c r="WZM22" s="112"/>
      <c r="WZN22" s="112"/>
      <c r="XAK22" s="5"/>
      <c r="XAL22" s="397"/>
      <c r="XAM22" s="397"/>
      <c r="XAN22" s="397"/>
      <c r="XAO22" s="397"/>
      <c r="XAP22" s="397"/>
      <c r="XAQ22" s="397"/>
      <c r="XAR22" s="397"/>
      <c r="XAS22" s="397"/>
      <c r="XAT22" s="397"/>
      <c r="XAU22" s="397"/>
      <c r="XAV22" s="397"/>
      <c r="XAW22" s="397"/>
      <c r="XAX22" s="397"/>
      <c r="XAY22" s="397"/>
      <c r="XAZ22" s="397"/>
      <c r="XBA22" s="397"/>
      <c r="XBB22" s="397"/>
      <c r="XBC22" s="397"/>
      <c r="XBD22" s="397"/>
      <c r="XBE22" s="397"/>
      <c r="XBF22" s="5"/>
      <c r="XBG22" s="5"/>
      <c r="XBH22" s="388"/>
      <c r="XBI22" s="387"/>
      <c r="XBJ22" s="387"/>
      <c r="XBK22" s="387"/>
      <c r="XBL22" s="387"/>
      <c r="XBM22" s="387"/>
      <c r="XBN22" s="387"/>
      <c r="XBO22" s="68"/>
      <c r="XBP22" s="68"/>
      <c r="XBQ22" s="68"/>
      <c r="XBR22" s="68"/>
      <c r="XBS22" s="68"/>
      <c r="XBT22" s="112"/>
      <c r="XBU22" s="112"/>
      <c r="XBV22" s="112"/>
      <c r="XCS22" s="5"/>
      <c r="XCT22" s="397"/>
      <c r="XCU22" s="397"/>
      <c r="XCV22" s="397"/>
      <c r="XCW22" s="397"/>
      <c r="XCX22" s="397"/>
      <c r="XCY22" s="397"/>
      <c r="XCZ22" s="397"/>
      <c r="XDA22" s="397"/>
      <c r="XDB22" s="397"/>
      <c r="XDC22" s="397"/>
      <c r="XDD22" s="397"/>
      <c r="XDE22" s="397"/>
      <c r="XDF22" s="397"/>
      <c r="XDG22" s="397"/>
      <c r="XDH22" s="397"/>
      <c r="XDI22" s="397"/>
      <c r="XDJ22" s="397"/>
      <c r="XDK22" s="397"/>
      <c r="XDL22" s="397"/>
      <c r="XDM22" s="397"/>
      <c r="XDN22" s="5"/>
      <c r="XDO22" s="5"/>
      <c r="XDP22" s="388"/>
      <c r="XDQ22" s="387"/>
      <c r="XDR22" s="387"/>
      <c r="XDS22" s="387"/>
      <c r="XDT22" s="387"/>
      <c r="XDU22" s="387"/>
      <c r="XDV22" s="387"/>
      <c r="XDW22" s="68"/>
      <c r="XDX22" s="68"/>
      <c r="XDY22" s="68"/>
      <c r="XDZ22" s="68"/>
      <c r="XEA22" s="68"/>
      <c r="XEB22" s="112"/>
      <c r="XEC22" s="112"/>
      <c r="XED22" s="112"/>
      <c r="XFA22" s="5"/>
      <c r="XFB22" s="398"/>
      <c r="XFC22" s="398"/>
      <c r="XFD22" s="398"/>
    </row>
    <row r="23" spans="1:16384" customFormat="1" ht="15" customHeight="1">
      <c r="A23" s="5"/>
      <c r="B23" s="397"/>
      <c r="C23" s="397"/>
      <c r="D23" s="397"/>
      <c r="E23" s="397"/>
      <c r="F23" s="397"/>
      <c r="G23" s="397"/>
      <c r="H23" s="397"/>
      <c r="I23" s="397"/>
      <c r="J23" s="397"/>
      <c r="K23" s="397"/>
      <c r="L23" s="397"/>
      <c r="M23" s="397"/>
      <c r="N23" s="397"/>
      <c r="O23" s="397"/>
      <c r="P23" s="397"/>
      <c r="Q23" s="397"/>
      <c r="R23" s="397"/>
      <c r="S23" s="397"/>
      <c r="T23" s="397"/>
      <c r="U23" s="397"/>
      <c r="V23" s="5"/>
      <c r="W23" s="5"/>
      <c r="X23" s="390"/>
      <c r="Y23" s="394"/>
      <c r="Z23" s="395"/>
      <c r="AA23" s="395"/>
      <c r="AB23" s="395"/>
      <c r="AC23" s="395"/>
      <c r="AD23" s="396"/>
      <c r="AE23" s="68" t="str">
        <f>Y17</f>
        <v>Nom</v>
      </c>
      <c r="AF23" s="68" t="str">
        <f>MID(AE23,1,8)</f>
        <v>Nom</v>
      </c>
      <c r="AG23" s="68"/>
      <c r="AH23" s="68"/>
      <c r="AI23" s="68"/>
      <c r="AJ23" s="112"/>
      <c r="AK23" s="112"/>
      <c r="AL23" s="112"/>
      <c r="AM23" s="188"/>
      <c r="AN23" s="188"/>
      <c r="AO23" s="188"/>
      <c r="AP23" s="188"/>
      <c r="AQ23" s="188"/>
      <c r="AR23" s="188"/>
      <c r="BI23" s="5"/>
      <c r="BJ23" s="397"/>
      <c r="BK23" s="397"/>
      <c r="BL23" s="397"/>
      <c r="BM23" s="397"/>
      <c r="BN23" s="397"/>
      <c r="BO23" s="397"/>
      <c r="BP23" s="397"/>
      <c r="BQ23" s="397"/>
      <c r="BR23" s="397"/>
      <c r="BS23" s="397"/>
      <c r="BT23" s="397"/>
      <c r="BU23" s="397"/>
      <c r="BV23" s="397"/>
      <c r="BW23" s="397"/>
      <c r="BX23" s="397"/>
      <c r="BY23" s="397"/>
      <c r="BZ23" s="397"/>
      <c r="CA23" s="397"/>
      <c r="CB23" s="397"/>
      <c r="CC23" s="397"/>
      <c r="CD23" s="5"/>
      <c r="CE23" s="5"/>
      <c r="CF23" s="388"/>
      <c r="CG23" s="387"/>
      <c r="CH23" s="387"/>
      <c r="CI23" s="387"/>
      <c r="CJ23" s="387"/>
      <c r="CK23" s="387"/>
      <c r="CL23" s="387"/>
      <c r="CM23" s="68"/>
      <c r="CN23" s="68"/>
      <c r="CO23" s="68"/>
      <c r="CP23" s="68"/>
      <c r="CQ23" s="68"/>
      <c r="CR23" s="112"/>
      <c r="CS23" s="112"/>
      <c r="CT23" s="112"/>
      <c r="DQ23" s="5"/>
      <c r="DR23" s="397"/>
      <c r="DS23" s="397"/>
      <c r="DT23" s="397"/>
      <c r="DU23" s="397"/>
      <c r="DV23" s="397"/>
      <c r="DW23" s="397"/>
      <c r="DX23" s="397"/>
      <c r="DY23" s="397"/>
      <c r="DZ23" s="397"/>
      <c r="EA23" s="397"/>
      <c r="EB23" s="397"/>
      <c r="EC23" s="397"/>
      <c r="ED23" s="397"/>
      <c r="EE23" s="397"/>
      <c r="EF23" s="397"/>
      <c r="EG23" s="397"/>
      <c r="EH23" s="397"/>
      <c r="EI23" s="397"/>
      <c r="EJ23" s="397"/>
      <c r="EK23" s="397"/>
      <c r="EL23" s="5"/>
      <c r="EM23" s="5"/>
      <c r="EN23" s="388"/>
      <c r="EO23" s="387"/>
      <c r="EP23" s="387"/>
      <c r="EQ23" s="387"/>
      <c r="ER23" s="387"/>
      <c r="ES23" s="387"/>
      <c r="ET23" s="387"/>
      <c r="EU23" s="68"/>
      <c r="EV23" s="68"/>
      <c r="EW23" s="68"/>
      <c r="EX23" s="68"/>
      <c r="EY23" s="68"/>
      <c r="EZ23" s="112"/>
      <c r="FA23" s="112"/>
      <c r="FB23" s="112"/>
      <c r="FY23" s="5"/>
      <c r="FZ23" s="397"/>
      <c r="GA23" s="397"/>
      <c r="GB23" s="397"/>
      <c r="GC23" s="397"/>
      <c r="GD23" s="397"/>
      <c r="GE23" s="397"/>
      <c r="GF23" s="397"/>
      <c r="GG23" s="397"/>
      <c r="GH23" s="397"/>
      <c r="GI23" s="397"/>
      <c r="GJ23" s="397"/>
      <c r="GK23" s="397"/>
      <c r="GL23" s="397"/>
      <c r="GM23" s="397"/>
      <c r="GN23" s="397"/>
      <c r="GO23" s="397"/>
      <c r="GP23" s="397"/>
      <c r="GQ23" s="397"/>
      <c r="GR23" s="397"/>
      <c r="GS23" s="397"/>
      <c r="GT23" s="5"/>
      <c r="GU23" s="5"/>
      <c r="GV23" s="388"/>
      <c r="GW23" s="387"/>
      <c r="GX23" s="387"/>
      <c r="GY23" s="387"/>
      <c r="GZ23" s="387"/>
      <c r="HA23" s="387"/>
      <c r="HB23" s="387"/>
      <c r="HC23" s="68"/>
      <c r="HD23" s="68"/>
      <c r="HE23" s="68"/>
      <c r="HF23" s="68"/>
      <c r="HG23" s="68"/>
      <c r="HH23" s="112"/>
      <c r="HI23" s="112"/>
      <c r="HJ23" s="112"/>
      <c r="IG23" s="5"/>
      <c r="IH23" s="397"/>
      <c r="II23" s="397"/>
      <c r="IJ23" s="397"/>
      <c r="IK23" s="397"/>
      <c r="IL23" s="397"/>
      <c r="IM23" s="397"/>
      <c r="IN23" s="397"/>
      <c r="IO23" s="397"/>
      <c r="IP23" s="397"/>
      <c r="IQ23" s="397"/>
      <c r="IR23" s="397"/>
      <c r="IS23" s="397"/>
      <c r="IT23" s="397"/>
      <c r="IU23" s="397"/>
      <c r="IV23" s="397"/>
      <c r="IW23" s="397"/>
      <c r="IX23" s="397"/>
      <c r="IY23" s="397"/>
      <c r="IZ23" s="397"/>
      <c r="JA23" s="397"/>
      <c r="JB23" s="5"/>
      <c r="JC23" s="5"/>
      <c r="JD23" s="388"/>
      <c r="JE23" s="387"/>
      <c r="JF23" s="387"/>
      <c r="JG23" s="387"/>
      <c r="JH23" s="387"/>
      <c r="JI23" s="387"/>
      <c r="JJ23" s="387"/>
      <c r="JK23" s="68"/>
      <c r="JL23" s="68"/>
      <c r="JM23" s="68"/>
      <c r="JN23" s="68"/>
      <c r="JO23" s="68"/>
      <c r="JP23" s="112"/>
      <c r="JQ23" s="112"/>
      <c r="JR23" s="112"/>
      <c r="KO23" s="5"/>
      <c r="KP23" s="397"/>
      <c r="KQ23" s="397"/>
      <c r="KR23" s="397"/>
      <c r="KS23" s="397"/>
      <c r="KT23" s="397"/>
      <c r="KU23" s="397"/>
      <c r="KV23" s="397"/>
      <c r="KW23" s="397"/>
      <c r="KX23" s="397"/>
      <c r="KY23" s="397"/>
      <c r="KZ23" s="397"/>
      <c r="LA23" s="397"/>
      <c r="LB23" s="397"/>
      <c r="LC23" s="397"/>
      <c r="LD23" s="397"/>
      <c r="LE23" s="397"/>
      <c r="LF23" s="397"/>
      <c r="LG23" s="397"/>
      <c r="LH23" s="397"/>
      <c r="LI23" s="397"/>
      <c r="LJ23" s="5"/>
      <c r="LK23" s="5"/>
      <c r="LL23" s="388"/>
      <c r="LM23" s="387"/>
      <c r="LN23" s="387"/>
      <c r="LO23" s="387"/>
      <c r="LP23" s="387"/>
      <c r="LQ23" s="387"/>
      <c r="LR23" s="387"/>
      <c r="LS23" s="68"/>
      <c r="LT23" s="68"/>
      <c r="LU23" s="68"/>
      <c r="LV23" s="68"/>
      <c r="LW23" s="68"/>
      <c r="LX23" s="112"/>
      <c r="LY23" s="112"/>
      <c r="LZ23" s="112"/>
      <c r="MW23" s="5"/>
      <c r="MX23" s="397"/>
      <c r="MY23" s="397"/>
      <c r="MZ23" s="397"/>
      <c r="NA23" s="397"/>
      <c r="NB23" s="397"/>
      <c r="NC23" s="397"/>
      <c r="ND23" s="397"/>
      <c r="NE23" s="397"/>
      <c r="NF23" s="397"/>
      <c r="NG23" s="397"/>
      <c r="NH23" s="397"/>
      <c r="NI23" s="397"/>
      <c r="NJ23" s="397"/>
      <c r="NK23" s="397"/>
      <c r="NL23" s="397"/>
      <c r="NM23" s="397"/>
      <c r="NN23" s="397"/>
      <c r="NO23" s="397"/>
      <c r="NP23" s="397"/>
      <c r="NQ23" s="397"/>
      <c r="NR23" s="5"/>
      <c r="NS23" s="5"/>
      <c r="NT23" s="388"/>
      <c r="NU23" s="387"/>
      <c r="NV23" s="387"/>
      <c r="NW23" s="387"/>
      <c r="NX23" s="387"/>
      <c r="NY23" s="387"/>
      <c r="NZ23" s="387"/>
      <c r="OA23" s="68"/>
      <c r="OB23" s="68"/>
      <c r="OC23" s="68"/>
      <c r="OD23" s="68"/>
      <c r="OE23" s="68"/>
      <c r="OF23" s="112"/>
      <c r="OG23" s="112"/>
      <c r="OH23" s="112"/>
      <c r="PE23" s="5"/>
      <c r="PF23" s="397"/>
      <c r="PG23" s="397"/>
      <c r="PH23" s="397"/>
      <c r="PI23" s="397"/>
      <c r="PJ23" s="397"/>
      <c r="PK23" s="397"/>
      <c r="PL23" s="397"/>
      <c r="PM23" s="397"/>
      <c r="PN23" s="397"/>
      <c r="PO23" s="397"/>
      <c r="PP23" s="397"/>
      <c r="PQ23" s="397"/>
      <c r="PR23" s="397"/>
      <c r="PS23" s="397"/>
      <c r="PT23" s="397"/>
      <c r="PU23" s="397"/>
      <c r="PV23" s="397"/>
      <c r="PW23" s="397"/>
      <c r="PX23" s="397"/>
      <c r="PY23" s="397"/>
      <c r="PZ23" s="5"/>
      <c r="QA23" s="5"/>
      <c r="QB23" s="388"/>
      <c r="QC23" s="387"/>
      <c r="QD23" s="387"/>
      <c r="QE23" s="387"/>
      <c r="QF23" s="387"/>
      <c r="QG23" s="387"/>
      <c r="QH23" s="387"/>
      <c r="QI23" s="68"/>
      <c r="QJ23" s="68"/>
      <c r="QK23" s="68"/>
      <c r="QL23" s="68"/>
      <c r="QM23" s="68"/>
      <c r="QN23" s="112"/>
      <c r="QO23" s="112"/>
      <c r="QP23" s="112"/>
      <c r="RM23" s="5"/>
      <c r="RN23" s="397"/>
      <c r="RO23" s="397"/>
      <c r="RP23" s="397"/>
      <c r="RQ23" s="397"/>
      <c r="RR23" s="397"/>
      <c r="RS23" s="397"/>
      <c r="RT23" s="397"/>
      <c r="RU23" s="397"/>
      <c r="RV23" s="397"/>
      <c r="RW23" s="397"/>
      <c r="RX23" s="397"/>
      <c r="RY23" s="397"/>
      <c r="RZ23" s="397"/>
      <c r="SA23" s="397"/>
      <c r="SB23" s="397"/>
      <c r="SC23" s="397"/>
      <c r="SD23" s="397"/>
      <c r="SE23" s="397"/>
      <c r="SF23" s="397"/>
      <c r="SG23" s="397"/>
      <c r="SH23" s="5"/>
      <c r="SI23" s="5"/>
      <c r="SJ23" s="388"/>
      <c r="SK23" s="387"/>
      <c r="SL23" s="387"/>
      <c r="SM23" s="387"/>
      <c r="SN23" s="387"/>
      <c r="SO23" s="387"/>
      <c r="SP23" s="387"/>
      <c r="SQ23" s="68"/>
      <c r="SR23" s="68"/>
      <c r="SS23" s="68"/>
      <c r="ST23" s="68"/>
      <c r="SU23" s="68"/>
      <c r="SV23" s="112"/>
      <c r="SW23" s="112"/>
      <c r="SX23" s="112"/>
      <c r="TU23" s="5"/>
      <c r="TV23" s="397"/>
      <c r="TW23" s="397"/>
      <c r="TX23" s="397"/>
      <c r="TY23" s="397"/>
      <c r="TZ23" s="397"/>
      <c r="UA23" s="397"/>
      <c r="UB23" s="397"/>
      <c r="UC23" s="397"/>
      <c r="UD23" s="397"/>
      <c r="UE23" s="397"/>
      <c r="UF23" s="397"/>
      <c r="UG23" s="397"/>
      <c r="UH23" s="397"/>
      <c r="UI23" s="397"/>
      <c r="UJ23" s="397"/>
      <c r="UK23" s="397"/>
      <c r="UL23" s="397"/>
      <c r="UM23" s="397"/>
      <c r="UN23" s="397"/>
      <c r="UO23" s="397"/>
      <c r="UP23" s="5"/>
      <c r="UQ23" s="5"/>
      <c r="UR23" s="388"/>
      <c r="US23" s="387"/>
      <c r="UT23" s="387"/>
      <c r="UU23" s="387"/>
      <c r="UV23" s="387"/>
      <c r="UW23" s="387"/>
      <c r="UX23" s="387"/>
      <c r="UY23" s="68"/>
      <c r="UZ23" s="68"/>
      <c r="VA23" s="68"/>
      <c r="VB23" s="68"/>
      <c r="VC23" s="68"/>
      <c r="VD23" s="112"/>
      <c r="VE23" s="112"/>
      <c r="VF23" s="112"/>
      <c r="WC23" s="5"/>
      <c r="WD23" s="397"/>
      <c r="WE23" s="397"/>
      <c r="WF23" s="397"/>
      <c r="WG23" s="397"/>
      <c r="WH23" s="397"/>
      <c r="WI23" s="397"/>
      <c r="WJ23" s="397"/>
      <c r="WK23" s="397"/>
      <c r="WL23" s="397"/>
      <c r="WM23" s="397"/>
      <c r="WN23" s="397"/>
      <c r="WO23" s="397"/>
      <c r="WP23" s="397"/>
      <c r="WQ23" s="397"/>
      <c r="WR23" s="397"/>
      <c r="WS23" s="397"/>
      <c r="WT23" s="397"/>
      <c r="WU23" s="397"/>
      <c r="WV23" s="397"/>
      <c r="WW23" s="397"/>
      <c r="WX23" s="5"/>
      <c r="WY23" s="5"/>
      <c r="WZ23" s="388"/>
      <c r="XA23" s="387"/>
      <c r="XB23" s="387"/>
      <c r="XC23" s="387"/>
      <c r="XD23" s="387"/>
      <c r="XE23" s="387"/>
      <c r="XF23" s="387"/>
      <c r="XG23" s="68"/>
      <c r="XH23" s="68"/>
      <c r="XI23" s="68"/>
      <c r="XJ23" s="68"/>
      <c r="XK23" s="68"/>
      <c r="XL23" s="112"/>
      <c r="XM23" s="112"/>
      <c r="XN23" s="112"/>
      <c r="YK23" s="5"/>
      <c r="YL23" s="397"/>
      <c r="YM23" s="397"/>
      <c r="YN23" s="397"/>
      <c r="YO23" s="397"/>
      <c r="YP23" s="397"/>
      <c r="YQ23" s="397"/>
      <c r="YR23" s="397"/>
      <c r="YS23" s="397"/>
      <c r="YT23" s="397"/>
      <c r="YU23" s="397"/>
      <c r="YV23" s="397"/>
      <c r="YW23" s="397"/>
      <c r="YX23" s="397"/>
      <c r="YY23" s="397"/>
      <c r="YZ23" s="397"/>
      <c r="ZA23" s="397"/>
      <c r="ZB23" s="397"/>
      <c r="ZC23" s="397"/>
      <c r="ZD23" s="397"/>
      <c r="ZE23" s="397"/>
      <c r="ZF23" s="5"/>
      <c r="ZG23" s="5"/>
      <c r="ZH23" s="388"/>
      <c r="ZI23" s="387"/>
      <c r="ZJ23" s="387"/>
      <c r="ZK23" s="387"/>
      <c r="ZL23" s="387"/>
      <c r="ZM23" s="387"/>
      <c r="ZN23" s="387"/>
      <c r="ZO23" s="68"/>
      <c r="ZP23" s="68"/>
      <c r="ZQ23" s="68"/>
      <c r="ZR23" s="68"/>
      <c r="ZS23" s="68"/>
      <c r="ZT23" s="112"/>
      <c r="ZU23" s="112"/>
      <c r="ZV23" s="112"/>
      <c r="AAS23" s="5"/>
      <c r="AAT23" s="397"/>
      <c r="AAU23" s="397"/>
      <c r="AAV23" s="397"/>
      <c r="AAW23" s="397"/>
      <c r="AAX23" s="397"/>
      <c r="AAY23" s="397"/>
      <c r="AAZ23" s="397"/>
      <c r="ABA23" s="397"/>
      <c r="ABB23" s="397"/>
      <c r="ABC23" s="397"/>
      <c r="ABD23" s="397"/>
      <c r="ABE23" s="397"/>
      <c r="ABF23" s="397"/>
      <c r="ABG23" s="397"/>
      <c r="ABH23" s="397"/>
      <c r="ABI23" s="397"/>
      <c r="ABJ23" s="397"/>
      <c r="ABK23" s="397"/>
      <c r="ABL23" s="397"/>
      <c r="ABM23" s="397"/>
      <c r="ABN23" s="5"/>
      <c r="ABO23" s="5"/>
      <c r="ABP23" s="388"/>
      <c r="ABQ23" s="387"/>
      <c r="ABR23" s="387"/>
      <c r="ABS23" s="387"/>
      <c r="ABT23" s="387"/>
      <c r="ABU23" s="387"/>
      <c r="ABV23" s="387"/>
      <c r="ABW23" s="68"/>
      <c r="ABX23" s="68"/>
      <c r="ABY23" s="68"/>
      <c r="ABZ23" s="68"/>
      <c r="ACA23" s="68"/>
      <c r="ACB23" s="112"/>
      <c r="ACC23" s="112"/>
      <c r="ACD23" s="112"/>
      <c r="ADA23" s="5"/>
      <c r="ADB23" s="397"/>
      <c r="ADC23" s="397"/>
      <c r="ADD23" s="397"/>
      <c r="ADE23" s="397"/>
      <c r="ADF23" s="397"/>
      <c r="ADG23" s="397"/>
      <c r="ADH23" s="397"/>
      <c r="ADI23" s="397"/>
      <c r="ADJ23" s="397"/>
      <c r="ADK23" s="397"/>
      <c r="ADL23" s="397"/>
      <c r="ADM23" s="397"/>
      <c r="ADN23" s="397"/>
      <c r="ADO23" s="397"/>
      <c r="ADP23" s="397"/>
      <c r="ADQ23" s="397"/>
      <c r="ADR23" s="397"/>
      <c r="ADS23" s="397"/>
      <c r="ADT23" s="397"/>
      <c r="ADU23" s="397"/>
      <c r="ADV23" s="5"/>
      <c r="ADW23" s="5"/>
      <c r="ADX23" s="388"/>
      <c r="ADY23" s="387"/>
      <c r="ADZ23" s="387"/>
      <c r="AEA23" s="387"/>
      <c r="AEB23" s="387"/>
      <c r="AEC23" s="387"/>
      <c r="AED23" s="387"/>
      <c r="AEE23" s="68"/>
      <c r="AEF23" s="68"/>
      <c r="AEG23" s="68"/>
      <c r="AEH23" s="68"/>
      <c r="AEI23" s="68"/>
      <c r="AEJ23" s="112"/>
      <c r="AEK23" s="112"/>
      <c r="AEL23" s="112"/>
      <c r="AFI23" s="5"/>
      <c r="AFJ23" s="397"/>
      <c r="AFK23" s="397"/>
      <c r="AFL23" s="397"/>
      <c r="AFM23" s="397"/>
      <c r="AFN23" s="397"/>
      <c r="AFO23" s="397"/>
      <c r="AFP23" s="397"/>
      <c r="AFQ23" s="397"/>
      <c r="AFR23" s="397"/>
      <c r="AFS23" s="397"/>
      <c r="AFT23" s="397"/>
      <c r="AFU23" s="397"/>
      <c r="AFV23" s="397"/>
      <c r="AFW23" s="397"/>
      <c r="AFX23" s="397"/>
      <c r="AFY23" s="397"/>
      <c r="AFZ23" s="397"/>
      <c r="AGA23" s="397"/>
      <c r="AGB23" s="397"/>
      <c r="AGC23" s="397"/>
      <c r="AGD23" s="5"/>
      <c r="AGE23" s="5"/>
      <c r="AGF23" s="388"/>
      <c r="AGG23" s="387"/>
      <c r="AGH23" s="387"/>
      <c r="AGI23" s="387"/>
      <c r="AGJ23" s="387"/>
      <c r="AGK23" s="387"/>
      <c r="AGL23" s="387"/>
      <c r="AGM23" s="68"/>
      <c r="AGN23" s="68"/>
      <c r="AGO23" s="68"/>
      <c r="AGP23" s="68"/>
      <c r="AGQ23" s="68"/>
      <c r="AGR23" s="112"/>
      <c r="AGS23" s="112"/>
      <c r="AGT23" s="112"/>
      <c r="AHQ23" s="5"/>
      <c r="AHR23" s="397"/>
      <c r="AHS23" s="397"/>
      <c r="AHT23" s="397"/>
      <c r="AHU23" s="397"/>
      <c r="AHV23" s="397"/>
      <c r="AHW23" s="397"/>
      <c r="AHX23" s="397"/>
      <c r="AHY23" s="397"/>
      <c r="AHZ23" s="397"/>
      <c r="AIA23" s="397"/>
      <c r="AIB23" s="397"/>
      <c r="AIC23" s="397"/>
      <c r="AID23" s="397"/>
      <c r="AIE23" s="397"/>
      <c r="AIF23" s="397"/>
      <c r="AIG23" s="397"/>
      <c r="AIH23" s="397"/>
      <c r="AII23" s="397"/>
      <c r="AIJ23" s="397"/>
      <c r="AIK23" s="397"/>
      <c r="AIL23" s="5"/>
      <c r="AIM23" s="5"/>
      <c r="AIN23" s="388"/>
      <c r="AIO23" s="387"/>
      <c r="AIP23" s="387"/>
      <c r="AIQ23" s="387"/>
      <c r="AIR23" s="387"/>
      <c r="AIS23" s="387"/>
      <c r="AIT23" s="387"/>
      <c r="AIU23" s="68"/>
      <c r="AIV23" s="68"/>
      <c r="AIW23" s="68"/>
      <c r="AIX23" s="68"/>
      <c r="AIY23" s="68"/>
      <c r="AIZ23" s="112"/>
      <c r="AJA23" s="112"/>
      <c r="AJB23" s="112"/>
      <c r="AJY23" s="5"/>
      <c r="AJZ23" s="397"/>
      <c r="AKA23" s="397"/>
      <c r="AKB23" s="397"/>
      <c r="AKC23" s="397"/>
      <c r="AKD23" s="397"/>
      <c r="AKE23" s="397"/>
      <c r="AKF23" s="397"/>
      <c r="AKG23" s="397"/>
      <c r="AKH23" s="397"/>
      <c r="AKI23" s="397"/>
      <c r="AKJ23" s="397"/>
      <c r="AKK23" s="397"/>
      <c r="AKL23" s="397"/>
      <c r="AKM23" s="397"/>
      <c r="AKN23" s="397"/>
      <c r="AKO23" s="397"/>
      <c r="AKP23" s="397"/>
      <c r="AKQ23" s="397"/>
      <c r="AKR23" s="397"/>
      <c r="AKS23" s="397"/>
      <c r="AKT23" s="5"/>
      <c r="AKU23" s="5"/>
      <c r="AKV23" s="388"/>
      <c r="AKW23" s="387"/>
      <c r="AKX23" s="387"/>
      <c r="AKY23" s="387"/>
      <c r="AKZ23" s="387"/>
      <c r="ALA23" s="387"/>
      <c r="ALB23" s="387"/>
      <c r="ALC23" s="68"/>
      <c r="ALD23" s="68"/>
      <c r="ALE23" s="68"/>
      <c r="ALF23" s="68"/>
      <c r="ALG23" s="68"/>
      <c r="ALH23" s="112"/>
      <c r="ALI23" s="112"/>
      <c r="ALJ23" s="112"/>
      <c r="AMG23" s="5"/>
      <c r="AMH23" s="397"/>
      <c r="AMI23" s="397"/>
      <c r="AMJ23" s="397"/>
      <c r="AMK23" s="397"/>
      <c r="AML23" s="397"/>
      <c r="AMM23" s="397"/>
      <c r="AMN23" s="397"/>
      <c r="AMO23" s="397"/>
      <c r="AMP23" s="397"/>
      <c r="AMQ23" s="397"/>
      <c r="AMR23" s="397"/>
      <c r="AMS23" s="397"/>
      <c r="AMT23" s="397"/>
      <c r="AMU23" s="397"/>
      <c r="AMV23" s="397"/>
      <c r="AMW23" s="397"/>
      <c r="AMX23" s="397"/>
      <c r="AMY23" s="397"/>
      <c r="AMZ23" s="397"/>
      <c r="ANA23" s="397"/>
      <c r="ANB23" s="5"/>
      <c r="ANC23" s="5"/>
      <c r="AND23" s="388"/>
      <c r="ANE23" s="387"/>
      <c r="ANF23" s="387"/>
      <c r="ANG23" s="387"/>
      <c r="ANH23" s="387"/>
      <c r="ANI23" s="387"/>
      <c r="ANJ23" s="387"/>
      <c r="ANK23" s="68"/>
      <c r="ANL23" s="68"/>
      <c r="ANM23" s="68"/>
      <c r="ANN23" s="68"/>
      <c r="ANO23" s="68"/>
      <c r="ANP23" s="112"/>
      <c r="ANQ23" s="112"/>
      <c r="ANR23" s="112"/>
      <c r="AOO23" s="5"/>
      <c r="AOP23" s="397"/>
      <c r="AOQ23" s="397"/>
      <c r="AOR23" s="397"/>
      <c r="AOS23" s="397"/>
      <c r="AOT23" s="397"/>
      <c r="AOU23" s="397"/>
      <c r="AOV23" s="397"/>
      <c r="AOW23" s="397"/>
      <c r="AOX23" s="397"/>
      <c r="AOY23" s="397"/>
      <c r="AOZ23" s="397"/>
      <c r="APA23" s="397"/>
      <c r="APB23" s="397"/>
      <c r="APC23" s="397"/>
      <c r="APD23" s="397"/>
      <c r="APE23" s="397"/>
      <c r="APF23" s="397"/>
      <c r="APG23" s="397"/>
      <c r="APH23" s="397"/>
      <c r="API23" s="397"/>
      <c r="APJ23" s="5"/>
      <c r="APK23" s="5"/>
      <c r="APL23" s="388"/>
      <c r="APM23" s="387"/>
      <c r="APN23" s="387"/>
      <c r="APO23" s="387"/>
      <c r="APP23" s="387"/>
      <c r="APQ23" s="387"/>
      <c r="APR23" s="387"/>
      <c r="APS23" s="68"/>
      <c r="APT23" s="68"/>
      <c r="APU23" s="68"/>
      <c r="APV23" s="68"/>
      <c r="APW23" s="68"/>
      <c r="APX23" s="112"/>
      <c r="APY23" s="112"/>
      <c r="APZ23" s="112"/>
      <c r="AQW23" s="5"/>
      <c r="AQX23" s="397"/>
      <c r="AQY23" s="397"/>
      <c r="AQZ23" s="397"/>
      <c r="ARA23" s="397"/>
      <c r="ARB23" s="397"/>
      <c r="ARC23" s="397"/>
      <c r="ARD23" s="397"/>
      <c r="ARE23" s="397"/>
      <c r="ARF23" s="397"/>
      <c r="ARG23" s="397"/>
      <c r="ARH23" s="397"/>
      <c r="ARI23" s="397"/>
      <c r="ARJ23" s="397"/>
      <c r="ARK23" s="397"/>
      <c r="ARL23" s="397"/>
      <c r="ARM23" s="397"/>
      <c r="ARN23" s="397"/>
      <c r="ARO23" s="397"/>
      <c r="ARP23" s="397"/>
      <c r="ARQ23" s="397"/>
      <c r="ARR23" s="5"/>
      <c r="ARS23" s="5"/>
      <c r="ART23" s="388"/>
      <c r="ARU23" s="387"/>
      <c r="ARV23" s="387"/>
      <c r="ARW23" s="387"/>
      <c r="ARX23" s="387"/>
      <c r="ARY23" s="387"/>
      <c r="ARZ23" s="387"/>
      <c r="ASA23" s="68"/>
      <c r="ASB23" s="68"/>
      <c r="ASC23" s="68"/>
      <c r="ASD23" s="68"/>
      <c r="ASE23" s="68"/>
      <c r="ASF23" s="112"/>
      <c r="ASG23" s="112"/>
      <c r="ASH23" s="112"/>
      <c r="ATE23" s="5"/>
      <c r="ATF23" s="397"/>
      <c r="ATG23" s="397"/>
      <c r="ATH23" s="397"/>
      <c r="ATI23" s="397"/>
      <c r="ATJ23" s="397"/>
      <c r="ATK23" s="397"/>
      <c r="ATL23" s="397"/>
      <c r="ATM23" s="397"/>
      <c r="ATN23" s="397"/>
      <c r="ATO23" s="397"/>
      <c r="ATP23" s="397"/>
      <c r="ATQ23" s="397"/>
      <c r="ATR23" s="397"/>
      <c r="ATS23" s="397"/>
      <c r="ATT23" s="397"/>
      <c r="ATU23" s="397"/>
      <c r="ATV23" s="397"/>
      <c r="ATW23" s="397"/>
      <c r="ATX23" s="397"/>
      <c r="ATY23" s="397"/>
      <c r="ATZ23" s="5"/>
      <c r="AUA23" s="5"/>
      <c r="AUB23" s="388"/>
      <c r="AUC23" s="387"/>
      <c r="AUD23" s="387"/>
      <c r="AUE23" s="387"/>
      <c r="AUF23" s="387"/>
      <c r="AUG23" s="387"/>
      <c r="AUH23" s="387"/>
      <c r="AUI23" s="68"/>
      <c r="AUJ23" s="68"/>
      <c r="AUK23" s="68"/>
      <c r="AUL23" s="68"/>
      <c r="AUM23" s="68"/>
      <c r="AUN23" s="112"/>
      <c r="AUO23" s="112"/>
      <c r="AUP23" s="112"/>
      <c r="AVM23" s="5"/>
      <c r="AVN23" s="397"/>
      <c r="AVO23" s="397"/>
      <c r="AVP23" s="397"/>
      <c r="AVQ23" s="397"/>
      <c r="AVR23" s="397"/>
      <c r="AVS23" s="397"/>
      <c r="AVT23" s="397"/>
      <c r="AVU23" s="397"/>
      <c r="AVV23" s="397"/>
      <c r="AVW23" s="397"/>
      <c r="AVX23" s="397"/>
      <c r="AVY23" s="397"/>
      <c r="AVZ23" s="397"/>
      <c r="AWA23" s="397"/>
      <c r="AWB23" s="397"/>
      <c r="AWC23" s="397"/>
      <c r="AWD23" s="397"/>
      <c r="AWE23" s="397"/>
      <c r="AWF23" s="397"/>
      <c r="AWG23" s="397"/>
      <c r="AWH23" s="5"/>
      <c r="AWI23" s="5"/>
      <c r="AWJ23" s="388"/>
      <c r="AWK23" s="387"/>
      <c r="AWL23" s="387"/>
      <c r="AWM23" s="387"/>
      <c r="AWN23" s="387"/>
      <c r="AWO23" s="387"/>
      <c r="AWP23" s="387"/>
      <c r="AWQ23" s="68"/>
      <c r="AWR23" s="68"/>
      <c r="AWS23" s="68"/>
      <c r="AWT23" s="68"/>
      <c r="AWU23" s="68"/>
      <c r="AWV23" s="112"/>
      <c r="AWW23" s="112"/>
      <c r="AWX23" s="112"/>
      <c r="AXU23" s="5"/>
      <c r="AXV23" s="397"/>
      <c r="AXW23" s="397"/>
      <c r="AXX23" s="397"/>
      <c r="AXY23" s="397"/>
      <c r="AXZ23" s="397"/>
      <c r="AYA23" s="397"/>
      <c r="AYB23" s="397"/>
      <c r="AYC23" s="397"/>
      <c r="AYD23" s="397"/>
      <c r="AYE23" s="397"/>
      <c r="AYF23" s="397"/>
      <c r="AYG23" s="397"/>
      <c r="AYH23" s="397"/>
      <c r="AYI23" s="397"/>
      <c r="AYJ23" s="397"/>
      <c r="AYK23" s="397"/>
      <c r="AYL23" s="397"/>
      <c r="AYM23" s="397"/>
      <c r="AYN23" s="397"/>
      <c r="AYO23" s="397"/>
      <c r="AYP23" s="5"/>
      <c r="AYQ23" s="5"/>
      <c r="AYR23" s="388"/>
      <c r="AYS23" s="387"/>
      <c r="AYT23" s="387"/>
      <c r="AYU23" s="387"/>
      <c r="AYV23" s="387"/>
      <c r="AYW23" s="387"/>
      <c r="AYX23" s="387"/>
      <c r="AYY23" s="68"/>
      <c r="AYZ23" s="68"/>
      <c r="AZA23" s="68"/>
      <c r="AZB23" s="68"/>
      <c r="AZC23" s="68"/>
      <c r="AZD23" s="112"/>
      <c r="AZE23" s="112"/>
      <c r="AZF23" s="112"/>
      <c r="BAC23" s="5"/>
      <c r="BAD23" s="397"/>
      <c r="BAE23" s="397"/>
      <c r="BAF23" s="397"/>
      <c r="BAG23" s="397"/>
      <c r="BAH23" s="397"/>
      <c r="BAI23" s="397"/>
      <c r="BAJ23" s="397"/>
      <c r="BAK23" s="397"/>
      <c r="BAL23" s="397"/>
      <c r="BAM23" s="397"/>
      <c r="BAN23" s="397"/>
      <c r="BAO23" s="397"/>
      <c r="BAP23" s="397"/>
      <c r="BAQ23" s="397"/>
      <c r="BAR23" s="397"/>
      <c r="BAS23" s="397"/>
      <c r="BAT23" s="397"/>
      <c r="BAU23" s="397"/>
      <c r="BAV23" s="397"/>
      <c r="BAW23" s="397"/>
      <c r="BAX23" s="5"/>
      <c r="BAY23" s="5"/>
      <c r="BAZ23" s="388"/>
      <c r="BBA23" s="387"/>
      <c r="BBB23" s="387"/>
      <c r="BBC23" s="387"/>
      <c r="BBD23" s="387"/>
      <c r="BBE23" s="387"/>
      <c r="BBF23" s="387"/>
      <c r="BBG23" s="68"/>
      <c r="BBH23" s="68"/>
      <c r="BBI23" s="68"/>
      <c r="BBJ23" s="68"/>
      <c r="BBK23" s="68"/>
      <c r="BBL23" s="112"/>
      <c r="BBM23" s="112"/>
      <c r="BBN23" s="112"/>
      <c r="BCK23" s="5"/>
      <c r="BCL23" s="397"/>
      <c r="BCM23" s="397"/>
      <c r="BCN23" s="397"/>
      <c r="BCO23" s="397"/>
      <c r="BCP23" s="397"/>
      <c r="BCQ23" s="397"/>
      <c r="BCR23" s="397"/>
      <c r="BCS23" s="397"/>
      <c r="BCT23" s="397"/>
      <c r="BCU23" s="397"/>
      <c r="BCV23" s="397"/>
      <c r="BCW23" s="397"/>
      <c r="BCX23" s="397"/>
      <c r="BCY23" s="397"/>
      <c r="BCZ23" s="397"/>
      <c r="BDA23" s="397"/>
      <c r="BDB23" s="397"/>
      <c r="BDC23" s="397"/>
      <c r="BDD23" s="397"/>
      <c r="BDE23" s="397"/>
      <c r="BDF23" s="5"/>
      <c r="BDG23" s="5"/>
      <c r="BDH23" s="388"/>
      <c r="BDI23" s="387"/>
      <c r="BDJ23" s="387"/>
      <c r="BDK23" s="387"/>
      <c r="BDL23" s="387"/>
      <c r="BDM23" s="387"/>
      <c r="BDN23" s="387"/>
      <c r="BDO23" s="68"/>
      <c r="BDP23" s="68"/>
      <c r="BDQ23" s="68"/>
      <c r="BDR23" s="68"/>
      <c r="BDS23" s="68"/>
      <c r="BDT23" s="112"/>
      <c r="BDU23" s="112"/>
      <c r="BDV23" s="112"/>
      <c r="BES23" s="5"/>
      <c r="BET23" s="397"/>
      <c r="BEU23" s="397"/>
      <c r="BEV23" s="397"/>
      <c r="BEW23" s="397"/>
      <c r="BEX23" s="397"/>
      <c r="BEY23" s="397"/>
      <c r="BEZ23" s="397"/>
      <c r="BFA23" s="397"/>
      <c r="BFB23" s="397"/>
      <c r="BFC23" s="397"/>
      <c r="BFD23" s="397"/>
      <c r="BFE23" s="397"/>
      <c r="BFF23" s="397"/>
      <c r="BFG23" s="397"/>
      <c r="BFH23" s="397"/>
      <c r="BFI23" s="397"/>
      <c r="BFJ23" s="397"/>
      <c r="BFK23" s="397"/>
      <c r="BFL23" s="397"/>
      <c r="BFM23" s="397"/>
      <c r="BFN23" s="5"/>
      <c r="BFO23" s="5"/>
      <c r="BFP23" s="388"/>
      <c r="BFQ23" s="387"/>
      <c r="BFR23" s="387"/>
      <c r="BFS23" s="387"/>
      <c r="BFT23" s="387"/>
      <c r="BFU23" s="387"/>
      <c r="BFV23" s="387"/>
      <c r="BFW23" s="68"/>
      <c r="BFX23" s="68"/>
      <c r="BFY23" s="68"/>
      <c r="BFZ23" s="68"/>
      <c r="BGA23" s="68"/>
      <c r="BGB23" s="112"/>
      <c r="BGC23" s="112"/>
      <c r="BGD23" s="112"/>
      <c r="BHA23" s="5"/>
      <c r="BHB23" s="397"/>
      <c r="BHC23" s="397"/>
      <c r="BHD23" s="397"/>
      <c r="BHE23" s="397"/>
      <c r="BHF23" s="397"/>
      <c r="BHG23" s="397"/>
      <c r="BHH23" s="397"/>
      <c r="BHI23" s="397"/>
      <c r="BHJ23" s="397"/>
      <c r="BHK23" s="397"/>
      <c r="BHL23" s="397"/>
      <c r="BHM23" s="397"/>
      <c r="BHN23" s="397"/>
      <c r="BHO23" s="397"/>
      <c r="BHP23" s="397"/>
      <c r="BHQ23" s="397"/>
      <c r="BHR23" s="397"/>
      <c r="BHS23" s="397"/>
      <c r="BHT23" s="397"/>
      <c r="BHU23" s="397"/>
      <c r="BHV23" s="5"/>
      <c r="BHW23" s="5"/>
      <c r="BHX23" s="388"/>
      <c r="BHY23" s="387"/>
      <c r="BHZ23" s="387"/>
      <c r="BIA23" s="387"/>
      <c r="BIB23" s="387"/>
      <c r="BIC23" s="387"/>
      <c r="BID23" s="387"/>
      <c r="BIE23" s="68"/>
      <c r="BIF23" s="68"/>
      <c r="BIG23" s="68"/>
      <c r="BIH23" s="68"/>
      <c r="BII23" s="68"/>
      <c r="BIJ23" s="112"/>
      <c r="BIK23" s="112"/>
      <c r="BIL23" s="112"/>
      <c r="BJI23" s="5"/>
      <c r="BJJ23" s="397"/>
      <c r="BJK23" s="397"/>
      <c r="BJL23" s="397"/>
      <c r="BJM23" s="397"/>
      <c r="BJN23" s="397"/>
      <c r="BJO23" s="397"/>
      <c r="BJP23" s="397"/>
      <c r="BJQ23" s="397"/>
      <c r="BJR23" s="397"/>
      <c r="BJS23" s="397"/>
      <c r="BJT23" s="397"/>
      <c r="BJU23" s="397"/>
      <c r="BJV23" s="397"/>
      <c r="BJW23" s="397"/>
      <c r="BJX23" s="397"/>
      <c r="BJY23" s="397"/>
      <c r="BJZ23" s="397"/>
      <c r="BKA23" s="397"/>
      <c r="BKB23" s="397"/>
      <c r="BKC23" s="397"/>
      <c r="BKD23" s="5"/>
      <c r="BKE23" s="5"/>
      <c r="BKF23" s="388"/>
      <c r="BKG23" s="387"/>
      <c r="BKH23" s="387"/>
      <c r="BKI23" s="387"/>
      <c r="BKJ23" s="387"/>
      <c r="BKK23" s="387"/>
      <c r="BKL23" s="387"/>
      <c r="BKM23" s="68"/>
      <c r="BKN23" s="68"/>
      <c r="BKO23" s="68"/>
      <c r="BKP23" s="68"/>
      <c r="BKQ23" s="68"/>
      <c r="BKR23" s="112"/>
      <c r="BKS23" s="112"/>
      <c r="BKT23" s="112"/>
      <c r="BLQ23" s="5"/>
      <c r="BLR23" s="397"/>
      <c r="BLS23" s="397"/>
      <c r="BLT23" s="397"/>
      <c r="BLU23" s="397"/>
      <c r="BLV23" s="397"/>
      <c r="BLW23" s="397"/>
      <c r="BLX23" s="397"/>
      <c r="BLY23" s="397"/>
      <c r="BLZ23" s="397"/>
      <c r="BMA23" s="397"/>
      <c r="BMB23" s="397"/>
      <c r="BMC23" s="397"/>
      <c r="BMD23" s="397"/>
      <c r="BME23" s="397"/>
      <c r="BMF23" s="397"/>
      <c r="BMG23" s="397"/>
      <c r="BMH23" s="397"/>
      <c r="BMI23" s="397"/>
      <c r="BMJ23" s="397"/>
      <c r="BMK23" s="397"/>
      <c r="BML23" s="5"/>
      <c r="BMM23" s="5"/>
      <c r="BMN23" s="388"/>
      <c r="BMO23" s="387"/>
      <c r="BMP23" s="387"/>
      <c r="BMQ23" s="387"/>
      <c r="BMR23" s="387"/>
      <c r="BMS23" s="387"/>
      <c r="BMT23" s="387"/>
      <c r="BMU23" s="68"/>
      <c r="BMV23" s="68"/>
      <c r="BMW23" s="68"/>
      <c r="BMX23" s="68"/>
      <c r="BMY23" s="68"/>
      <c r="BMZ23" s="112"/>
      <c r="BNA23" s="112"/>
      <c r="BNB23" s="112"/>
      <c r="BNY23" s="5"/>
      <c r="BNZ23" s="397"/>
      <c r="BOA23" s="397"/>
      <c r="BOB23" s="397"/>
      <c r="BOC23" s="397"/>
      <c r="BOD23" s="397"/>
      <c r="BOE23" s="397"/>
      <c r="BOF23" s="397"/>
      <c r="BOG23" s="397"/>
      <c r="BOH23" s="397"/>
      <c r="BOI23" s="397"/>
      <c r="BOJ23" s="397"/>
      <c r="BOK23" s="397"/>
      <c r="BOL23" s="397"/>
      <c r="BOM23" s="397"/>
      <c r="BON23" s="397"/>
      <c r="BOO23" s="397"/>
      <c r="BOP23" s="397"/>
      <c r="BOQ23" s="397"/>
      <c r="BOR23" s="397"/>
      <c r="BOS23" s="397"/>
      <c r="BOT23" s="5"/>
      <c r="BOU23" s="5"/>
      <c r="BOV23" s="388"/>
      <c r="BOW23" s="387"/>
      <c r="BOX23" s="387"/>
      <c r="BOY23" s="387"/>
      <c r="BOZ23" s="387"/>
      <c r="BPA23" s="387"/>
      <c r="BPB23" s="387"/>
      <c r="BPC23" s="68"/>
      <c r="BPD23" s="68"/>
      <c r="BPE23" s="68"/>
      <c r="BPF23" s="68"/>
      <c r="BPG23" s="68"/>
      <c r="BPH23" s="112"/>
      <c r="BPI23" s="112"/>
      <c r="BPJ23" s="112"/>
      <c r="BQG23" s="5"/>
      <c r="BQH23" s="397"/>
      <c r="BQI23" s="397"/>
      <c r="BQJ23" s="397"/>
      <c r="BQK23" s="397"/>
      <c r="BQL23" s="397"/>
      <c r="BQM23" s="397"/>
      <c r="BQN23" s="397"/>
      <c r="BQO23" s="397"/>
      <c r="BQP23" s="397"/>
      <c r="BQQ23" s="397"/>
      <c r="BQR23" s="397"/>
      <c r="BQS23" s="397"/>
      <c r="BQT23" s="397"/>
      <c r="BQU23" s="397"/>
      <c r="BQV23" s="397"/>
      <c r="BQW23" s="397"/>
      <c r="BQX23" s="397"/>
      <c r="BQY23" s="397"/>
      <c r="BQZ23" s="397"/>
      <c r="BRA23" s="397"/>
      <c r="BRB23" s="5"/>
      <c r="BRC23" s="5"/>
      <c r="BRD23" s="388"/>
      <c r="BRE23" s="387"/>
      <c r="BRF23" s="387"/>
      <c r="BRG23" s="387"/>
      <c r="BRH23" s="387"/>
      <c r="BRI23" s="387"/>
      <c r="BRJ23" s="387"/>
      <c r="BRK23" s="68"/>
      <c r="BRL23" s="68"/>
      <c r="BRM23" s="68"/>
      <c r="BRN23" s="68"/>
      <c r="BRO23" s="68"/>
      <c r="BRP23" s="112"/>
      <c r="BRQ23" s="112"/>
      <c r="BRR23" s="112"/>
      <c r="BSO23" s="5"/>
      <c r="BSP23" s="397"/>
      <c r="BSQ23" s="397"/>
      <c r="BSR23" s="397"/>
      <c r="BSS23" s="397"/>
      <c r="BST23" s="397"/>
      <c r="BSU23" s="397"/>
      <c r="BSV23" s="397"/>
      <c r="BSW23" s="397"/>
      <c r="BSX23" s="397"/>
      <c r="BSY23" s="397"/>
      <c r="BSZ23" s="397"/>
      <c r="BTA23" s="397"/>
      <c r="BTB23" s="397"/>
      <c r="BTC23" s="397"/>
      <c r="BTD23" s="397"/>
      <c r="BTE23" s="397"/>
      <c r="BTF23" s="397"/>
      <c r="BTG23" s="397"/>
      <c r="BTH23" s="397"/>
      <c r="BTI23" s="397"/>
      <c r="BTJ23" s="5"/>
      <c r="BTK23" s="5"/>
      <c r="BTL23" s="388"/>
      <c r="BTM23" s="387"/>
      <c r="BTN23" s="387"/>
      <c r="BTO23" s="387"/>
      <c r="BTP23" s="387"/>
      <c r="BTQ23" s="387"/>
      <c r="BTR23" s="387"/>
      <c r="BTS23" s="68"/>
      <c r="BTT23" s="68"/>
      <c r="BTU23" s="68"/>
      <c r="BTV23" s="68"/>
      <c r="BTW23" s="68"/>
      <c r="BTX23" s="112"/>
      <c r="BTY23" s="112"/>
      <c r="BTZ23" s="112"/>
      <c r="BUW23" s="5"/>
      <c r="BUX23" s="397"/>
      <c r="BUY23" s="397"/>
      <c r="BUZ23" s="397"/>
      <c r="BVA23" s="397"/>
      <c r="BVB23" s="397"/>
      <c r="BVC23" s="397"/>
      <c r="BVD23" s="397"/>
      <c r="BVE23" s="397"/>
      <c r="BVF23" s="397"/>
      <c r="BVG23" s="397"/>
      <c r="BVH23" s="397"/>
      <c r="BVI23" s="397"/>
      <c r="BVJ23" s="397"/>
      <c r="BVK23" s="397"/>
      <c r="BVL23" s="397"/>
      <c r="BVM23" s="397"/>
      <c r="BVN23" s="397"/>
      <c r="BVO23" s="397"/>
      <c r="BVP23" s="397"/>
      <c r="BVQ23" s="397"/>
      <c r="BVR23" s="5"/>
      <c r="BVS23" s="5"/>
      <c r="BVT23" s="388"/>
      <c r="BVU23" s="387"/>
      <c r="BVV23" s="387"/>
      <c r="BVW23" s="387"/>
      <c r="BVX23" s="387"/>
      <c r="BVY23" s="387"/>
      <c r="BVZ23" s="387"/>
      <c r="BWA23" s="68"/>
      <c r="BWB23" s="68"/>
      <c r="BWC23" s="68"/>
      <c r="BWD23" s="68"/>
      <c r="BWE23" s="68"/>
      <c r="BWF23" s="112"/>
      <c r="BWG23" s="112"/>
      <c r="BWH23" s="112"/>
      <c r="BXE23" s="5"/>
      <c r="BXF23" s="397"/>
      <c r="BXG23" s="397"/>
      <c r="BXH23" s="397"/>
      <c r="BXI23" s="397"/>
      <c r="BXJ23" s="397"/>
      <c r="BXK23" s="397"/>
      <c r="BXL23" s="397"/>
      <c r="BXM23" s="397"/>
      <c r="BXN23" s="397"/>
      <c r="BXO23" s="397"/>
      <c r="BXP23" s="397"/>
      <c r="BXQ23" s="397"/>
      <c r="BXR23" s="397"/>
      <c r="BXS23" s="397"/>
      <c r="BXT23" s="397"/>
      <c r="BXU23" s="397"/>
      <c r="BXV23" s="397"/>
      <c r="BXW23" s="397"/>
      <c r="BXX23" s="397"/>
      <c r="BXY23" s="397"/>
      <c r="BXZ23" s="5"/>
      <c r="BYA23" s="5"/>
      <c r="BYB23" s="388"/>
      <c r="BYC23" s="387"/>
      <c r="BYD23" s="387"/>
      <c r="BYE23" s="387"/>
      <c r="BYF23" s="387"/>
      <c r="BYG23" s="387"/>
      <c r="BYH23" s="387"/>
      <c r="BYI23" s="68"/>
      <c r="BYJ23" s="68"/>
      <c r="BYK23" s="68"/>
      <c r="BYL23" s="68"/>
      <c r="BYM23" s="68"/>
      <c r="BYN23" s="112"/>
      <c r="BYO23" s="112"/>
      <c r="BYP23" s="112"/>
      <c r="BZM23" s="5"/>
      <c r="BZN23" s="397"/>
      <c r="BZO23" s="397"/>
      <c r="BZP23" s="397"/>
      <c r="BZQ23" s="397"/>
      <c r="BZR23" s="397"/>
      <c r="BZS23" s="397"/>
      <c r="BZT23" s="397"/>
      <c r="BZU23" s="397"/>
      <c r="BZV23" s="397"/>
      <c r="BZW23" s="397"/>
      <c r="BZX23" s="397"/>
      <c r="BZY23" s="397"/>
      <c r="BZZ23" s="397"/>
      <c r="CAA23" s="397"/>
      <c r="CAB23" s="397"/>
      <c r="CAC23" s="397"/>
      <c r="CAD23" s="397"/>
      <c r="CAE23" s="397"/>
      <c r="CAF23" s="397"/>
      <c r="CAG23" s="397"/>
      <c r="CAH23" s="5"/>
      <c r="CAI23" s="5"/>
      <c r="CAJ23" s="388"/>
      <c r="CAK23" s="387"/>
      <c r="CAL23" s="387"/>
      <c r="CAM23" s="387"/>
      <c r="CAN23" s="387"/>
      <c r="CAO23" s="387"/>
      <c r="CAP23" s="387"/>
      <c r="CAQ23" s="68"/>
      <c r="CAR23" s="68"/>
      <c r="CAS23" s="68"/>
      <c r="CAT23" s="68"/>
      <c r="CAU23" s="68"/>
      <c r="CAV23" s="112"/>
      <c r="CAW23" s="112"/>
      <c r="CAX23" s="112"/>
      <c r="CBU23" s="5"/>
      <c r="CBV23" s="397"/>
      <c r="CBW23" s="397"/>
      <c r="CBX23" s="397"/>
      <c r="CBY23" s="397"/>
      <c r="CBZ23" s="397"/>
      <c r="CCA23" s="397"/>
      <c r="CCB23" s="397"/>
      <c r="CCC23" s="397"/>
      <c r="CCD23" s="397"/>
      <c r="CCE23" s="397"/>
      <c r="CCF23" s="397"/>
      <c r="CCG23" s="397"/>
      <c r="CCH23" s="397"/>
      <c r="CCI23" s="397"/>
      <c r="CCJ23" s="397"/>
      <c r="CCK23" s="397"/>
      <c r="CCL23" s="397"/>
      <c r="CCM23" s="397"/>
      <c r="CCN23" s="397"/>
      <c r="CCO23" s="397"/>
      <c r="CCP23" s="5"/>
      <c r="CCQ23" s="5"/>
      <c r="CCR23" s="388"/>
      <c r="CCS23" s="387"/>
      <c r="CCT23" s="387"/>
      <c r="CCU23" s="387"/>
      <c r="CCV23" s="387"/>
      <c r="CCW23" s="387"/>
      <c r="CCX23" s="387"/>
      <c r="CCY23" s="68"/>
      <c r="CCZ23" s="68"/>
      <c r="CDA23" s="68"/>
      <c r="CDB23" s="68"/>
      <c r="CDC23" s="68"/>
      <c r="CDD23" s="112"/>
      <c r="CDE23" s="112"/>
      <c r="CDF23" s="112"/>
      <c r="CEC23" s="5"/>
      <c r="CED23" s="397"/>
      <c r="CEE23" s="397"/>
      <c r="CEF23" s="397"/>
      <c r="CEG23" s="397"/>
      <c r="CEH23" s="397"/>
      <c r="CEI23" s="397"/>
      <c r="CEJ23" s="397"/>
      <c r="CEK23" s="397"/>
      <c r="CEL23" s="397"/>
      <c r="CEM23" s="397"/>
      <c r="CEN23" s="397"/>
      <c r="CEO23" s="397"/>
      <c r="CEP23" s="397"/>
      <c r="CEQ23" s="397"/>
      <c r="CER23" s="397"/>
      <c r="CES23" s="397"/>
      <c r="CET23" s="397"/>
      <c r="CEU23" s="397"/>
      <c r="CEV23" s="397"/>
      <c r="CEW23" s="397"/>
      <c r="CEX23" s="5"/>
      <c r="CEY23" s="5"/>
      <c r="CEZ23" s="388"/>
      <c r="CFA23" s="387"/>
      <c r="CFB23" s="387"/>
      <c r="CFC23" s="387"/>
      <c r="CFD23" s="387"/>
      <c r="CFE23" s="387"/>
      <c r="CFF23" s="387"/>
      <c r="CFG23" s="68"/>
      <c r="CFH23" s="68"/>
      <c r="CFI23" s="68"/>
      <c r="CFJ23" s="68"/>
      <c r="CFK23" s="68"/>
      <c r="CFL23" s="112"/>
      <c r="CFM23" s="112"/>
      <c r="CFN23" s="112"/>
      <c r="CGK23" s="5"/>
      <c r="CGL23" s="397"/>
      <c r="CGM23" s="397"/>
      <c r="CGN23" s="397"/>
      <c r="CGO23" s="397"/>
      <c r="CGP23" s="397"/>
      <c r="CGQ23" s="397"/>
      <c r="CGR23" s="397"/>
      <c r="CGS23" s="397"/>
      <c r="CGT23" s="397"/>
      <c r="CGU23" s="397"/>
      <c r="CGV23" s="397"/>
      <c r="CGW23" s="397"/>
      <c r="CGX23" s="397"/>
      <c r="CGY23" s="397"/>
      <c r="CGZ23" s="397"/>
      <c r="CHA23" s="397"/>
      <c r="CHB23" s="397"/>
      <c r="CHC23" s="397"/>
      <c r="CHD23" s="397"/>
      <c r="CHE23" s="397"/>
      <c r="CHF23" s="5"/>
      <c r="CHG23" s="5"/>
      <c r="CHH23" s="388"/>
      <c r="CHI23" s="387"/>
      <c r="CHJ23" s="387"/>
      <c r="CHK23" s="387"/>
      <c r="CHL23" s="387"/>
      <c r="CHM23" s="387"/>
      <c r="CHN23" s="387"/>
      <c r="CHO23" s="68"/>
      <c r="CHP23" s="68"/>
      <c r="CHQ23" s="68"/>
      <c r="CHR23" s="68"/>
      <c r="CHS23" s="68"/>
      <c r="CHT23" s="112"/>
      <c r="CHU23" s="112"/>
      <c r="CHV23" s="112"/>
      <c r="CIS23" s="5"/>
      <c r="CIT23" s="397"/>
      <c r="CIU23" s="397"/>
      <c r="CIV23" s="397"/>
      <c r="CIW23" s="397"/>
      <c r="CIX23" s="397"/>
      <c r="CIY23" s="397"/>
      <c r="CIZ23" s="397"/>
      <c r="CJA23" s="397"/>
      <c r="CJB23" s="397"/>
      <c r="CJC23" s="397"/>
      <c r="CJD23" s="397"/>
      <c r="CJE23" s="397"/>
      <c r="CJF23" s="397"/>
      <c r="CJG23" s="397"/>
      <c r="CJH23" s="397"/>
      <c r="CJI23" s="397"/>
      <c r="CJJ23" s="397"/>
      <c r="CJK23" s="397"/>
      <c r="CJL23" s="397"/>
      <c r="CJM23" s="397"/>
      <c r="CJN23" s="5"/>
      <c r="CJO23" s="5"/>
      <c r="CJP23" s="388"/>
      <c r="CJQ23" s="387"/>
      <c r="CJR23" s="387"/>
      <c r="CJS23" s="387"/>
      <c r="CJT23" s="387"/>
      <c r="CJU23" s="387"/>
      <c r="CJV23" s="387"/>
      <c r="CJW23" s="68"/>
      <c r="CJX23" s="68"/>
      <c r="CJY23" s="68"/>
      <c r="CJZ23" s="68"/>
      <c r="CKA23" s="68"/>
      <c r="CKB23" s="112"/>
      <c r="CKC23" s="112"/>
      <c r="CKD23" s="112"/>
      <c r="CLA23" s="5"/>
      <c r="CLB23" s="397"/>
      <c r="CLC23" s="397"/>
      <c r="CLD23" s="397"/>
      <c r="CLE23" s="397"/>
      <c r="CLF23" s="397"/>
      <c r="CLG23" s="397"/>
      <c r="CLH23" s="397"/>
      <c r="CLI23" s="397"/>
      <c r="CLJ23" s="397"/>
      <c r="CLK23" s="397"/>
      <c r="CLL23" s="397"/>
      <c r="CLM23" s="397"/>
      <c r="CLN23" s="397"/>
      <c r="CLO23" s="397"/>
      <c r="CLP23" s="397"/>
      <c r="CLQ23" s="397"/>
      <c r="CLR23" s="397"/>
      <c r="CLS23" s="397"/>
      <c r="CLT23" s="397"/>
      <c r="CLU23" s="397"/>
      <c r="CLV23" s="5"/>
      <c r="CLW23" s="5"/>
      <c r="CLX23" s="388"/>
      <c r="CLY23" s="387"/>
      <c r="CLZ23" s="387"/>
      <c r="CMA23" s="387"/>
      <c r="CMB23" s="387"/>
      <c r="CMC23" s="387"/>
      <c r="CMD23" s="387"/>
      <c r="CME23" s="68"/>
      <c r="CMF23" s="68"/>
      <c r="CMG23" s="68"/>
      <c r="CMH23" s="68"/>
      <c r="CMI23" s="68"/>
      <c r="CMJ23" s="112"/>
      <c r="CMK23" s="112"/>
      <c r="CML23" s="112"/>
      <c r="CNI23" s="5"/>
      <c r="CNJ23" s="397"/>
      <c r="CNK23" s="397"/>
      <c r="CNL23" s="397"/>
      <c r="CNM23" s="397"/>
      <c r="CNN23" s="397"/>
      <c r="CNO23" s="397"/>
      <c r="CNP23" s="397"/>
      <c r="CNQ23" s="397"/>
      <c r="CNR23" s="397"/>
      <c r="CNS23" s="397"/>
      <c r="CNT23" s="397"/>
      <c r="CNU23" s="397"/>
      <c r="CNV23" s="397"/>
      <c r="CNW23" s="397"/>
      <c r="CNX23" s="397"/>
      <c r="CNY23" s="397"/>
      <c r="CNZ23" s="397"/>
      <c r="COA23" s="397"/>
      <c r="COB23" s="397"/>
      <c r="COC23" s="397"/>
      <c r="COD23" s="5"/>
      <c r="COE23" s="5"/>
      <c r="COF23" s="388"/>
      <c r="COG23" s="387"/>
      <c r="COH23" s="387"/>
      <c r="COI23" s="387"/>
      <c r="COJ23" s="387"/>
      <c r="COK23" s="387"/>
      <c r="COL23" s="387"/>
      <c r="COM23" s="68"/>
      <c r="CON23" s="68"/>
      <c r="COO23" s="68"/>
      <c r="COP23" s="68"/>
      <c r="COQ23" s="68"/>
      <c r="COR23" s="112"/>
      <c r="COS23" s="112"/>
      <c r="COT23" s="112"/>
      <c r="CPQ23" s="5"/>
      <c r="CPR23" s="397"/>
      <c r="CPS23" s="397"/>
      <c r="CPT23" s="397"/>
      <c r="CPU23" s="397"/>
      <c r="CPV23" s="397"/>
      <c r="CPW23" s="397"/>
      <c r="CPX23" s="397"/>
      <c r="CPY23" s="397"/>
      <c r="CPZ23" s="397"/>
      <c r="CQA23" s="397"/>
      <c r="CQB23" s="397"/>
      <c r="CQC23" s="397"/>
      <c r="CQD23" s="397"/>
      <c r="CQE23" s="397"/>
      <c r="CQF23" s="397"/>
      <c r="CQG23" s="397"/>
      <c r="CQH23" s="397"/>
      <c r="CQI23" s="397"/>
      <c r="CQJ23" s="397"/>
      <c r="CQK23" s="397"/>
      <c r="CQL23" s="5"/>
      <c r="CQM23" s="5"/>
      <c r="CQN23" s="388"/>
      <c r="CQO23" s="387"/>
      <c r="CQP23" s="387"/>
      <c r="CQQ23" s="387"/>
      <c r="CQR23" s="387"/>
      <c r="CQS23" s="387"/>
      <c r="CQT23" s="387"/>
      <c r="CQU23" s="68"/>
      <c r="CQV23" s="68"/>
      <c r="CQW23" s="68"/>
      <c r="CQX23" s="68"/>
      <c r="CQY23" s="68"/>
      <c r="CQZ23" s="112"/>
      <c r="CRA23" s="112"/>
      <c r="CRB23" s="112"/>
      <c r="CRY23" s="5"/>
      <c r="CRZ23" s="397"/>
      <c r="CSA23" s="397"/>
      <c r="CSB23" s="397"/>
      <c r="CSC23" s="397"/>
      <c r="CSD23" s="397"/>
      <c r="CSE23" s="397"/>
      <c r="CSF23" s="397"/>
      <c r="CSG23" s="397"/>
      <c r="CSH23" s="397"/>
      <c r="CSI23" s="397"/>
      <c r="CSJ23" s="397"/>
      <c r="CSK23" s="397"/>
      <c r="CSL23" s="397"/>
      <c r="CSM23" s="397"/>
      <c r="CSN23" s="397"/>
      <c r="CSO23" s="397"/>
      <c r="CSP23" s="397"/>
      <c r="CSQ23" s="397"/>
      <c r="CSR23" s="397"/>
      <c r="CSS23" s="397"/>
      <c r="CST23" s="5"/>
      <c r="CSU23" s="5"/>
      <c r="CSV23" s="388"/>
      <c r="CSW23" s="387"/>
      <c r="CSX23" s="387"/>
      <c r="CSY23" s="387"/>
      <c r="CSZ23" s="387"/>
      <c r="CTA23" s="387"/>
      <c r="CTB23" s="387"/>
      <c r="CTC23" s="68"/>
      <c r="CTD23" s="68"/>
      <c r="CTE23" s="68"/>
      <c r="CTF23" s="68"/>
      <c r="CTG23" s="68"/>
      <c r="CTH23" s="112"/>
      <c r="CTI23" s="112"/>
      <c r="CTJ23" s="112"/>
      <c r="CUG23" s="5"/>
      <c r="CUH23" s="397"/>
      <c r="CUI23" s="397"/>
      <c r="CUJ23" s="397"/>
      <c r="CUK23" s="397"/>
      <c r="CUL23" s="397"/>
      <c r="CUM23" s="397"/>
      <c r="CUN23" s="397"/>
      <c r="CUO23" s="397"/>
      <c r="CUP23" s="397"/>
      <c r="CUQ23" s="397"/>
      <c r="CUR23" s="397"/>
      <c r="CUS23" s="397"/>
      <c r="CUT23" s="397"/>
      <c r="CUU23" s="397"/>
      <c r="CUV23" s="397"/>
      <c r="CUW23" s="397"/>
      <c r="CUX23" s="397"/>
      <c r="CUY23" s="397"/>
      <c r="CUZ23" s="397"/>
      <c r="CVA23" s="397"/>
      <c r="CVB23" s="5"/>
      <c r="CVC23" s="5"/>
      <c r="CVD23" s="388"/>
      <c r="CVE23" s="387"/>
      <c r="CVF23" s="387"/>
      <c r="CVG23" s="387"/>
      <c r="CVH23" s="387"/>
      <c r="CVI23" s="387"/>
      <c r="CVJ23" s="387"/>
      <c r="CVK23" s="68"/>
      <c r="CVL23" s="68"/>
      <c r="CVM23" s="68"/>
      <c r="CVN23" s="68"/>
      <c r="CVO23" s="68"/>
      <c r="CVP23" s="112"/>
      <c r="CVQ23" s="112"/>
      <c r="CVR23" s="112"/>
      <c r="CWO23" s="5"/>
      <c r="CWP23" s="397"/>
      <c r="CWQ23" s="397"/>
      <c r="CWR23" s="397"/>
      <c r="CWS23" s="397"/>
      <c r="CWT23" s="397"/>
      <c r="CWU23" s="397"/>
      <c r="CWV23" s="397"/>
      <c r="CWW23" s="397"/>
      <c r="CWX23" s="397"/>
      <c r="CWY23" s="397"/>
      <c r="CWZ23" s="397"/>
      <c r="CXA23" s="397"/>
      <c r="CXB23" s="397"/>
      <c r="CXC23" s="397"/>
      <c r="CXD23" s="397"/>
      <c r="CXE23" s="397"/>
      <c r="CXF23" s="397"/>
      <c r="CXG23" s="397"/>
      <c r="CXH23" s="397"/>
      <c r="CXI23" s="397"/>
      <c r="CXJ23" s="5"/>
      <c r="CXK23" s="5"/>
      <c r="CXL23" s="388"/>
      <c r="CXM23" s="387"/>
      <c r="CXN23" s="387"/>
      <c r="CXO23" s="387"/>
      <c r="CXP23" s="387"/>
      <c r="CXQ23" s="387"/>
      <c r="CXR23" s="387"/>
      <c r="CXS23" s="68"/>
      <c r="CXT23" s="68"/>
      <c r="CXU23" s="68"/>
      <c r="CXV23" s="68"/>
      <c r="CXW23" s="68"/>
      <c r="CXX23" s="112"/>
      <c r="CXY23" s="112"/>
      <c r="CXZ23" s="112"/>
      <c r="CYW23" s="5"/>
      <c r="CYX23" s="397"/>
      <c r="CYY23" s="397"/>
      <c r="CYZ23" s="397"/>
      <c r="CZA23" s="397"/>
      <c r="CZB23" s="397"/>
      <c r="CZC23" s="397"/>
      <c r="CZD23" s="397"/>
      <c r="CZE23" s="397"/>
      <c r="CZF23" s="397"/>
      <c r="CZG23" s="397"/>
      <c r="CZH23" s="397"/>
      <c r="CZI23" s="397"/>
      <c r="CZJ23" s="397"/>
      <c r="CZK23" s="397"/>
      <c r="CZL23" s="397"/>
      <c r="CZM23" s="397"/>
      <c r="CZN23" s="397"/>
      <c r="CZO23" s="397"/>
      <c r="CZP23" s="397"/>
      <c r="CZQ23" s="397"/>
      <c r="CZR23" s="5"/>
      <c r="CZS23" s="5"/>
      <c r="CZT23" s="388"/>
      <c r="CZU23" s="387"/>
      <c r="CZV23" s="387"/>
      <c r="CZW23" s="387"/>
      <c r="CZX23" s="387"/>
      <c r="CZY23" s="387"/>
      <c r="CZZ23" s="387"/>
      <c r="DAA23" s="68"/>
      <c r="DAB23" s="68"/>
      <c r="DAC23" s="68"/>
      <c r="DAD23" s="68"/>
      <c r="DAE23" s="68"/>
      <c r="DAF23" s="112"/>
      <c r="DAG23" s="112"/>
      <c r="DAH23" s="112"/>
      <c r="DBE23" s="5"/>
      <c r="DBF23" s="397"/>
      <c r="DBG23" s="397"/>
      <c r="DBH23" s="397"/>
      <c r="DBI23" s="397"/>
      <c r="DBJ23" s="397"/>
      <c r="DBK23" s="397"/>
      <c r="DBL23" s="397"/>
      <c r="DBM23" s="397"/>
      <c r="DBN23" s="397"/>
      <c r="DBO23" s="397"/>
      <c r="DBP23" s="397"/>
      <c r="DBQ23" s="397"/>
      <c r="DBR23" s="397"/>
      <c r="DBS23" s="397"/>
      <c r="DBT23" s="397"/>
      <c r="DBU23" s="397"/>
      <c r="DBV23" s="397"/>
      <c r="DBW23" s="397"/>
      <c r="DBX23" s="397"/>
      <c r="DBY23" s="397"/>
      <c r="DBZ23" s="5"/>
      <c r="DCA23" s="5"/>
      <c r="DCB23" s="388"/>
      <c r="DCC23" s="387"/>
      <c r="DCD23" s="387"/>
      <c r="DCE23" s="387"/>
      <c r="DCF23" s="387"/>
      <c r="DCG23" s="387"/>
      <c r="DCH23" s="387"/>
      <c r="DCI23" s="68"/>
      <c r="DCJ23" s="68"/>
      <c r="DCK23" s="68"/>
      <c r="DCL23" s="68"/>
      <c r="DCM23" s="68"/>
      <c r="DCN23" s="112"/>
      <c r="DCO23" s="112"/>
      <c r="DCP23" s="112"/>
      <c r="DDM23" s="5"/>
      <c r="DDN23" s="397"/>
      <c r="DDO23" s="397"/>
      <c r="DDP23" s="397"/>
      <c r="DDQ23" s="397"/>
      <c r="DDR23" s="397"/>
      <c r="DDS23" s="397"/>
      <c r="DDT23" s="397"/>
      <c r="DDU23" s="397"/>
      <c r="DDV23" s="397"/>
      <c r="DDW23" s="397"/>
      <c r="DDX23" s="397"/>
      <c r="DDY23" s="397"/>
      <c r="DDZ23" s="397"/>
      <c r="DEA23" s="397"/>
      <c r="DEB23" s="397"/>
      <c r="DEC23" s="397"/>
      <c r="DED23" s="397"/>
      <c r="DEE23" s="397"/>
      <c r="DEF23" s="397"/>
      <c r="DEG23" s="397"/>
      <c r="DEH23" s="5"/>
      <c r="DEI23" s="5"/>
      <c r="DEJ23" s="388"/>
      <c r="DEK23" s="387"/>
      <c r="DEL23" s="387"/>
      <c r="DEM23" s="387"/>
      <c r="DEN23" s="387"/>
      <c r="DEO23" s="387"/>
      <c r="DEP23" s="387"/>
      <c r="DEQ23" s="68"/>
      <c r="DER23" s="68"/>
      <c r="DES23" s="68"/>
      <c r="DET23" s="68"/>
      <c r="DEU23" s="68"/>
      <c r="DEV23" s="112"/>
      <c r="DEW23" s="112"/>
      <c r="DEX23" s="112"/>
      <c r="DFU23" s="5"/>
      <c r="DFV23" s="397"/>
      <c r="DFW23" s="397"/>
      <c r="DFX23" s="397"/>
      <c r="DFY23" s="397"/>
      <c r="DFZ23" s="397"/>
      <c r="DGA23" s="397"/>
      <c r="DGB23" s="397"/>
      <c r="DGC23" s="397"/>
      <c r="DGD23" s="397"/>
      <c r="DGE23" s="397"/>
      <c r="DGF23" s="397"/>
      <c r="DGG23" s="397"/>
      <c r="DGH23" s="397"/>
      <c r="DGI23" s="397"/>
      <c r="DGJ23" s="397"/>
      <c r="DGK23" s="397"/>
      <c r="DGL23" s="397"/>
      <c r="DGM23" s="397"/>
      <c r="DGN23" s="397"/>
      <c r="DGO23" s="397"/>
      <c r="DGP23" s="5"/>
      <c r="DGQ23" s="5"/>
      <c r="DGR23" s="388"/>
      <c r="DGS23" s="387"/>
      <c r="DGT23" s="387"/>
      <c r="DGU23" s="387"/>
      <c r="DGV23" s="387"/>
      <c r="DGW23" s="387"/>
      <c r="DGX23" s="387"/>
      <c r="DGY23" s="68"/>
      <c r="DGZ23" s="68"/>
      <c r="DHA23" s="68"/>
      <c r="DHB23" s="68"/>
      <c r="DHC23" s="68"/>
      <c r="DHD23" s="112"/>
      <c r="DHE23" s="112"/>
      <c r="DHF23" s="112"/>
      <c r="DIC23" s="5"/>
      <c r="DID23" s="397"/>
      <c r="DIE23" s="397"/>
      <c r="DIF23" s="397"/>
      <c r="DIG23" s="397"/>
      <c r="DIH23" s="397"/>
      <c r="DII23" s="397"/>
      <c r="DIJ23" s="397"/>
      <c r="DIK23" s="397"/>
      <c r="DIL23" s="397"/>
      <c r="DIM23" s="397"/>
      <c r="DIN23" s="397"/>
      <c r="DIO23" s="397"/>
      <c r="DIP23" s="397"/>
      <c r="DIQ23" s="397"/>
      <c r="DIR23" s="397"/>
      <c r="DIS23" s="397"/>
      <c r="DIT23" s="397"/>
      <c r="DIU23" s="397"/>
      <c r="DIV23" s="397"/>
      <c r="DIW23" s="397"/>
      <c r="DIX23" s="5"/>
      <c r="DIY23" s="5"/>
      <c r="DIZ23" s="388"/>
      <c r="DJA23" s="387"/>
      <c r="DJB23" s="387"/>
      <c r="DJC23" s="387"/>
      <c r="DJD23" s="387"/>
      <c r="DJE23" s="387"/>
      <c r="DJF23" s="387"/>
      <c r="DJG23" s="68"/>
      <c r="DJH23" s="68"/>
      <c r="DJI23" s="68"/>
      <c r="DJJ23" s="68"/>
      <c r="DJK23" s="68"/>
      <c r="DJL23" s="112"/>
      <c r="DJM23" s="112"/>
      <c r="DJN23" s="112"/>
      <c r="DKK23" s="5"/>
      <c r="DKL23" s="397"/>
      <c r="DKM23" s="397"/>
      <c r="DKN23" s="397"/>
      <c r="DKO23" s="397"/>
      <c r="DKP23" s="397"/>
      <c r="DKQ23" s="397"/>
      <c r="DKR23" s="397"/>
      <c r="DKS23" s="397"/>
      <c r="DKT23" s="397"/>
      <c r="DKU23" s="397"/>
      <c r="DKV23" s="397"/>
      <c r="DKW23" s="397"/>
      <c r="DKX23" s="397"/>
      <c r="DKY23" s="397"/>
      <c r="DKZ23" s="397"/>
      <c r="DLA23" s="397"/>
      <c r="DLB23" s="397"/>
      <c r="DLC23" s="397"/>
      <c r="DLD23" s="397"/>
      <c r="DLE23" s="397"/>
      <c r="DLF23" s="5"/>
      <c r="DLG23" s="5"/>
      <c r="DLH23" s="388"/>
      <c r="DLI23" s="387"/>
      <c r="DLJ23" s="387"/>
      <c r="DLK23" s="387"/>
      <c r="DLL23" s="387"/>
      <c r="DLM23" s="387"/>
      <c r="DLN23" s="387"/>
      <c r="DLO23" s="68"/>
      <c r="DLP23" s="68"/>
      <c r="DLQ23" s="68"/>
      <c r="DLR23" s="68"/>
      <c r="DLS23" s="68"/>
      <c r="DLT23" s="112"/>
      <c r="DLU23" s="112"/>
      <c r="DLV23" s="112"/>
      <c r="DMS23" s="5"/>
      <c r="DMT23" s="397"/>
      <c r="DMU23" s="397"/>
      <c r="DMV23" s="397"/>
      <c r="DMW23" s="397"/>
      <c r="DMX23" s="397"/>
      <c r="DMY23" s="397"/>
      <c r="DMZ23" s="397"/>
      <c r="DNA23" s="397"/>
      <c r="DNB23" s="397"/>
      <c r="DNC23" s="397"/>
      <c r="DND23" s="397"/>
      <c r="DNE23" s="397"/>
      <c r="DNF23" s="397"/>
      <c r="DNG23" s="397"/>
      <c r="DNH23" s="397"/>
      <c r="DNI23" s="397"/>
      <c r="DNJ23" s="397"/>
      <c r="DNK23" s="397"/>
      <c r="DNL23" s="397"/>
      <c r="DNM23" s="397"/>
      <c r="DNN23" s="5"/>
      <c r="DNO23" s="5"/>
      <c r="DNP23" s="388"/>
      <c r="DNQ23" s="387"/>
      <c r="DNR23" s="387"/>
      <c r="DNS23" s="387"/>
      <c r="DNT23" s="387"/>
      <c r="DNU23" s="387"/>
      <c r="DNV23" s="387"/>
      <c r="DNW23" s="68"/>
      <c r="DNX23" s="68"/>
      <c r="DNY23" s="68"/>
      <c r="DNZ23" s="68"/>
      <c r="DOA23" s="68"/>
      <c r="DOB23" s="112"/>
      <c r="DOC23" s="112"/>
      <c r="DOD23" s="112"/>
      <c r="DPA23" s="5"/>
      <c r="DPB23" s="397"/>
      <c r="DPC23" s="397"/>
      <c r="DPD23" s="397"/>
      <c r="DPE23" s="397"/>
      <c r="DPF23" s="397"/>
      <c r="DPG23" s="397"/>
      <c r="DPH23" s="397"/>
      <c r="DPI23" s="397"/>
      <c r="DPJ23" s="397"/>
      <c r="DPK23" s="397"/>
      <c r="DPL23" s="397"/>
      <c r="DPM23" s="397"/>
      <c r="DPN23" s="397"/>
      <c r="DPO23" s="397"/>
      <c r="DPP23" s="397"/>
      <c r="DPQ23" s="397"/>
      <c r="DPR23" s="397"/>
      <c r="DPS23" s="397"/>
      <c r="DPT23" s="397"/>
      <c r="DPU23" s="397"/>
      <c r="DPV23" s="5"/>
      <c r="DPW23" s="5"/>
      <c r="DPX23" s="388"/>
      <c r="DPY23" s="387"/>
      <c r="DPZ23" s="387"/>
      <c r="DQA23" s="387"/>
      <c r="DQB23" s="387"/>
      <c r="DQC23" s="387"/>
      <c r="DQD23" s="387"/>
      <c r="DQE23" s="68"/>
      <c r="DQF23" s="68"/>
      <c r="DQG23" s="68"/>
      <c r="DQH23" s="68"/>
      <c r="DQI23" s="68"/>
      <c r="DQJ23" s="112"/>
      <c r="DQK23" s="112"/>
      <c r="DQL23" s="112"/>
      <c r="DRI23" s="5"/>
      <c r="DRJ23" s="397"/>
      <c r="DRK23" s="397"/>
      <c r="DRL23" s="397"/>
      <c r="DRM23" s="397"/>
      <c r="DRN23" s="397"/>
      <c r="DRO23" s="397"/>
      <c r="DRP23" s="397"/>
      <c r="DRQ23" s="397"/>
      <c r="DRR23" s="397"/>
      <c r="DRS23" s="397"/>
      <c r="DRT23" s="397"/>
      <c r="DRU23" s="397"/>
      <c r="DRV23" s="397"/>
      <c r="DRW23" s="397"/>
      <c r="DRX23" s="397"/>
      <c r="DRY23" s="397"/>
      <c r="DRZ23" s="397"/>
      <c r="DSA23" s="397"/>
      <c r="DSB23" s="397"/>
      <c r="DSC23" s="397"/>
      <c r="DSD23" s="5"/>
      <c r="DSE23" s="5"/>
      <c r="DSF23" s="388"/>
      <c r="DSG23" s="387"/>
      <c r="DSH23" s="387"/>
      <c r="DSI23" s="387"/>
      <c r="DSJ23" s="387"/>
      <c r="DSK23" s="387"/>
      <c r="DSL23" s="387"/>
      <c r="DSM23" s="68"/>
      <c r="DSN23" s="68"/>
      <c r="DSO23" s="68"/>
      <c r="DSP23" s="68"/>
      <c r="DSQ23" s="68"/>
      <c r="DSR23" s="112"/>
      <c r="DSS23" s="112"/>
      <c r="DST23" s="112"/>
      <c r="DTQ23" s="5"/>
      <c r="DTR23" s="397"/>
      <c r="DTS23" s="397"/>
      <c r="DTT23" s="397"/>
      <c r="DTU23" s="397"/>
      <c r="DTV23" s="397"/>
      <c r="DTW23" s="397"/>
      <c r="DTX23" s="397"/>
      <c r="DTY23" s="397"/>
      <c r="DTZ23" s="397"/>
      <c r="DUA23" s="397"/>
      <c r="DUB23" s="397"/>
      <c r="DUC23" s="397"/>
      <c r="DUD23" s="397"/>
      <c r="DUE23" s="397"/>
      <c r="DUF23" s="397"/>
      <c r="DUG23" s="397"/>
      <c r="DUH23" s="397"/>
      <c r="DUI23" s="397"/>
      <c r="DUJ23" s="397"/>
      <c r="DUK23" s="397"/>
      <c r="DUL23" s="5"/>
      <c r="DUM23" s="5"/>
      <c r="DUN23" s="388"/>
      <c r="DUO23" s="387"/>
      <c r="DUP23" s="387"/>
      <c r="DUQ23" s="387"/>
      <c r="DUR23" s="387"/>
      <c r="DUS23" s="387"/>
      <c r="DUT23" s="387"/>
      <c r="DUU23" s="68"/>
      <c r="DUV23" s="68"/>
      <c r="DUW23" s="68"/>
      <c r="DUX23" s="68"/>
      <c r="DUY23" s="68"/>
      <c r="DUZ23" s="112"/>
      <c r="DVA23" s="112"/>
      <c r="DVB23" s="112"/>
      <c r="DVY23" s="5"/>
      <c r="DVZ23" s="397"/>
      <c r="DWA23" s="397"/>
      <c r="DWB23" s="397"/>
      <c r="DWC23" s="397"/>
      <c r="DWD23" s="397"/>
      <c r="DWE23" s="397"/>
      <c r="DWF23" s="397"/>
      <c r="DWG23" s="397"/>
      <c r="DWH23" s="397"/>
      <c r="DWI23" s="397"/>
      <c r="DWJ23" s="397"/>
      <c r="DWK23" s="397"/>
      <c r="DWL23" s="397"/>
      <c r="DWM23" s="397"/>
      <c r="DWN23" s="397"/>
      <c r="DWO23" s="397"/>
      <c r="DWP23" s="397"/>
      <c r="DWQ23" s="397"/>
      <c r="DWR23" s="397"/>
      <c r="DWS23" s="397"/>
      <c r="DWT23" s="5"/>
      <c r="DWU23" s="5"/>
      <c r="DWV23" s="388"/>
      <c r="DWW23" s="387"/>
      <c r="DWX23" s="387"/>
      <c r="DWY23" s="387"/>
      <c r="DWZ23" s="387"/>
      <c r="DXA23" s="387"/>
      <c r="DXB23" s="387"/>
      <c r="DXC23" s="68"/>
      <c r="DXD23" s="68"/>
      <c r="DXE23" s="68"/>
      <c r="DXF23" s="68"/>
      <c r="DXG23" s="68"/>
      <c r="DXH23" s="112"/>
      <c r="DXI23" s="112"/>
      <c r="DXJ23" s="112"/>
      <c r="DYG23" s="5"/>
      <c r="DYH23" s="397"/>
      <c r="DYI23" s="397"/>
      <c r="DYJ23" s="397"/>
      <c r="DYK23" s="397"/>
      <c r="DYL23" s="397"/>
      <c r="DYM23" s="397"/>
      <c r="DYN23" s="397"/>
      <c r="DYO23" s="397"/>
      <c r="DYP23" s="397"/>
      <c r="DYQ23" s="397"/>
      <c r="DYR23" s="397"/>
      <c r="DYS23" s="397"/>
      <c r="DYT23" s="397"/>
      <c r="DYU23" s="397"/>
      <c r="DYV23" s="397"/>
      <c r="DYW23" s="397"/>
      <c r="DYX23" s="397"/>
      <c r="DYY23" s="397"/>
      <c r="DYZ23" s="397"/>
      <c r="DZA23" s="397"/>
      <c r="DZB23" s="5"/>
      <c r="DZC23" s="5"/>
      <c r="DZD23" s="388"/>
      <c r="DZE23" s="387"/>
      <c r="DZF23" s="387"/>
      <c r="DZG23" s="387"/>
      <c r="DZH23" s="387"/>
      <c r="DZI23" s="387"/>
      <c r="DZJ23" s="387"/>
      <c r="DZK23" s="68"/>
      <c r="DZL23" s="68"/>
      <c r="DZM23" s="68"/>
      <c r="DZN23" s="68"/>
      <c r="DZO23" s="68"/>
      <c r="DZP23" s="112"/>
      <c r="DZQ23" s="112"/>
      <c r="DZR23" s="112"/>
      <c r="EAO23" s="5"/>
      <c r="EAP23" s="397"/>
      <c r="EAQ23" s="397"/>
      <c r="EAR23" s="397"/>
      <c r="EAS23" s="397"/>
      <c r="EAT23" s="397"/>
      <c r="EAU23" s="397"/>
      <c r="EAV23" s="397"/>
      <c r="EAW23" s="397"/>
      <c r="EAX23" s="397"/>
      <c r="EAY23" s="397"/>
      <c r="EAZ23" s="397"/>
      <c r="EBA23" s="397"/>
      <c r="EBB23" s="397"/>
      <c r="EBC23" s="397"/>
      <c r="EBD23" s="397"/>
      <c r="EBE23" s="397"/>
      <c r="EBF23" s="397"/>
      <c r="EBG23" s="397"/>
      <c r="EBH23" s="397"/>
      <c r="EBI23" s="397"/>
      <c r="EBJ23" s="5"/>
      <c r="EBK23" s="5"/>
      <c r="EBL23" s="388"/>
      <c r="EBM23" s="387"/>
      <c r="EBN23" s="387"/>
      <c r="EBO23" s="387"/>
      <c r="EBP23" s="387"/>
      <c r="EBQ23" s="387"/>
      <c r="EBR23" s="387"/>
      <c r="EBS23" s="68"/>
      <c r="EBT23" s="68"/>
      <c r="EBU23" s="68"/>
      <c r="EBV23" s="68"/>
      <c r="EBW23" s="68"/>
      <c r="EBX23" s="112"/>
      <c r="EBY23" s="112"/>
      <c r="EBZ23" s="112"/>
      <c r="ECW23" s="5"/>
      <c r="ECX23" s="397"/>
      <c r="ECY23" s="397"/>
      <c r="ECZ23" s="397"/>
      <c r="EDA23" s="397"/>
      <c r="EDB23" s="397"/>
      <c r="EDC23" s="397"/>
      <c r="EDD23" s="397"/>
      <c r="EDE23" s="397"/>
      <c r="EDF23" s="397"/>
      <c r="EDG23" s="397"/>
      <c r="EDH23" s="397"/>
      <c r="EDI23" s="397"/>
      <c r="EDJ23" s="397"/>
      <c r="EDK23" s="397"/>
      <c r="EDL23" s="397"/>
      <c r="EDM23" s="397"/>
      <c r="EDN23" s="397"/>
      <c r="EDO23" s="397"/>
      <c r="EDP23" s="397"/>
      <c r="EDQ23" s="397"/>
      <c r="EDR23" s="5"/>
      <c r="EDS23" s="5"/>
      <c r="EDT23" s="388"/>
      <c r="EDU23" s="387"/>
      <c r="EDV23" s="387"/>
      <c r="EDW23" s="387"/>
      <c r="EDX23" s="387"/>
      <c r="EDY23" s="387"/>
      <c r="EDZ23" s="387"/>
      <c r="EEA23" s="68"/>
      <c r="EEB23" s="68"/>
      <c r="EEC23" s="68"/>
      <c r="EED23" s="68"/>
      <c r="EEE23" s="68"/>
      <c r="EEF23" s="112"/>
      <c r="EEG23" s="112"/>
      <c r="EEH23" s="112"/>
      <c r="EFE23" s="5"/>
      <c r="EFF23" s="397"/>
      <c r="EFG23" s="397"/>
      <c r="EFH23" s="397"/>
      <c r="EFI23" s="397"/>
      <c r="EFJ23" s="397"/>
      <c r="EFK23" s="397"/>
      <c r="EFL23" s="397"/>
      <c r="EFM23" s="397"/>
      <c r="EFN23" s="397"/>
      <c r="EFO23" s="397"/>
      <c r="EFP23" s="397"/>
      <c r="EFQ23" s="397"/>
      <c r="EFR23" s="397"/>
      <c r="EFS23" s="397"/>
      <c r="EFT23" s="397"/>
      <c r="EFU23" s="397"/>
      <c r="EFV23" s="397"/>
      <c r="EFW23" s="397"/>
      <c r="EFX23" s="397"/>
      <c r="EFY23" s="397"/>
      <c r="EFZ23" s="5"/>
      <c r="EGA23" s="5"/>
      <c r="EGB23" s="388"/>
      <c r="EGC23" s="387"/>
      <c r="EGD23" s="387"/>
      <c r="EGE23" s="387"/>
      <c r="EGF23" s="387"/>
      <c r="EGG23" s="387"/>
      <c r="EGH23" s="387"/>
      <c r="EGI23" s="68"/>
      <c r="EGJ23" s="68"/>
      <c r="EGK23" s="68"/>
      <c r="EGL23" s="68"/>
      <c r="EGM23" s="68"/>
      <c r="EGN23" s="112"/>
      <c r="EGO23" s="112"/>
      <c r="EGP23" s="112"/>
      <c r="EHM23" s="5"/>
      <c r="EHN23" s="397"/>
      <c r="EHO23" s="397"/>
      <c r="EHP23" s="397"/>
      <c r="EHQ23" s="397"/>
      <c r="EHR23" s="397"/>
      <c r="EHS23" s="397"/>
      <c r="EHT23" s="397"/>
      <c r="EHU23" s="397"/>
      <c r="EHV23" s="397"/>
      <c r="EHW23" s="397"/>
      <c r="EHX23" s="397"/>
      <c r="EHY23" s="397"/>
      <c r="EHZ23" s="397"/>
      <c r="EIA23" s="397"/>
      <c r="EIB23" s="397"/>
      <c r="EIC23" s="397"/>
      <c r="EID23" s="397"/>
      <c r="EIE23" s="397"/>
      <c r="EIF23" s="397"/>
      <c r="EIG23" s="397"/>
      <c r="EIH23" s="5"/>
      <c r="EII23" s="5"/>
      <c r="EIJ23" s="388"/>
      <c r="EIK23" s="387"/>
      <c r="EIL23" s="387"/>
      <c r="EIM23" s="387"/>
      <c r="EIN23" s="387"/>
      <c r="EIO23" s="387"/>
      <c r="EIP23" s="387"/>
      <c r="EIQ23" s="68"/>
      <c r="EIR23" s="68"/>
      <c r="EIS23" s="68"/>
      <c r="EIT23" s="68"/>
      <c r="EIU23" s="68"/>
      <c r="EIV23" s="112"/>
      <c r="EIW23" s="112"/>
      <c r="EIX23" s="112"/>
      <c r="EJU23" s="5"/>
      <c r="EJV23" s="397"/>
      <c r="EJW23" s="397"/>
      <c r="EJX23" s="397"/>
      <c r="EJY23" s="397"/>
      <c r="EJZ23" s="397"/>
      <c r="EKA23" s="397"/>
      <c r="EKB23" s="397"/>
      <c r="EKC23" s="397"/>
      <c r="EKD23" s="397"/>
      <c r="EKE23" s="397"/>
      <c r="EKF23" s="397"/>
      <c r="EKG23" s="397"/>
      <c r="EKH23" s="397"/>
      <c r="EKI23" s="397"/>
      <c r="EKJ23" s="397"/>
      <c r="EKK23" s="397"/>
      <c r="EKL23" s="397"/>
      <c r="EKM23" s="397"/>
      <c r="EKN23" s="397"/>
      <c r="EKO23" s="397"/>
      <c r="EKP23" s="5"/>
      <c r="EKQ23" s="5"/>
      <c r="EKR23" s="388"/>
      <c r="EKS23" s="387"/>
      <c r="EKT23" s="387"/>
      <c r="EKU23" s="387"/>
      <c r="EKV23" s="387"/>
      <c r="EKW23" s="387"/>
      <c r="EKX23" s="387"/>
      <c r="EKY23" s="68"/>
      <c r="EKZ23" s="68"/>
      <c r="ELA23" s="68"/>
      <c r="ELB23" s="68"/>
      <c r="ELC23" s="68"/>
      <c r="ELD23" s="112"/>
      <c r="ELE23" s="112"/>
      <c r="ELF23" s="112"/>
      <c r="EMC23" s="5"/>
      <c r="EMD23" s="397"/>
      <c r="EME23" s="397"/>
      <c r="EMF23" s="397"/>
      <c r="EMG23" s="397"/>
      <c r="EMH23" s="397"/>
      <c r="EMI23" s="397"/>
      <c r="EMJ23" s="397"/>
      <c r="EMK23" s="397"/>
      <c r="EML23" s="397"/>
      <c r="EMM23" s="397"/>
      <c r="EMN23" s="397"/>
      <c r="EMO23" s="397"/>
      <c r="EMP23" s="397"/>
      <c r="EMQ23" s="397"/>
      <c r="EMR23" s="397"/>
      <c r="EMS23" s="397"/>
      <c r="EMT23" s="397"/>
      <c r="EMU23" s="397"/>
      <c r="EMV23" s="397"/>
      <c r="EMW23" s="397"/>
      <c r="EMX23" s="5"/>
      <c r="EMY23" s="5"/>
      <c r="EMZ23" s="388"/>
      <c r="ENA23" s="387"/>
      <c r="ENB23" s="387"/>
      <c r="ENC23" s="387"/>
      <c r="END23" s="387"/>
      <c r="ENE23" s="387"/>
      <c r="ENF23" s="387"/>
      <c r="ENG23" s="68"/>
      <c r="ENH23" s="68"/>
      <c r="ENI23" s="68"/>
      <c r="ENJ23" s="68"/>
      <c r="ENK23" s="68"/>
      <c r="ENL23" s="112"/>
      <c r="ENM23" s="112"/>
      <c r="ENN23" s="112"/>
      <c r="EOK23" s="5"/>
      <c r="EOL23" s="397"/>
      <c r="EOM23" s="397"/>
      <c r="EON23" s="397"/>
      <c r="EOO23" s="397"/>
      <c r="EOP23" s="397"/>
      <c r="EOQ23" s="397"/>
      <c r="EOR23" s="397"/>
      <c r="EOS23" s="397"/>
      <c r="EOT23" s="397"/>
      <c r="EOU23" s="397"/>
      <c r="EOV23" s="397"/>
      <c r="EOW23" s="397"/>
      <c r="EOX23" s="397"/>
      <c r="EOY23" s="397"/>
      <c r="EOZ23" s="397"/>
      <c r="EPA23" s="397"/>
      <c r="EPB23" s="397"/>
      <c r="EPC23" s="397"/>
      <c r="EPD23" s="397"/>
      <c r="EPE23" s="397"/>
      <c r="EPF23" s="5"/>
      <c r="EPG23" s="5"/>
      <c r="EPH23" s="388"/>
      <c r="EPI23" s="387"/>
      <c r="EPJ23" s="387"/>
      <c r="EPK23" s="387"/>
      <c r="EPL23" s="387"/>
      <c r="EPM23" s="387"/>
      <c r="EPN23" s="387"/>
      <c r="EPO23" s="68"/>
      <c r="EPP23" s="68"/>
      <c r="EPQ23" s="68"/>
      <c r="EPR23" s="68"/>
      <c r="EPS23" s="68"/>
      <c r="EPT23" s="112"/>
      <c r="EPU23" s="112"/>
      <c r="EPV23" s="112"/>
      <c r="EQS23" s="5"/>
      <c r="EQT23" s="397"/>
      <c r="EQU23" s="397"/>
      <c r="EQV23" s="397"/>
      <c r="EQW23" s="397"/>
      <c r="EQX23" s="397"/>
      <c r="EQY23" s="397"/>
      <c r="EQZ23" s="397"/>
      <c r="ERA23" s="397"/>
      <c r="ERB23" s="397"/>
      <c r="ERC23" s="397"/>
      <c r="ERD23" s="397"/>
      <c r="ERE23" s="397"/>
      <c r="ERF23" s="397"/>
      <c r="ERG23" s="397"/>
      <c r="ERH23" s="397"/>
      <c r="ERI23" s="397"/>
      <c r="ERJ23" s="397"/>
      <c r="ERK23" s="397"/>
      <c r="ERL23" s="397"/>
      <c r="ERM23" s="397"/>
      <c r="ERN23" s="5"/>
      <c r="ERO23" s="5"/>
      <c r="ERP23" s="388"/>
      <c r="ERQ23" s="387"/>
      <c r="ERR23" s="387"/>
      <c r="ERS23" s="387"/>
      <c r="ERT23" s="387"/>
      <c r="ERU23" s="387"/>
      <c r="ERV23" s="387"/>
      <c r="ERW23" s="68"/>
      <c r="ERX23" s="68"/>
      <c r="ERY23" s="68"/>
      <c r="ERZ23" s="68"/>
      <c r="ESA23" s="68"/>
      <c r="ESB23" s="112"/>
      <c r="ESC23" s="112"/>
      <c r="ESD23" s="112"/>
      <c r="ETA23" s="5"/>
      <c r="ETB23" s="397"/>
      <c r="ETC23" s="397"/>
      <c r="ETD23" s="397"/>
      <c r="ETE23" s="397"/>
      <c r="ETF23" s="397"/>
      <c r="ETG23" s="397"/>
      <c r="ETH23" s="397"/>
      <c r="ETI23" s="397"/>
      <c r="ETJ23" s="397"/>
      <c r="ETK23" s="397"/>
      <c r="ETL23" s="397"/>
      <c r="ETM23" s="397"/>
      <c r="ETN23" s="397"/>
      <c r="ETO23" s="397"/>
      <c r="ETP23" s="397"/>
      <c r="ETQ23" s="397"/>
      <c r="ETR23" s="397"/>
      <c r="ETS23" s="397"/>
      <c r="ETT23" s="397"/>
      <c r="ETU23" s="397"/>
      <c r="ETV23" s="5"/>
      <c r="ETW23" s="5"/>
      <c r="ETX23" s="388"/>
      <c r="ETY23" s="387"/>
      <c r="ETZ23" s="387"/>
      <c r="EUA23" s="387"/>
      <c r="EUB23" s="387"/>
      <c r="EUC23" s="387"/>
      <c r="EUD23" s="387"/>
      <c r="EUE23" s="68"/>
      <c r="EUF23" s="68"/>
      <c r="EUG23" s="68"/>
      <c r="EUH23" s="68"/>
      <c r="EUI23" s="68"/>
      <c r="EUJ23" s="112"/>
      <c r="EUK23" s="112"/>
      <c r="EUL23" s="112"/>
      <c r="EVI23" s="5"/>
      <c r="EVJ23" s="397"/>
      <c r="EVK23" s="397"/>
      <c r="EVL23" s="397"/>
      <c r="EVM23" s="397"/>
      <c r="EVN23" s="397"/>
      <c r="EVO23" s="397"/>
      <c r="EVP23" s="397"/>
      <c r="EVQ23" s="397"/>
      <c r="EVR23" s="397"/>
      <c r="EVS23" s="397"/>
      <c r="EVT23" s="397"/>
      <c r="EVU23" s="397"/>
      <c r="EVV23" s="397"/>
      <c r="EVW23" s="397"/>
      <c r="EVX23" s="397"/>
      <c r="EVY23" s="397"/>
      <c r="EVZ23" s="397"/>
      <c r="EWA23" s="397"/>
      <c r="EWB23" s="397"/>
      <c r="EWC23" s="397"/>
      <c r="EWD23" s="5"/>
      <c r="EWE23" s="5"/>
      <c r="EWF23" s="388"/>
      <c r="EWG23" s="387"/>
      <c r="EWH23" s="387"/>
      <c r="EWI23" s="387"/>
      <c r="EWJ23" s="387"/>
      <c r="EWK23" s="387"/>
      <c r="EWL23" s="387"/>
      <c r="EWM23" s="68"/>
      <c r="EWN23" s="68"/>
      <c r="EWO23" s="68"/>
      <c r="EWP23" s="68"/>
      <c r="EWQ23" s="68"/>
      <c r="EWR23" s="112"/>
      <c r="EWS23" s="112"/>
      <c r="EWT23" s="112"/>
      <c r="EXQ23" s="5"/>
      <c r="EXR23" s="397"/>
      <c r="EXS23" s="397"/>
      <c r="EXT23" s="397"/>
      <c r="EXU23" s="397"/>
      <c r="EXV23" s="397"/>
      <c r="EXW23" s="397"/>
      <c r="EXX23" s="397"/>
      <c r="EXY23" s="397"/>
      <c r="EXZ23" s="397"/>
      <c r="EYA23" s="397"/>
      <c r="EYB23" s="397"/>
      <c r="EYC23" s="397"/>
      <c r="EYD23" s="397"/>
      <c r="EYE23" s="397"/>
      <c r="EYF23" s="397"/>
      <c r="EYG23" s="397"/>
      <c r="EYH23" s="397"/>
      <c r="EYI23" s="397"/>
      <c r="EYJ23" s="397"/>
      <c r="EYK23" s="397"/>
      <c r="EYL23" s="5"/>
      <c r="EYM23" s="5"/>
      <c r="EYN23" s="388"/>
      <c r="EYO23" s="387"/>
      <c r="EYP23" s="387"/>
      <c r="EYQ23" s="387"/>
      <c r="EYR23" s="387"/>
      <c r="EYS23" s="387"/>
      <c r="EYT23" s="387"/>
      <c r="EYU23" s="68"/>
      <c r="EYV23" s="68"/>
      <c r="EYW23" s="68"/>
      <c r="EYX23" s="68"/>
      <c r="EYY23" s="68"/>
      <c r="EYZ23" s="112"/>
      <c r="EZA23" s="112"/>
      <c r="EZB23" s="112"/>
      <c r="EZY23" s="5"/>
      <c r="EZZ23" s="397"/>
      <c r="FAA23" s="397"/>
      <c r="FAB23" s="397"/>
      <c r="FAC23" s="397"/>
      <c r="FAD23" s="397"/>
      <c r="FAE23" s="397"/>
      <c r="FAF23" s="397"/>
      <c r="FAG23" s="397"/>
      <c r="FAH23" s="397"/>
      <c r="FAI23" s="397"/>
      <c r="FAJ23" s="397"/>
      <c r="FAK23" s="397"/>
      <c r="FAL23" s="397"/>
      <c r="FAM23" s="397"/>
      <c r="FAN23" s="397"/>
      <c r="FAO23" s="397"/>
      <c r="FAP23" s="397"/>
      <c r="FAQ23" s="397"/>
      <c r="FAR23" s="397"/>
      <c r="FAS23" s="397"/>
      <c r="FAT23" s="5"/>
      <c r="FAU23" s="5"/>
      <c r="FAV23" s="388"/>
      <c r="FAW23" s="387"/>
      <c r="FAX23" s="387"/>
      <c r="FAY23" s="387"/>
      <c r="FAZ23" s="387"/>
      <c r="FBA23" s="387"/>
      <c r="FBB23" s="387"/>
      <c r="FBC23" s="68"/>
      <c r="FBD23" s="68"/>
      <c r="FBE23" s="68"/>
      <c r="FBF23" s="68"/>
      <c r="FBG23" s="68"/>
      <c r="FBH23" s="112"/>
      <c r="FBI23" s="112"/>
      <c r="FBJ23" s="112"/>
      <c r="FCG23" s="5"/>
      <c r="FCH23" s="397"/>
      <c r="FCI23" s="397"/>
      <c r="FCJ23" s="397"/>
      <c r="FCK23" s="397"/>
      <c r="FCL23" s="397"/>
      <c r="FCM23" s="397"/>
      <c r="FCN23" s="397"/>
      <c r="FCO23" s="397"/>
      <c r="FCP23" s="397"/>
      <c r="FCQ23" s="397"/>
      <c r="FCR23" s="397"/>
      <c r="FCS23" s="397"/>
      <c r="FCT23" s="397"/>
      <c r="FCU23" s="397"/>
      <c r="FCV23" s="397"/>
      <c r="FCW23" s="397"/>
      <c r="FCX23" s="397"/>
      <c r="FCY23" s="397"/>
      <c r="FCZ23" s="397"/>
      <c r="FDA23" s="397"/>
      <c r="FDB23" s="5"/>
      <c r="FDC23" s="5"/>
      <c r="FDD23" s="388"/>
      <c r="FDE23" s="387"/>
      <c r="FDF23" s="387"/>
      <c r="FDG23" s="387"/>
      <c r="FDH23" s="387"/>
      <c r="FDI23" s="387"/>
      <c r="FDJ23" s="387"/>
      <c r="FDK23" s="68"/>
      <c r="FDL23" s="68"/>
      <c r="FDM23" s="68"/>
      <c r="FDN23" s="68"/>
      <c r="FDO23" s="68"/>
      <c r="FDP23" s="112"/>
      <c r="FDQ23" s="112"/>
      <c r="FDR23" s="112"/>
      <c r="FEO23" s="5"/>
      <c r="FEP23" s="397"/>
      <c r="FEQ23" s="397"/>
      <c r="FER23" s="397"/>
      <c r="FES23" s="397"/>
      <c r="FET23" s="397"/>
      <c r="FEU23" s="397"/>
      <c r="FEV23" s="397"/>
      <c r="FEW23" s="397"/>
      <c r="FEX23" s="397"/>
      <c r="FEY23" s="397"/>
      <c r="FEZ23" s="397"/>
      <c r="FFA23" s="397"/>
      <c r="FFB23" s="397"/>
      <c r="FFC23" s="397"/>
      <c r="FFD23" s="397"/>
      <c r="FFE23" s="397"/>
      <c r="FFF23" s="397"/>
      <c r="FFG23" s="397"/>
      <c r="FFH23" s="397"/>
      <c r="FFI23" s="397"/>
      <c r="FFJ23" s="5"/>
      <c r="FFK23" s="5"/>
      <c r="FFL23" s="388"/>
      <c r="FFM23" s="387"/>
      <c r="FFN23" s="387"/>
      <c r="FFO23" s="387"/>
      <c r="FFP23" s="387"/>
      <c r="FFQ23" s="387"/>
      <c r="FFR23" s="387"/>
      <c r="FFS23" s="68"/>
      <c r="FFT23" s="68"/>
      <c r="FFU23" s="68"/>
      <c r="FFV23" s="68"/>
      <c r="FFW23" s="68"/>
      <c r="FFX23" s="112"/>
      <c r="FFY23" s="112"/>
      <c r="FFZ23" s="112"/>
      <c r="FGW23" s="5"/>
      <c r="FGX23" s="397"/>
      <c r="FGY23" s="397"/>
      <c r="FGZ23" s="397"/>
      <c r="FHA23" s="397"/>
      <c r="FHB23" s="397"/>
      <c r="FHC23" s="397"/>
      <c r="FHD23" s="397"/>
      <c r="FHE23" s="397"/>
      <c r="FHF23" s="397"/>
      <c r="FHG23" s="397"/>
      <c r="FHH23" s="397"/>
      <c r="FHI23" s="397"/>
      <c r="FHJ23" s="397"/>
      <c r="FHK23" s="397"/>
      <c r="FHL23" s="397"/>
      <c r="FHM23" s="397"/>
      <c r="FHN23" s="397"/>
      <c r="FHO23" s="397"/>
      <c r="FHP23" s="397"/>
      <c r="FHQ23" s="397"/>
      <c r="FHR23" s="5"/>
      <c r="FHS23" s="5"/>
      <c r="FHT23" s="388"/>
      <c r="FHU23" s="387"/>
      <c r="FHV23" s="387"/>
      <c r="FHW23" s="387"/>
      <c r="FHX23" s="387"/>
      <c r="FHY23" s="387"/>
      <c r="FHZ23" s="387"/>
      <c r="FIA23" s="68"/>
      <c r="FIB23" s="68"/>
      <c r="FIC23" s="68"/>
      <c r="FID23" s="68"/>
      <c r="FIE23" s="68"/>
      <c r="FIF23" s="112"/>
      <c r="FIG23" s="112"/>
      <c r="FIH23" s="112"/>
      <c r="FJE23" s="5"/>
      <c r="FJF23" s="397"/>
      <c r="FJG23" s="397"/>
      <c r="FJH23" s="397"/>
      <c r="FJI23" s="397"/>
      <c r="FJJ23" s="397"/>
      <c r="FJK23" s="397"/>
      <c r="FJL23" s="397"/>
      <c r="FJM23" s="397"/>
      <c r="FJN23" s="397"/>
      <c r="FJO23" s="397"/>
      <c r="FJP23" s="397"/>
      <c r="FJQ23" s="397"/>
      <c r="FJR23" s="397"/>
      <c r="FJS23" s="397"/>
      <c r="FJT23" s="397"/>
      <c r="FJU23" s="397"/>
      <c r="FJV23" s="397"/>
      <c r="FJW23" s="397"/>
      <c r="FJX23" s="397"/>
      <c r="FJY23" s="397"/>
      <c r="FJZ23" s="5"/>
      <c r="FKA23" s="5"/>
      <c r="FKB23" s="388"/>
      <c r="FKC23" s="387"/>
      <c r="FKD23" s="387"/>
      <c r="FKE23" s="387"/>
      <c r="FKF23" s="387"/>
      <c r="FKG23" s="387"/>
      <c r="FKH23" s="387"/>
      <c r="FKI23" s="68"/>
      <c r="FKJ23" s="68"/>
      <c r="FKK23" s="68"/>
      <c r="FKL23" s="68"/>
      <c r="FKM23" s="68"/>
      <c r="FKN23" s="112"/>
      <c r="FKO23" s="112"/>
      <c r="FKP23" s="112"/>
      <c r="FLM23" s="5"/>
      <c r="FLN23" s="397"/>
      <c r="FLO23" s="397"/>
      <c r="FLP23" s="397"/>
      <c r="FLQ23" s="397"/>
      <c r="FLR23" s="397"/>
      <c r="FLS23" s="397"/>
      <c r="FLT23" s="397"/>
      <c r="FLU23" s="397"/>
      <c r="FLV23" s="397"/>
      <c r="FLW23" s="397"/>
      <c r="FLX23" s="397"/>
      <c r="FLY23" s="397"/>
      <c r="FLZ23" s="397"/>
      <c r="FMA23" s="397"/>
      <c r="FMB23" s="397"/>
      <c r="FMC23" s="397"/>
      <c r="FMD23" s="397"/>
      <c r="FME23" s="397"/>
      <c r="FMF23" s="397"/>
      <c r="FMG23" s="397"/>
      <c r="FMH23" s="5"/>
      <c r="FMI23" s="5"/>
      <c r="FMJ23" s="388"/>
      <c r="FMK23" s="387"/>
      <c r="FML23" s="387"/>
      <c r="FMM23" s="387"/>
      <c r="FMN23" s="387"/>
      <c r="FMO23" s="387"/>
      <c r="FMP23" s="387"/>
      <c r="FMQ23" s="68"/>
      <c r="FMR23" s="68"/>
      <c r="FMS23" s="68"/>
      <c r="FMT23" s="68"/>
      <c r="FMU23" s="68"/>
      <c r="FMV23" s="112"/>
      <c r="FMW23" s="112"/>
      <c r="FMX23" s="112"/>
      <c r="FNU23" s="5"/>
      <c r="FNV23" s="397"/>
      <c r="FNW23" s="397"/>
      <c r="FNX23" s="397"/>
      <c r="FNY23" s="397"/>
      <c r="FNZ23" s="397"/>
      <c r="FOA23" s="397"/>
      <c r="FOB23" s="397"/>
      <c r="FOC23" s="397"/>
      <c r="FOD23" s="397"/>
      <c r="FOE23" s="397"/>
      <c r="FOF23" s="397"/>
      <c r="FOG23" s="397"/>
      <c r="FOH23" s="397"/>
      <c r="FOI23" s="397"/>
      <c r="FOJ23" s="397"/>
      <c r="FOK23" s="397"/>
      <c r="FOL23" s="397"/>
      <c r="FOM23" s="397"/>
      <c r="FON23" s="397"/>
      <c r="FOO23" s="397"/>
      <c r="FOP23" s="5"/>
      <c r="FOQ23" s="5"/>
      <c r="FOR23" s="388"/>
      <c r="FOS23" s="387"/>
      <c r="FOT23" s="387"/>
      <c r="FOU23" s="387"/>
      <c r="FOV23" s="387"/>
      <c r="FOW23" s="387"/>
      <c r="FOX23" s="387"/>
      <c r="FOY23" s="68"/>
      <c r="FOZ23" s="68"/>
      <c r="FPA23" s="68"/>
      <c r="FPB23" s="68"/>
      <c r="FPC23" s="68"/>
      <c r="FPD23" s="112"/>
      <c r="FPE23" s="112"/>
      <c r="FPF23" s="112"/>
      <c r="FQC23" s="5"/>
      <c r="FQD23" s="397"/>
      <c r="FQE23" s="397"/>
      <c r="FQF23" s="397"/>
      <c r="FQG23" s="397"/>
      <c r="FQH23" s="397"/>
      <c r="FQI23" s="397"/>
      <c r="FQJ23" s="397"/>
      <c r="FQK23" s="397"/>
      <c r="FQL23" s="397"/>
      <c r="FQM23" s="397"/>
      <c r="FQN23" s="397"/>
      <c r="FQO23" s="397"/>
      <c r="FQP23" s="397"/>
      <c r="FQQ23" s="397"/>
      <c r="FQR23" s="397"/>
      <c r="FQS23" s="397"/>
      <c r="FQT23" s="397"/>
      <c r="FQU23" s="397"/>
      <c r="FQV23" s="397"/>
      <c r="FQW23" s="397"/>
      <c r="FQX23" s="5"/>
      <c r="FQY23" s="5"/>
      <c r="FQZ23" s="388"/>
      <c r="FRA23" s="387"/>
      <c r="FRB23" s="387"/>
      <c r="FRC23" s="387"/>
      <c r="FRD23" s="387"/>
      <c r="FRE23" s="387"/>
      <c r="FRF23" s="387"/>
      <c r="FRG23" s="68"/>
      <c r="FRH23" s="68"/>
      <c r="FRI23" s="68"/>
      <c r="FRJ23" s="68"/>
      <c r="FRK23" s="68"/>
      <c r="FRL23" s="112"/>
      <c r="FRM23" s="112"/>
      <c r="FRN23" s="112"/>
      <c r="FSK23" s="5"/>
      <c r="FSL23" s="397"/>
      <c r="FSM23" s="397"/>
      <c r="FSN23" s="397"/>
      <c r="FSO23" s="397"/>
      <c r="FSP23" s="397"/>
      <c r="FSQ23" s="397"/>
      <c r="FSR23" s="397"/>
      <c r="FSS23" s="397"/>
      <c r="FST23" s="397"/>
      <c r="FSU23" s="397"/>
      <c r="FSV23" s="397"/>
      <c r="FSW23" s="397"/>
      <c r="FSX23" s="397"/>
      <c r="FSY23" s="397"/>
      <c r="FSZ23" s="397"/>
      <c r="FTA23" s="397"/>
      <c r="FTB23" s="397"/>
      <c r="FTC23" s="397"/>
      <c r="FTD23" s="397"/>
      <c r="FTE23" s="397"/>
      <c r="FTF23" s="5"/>
      <c r="FTG23" s="5"/>
      <c r="FTH23" s="388"/>
      <c r="FTI23" s="387"/>
      <c r="FTJ23" s="387"/>
      <c r="FTK23" s="387"/>
      <c r="FTL23" s="387"/>
      <c r="FTM23" s="387"/>
      <c r="FTN23" s="387"/>
      <c r="FTO23" s="68"/>
      <c r="FTP23" s="68"/>
      <c r="FTQ23" s="68"/>
      <c r="FTR23" s="68"/>
      <c r="FTS23" s="68"/>
      <c r="FTT23" s="112"/>
      <c r="FTU23" s="112"/>
      <c r="FTV23" s="112"/>
      <c r="FUS23" s="5"/>
      <c r="FUT23" s="397"/>
      <c r="FUU23" s="397"/>
      <c r="FUV23" s="397"/>
      <c r="FUW23" s="397"/>
      <c r="FUX23" s="397"/>
      <c r="FUY23" s="397"/>
      <c r="FUZ23" s="397"/>
      <c r="FVA23" s="397"/>
      <c r="FVB23" s="397"/>
      <c r="FVC23" s="397"/>
      <c r="FVD23" s="397"/>
      <c r="FVE23" s="397"/>
      <c r="FVF23" s="397"/>
      <c r="FVG23" s="397"/>
      <c r="FVH23" s="397"/>
      <c r="FVI23" s="397"/>
      <c r="FVJ23" s="397"/>
      <c r="FVK23" s="397"/>
      <c r="FVL23" s="397"/>
      <c r="FVM23" s="397"/>
      <c r="FVN23" s="5"/>
      <c r="FVO23" s="5"/>
      <c r="FVP23" s="388"/>
      <c r="FVQ23" s="387"/>
      <c r="FVR23" s="387"/>
      <c r="FVS23" s="387"/>
      <c r="FVT23" s="387"/>
      <c r="FVU23" s="387"/>
      <c r="FVV23" s="387"/>
      <c r="FVW23" s="68"/>
      <c r="FVX23" s="68"/>
      <c r="FVY23" s="68"/>
      <c r="FVZ23" s="68"/>
      <c r="FWA23" s="68"/>
      <c r="FWB23" s="112"/>
      <c r="FWC23" s="112"/>
      <c r="FWD23" s="112"/>
      <c r="FXA23" s="5"/>
      <c r="FXB23" s="397"/>
      <c r="FXC23" s="397"/>
      <c r="FXD23" s="397"/>
      <c r="FXE23" s="397"/>
      <c r="FXF23" s="397"/>
      <c r="FXG23" s="397"/>
      <c r="FXH23" s="397"/>
      <c r="FXI23" s="397"/>
      <c r="FXJ23" s="397"/>
      <c r="FXK23" s="397"/>
      <c r="FXL23" s="397"/>
      <c r="FXM23" s="397"/>
      <c r="FXN23" s="397"/>
      <c r="FXO23" s="397"/>
      <c r="FXP23" s="397"/>
      <c r="FXQ23" s="397"/>
      <c r="FXR23" s="397"/>
      <c r="FXS23" s="397"/>
      <c r="FXT23" s="397"/>
      <c r="FXU23" s="397"/>
      <c r="FXV23" s="5"/>
      <c r="FXW23" s="5"/>
      <c r="FXX23" s="388"/>
      <c r="FXY23" s="387"/>
      <c r="FXZ23" s="387"/>
      <c r="FYA23" s="387"/>
      <c r="FYB23" s="387"/>
      <c r="FYC23" s="387"/>
      <c r="FYD23" s="387"/>
      <c r="FYE23" s="68"/>
      <c r="FYF23" s="68"/>
      <c r="FYG23" s="68"/>
      <c r="FYH23" s="68"/>
      <c r="FYI23" s="68"/>
      <c r="FYJ23" s="112"/>
      <c r="FYK23" s="112"/>
      <c r="FYL23" s="112"/>
      <c r="FZI23" s="5"/>
      <c r="FZJ23" s="397"/>
      <c r="FZK23" s="397"/>
      <c r="FZL23" s="397"/>
      <c r="FZM23" s="397"/>
      <c r="FZN23" s="397"/>
      <c r="FZO23" s="397"/>
      <c r="FZP23" s="397"/>
      <c r="FZQ23" s="397"/>
      <c r="FZR23" s="397"/>
      <c r="FZS23" s="397"/>
      <c r="FZT23" s="397"/>
      <c r="FZU23" s="397"/>
      <c r="FZV23" s="397"/>
      <c r="FZW23" s="397"/>
      <c r="FZX23" s="397"/>
      <c r="FZY23" s="397"/>
      <c r="FZZ23" s="397"/>
      <c r="GAA23" s="397"/>
      <c r="GAB23" s="397"/>
      <c r="GAC23" s="397"/>
      <c r="GAD23" s="5"/>
      <c r="GAE23" s="5"/>
      <c r="GAF23" s="388"/>
      <c r="GAG23" s="387"/>
      <c r="GAH23" s="387"/>
      <c r="GAI23" s="387"/>
      <c r="GAJ23" s="387"/>
      <c r="GAK23" s="387"/>
      <c r="GAL23" s="387"/>
      <c r="GAM23" s="68"/>
      <c r="GAN23" s="68"/>
      <c r="GAO23" s="68"/>
      <c r="GAP23" s="68"/>
      <c r="GAQ23" s="68"/>
      <c r="GAR23" s="112"/>
      <c r="GAS23" s="112"/>
      <c r="GAT23" s="112"/>
      <c r="GBQ23" s="5"/>
      <c r="GBR23" s="397"/>
      <c r="GBS23" s="397"/>
      <c r="GBT23" s="397"/>
      <c r="GBU23" s="397"/>
      <c r="GBV23" s="397"/>
      <c r="GBW23" s="397"/>
      <c r="GBX23" s="397"/>
      <c r="GBY23" s="397"/>
      <c r="GBZ23" s="397"/>
      <c r="GCA23" s="397"/>
      <c r="GCB23" s="397"/>
      <c r="GCC23" s="397"/>
      <c r="GCD23" s="397"/>
      <c r="GCE23" s="397"/>
      <c r="GCF23" s="397"/>
      <c r="GCG23" s="397"/>
      <c r="GCH23" s="397"/>
      <c r="GCI23" s="397"/>
      <c r="GCJ23" s="397"/>
      <c r="GCK23" s="397"/>
      <c r="GCL23" s="5"/>
      <c r="GCM23" s="5"/>
      <c r="GCN23" s="388"/>
      <c r="GCO23" s="387"/>
      <c r="GCP23" s="387"/>
      <c r="GCQ23" s="387"/>
      <c r="GCR23" s="387"/>
      <c r="GCS23" s="387"/>
      <c r="GCT23" s="387"/>
      <c r="GCU23" s="68"/>
      <c r="GCV23" s="68"/>
      <c r="GCW23" s="68"/>
      <c r="GCX23" s="68"/>
      <c r="GCY23" s="68"/>
      <c r="GCZ23" s="112"/>
      <c r="GDA23" s="112"/>
      <c r="GDB23" s="112"/>
      <c r="GDY23" s="5"/>
      <c r="GDZ23" s="397"/>
      <c r="GEA23" s="397"/>
      <c r="GEB23" s="397"/>
      <c r="GEC23" s="397"/>
      <c r="GED23" s="397"/>
      <c r="GEE23" s="397"/>
      <c r="GEF23" s="397"/>
      <c r="GEG23" s="397"/>
      <c r="GEH23" s="397"/>
      <c r="GEI23" s="397"/>
      <c r="GEJ23" s="397"/>
      <c r="GEK23" s="397"/>
      <c r="GEL23" s="397"/>
      <c r="GEM23" s="397"/>
      <c r="GEN23" s="397"/>
      <c r="GEO23" s="397"/>
      <c r="GEP23" s="397"/>
      <c r="GEQ23" s="397"/>
      <c r="GER23" s="397"/>
      <c r="GES23" s="397"/>
      <c r="GET23" s="5"/>
      <c r="GEU23" s="5"/>
      <c r="GEV23" s="388"/>
      <c r="GEW23" s="387"/>
      <c r="GEX23" s="387"/>
      <c r="GEY23" s="387"/>
      <c r="GEZ23" s="387"/>
      <c r="GFA23" s="387"/>
      <c r="GFB23" s="387"/>
      <c r="GFC23" s="68"/>
      <c r="GFD23" s="68"/>
      <c r="GFE23" s="68"/>
      <c r="GFF23" s="68"/>
      <c r="GFG23" s="68"/>
      <c r="GFH23" s="112"/>
      <c r="GFI23" s="112"/>
      <c r="GFJ23" s="112"/>
      <c r="GGG23" s="5"/>
      <c r="GGH23" s="397"/>
      <c r="GGI23" s="397"/>
      <c r="GGJ23" s="397"/>
      <c r="GGK23" s="397"/>
      <c r="GGL23" s="397"/>
      <c r="GGM23" s="397"/>
      <c r="GGN23" s="397"/>
      <c r="GGO23" s="397"/>
      <c r="GGP23" s="397"/>
      <c r="GGQ23" s="397"/>
      <c r="GGR23" s="397"/>
      <c r="GGS23" s="397"/>
      <c r="GGT23" s="397"/>
      <c r="GGU23" s="397"/>
      <c r="GGV23" s="397"/>
      <c r="GGW23" s="397"/>
      <c r="GGX23" s="397"/>
      <c r="GGY23" s="397"/>
      <c r="GGZ23" s="397"/>
      <c r="GHA23" s="397"/>
      <c r="GHB23" s="5"/>
      <c r="GHC23" s="5"/>
      <c r="GHD23" s="388"/>
      <c r="GHE23" s="387"/>
      <c r="GHF23" s="387"/>
      <c r="GHG23" s="387"/>
      <c r="GHH23" s="387"/>
      <c r="GHI23" s="387"/>
      <c r="GHJ23" s="387"/>
      <c r="GHK23" s="68"/>
      <c r="GHL23" s="68"/>
      <c r="GHM23" s="68"/>
      <c r="GHN23" s="68"/>
      <c r="GHO23" s="68"/>
      <c r="GHP23" s="112"/>
      <c r="GHQ23" s="112"/>
      <c r="GHR23" s="112"/>
      <c r="GIO23" s="5"/>
      <c r="GIP23" s="397"/>
      <c r="GIQ23" s="397"/>
      <c r="GIR23" s="397"/>
      <c r="GIS23" s="397"/>
      <c r="GIT23" s="397"/>
      <c r="GIU23" s="397"/>
      <c r="GIV23" s="397"/>
      <c r="GIW23" s="397"/>
      <c r="GIX23" s="397"/>
      <c r="GIY23" s="397"/>
      <c r="GIZ23" s="397"/>
      <c r="GJA23" s="397"/>
      <c r="GJB23" s="397"/>
      <c r="GJC23" s="397"/>
      <c r="GJD23" s="397"/>
      <c r="GJE23" s="397"/>
      <c r="GJF23" s="397"/>
      <c r="GJG23" s="397"/>
      <c r="GJH23" s="397"/>
      <c r="GJI23" s="397"/>
      <c r="GJJ23" s="5"/>
      <c r="GJK23" s="5"/>
      <c r="GJL23" s="388"/>
      <c r="GJM23" s="387"/>
      <c r="GJN23" s="387"/>
      <c r="GJO23" s="387"/>
      <c r="GJP23" s="387"/>
      <c r="GJQ23" s="387"/>
      <c r="GJR23" s="387"/>
      <c r="GJS23" s="68"/>
      <c r="GJT23" s="68"/>
      <c r="GJU23" s="68"/>
      <c r="GJV23" s="68"/>
      <c r="GJW23" s="68"/>
      <c r="GJX23" s="112"/>
      <c r="GJY23" s="112"/>
      <c r="GJZ23" s="112"/>
      <c r="GKW23" s="5"/>
      <c r="GKX23" s="397"/>
      <c r="GKY23" s="397"/>
      <c r="GKZ23" s="397"/>
      <c r="GLA23" s="397"/>
      <c r="GLB23" s="397"/>
      <c r="GLC23" s="397"/>
      <c r="GLD23" s="397"/>
      <c r="GLE23" s="397"/>
      <c r="GLF23" s="397"/>
      <c r="GLG23" s="397"/>
      <c r="GLH23" s="397"/>
      <c r="GLI23" s="397"/>
      <c r="GLJ23" s="397"/>
      <c r="GLK23" s="397"/>
      <c r="GLL23" s="397"/>
      <c r="GLM23" s="397"/>
      <c r="GLN23" s="397"/>
      <c r="GLO23" s="397"/>
      <c r="GLP23" s="397"/>
      <c r="GLQ23" s="397"/>
      <c r="GLR23" s="5"/>
      <c r="GLS23" s="5"/>
      <c r="GLT23" s="388"/>
      <c r="GLU23" s="387"/>
      <c r="GLV23" s="387"/>
      <c r="GLW23" s="387"/>
      <c r="GLX23" s="387"/>
      <c r="GLY23" s="387"/>
      <c r="GLZ23" s="387"/>
      <c r="GMA23" s="68"/>
      <c r="GMB23" s="68"/>
      <c r="GMC23" s="68"/>
      <c r="GMD23" s="68"/>
      <c r="GME23" s="68"/>
      <c r="GMF23" s="112"/>
      <c r="GMG23" s="112"/>
      <c r="GMH23" s="112"/>
      <c r="GNE23" s="5"/>
      <c r="GNF23" s="397"/>
      <c r="GNG23" s="397"/>
      <c r="GNH23" s="397"/>
      <c r="GNI23" s="397"/>
      <c r="GNJ23" s="397"/>
      <c r="GNK23" s="397"/>
      <c r="GNL23" s="397"/>
      <c r="GNM23" s="397"/>
      <c r="GNN23" s="397"/>
      <c r="GNO23" s="397"/>
      <c r="GNP23" s="397"/>
      <c r="GNQ23" s="397"/>
      <c r="GNR23" s="397"/>
      <c r="GNS23" s="397"/>
      <c r="GNT23" s="397"/>
      <c r="GNU23" s="397"/>
      <c r="GNV23" s="397"/>
      <c r="GNW23" s="397"/>
      <c r="GNX23" s="397"/>
      <c r="GNY23" s="397"/>
      <c r="GNZ23" s="5"/>
      <c r="GOA23" s="5"/>
      <c r="GOB23" s="388"/>
      <c r="GOC23" s="387"/>
      <c r="GOD23" s="387"/>
      <c r="GOE23" s="387"/>
      <c r="GOF23" s="387"/>
      <c r="GOG23" s="387"/>
      <c r="GOH23" s="387"/>
      <c r="GOI23" s="68"/>
      <c r="GOJ23" s="68"/>
      <c r="GOK23" s="68"/>
      <c r="GOL23" s="68"/>
      <c r="GOM23" s="68"/>
      <c r="GON23" s="112"/>
      <c r="GOO23" s="112"/>
      <c r="GOP23" s="112"/>
      <c r="GPM23" s="5"/>
      <c r="GPN23" s="397"/>
      <c r="GPO23" s="397"/>
      <c r="GPP23" s="397"/>
      <c r="GPQ23" s="397"/>
      <c r="GPR23" s="397"/>
      <c r="GPS23" s="397"/>
      <c r="GPT23" s="397"/>
      <c r="GPU23" s="397"/>
      <c r="GPV23" s="397"/>
      <c r="GPW23" s="397"/>
      <c r="GPX23" s="397"/>
      <c r="GPY23" s="397"/>
      <c r="GPZ23" s="397"/>
      <c r="GQA23" s="397"/>
      <c r="GQB23" s="397"/>
      <c r="GQC23" s="397"/>
      <c r="GQD23" s="397"/>
      <c r="GQE23" s="397"/>
      <c r="GQF23" s="397"/>
      <c r="GQG23" s="397"/>
      <c r="GQH23" s="5"/>
      <c r="GQI23" s="5"/>
      <c r="GQJ23" s="388"/>
      <c r="GQK23" s="387"/>
      <c r="GQL23" s="387"/>
      <c r="GQM23" s="387"/>
      <c r="GQN23" s="387"/>
      <c r="GQO23" s="387"/>
      <c r="GQP23" s="387"/>
      <c r="GQQ23" s="68"/>
      <c r="GQR23" s="68"/>
      <c r="GQS23" s="68"/>
      <c r="GQT23" s="68"/>
      <c r="GQU23" s="68"/>
      <c r="GQV23" s="112"/>
      <c r="GQW23" s="112"/>
      <c r="GQX23" s="112"/>
      <c r="GRU23" s="5"/>
      <c r="GRV23" s="397"/>
      <c r="GRW23" s="397"/>
      <c r="GRX23" s="397"/>
      <c r="GRY23" s="397"/>
      <c r="GRZ23" s="397"/>
      <c r="GSA23" s="397"/>
      <c r="GSB23" s="397"/>
      <c r="GSC23" s="397"/>
      <c r="GSD23" s="397"/>
      <c r="GSE23" s="397"/>
      <c r="GSF23" s="397"/>
      <c r="GSG23" s="397"/>
      <c r="GSH23" s="397"/>
      <c r="GSI23" s="397"/>
      <c r="GSJ23" s="397"/>
      <c r="GSK23" s="397"/>
      <c r="GSL23" s="397"/>
      <c r="GSM23" s="397"/>
      <c r="GSN23" s="397"/>
      <c r="GSO23" s="397"/>
      <c r="GSP23" s="5"/>
      <c r="GSQ23" s="5"/>
      <c r="GSR23" s="388"/>
      <c r="GSS23" s="387"/>
      <c r="GST23" s="387"/>
      <c r="GSU23" s="387"/>
      <c r="GSV23" s="387"/>
      <c r="GSW23" s="387"/>
      <c r="GSX23" s="387"/>
      <c r="GSY23" s="68"/>
      <c r="GSZ23" s="68"/>
      <c r="GTA23" s="68"/>
      <c r="GTB23" s="68"/>
      <c r="GTC23" s="68"/>
      <c r="GTD23" s="112"/>
      <c r="GTE23" s="112"/>
      <c r="GTF23" s="112"/>
      <c r="GUC23" s="5"/>
      <c r="GUD23" s="397"/>
      <c r="GUE23" s="397"/>
      <c r="GUF23" s="397"/>
      <c r="GUG23" s="397"/>
      <c r="GUH23" s="397"/>
      <c r="GUI23" s="397"/>
      <c r="GUJ23" s="397"/>
      <c r="GUK23" s="397"/>
      <c r="GUL23" s="397"/>
      <c r="GUM23" s="397"/>
      <c r="GUN23" s="397"/>
      <c r="GUO23" s="397"/>
      <c r="GUP23" s="397"/>
      <c r="GUQ23" s="397"/>
      <c r="GUR23" s="397"/>
      <c r="GUS23" s="397"/>
      <c r="GUT23" s="397"/>
      <c r="GUU23" s="397"/>
      <c r="GUV23" s="397"/>
      <c r="GUW23" s="397"/>
      <c r="GUX23" s="5"/>
      <c r="GUY23" s="5"/>
      <c r="GUZ23" s="388"/>
      <c r="GVA23" s="387"/>
      <c r="GVB23" s="387"/>
      <c r="GVC23" s="387"/>
      <c r="GVD23" s="387"/>
      <c r="GVE23" s="387"/>
      <c r="GVF23" s="387"/>
      <c r="GVG23" s="68"/>
      <c r="GVH23" s="68"/>
      <c r="GVI23" s="68"/>
      <c r="GVJ23" s="68"/>
      <c r="GVK23" s="68"/>
      <c r="GVL23" s="112"/>
      <c r="GVM23" s="112"/>
      <c r="GVN23" s="112"/>
      <c r="GWK23" s="5"/>
      <c r="GWL23" s="397"/>
      <c r="GWM23" s="397"/>
      <c r="GWN23" s="397"/>
      <c r="GWO23" s="397"/>
      <c r="GWP23" s="397"/>
      <c r="GWQ23" s="397"/>
      <c r="GWR23" s="397"/>
      <c r="GWS23" s="397"/>
      <c r="GWT23" s="397"/>
      <c r="GWU23" s="397"/>
      <c r="GWV23" s="397"/>
      <c r="GWW23" s="397"/>
      <c r="GWX23" s="397"/>
      <c r="GWY23" s="397"/>
      <c r="GWZ23" s="397"/>
      <c r="GXA23" s="397"/>
      <c r="GXB23" s="397"/>
      <c r="GXC23" s="397"/>
      <c r="GXD23" s="397"/>
      <c r="GXE23" s="397"/>
      <c r="GXF23" s="5"/>
      <c r="GXG23" s="5"/>
      <c r="GXH23" s="388"/>
      <c r="GXI23" s="387"/>
      <c r="GXJ23" s="387"/>
      <c r="GXK23" s="387"/>
      <c r="GXL23" s="387"/>
      <c r="GXM23" s="387"/>
      <c r="GXN23" s="387"/>
      <c r="GXO23" s="68"/>
      <c r="GXP23" s="68"/>
      <c r="GXQ23" s="68"/>
      <c r="GXR23" s="68"/>
      <c r="GXS23" s="68"/>
      <c r="GXT23" s="112"/>
      <c r="GXU23" s="112"/>
      <c r="GXV23" s="112"/>
      <c r="GYS23" s="5"/>
      <c r="GYT23" s="397"/>
      <c r="GYU23" s="397"/>
      <c r="GYV23" s="397"/>
      <c r="GYW23" s="397"/>
      <c r="GYX23" s="397"/>
      <c r="GYY23" s="397"/>
      <c r="GYZ23" s="397"/>
      <c r="GZA23" s="397"/>
      <c r="GZB23" s="397"/>
      <c r="GZC23" s="397"/>
      <c r="GZD23" s="397"/>
      <c r="GZE23" s="397"/>
      <c r="GZF23" s="397"/>
      <c r="GZG23" s="397"/>
      <c r="GZH23" s="397"/>
      <c r="GZI23" s="397"/>
      <c r="GZJ23" s="397"/>
      <c r="GZK23" s="397"/>
      <c r="GZL23" s="397"/>
      <c r="GZM23" s="397"/>
      <c r="GZN23" s="5"/>
      <c r="GZO23" s="5"/>
      <c r="GZP23" s="388"/>
      <c r="GZQ23" s="387"/>
      <c r="GZR23" s="387"/>
      <c r="GZS23" s="387"/>
      <c r="GZT23" s="387"/>
      <c r="GZU23" s="387"/>
      <c r="GZV23" s="387"/>
      <c r="GZW23" s="68"/>
      <c r="GZX23" s="68"/>
      <c r="GZY23" s="68"/>
      <c r="GZZ23" s="68"/>
      <c r="HAA23" s="68"/>
      <c r="HAB23" s="112"/>
      <c r="HAC23" s="112"/>
      <c r="HAD23" s="112"/>
      <c r="HBA23" s="5"/>
      <c r="HBB23" s="397"/>
      <c r="HBC23" s="397"/>
      <c r="HBD23" s="397"/>
      <c r="HBE23" s="397"/>
      <c r="HBF23" s="397"/>
      <c r="HBG23" s="397"/>
      <c r="HBH23" s="397"/>
      <c r="HBI23" s="397"/>
      <c r="HBJ23" s="397"/>
      <c r="HBK23" s="397"/>
      <c r="HBL23" s="397"/>
      <c r="HBM23" s="397"/>
      <c r="HBN23" s="397"/>
      <c r="HBO23" s="397"/>
      <c r="HBP23" s="397"/>
      <c r="HBQ23" s="397"/>
      <c r="HBR23" s="397"/>
      <c r="HBS23" s="397"/>
      <c r="HBT23" s="397"/>
      <c r="HBU23" s="397"/>
      <c r="HBV23" s="5"/>
      <c r="HBW23" s="5"/>
      <c r="HBX23" s="388"/>
      <c r="HBY23" s="387"/>
      <c r="HBZ23" s="387"/>
      <c r="HCA23" s="387"/>
      <c r="HCB23" s="387"/>
      <c r="HCC23" s="387"/>
      <c r="HCD23" s="387"/>
      <c r="HCE23" s="68"/>
      <c r="HCF23" s="68"/>
      <c r="HCG23" s="68"/>
      <c r="HCH23" s="68"/>
      <c r="HCI23" s="68"/>
      <c r="HCJ23" s="112"/>
      <c r="HCK23" s="112"/>
      <c r="HCL23" s="112"/>
      <c r="HDI23" s="5"/>
      <c r="HDJ23" s="397"/>
      <c r="HDK23" s="397"/>
      <c r="HDL23" s="397"/>
      <c r="HDM23" s="397"/>
      <c r="HDN23" s="397"/>
      <c r="HDO23" s="397"/>
      <c r="HDP23" s="397"/>
      <c r="HDQ23" s="397"/>
      <c r="HDR23" s="397"/>
      <c r="HDS23" s="397"/>
      <c r="HDT23" s="397"/>
      <c r="HDU23" s="397"/>
      <c r="HDV23" s="397"/>
      <c r="HDW23" s="397"/>
      <c r="HDX23" s="397"/>
      <c r="HDY23" s="397"/>
      <c r="HDZ23" s="397"/>
      <c r="HEA23" s="397"/>
      <c r="HEB23" s="397"/>
      <c r="HEC23" s="397"/>
      <c r="HED23" s="5"/>
      <c r="HEE23" s="5"/>
      <c r="HEF23" s="388"/>
      <c r="HEG23" s="387"/>
      <c r="HEH23" s="387"/>
      <c r="HEI23" s="387"/>
      <c r="HEJ23" s="387"/>
      <c r="HEK23" s="387"/>
      <c r="HEL23" s="387"/>
      <c r="HEM23" s="68"/>
      <c r="HEN23" s="68"/>
      <c r="HEO23" s="68"/>
      <c r="HEP23" s="68"/>
      <c r="HEQ23" s="68"/>
      <c r="HER23" s="112"/>
      <c r="HES23" s="112"/>
      <c r="HET23" s="112"/>
      <c r="HFQ23" s="5"/>
      <c r="HFR23" s="397"/>
      <c r="HFS23" s="397"/>
      <c r="HFT23" s="397"/>
      <c r="HFU23" s="397"/>
      <c r="HFV23" s="397"/>
      <c r="HFW23" s="397"/>
      <c r="HFX23" s="397"/>
      <c r="HFY23" s="397"/>
      <c r="HFZ23" s="397"/>
      <c r="HGA23" s="397"/>
      <c r="HGB23" s="397"/>
      <c r="HGC23" s="397"/>
      <c r="HGD23" s="397"/>
      <c r="HGE23" s="397"/>
      <c r="HGF23" s="397"/>
      <c r="HGG23" s="397"/>
      <c r="HGH23" s="397"/>
      <c r="HGI23" s="397"/>
      <c r="HGJ23" s="397"/>
      <c r="HGK23" s="397"/>
      <c r="HGL23" s="5"/>
      <c r="HGM23" s="5"/>
      <c r="HGN23" s="388"/>
      <c r="HGO23" s="387"/>
      <c r="HGP23" s="387"/>
      <c r="HGQ23" s="387"/>
      <c r="HGR23" s="387"/>
      <c r="HGS23" s="387"/>
      <c r="HGT23" s="387"/>
      <c r="HGU23" s="68"/>
      <c r="HGV23" s="68"/>
      <c r="HGW23" s="68"/>
      <c r="HGX23" s="68"/>
      <c r="HGY23" s="68"/>
      <c r="HGZ23" s="112"/>
      <c r="HHA23" s="112"/>
      <c r="HHB23" s="112"/>
      <c r="HHY23" s="5"/>
      <c r="HHZ23" s="397"/>
      <c r="HIA23" s="397"/>
      <c r="HIB23" s="397"/>
      <c r="HIC23" s="397"/>
      <c r="HID23" s="397"/>
      <c r="HIE23" s="397"/>
      <c r="HIF23" s="397"/>
      <c r="HIG23" s="397"/>
      <c r="HIH23" s="397"/>
      <c r="HII23" s="397"/>
      <c r="HIJ23" s="397"/>
      <c r="HIK23" s="397"/>
      <c r="HIL23" s="397"/>
      <c r="HIM23" s="397"/>
      <c r="HIN23" s="397"/>
      <c r="HIO23" s="397"/>
      <c r="HIP23" s="397"/>
      <c r="HIQ23" s="397"/>
      <c r="HIR23" s="397"/>
      <c r="HIS23" s="397"/>
      <c r="HIT23" s="5"/>
      <c r="HIU23" s="5"/>
      <c r="HIV23" s="388"/>
      <c r="HIW23" s="387"/>
      <c r="HIX23" s="387"/>
      <c r="HIY23" s="387"/>
      <c r="HIZ23" s="387"/>
      <c r="HJA23" s="387"/>
      <c r="HJB23" s="387"/>
      <c r="HJC23" s="68"/>
      <c r="HJD23" s="68"/>
      <c r="HJE23" s="68"/>
      <c r="HJF23" s="68"/>
      <c r="HJG23" s="68"/>
      <c r="HJH23" s="112"/>
      <c r="HJI23" s="112"/>
      <c r="HJJ23" s="112"/>
      <c r="HKG23" s="5"/>
      <c r="HKH23" s="397"/>
      <c r="HKI23" s="397"/>
      <c r="HKJ23" s="397"/>
      <c r="HKK23" s="397"/>
      <c r="HKL23" s="397"/>
      <c r="HKM23" s="397"/>
      <c r="HKN23" s="397"/>
      <c r="HKO23" s="397"/>
      <c r="HKP23" s="397"/>
      <c r="HKQ23" s="397"/>
      <c r="HKR23" s="397"/>
      <c r="HKS23" s="397"/>
      <c r="HKT23" s="397"/>
      <c r="HKU23" s="397"/>
      <c r="HKV23" s="397"/>
      <c r="HKW23" s="397"/>
      <c r="HKX23" s="397"/>
      <c r="HKY23" s="397"/>
      <c r="HKZ23" s="397"/>
      <c r="HLA23" s="397"/>
      <c r="HLB23" s="5"/>
      <c r="HLC23" s="5"/>
      <c r="HLD23" s="388"/>
      <c r="HLE23" s="387"/>
      <c r="HLF23" s="387"/>
      <c r="HLG23" s="387"/>
      <c r="HLH23" s="387"/>
      <c r="HLI23" s="387"/>
      <c r="HLJ23" s="387"/>
      <c r="HLK23" s="68"/>
      <c r="HLL23" s="68"/>
      <c r="HLM23" s="68"/>
      <c r="HLN23" s="68"/>
      <c r="HLO23" s="68"/>
      <c r="HLP23" s="112"/>
      <c r="HLQ23" s="112"/>
      <c r="HLR23" s="112"/>
      <c r="HMO23" s="5"/>
      <c r="HMP23" s="397"/>
      <c r="HMQ23" s="397"/>
      <c r="HMR23" s="397"/>
      <c r="HMS23" s="397"/>
      <c r="HMT23" s="397"/>
      <c r="HMU23" s="397"/>
      <c r="HMV23" s="397"/>
      <c r="HMW23" s="397"/>
      <c r="HMX23" s="397"/>
      <c r="HMY23" s="397"/>
      <c r="HMZ23" s="397"/>
      <c r="HNA23" s="397"/>
      <c r="HNB23" s="397"/>
      <c r="HNC23" s="397"/>
      <c r="HND23" s="397"/>
      <c r="HNE23" s="397"/>
      <c r="HNF23" s="397"/>
      <c r="HNG23" s="397"/>
      <c r="HNH23" s="397"/>
      <c r="HNI23" s="397"/>
      <c r="HNJ23" s="5"/>
      <c r="HNK23" s="5"/>
      <c r="HNL23" s="388"/>
      <c r="HNM23" s="387"/>
      <c r="HNN23" s="387"/>
      <c r="HNO23" s="387"/>
      <c r="HNP23" s="387"/>
      <c r="HNQ23" s="387"/>
      <c r="HNR23" s="387"/>
      <c r="HNS23" s="68"/>
      <c r="HNT23" s="68"/>
      <c r="HNU23" s="68"/>
      <c r="HNV23" s="68"/>
      <c r="HNW23" s="68"/>
      <c r="HNX23" s="112"/>
      <c r="HNY23" s="112"/>
      <c r="HNZ23" s="112"/>
      <c r="HOW23" s="5"/>
      <c r="HOX23" s="397"/>
      <c r="HOY23" s="397"/>
      <c r="HOZ23" s="397"/>
      <c r="HPA23" s="397"/>
      <c r="HPB23" s="397"/>
      <c r="HPC23" s="397"/>
      <c r="HPD23" s="397"/>
      <c r="HPE23" s="397"/>
      <c r="HPF23" s="397"/>
      <c r="HPG23" s="397"/>
      <c r="HPH23" s="397"/>
      <c r="HPI23" s="397"/>
      <c r="HPJ23" s="397"/>
      <c r="HPK23" s="397"/>
      <c r="HPL23" s="397"/>
      <c r="HPM23" s="397"/>
      <c r="HPN23" s="397"/>
      <c r="HPO23" s="397"/>
      <c r="HPP23" s="397"/>
      <c r="HPQ23" s="397"/>
      <c r="HPR23" s="5"/>
      <c r="HPS23" s="5"/>
      <c r="HPT23" s="388"/>
      <c r="HPU23" s="387"/>
      <c r="HPV23" s="387"/>
      <c r="HPW23" s="387"/>
      <c r="HPX23" s="387"/>
      <c r="HPY23" s="387"/>
      <c r="HPZ23" s="387"/>
      <c r="HQA23" s="68"/>
      <c r="HQB23" s="68"/>
      <c r="HQC23" s="68"/>
      <c r="HQD23" s="68"/>
      <c r="HQE23" s="68"/>
      <c r="HQF23" s="112"/>
      <c r="HQG23" s="112"/>
      <c r="HQH23" s="112"/>
      <c r="HRE23" s="5"/>
      <c r="HRF23" s="397"/>
      <c r="HRG23" s="397"/>
      <c r="HRH23" s="397"/>
      <c r="HRI23" s="397"/>
      <c r="HRJ23" s="397"/>
      <c r="HRK23" s="397"/>
      <c r="HRL23" s="397"/>
      <c r="HRM23" s="397"/>
      <c r="HRN23" s="397"/>
      <c r="HRO23" s="397"/>
      <c r="HRP23" s="397"/>
      <c r="HRQ23" s="397"/>
      <c r="HRR23" s="397"/>
      <c r="HRS23" s="397"/>
      <c r="HRT23" s="397"/>
      <c r="HRU23" s="397"/>
      <c r="HRV23" s="397"/>
      <c r="HRW23" s="397"/>
      <c r="HRX23" s="397"/>
      <c r="HRY23" s="397"/>
      <c r="HRZ23" s="5"/>
      <c r="HSA23" s="5"/>
      <c r="HSB23" s="388"/>
      <c r="HSC23" s="387"/>
      <c r="HSD23" s="387"/>
      <c r="HSE23" s="387"/>
      <c r="HSF23" s="387"/>
      <c r="HSG23" s="387"/>
      <c r="HSH23" s="387"/>
      <c r="HSI23" s="68"/>
      <c r="HSJ23" s="68"/>
      <c r="HSK23" s="68"/>
      <c r="HSL23" s="68"/>
      <c r="HSM23" s="68"/>
      <c r="HSN23" s="112"/>
      <c r="HSO23" s="112"/>
      <c r="HSP23" s="112"/>
      <c r="HTM23" s="5"/>
      <c r="HTN23" s="397"/>
      <c r="HTO23" s="397"/>
      <c r="HTP23" s="397"/>
      <c r="HTQ23" s="397"/>
      <c r="HTR23" s="397"/>
      <c r="HTS23" s="397"/>
      <c r="HTT23" s="397"/>
      <c r="HTU23" s="397"/>
      <c r="HTV23" s="397"/>
      <c r="HTW23" s="397"/>
      <c r="HTX23" s="397"/>
      <c r="HTY23" s="397"/>
      <c r="HTZ23" s="397"/>
      <c r="HUA23" s="397"/>
      <c r="HUB23" s="397"/>
      <c r="HUC23" s="397"/>
      <c r="HUD23" s="397"/>
      <c r="HUE23" s="397"/>
      <c r="HUF23" s="397"/>
      <c r="HUG23" s="397"/>
      <c r="HUH23" s="5"/>
      <c r="HUI23" s="5"/>
      <c r="HUJ23" s="388"/>
      <c r="HUK23" s="387"/>
      <c r="HUL23" s="387"/>
      <c r="HUM23" s="387"/>
      <c r="HUN23" s="387"/>
      <c r="HUO23" s="387"/>
      <c r="HUP23" s="387"/>
      <c r="HUQ23" s="68"/>
      <c r="HUR23" s="68"/>
      <c r="HUS23" s="68"/>
      <c r="HUT23" s="68"/>
      <c r="HUU23" s="68"/>
      <c r="HUV23" s="112"/>
      <c r="HUW23" s="112"/>
      <c r="HUX23" s="112"/>
      <c r="HVU23" s="5"/>
      <c r="HVV23" s="397"/>
      <c r="HVW23" s="397"/>
      <c r="HVX23" s="397"/>
      <c r="HVY23" s="397"/>
      <c r="HVZ23" s="397"/>
      <c r="HWA23" s="397"/>
      <c r="HWB23" s="397"/>
      <c r="HWC23" s="397"/>
      <c r="HWD23" s="397"/>
      <c r="HWE23" s="397"/>
      <c r="HWF23" s="397"/>
      <c r="HWG23" s="397"/>
      <c r="HWH23" s="397"/>
      <c r="HWI23" s="397"/>
      <c r="HWJ23" s="397"/>
      <c r="HWK23" s="397"/>
      <c r="HWL23" s="397"/>
      <c r="HWM23" s="397"/>
      <c r="HWN23" s="397"/>
      <c r="HWO23" s="397"/>
      <c r="HWP23" s="5"/>
      <c r="HWQ23" s="5"/>
      <c r="HWR23" s="388"/>
      <c r="HWS23" s="387"/>
      <c r="HWT23" s="387"/>
      <c r="HWU23" s="387"/>
      <c r="HWV23" s="387"/>
      <c r="HWW23" s="387"/>
      <c r="HWX23" s="387"/>
      <c r="HWY23" s="68"/>
      <c r="HWZ23" s="68"/>
      <c r="HXA23" s="68"/>
      <c r="HXB23" s="68"/>
      <c r="HXC23" s="68"/>
      <c r="HXD23" s="112"/>
      <c r="HXE23" s="112"/>
      <c r="HXF23" s="112"/>
      <c r="HYC23" s="5"/>
      <c r="HYD23" s="397"/>
      <c r="HYE23" s="397"/>
      <c r="HYF23" s="397"/>
      <c r="HYG23" s="397"/>
      <c r="HYH23" s="397"/>
      <c r="HYI23" s="397"/>
      <c r="HYJ23" s="397"/>
      <c r="HYK23" s="397"/>
      <c r="HYL23" s="397"/>
      <c r="HYM23" s="397"/>
      <c r="HYN23" s="397"/>
      <c r="HYO23" s="397"/>
      <c r="HYP23" s="397"/>
      <c r="HYQ23" s="397"/>
      <c r="HYR23" s="397"/>
      <c r="HYS23" s="397"/>
      <c r="HYT23" s="397"/>
      <c r="HYU23" s="397"/>
      <c r="HYV23" s="397"/>
      <c r="HYW23" s="397"/>
      <c r="HYX23" s="5"/>
      <c r="HYY23" s="5"/>
      <c r="HYZ23" s="388"/>
      <c r="HZA23" s="387"/>
      <c r="HZB23" s="387"/>
      <c r="HZC23" s="387"/>
      <c r="HZD23" s="387"/>
      <c r="HZE23" s="387"/>
      <c r="HZF23" s="387"/>
      <c r="HZG23" s="68"/>
      <c r="HZH23" s="68"/>
      <c r="HZI23" s="68"/>
      <c r="HZJ23" s="68"/>
      <c r="HZK23" s="68"/>
      <c r="HZL23" s="112"/>
      <c r="HZM23" s="112"/>
      <c r="HZN23" s="112"/>
      <c r="IAK23" s="5"/>
      <c r="IAL23" s="397"/>
      <c r="IAM23" s="397"/>
      <c r="IAN23" s="397"/>
      <c r="IAO23" s="397"/>
      <c r="IAP23" s="397"/>
      <c r="IAQ23" s="397"/>
      <c r="IAR23" s="397"/>
      <c r="IAS23" s="397"/>
      <c r="IAT23" s="397"/>
      <c r="IAU23" s="397"/>
      <c r="IAV23" s="397"/>
      <c r="IAW23" s="397"/>
      <c r="IAX23" s="397"/>
      <c r="IAY23" s="397"/>
      <c r="IAZ23" s="397"/>
      <c r="IBA23" s="397"/>
      <c r="IBB23" s="397"/>
      <c r="IBC23" s="397"/>
      <c r="IBD23" s="397"/>
      <c r="IBE23" s="397"/>
      <c r="IBF23" s="5"/>
      <c r="IBG23" s="5"/>
      <c r="IBH23" s="388"/>
      <c r="IBI23" s="387"/>
      <c r="IBJ23" s="387"/>
      <c r="IBK23" s="387"/>
      <c r="IBL23" s="387"/>
      <c r="IBM23" s="387"/>
      <c r="IBN23" s="387"/>
      <c r="IBO23" s="68"/>
      <c r="IBP23" s="68"/>
      <c r="IBQ23" s="68"/>
      <c r="IBR23" s="68"/>
      <c r="IBS23" s="68"/>
      <c r="IBT23" s="112"/>
      <c r="IBU23" s="112"/>
      <c r="IBV23" s="112"/>
      <c r="ICS23" s="5"/>
      <c r="ICT23" s="397"/>
      <c r="ICU23" s="397"/>
      <c r="ICV23" s="397"/>
      <c r="ICW23" s="397"/>
      <c r="ICX23" s="397"/>
      <c r="ICY23" s="397"/>
      <c r="ICZ23" s="397"/>
      <c r="IDA23" s="397"/>
      <c r="IDB23" s="397"/>
      <c r="IDC23" s="397"/>
      <c r="IDD23" s="397"/>
      <c r="IDE23" s="397"/>
      <c r="IDF23" s="397"/>
      <c r="IDG23" s="397"/>
      <c r="IDH23" s="397"/>
      <c r="IDI23" s="397"/>
      <c r="IDJ23" s="397"/>
      <c r="IDK23" s="397"/>
      <c r="IDL23" s="397"/>
      <c r="IDM23" s="397"/>
      <c r="IDN23" s="5"/>
      <c r="IDO23" s="5"/>
      <c r="IDP23" s="388"/>
      <c r="IDQ23" s="387"/>
      <c r="IDR23" s="387"/>
      <c r="IDS23" s="387"/>
      <c r="IDT23" s="387"/>
      <c r="IDU23" s="387"/>
      <c r="IDV23" s="387"/>
      <c r="IDW23" s="68"/>
      <c r="IDX23" s="68"/>
      <c r="IDY23" s="68"/>
      <c r="IDZ23" s="68"/>
      <c r="IEA23" s="68"/>
      <c r="IEB23" s="112"/>
      <c r="IEC23" s="112"/>
      <c r="IED23" s="112"/>
      <c r="IFA23" s="5"/>
      <c r="IFB23" s="397"/>
      <c r="IFC23" s="397"/>
      <c r="IFD23" s="397"/>
      <c r="IFE23" s="397"/>
      <c r="IFF23" s="397"/>
      <c r="IFG23" s="397"/>
      <c r="IFH23" s="397"/>
      <c r="IFI23" s="397"/>
      <c r="IFJ23" s="397"/>
      <c r="IFK23" s="397"/>
      <c r="IFL23" s="397"/>
      <c r="IFM23" s="397"/>
      <c r="IFN23" s="397"/>
      <c r="IFO23" s="397"/>
      <c r="IFP23" s="397"/>
      <c r="IFQ23" s="397"/>
      <c r="IFR23" s="397"/>
      <c r="IFS23" s="397"/>
      <c r="IFT23" s="397"/>
      <c r="IFU23" s="397"/>
      <c r="IFV23" s="5"/>
      <c r="IFW23" s="5"/>
      <c r="IFX23" s="388"/>
      <c r="IFY23" s="387"/>
      <c r="IFZ23" s="387"/>
      <c r="IGA23" s="387"/>
      <c r="IGB23" s="387"/>
      <c r="IGC23" s="387"/>
      <c r="IGD23" s="387"/>
      <c r="IGE23" s="68"/>
      <c r="IGF23" s="68"/>
      <c r="IGG23" s="68"/>
      <c r="IGH23" s="68"/>
      <c r="IGI23" s="68"/>
      <c r="IGJ23" s="112"/>
      <c r="IGK23" s="112"/>
      <c r="IGL23" s="112"/>
      <c r="IHI23" s="5"/>
      <c r="IHJ23" s="397"/>
      <c r="IHK23" s="397"/>
      <c r="IHL23" s="397"/>
      <c r="IHM23" s="397"/>
      <c r="IHN23" s="397"/>
      <c r="IHO23" s="397"/>
      <c r="IHP23" s="397"/>
      <c r="IHQ23" s="397"/>
      <c r="IHR23" s="397"/>
      <c r="IHS23" s="397"/>
      <c r="IHT23" s="397"/>
      <c r="IHU23" s="397"/>
      <c r="IHV23" s="397"/>
      <c r="IHW23" s="397"/>
      <c r="IHX23" s="397"/>
      <c r="IHY23" s="397"/>
      <c r="IHZ23" s="397"/>
      <c r="IIA23" s="397"/>
      <c r="IIB23" s="397"/>
      <c r="IIC23" s="397"/>
      <c r="IID23" s="5"/>
      <c r="IIE23" s="5"/>
      <c r="IIF23" s="388"/>
      <c r="IIG23" s="387"/>
      <c r="IIH23" s="387"/>
      <c r="III23" s="387"/>
      <c r="IIJ23" s="387"/>
      <c r="IIK23" s="387"/>
      <c r="IIL23" s="387"/>
      <c r="IIM23" s="68"/>
      <c r="IIN23" s="68"/>
      <c r="IIO23" s="68"/>
      <c r="IIP23" s="68"/>
      <c r="IIQ23" s="68"/>
      <c r="IIR23" s="112"/>
      <c r="IIS23" s="112"/>
      <c r="IIT23" s="112"/>
      <c r="IJQ23" s="5"/>
      <c r="IJR23" s="397"/>
      <c r="IJS23" s="397"/>
      <c r="IJT23" s="397"/>
      <c r="IJU23" s="397"/>
      <c r="IJV23" s="397"/>
      <c r="IJW23" s="397"/>
      <c r="IJX23" s="397"/>
      <c r="IJY23" s="397"/>
      <c r="IJZ23" s="397"/>
      <c r="IKA23" s="397"/>
      <c r="IKB23" s="397"/>
      <c r="IKC23" s="397"/>
      <c r="IKD23" s="397"/>
      <c r="IKE23" s="397"/>
      <c r="IKF23" s="397"/>
      <c r="IKG23" s="397"/>
      <c r="IKH23" s="397"/>
      <c r="IKI23" s="397"/>
      <c r="IKJ23" s="397"/>
      <c r="IKK23" s="397"/>
      <c r="IKL23" s="5"/>
      <c r="IKM23" s="5"/>
      <c r="IKN23" s="388"/>
      <c r="IKO23" s="387"/>
      <c r="IKP23" s="387"/>
      <c r="IKQ23" s="387"/>
      <c r="IKR23" s="387"/>
      <c r="IKS23" s="387"/>
      <c r="IKT23" s="387"/>
      <c r="IKU23" s="68"/>
      <c r="IKV23" s="68"/>
      <c r="IKW23" s="68"/>
      <c r="IKX23" s="68"/>
      <c r="IKY23" s="68"/>
      <c r="IKZ23" s="112"/>
      <c r="ILA23" s="112"/>
      <c r="ILB23" s="112"/>
      <c r="ILY23" s="5"/>
      <c r="ILZ23" s="397"/>
      <c r="IMA23" s="397"/>
      <c r="IMB23" s="397"/>
      <c r="IMC23" s="397"/>
      <c r="IMD23" s="397"/>
      <c r="IME23" s="397"/>
      <c r="IMF23" s="397"/>
      <c r="IMG23" s="397"/>
      <c r="IMH23" s="397"/>
      <c r="IMI23" s="397"/>
      <c r="IMJ23" s="397"/>
      <c r="IMK23" s="397"/>
      <c r="IML23" s="397"/>
      <c r="IMM23" s="397"/>
      <c r="IMN23" s="397"/>
      <c r="IMO23" s="397"/>
      <c r="IMP23" s="397"/>
      <c r="IMQ23" s="397"/>
      <c r="IMR23" s="397"/>
      <c r="IMS23" s="397"/>
      <c r="IMT23" s="5"/>
      <c r="IMU23" s="5"/>
      <c r="IMV23" s="388"/>
      <c r="IMW23" s="387"/>
      <c r="IMX23" s="387"/>
      <c r="IMY23" s="387"/>
      <c r="IMZ23" s="387"/>
      <c r="INA23" s="387"/>
      <c r="INB23" s="387"/>
      <c r="INC23" s="68"/>
      <c r="IND23" s="68"/>
      <c r="INE23" s="68"/>
      <c r="INF23" s="68"/>
      <c r="ING23" s="68"/>
      <c r="INH23" s="112"/>
      <c r="INI23" s="112"/>
      <c r="INJ23" s="112"/>
      <c r="IOG23" s="5"/>
      <c r="IOH23" s="397"/>
      <c r="IOI23" s="397"/>
      <c r="IOJ23" s="397"/>
      <c r="IOK23" s="397"/>
      <c r="IOL23" s="397"/>
      <c r="IOM23" s="397"/>
      <c r="ION23" s="397"/>
      <c r="IOO23" s="397"/>
      <c r="IOP23" s="397"/>
      <c r="IOQ23" s="397"/>
      <c r="IOR23" s="397"/>
      <c r="IOS23" s="397"/>
      <c r="IOT23" s="397"/>
      <c r="IOU23" s="397"/>
      <c r="IOV23" s="397"/>
      <c r="IOW23" s="397"/>
      <c r="IOX23" s="397"/>
      <c r="IOY23" s="397"/>
      <c r="IOZ23" s="397"/>
      <c r="IPA23" s="397"/>
      <c r="IPB23" s="5"/>
      <c r="IPC23" s="5"/>
      <c r="IPD23" s="388"/>
      <c r="IPE23" s="387"/>
      <c r="IPF23" s="387"/>
      <c r="IPG23" s="387"/>
      <c r="IPH23" s="387"/>
      <c r="IPI23" s="387"/>
      <c r="IPJ23" s="387"/>
      <c r="IPK23" s="68"/>
      <c r="IPL23" s="68"/>
      <c r="IPM23" s="68"/>
      <c r="IPN23" s="68"/>
      <c r="IPO23" s="68"/>
      <c r="IPP23" s="112"/>
      <c r="IPQ23" s="112"/>
      <c r="IPR23" s="112"/>
      <c r="IQO23" s="5"/>
      <c r="IQP23" s="397"/>
      <c r="IQQ23" s="397"/>
      <c r="IQR23" s="397"/>
      <c r="IQS23" s="397"/>
      <c r="IQT23" s="397"/>
      <c r="IQU23" s="397"/>
      <c r="IQV23" s="397"/>
      <c r="IQW23" s="397"/>
      <c r="IQX23" s="397"/>
      <c r="IQY23" s="397"/>
      <c r="IQZ23" s="397"/>
      <c r="IRA23" s="397"/>
      <c r="IRB23" s="397"/>
      <c r="IRC23" s="397"/>
      <c r="IRD23" s="397"/>
      <c r="IRE23" s="397"/>
      <c r="IRF23" s="397"/>
      <c r="IRG23" s="397"/>
      <c r="IRH23" s="397"/>
      <c r="IRI23" s="397"/>
      <c r="IRJ23" s="5"/>
      <c r="IRK23" s="5"/>
      <c r="IRL23" s="388"/>
      <c r="IRM23" s="387"/>
      <c r="IRN23" s="387"/>
      <c r="IRO23" s="387"/>
      <c r="IRP23" s="387"/>
      <c r="IRQ23" s="387"/>
      <c r="IRR23" s="387"/>
      <c r="IRS23" s="68"/>
      <c r="IRT23" s="68"/>
      <c r="IRU23" s="68"/>
      <c r="IRV23" s="68"/>
      <c r="IRW23" s="68"/>
      <c r="IRX23" s="112"/>
      <c r="IRY23" s="112"/>
      <c r="IRZ23" s="112"/>
      <c r="ISW23" s="5"/>
      <c r="ISX23" s="397"/>
      <c r="ISY23" s="397"/>
      <c r="ISZ23" s="397"/>
      <c r="ITA23" s="397"/>
      <c r="ITB23" s="397"/>
      <c r="ITC23" s="397"/>
      <c r="ITD23" s="397"/>
      <c r="ITE23" s="397"/>
      <c r="ITF23" s="397"/>
      <c r="ITG23" s="397"/>
      <c r="ITH23" s="397"/>
      <c r="ITI23" s="397"/>
      <c r="ITJ23" s="397"/>
      <c r="ITK23" s="397"/>
      <c r="ITL23" s="397"/>
      <c r="ITM23" s="397"/>
      <c r="ITN23" s="397"/>
      <c r="ITO23" s="397"/>
      <c r="ITP23" s="397"/>
      <c r="ITQ23" s="397"/>
      <c r="ITR23" s="5"/>
      <c r="ITS23" s="5"/>
      <c r="ITT23" s="388"/>
      <c r="ITU23" s="387"/>
      <c r="ITV23" s="387"/>
      <c r="ITW23" s="387"/>
      <c r="ITX23" s="387"/>
      <c r="ITY23" s="387"/>
      <c r="ITZ23" s="387"/>
      <c r="IUA23" s="68"/>
      <c r="IUB23" s="68"/>
      <c r="IUC23" s="68"/>
      <c r="IUD23" s="68"/>
      <c r="IUE23" s="68"/>
      <c r="IUF23" s="112"/>
      <c r="IUG23" s="112"/>
      <c r="IUH23" s="112"/>
      <c r="IVE23" s="5"/>
      <c r="IVF23" s="397"/>
      <c r="IVG23" s="397"/>
      <c r="IVH23" s="397"/>
      <c r="IVI23" s="397"/>
      <c r="IVJ23" s="397"/>
      <c r="IVK23" s="397"/>
      <c r="IVL23" s="397"/>
      <c r="IVM23" s="397"/>
      <c r="IVN23" s="397"/>
      <c r="IVO23" s="397"/>
      <c r="IVP23" s="397"/>
      <c r="IVQ23" s="397"/>
      <c r="IVR23" s="397"/>
      <c r="IVS23" s="397"/>
      <c r="IVT23" s="397"/>
      <c r="IVU23" s="397"/>
      <c r="IVV23" s="397"/>
      <c r="IVW23" s="397"/>
      <c r="IVX23" s="397"/>
      <c r="IVY23" s="397"/>
      <c r="IVZ23" s="5"/>
      <c r="IWA23" s="5"/>
      <c r="IWB23" s="388"/>
      <c r="IWC23" s="387"/>
      <c r="IWD23" s="387"/>
      <c r="IWE23" s="387"/>
      <c r="IWF23" s="387"/>
      <c r="IWG23" s="387"/>
      <c r="IWH23" s="387"/>
      <c r="IWI23" s="68"/>
      <c r="IWJ23" s="68"/>
      <c r="IWK23" s="68"/>
      <c r="IWL23" s="68"/>
      <c r="IWM23" s="68"/>
      <c r="IWN23" s="112"/>
      <c r="IWO23" s="112"/>
      <c r="IWP23" s="112"/>
      <c r="IXM23" s="5"/>
      <c r="IXN23" s="397"/>
      <c r="IXO23" s="397"/>
      <c r="IXP23" s="397"/>
      <c r="IXQ23" s="397"/>
      <c r="IXR23" s="397"/>
      <c r="IXS23" s="397"/>
      <c r="IXT23" s="397"/>
      <c r="IXU23" s="397"/>
      <c r="IXV23" s="397"/>
      <c r="IXW23" s="397"/>
      <c r="IXX23" s="397"/>
      <c r="IXY23" s="397"/>
      <c r="IXZ23" s="397"/>
      <c r="IYA23" s="397"/>
      <c r="IYB23" s="397"/>
      <c r="IYC23" s="397"/>
      <c r="IYD23" s="397"/>
      <c r="IYE23" s="397"/>
      <c r="IYF23" s="397"/>
      <c r="IYG23" s="397"/>
      <c r="IYH23" s="5"/>
      <c r="IYI23" s="5"/>
      <c r="IYJ23" s="388"/>
      <c r="IYK23" s="387"/>
      <c r="IYL23" s="387"/>
      <c r="IYM23" s="387"/>
      <c r="IYN23" s="387"/>
      <c r="IYO23" s="387"/>
      <c r="IYP23" s="387"/>
      <c r="IYQ23" s="68"/>
      <c r="IYR23" s="68"/>
      <c r="IYS23" s="68"/>
      <c r="IYT23" s="68"/>
      <c r="IYU23" s="68"/>
      <c r="IYV23" s="112"/>
      <c r="IYW23" s="112"/>
      <c r="IYX23" s="112"/>
      <c r="IZU23" s="5"/>
      <c r="IZV23" s="397"/>
      <c r="IZW23" s="397"/>
      <c r="IZX23" s="397"/>
      <c r="IZY23" s="397"/>
      <c r="IZZ23" s="397"/>
      <c r="JAA23" s="397"/>
      <c r="JAB23" s="397"/>
      <c r="JAC23" s="397"/>
      <c r="JAD23" s="397"/>
      <c r="JAE23" s="397"/>
      <c r="JAF23" s="397"/>
      <c r="JAG23" s="397"/>
      <c r="JAH23" s="397"/>
      <c r="JAI23" s="397"/>
      <c r="JAJ23" s="397"/>
      <c r="JAK23" s="397"/>
      <c r="JAL23" s="397"/>
      <c r="JAM23" s="397"/>
      <c r="JAN23" s="397"/>
      <c r="JAO23" s="397"/>
      <c r="JAP23" s="5"/>
      <c r="JAQ23" s="5"/>
      <c r="JAR23" s="388"/>
      <c r="JAS23" s="387"/>
      <c r="JAT23" s="387"/>
      <c r="JAU23" s="387"/>
      <c r="JAV23" s="387"/>
      <c r="JAW23" s="387"/>
      <c r="JAX23" s="387"/>
      <c r="JAY23" s="68"/>
      <c r="JAZ23" s="68"/>
      <c r="JBA23" s="68"/>
      <c r="JBB23" s="68"/>
      <c r="JBC23" s="68"/>
      <c r="JBD23" s="112"/>
      <c r="JBE23" s="112"/>
      <c r="JBF23" s="112"/>
      <c r="JCC23" s="5"/>
      <c r="JCD23" s="397"/>
      <c r="JCE23" s="397"/>
      <c r="JCF23" s="397"/>
      <c r="JCG23" s="397"/>
      <c r="JCH23" s="397"/>
      <c r="JCI23" s="397"/>
      <c r="JCJ23" s="397"/>
      <c r="JCK23" s="397"/>
      <c r="JCL23" s="397"/>
      <c r="JCM23" s="397"/>
      <c r="JCN23" s="397"/>
      <c r="JCO23" s="397"/>
      <c r="JCP23" s="397"/>
      <c r="JCQ23" s="397"/>
      <c r="JCR23" s="397"/>
      <c r="JCS23" s="397"/>
      <c r="JCT23" s="397"/>
      <c r="JCU23" s="397"/>
      <c r="JCV23" s="397"/>
      <c r="JCW23" s="397"/>
      <c r="JCX23" s="5"/>
      <c r="JCY23" s="5"/>
      <c r="JCZ23" s="388"/>
      <c r="JDA23" s="387"/>
      <c r="JDB23" s="387"/>
      <c r="JDC23" s="387"/>
      <c r="JDD23" s="387"/>
      <c r="JDE23" s="387"/>
      <c r="JDF23" s="387"/>
      <c r="JDG23" s="68"/>
      <c r="JDH23" s="68"/>
      <c r="JDI23" s="68"/>
      <c r="JDJ23" s="68"/>
      <c r="JDK23" s="68"/>
      <c r="JDL23" s="112"/>
      <c r="JDM23" s="112"/>
      <c r="JDN23" s="112"/>
      <c r="JEK23" s="5"/>
      <c r="JEL23" s="397"/>
      <c r="JEM23" s="397"/>
      <c r="JEN23" s="397"/>
      <c r="JEO23" s="397"/>
      <c r="JEP23" s="397"/>
      <c r="JEQ23" s="397"/>
      <c r="JER23" s="397"/>
      <c r="JES23" s="397"/>
      <c r="JET23" s="397"/>
      <c r="JEU23" s="397"/>
      <c r="JEV23" s="397"/>
      <c r="JEW23" s="397"/>
      <c r="JEX23" s="397"/>
      <c r="JEY23" s="397"/>
      <c r="JEZ23" s="397"/>
      <c r="JFA23" s="397"/>
      <c r="JFB23" s="397"/>
      <c r="JFC23" s="397"/>
      <c r="JFD23" s="397"/>
      <c r="JFE23" s="397"/>
      <c r="JFF23" s="5"/>
      <c r="JFG23" s="5"/>
      <c r="JFH23" s="388"/>
      <c r="JFI23" s="387"/>
      <c r="JFJ23" s="387"/>
      <c r="JFK23" s="387"/>
      <c r="JFL23" s="387"/>
      <c r="JFM23" s="387"/>
      <c r="JFN23" s="387"/>
      <c r="JFO23" s="68"/>
      <c r="JFP23" s="68"/>
      <c r="JFQ23" s="68"/>
      <c r="JFR23" s="68"/>
      <c r="JFS23" s="68"/>
      <c r="JFT23" s="112"/>
      <c r="JFU23" s="112"/>
      <c r="JFV23" s="112"/>
      <c r="JGS23" s="5"/>
      <c r="JGT23" s="397"/>
      <c r="JGU23" s="397"/>
      <c r="JGV23" s="397"/>
      <c r="JGW23" s="397"/>
      <c r="JGX23" s="397"/>
      <c r="JGY23" s="397"/>
      <c r="JGZ23" s="397"/>
      <c r="JHA23" s="397"/>
      <c r="JHB23" s="397"/>
      <c r="JHC23" s="397"/>
      <c r="JHD23" s="397"/>
      <c r="JHE23" s="397"/>
      <c r="JHF23" s="397"/>
      <c r="JHG23" s="397"/>
      <c r="JHH23" s="397"/>
      <c r="JHI23" s="397"/>
      <c r="JHJ23" s="397"/>
      <c r="JHK23" s="397"/>
      <c r="JHL23" s="397"/>
      <c r="JHM23" s="397"/>
      <c r="JHN23" s="5"/>
      <c r="JHO23" s="5"/>
      <c r="JHP23" s="388"/>
      <c r="JHQ23" s="387"/>
      <c r="JHR23" s="387"/>
      <c r="JHS23" s="387"/>
      <c r="JHT23" s="387"/>
      <c r="JHU23" s="387"/>
      <c r="JHV23" s="387"/>
      <c r="JHW23" s="68"/>
      <c r="JHX23" s="68"/>
      <c r="JHY23" s="68"/>
      <c r="JHZ23" s="68"/>
      <c r="JIA23" s="68"/>
      <c r="JIB23" s="112"/>
      <c r="JIC23" s="112"/>
      <c r="JID23" s="112"/>
      <c r="JJA23" s="5"/>
      <c r="JJB23" s="397"/>
      <c r="JJC23" s="397"/>
      <c r="JJD23" s="397"/>
      <c r="JJE23" s="397"/>
      <c r="JJF23" s="397"/>
      <c r="JJG23" s="397"/>
      <c r="JJH23" s="397"/>
      <c r="JJI23" s="397"/>
      <c r="JJJ23" s="397"/>
      <c r="JJK23" s="397"/>
      <c r="JJL23" s="397"/>
      <c r="JJM23" s="397"/>
      <c r="JJN23" s="397"/>
      <c r="JJO23" s="397"/>
      <c r="JJP23" s="397"/>
      <c r="JJQ23" s="397"/>
      <c r="JJR23" s="397"/>
      <c r="JJS23" s="397"/>
      <c r="JJT23" s="397"/>
      <c r="JJU23" s="397"/>
      <c r="JJV23" s="5"/>
      <c r="JJW23" s="5"/>
      <c r="JJX23" s="388"/>
      <c r="JJY23" s="387"/>
      <c r="JJZ23" s="387"/>
      <c r="JKA23" s="387"/>
      <c r="JKB23" s="387"/>
      <c r="JKC23" s="387"/>
      <c r="JKD23" s="387"/>
      <c r="JKE23" s="68"/>
      <c r="JKF23" s="68"/>
      <c r="JKG23" s="68"/>
      <c r="JKH23" s="68"/>
      <c r="JKI23" s="68"/>
      <c r="JKJ23" s="112"/>
      <c r="JKK23" s="112"/>
      <c r="JKL23" s="112"/>
      <c r="JLI23" s="5"/>
      <c r="JLJ23" s="397"/>
      <c r="JLK23" s="397"/>
      <c r="JLL23" s="397"/>
      <c r="JLM23" s="397"/>
      <c r="JLN23" s="397"/>
      <c r="JLO23" s="397"/>
      <c r="JLP23" s="397"/>
      <c r="JLQ23" s="397"/>
      <c r="JLR23" s="397"/>
      <c r="JLS23" s="397"/>
      <c r="JLT23" s="397"/>
      <c r="JLU23" s="397"/>
      <c r="JLV23" s="397"/>
      <c r="JLW23" s="397"/>
      <c r="JLX23" s="397"/>
      <c r="JLY23" s="397"/>
      <c r="JLZ23" s="397"/>
      <c r="JMA23" s="397"/>
      <c r="JMB23" s="397"/>
      <c r="JMC23" s="397"/>
      <c r="JMD23" s="5"/>
      <c r="JME23" s="5"/>
      <c r="JMF23" s="388"/>
      <c r="JMG23" s="387"/>
      <c r="JMH23" s="387"/>
      <c r="JMI23" s="387"/>
      <c r="JMJ23" s="387"/>
      <c r="JMK23" s="387"/>
      <c r="JML23" s="387"/>
      <c r="JMM23" s="68"/>
      <c r="JMN23" s="68"/>
      <c r="JMO23" s="68"/>
      <c r="JMP23" s="68"/>
      <c r="JMQ23" s="68"/>
      <c r="JMR23" s="112"/>
      <c r="JMS23" s="112"/>
      <c r="JMT23" s="112"/>
      <c r="JNQ23" s="5"/>
      <c r="JNR23" s="397"/>
      <c r="JNS23" s="397"/>
      <c r="JNT23" s="397"/>
      <c r="JNU23" s="397"/>
      <c r="JNV23" s="397"/>
      <c r="JNW23" s="397"/>
      <c r="JNX23" s="397"/>
      <c r="JNY23" s="397"/>
      <c r="JNZ23" s="397"/>
      <c r="JOA23" s="397"/>
      <c r="JOB23" s="397"/>
      <c r="JOC23" s="397"/>
      <c r="JOD23" s="397"/>
      <c r="JOE23" s="397"/>
      <c r="JOF23" s="397"/>
      <c r="JOG23" s="397"/>
      <c r="JOH23" s="397"/>
      <c r="JOI23" s="397"/>
      <c r="JOJ23" s="397"/>
      <c r="JOK23" s="397"/>
      <c r="JOL23" s="5"/>
      <c r="JOM23" s="5"/>
      <c r="JON23" s="388"/>
      <c r="JOO23" s="387"/>
      <c r="JOP23" s="387"/>
      <c r="JOQ23" s="387"/>
      <c r="JOR23" s="387"/>
      <c r="JOS23" s="387"/>
      <c r="JOT23" s="387"/>
      <c r="JOU23" s="68"/>
      <c r="JOV23" s="68"/>
      <c r="JOW23" s="68"/>
      <c r="JOX23" s="68"/>
      <c r="JOY23" s="68"/>
      <c r="JOZ23" s="112"/>
      <c r="JPA23" s="112"/>
      <c r="JPB23" s="112"/>
      <c r="JPY23" s="5"/>
      <c r="JPZ23" s="397"/>
      <c r="JQA23" s="397"/>
      <c r="JQB23" s="397"/>
      <c r="JQC23" s="397"/>
      <c r="JQD23" s="397"/>
      <c r="JQE23" s="397"/>
      <c r="JQF23" s="397"/>
      <c r="JQG23" s="397"/>
      <c r="JQH23" s="397"/>
      <c r="JQI23" s="397"/>
      <c r="JQJ23" s="397"/>
      <c r="JQK23" s="397"/>
      <c r="JQL23" s="397"/>
      <c r="JQM23" s="397"/>
      <c r="JQN23" s="397"/>
      <c r="JQO23" s="397"/>
      <c r="JQP23" s="397"/>
      <c r="JQQ23" s="397"/>
      <c r="JQR23" s="397"/>
      <c r="JQS23" s="397"/>
      <c r="JQT23" s="5"/>
      <c r="JQU23" s="5"/>
      <c r="JQV23" s="388"/>
      <c r="JQW23" s="387"/>
      <c r="JQX23" s="387"/>
      <c r="JQY23" s="387"/>
      <c r="JQZ23" s="387"/>
      <c r="JRA23" s="387"/>
      <c r="JRB23" s="387"/>
      <c r="JRC23" s="68"/>
      <c r="JRD23" s="68"/>
      <c r="JRE23" s="68"/>
      <c r="JRF23" s="68"/>
      <c r="JRG23" s="68"/>
      <c r="JRH23" s="112"/>
      <c r="JRI23" s="112"/>
      <c r="JRJ23" s="112"/>
      <c r="JSG23" s="5"/>
      <c r="JSH23" s="397"/>
      <c r="JSI23" s="397"/>
      <c r="JSJ23" s="397"/>
      <c r="JSK23" s="397"/>
      <c r="JSL23" s="397"/>
      <c r="JSM23" s="397"/>
      <c r="JSN23" s="397"/>
      <c r="JSO23" s="397"/>
      <c r="JSP23" s="397"/>
      <c r="JSQ23" s="397"/>
      <c r="JSR23" s="397"/>
      <c r="JSS23" s="397"/>
      <c r="JST23" s="397"/>
      <c r="JSU23" s="397"/>
      <c r="JSV23" s="397"/>
      <c r="JSW23" s="397"/>
      <c r="JSX23" s="397"/>
      <c r="JSY23" s="397"/>
      <c r="JSZ23" s="397"/>
      <c r="JTA23" s="397"/>
      <c r="JTB23" s="5"/>
      <c r="JTC23" s="5"/>
      <c r="JTD23" s="388"/>
      <c r="JTE23" s="387"/>
      <c r="JTF23" s="387"/>
      <c r="JTG23" s="387"/>
      <c r="JTH23" s="387"/>
      <c r="JTI23" s="387"/>
      <c r="JTJ23" s="387"/>
      <c r="JTK23" s="68"/>
      <c r="JTL23" s="68"/>
      <c r="JTM23" s="68"/>
      <c r="JTN23" s="68"/>
      <c r="JTO23" s="68"/>
      <c r="JTP23" s="112"/>
      <c r="JTQ23" s="112"/>
      <c r="JTR23" s="112"/>
      <c r="JUO23" s="5"/>
      <c r="JUP23" s="397"/>
      <c r="JUQ23" s="397"/>
      <c r="JUR23" s="397"/>
      <c r="JUS23" s="397"/>
      <c r="JUT23" s="397"/>
      <c r="JUU23" s="397"/>
      <c r="JUV23" s="397"/>
      <c r="JUW23" s="397"/>
      <c r="JUX23" s="397"/>
      <c r="JUY23" s="397"/>
      <c r="JUZ23" s="397"/>
      <c r="JVA23" s="397"/>
      <c r="JVB23" s="397"/>
      <c r="JVC23" s="397"/>
      <c r="JVD23" s="397"/>
      <c r="JVE23" s="397"/>
      <c r="JVF23" s="397"/>
      <c r="JVG23" s="397"/>
      <c r="JVH23" s="397"/>
      <c r="JVI23" s="397"/>
      <c r="JVJ23" s="5"/>
      <c r="JVK23" s="5"/>
      <c r="JVL23" s="388"/>
      <c r="JVM23" s="387"/>
      <c r="JVN23" s="387"/>
      <c r="JVO23" s="387"/>
      <c r="JVP23" s="387"/>
      <c r="JVQ23" s="387"/>
      <c r="JVR23" s="387"/>
      <c r="JVS23" s="68"/>
      <c r="JVT23" s="68"/>
      <c r="JVU23" s="68"/>
      <c r="JVV23" s="68"/>
      <c r="JVW23" s="68"/>
      <c r="JVX23" s="112"/>
      <c r="JVY23" s="112"/>
      <c r="JVZ23" s="112"/>
      <c r="JWW23" s="5"/>
      <c r="JWX23" s="397"/>
      <c r="JWY23" s="397"/>
      <c r="JWZ23" s="397"/>
      <c r="JXA23" s="397"/>
      <c r="JXB23" s="397"/>
      <c r="JXC23" s="397"/>
      <c r="JXD23" s="397"/>
      <c r="JXE23" s="397"/>
      <c r="JXF23" s="397"/>
      <c r="JXG23" s="397"/>
      <c r="JXH23" s="397"/>
      <c r="JXI23" s="397"/>
      <c r="JXJ23" s="397"/>
      <c r="JXK23" s="397"/>
      <c r="JXL23" s="397"/>
      <c r="JXM23" s="397"/>
      <c r="JXN23" s="397"/>
      <c r="JXO23" s="397"/>
      <c r="JXP23" s="397"/>
      <c r="JXQ23" s="397"/>
      <c r="JXR23" s="5"/>
      <c r="JXS23" s="5"/>
      <c r="JXT23" s="388"/>
      <c r="JXU23" s="387"/>
      <c r="JXV23" s="387"/>
      <c r="JXW23" s="387"/>
      <c r="JXX23" s="387"/>
      <c r="JXY23" s="387"/>
      <c r="JXZ23" s="387"/>
      <c r="JYA23" s="68"/>
      <c r="JYB23" s="68"/>
      <c r="JYC23" s="68"/>
      <c r="JYD23" s="68"/>
      <c r="JYE23" s="68"/>
      <c r="JYF23" s="112"/>
      <c r="JYG23" s="112"/>
      <c r="JYH23" s="112"/>
      <c r="JZE23" s="5"/>
      <c r="JZF23" s="397"/>
      <c r="JZG23" s="397"/>
      <c r="JZH23" s="397"/>
      <c r="JZI23" s="397"/>
      <c r="JZJ23" s="397"/>
      <c r="JZK23" s="397"/>
      <c r="JZL23" s="397"/>
      <c r="JZM23" s="397"/>
      <c r="JZN23" s="397"/>
      <c r="JZO23" s="397"/>
      <c r="JZP23" s="397"/>
      <c r="JZQ23" s="397"/>
      <c r="JZR23" s="397"/>
      <c r="JZS23" s="397"/>
      <c r="JZT23" s="397"/>
      <c r="JZU23" s="397"/>
      <c r="JZV23" s="397"/>
      <c r="JZW23" s="397"/>
      <c r="JZX23" s="397"/>
      <c r="JZY23" s="397"/>
      <c r="JZZ23" s="5"/>
      <c r="KAA23" s="5"/>
      <c r="KAB23" s="388"/>
      <c r="KAC23" s="387"/>
      <c r="KAD23" s="387"/>
      <c r="KAE23" s="387"/>
      <c r="KAF23" s="387"/>
      <c r="KAG23" s="387"/>
      <c r="KAH23" s="387"/>
      <c r="KAI23" s="68"/>
      <c r="KAJ23" s="68"/>
      <c r="KAK23" s="68"/>
      <c r="KAL23" s="68"/>
      <c r="KAM23" s="68"/>
      <c r="KAN23" s="112"/>
      <c r="KAO23" s="112"/>
      <c r="KAP23" s="112"/>
      <c r="KBM23" s="5"/>
      <c r="KBN23" s="397"/>
      <c r="KBO23" s="397"/>
      <c r="KBP23" s="397"/>
      <c r="KBQ23" s="397"/>
      <c r="KBR23" s="397"/>
      <c r="KBS23" s="397"/>
      <c r="KBT23" s="397"/>
      <c r="KBU23" s="397"/>
      <c r="KBV23" s="397"/>
      <c r="KBW23" s="397"/>
      <c r="KBX23" s="397"/>
      <c r="KBY23" s="397"/>
      <c r="KBZ23" s="397"/>
      <c r="KCA23" s="397"/>
      <c r="KCB23" s="397"/>
      <c r="KCC23" s="397"/>
      <c r="KCD23" s="397"/>
      <c r="KCE23" s="397"/>
      <c r="KCF23" s="397"/>
      <c r="KCG23" s="397"/>
      <c r="KCH23" s="5"/>
      <c r="KCI23" s="5"/>
      <c r="KCJ23" s="388"/>
      <c r="KCK23" s="387"/>
      <c r="KCL23" s="387"/>
      <c r="KCM23" s="387"/>
      <c r="KCN23" s="387"/>
      <c r="KCO23" s="387"/>
      <c r="KCP23" s="387"/>
      <c r="KCQ23" s="68"/>
      <c r="KCR23" s="68"/>
      <c r="KCS23" s="68"/>
      <c r="KCT23" s="68"/>
      <c r="KCU23" s="68"/>
      <c r="KCV23" s="112"/>
      <c r="KCW23" s="112"/>
      <c r="KCX23" s="112"/>
      <c r="KDU23" s="5"/>
      <c r="KDV23" s="397"/>
      <c r="KDW23" s="397"/>
      <c r="KDX23" s="397"/>
      <c r="KDY23" s="397"/>
      <c r="KDZ23" s="397"/>
      <c r="KEA23" s="397"/>
      <c r="KEB23" s="397"/>
      <c r="KEC23" s="397"/>
      <c r="KED23" s="397"/>
      <c r="KEE23" s="397"/>
      <c r="KEF23" s="397"/>
      <c r="KEG23" s="397"/>
      <c r="KEH23" s="397"/>
      <c r="KEI23" s="397"/>
      <c r="KEJ23" s="397"/>
      <c r="KEK23" s="397"/>
      <c r="KEL23" s="397"/>
      <c r="KEM23" s="397"/>
      <c r="KEN23" s="397"/>
      <c r="KEO23" s="397"/>
      <c r="KEP23" s="5"/>
      <c r="KEQ23" s="5"/>
      <c r="KER23" s="388"/>
      <c r="KES23" s="387"/>
      <c r="KET23" s="387"/>
      <c r="KEU23" s="387"/>
      <c r="KEV23" s="387"/>
      <c r="KEW23" s="387"/>
      <c r="KEX23" s="387"/>
      <c r="KEY23" s="68"/>
      <c r="KEZ23" s="68"/>
      <c r="KFA23" s="68"/>
      <c r="KFB23" s="68"/>
      <c r="KFC23" s="68"/>
      <c r="KFD23" s="112"/>
      <c r="KFE23" s="112"/>
      <c r="KFF23" s="112"/>
      <c r="KGC23" s="5"/>
      <c r="KGD23" s="397"/>
      <c r="KGE23" s="397"/>
      <c r="KGF23" s="397"/>
      <c r="KGG23" s="397"/>
      <c r="KGH23" s="397"/>
      <c r="KGI23" s="397"/>
      <c r="KGJ23" s="397"/>
      <c r="KGK23" s="397"/>
      <c r="KGL23" s="397"/>
      <c r="KGM23" s="397"/>
      <c r="KGN23" s="397"/>
      <c r="KGO23" s="397"/>
      <c r="KGP23" s="397"/>
      <c r="KGQ23" s="397"/>
      <c r="KGR23" s="397"/>
      <c r="KGS23" s="397"/>
      <c r="KGT23" s="397"/>
      <c r="KGU23" s="397"/>
      <c r="KGV23" s="397"/>
      <c r="KGW23" s="397"/>
      <c r="KGX23" s="5"/>
      <c r="KGY23" s="5"/>
      <c r="KGZ23" s="388"/>
      <c r="KHA23" s="387"/>
      <c r="KHB23" s="387"/>
      <c r="KHC23" s="387"/>
      <c r="KHD23" s="387"/>
      <c r="KHE23" s="387"/>
      <c r="KHF23" s="387"/>
      <c r="KHG23" s="68"/>
      <c r="KHH23" s="68"/>
      <c r="KHI23" s="68"/>
      <c r="KHJ23" s="68"/>
      <c r="KHK23" s="68"/>
      <c r="KHL23" s="112"/>
      <c r="KHM23" s="112"/>
      <c r="KHN23" s="112"/>
      <c r="KIK23" s="5"/>
      <c r="KIL23" s="397"/>
      <c r="KIM23" s="397"/>
      <c r="KIN23" s="397"/>
      <c r="KIO23" s="397"/>
      <c r="KIP23" s="397"/>
      <c r="KIQ23" s="397"/>
      <c r="KIR23" s="397"/>
      <c r="KIS23" s="397"/>
      <c r="KIT23" s="397"/>
      <c r="KIU23" s="397"/>
      <c r="KIV23" s="397"/>
      <c r="KIW23" s="397"/>
      <c r="KIX23" s="397"/>
      <c r="KIY23" s="397"/>
      <c r="KIZ23" s="397"/>
      <c r="KJA23" s="397"/>
      <c r="KJB23" s="397"/>
      <c r="KJC23" s="397"/>
      <c r="KJD23" s="397"/>
      <c r="KJE23" s="397"/>
      <c r="KJF23" s="5"/>
      <c r="KJG23" s="5"/>
      <c r="KJH23" s="388"/>
      <c r="KJI23" s="387"/>
      <c r="KJJ23" s="387"/>
      <c r="KJK23" s="387"/>
      <c r="KJL23" s="387"/>
      <c r="KJM23" s="387"/>
      <c r="KJN23" s="387"/>
      <c r="KJO23" s="68"/>
      <c r="KJP23" s="68"/>
      <c r="KJQ23" s="68"/>
      <c r="KJR23" s="68"/>
      <c r="KJS23" s="68"/>
      <c r="KJT23" s="112"/>
      <c r="KJU23" s="112"/>
      <c r="KJV23" s="112"/>
      <c r="KKS23" s="5"/>
      <c r="KKT23" s="397"/>
      <c r="KKU23" s="397"/>
      <c r="KKV23" s="397"/>
      <c r="KKW23" s="397"/>
      <c r="KKX23" s="397"/>
      <c r="KKY23" s="397"/>
      <c r="KKZ23" s="397"/>
      <c r="KLA23" s="397"/>
      <c r="KLB23" s="397"/>
      <c r="KLC23" s="397"/>
      <c r="KLD23" s="397"/>
      <c r="KLE23" s="397"/>
      <c r="KLF23" s="397"/>
      <c r="KLG23" s="397"/>
      <c r="KLH23" s="397"/>
      <c r="KLI23" s="397"/>
      <c r="KLJ23" s="397"/>
      <c r="KLK23" s="397"/>
      <c r="KLL23" s="397"/>
      <c r="KLM23" s="397"/>
      <c r="KLN23" s="5"/>
      <c r="KLO23" s="5"/>
      <c r="KLP23" s="388"/>
      <c r="KLQ23" s="387"/>
      <c r="KLR23" s="387"/>
      <c r="KLS23" s="387"/>
      <c r="KLT23" s="387"/>
      <c r="KLU23" s="387"/>
      <c r="KLV23" s="387"/>
      <c r="KLW23" s="68"/>
      <c r="KLX23" s="68"/>
      <c r="KLY23" s="68"/>
      <c r="KLZ23" s="68"/>
      <c r="KMA23" s="68"/>
      <c r="KMB23" s="112"/>
      <c r="KMC23" s="112"/>
      <c r="KMD23" s="112"/>
      <c r="KNA23" s="5"/>
      <c r="KNB23" s="397"/>
      <c r="KNC23" s="397"/>
      <c r="KND23" s="397"/>
      <c r="KNE23" s="397"/>
      <c r="KNF23" s="397"/>
      <c r="KNG23" s="397"/>
      <c r="KNH23" s="397"/>
      <c r="KNI23" s="397"/>
      <c r="KNJ23" s="397"/>
      <c r="KNK23" s="397"/>
      <c r="KNL23" s="397"/>
      <c r="KNM23" s="397"/>
      <c r="KNN23" s="397"/>
      <c r="KNO23" s="397"/>
      <c r="KNP23" s="397"/>
      <c r="KNQ23" s="397"/>
      <c r="KNR23" s="397"/>
      <c r="KNS23" s="397"/>
      <c r="KNT23" s="397"/>
      <c r="KNU23" s="397"/>
      <c r="KNV23" s="5"/>
      <c r="KNW23" s="5"/>
      <c r="KNX23" s="388"/>
      <c r="KNY23" s="387"/>
      <c r="KNZ23" s="387"/>
      <c r="KOA23" s="387"/>
      <c r="KOB23" s="387"/>
      <c r="KOC23" s="387"/>
      <c r="KOD23" s="387"/>
      <c r="KOE23" s="68"/>
      <c r="KOF23" s="68"/>
      <c r="KOG23" s="68"/>
      <c r="KOH23" s="68"/>
      <c r="KOI23" s="68"/>
      <c r="KOJ23" s="112"/>
      <c r="KOK23" s="112"/>
      <c r="KOL23" s="112"/>
      <c r="KPI23" s="5"/>
      <c r="KPJ23" s="397"/>
      <c r="KPK23" s="397"/>
      <c r="KPL23" s="397"/>
      <c r="KPM23" s="397"/>
      <c r="KPN23" s="397"/>
      <c r="KPO23" s="397"/>
      <c r="KPP23" s="397"/>
      <c r="KPQ23" s="397"/>
      <c r="KPR23" s="397"/>
      <c r="KPS23" s="397"/>
      <c r="KPT23" s="397"/>
      <c r="KPU23" s="397"/>
      <c r="KPV23" s="397"/>
      <c r="KPW23" s="397"/>
      <c r="KPX23" s="397"/>
      <c r="KPY23" s="397"/>
      <c r="KPZ23" s="397"/>
      <c r="KQA23" s="397"/>
      <c r="KQB23" s="397"/>
      <c r="KQC23" s="397"/>
      <c r="KQD23" s="5"/>
      <c r="KQE23" s="5"/>
      <c r="KQF23" s="388"/>
      <c r="KQG23" s="387"/>
      <c r="KQH23" s="387"/>
      <c r="KQI23" s="387"/>
      <c r="KQJ23" s="387"/>
      <c r="KQK23" s="387"/>
      <c r="KQL23" s="387"/>
      <c r="KQM23" s="68"/>
      <c r="KQN23" s="68"/>
      <c r="KQO23" s="68"/>
      <c r="KQP23" s="68"/>
      <c r="KQQ23" s="68"/>
      <c r="KQR23" s="112"/>
      <c r="KQS23" s="112"/>
      <c r="KQT23" s="112"/>
      <c r="KRQ23" s="5"/>
      <c r="KRR23" s="397"/>
      <c r="KRS23" s="397"/>
      <c r="KRT23" s="397"/>
      <c r="KRU23" s="397"/>
      <c r="KRV23" s="397"/>
      <c r="KRW23" s="397"/>
      <c r="KRX23" s="397"/>
      <c r="KRY23" s="397"/>
      <c r="KRZ23" s="397"/>
      <c r="KSA23" s="397"/>
      <c r="KSB23" s="397"/>
      <c r="KSC23" s="397"/>
      <c r="KSD23" s="397"/>
      <c r="KSE23" s="397"/>
      <c r="KSF23" s="397"/>
      <c r="KSG23" s="397"/>
      <c r="KSH23" s="397"/>
      <c r="KSI23" s="397"/>
      <c r="KSJ23" s="397"/>
      <c r="KSK23" s="397"/>
      <c r="KSL23" s="5"/>
      <c r="KSM23" s="5"/>
      <c r="KSN23" s="388"/>
      <c r="KSO23" s="387"/>
      <c r="KSP23" s="387"/>
      <c r="KSQ23" s="387"/>
      <c r="KSR23" s="387"/>
      <c r="KSS23" s="387"/>
      <c r="KST23" s="387"/>
      <c r="KSU23" s="68"/>
      <c r="KSV23" s="68"/>
      <c r="KSW23" s="68"/>
      <c r="KSX23" s="68"/>
      <c r="KSY23" s="68"/>
      <c r="KSZ23" s="112"/>
      <c r="KTA23" s="112"/>
      <c r="KTB23" s="112"/>
      <c r="KTY23" s="5"/>
      <c r="KTZ23" s="397"/>
      <c r="KUA23" s="397"/>
      <c r="KUB23" s="397"/>
      <c r="KUC23" s="397"/>
      <c r="KUD23" s="397"/>
      <c r="KUE23" s="397"/>
      <c r="KUF23" s="397"/>
      <c r="KUG23" s="397"/>
      <c r="KUH23" s="397"/>
      <c r="KUI23" s="397"/>
      <c r="KUJ23" s="397"/>
      <c r="KUK23" s="397"/>
      <c r="KUL23" s="397"/>
      <c r="KUM23" s="397"/>
      <c r="KUN23" s="397"/>
      <c r="KUO23" s="397"/>
      <c r="KUP23" s="397"/>
      <c r="KUQ23" s="397"/>
      <c r="KUR23" s="397"/>
      <c r="KUS23" s="397"/>
      <c r="KUT23" s="5"/>
      <c r="KUU23" s="5"/>
      <c r="KUV23" s="388"/>
      <c r="KUW23" s="387"/>
      <c r="KUX23" s="387"/>
      <c r="KUY23" s="387"/>
      <c r="KUZ23" s="387"/>
      <c r="KVA23" s="387"/>
      <c r="KVB23" s="387"/>
      <c r="KVC23" s="68"/>
      <c r="KVD23" s="68"/>
      <c r="KVE23" s="68"/>
      <c r="KVF23" s="68"/>
      <c r="KVG23" s="68"/>
      <c r="KVH23" s="112"/>
      <c r="KVI23" s="112"/>
      <c r="KVJ23" s="112"/>
      <c r="KWG23" s="5"/>
      <c r="KWH23" s="397"/>
      <c r="KWI23" s="397"/>
      <c r="KWJ23" s="397"/>
      <c r="KWK23" s="397"/>
      <c r="KWL23" s="397"/>
      <c r="KWM23" s="397"/>
      <c r="KWN23" s="397"/>
      <c r="KWO23" s="397"/>
      <c r="KWP23" s="397"/>
      <c r="KWQ23" s="397"/>
      <c r="KWR23" s="397"/>
      <c r="KWS23" s="397"/>
      <c r="KWT23" s="397"/>
      <c r="KWU23" s="397"/>
      <c r="KWV23" s="397"/>
      <c r="KWW23" s="397"/>
      <c r="KWX23" s="397"/>
      <c r="KWY23" s="397"/>
      <c r="KWZ23" s="397"/>
      <c r="KXA23" s="397"/>
      <c r="KXB23" s="5"/>
      <c r="KXC23" s="5"/>
      <c r="KXD23" s="388"/>
      <c r="KXE23" s="387"/>
      <c r="KXF23" s="387"/>
      <c r="KXG23" s="387"/>
      <c r="KXH23" s="387"/>
      <c r="KXI23" s="387"/>
      <c r="KXJ23" s="387"/>
      <c r="KXK23" s="68"/>
      <c r="KXL23" s="68"/>
      <c r="KXM23" s="68"/>
      <c r="KXN23" s="68"/>
      <c r="KXO23" s="68"/>
      <c r="KXP23" s="112"/>
      <c r="KXQ23" s="112"/>
      <c r="KXR23" s="112"/>
      <c r="KYO23" s="5"/>
      <c r="KYP23" s="397"/>
      <c r="KYQ23" s="397"/>
      <c r="KYR23" s="397"/>
      <c r="KYS23" s="397"/>
      <c r="KYT23" s="397"/>
      <c r="KYU23" s="397"/>
      <c r="KYV23" s="397"/>
      <c r="KYW23" s="397"/>
      <c r="KYX23" s="397"/>
      <c r="KYY23" s="397"/>
      <c r="KYZ23" s="397"/>
      <c r="KZA23" s="397"/>
      <c r="KZB23" s="397"/>
      <c r="KZC23" s="397"/>
      <c r="KZD23" s="397"/>
      <c r="KZE23" s="397"/>
      <c r="KZF23" s="397"/>
      <c r="KZG23" s="397"/>
      <c r="KZH23" s="397"/>
      <c r="KZI23" s="397"/>
      <c r="KZJ23" s="5"/>
      <c r="KZK23" s="5"/>
      <c r="KZL23" s="388"/>
      <c r="KZM23" s="387"/>
      <c r="KZN23" s="387"/>
      <c r="KZO23" s="387"/>
      <c r="KZP23" s="387"/>
      <c r="KZQ23" s="387"/>
      <c r="KZR23" s="387"/>
      <c r="KZS23" s="68"/>
      <c r="KZT23" s="68"/>
      <c r="KZU23" s="68"/>
      <c r="KZV23" s="68"/>
      <c r="KZW23" s="68"/>
      <c r="KZX23" s="112"/>
      <c r="KZY23" s="112"/>
      <c r="KZZ23" s="112"/>
      <c r="LAW23" s="5"/>
      <c r="LAX23" s="397"/>
      <c r="LAY23" s="397"/>
      <c r="LAZ23" s="397"/>
      <c r="LBA23" s="397"/>
      <c r="LBB23" s="397"/>
      <c r="LBC23" s="397"/>
      <c r="LBD23" s="397"/>
      <c r="LBE23" s="397"/>
      <c r="LBF23" s="397"/>
      <c r="LBG23" s="397"/>
      <c r="LBH23" s="397"/>
      <c r="LBI23" s="397"/>
      <c r="LBJ23" s="397"/>
      <c r="LBK23" s="397"/>
      <c r="LBL23" s="397"/>
      <c r="LBM23" s="397"/>
      <c r="LBN23" s="397"/>
      <c r="LBO23" s="397"/>
      <c r="LBP23" s="397"/>
      <c r="LBQ23" s="397"/>
      <c r="LBR23" s="5"/>
      <c r="LBS23" s="5"/>
      <c r="LBT23" s="388"/>
      <c r="LBU23" s="387"/>
      <c r="LBV23" s="387"/>
      <c r="LBW23" s="387"/>
      <c r="LBX23" s="387"/>
      <c r="LBY23" s="387"/>
      <c r="LBZ23" s="387"/>
      <c r="LCA23" s="68"/>
      <c r="LCB23" s="68"/>
      <c r="LCC23" s="68"/>
      <c r="LCD23" s="68"/>
      <c r="LCE23" s="68"/>
      <c r="LCF23" s="112"/>
      <c r="LCG23" s="112"/>
      <c r="LCH23" s="112"/>
      <c r="LDE23" s="5"/>
      <c r="LDF23" s="397"/>
      <c r="LDG23" s="397"/>
      <c r="LDH23" s="397"/>
      <c r="LDI23" s="397"/>
      <c r="LDJ23" s="397"/>
      <c r="LDK23" s="397"/>
      <c r="LDL23" s="397"/>
      <c r="LDM23" s="397"/>
      <c r="LDN23" s="397"/>
      <c r="LDO23" s="397"/>
      <c r="LDP23" s="397"/>
      <c r="LDQ23" s="397"/>
      <c r="LDR23" s="397"/>
      <c r="LDS23" s="397"/>
      <c r="LDT23" s="397"/>
      <c r="LDU23" s="397"/>
      <c r="LDV23" s="397"/>
      <c r="LDW23" s="397"/>
      <c r="LDX23" s="397"/>
      <c r="LDY23" s="397"/>
      <c r="LDZ23" s="5"/>
      <c r="LEA23" s="5"/>
      <c r="LEB23" s="388"/>
      <c r="LEC23" s="387"/>
      <c r="LED23" s="387"/>
      <c r="LEE23" s="387"/>
      <c r="LEF23" s="387"/>
      <c r="LEG23" s="387"/>
      <c r="LEH23" s="387"/>
      <c r="LEI23" s="68"/>
      <c r="LEJ23" s="68"/>
      <c r="LEK23" s="68"/>
      <c r="LEL23" s="68"/>
      <c r="LEM23" s="68"/>
      <c r="LEN23" s="112"/>
      <c r="LEO23" s="112"/>
      <c r="LEP23" s="112"/>
      <c r="LFM23" s="5"/>
      <c r="LFN23" s="397"/>
      <c r="LFO23" s="397"/>
      <c r="LFP23" s="397"/>
      <c r="LFQ23" s="397"/>
      <c r="LFR23" s="397"/>
      <c r="LFS23" s="397"/>
      <c r="LFT23" s="397"/>
      <c r="LFU23" s="397"/>
      <c r="LFV23" s="397"/>
      <c r="LFW23" s="397"/>
      <c r="LFX23" s="397"/>
      <c r="LFY23" s="397"/>
      <c r="LFZ23" s="397"/>
      <c r="LGA23" s="397"/>
      <c r="LGB23" s="397"/>
      <c r="LGC23" s="397"/>
      <c r="LGD23" s="397"/>
      <c r="LGE23" s="397"/>
      <c r="LGF23" s="397"/>
      <c r="LGG23" s="397"/>
      <c r="LGH23" s="5"/>
      <c r="LGI23" s="5"/>
      <c r="LGJ23" s="388"/>
      <c r="LGK23" s="387"/>
      <c r="LGL23" s="387"/>
      <c r="LGM23" s="387"/>
      <c r="LGN23" s="387"/>
      <c r="LGO23" s="387"/>
      <c r="LGP23" s="387"/>
      <c r="LGQ23" s="68"/>
      <c r="LGR23" s="68"/>
      <c r="LGS23" s="68"/>
      <c r="LGT23" s="68"/>
      <c r="LGU23" s="68"/>
      <c r="LGV23" s="112"/>
      <c r="LGW23" s="112"/>
      <c r="LGX23" s="112"/>
      <c r="LHU23" s="5"/>
      <c r="LHV23" s="397"/>
      <c r="LHW23" s="397"/>
      <c r="LHX23" s="397"/>
      <c r="LHY23" s="397"/>
      <c r="LHZ23" s="397"/>
      <c r="LIA23" s="397"/>
      <c r="LIB23" s="397"/>
      <c r="LIC23" s="397"/>
      <c r="LID23" s="397"/>
      <c r="LIE23" s="397"/>
      <c r="LIF23" s="397"/>
      <c r="LIG23" s="397"/>
      <c r="LIH23" s="397"/>
      <c r="LII23" s="397"/>
      <c r="LIJ23" s="397"/>
      <c r="LIK23" s="397"/>
      <c r="LIL23" s="397"/>
      <c r="LIM23" s="397"/>
      <c r="LIN23" s="397"/>
      <c r="LIO23" s="397"/>
      <c r="LIP23" s="5"/>
      <c r="LIQ23" s="5"/>
      <c r="LIR23" s="388"/>
      <c r="LIS23" s="387"/>
      <c r="LIT23" s="387"/>
      <c r="LIU23" s="387"/>
      <c r="LIV23" s="387"/>
      <c r="LIW23" s="387"/>
      <c r="LIX23" s="387"/>
      <c r="LIY23" s="68"/>
      <c r="LIZ23" s="68"/>
      <c r="LJA23" s="68"/>
      <c r="LJB23" s="68"/>
      <c r="LJC23" s="68"/>
      <c r="LJD23" s="112"/>
      <c r="LJE23" s="112"/>
      <c r="LJF23" s="112"/>
      <c r="LKC23" s="5"/>
      <c r="LKD23" s="397"/>
      <c r="LKE23" s="397"/>
      <c r="LKF23" s="397"/>
      <c r="LKG23" s="397"/>
      <c r="LKH23" s="397"/>
      <c r="LKI23" s="397"/>
      <c r="LKJ23" s="397"/>
      <c r="LKK23" s="397"/>
      <c r="LKL23" s="397"/>
      <c r="LKM23" s="397"/>
      <c r="LKN23" s="397"/>
      <c r="LKO23" s="397"/>
      <c r="LKP23" s="397"/>
      <c r="LKQ23" s="397"/>
      <c r="LKR23" s="397"/>
      <c r="LKS23" s="397"/>
      <c r="LKT23" s="397"/>
      <c r="LKU23" s="397"/>
      <c r="LKV23" s="397"/>
      <c r="LKW23" s="397"/>
      <c r="LKX23" s="5"/>
      <c r="LKY23" s="5"/>
      <c r="LKZ23" s="388"/>
      <c r="LLA23" s="387"/>
      <c r="LLB23" s="387"/>
      <c r="LLC23" s="387"/>
      <c r="LLD23" s="387"/>
      <c r="LLE23" s="387"/>
      <c r="LLF23" s="387"/>
      <c r="LLG23" s="68"/>
      <c r="LLH23" s="68"/>
      <c r="LLI23" s="68"/>
      <c r="LLJ23" s="68"/>
      <c r="LLK23" s="68"/>
      <c r="LLL23" s="112"/>
      <c r="LLM23" s="112"/>
      <c r="LLN23" s="112"/>
      <c r="LMK23" s="5"/>
      <c r="LML23" s="397"/>
      <c r="LMM23" s="397"/>
      <c r="LMN23" s="397"/>
      <c r="LMO23" s="397"/>
      <c r="LMP23" s="397"/>
      <c r="LMQ23" s="397"/>
      <c r="LMR23" s="397"/>
      <c r="LMS23" s="397"/>
      <c r="LMT23" s="397"/>
      <c r="LMU23" s="397"/>
      <c r="LMV23" s="397"/>
      <c r="LMW23" s="397"/>
      <c r="LMX23" s="397"/>
      <c r="LMY23" s="397"/>
      <c r="LMZ23" s="397"/>
      <c r="LNA23" s="397"/>
      <c r="LNB23" s="397"/>
      <c r="LNC23" s="397"/>
      <c r="LND23" s="397"/>
      <c r="LNE23" s="397"/>
      <c r="LNF23" s="5"/>
      <c r="LNG23" s="5"/>
      <c r="LNH23" s="388"/>
      <c r="LNI23" s="387"/>
      <c r="LNJ23" s="387"/>
      <c r="LNK23" s="387"/>
      <c r="LNL23" s="387"/>
      <c r="LNM23" s="387"/>
      <c r="LNN23" s="387"/>
      <c r="LNO23" s="68"/>
      <c r="LNP23" s="68"/>
      <c r="LNQ23" s="68"/>
      <c r="LNR23" s="68"/>
      <c r="LNS23" s="68"/>
      <c r="LNT23" s="112"/>
      <c r="LNU23" s="112"/>
      <c r="LNV23" s="112"/>
      <c r="LOS23" s="5"/>
      <c r="LOT23" s="397"/>
      <c r="LOU23" s="397"/>
      <c r="LOV23" s="397"/>
      <c r="LOW23" s="397"/>
      <c r="LOX23" s="397"/>
      <c r="LOY23" s="397"/>
      <c r="LOZ23" s="397"/>
      <c r="LPA23" s="397"/>
      <c r="LPB23" s="397"/>
      <c r="LPC23" s="397"/>
      <c r="LPD23" s="397"/>
      <c r="LPE23" s="397"/>
      <c r="LPF23" s="397"/>
      <c r="LPG23" s="397"/>
      <c r="LPH23" s="397"/>
      <c r="LPI23" s="397"/>
      <c r="LPJ23" s="397"/>
      <c r="LPK23" s="397"/>
      <c r="LPL23" s="397"/>
      <c r="LPM23" s="397"/>
      <c r="LPN23" s="5"/>
      <c r="LPO23" s="5"/>
      <c r="LPP23" s="388"/>
      <c r="LPQ23" s="387"/>
      <c r="LPR23" s="387"/>
      <c r="LPS23" s="387"/>
      <c r="LPT23" s="387"/>
      <c r="LPU23" s="387"/>
      <c r="LPV23" s="387"/>
      <c r="LPW23" s="68"/>
      <c r="LPX23" s="68"/>
      <c r="LPY23" s="68"/>
      <c r="LPZ23" s="68"/>
      <c r="LQA23" s="68"/>
      <c r="LQB23" s="112"/>
      <c r="LQC23" s="112"/>
      <c r="LQD23" s="112"/>
      <c r="LRA23" s="5"/>
      <c r="LRB23" s="397"/>
      <c r="LRC23" s="397"/>
      <c r="LRD23" s="397"/>
      <c r="LRE23" s="397"/>
      <c r="LRF23" s="397"/>
      <c r="LRG23" s="397"/>
      <c r="LRH23" s="397"/>
      <c r="LRI23" s="397"/>
      <c r="LRJ23" s="397"/>
      <c r="LRK23" s="397"/>
      <c r="LRL23" s="397"/>
      <c r="LRM23" s="397"/>
      <c r="LRN23" s="397"/>
      <c r="LRO23" s="397"/>
      <c r="LRP23" s="397"/>
      <c r="LRQ23" s="397"/>
      <c r="LRR23" s="397"/>
      <c r="LRS23" s="397"/>
      <c r="LRT23" s="397"/>
      <c r="LRU23" s="397"/>
      <c r="LRV23" s="5"/>
      <c r="LRW23" s="5"/>
      <c r="LRX23" s="388"/>
      <c r="LRY23" s="387"/>
      <c r="LRZ23" s="387"/>
      <c r="LSA23" s="387"/>
      <c r="LSB23" s="387"/>
      <c r="LSC23" s="387"/>
      <c r="LSD23" s="387"/>
      <c r="LSE23" s="68"/>
      <c r="LSF23" s="68"/>
      <c r="LSG23" s="68"/>
      <c r="LSH23" s="68"/>
      <c r="LSI23" s="68"/>
      <c r="LSJ23" s="112"/>
      <c r="LSK23" s="112"/>
      <c r="LSL23" s="112"/>
      <c r="LTI23" s="5"/>
      <c r="LTJ23" s="397"/>
      <c r="LTK23" s="397"/>
      <c r="LTL23" s="397"/>
      <c r="LTM23" s="397"/>
      <c r="LTN23" s="397"/>
      <c r="LTO23" s="397"/>
      <c r="LTP23" s="397"/>
      <c r="LTQ23" s="397"/>
      <c r="LTR23" s="397"/>
      <c r="LTS23" s="397"/>
      <c r="LTT23" s="397"/>
      <c r="LTU23" s="397"/>
      <c r="LTV23" s="397"/>
      <c r="LTW23" s="397"/>
      <c r="LTX23" s="397"/>
      <c r="LTY23" s="397"/>
      <c r="LTZ23" s="397"/>
      <c r="LUA23" s="397"/>
      <c r="LUB23" s="397"/>
      <c r="LUC23" s="397"/>
      <c r="LUD23" s="5"/>
      <c r="LUE23" s="5"/>
      <c r="LUF23" s="388"/>
      <c r="LUG23" s="387"/>
      <c r="LUH23" s="387"/>
      <c r="LUI23" s="387"/>
      <c r="LUJ23" s="387"/>
      <c r="LUK23" s="387"/>
      <c r="LUL23" s="387"/>
      <c r="LUM23" s="68"/>
      <c r="LUN23" s="68"/>
      <c r="LUO23" s="68"/>
      <c r="LUP23" s="68"/>
      <c r="LUQ23" s="68"/>
      <c r="LUR23" s="112"/>
      <c r="LUS23" s="112"/>
      <c r="LUT23" s="112"/>
      <c r="LVQ23" s="5"/>
      <c r="LVR23" s="397"/>
      <c r="LVS23" s="397"/>
      <c r="LVT23" s="397"/>
      <c r="LVU23" s="397"/>
      <c r="LVV23" s="397"/>
      <c r="LVW23" s="397"/>
      <c r="LVX23" s="397"/>
      <c r="LVY23" s="397"/>
      <c r="LVZ23" s="397"/>
      <c r="LWA23" s="397"/>
      <c r="LWB23" s="397"/>
      <c r="LWC23" s="397"/>
      <c r="LWD23" s="397"/>
      <c r="LWE23" s="397"/>
      <c r="LWF23" s="397"/>
      <c r="LWG23" s="397"/>
      <c r="LWH23" s="397"/>
      <c r="LWI23" s="397"/>
      <c r="LWJ23" s="397"/>
      <c r="LWK23" s="397"/>
      <c r="LWL23" s="5"/>
      <c r="LWM23" s="5"/>
      <c r="LWN23" s="388"/>
      <c r="LWO23" s="387"/>
      <c r="LWP23" s="387"/>
      <c r="LWQ23" s="387"/>
      <c r="LWR23" s="387"/>
      <c r="LWS23" s="387"/>
      <c r="LWT23" s="387"/>
      <c r="LWU23" s="68"/>
      <c r="LWV23" s="68"/>
      <c r="LWW23" s="68"/>
      <c r="LWX23" s="68"/>
      <c r="LWY23" s="68"/>
      <c r="LWZ23" s="112"/>
      <c r="LXA23" s="112"/>
      <c r="LXB23" s="112"/>
      <c r="LXY23" s="5"/>
      <c r="LXZ23" s="397"/>
      <c r="LYA23" s="397"/>
      <c r="LYB23" s="397"/>
      <c r="LYC23" s="397"/>
      <c r="LYD23" s="397"/>
      <c r="LYE23" s="397"/>
      <c r="LYF23" s="397"/>
      <c r="LYG23" s="397"/>
      <c r="LYH23" s="397"/>
      <c r="LYI23" s="397"/>
      <c r="LYJ23" s="397"/>
      <c r="LYK23" s="397"/>
      <c r="LYL23" s="397"/>
      <c r="LYM23" s="397"/>
      <c r="LYN23" s="397"/>
      <c r="LYO23" s="397"/>
      <c r="LYP23" s="397"/>
      <c r="LYQ23" s="397"/>
      <c r="LYR23" s="397"/>
      <c r="LYS23" s="397"/>
      <c r="LYT23" s="5"/>
      <c r="LYU23" s="5"/>
      <c r="LYV23" s="388"/>
      <c r="LYW23" s="387"/>
      <c r="LYX23" s="387"/>
      <c r="LYY23" s="387"/>
      <c r="LYZ23" s="387"/>
      <c r="LZA23" s="387"/>
      <c r="LZB23" s="387"/>
      <c r="LZC23" s="68"/>
      <c r="LZD23" s="68"/>
      <c r="LZE23" s="68"/>
      <c r="LZF23" s="68"/>
      <c r="LZG23" s="68"/>
      <c r="LZH23" s="112"/>
      <c r="LZI23" s="112"/>
      <c r="LZJ23" s="112"/>
      <c r="MAG23" s="5"/>
      <c r="MAH23" s="397"/>
      <c r="MAI23" s="397"/>
      <c r="MAJ23" s="397"/>
      <c r="MAK23" s="397"/>
      <c r="MAL23" s="397"/>
      <c r="MAM23" s="397"/>
      <c r="MAN23" s="397"/>
      <c r="MAO23" s="397"/>
      <c r="MAP23" s="397"/>
      <c r="MAQ23" s="397"/>
      <c r="MAR23" s="397"/>
      <c r="MAS23" s="397"/>
      <c r="MAT23" s="397"/>
      <c r="MAU23" s="397"/>
      <c r="MAV23" s="397"/>
      <c r="MAW23" s="397"/>
      <c r="MAX23" s="397"/>
      <c r="MAY23" s="397"/>
      <c r="MAZ23" s="397"/>
      <c r="MBA23" s="397"/>
      <c r="MBB23" s="5"/>
      <c r="MBC23" s="5"/>
      <c r="MBD23" s="388"/>
      <c r="MBE23" s="387"/>
      <c r="MBF23" s="387"/>
      <c r="MBG23" s="387"/>
      <c r="MBH23" s="387"/>
      <c r="MBI23" s="387"/>
      <c r="MBJ23" s="387"/>
      <c r="MBK23" s="68"/>
      <c r="MBL23" s="68"/>
      <c r="MBM23" s="68"/>
      <c r="MBN23" s="68"/>
      <c r="MBO23" s="68"/>
      <c r="MBP23" s="112"/>
      <c r="MBQ23" s="112"/>
      <c r="MBR23" s="112"/>
      <c r="MCO23" s="5"/>
      <c r="MCP23" s="397"/>
      <c r="MCQ23" s="397"/>
      <c r="MCR23" s="397"/>
      <c r="MCS23" s="397"/>
      <c r="MCT23" s="397"/>
      <c r="MCU23" s="397"/>
      <c r="MCV23" s="397"/>
      <c r="MCW23" s="397"/>
      <c r="MCX23" s="397"/>
      <c r="MCY23" s="397"/>
      <c r="MCZ23" s="397"/>
      <c r="MDA23" s="397"/>
      <c r="MDB23" s="397"/>
      <c r="MDC23" s="397"/>
      <c r="MDD23" s="397"/>
      <c r="MDE23" s="397"/>
      <c r="MDF23" s="397"/>
      <c r="MDG23" s="397"/>
      <c r="MDH23" s="397"/>
      <c r="MDI23" s="397"/>
      <c r="MDJ23" s="5"/>
      <c r="MDK23" s="5"/>
      <c r="MDL23" s="388"/>
      <c r="MDM23" s="387"/>
      <c r="MDN23" s="387"/>
      <c r="MDO23" s="387"/>
      <c r="MDP23" s="387"/>
      <c r="MDQ23" s="387"/>
      <c r="MDR23" s="387"/>
      <c r="MDS23" s="68"/>
      <c r="MDT23" s="68"/>
      <c r="MDU23" s="68"/>
      <c r="MDV23" s="68"/>
      <c r="MDW23" s="68"/>
      <c r="MDX23" s="112"/>
      <c r="MDY23" s="112"/>
      <c r="MDZ23" s="112"/>
      <c r="MEW23" s="5"/>
      <c r="MEX23" s="397"/>
      <c r="MEY23" s="397"/>
      <c r="MEZ23" s="397"/>
      <c r="MFA23" s="397"/>
      <c r="MFB23" s="397"/>
      <c r="MFC23" s="397"/>
      <c r="MFD23" s="397"/>
      <c r="MFE23" s="397"/>
      <c r="MFF23" s="397"/>
      <c r="MFG23" s="397"/>
      <c r="MFH23" s="397"/>
      <c r="MFI23" s="397"/>
      <c r="MFJ23" s="397"/>
      <c r="MFK23" s="397"/>
      <c r="MFL23" s="397"/>
      <c r="MFM23" s="397"/>
      <c r="MFN23" s="397"/>
      <c r="MFO23" s="397"/>
      <c r="MFP23" s="397"/>
      <c r="MFQ23" s="397"/>
      <c r="MFR23" s="5"/>
      <c r="MFS23" s="5"/>
      <c r="MFT23" s="388"/>
      <c r="MFU23" s="387"/>
      <c r="MFV23" s="387"/>
      <c r="MFW23" s="387"/>
      <c r="MFX23" s="387"/>
      <c r="MFY23" s="387"/>
      <c r="MFZ23" s="387"/>
      <c r="MGA23" s="68"/>
      <c r="MGB23" s="68"/>
      <c r="MGC23" s="68"/>
      <c r="MGD23" s="68"/>
      <c r="MGE23" s="68"/>
      <c r="MGF23" s="112"/>
      <c r="MGG23" s="112"/>
      <c r="MGH23" s="112"/>
      <c r="MHE23" s="5"/>
      <c r="MHF23" s="397"/>
      <c r="MHG23" s="397"/>
      <c r="MHH23" s="397"/>
      <c r="MHI23" s="397"/>
      <c r="MHJ23" s="397"/>
      <c r="MHK23" s="397"/>
      <c r="MHL23" s="397"/>
      <c r="MHM23" s="397"/>
      <c r="MHN23" s="397"/>
      <c r="MHO23" s="397"/>
      <c r="MHP23" s="397"/>
      <c r="MHQ23" s="397"/>
      <c r="MHR23" s="397"/>
      <c r="MHS23" s="397"/>
      <c r="MHT23" s="397"/>
      <c r="MHU23" s="397"/>
      <c r="MHV23" s="397"/>
      <c r="MHW23" s="397"/>
      <c r="MHX23" s="397"/>
      <c r="MHY23" s="397"/>
      <c r="MHZ23" s="5"/>
      <c r="MIA23" s="5"/>
      <c r="MIB23" s="388"/>
      <c r="MIC23" s="387"/>
      <c r="MID23" s="387"/>
      <c r="MIE23" s="387"/>
      <c r="MIF23" s="387"/>
      <c r="MIG23" s="387"/>
      <c r="MIH23" s="387"/>
      <c r="MII23" s="68"/>
      <c r="MIJ23" s="68"/>
      <c r="MIK23" s="68"/>
      <c r="MIL23" s="68"/>
      <c r="MIM23" s="68"/>
      <c r="MIN23" s="112"/>
      <c r="MIO23" s="112"/>
      <c r="MIP23" s="112"/>
      <c r="MJM23" s="5"/>
      <c r="MJN23" s="397"/>
      <c r="MJO23" s="397"/>
      <c r="MJP23" s="397"/>
      <c r="MJQ23" s="397"/>
      <c r="MJR23" s="397"/>
      <c r="MJS23" s="397"/>
      <c r="MJT23" s="397"/>
      <c r="MJU23" s="397"/>
      <c r="MJV23" s="397"/>
      <c r="MJW23" s="397"/>
      <c r="MJX23" s="397"/>
      <c r="MJY23" s="397"/>
      <c r="MJZ23" s="397"/>
      <c r="MKA23" s="397"/>
      <c r="MKB23" s="397"/>
      <c r="MKC23" s="397"/>
      <c r="MKD23" s="397"/>
      <c r="MKE23" s="397"/>
      <c r="MKF23" s="397"/>
      <c r="MKG23" s="397"/>
      <c r="MKH23" s="5"/>
      <c r="MKI23" s="5"/>
      <c r="MKJ23" s="388"/>
      <c r="MKK23" s="387"/>
      <c r="MKL23" s="387"/>
      <c r="MKM23" s="387"/>
      <c r="MKN23" s="387"/>
      <c r="MKO23" s="387"/>
      <c r="MKP23" s="387"/>
      <c r="MKQ23" s="68"/>
      <c r="MKR23" s="68"/>
      <c r="MKS23" s="68"/>
      <c r="MKT23" s="68"/>
      <c r="MKU23" s="68"/>
      <c r="MKV23" s="112"/>
      <c r="MKW23" s="112"/>
      <c r="MKX23" s="112"/>
      <c r="MLU23" s="5"/>
      <c r="MLV23" s="397"/>
      <c r="MLW23" s="397"/>
      <c r="MLX23" s="397"/>
      <c r="MLY23" s="397"/>
      <c r="MLZ23" s="397"/>
      <c r="MMA23" s="397"/>
      <c r="MMB23" s="397"/>
      <c r="MMC23" s="397"/>
      <c r="MMD23" s="397"/>
      <c r="MME23" s="397"/>
      <c r="MMF23" s="397"/>
      <c r="MMG23" s="397"/>
      <c r="MMH23" s="397"/>
      <c r="MMI23" s="397"/>
      <c r="MMJ23" s="397"/>
      <c r="MMK23" s="397"/>
      <c r="MML23" s="397"/>
      <c r="MMM23" s="397"/>
      <c r="MMN23" s="397"/>
      <c r="MMO23" s="397"/>
      <c r="MMP23" s="5"/>
      <c r="MMQ23" s="5"/>
      <c r="MMR23" s="388"/>
      <c r="MMS23" s="387"/>
      <c r="MMT23" s="387"/>
      <c r="MMU23" s="387"/>
      <c r="MMV23" s="387"/>
      <c r="MMW23" s="387"/>
      <c r="MMX23" s="387"/>
      <c r="MMY23" s="68"/>
      <c r="MMZ23" s="68"/>
      <c r="MNA23" s="68"/>
      <c r="MNB23" s="68"/>
      <c r="MNC23" s="68"/>
      <c r="MND23" s="112"/>
      <c r="MNE23" s="112"/>
      <c r="MNF23" s="112"/>
      <c r="MOC23" s="5"/>
      <c r="MOD23" s="397"/>
      <c r="MOE23" s="397"/>
      <c r="MOF23" s="397"/>
      <c r="MOG23" s="397"/>
      <c r="MOH23" s="397"/>
      <c r="MOI23" s="397"/>
      <c r="MOJ23" s="397"/>
      <c r="MOK23" s="397"/>
      <c r="MOL23" s="397"/>
      <c r="MOM23" s="397"/>
      <c r="MON23" s="397"/>
      <c r="MOO23" s="397"/>
      <c r="MOP23" s="397"/>
      <c r="MOQ23" s="397"/>
      <c r="MOR23" s="397"/>
      <c r="MOS23" s="397"/>
      <c r="MOT23" s="397"/>
      <c r="MOU23" s="397"/>
      <c r="MOV23" s="397"/>
      <c r="MOW23" s="397"/>
      <c r="MOX23" s="5"/>
      <c r="MOY23" s="5"/>
      <c r="MOZ23" s="388"/>
      <c r="MPA23" s="387"/>
      <c r="MPB23" s="387"/>
      <c r="MPC23" s="387"/>
      <c r="MPD23" s="387"/>
      <c r="MPE23" s="387"/>
      <c r="MPF23" s="387"/>
      <c r="MPG23" s="68"/>
      <c r="MPH23" s="68"/>
      <c r="MPI23" s="68"/>
      <c r="MPJ23" s="68"/>
      <c r="MPK23" s="68"/>
      <c r="MPL23" s="112"/>
      <c r="MPM23" s="112"/>
      <c r="MPN23" s="112"/>
      <c r="MQK23" s="5"/>
      <c r="MQL23" s="397"/>
      <c r="MQM23" s="397"/>
      <c r="MQN23" s="397"/>
      <c r="MQO23" s="397"/>
      <c r="MQP23" s="397"/>
      <c r="MQQ23" s="397"/>
      <c r="MQR23" s="397"/>
      <c r="MQS23" s="397"/>
      <c r="MQT23" s="397"/>
      <c r="MQU23" s="397"/>
      <c r="MQV23" s="397"/>
      <c r="MQW23" s="397"/>
      <c r="MQX23" s="397"/>
      <c r="MQY23" s="397"/>
      <c r="MQZ23" s="397"/>
      <c r="MRA23" s="397"/>
      <c r="MRB23" s="397"/>
      <c r="MRC23" s="397"/>
      <c r="MRD23" s="397"/>
      <c r="MRE23" s="397"/>
      <c r="MRF23" s="5"/>
      <c r="MRG23" s="5"/>
      <c r="MRH23" s="388"/>
      <c r="MRI23" s="387"/>
      <c r="MRJ23" s="387"/>
      <c r="MRK23" s="387"/>
      <c r="MRL23" s="387"/>
      <c r="MRM23" s="387"/>
      <c r="MRN23" s="387"/>
      <c r="MRO23" s="68"/>
      <c r="MRP23" s="68"/>
      <c r="MRQ23" s="68"/>
      <c r="MRR23" s="68"/>
      <c r="MRS23" s="68"/>
      <c r="MRT23" s="112"/>
      <c r="MRU23" s="112"/>
      <c r="MRV23" s="112"/>
      <c r="MSS23" s="5"/>
      <c r="MST23" s="397"/>
      <c r="MSU23" s="397"/>
      <c r="MSV23" s="397"/>
      <c r="MSW23" s="397"/>
      <c r="MSX23" s="397"/>
      <c r="MSY23" s="397"/>
      <c r="MSZ23" s="397"/>
      <c r="MTA23" s="397"/>
      <c r="MTB23" s="397"/>
      <c r="MTC23" s="397"/>
      <c r="MTD23" s="397"/>
      <c r="MTE23" s="397"/>
      <c r="MTF23" s="397"/>
      <c r="MTG23" s="397"/>
      <c r="MTH23" s="397"/>
      <c r="MTI23" s="397"/>
      <c r="MTJ23" s="397"/>
      <c r="MTK23" s="397"/>
      <c r="MTL23" s="397"/>
      <c r="MTM23" s="397"/>
      <c r="MTN23" s="5"/>
      <c r="MTO23" s="5"/>
      <c r="MTP23" s="388"/>
      <c r="MTQ23" s="387"/>
      <c r="MTR23" s="387"/>
      <c r="MTS23" s="387"/>
      <c r="MTT23" s="387"/>
      <c r="MTU23" s="387"/>
      <c r="MTV23" s="387"/>
      <c r="MTW23" s="68"/>
      <c r="MTX23" s="68"/>
      <c r="MTY23" s="68"/>
      <c r="MTZ23" s="68"/>
      <c r="MUA23" s="68"/>
      <c r="MUB23" s="112"/>
      <c r="MUC23" s="112"/>
      <c r="MUD23" s="112"/>
      <c r="MVA23" s="5"/>
      <c r="MVB23" s="397"/>
      <c r="MVC23" s="397"/>
      <c r="MVD23" s="397"/>
      <c r="MVE23" s="397"/>
      <c r="MVF23" s="397"/>
      <c r="MVG23" s="397"/>
      <c r="MVH23" s="397"/>
      <c r="MVI23" s="397"/>
      <c r="MVJ23" s="397"/>
      <c r="MVK23" s="397"/>
      <c r="MVL23" s="397"/>
      <c r="MVM23" s="397"/>
      <c r="MVN23" s="397"/>
      <c r="MVO23" s="397"/>
      <c r="MVP23" s="397"/>
      <c r="MVQ23" s="397"/>
      <c r="MVR23" s="397"/>
      <c r="MVS23" s="397"/>
      <c r="MVT23" s="397"/>
      <c r="MVU23" s="397"/>
      <c r="MVV23" s="5"/>
      <c r="MVW23" s="5"/>
      <c r="MVX23" s="388"/>
      <c r="MVY23" s="387"/>
      <c r="MVZ23" s="387"/>
      <c r="MWA23" s="387"/>
      <c r="MWB23" s="387"/>
      <c r="MWC23" s="387"/>
      <c r="MWD23" s="387"/>
      <c r="MWE23" s="68"/>
      <c r="MWF23" s="68"/>
      <c r="MWG23" s="68"/>
      <c r="MWH23" s="68"/>
      <c r="MWI23" s="68"/>
      <c r="MWJ23" s="112"/>
      <c r="MWK23" s="112"/>
      <c r="MWL23" s="112"/>
      <c r="MXI23" s="5"/>
      <c r="MXJ23" s="397"/>
      <c r="MXK23" s="397"/>
      <c r="MXL23" s="397"/>
      <c r="MXM23" s="397"/>
      <c r="MXN23" s="397"/>
      <c r="MXO23" s="397"/>
      <c r="MXP23" s="397"/>
      <c r="MXQ23" s="397"/>
      <c r="MXR23" s="397"/>
      <c r="MXS23" s="397"/>
      <c r="MXT23" s="397"/>
      <c r="MXU23" s="397"/>
      <c r="MXV23" s="397"/>
      <c r="MXW23" s="397"/>
      <c r="MXX23" s="397"/>
      <c r="MXY23" s="397"/>
      <c r="MXZ23" s="397"/>
      <c r="MYA23" s="397"/>
      <c r="MYB23" s="397"/>
      <c r="MYC23" s="397"/>
      <c r="MYD23" s="5"/>
      <c r="MYE23" s="5"/>
      <c r="MYF23" s="388"/>
      <c r="MYG23" s="387"/>
      <c r="MYH23" s="387"/>
      <c r="MYI23" s="387"/>
      <c r="MYJ23" s="387"/>
      <c r="MYK23" s="387"/>
      <c r="MYL23" s="387"/>
      <c r="MYM23" s="68"/>
      <c r="MYN23" s="68"/>
      <c r="MYO23" s="68"/>
      <c r="MYP23" s="68"/>
      <c r="MYQ23" s="68"/>
      <c r="MYR23" s="112"/>
      <c r="MYS23" s="112"/>
      <c r="MYT23" s="112"/>
      <c r="MZQ23" s="5"/>
      <c r="MZR23" s="397"/>
      <c r="MZS23" s="397"/>
      <c r="MZT23" s="397"/>
      <c r="MZU23" s="397"/>
      <c r="MZV23" s="397"/>
      <c r="MZW23" s="397"/>
      <c r="MZX23" s="397"/>
      <c r="MZY23" s="397"/>
      <c r="MZZ23" s="397"/>
      <c r="NAA23" s="397"/>
      <c r="NAB23" s="397"/>
      <c r="NAC23" s="397"/>
      <c r="NAD23" s="397"/>
      <c r="NAE23" s="397"/>
      <c r="NAF23" s="397"/>
      <c r="NAG23" s="397"/>
      <c r="NAH23" s="397"/>
      <c r="NAI23" s="397"/>
      <c r="NAJ23" s="397"/>
      <c r="NAK23" s="397"/>
      <c r="NAL23" s="5"/>
      <c r="NAM23" s="5"/>
      <c r="NAN23" s="388"/>
      <c r="NAO23" s="387"/>
      <c r="NAP23" s="387"/>
      <c r="NAQ23" s="387"/>
      <c r="NAR23" s="387"/>
      <c r="NAS23" s="387"/>
      <c r="NAT23" s="387"/>
      <c r="NAU23" s="68"/>
      <c r="NAV23" s="68"/>
      <c r="NAW23" s="68"/>
      <c r="NAX23" s="68"/>
      <c r="NAY23" s="68"/>
      <c r="NAZ23" s="112"/>
      <c r="NBA23" s="112"/>
      <c r="NBB23" s="112"/>
      <c r="NBY23" s="5"/>
      <c r="NBZ23" s="397"/>
      <c r="NCA23" s="397"/>
      <c r="NCB23" s="397"/>
      <c r="NCC23" s="397"/>
      <c r="NCD23" s="397"/>
      <c r="NCE23" s="397"/>
      <c r="NCF23" s="397"/>
      <c r="NCG23" s="397"/>
      <c r="NCH23" s="397"/>
      <c r="NCI23" s="397"/>
      <c r="NCJ23" s="397"/>
      <c r="NCK23" s="397"/>
      <c r="NCL23" s="397"/>
      <c r="NCM23" s="397"/>
      <c r="NCN23" s="397"/>
      <c r="NCO23" s="397"/>
      <c r="NCP23" s="397"/>
      <c r="NCQ23" s="397"/>
      <c r="NCR23" s="397"/>
      <c r="NCS23" s="397"/>
      <c r="NCT23" s="5"/>
      <c r="NCU23" s="5"/>
      <c r="NCV23" s="388"/>
      <c r="NCW23" s="387"/>
      <c r="NCX23" s="387"/>
      <c r="NCY23" s="387"/>
      <c r="NCZ23" s="387"/>
      <c r="NDA23" s="387"/>
      <c r="NDB23" s="387"/>
      <c r="NDC23" s="68"/>
      <c r="NDD23" s="68"/>
      <c r="NDE23" s="68"/>
      <c r="NDF23" s="68"/>
      <c r="NDG23" s="68"/>
      <c r="NDH23" s="112"/>
      <c r="NDI23" s="112"/>
      <c r="NDJ23" s="112"/>
      <c r="NEG23" s="5"/>
      <c r="NEH23" s="397"/>
      <c r="NEI23" s="397"/>
      <c r="NEJ23" s="397"/>
      <c r="NEK23" s="397"/>
      <c r="NEL23" s="397"/>
      <c r="NEM23" s="397"/>
      <c r="NEN23" s="397"/>
      <c r="NEO23" s="397"/>
      <c r="NEP23" s="397"/>
      <c r="NEQ23" s="397"/>
      <c r="NER23" s="397"/>
      <c r="NES23" s="397"/>
      <c r="NET23" s="397"/>
      <c r="NEU23" s="397"/>
      <c r="NEV23" s="397"/>
      <c r="NEW23" s="397"/>
      <c r="NEX23" s="397"/>
      <c r="NEY23" s="397"/>
      <c r="NEZ23" s="397"/>
      <c r="NFA23" s="397"/>
      <c r="NFB23" s="5"/>
      <c r="NFC23" s="5"/>
      <c r="NFD23" s="388"/>
      <c r="NFE23" s="387"/>
      <c r="NFF23" s="387"/>
      <c r="NFG23" s="387"/>
      <c r="NFH23" s="387"/>
      <c r="NFI23" s="387"/>
      <c r="NFJ23" s="387"/>
      <c r="NFK23" s="68"/>
      <c r="NFL23" s="68"/>
      <c r="NFM23" s="68"/>
      <c r="NFN23" s="68"/>
      <c r="NFO23" s="68"/>
      <c r="NFP23" s="112"/>
      <c r="NFQ23" s="112"/>
      <c r="NFR23" s="112"/>
      <c r="NGO23" s="5"/>
      <c r="NGP23" s="397"/>
      <c r="NGQ23" s="397"/>
      <c r="NGR23" s="397"/>
      <c r="NGS23" s="397"/>
      <c r="NGT23" s="397"/>
      <c r="NGU23" s="397"/>
      <c r="NGV23" s="397"/>
      <c r="NGW23" s="397"/>
      <c r="NGX23" s="397"/>
      <c r="NGY23" s="397"/>
      <c r="NGZ23" s="397"/>
      <c r="NHA23" s="397"/>
      <c r="NHB23" s="397"/>
      <c r="NHC23" s="397"/>
      <c r="NHD23" s="397"/>
      <c r="NHE23" s="397"/>
      <c r="NHF23" s="397"/>
      <c r="NHG23" s="397"/>
      <c r="NHH23" s="397"/>
      <c r="NHI23" s="397"/>
      <c r="NHJ23" s="5"/>
      <c r="NHK23" s="5"/>
      <c r="NHL23" s="388"/>
      <c r="NHM23" s="387"/>
      <c r="NHN23" s="387"/>
      <c r="NHO23" s="387"/>
      <c r="NHP23" s="387"/>
      <c r="NHQ23" s="387"/>
      <c r="NHR23" s="387"/>
      <c r="NHS23" s="68"/>
      <c r="NHT23" s="68"/>
      <c r="NHU23" s="68"/>
      <c r="NHV23" s="68"/>
      <c r="NHW23" s="68"/>
      <c r="NHX23" s="112"/>
      <c r="NHY23" s="112"/>
      <c r="NHZ23" s="112"/>
      <c r="NIW23" s="5"/>
      <c r="NIX23" s="397"/>
      <c r="NIY23" s="397"/>
      <c r="NIZ23" s="397"/>
      <c r="NJA23" s="397"/>
      <c r="NJB23" s="397"/>
      <c r="NJC23" s="397"/>
      <c r="NJD23" s="397"/>
      <c r="NJE23" s="397"/>
      <c r="NJF23" s="397"/>
      <c r="NJG23" s="397"/>
      <c r="NJH23" s="397"/>
      <c r="NJI23" s="397"/>
      <c r="NJJ23" s="397"/>
      <c r="NJK23" s="397"/>
      <c r="NJL23" s="397"/>
      <c r="NJM23" s="397"/>
      <c r="NJN23" s="397"/>
      <c r="NJO23" s="397"/>
      <c r="NJP23" s="397"/>
      <c r="NJQ23" s="397"/>
      <c r="NJR23" s="5"/>
      <c r="NJS23" s="5"/>
      <c r="NJT23" s="388"/>
      <c r="NJU23" s="387"/>
      <c r="NJV23" s="387"/>
      <c r="NJW23" s="387"/>
      <c r="NJX23" s="387"/>
      <c r="NJY23" s="387"/>
      <c r="NJZ23" s="387"/>
      <c r="NKA23" s="68"/>
      <c r="NKB23" s="68"/>
      <c r="NKC23" s="68"/>
      <c r="NKD23" s="68"/>
      <c r="NKE23" s="68"/>
      <c r="NKF23" s="112"/>
      <c r="NKG23" s="112"/>
      <c r="NKH23" s="112"/>
      <c r="NLE23" s="5"/>
      <c r="NLF23" s="397"/>
      <c r="NLG23" s="397"/>
      <c r="NLH23" s="397"/>
      <c r="NLI23" s="397"/>
      <c r="NLJ23" s="397"/>
      <c r="NLK23" s="397"/>
      <c r="NLL23" s="397"/>
      <c r="NLM23" s="397"/>
      <c r="NLN23" s="397"/>
      <c r="NLO23" s="397"/>
      <c r="NLP23" s="397"/>
      <c r="NLQ23" s="397"/>
      <c r="NLR23" s="397"/>
      <c r="NLS23" s="397"/>
      <c r="NLT23" s="397"/>
      <c r="NLU23" s="397"/>
      <c r="NLV23" s="397"/>
      <c r="NLW23" s="397"/>
      <c r="NLX23" s="397"/>
      <c r="NLY23" s="397"/>
      <c r="NLZ23" s="5"/>
      <c r="NMA23" s="5"/>
      <c r="NMB23" s="388"/>
      <c r="NMC23" s="387"/>
      <c r="NMD23" s="387"/>
      <c r="NME23" s="387"/>
      <c r="NMF23" s="387"/>
      <c r="NMG23" s="387"/>
      <c r="NMH23" s="387"/>
      <c r="NMI23" s="68"/>
      <c r="NMJ23" s="68"/>
      <c r="NMK23" s="68"/>
      <c r="NML23" s="68"/>
      <c r="NMM23" s="68"/>
      <c r="NMN23" s="112"/>
      <c r="NMO23" s="112"/>
      <c r="NMP23" s="112"/>
      <c r="NNM23" s="5"/>
      <c r="NNN23" s="397"/>
      <c r="NNO23" s="397"/>
      <c r="NNP23" s="397"/>
      <c r="NNQ23" s="397"/>
      <c r="NNR23" s="397"/>
      <c r="NNS23" s="397"/>
      <c r="NNT23" s="397"/>
      <c r="NNU23" s="397"/>
      <c r="NNV23" s="397"/>
      <c r="NNW23" s="397"/>
      <c r="NNX23" s="397"/>
      <c r="NNY23" s="397"/>
      <c r="NNZ23" s="397"/>
      <c r="NOA23" s="397"/>
      <c r="NOB23" s="397"/>
      <c r="NOC23" s="397"/>
      <c r="NOD23" s="397"/>
      <c r="NOE23" s="397"/>
      <c r="NOF23" s="397"/>
      <c r="NOG23" s="397"/>
      <c r="NOH23" s="5"/>
      <c r="NOI23" s="5"/>
      <c r="NOJ23" s="388"/>
      <c r="NOK23" s="387"/>
      <c r="NOL23" s="387"/>
      <c r="NOM23" s="387"/>
      <c r="NON23" s="387"/>
      <c r="NOO23" s="387"/>
      <c r="NOP23" s="387"/>
      <c r="NOQ23" s="68"/>
      <c r="NOR23" s="68"/>
      <c r="NOS23" s="68"/>
      <c r="NOT23" s="68"/>
      <c r="NOU23" s="68"/>
      <c r="NOV23" s="112"/>
      <c r="NOW23" s="112"/>
      <c r="NOX23" s="112"/>
      <c r="NPU23" s="5"/>
      <c r="NPV23" s="397"/>
      <c r="NPW23" s="397"/>
      <c r="NPX23" s="397"/>
      <c r="NPY23" s="397"/>
      <c r="NPZ23" s="397"/>
      <c r="NQA23" s="397"/>
      <c r="NQB23" s="397"/>
      <c r="NQC23" s="397"/>
      <c r="NQD23" s="397"/>
      <c r="NQE23" s="397"/>
      <c r="NQF23" s="397"/>
      <c r="NQG23" s="397"/>
      <c r="NQH23" s="397"/>
      <c r="NQI23" s="397"/>
      <c r="NQJ23" s="397"/>
      <c r="NQK23" s="397"/>
      <c r="NQL23" s="397"/>
      <c r="NQM23" s="397"/>
      <c r="NQN23" s="397"/>
      <c r="NQO23" s="397"/>
      <c r="NQP23" s="5"/>
      <c r="NQQ23" s="5"/>
      <c r="NQR23" s="388"/>
      <c r="NQS23" s="387"/>
      <c r="NQT23" s="387"/>
      <c r="NQU23" s="387"/>
      <c r="NQV23" s="387"/>
      <c r="NQW23" s="387"/>
      <c r="NQX23" s="387"/>
      <c r="NQY23" s="68"/>
      <c r="NQZ23" s="68"/>
      <c r="NRA23" s="68"/>
      <c r="NRB23" s="68"/>
      <c r="NRC23" s="68"/>
      <c r="NRD23" s="112"/>
      <c r="NRE23" s="112"/>
      <c r="NRF23" s="112"/>
      <c r="NSC23" s="5"/>
      <c r="NSD23" s="397"/>
      <c r="NSE23" s="397"/>
      <c r="NSF23" s="397"/>
      <c r="NSG23" s="397"/>
      <c r="NSH23" s="397"/>
      <c r="NSI23" s="397"/>
      <c r="NSJ23" s="397"/>
      <c r="NSK23" s="397"/>
      <c r="NSL23" s="397"/>
      <c r="NSM23" s="397"/>
      <c r="NSN23" s="397"/>
      <c r="NSO23" s="397"/>
      <c r="NSP23" s="397"/>
      <c r="NSQ23" s="397"/>
      <c r="NSR23" s="397"/>
      <c r="NSS23" s="397"/>
      <c r="NST23" s="397"/>
      <c r="NSU23" s="397"/>
      <c r="NSV23" s="397"/>
      <c r="NSW23" s="397"/>
      <c r="NSX23" s="5"/>
      <c r="NSY23" s="5"/>
      <c r="NSZ23" s="388"/>
      <c r="NTA23" s="387"/>
      <c r="NTB23" s="387"/>
      <c r="NTC23" s="387"/>
      <c r="NTD23" s="387"/>
      <c r="NTE23" s="387"/>
      <c r="NTF23" s="387"/>
      <c r="NTG23" s="68"/>
      <c r="NTH23" s="68"/>
      <c r="NTI23" s="68"/>
      <c r="NTJ23" s="68"/>
      <c r="NTK23" s="68"/>
      <c r="NTL23" s="112"/>
      <c r="NTM23" s="112"/>
      <c r="NTN23" s="112"/>
      <c r="NUK23" s="5"/>
      <c r="NUL23" s="397"/>
      <c r="NUM23" s="397"/>
      <c r="NUN23" s="397"/>
      <c r="NUO23" s="397"/>
      <c r="NUP23" s="397"/>
      <c r="NUQ23" s="397"/>
      <c r="NUR23" s="397"/>
      <c r="NUS23" s="397"/>
      <c r="NUT23" s="397"/>
      <c r="NUU23" s="397"/>
      <c r="NUV23" s="397"/>
      <c r="NUW23" s="397"/>
      <c r="NUX23" s="397"/>
      <c r="NUY23" s="397"/>
      <c r="NUZ23" s="397"/>
      <c r="NVA23" s="397"/>
      <c r="NVB23" s="397"/>
      <c r="NVC23" s="397"/>
      <c r="NVD23" s="397"/>
      <c r="NVE23" s="397"/>
      <c r="NVF23" s="5"/>
      <c r="NVG23" s="5"/>
      <c r="NVH23" s="388"/>
      <c r="NVI23" s="387"/>
      <c r="NVJ23" s="387"/>
      <c r="NVK23" s="387"/>
      <c r="NVL23" s="387"/>
      <c r="NVM23" s="387"/>
      <c r="NVN23" s="387"/>
      <c r="NVO23" s="68"/>
      <c r="NVP23" s="68"/>
      <c r="NVQ23" s="68"/>
      <c r="NVR23" s="68"/>
      <c r="NVS23" s="68"/>
      <c r="NVT23" s="112"/>
      <c r="NVU23" s="112"/>
      <c r="NVV23" s="112"/>
      <c r="NWS23" s="5"/>
      <c r="NWT23" s="397"/>
      <c r="NWU23" s="397"/>
      <c r="NWV23" s="397"/>
      <c r="NWW23" s="397"/>
      <c r="NWX23" s="397"/>
      <c r="NWY23" s="397"/>
      <c r="NWZ23" s="397"/>
      <c r="NXA23" s="397"/>
      <c r="NXB23" s="397"/>
      <c r="NXC23" s="397"/>
      <c r="NXD23" s="397"/>
      <c r="NXE23" s="397"/>
      <c r="NXF23" s="397"/>
      <c r="NXG23" s="397"/>
      <c r="NXH23" s="397"/>
      <c r="NXI23" s="397"/>
      <c r="NXJ23" s="397"/>
      <c r="NXK23" s="397"/>
      <c r="NXL23" s="397"/>
      <c r="NXM23" s="397"/>
      <c r="NXN23" s="5"/>
      <c r="NXO23" s="5"/>
      <c r="NXP23" s="388"/>
      <c r="NXQ23" s="387"/>
      <c r="NXR23" s="387"/>
      <c r="NXS23" s="387"/>
      <c r="NXT23" s="387"/>
      <c r="NXU23" s="387"/>
      <c r="NXV23" s="387"/>
      <c r="NXW23" s="68"/>
      <c r="NXX23" s="68"/>
      <c r="NXY23" s="68"/>
      <c r="NXZ23" s="68"/>
      <c r="NYA23" s="68"/>
      <c r="NYB23" s="112"/>
      <c r="NYC23" s="112"/>
      <c r="NYD23" s="112"/>
      <c r="NZA23" s="5"/>
      <c r="NZB23" s="397"/>
      <c r="NZC23" s="397"/>
      <c r="NZD23" s="397"/>
      <c r="NZE23" s="397"/>
      <c r="NZF23" s="397"/>
      <c r="NZG23" s="397"/>
      <c r="NZH23" s="397"/>
      <c r="NZI23" s="397"/>
      <c r="NZJ23" s="397"/>
      <c r="NZK23" s="397"/>
      <c r="NZL23" s="397"/>
      <c r="NZM23" s="397"/>
      <c r="NZN23" s="397"/>
      <c r="NZO23" s="397"/>
      <c r="NZP23" s="397"/>
      <c r="NZQ23" s="397"/>
      <c r="NZR23" s="397"/>
      <c r="NZS23" s="397"/>
      <c r="NZT23" s="397"/>
      <c r="NZU23" s="397"/>
      <c r="NZV23" s="5"/>
      <c r="NZW23" s="5"/>
      <c r="NZX23" s="388"/>
      <c r="NZY23" s="387"/>
      <c r="NZZ23" s="387"/>
      <c r="OAA23" s="387"/>
      <c r="OAB23" s="387"/>
      <c r="OAC23" s="387"/>
      <c r="OAD23" s="387"/>
      <c r="OAE23" s="68"/>
      <c r="OAF23" s="68"/>
      <c r="OAG23" s="68"/>
      <c r="OAH23" s="68"/>
      <c r="OAI23" s="68"/>
      <c r="OAJ23" s="112"/>
      <c r="OAK23" s="112"/>
      <c r="OAL23" s="112"/>
      <c r="OBI23" s="5"/>
      <c r="OBJ23" s="397"/>
      <c r="OBK23" s="397"/>
      <c r="OBL23" s="397"/>
      <c r="OBM23" s="397"/>
      <c r="OBN23" s="397"/>
      <c r="OBO23" s="397"/>
      <c r="OBP23" s="397"/>
      <c r="OBQ23" s="397"/>
      <c r="OBR23" s="397"/>
      <c r="OBS23" s="397"/>
      <c r="OBT23" s="397"/>
      <c r="OBU23" s="397"/>
      <c r="OBV23" s="397"/>
      <c r="OBW23" s="397"/>
      <c r="OBX23" s="397"/>
      <c r="OBY23" s="397"/>
      <c r="OBZ23" s="397"/>
      <c r="OCA23" s="397"/>
      <c r="OCB23" s="397"/>
      <c r="OCC23" s="397"/>
      <c r="OCD23" s="5"/>
      <c r="OCE23" s="5"/>
      <c r="OCF23" s="388"/>
      <c r="OCG23" s="387"/>
      <c r="OCH23" s="387"/>
      <c r="OCI23" s="387"/>
      <c r="OCJ23" s="387"/>
      <c r="OCK23" s="387"/>
      <c r="OCL23" s="387"/>
      <c r="OCM23" s="68"/>
      <c r="OCN23" s="68"/>
      <c r="OCO23" s="68"/>
      <c r="OCP23" s="68"/>
      <c r="OCQ23" s="68"/>
      <c r="OCR23" s="112"/>
      <c r="OCS23" s="112"/>
      <c r="OCT23" s="112"/>
      <c r="ODQ23" s="5"/>
      <c r="ODR23" s="397"/>
      <c r="ODS23" s="397"/>
      <c r="ODT23" s="397"/>
      <c r="ODU23" s="397"/>
      <c r="ODV23" s="397"/>
      <c r="ODW23" s="397"/>
      <c r="ODX23" s="397"/>
      <c r="ODY23" s="397"/>
      <c r="ODZ23" s="397"/>
      <c r="OEA23" s="397"/>
      <c r="OEB23" s="397"/>
      <c r="OEC23" s="397"/>
      <c r="OED23" s="397"/>
      <c r="OEE23" s="397"/>
      <c r="OEF23" s="397"/>
      <c r="OEG23" s="397"/>
      <c r="OEH23" s="397"/>
      <c r="OEI23" s="397"/>
      <c r="OEJ23" s="397"/>
      <c r="OEK23" s="397"/>
      <c r="OEL23" s="5"/>
      <c r="OEM23" s="5"/>
      <c r="OEN23" s="388"/>
      <c r="OEO23" s="387"/>
      <c r="OEP23" s="387"/>
      <c r="OEQ23" s="387"/>
      <c r="OER23" s="387"/>
      <c r="OES23" s="387"/>
      <c r="OET23" s="387"/>
      <c r="OEU23" s="68"/>
      <c r="OEV23" s="68"/>
      <c r="OEW23" s="68"/>
      <c r="OEX23" s="68"/>
      <c r="OEY23" s="68"/>
      <c r="OEZ23" s="112"/>
      <c r="OFA23" s="112"/>
      <c r="OFB23" s="112"/>
      <c r="OFY23" s="5"/>
      <c r="OFZ23" s="397"/>
      <c r="OGA23" s="397"/>
      <c r="OGB23" s="397"/>
      <c r="OGC23" s="397"/>
      <c r="OGD23" s="397"/>
      <c r="OGE23" s="397"/>
      <c r="OGF23" s="397"/>
      <c r="OGG23" s="397"/>
      <c r="OGH23" s="397"/>
      <c r="OGI23" s="397"/>
      <c r="OGJ23" s="397"/>
      <c r="OGK23" s="397"/>
      <c r="OGL23" s="397"/>
      <c r="OGM23" s="397"/>
      <c r="OGN23" s="397"/>
      <c r="OGO23" s="397"/>
      <c r="OGP23" s="397"/>
      <c r="OGQ23" s="397"/>
      <c r="OGR23" s="397"/>
      <c r="OGS23" s="397"/>
      <c r="OGT23" s="5"/>
      <c r="OGU23" s="5"/>
      <c r="OGV23" s="388"/>
      <c r="OGW23" s="387"/>
      <c r="OGX23" s="387"/>
      <c r="OGY23" s="387"/>
      <c r="OGZ23" s="387"/>
      <c r="OHA23" s="387"/>
      <c r="OHB23" s="387"/>
      <c r="OHC23" s="68"/>
      <c r="OHD23" s="68"/>
      <c r="OHE23" s="68"/>
      <c r="OHF23" s="68"/>
      <c r="OHG23" s="68"/>
      <c r="OHH23" s="112"/>
      <c r="OHI23" s="112"/>
      <c r="OHJ23" s="112"/>
      <c r="OIG23" s="5"/>
      <c r="OIH23" s="397"/>
      <c r="OII23" s="397"/>
      <c r="OIJ23" s="397"/>
      <c r="OIK23" s="397"/>
      <c r="OIL23" s="397"/>
      <c r="OIM23" s="397"/>
      <c r="OIN23" s="397"/>
      <c r="OIO23" s="397"/>
      <c r="OIP23" s="397"/>
      <c r="OIQ23" s="397"/>
      <c r="OIR23" s="397"/>
      <c r="OIS23" s="397"/>
      <c r="OIT23" s="397"/>
      <c r="OIU23" s="397"/>
      <c r="OIV23" s="397"/>
      <c r="OIW23" s="397"/>
      <c r="OIX23" s="397"/>
      <c r="OIY23" s="397"/>
      <c r="OIZ23" s="397"/>
      <c r="OJA23" s="397"/>
      <c r="OJB23" s="5"/>
      <c r="OJC23" s="5"/>
      <c r="OJD23" s="388"/>
      <c r="OJE23" s="387"/>
      <c r="OJF23" s="387"/>
      <c r="OJG23" s="387"/>
      <c r="OJH23" s="387"/>
      <c r="OJI23" s="387"/>
      <c r="OJJ23" s="387"/>
      <c r="OJK23" s="68"/>
      <c r="OJL23" s="68"/>
      <c r="OJM23" s="68"/>
      <c r="OJN23" s="68"/>
      <c r="OJO23" s="68"/>
      <c r="OJP23" s="112"/>
      <c r="OJQ23" s="112"/>
      <c r="OJR23" s="112"/>
      <c r="OKO23" s="5"/>
      <c r="OKP23" s="397"/>
      <c r="OKQ23" s="397"/>
      <c r="OKR23" s="397"/>
      <c r="OKS23" s="397"/>
      <c r="OKT23" s="397"/>
      <c r="OKU23" s="397"/>
      <c r="OKV23" s="397"/>
      <c r="OKW23" s="397"/>
      <c r="OKX23" s="397"/>
      <c r="OKY23" s="397"/>
      <c r="OKZ23" s="397"/>
      <c r="OLA23" s="397"/>
      <c r="OLB23" s="397"/>
      <c r="OLC23" s="397"/>
      <c r="OLD23" s="397"/>
      <c r="OLE23" s="397"/>
      <c r="OLF23" s="397"/>
      <c r="OLG23" s="397"/>
      <c r="OLH23" s="397"/>
      <c r="OLI23" s="397"/>
      <c r="OLJ23" s="5"/>
      <c r="OLK23" s="5"/>
      <c r="OLL23" s="388"/>
      <c r="OLM23" s="387"/>
      <c r="OLN23" s="387"/>
      <c r="OLO23" s="387"/>
      <c r="OLP23" s="387"/>
      <c r="OLQ23" s="387"/>
      <c r="OLR23" s="387"/>
      <c r="OLS23" s="68"/>
      <c r="OLT23" s="68"/>
      <c r="OLU23" s="68"/>
      <c r="OLV23" s="68"/>
      <c r="OLW23" s="68"/>
      <c r="OLX23" s="112"/>
      <c r="OLY23" s="112"/>
      <c r="OLZ23" s="112"/>
      <c r="OMW23" s="5"/>
      <c r="OMX23" s="397"/>
      <c r="OMY23" s="397"/>
      <c r="OMZ23" s="397"/>
      <c r="ONA23" s="397"/>
      <c r="ONB23" s="397"/>
      <c r="ONC23" s="397"/>
      <c r="OND23" s="397"/>
      <c r="ONE23" s="397"/>
      <c r="ONF23" s="397"/>
      <c r="ONG23" s="397"/>
      <c r="ONH23" s="397"/>
      <c r="ONI23" s="397"/>
      <c r="ONJ23" s="397"/>
      <c r="ONK23" s="397"/>
      <c r="ONL23" s="397"/>
      <c r="ONM23" s="397"/>
      <c r="ONN23" s="397"/>
      <c r="ONO23" s="397"/>
      <c r="ONP23" s="397"/>
      <c r="ONQ23" s="397"/>
      <c r="ONR23" s="5"/>
      <c r="ONS23" s="5"/>
      <c r="ONT23" s="388"/>
      <c r="ONU23" s="387"/>
      <c r="ONV23" s="387"/>
      <c r="ONW23" s="387"/>
      <c r="ONX23" s="387"/>
      <c r="ONY23" s="387"/>
      <c r="ONZ23" s="387"/>
      <c r="OOA23" s="68"/>
      <c r="OOB23" s="68"/>
      <c r="OOC23" s="68"/>
      <c r="OOD23" s="68"/>
      <c r="OOE23" s="68"/>
      <c r="OOF23" s="112"/>
      <c r="OOG23" s="112"/>
      <c r="OOH23" s="112"/>
      <c r="OPE23" s="5"/>
      <c r="OPF23" s="397"/>
      <c r="OPG23" s="397"/>
      <c r="OPH23" s="397"/>
      <c r="OPI23" s="397"/>
      <c r="OPJ23" s="397"/>
      <c r="OPK23" s="397"/>
      <c r="OPL23" s="397"/>
      <c r="OPM23" s="397"/>
      <c r="OPN23" s="397"/>
      <c r="OPO23" s="397"/>
      <c r="OPP23" s="397"/>
      <c r="OPQ23" s="397"/>
      <c r="OPR23" s="397"/>
      <c r="OPS23" s="397"/>
      <c r="OPT23" s="397"/>
      <c r="OPU23" s="397"/>
      <c r="OPV23" s="397"/>
      <c r="OPW23" s="397"/>
      <c r="OPX23" s="397"/>
      <c r="OPY23" s="397"/>
      <c r="OPZ23" s="5"/>
      <c r="OQA23" s="5"/>
      <c r="OQB23" s="388"/>
      <c r="OQC23" s="387"/>
      <c r="OQD23" s="387"/>
      <c r="OQE23" s="387"/>
      <c r="OQF23" s="387"/>
      <c r="OQG23" s="387"/>
      <c r="OQH23" s="387"/>
      <c r="OQI23" s="68"/>
      <c r="OQJ23" s="68"/>
      <c r="OQK23" s="68"/>
      <c r="OQL23" s="68"/>
      <c r="OQM23" s="68"/>
      <c r="OQN23" s="112"/>
      <c r="OQO23" s="112"/>
      <c r="OQP23" s="112"/>
      <c r="ORM23" s="5"/>
      <c r="ORN23" s="397"/>
      <c r="ORO23" s="397"/>
      <c r="ORP23" s="397"/>
      <c r="ORQ23" s="397"/>
      <c r="ORR23" s="397"/>
      <c r="ORS23" s="397"/>
      <c r="ORT23" s="397"/>
      <c r="ORU23" s="397"/>
      <c r="ORV23" s="397"/>
      <c r="ORW23" s="397"/>
      <c r="ORX23" s="397"/>
      <c r="ORY23" s="397"/>
      <c r="ORZ23" s="397"/>
      <c r="OSA23" s="397"/>
      <c r="OSB23" s="397"/>
      <c r="OSC23" s="397"/>
      <c r="OSD23" s="397"/>
      <c r="OSE23" s="397"/>
      <c r="OSF23" s="397"/>
      <c r="OSG23" s="397"/>
      <c r="OSH23" s="5"/>
      <c r="OSI23" s="5"/>
      <c r="OSJ23" s="388"/>
      <c r="OSK23" s="387"/>
      <c r="OSL23" s="387"/>
      <c r="OSM23" s="387"/>
      <c r="OSN23" s="387"/>
      <c r="OSO23" s="387"/>
      <c r="OSP23" s="387"/>
      <c r="OSQ23" s="68"/>
      <c r="OSR23" s="68"/>
      <c r="OSS23" s="68"/>
      <c r="OST23" s="68"/>
      <c r="OSU23" s="68"/>
      <c r="OSV23" s="112"/>
      <c r="OSW23" s="112"/>
      <c r="OSX23" s="112"/>
      <c r="OTU23" s="5"/>
      <c r="OTV23" s="397"/>
      <c r="OTW23" s="397"/>
      <c r="OTX23" s="397"/>
      <c r="OTY23" s="397"/>
      <c r="OTZ23" s="397"/>
      <c r="OUA23" s="397"/>
      <c r="OUB23" s="397"/>
      <c r="OUC23" s="397"/>
      <c r="OUD23" s="397"/>
      <c r="OUE23" s="397"/>
      <c r="OUF23" s="397"/>
      <c r="OUG23" s="397"/>
      <c r="OUH23" s="397"/>
      <c r="OUI23" s="397"/>
      <c r="OUJ23" s="397"/>
      <c r="OUK23" s="397"/>
      <c r="OUL23" s="397"/>
      <c r="OUM23" s="397"/>
      <c r="OUN23" s="397"/>
      <c r="OUO23" s="397"/>
      <c r="OUP23" s="5"/>
      <c r="OUQ23" s="5"/>
      <c r="OUR23" s="388"/>
      <c r="OUS23" s="387"/>
      <c r="OUT23" s="387"/>
      <c r="OUU23" s="387"/>
      <c r="OUV23" s="387"/>
      <c r="OUW23" s="387"/>
      <c r="OUX23" s="387"/>
      <c r="OUY23" s="68"/>
      <c r="OUZ23" s="68"/>
      <c r="OVA23" s="68"/>
      <c r="OVB23" s="68"/>
      <c r="OVC23" s="68"/>
      <c r="OVD23" s="112"/>
      <c r="OVE23" s="112"/>
      <c r="OVF23" s="112"/>
      <c r="OWC23" s="5"/>
      <c r="OWD23" s="397"/>
      <c r="OWE23" s="397"/>
      <c r="OWF23" s="397"/>
      <c r="OWG23" s="397"/>
      <c r="OWH23" s="397"/>
      <c r="OWI23" s="397"/>
      <c r="OWJ23" s="397"/>
      <c r="OWK23" s="397"/>
      <c r="OWL23" s="397"/>
      <c r="OWM23" s="397"/>
      <c r="OWN23" s="397"/>
      <c r="OWO23" s="397"/>
      <c r="OWP23" s="397"/>
      <c r="OWQ23" s="397"/>
      <c r="OWR23" s="397"/>
      <c r="OWS23" s="397"/>
      <c r="OWT23" s="397"/>
      <c r="OWU23" s="397"/>
      <c r="OWV23" s="397"/>
      <c r="OWW23" s="397"/>
      <c r="OWX23" s="5"/>
      <c r="OWY23" s="5"/>
      <c r="OWZ23" s="388"/>
      <c r="OXA23" s="387"/>
      <c r="OXB23" s="387"/>
      <c r="OXC23" s="387"/>
      <c r="OXD23" s="387"/>
      <c r="OXE23" s="387"/>
      <c r="OXF23" s="387"/>
      <c r="OXG23" s="68"/>
      <c r="OXH23" s="68"/>
      <c r="OXI23" s="68"/>
      <c r="OXJ23" s="68"/>
      <c r="OXK23" s="68"/>
      <c r="OXL23" s="112"/>
      <c r="OXM23" s="112"/>
      <c r="OXN23" s="112"/>
      <c r="OYK23" s="5"/>
      <c r="OYL23" s="397"/>
      <c r="OYM23" s="397"/>
      <c r="OYN23" s="397"/>
      <c r="OYO23" s="397"/>
      <c r="OYP23" s="397"/>
      <c r="OYQ23" s="397"/>
      <c r="OYR23" s="397"/>
      <c r="OYS23" s="397"/>
      <c r="OYT23" s="397"/>
      <c r="OYU23" s="397"/>
      <c r="OYV23" s="397"/>
      <c r="OYW23" s="397"/>
      <c r="OYX23" s="397"/>
      <c r="OYY23" s="397"/>
      <c r="OYZ23" s="397"/>
      <c r="OZA23" s="397"/>
      <c r="OZB23" s="397"/>
      <c r="OZC23" s="397"/>
      <c r="OZD23" s="397"/>
      <c r="OZE23" s="397"/>
      <c r="OZF23" s="5"/>
      <c r="OZG23" s="5"/>
      <c r="OZH23" s="388"/>
      <c r="OZI23" s="387"/>
      <c r="OZJ23" s="387"/>
      <c r="OZK23" s="387"/>
      <c r="OZL23" s="387"/>
      <c r="OZM23" s="387"/>
      <c r="OZN23" s="387"/>
      <c r="OZO23" s="68"/>
      <c r="OZP23" s="68"/>
      <c r="OZQ23" s="68"/>
      <c r="OZR23" s="68"/>
      <c r="OZS23" s="68"/>
      <c r="OZT23" s="112"/>
      <c r="OZU23" s="112"/>
      <c r="OZV23" s="112"/>
      <c r="PAS23" s="5"/>
      <c r="PAT23" s="397"/>
      <c r="PAU23" s="397"/>
      <c r="PAV23" s="397"/>
      <c r="PAW23" s="397"/>
      <c r="PAX23" s="397"/>
      <c r="PAY23" s="397"/>
      <c r="PAZ23" s="397"/>
      <c r="PBA23" s="397"/>
      <c r="PBB23" s="397"/>
      <c r="PBC23" s="397"/>
      <c r="PBD23" s="397"/>
      <c r="PBE23" s="397"/>
      <c r="PBF23" s="397"/>
      <c r="PBG23" s="397"/>
      <c r="PBH23" s="397"/>
      <c r="PBI23" s="397"/>
      <c r="PBJ23" s="397"/>
      <c r="PBK23" s="397"/>
      <c r="PBL23" s="397"/>
      <c r="PBM23" s="397"/>
      <c r="PBN23" s="5"/>
      <c r="PBO23" s="5"/>
      <c r="PBP23" s="388"/>
      <c r="PBQ23" s="387"/>
      <c r="PBR23" s="387"/>
      <c r="PBS23" s="387"/>
      <c r="PBT23" s="387"/>
      <c r="PBU23" s="387"/>
      <c r="PBV23" s="387"/>
      <c r="PBW23" s="68"/>
      <c r="PBX23" s="68"/>
      <c r="PBY23" s="68"/>
      <c r="PBZ23" s="68"/>
      <c r="PCA23" s="68"/>
      <c r="PCB23" s="112"/>
      <c r="PCC23" s="112"/>
      <c r="PCD23" s="112"/>
      <c r="PDA23" s="5"/>
      <c r="PDB23" s="397"/>
      <c r="PDC23" s="397"/>
      <c r="PDD23" s="397"/>
      <c r="PDE23" s="397"/>
      <c r="PDF23" s="397"/>
      <c r="PDG23" s="397"/>
      <c r="PDH23" s="397"/>
      <c r="PDI23" s="397"/>
      <c r="PDJ23" s="397"/>
      <c r="PDK23" s="397"/>
      <c r="PDL23" s="397"/>
      <c r="PDM23" s="397"/>
      <c r="PDN23" s="397"/>
      <c r="PDO23" s="397"/>
      <c r="PDP23" s="397"/>
      <c r="PDQ23" s="397"/>
      <c r="PDR23" s="397"/>
      <c r="PDS23" s="397"/>
      <c r="PDT23" s="397"/>
      <c r="PDU23" s="397"/>
      <c r="PDV23" s="5"/>
      <c r="PDW23" s="5"/>
      <c r="PDX23" s="388"/>
      <c r="PDY23" s="387"/>
      <c r="PDZ23" s="387"/>
      <c r="PEA23" s="387"/>
      <c r="PEB23" s="387"/>
      <c r="PEC23" s="387"/>
      <c r="PED23" s="387"/>
      <c r="PEE23" s="68"/>
      <c r="PEF23" s="68"/>
      <c r="PEG23" s="68"/>
      <c r="PEH23" s="68"/>
      <c r="PEI23" s="68"/>
      <c r="PEJ23" s="112"/>
      <c r="PEK23" s="112"/>
      <c r="PEL23" s="112"/>
      <c r="PFI23" s="5"/>
      <c r="PFJ23" s="397"/>
      <c r="PFK23" s="397"/>
      <c r="PFL23" s="397"/>
      <c r="PFM23" s="397"/>
      <c r="PFN23" s="397"/>
      <c r="PFO23" s="397"/>
      <c r="PFP23" s="397"/>
      <c r="PFQ23" s="397"/>
      <c r="PFR23" s="397"/>
      <c r="PFS23" s="397"/>
      <c r="PFT23" s="397"/>
      <c r="PFU23" s="397"/>
      <c r="PFV23" s="397"/>
      <c r="PFW23" s="397"/>
      <c r="PFX23" s="397"/>
      <c r="PFY23" s="397"/>
      <c r="PFZ23" s="397"/>
      <c r="PGA23" s="397"/>
      <c r="PGB23" s="397"/>
      <c r="PGC23" s="397"/>
      <c r="PGD23" s="5"/>
      <c r="PGE23" s="5"/>
      <c r="PGF23" s="388"/>
      <c r="PGG23" s="387"/>
      <c r="PGH23" s="387"/>
      <c r="PGI23" s="387"/>
      <c r="PGJ23" s="387"/>
      <c r="PGK23" s="387"/>
      <c r="PGL23" s="387"/>
      <c r="PGM23" s="68"/>
      <c r="PGN23" s="68"/>
      <c r="PGO23" s="68"/>
      <c r="PGP23" s="68"/>
      <c r="PGQ23" s="68"/>
      <c r="PGR23" s="112"/>
      <c r="PGS23" s="112"/>
      <c r="PGT23" s="112"/>
      <c r="PHQ23" s="5"/>
      <c r="PHR23" s="397"/>
      <c r="PHS23" s="397"/>
      <c r="PHT23" s="397"/>
      <c r="PHU23" s="397"/>
      <c r="PHV23" s="397"/>
      <c r="PHW23" s="397"/>
      <c r="PHX23" s="397"/>
      <c r="PHY23" s="397"/>
      <c r="PHZ23" s="397"/>
      <c r="PIA23" s="397"/>
      <c r="PIB23" s="397"/>
      <c r="PIC23" s="397"/>
      <c r="PID23" s="397"/>
      <c r="PIE23" s="397"/>
      <c r="PIF23" s="397"/>
      <c r="PIG23" s="397"/>
      <c r="PIH23" s="397"/>
      <c r="PII23" s="397"/>
      <c r="PIJ23" s="397"/>
      <c r="PIK23" s="397"/>
      <c r="PIL23" s="5"/>
      <c r="PIM23" s="5"/>
      <c r="PIN23" s="388"/>
      <c r="PIO23" s="387"/>
      <c r="PIP23" s="387"/>
      <c r="PIQ23" s="387"/>
      <c r="PIR23" s="387"/>
      <c r="PIS23" s="387"/>
      <c r="PIT23" s="387"/>
      <c r="PIU23" s="68"/>
      <c r="PIV23" s="68"/>
      <c r="PIW23" s="68"/>
      <c r="PIX23" s="68"/>
      <c r="PIY23" s="68"/>
      <c r="PIZ23" s="112"/>
      <c r="PJA23" s="112"/>
      <c r="PJB23" s="112"/>
      <c r="PJY23" s="5"/>
      <c r="PJZ23" s="397"/>
      <c r="PKA23" s="397"/>
      <c r="PKB23" s="397"/>
      <c r="PKC23" s="397"/>
      <c r="PKD23" s="397"/>
      <c r="PKE23" s="397"/>
      <c r="PKF23" s="397"/>
      <c r="PKG23" s="397"/>
      <c r="PKH23" s="397"/>
      <c r="PKI23" s="397"/>
      <c r="PKJ23" s="397"/>
      <c r="PKK23" s="397"/>
      <c r="PKL23" s="397"/>
      <c r="PKM23" s="397"/>
      <c r="PKN23" s="397"/>
      <c r="PKO23" s="397"/>
      <c r="PKP23" s="397"/>
      <c r="PKQ23" s="397"/>
      <c r="PKR23" s="397"/>
      <c r="PKS23" s="397"/>
      <c r="PKT23" s="5"/>
      <c r="PKU23" s="5"/>
      <c r="PKV23" s="388"/>
      <c r="PKW23" s="387"/>
      <c r="PKX23" s="387"/>
      <c r="PKY23" s="387"/>
      <c r="PKZ23" s="387"/>
      <c r="PLA23" s="387"/>
      <c r="PLB23" s="387"/>
      <c r="PLC23" s="68"/>
      <c r="PLD23" s="68"/>
      <c r="PLE23" s="68"/>
      <c r="PLF23" s="68"/>
      <c r="PLG23" s="68"/>
      <c r="PLH23" s="112"/>
      <c r="PLI23" s="112"/>
      <c r="PLJ23" s="112"/>
      <c r="PMG23" s="5"/>
      <c r="PMH23" s="397"/>
      <c r="PMI23" s="397"/>
      <c r="PMJ23" s="397"/>
      <c r="PMK23" s="397"/>
      <c r="PML23" s="397"/>
      <c r="PMM23" s="397"/>
      <c r="PMN23" s="397"/>
      <c r="PMO23" s="397"/>
      <c r="PMP23" s="397"/>
      <c r="PMQ23" s="397"/>
      <c r="PMR23" s="397"/>
      <c r="PMS23" s="397"/>
      <c r="PMT23" s="397"/>
      <c r="PMU23" s="397"/>
      <c r="PMV23" s="397"/>
      <c r="PMW23" s="397"/>
      <c r="PMX23" s="397"/>
      <c r="PMY23" s="397"/>
      <c r="PMZ23" s="397"/>
      <c r="PNA23" s="397"/>
      <c r="PNB23" s="5"/>
      <c r="PNC23" s="5"/>
      <c r="PND23" s="388"/>
      <c r="PNE23" s="387"/>
      <c r="PNF23" s="387"/>
      <c r="PNG23" s="387"/>
      <c r="PNH23" s="387"/>
      <c r="PNI23" s="387"/>
      <c r="PNJ23" s="387"/>
      <c r="PNK23" s="68"/>
      <c r="PNL23" s="68"/>
      <c r="PNM23" s="68"/>
      <c r="PNN23" s="68"/>
      <c r="PNO23" s="68"/>
      <c r="PNP23" s="112"/>
      <c r="PNQ23" s="112"/>
      <c r="PNR23" s="112"/>
      <c r="POO23" s="5"/>
      <c r="POP23" s="397"/>
      <c r="POQ23" s="397"/>
      <c r="POR23" s="397"/>
      <c r="POS23" s="397"/>
      <c r="POT23" s="397"/>
      <c r="POU23" s="397"/>
      <c r="POV23" s="397"/>
      <c r="POW23" s="397"/>
      <c r="POX23" s="397"/>
      <c r="POY23" s="397"/>
      <c r="POZ23" s="397"/>
      <c r="PPA23" s="397"/>
      <c r="PPB23" s="397"/>
      <c r="PPC23" s="397"/>
      <c r="PPD23" s="397"/>
      <c r="PPE23" s="397"/>
      <c r="PPF23" s="397"/>
      <c r="PPG23" s="397"/>
      <c r="PPH23" s="397"/>
      <c r="PPI23" s="397"/>
      <c r="PPJ23" s="5"/>
      <c r="PPK23" s="5"/>
      <c r="PPL23" s="388"/>
      <c r="PPM23" s="387"/>
      <c r="PPN23" s="387"/>
      <c r="PPO23" s="387"/>
      <c r="PPP23" s="387"/>
      <c r="PPQ23" s="387"/>
      <c r="PPR23" s="387"/>
      <c r="PPS23" s="68"/>
      <c r="PPT23" s="68"/>
      <c r="PPU23" s="68"/>
      <c r="PPV23" s="68"/>
      <c r="PPW23" s="68"/>
      <c r="PPX23" s="112"/>
      <c r="PPY23" s="112"/>
      <c r="PPZ23" s="112"/>
      <c r="PQW23" s="5"/>
      <c r="PQX23" s="397"/>
      <c r="PQY23" s="397"/>
      <c r="PQZ23" s="397"/>
      <c r="PRA23" s="397"/>
      <c r="PRB23" s="397"/>
      <c r="PRC23" s="397"/>
      <c r="PRD23" s="397"/>
      <c r="PRE23" s="397"/>
      <c r="PRF23" s="397"/>
      <c r="PRG23" s="397"/>
      <c r="PRH23" s="397"/>
      <c r="PRI23" s="397"/>
      <c r="PRJ23" s="397"/>
      <c r="PRK23" s="397"/>
      <c r="PRL23" s="397"/>
      <c r="PRM23" s="397"/>
      <c r="PRN23" s="397"/>
      <c r="PRO23" s="397"/>
      <c r="PRP23" s="397"/>
      <c r="PRQ23" s="397"/>
      <c r="PRR23" s="5"/>
      <c r="PRS23" s="5"/>
      <c r="PRT23" s="388"/>
      <c r="PRU23" s="387"/>
      <c r="PRV23" s="387"/>
      <c r="PRW23" s="387"/>
      <c r="PRX23" s="387"/>
      <c r="PRY23" s="387"/>
      <c r="PRZ23" s="387"/>
      <c r="PSA23" s="68"/>
      <c r="PSB23" s="68"/>
      <c r="PSC23" s="68"/>
      <c r="PSD23" s="68"/>
      <c r="PSE23" s="68"/>
      <c r="PSF23" s="112"/>
      <c r="PSG23" s="112"/>
      <c r="PSH23" s="112"/>
      <c r="PTE23" s="5"/>
      <c r="PTF23" s="397"/>
      <c r="PTG23" s="397"/>
      <c r="PTH23" s="397"/>
      <c r="PTI23" s="397"/>
      <c r="PTJ23" s="397"/>
      <c r="PTK23" s="397"/>
      <c r="PTL23" s="397"/>
      <c r="PTM23" s="397"/>
      <c r="PTN23" s="397"/>
      <c r="PTO23" s="397"/>
      <c r="PTP23" s="397"/>
      <c r="PTQ23" s="397"/>
      <c r="PTR23" s="397"/>
      <c r="PTS23" s="397"/>
      <c r="PTT23" s="397"/>
      <c r="PTU23" s="397"/>
      <c r="PTV23" s="397"/>
      <c r="PTW23" s="397"/>
      <c r="PTX23" s="397"/>
      <c r="PTY23" s="397"/>
      <c r="PTZ23" s="5"/>
      <c r="PUA23" s="5"/>
      <c r="PUB23" s="388"/>
      <c r="PUC23" s="387"/>
      <c r="PUD23" s="387"/>
      <c r="PUE23" s="387"/>
      <c r="PUF23" s="387"/>
      <c r="PUG23" s="387"/>
      <c r="PUH23" s="387"/>
      <c r="PUI23" s="68"/>
      <c r="PUJ23" s="68"/>
      <c r="PUK23" s="68"/>
      <c r="PUL23" s="68"/>
      <c r="PUM23" s="68"/>
      <c r="PUN23" s="112"/>
      <c r="PUO23" s="112"/>
      <c r="PUP23" s="112"/>
      <c r="PVM23" s="5"/>
      <c r="PVN23" s="397"/>
      <c r="PVO23" s="397"/>
      <c r="PVP23" s="397"/>
      <c r="PVQ23" s="397"/>
      <c r="PVR23" s="397"/>
      <c r="PVS23" s="397"/>
      <c r="PVT23" s="397"/>
      <c r="PVU23" s="397"/>
      <c r="PVV23" s="397"/>
      <c r="PVW23" s="397"/>
      <c r="PVX23" s="397"/>
      <c r="PVY23" s="397"/>
      <c r="PVZ23" s="397"/>
      <c r="PWA23" s="397"/>
      <c r="PWB23" s="397"/>
      <c r="PWC23" s="397"/>
      <c r="PWD23" s="397"/>
      <c r="PWE23" s="397"/>
      <c r="PWF23" s="397"/>
      <c r="PWG23" s="397"/>
      <c r="PWH23" s="5"/>
      <c r="PWI23" s="5"/>
      <c r="PWJ23" s="388"/>
      <c r="PWK23" s="387"/>
      <c r="PWL23" s="387"/>
      <c r="PWM23" s="387"/>
      <c r="PWN23" s="387"/>
      <c r="PWO23" s="387"/>
      <c r="PWP23" s="387"/>
      <c r="PWQ23" s="68"/>
      <c r="PWR23" s="68"/>
      <c r="PWS23" s="68"/>
      <c r="PWT23" s="68"/>
      <c r="PWU23" s="68"/>
      <c r="PWV23" s="112"/>
      <c r="PWW23" s="112"/>
      <c r="PWX23" s="112"/>
      <c r="PXU23" s="5"/>
      <c r="PXV23" s="397"/>
      <c r="PXW23" s="397"/>
      <c r="PXX23" s="397"/>
      <c r="PXY23" s="397"/>
      <c r="PXZ23" s="397"/>
      <c r="PYA23" s="397"/>
      <c r="PYB23" s="397"/>
      <c r="PYC23" s="397"/>
      <c r="PYD23" s="397"/>
      <c r="PYE23" s="397"/>
      <c r="PYF23" s="397"/>
      <c r="PYG23" s="397"/>
      <c r="PYH23" s="397"/>
      <c r="PYI23" s="397"/>
      <c r="PYJ23" s="397"/>
      <c r="PYK23" s="397"/>
      <c r="PYL23" s="397"/>
      <c r="PYM23" s="397"/>
      <c r="PYN23" s="397"/>
      <c r="PYO23" s="397"/>
      <c r="PYP23" s="5"/>
      <c r="PYQ23" s="5"/>
      <c r="PYR23" s="388"/>
      <c r="PYS23" s="387"/>
      <c r="PYT23" s="387"/>
      <c r="PYU23" s="387"/>
      <c r="PYV23" s="387"/>
      <c r="PYW23" s="387"/>
      <c r="PYX23" s="387"/>
      <c r="PYY23" s="68"/>
      <c r="PYZ23" s="68"/>
      <c r="PZA23" s="68"/>
      <c r="PZB23" s="68"/>
      <c r="PZC23" s="68"/>
      <c r="PZD23" s="112"/>
      <c r="PZE23" s="112"/>
      <c r="PZF23" s="112"/>
      <c r="QAC23" s="5"/>
      <c r="QAD23" s="397"/>
      <c r="QAE23" s="397"/>
      <c r="QAF23" s="397"/>
      <c r="QAG23" s="397"/>
      <c r="QAH23" s="397"/>
      <c r="QAI23" s="397"/>
      <c r="QAJ23" s="397"/>
      <c r="QAK23" s="397"/>
      <c r="QAL23" s="397"/>
      <c r="QAM23" s="397"/>
      <c r="QAN23" s="397"/>
      <c r="QAO23" s="397"/>
      <c r="QAP23" s="397"/>
      <c r="QAQ23" s="397"/>
      <c r="QAR23" s="397"/>
      <c r="QAS23" s="397"/>
      <c r="QAT23" s="397"/>
      <c r="QAU23" s="397"/>
      <c r="QAV23" s="397"/>
      <c r="QAW23" s="397"/>
      <c r="QAX23" s="5"/>
      <c r="QAY23" s="5"/>
      <c r="QAZ23" s="388"/>
      <c r="QBA23" s="387"/>
      <c r="QBB23" s="387"/>
      <c r="QBC23" s="387"/>
      <c r="QBD23" s="387"/>
      <c r="QBE23" s="387"/>
      <c r="QBF23" s="387"/>
      <c r="QBG23" s="68"/>
      <c r="QBH23" s="68"/>
      <c r="QBI23" s="68"/>
      <c r="QBJ23" s="68"/>
      <c r="QBK23" s="68"/>
      <c r="QBL23" s="112"/>
      <c r="QBM23" s="112"/>
      <c r="QBN23" s="112"/>
      <c r="QCK23" s="5"/>
      <c r="QCL23" s="397"/>
      <c r="QCM23" s="397"/>
      <c r="QCN23" s="397"/>
      <c r="QCO23" s="397"/>
      <c r="QCP23" s="397"/>
      <c r="QCQ23" s="397"/>
      <c r="QCR23" s="397"/>
      <c r="QCS23" s="397"/>
      <c r="QCT23" s="397"/>
      <c r="QCU23" s="397"/>
      <c r="QCV23" s="397"/>
      <c r="QCW23" s="397"/>
      <c r="QCX23" s="397"/>
      <c r="QCY23" s="397"/>
      <c r="QCZ23" s="397"/>
      <c r="QDA23" s="397"/>
      <c r="QDB23" s="397"/>
      <c r="QDC23" s="397"/>
      <c r="QDD23" s="397"/>
      <c r="QDE23" s="397"/>
      <c r="QDF23" s="5"/>
      <c r="QDG23" s="5"/>
      <c r="QDH23" s="388"/>
      <c r="QDI23" s="387"/>
      <c r="QDJ23" s="387"/>
      <c r="QDK23" s="387"/>
      <c r="QDL23" s="387"/>
      <c r="QDM23" s="387"/>
      <c r="QDN23" s="387"/>
      <c r="QDO23" s="68"/>
      <c r="QDP23" s="68"/>
      <c r="QDQ23" s="68"/>
      <c r="QDR23" s="68"/>
      <c r="QDS23" s="68"/>
      <c r="QDT23" s="112"/>
      <c r="QDU23" s="112"/>
      <c r="QDV23" s="112"/>
      <c r="QES23" s="5"/>
      <c r="QET23" s="397"/>
      <c r="QEU23" s="397"/>
      <c r="QEV23" s="397"/>
      <c r="QEW23" s="397"/>
      <c r="QEX23" s="397"/>
      <c r="QEY23" s="397"/>
      <c r="QEZ23" s="397"/>
      <c r="QFA23" s="397"/>
      <c r="QFB23" s="397"/>
      <c r="QFC23" s="397"/>
      <c r="QFD23" s="397"/>
      <c r="QFE23" s="397"/>
      <c r="QFF23" s="397"/>
      <c r="QFG23" s="397"/>
      <c r="QFH23" s="397"/>
      <c r="QFI23" s="397"/>
      <c r="QFJ23" s="397"/>
      <c r="QFK23" s="397"/>
      <c r="QFL23" s="397"/>
      <c r="QFM23" s="397"/>
      <c r="QFN23" s="5"/>
      <c r="QFO23" s="5"/>
      <c r="QFP23" s="388"/>
      <c r="QFQ23" s="387"/>
      <c r="QFR23" s="387"/>
      <c r="QFS23" s="387"/>
      <c r="QFT23" s="387"/>
      <c r="QFU23" s="387"/>
      <c r="QFV23" s="387"/>
      <c r="QFW23" s="68"/>
      <c r="QFX23" s="68"/>
      <c r="QFY23" s="68"/>
      <c r="QFZ23" s="68"/>
      <c r="QGA23" s="68"/>
      <c r="QGB23" s="112"/>
      <c r="QGC23" s="112"/>
      <c r="QGD23" s="112"/>
      <c r="QHA23" s="5"/>
      <c r="QHB23" s="397"/>
      <c r="QHC23" s="397"/>
      <c r="QHD23" s="397"/>
      <c r="QHE23" s="397"/>
      <c r="QHF23" s="397"/>
      <c r="QHG23" s="397"/>
      <c r="QHH23" s="397"/>
      <c r="QHI23" s="397"/>
      <c r="QHJ23" s="397"/>
      <c r="QHK23" s="397"/>
      <c r="QHL23" s="397"/>
      <c r="QHM23" s="397"/>
      <c r="QHN23" s="397"/>
      <c r="QHO23" s="397"/>
      <c r="QHP23" s="397"/>
      <c r="QHQ23" s="397"/>
      <c r="QHR23" s="397"/>
      <c r="QHS23" s="397"/>
      <c r="QHT23" s="397"/>
      <c r="QHU23" s="397"/>
      <c r="QHV23" s="5"/>
      <c r="QHW23" s="5"/>
      <c r="QHX23" s="388"/>
      <c r="QHY23" s="387"/>
      <c r="QHZ23" s="387"/>
      <c r="QIA23" s="387"/>
      <c r="QIB23" s="387"/>
      <c r="QIC23" s="387"/>
      <c r="QID23" s="387"/>
      <c r="QIE23" s="68"/>
      <c r="QIF23" s="68"/>
      <c r="QIG23" s="68"/>
      <c r="QIH23" s="68"/>
      <c r="QII23" s="68"/>
      <c r="QIJ23" s="112"/>
      <c r="QIK23" s="112"/>
      <c r="QIL23" s="112"/>
      <c r="QJI23" s="5"/>
      <c r="QJJ23" s="397"/>
      <c r="QJK23" s="397"/>
      <c r="QJL23" s="397"/>
      <c r="QJM23" s="397"/>
      <c r="QJN23" s="397"/>
      <c r="QJO23" s="397"/>
      <c r="QJP23" s="397"/>
      <c r="QJQ23" s="397"/>
      <c r="QJR23" s="397"/>
      <c r="QJS23" s="397"/>
      <c r="QJT23" s="397"/>
      <c r="QJU23" s="397"/>
      <c r="QJV23" s="397"/>
      <c r="QJW23" s="397"/>
      <c r="QJX23" s="397"/>
      <c r="QJY23" s="397"/>
      <c r="QJZ23" s="397"/>
      <c r="QKA23" s="397"/>
      <c r="QKB23" s="397"/>
      <c r="QKC23" s="397"/>
      <c r="QKD23" s="5"/>
      <c r="QKE23" s="5"/>
      <c r="QKF23" s="388"/>
      <c r="QKG23" s="387"/>
      <c r="QKH23" s="387"/>
      <c r="QKI23" s="387"/>
      <c r="QKJ23" s="387"/>
      <c r="QKK23" s="387"/>
      <c r="QKL23" s="387"/>
      <c r="QKM23" s="68"/>
      <c r="QKN23" s="68"/>
      <c r="QKO23" s="68"/>
      <c r="QKP23" s="68"/>
      <c r="QKQ23" s="68"/>
      <c r="QKR23" s="112"/>
      <c r="QKS23" s="112"/>
      <c r="QKT23" s="112"/>
      <c r="QLQ23" s="5"/>
      <c r="QLR23" s="397"/>
      <c r="QLS23" s="397"/>
      <c r="QLT23" s="397"/>
      <c r="QLU23" s="397"/>
      <c r="QLV23" s="397"/>
      <c r="QLW23" s="397"/>
      <c r="QLX23" s="397"/>
      <c r="QLY23" s="397"/>
      <c r="QLZ23" s="397"/>
      <c r="QMA23" s="397"/>
      <c r="QMB23" s="397"/>
      <c r="QMC23" s="397"/>
      <c r="QMD23" s="397"/>
      <c r="QME23" s="397"/>
      <c r="QMF23" s="397"/>
      <c r="QMG23" s="397"/>
      <c r="QMH23" s="397"/>
      <c r="QMI23" s="397"/>
      <c r="QMJ23" s="397"/>
      <c r="QMK23" s="397"/>
      <c r="QML23" s="5"/>
      <c r="QMM23" s="5"/>
      <c r="QMN23" s="388"/>
      <c r="QMO23" s="387"/>
      <c r="QMP23" s="387"/>
      <c r="QMQ23" s="387"/>
      <c r="QMR23" s="387"/>
      <c r="QMS23" s="387"/>
      <c r="QMT23" s="387"/>
      <c r="QMU23" s="68"/>
      <c r="QMV23" s="68"/>
      <c r="QMW23" s="68"/>
      <c r="QMX23" s="68"/>
      <c r="QMY23" s="68"/>
      <c r="QMZ23" s="112"/>
      <c r="QNA23" s="112"/>
      <c r="QNB23" s="112"/>
      <c r="QNY23" s="5"/>
      <c r="QNZ23" s="397"/>
      <c r="QOA23" s="397"/>
      <c r="QOB23" s="397"/>
      <c r="QOC23" s="397"/>
      <c r="QOD23" s="397"/>
      <c r="QOE23" s="397"/>
      <c r="QOF23" s="397"/>
      <c r="QOG23" s="397"/>
      <c r="QOH23" s="397"/>
      <c r="QOI23" s="397"/>
      <c r="QOJ23" s="397"/>
      <c r="QOK23" s="397"/>
      <c r="QOL23" s="397"/>
      <c r="QOM23" s="397"/>
      <c r="QON23" s="397"/>
      <c r="QOO23" s="397"/>
      <c r="QOP23" s="397"/>
      <c r="QOQ23" s="397"/>
      <c r="QOR23" s="397"/>
      <c r="QOS23" s="397"/>
      <c r="QOT23" s="5"/>
      <c r="QOU23" s="5"/>
      <c r="QOV23" s="388"/>
      <c r="QOW23" s="387"/>
      <c r="QOX23" s="387"/>
      <c r="QOY23" s="387"/>
      <c r="QOZ23" s="387"/>
      <c r="QPA23" s="387"/>
      <c r="QPB23" s="387"/>
      <c r="QPC23" s="68"/>
      <c r="QPD23" s="68"/>
      <c r="QPE23" s="68"/>
      <c r="QPF23" s="68"/>
      <c r="QPG23" s="68"/>
      <c r="QPH23" s="112"/>
      <c r="QPI23" s="112"/>
      <c r="QPJ23" s="112"/>
      <c r="QQG23" s="5"/>
      <c r="QQH23" s="397"/>
      <c r="QQI23" s="397"/>
      <c r="QQJ23" s="397"/>
      <c r="QQK23" s="397"/>
      <c r="QQL23" s="397"/>
      <c r="QQM23" s="397"/>
      <c r="QQN23" s="397"/>
      <c r="QQO23" s="397"/>
      <c r="QQP23" s="397"/>
      <c r="QQQ23" s="397"/>
      <c r="QQR23" s="397"/>
      <c r="QQS23" s="397"/>
      <c r="QQT23" s="397"/>
      <c r="QQU23" s="397"/>
      <c r="QQV23" s="397"/>
      <c r="QQW23" s="397"/>
      <c r="QQX23" s="397"/>
      <c r="QQY23" s="397"/>
      <c r="QQZ23" s="397"/>
      <c r="QRA23" s="397"/>
      <c r="QRB23" s="5"/>
      <c r="QRC23" s="5"/>
      <c r="QRD23" s="388"/>
      <c r="QRE23" s="387"/>
      <c r="QRF23" s="387"/>
      <c r="QRG23" s="387"/>
      <c r="QRH23" s="387"/>
      <c r="QRI23" s="387"/>
      <c r="QRJ23" s="387"/>
      <c r="QRK23" s="68"/>
      <c r="QRL23" s="68"/>
      <c r="QRM23" s="68"/>
      <c r="QRN23" s="68"/>
      <c r="QRO23" s="68"/>
      <c r="QRP23" s="112"/>
      <c r="QRQ23" s="112"/>
      <c r="QRR23" s="112"/>
      <c r="QSO23" s="5"/>
      <c r="QSP23" s="397"/>
      <c r="QSQ23" s="397"/>
      <c r="QSR23" s="397"/>
      <c r="QSS23" s="397"/>
      <c r="QST23" s="397"/>
      <c r="QSU23" s="397"/>
      <c r="QSV23" s="397"/>
      <c r="QSW23" s="397"/>
      <c r="QSX23" s="397"/>
      <c r="QSY23" s="397"/>
      <c r="QSZ23" s="397"/>
      <c r="QTA23" s="397"/>
      <c r="QTB23" s="397"/>
      <c r="QTC23" s="397"/>
      <c r="QTD23" s="397"/>
      <c r="QTE23" s="397"/>
      <c r="QTF23" s="397"/>
      <c r="QTG23" s="397"/>
      <c r="QTH23" s="397"/>
      <c r="QTI23" s="397"/>
      <c r="QTJ23" s="5"/>
      <c r="QTK23" s="5"/>
      <c r="QTL23" s="388"/>
      <c r="QTM23" s="387"/>
      <c r="QTN23" s="387"/>
      <c r="QTO23" s="387"/>
      <c r="QTP23" s="387"/>
      <c r="QTQ23" s="387"/>
      <c r="QTR23" s="387"/>
      <c r="QTS23" s="68"/>
      <c r="QTT23" s="68"/>
      <c r="QTU23" s="68"/>
      <c r="QTV23" s="68"/>
      <c r="QTW23" s="68"/>
      <c r="QTX23" s="112"/>
      <c r="QTY23" s="112"/>
      <c r="QTZ23" s="112"/>
      <c r="QUW23" s="5"/>
      <c r="QUX23" s="397"/>
      <c r="QUY23" s="397"/>
      <c r="QUZ23" s="397"/>
      <c r="QVA23" s="397"/>
      <c r="QVB23" s="397"/>
      <c r="QVC23" s="397"/>
      <c r="QVD23" s="397"/>
      <c r="QVE23" s="397"/>
      <c r="QVF23" s="397"/>
      <c r="QVG23" s="397"/>
      <c r="QVH23" s="397"/>
      <c r="QVI23" s="397"/>
      <c r="QVJ23" s="397"/>
      <c r="QVK23" s="397"/>
      <c r="QVL23" s="397"/>
      <c r="QVM23" s="397"/>
      <c r="QVN23" s="397"/>
      <c r="QVO23" s="397"/>
      <c r="QVP23" s="397"/>
      <c r="QVQ23" s="397"/>
      <c r="QVR23" s="5"/>
      <c r="QVS23" s="5"/>
      <c r="QVT23" s="388"/>
      <c r="QVU23" s="387"/>
      <c r="QVV23" s="387"/>
      <c r="QVW23" s="387"/>
      <c r="QVX23" s="387"/>
      <c r="QVY23" s="387"/>
      <c r="QVZ23" s="387"/>
      <c r="QWA23" s="68"/>
      <c r="QWB23" s="68"/>
      <c r="QWC23" s="68"/>
      <c r="QWD23" s="68"/>
      <c r="QWE23" s="68"/>
      <c r="QWF23" s="112"/>
      <c r="QWG23" s="112"/>
      <c r="QWH23" s="112"/>
      <c r="QXE23" s="5"/>
      <c r="QXF23" s="397"/>
      <c r="QXG23" s="397"/>
      <c r="QXH23" s="397"/>
      <c r="QXI23" s="397"/>
      <c r="QXJ23" s="397"/>
      <c r="QXK23" s="397"/>
      <c r="QXL23" s="397"/>
      <c r="QXM23" s="397"/>
      <c r="QXN23" s="397"/>
      <c r="QXO23" s="397"/>
      <c r="QXP23" s="397"/>
      <c r="QXQ23" s="397"/>
      <c r="QXR23" s="397"/>
      <c r="QXS23" s="397"/>
      <c r="QXT23" s="397"/>
      <c r="QXU23" s="397"/>
      <c r="QXV23" s="397"/>
      <c r="QXW23" s="397"/>
      <c r="QXX23" s="397"/>
      <c r="QXY23" s="397"/>
      <c r="QXZ23" s="5"/>
      <c r="QYA23" s="5"/>
      <c r="QYB23" s="388"/>
      <c r="QYC23" s="387"/>
      <c r="QYD23" s="387"/>
      <c r="QYE23" s="387"/>
      <c r="QYF23" s="387"/>
      <c r="QYG23" s="387"/>
      <c r="QYH23" s="387"/>
      <c r="QYI23" s="68"/>
      <c r="QYJ23" s="68"/>
      <c r="QYK23" s="68"/>
      <c r="QYL23" s="68"/>
      <c r="QYM23" s="68"/>
      <c r="QYN23" s="112"/>
      <c r="QYO23" s="112"/>
      <c r="QYP23" s="112"/>
      <c r="QZM23" s="5"/>
      <c r="QZN23" s="397"/>
      <c r="QZO23" s="397"/>
      <c r="QZP23" s="397"/>
      <c r="QZQ23" s="397"/>
      <c r="QZR23" s="397"/>
      <c r="QZS23" s="397"/>
      <c r="QZT23" s="397"/>
      <c r="QZU23" s="397"/>
      <c r="QZV23" s="397"/>
      <c r="QZW23" s="397"/>
      <c r="QZX23" s="397"/>
      <c r="QZY23" s="397"/>
      <c r="QZZ23" s="397"/>
      <c r="RAA23" s="397"/>
      <c r="RAB23" s="397"/>
      <c r="RAC23" s="397"/>
      <c r="RAD23" s="397"/>
      <c r="RAE23" s="397"/>
      <c r="RAF23" s="397"/>
      <c r="RAG23" s="397"/>
      <c r="RAH23" s="5"/>
      <c r="RAI23" s="5"/>
      <c r="RAJ23" s="388"/>
      <c r="RAK23" s="387"/>
      <c r="RAL23" s="387"/>
      <c r="RAM23" s="387"/>
      <c r="RAN23" s="387"/>
      <c r="RAO23" s="387"/>
      <c r="RAP23" s="387"/>
      <c r="RAQ23" s="68"/>
      <c r="RAR23" s="68"/>
      <c r="RAS23" s="68"/>
      <c r="RAT23" s="68"/>
      <c r="RAU23" s="68"/>
      <c r="RAV23" s="112"/>
      <c r="RAW23" s="112"/>
      <c r="RAX23" s="112"/>
      <c r="RBU23" s="5"/>
      <c r="RBV23" s="397"/>
      <c r="RBW23" s="397"/>
      <c r="RBX23" s="397"/>
      <c r="RBY23" s="397"/>
      <c r="RBZ23" s="397"/>
      <c r="RCA23" s="397"/>
      <c r="RCB23" s="397"/>
      <c r="RCC23" s="397"/>
      <c r="RCD23" s="397"/>
      <c r="RCE23" s="397"/>
      <c r="RCF23" s="397"/>
      <c r="RCG23" s="397"/>
      <c r="RCH23" s="397"/>
      <c r="RCI23" s="397"/>
      <c r="RCJ23" s="397"/>
      <c r="RCK23" s="397"/>
      <c r="RCL23" s="397"/>
      <c r="RCM23" s="397"/>
      <c r="RCN23" s="397"/>
      <c r="RCO23" s="397"/>
      <c r="RCP23" s="5"/>
      <c r="RCQ23" s="5"/>
      <c r="RCR23" s="388"/>
      <c r="RCS23" s="387"/>
      <c r="RCT23" s="387"/>
      <c r="RCU23" s="387"/>
      <c r="RCV23" s="387"/>
      <c r="RCW23" s="387"/>
      <c r="RCX23" s="387"/>
      <c r="RCY23" s="68"/>
      <c r="RCZ23" s="68"/>
      <c r="RDA23" s="68"/>
      <c r="RDB23" s="68"/>
      <c r="RDC23" s="68"/>
      <c r="RDD23" s="112"/>
      <c r="RDE23" s="112"/>
      <c r="RDF23" s="112"/>
      <c r="REC23" s="5"/>
      <c r="RED23" s="397"/>
      <c r="REE23" s="397"/>
      <c r="REF23" s="397"/>
      <c r="REG23" s="397"/>
      <c r="REH23" s="397"/>
      <c r="REI23" s="397"/>
      <c r="REJ23" s="397"/>
      <c r="REK23" s="397"/>
      <c r="REL23" s="397"/>
      <c r="REM23" s="397"/>
      <c r="REN23" s="397"/>
      <c r="REO23" s="397"/>
      <c r="REP23" s="397"/>
      <c r="REQ23" s="397"/>
      <c r="RER23" s="397"/>
      <c r="RES23" s="397"/>
      <c r="RET23" s="397"/>
      <c r="REU23" s="397"/>
      <c r="REV23" s="397"/>
      <c r="REW23" s="397"/>
      <c r="REX23" s="5"/>
      <c r="REY23" s="5"/>
      <c r="REZ23" s="388"/>
      <c r="RFA23" s="387"/>
      <c r="RFB23" s="387"/>
      <c r="RFC23" s="387"/>
      <c r="RFD23" s="387"/>
      <c r="RFE23" s="387"/>
      <c r="RFF23" s="387"/>
      <c r="RFG23" s="68"/>
      <c r="RFH23" s="68"/>
      <c r="RFI23" s="68"/>
      <c r="RFJ23" s="68"/>
      <c r="RFK23" s="68"/>
      <c r="RFL23" s="112"/>
      <c r="RFM23" s="112"/>
      <c r="RFN23" s="112"/>
      <c r="RGK23" s="5"/>
      <c r="RGL23" s="397"/>
      <c r="RGM23" s="397"/>
      <c r="RGN23" s="397"/>
      <c r="RGO23" s="397"/>
      <c r="RGP23" s="397"/>
      <c r="RGQ23" s="397"/>
      <c r="RGR23" s="397"/>
      <c r="RGS23" s="397"/>
      <c r="RGT23" s="397"/>
      <c r="RGU23" s="397"/>
      <c r="RGV23" s="397"/>
      <c r="RGW23" s="397"/>
      <c r="RGX23" s="397"/>
      <c r="RGY23" s="397"/>
      <c r="RGZ23" s="397"/>
      <c r="RHA23" s="397"/>
      <c r="RHB23" s="397"/>
      <c r="RHC23" s="397"/>
      <c r="RHD23" s="397"/>
      <c r="RHE23" s="397"/>
      <c r="RHF23" s="5"/>
      <c r="RHG23" s="5"/>
      <c r="RHH23" s="388"/>
      <c r="RHI23" s="387"/>
      <c r="RHJ23" s="387"/>
      <c r="RHK23" s="387"/>
      <c r="RHL23" s="387"/>
      <c r="RHM23" s="387"/>
      <c r="RHN23" s="387"/>
      <c r="RHO23" s="68"/>
      <c r="RHP23" s="68"/>
      <c r="RHQ23" s="68"/>
      <c r="RHR23" s="68"/>
      <c r="RHS23" s="68"/>
      <c r="RHT23" s="112"/>
      <c r="RHU23" s="112"/>
      <c r="RHV23" s="112"/>
      <c r="RIS23" s="5"/>
      <c r="RIT23" s="397"/>
      <c r="RIU23" s="397"/>
      <c r="RIV23" s="397"/>
      <c r="RIW23" s="397"/>
      <c r="RIX23" s="397"/>
      <c r="RIY23" s="397"/>
      <c r="RIZ23" s="397"/>
      <c r="RJA23" s="397"/>
      <c r="RJB23" s="397"/>
      <c r="RJC23" s="397"/>
      <c r="RJD23" s="397"/>
      <c r="RJE23" s="397"/>
      <c r="RJF23" s="397"/>
      <c r="RJG23" s="397"/>
      <c r="RJH23" s="397"/>
      <c r="RJI23" s="397"/>
      <c r="RJJ23" s="397"/>
      <c r="RJK23" s="397"/>
      <c r="RJL23" s="397"/>
      <c r="RJM23" s="397"/>
      <c r="RJN23" s="5"/>
      <c r="RJO23" s="5"/>
      <c r="RJP23" s="388"/>
      <c r="RJQ23" s="387"/>
      <c r="RJR23" s="387"/>
      <c r="RJS23" s="387"/>
      <c r="RJT23" s="387"/>
      <c r="RJU23" s="387"/>
      <c r="RJV23" s="387"/>
      <c r="RJW23" s="68"/>
      <c r="RJX23" s="68"/>
      <c r="RJY23" s="68"/>
      <c r="RJZ23" s="68"/>
      <c r="RKA23" s="68"/>
      <c r="RKB23" s="112"/>
      <c r="RKC23" s="112"/>
      <c r="RKD23" s="112"/>
      <c r="RLA23" s="5"/>
      <c r="RLB23" s="397"/>
      <c r="RLC23" s="397"/>
      <c r="RLD23" s="397"/>
      <c r="RLE23" s="397"/>
      <c r="RLF23" s="397"/>
      <c r="RLG23" s="397"/>
      <c r="RLH23" s="397"/>
      <c r="RLI23" s="397"/>
      <c r="RLJ23" s="397"/>
      <c r="RLK23" s="397"/>
      <c r="RLL23" s="397"/>
      <c r="RLM23" s="397"/>
      <c r="RLN23" s="397"/>
      <c r="RLO23" s="397"/>
      <c r="RLP23" s="397"/>
      <c r="RLQ23" s="397"/>
      <c r="RLR23" s="397"/>
      <c r="RLS23" s="397"/>
      <c r="RLT23" s="397"/>
      <c r="RLU23" s="397"/>
      <c r="RLV23" s="5"/>
      <c r="RLW23" s="5"/>
      <c r="RLX23" s="388"/>
      <c r="RLY23" s="387"/>
      <c r="RLZ23" s="387"/>
      <c r="RMA23" s="387"/>
      <c r="RMB23" s="387"/>
      <c r="RMC23" s="387"/>
      <c r="RMD23" s="387"/>
      <c r="RME23" s="68"/>
      <c r="RMF23" s="68"/>
      <c r="RMG23" s="68"/>
      <c r="RMH23" s="68"/>
      <c r="RMI23" s="68"/>
      <c r="RMJ23" s="112"/>
      <c r="RMK23" s="112"/>
      <c r="RML23" s="112"/>
      <c r="RNI23" s="5"/>
      <c r="RNJ23" s="397"/>
      <c r="RNK23" s="397"/>
      <c r="RNL23" s="397"/>
      <c r="RNM23" s="397"/>
      <c r="RNN23" s="397"/>
      <c r="RNO23" s="397"/>
      <c r="RNP23" s="397"/>
      <c r="RNQ23" s="397"/>
      <c r="RNR23" s="397"/>
      <c r="RNS23" s="397"/>
      <c r="RNT23" s="397"/>
      <c r="RNU23" s="397"/>
      <c r="RNV23" s="397"/>
      <c r="RNW23" s="397"/>
      <c r="RNX23" s="397"/>
      <c r="RNY23" s="397"/>
      <c r="RNZ23" s="397"/>
      <c r="ROA23" s="397"/>
      <c r="ROB23" s="397"/>
      <c r="ROC23" s="397"/>
      <c r="ROD23" s="5"/>
      <c r="ROE23" s="5"/>
      <c r="ROF23" s="388"/>
      <c r="ROG23" s="387"/>
      <c r="ROH23" s="387"/>
      <c r="ROI23" s="387"/>
      <c r="ROJ23" s="387"/>
      <c r="ROK23" s="387"/>
      <c r="ROL23" s="387"/>
      <c r="ROM23" s="68"/>
      <c r="RON23" s="68"/>
      <c r="ROO23" s="68"/>
      <c r="ROP23" s="68"/>
      <c r="ROQ23" s="68"/>
      <c r="ROR23" s="112"/>
      <c r="ROS23" s="112"/>
      <c r="ROT23" s="112"/>
      <c r="RPQ23" s="5"/>
      <c r="RPR23" s="397"/>
      <c r="RPS23" s="397"/>
      <c r="RPT23" s="397"/>
      <c r="RPU23" s="397"/>
      <c r="RPV23" s="397"/>
      <c r="RPW23" s="397"/>
      <c r="RPX23" s="397"/>
      <c r="RPY23" s="397"/>
      <c r="RPZ23" s="397"/>
      <c r="RQA23" s="397"/>
      <c r="RQB23" s="397"/>
      <c r="RQC23" s="397"/>
      <c r="RQD23" s="397"/>
      <c r="RQE23" s="397"/>
      <c r="RQF23" s="397"/>
      <c r="RQG23" s="397"/>
      <c r="RQH23" s="397"/>
      <c r="RQI23" s="397"/>
      <c r="RQJ23" s="397"/>
      <c r="RQK23" s="397"/>
      <c r="RQL23" s="5"/>
      <c r="RQM23" s="5"/>
      <c r="RQN23" s="388"/>
      <c r="RQO23" s="387"/>
      <c r="RQP23" s="387"/>
      <c r="RQQ23" s="387"/>
      <c r="RQR23" s="387"/>
      <c r="RQS23" s="387"/>
      <c r="RQT23" s="387"/>
      <c r="RQU23" s="68"/>
      <c r="RQV23" s="68"/>
      <c r="RQW23" s="68"/>
      <c r="RQX23" s="68"/>
      <c r="RQY23" s="68"/>
      <c r="RQZ23" s="112"/>
      <c r="RRA23" s="112"/>
      <c r="RRB23" s="112"/>
      <c r="RRY23" s="5"/>
      <c r="RRZ23" s="397"/>
      <c r="RSA23" s="397"/>
      <c r="RSB23" s="397"/>
      <c r="RSC23" s="397"/>
      <c r="RSD23" s="397"/>
      <c r="RSE23" s="397"/>
      <c r="RSF23" s="397"/>
      <c r="RSG23" s="397"/>
      <c r="RSH23" s="397"/>
      <c r="RSI23" s="397"/>
      <c r="RSJ23" s="397"/>
      <c r="RSK23" s="397"/>
      <c r="RSL23" s="397"/>
      <c r="RSM23" s="397"/>
      <c r="RSN23" s="397"/>
      <c r="RSO23" s="397"/>
      <c r="RSP23" s="397"/>
      <c r="RSQ23" s="397"/>
      <c r="RSR23" s="397"/>
      <c r="RSS23" s="397"/>
      <c r="RST23" s="5"/>
      <c r="RSU23" s="5"/>
      <c r="RSV23" s="388"/>
      <c r="RSW23" s="387"/>
      <c r="RSX23" s="387"/>
      <c r="RSY23" s="387"/>
      <c r="RSZ23" s="387"/>
      <c r="RTA23" s="387"/>
      <c r="RTB23" s="387"/>
      <c r="RTC23" s="68"/>
      <c r="RTD23" s="68"/>
      <c r="RTE23" s="68"/>
      <c r="RTF23" s="68"/>
      <c r="RTG23" s="68"/>
      <c r="RTH23" s="112"/>
      <c r="RTI23" s="112"/>
      <c r="RTJ23" s="112"/>
      <c r="RUG23" s="5"/>
      <c r="RUH23" s="397"/>
      <c r="RUI23" s="397"/>
      <c r="RUJ23" s="397"/>
      <c r="RUK23" s="397"/>
      <c r="RUL23" s="397"/>
      <c r="RUM23" s="397"/>
      <c r="RUN23" s="397"/>
      <c r="RUO23" s="397"/>
      <c r="RUP23" s="397"/>
      <c r="RUQ23" s="397"/>
      <c r="RUR23" s="397"/>
      <c r="RUS23" s="397"/>
      <c r="RUT23" s="397"/>
      <c r="RUU23" s="397"/>
      <c r="RUV23" s="397"/>
      <c r="RUW23" s="397"/>
      <c r="RUX23" s="397"/>
      <c r="RUY23" s="397"/>
      <c r="RUZ23" s="397"/>
      <c r="RVA23" s="397"/>
      <c r="RVB23" s="5"/>
      <c r="RVC23" s="5"/>
      <c r="RVD23" s="388"/>
      <c r="RVE23" s="387"/>
      <c r="RVF23" s="387"/>
      <c r="RVG23" s="387"/>
      <c r="RVH23" s="387"/>
      <c r="RVI23" s="387"/>
      <c r="RVJ23" s="387"/>
      <c r="RVK23" s="68"/>
      <c r="RVL23" s="68"/>
      <c r="RVM23" s="68"/>
      <c r="RVN23" s="68"/>
      <c r="RVO23" s="68"/>
      <c r="RVP23" s="112"/>
      <c r="RVQ23" s="112"/>
      <c r="RVR23" s="112"/>
      <c r="RWO23" s="5"/>
      <c r="RWP23" s="397"/>
      <c r="RWQ23" s="397"/>
      <c r="RWR23" s="397"/>
      <c r="RWS23" s="397"/>
      <c r="RWT23" s="397"/>
      <c r="RWU23" s="397"/>
      <c r="RWV23" s="397"/>
      <c r="RWW23" s="397"/>
      <c r="RWX23" s="397"/>
      <c r="RWY23" s="397"/>
      <c r="RWZ23" s="397"/>
      <c r="RXA23" s="397"/>
      <c r="RXB23" s="397"/>
      <c r="RXC23" s="397"/>
      <c r="RXD23" s="397"/>
      <c r="RXE23" s="397"/>
      <c r="RXF23" s="397"/>
      <c r="RXG23" s="397"/>
      <c r="RXH23" s="397"/>
      <c r="RXI23" s="397"/>
      <c r="RXJ23" s="5"/>
      <c r="RXK23" s="5"/>
      <c r="RXL23" s="388"/>
      <c r="RXM23" s="387"/>
      <c r="RXN23" s="387"/>
      <c r="RXO23" s="387"/>
      <c r="RXP23" s="387"/>
      <c r="RXQ23" s="387"/>
      <c r="RXR23" s="387"/>
      <c r="RXS23" s="68"/>
      <c r="RXT23" s="68"/>
      <c r="RXU23" s="68"/>
      <c r="RXV23" s="68"/>
      <c r="RXW23" s="68"/>
      <c r="RXX23" s="112"/>
      <c r="RXY23" s="112"/>
      <c r="RXZ23" s="112"/>
      <c r="RYW23" s="5"/>
      <c r="RYX23" s="397"/>
      <c r="RYY23" s="397"/>
      <c r="RYZ23" s="397"/>
      <c r="RZA23" s="397"/>
      <c r="RZB23" s="397"/>
      <c r="RZC23" s="397"/>
      <c r="RZD23" s="397"/>
      <c r="RZE23" s="397"/>
      <c r="RZF23" s="397"/>
      <c r="RZG23" s="397"/>
      <c r="RZH23" s="397"/>
      <c r="RZI23" s="397"/>
      <c r="RZJ23" s="397"/>
      <c r="RZK23" s="397"/>
      <c r="RZL23" s="397"/>
      <c r="RZM23" s="397"/>
      <c r="RZN23" s="397"/>
      <c r="RZO23" s="397"/>
      <c r="RZP23" s="397"/>
      <c r="RZQ23" s="397"/>
      <c r="RZR23" s="5"/>
      <c r="RZS23" s="5"/>
      <c r="RZT23" s="388"/>
      <c r="RZU23" s="387"/>
      <c r="RZV23" s="387"/>
      <c r="RZW23" s="387"/>
      <c r="RZX23" s="387"/>
      <c r="RZY23" s="387"/>
      <c r="RZZ23" s="387"/>
      <c r="SAA23" s="68"/>
      <c r="SAB23" s="68"/>
      <c r="SAC23" s="68"/>
      <c r="SAD23" s="68"/>
      <c r="SAE23" s="68"/>
      <c r="SAF23" s="112"/>
      <c r="SAG23" s="112"/>
      <c r="SAH23" s="112"/>
      <c r="SBE23" s="5"/>
      <c r="SBF23" s="397"/>
      <c r="SBG23" s="397"/>
      <c r="SBH23" s="397"/>
      <c r="SBI23" s="397"/>
      <c r="SBJ23" s="397"/>
      <c r="SBK23" s="397"/>
      <c r="SBL23" s="397"/>
      <c r="SBM23" s="397"/>
      <c r="SBN23" s="397"/>
      <c r="SBO23" s="397"/>
      <c r="SBP23" s="397"/>
      <c r="SBQ23" s="397"/>
      <c r="SBR23" s="397"/>
      <c r="SBS23" s="397"/>
      <c r="SBT23" s="397"/>
      <c r="SBU23" s="397"/>
      <c r="SBV23" s="397"/>
      <c r="SBW23" s="397"/>
      <c r="SBX23" s="397"/>
      <c r="SBY23" s="397"/>
      <c r="SBZ23" s="5"/>
      <c r="SCA23" s="5"/>
      <c r="SCB23" s="388"/>
      <c r="SCC23" s="387"/>
      <c r="SCD23" s="387"/>
      <c r="SCE23" s="387"/>
      <c r="SCF23" s="387"/>
      <c r="SCG23" s="387"/>
      <c r="SCH23" s="387"/>
      <c r="SCI23" s="68"/>
      <c r="SCJ23" s="68"/>
      <c r="SCK23" s="68"/>
      <c r="SCL23" s="68"/>
      <c r="SCM23" s="68"/>
      <c r="SCN23" s="112"/>
      <c r="SCO23" s="112"/>
      <c r="SCP23" s="112"/>
      <c r="SDM23" s="5"/>
      <c r="SDN23" s="397"/>
      <c r="SDO23" s="397"/>
      <c r="SDP23" s="397"/>
      <c r="SDQ23" s="397"/>
      <c r="SDR23" s="397"/>
      <c r="SDS23" s="397"/>
      <c r="SDT23" s="397"/>
      <c r="SDU23" s="397"/>
      <c r="SDV23" s="397"/>
      <c r="SDW23" s="397"/>
      <c r="SDX23" s="397"/>
      <c r="SDY23" s="397"/>
      <c r="SDZ23" s="397"/>
      <c r="SEA23" s="397"/>
      <c r="SEB23" s="397"/>
      <c r="SEC23" s="397"/>
      <c r="SED23" s="397"/>
      <c r="SEE23" s="397"/>
      <c r="SEF23" s="397"/>
      <c r="SEG23" s="397"/>
      <c r="SEH23" s="5"/>
      <c r="SEI23" s="5"/>
      <c r="SEJ23" s="388"/>
      <c r="SEK23" s="387"/>
      <c r="SEL23" s="387"/>
      <c r="SEM23" s="387"/>
      <c r="SEN23" s="387"/>
      <c r="SEO23" s="387"/>
      <c r="SEP23" s="387"/>
      <c r="SEQ23" s="68"/>
      <c r="SER23" s="68"/>
      <c r="SES23" s="68"/>
      <c r="SET23" s="68"/>
      <c r="SEU23" s="68"/>
      <c r="SEV23" s="112"/>
      <c r="SEW23" s="112"/>
      <c r="SEX23" s="112"/>
      <c r="SFU23" s="5"/>
      <c r="SFV23" s="397"/>
      <c r="SFW23" s="397"/>
      <c r="SFX23" s="397"/>
      <c r="SFY23" s="397"/>
      <c r="SFZ23" s="397"/>
      <c r="SGA23" s="397"/>
      <c r="SGB23" s="397"/>
      <c r="SGC23" s="397"/>
      <c r="SGD23" s="397"/>
      <c r="SGE23" s="397"/>
      <c r="SGF23" s="397"/>
      <c r="SGG23" s="397"/>
      <c r="SGH23" s="397"/>
      <c r="SGI23" s="397"/>
      <c r="SGJ23" s="397"/>
      <c r="SGK23" s="397"/>
      <c r="SGL23" s="397"/>
      <c r="SGM23" s="397"/>
      <c r="SGN23" s="397"/>
      <c r="SGO23" s="397"/>
      <c r="SGP23" s="5"/>
      <c r="SGQ23" s="5"/>
      <c r="SGR23" s="388"/>
      <c r="SGS23" s="387"/>
      <c r="SGT23" s="387"/>
      <c r="SGU23" s="387"/>
      <c r="SGV23" s="387"/>
      <c r="SGW23" s="387"/>
      <c r="SGX23" s="387"/>
      <c r="SGY23" s="68"/>
      <c r="SGZ23" s="68"/>
      <c r="SHA23" s="68"/>
      <c r="SHB23" s="68"/>
      <c r="SHC23" s="68"/>
      <c r="SHD23" s="112"/>
      <c r="SHE23" s="112"/>
      <c r="SHF23" s="112"/>
      <c r="SIC23" s="5"/>
      <c r="SID23" s="397"/>
      <c r="SIE23" s="397"/>
      <c r="SIF23" s="397"/>
      <c r="SIG23" s="397"/>
      <c r="SIH23" s="397"/>
      <c r="SII23" s="397"/>
      <c r="SIJ23" s="397"/>
      <c r="SIK23" s="397"/>
      <c r="SIL23" s="397"/>
      <c r="SIM23" s="397"/>
      <c r="SIN23" s="397"/>
      <c r="SIO23" s="397"/>
      <c r="SIP23" s="397"/>
      <c r="SIQ23" s="397"/>
      <c r="SIR23" s="397"/>
      <c r="SIS23" s="397"/>
      <c r="SIT23" s="397"/>
      <c r="SIU23" s="397"/>
      <c r="SIV23" s="397"/>
      <c r="SIW23" s="397"/>
      <c r="SIX23" s="5"/>
      <c r="SIY23" s="5"/>
      <c r="SIZ23" s="388"/>
      <c r="SJA23" s="387"/>
      <c r="SJB23" s="387"/>
      <c r="SJC23" s="387"/>
      <c r="SJD23" s="387"/>
      <c r="SJE23" s="387"/>
      <c r="SJF23" s="387"/>
      <c r="SJG23" s="68"/>
      <c r="SJH23" s="68"/>
      <c r="SJI23" s="68"/>
      <c r="SJJ23" s="68"/>
      <c r="SJK23" s="68"/>
      <c r="SJL23" s="112"/>
      <c r="SJM23" s="112"/>
      <c r="SJN23" s="112"/>
      <c r="SKK23" s="5"/>
      <c r="SKL23" s="397"/>
      <c r="SKM23" s="397"/>
      <c r="SKN23" s="397"/>
      <c r="SKO23" s="397"/>
      <c r="SKP23" s="397"/>
      <c r="SKQ23" s="397"/>
      <c r="SKR23" s="397"/>
      <c r="SKS23" s="397"/>
      <c r="SKT23" s="397"/>
      <c r="SKU23" s="397"/>
      <c r="SKV23" s="397"/>
      <c r="SKW23" s="397"/>
      <c r="SKX23" s="397"/>
      <c r="SKY23" s="397"/>
      <c r="SKZ23" s="397"/>
      <c r="SLA23" s="397"/>
      <c r="SLB23" s="397"/>
      <c r="SLC23" s="397"/>
      <c r="SLD23" s="397"/>
      <c r="SLE23" s="397"/>
      <c r="SLF23" s="5"/>
      <c r="SLG23" s="5"/>
      <c r="SLH23" s="388"/>
      <c r="SLI23" s="387"/>
      <c r="SLJ23" s="387"/>
      <c r="SLK23" s="387"/>
      <c r="SLL23" s="387"/>
      <c r="SLM23" s="387"/>
      <c r="SLN23" s="387"/>
      <c r="SLO23" s="68"/>
      <c r="SLP23" s="68"/>
      <c r="SLQ23" s="68"/>
      <c r="SLR23" s="68"/>
      <c r="SLS23" s="68"/>
      <c r="SLT23" s="112"/>
      <c r="SLU23" s="112"/>
      <c r="SLV23" s="112"/>
      <c r="SMS23" s="5"/>
      <c r="SMT23" s="397"/>
      <c r="SMU23" s="397"/>
      <c r="SMV23" s="397"/>
      <c r="SMW23" s="397"/>
      <c r="SMX23" s="397"/>
      <c r="SMY23" s="397"/>
      <c r="SMZ23" s="397"/>
      <c r="SNA23" s="397"/>
      <c r="SNB23" s="397"/>
      <c r="SNC23" s="397"/>
      <c r="SND23" s="397"/>
      <c r="SNE23" s="397"/>
      <c r="SNF23" s="397"/>
      <c r="SNG23" s="397"/>
      <c r="SNH23" s="397"/>
      <c r="SNI23" s="397"/>
      <c r="SNJ23" s="397"/>
      <c r="SNK23" s="397"/>
      <c r="SNL23" s="397"/>
      <c r="SNM23" s="397"/>
      <c r="SNN23" s="5"/>
      <c r="SNO23" s="5"/>
      <c r="SNP23" s="388"/>
      <c r="SNQ23" s="387"/>
      <c r="SNR23" s="387"/>
      <c r="SNS23" s="387"/>
      <c r="SNT23" s="387"/>
      <c r="SNU23" s="387"/>
      <c r="SNV23" s="387"/>
      <c r="SNW23" s="68"/>
      <c r="SNX23" s="68"/>
      <c r="SNY23" s="68"/>
      <c r="SNZ23" s="68"/>
      <c r="SOA23" s="68"/>
      <c r="SOB23" s="112"/>
      <c r="SOC23" s="112"/>
      <c r="SOD23" s="112"/>
      <c r="SPA23" s="5"/>
      <c r="SPB23" s="397"/>
      <c r="SPC23" s="397"/>
      <c r="SPD23" s="397"/>
      <c r="SPE23" s="397"/>
      <c r="SPF23" s="397"/>
      <c r="SPG23" s="397"/>
      <c r="SPH23" s="397"/>
      <c r="SPI23" s="397"/>
      <c r="SPJ23" s="397"/>
      <c r="SPK23" s="397"/>
      <c r="SPL23" s="397"/>
      <c r="SPM23" s="397"/>
      <c r="SPN23" s="397"/>
      <c r="SPO23" s="397"/>
      <c r="SPP23" s="397"/>
      <c r="SPQ23" s="397"/>
      <c r="SPR23" s="397"/>
      <c r="SPS23" s="397"/>
      <c r="SPT23" s="397"/>
      <c r="SPU23" s="397"/>
      <c r="SPV23" s="5"/>
      <c r="SPW23" s="5"/>
      <c r="SPX23" s="388"/>
      <c r="SPY23" s="387"/>
      <c r="SPZ23" s="387"/>
      <c r="SQA23" s="387"/>
      <c r="SQB23" s="387"/>
      <c r="SQC23" s="387"/>
      <c r="SQD23" s="387"/>
      <c r="SQE23" s="68"/>
      <c r="SQF23" s="68"/>
      <c r="SQG23" s="68"/>
      <c r="SQH23" s="68"/>
      <c r="SQI23" s="68"/>
      <c r="SQJ23" s="112"/>
      <c r="SQK23" s="112"/>
      <c r="SQL23" s="112"/>
      <c r="SRI23" s="5"/>
      <c r="SRJ23" s="397"/>
      <c r="SRK23" s="397"/>
      <c r="SRL23" s="397"/>
      <c r="SRM23" s="397"/>
      <c r="SRN23" s="397"/>
      <c r="SRO23" s="397"/>
      <c r="SRP23" s="397"/>
      <c r="SRQ23" s="397"/>
      <c r="SRR23" s="397"/>
      <c r="SRS23" s="397"/>
      <c r="SRT23" s="397"/>
      <c r="SRU23" s="397"/>
      <c r="SRV23" s="397"/>
      <c r="SRW23" s="397"/>
      <c r="SRX23" s="397"/>
      <c r="SRY23" s="397"/>
      <c r="SRZ23" s="397"/>
      <c r="SSA23" s="397"/>
      <c r="SSB23" s="397"/>
      <c r="SSC23" s="397"/>
      <c r="SSD23" s="5"/>
      <c r="SSE23" s="5"/>
      <c r="SSF23" s="388"/>
      <c r="SSG23" s="387"/>
      <c r="SSH23" s="387"/>
      <c r="SSI23" s="387"/>
      <c r="SSJ23" s="387"/>
      <c r="SSK23" s="387"/>
      <c r="SSL23" s="387"/>
      <c r="SSM23" s="68"/>
      <c r="SSN23" s="68"/>
      <c r="SSO23" s="68"/>
      <c r="SSP23" s="68"/>
      <c r="SSQ23" s="68"/>
      <c r="SSR23" s="112"/>
      <c r="SSS23" s="112"/>
      <c r="SST23" s="112"/>
      <c r="STQ23" s="5"/>
      <c r="STR23" s="397"/>
      <c r="STS23" s="397"/>
      <c r="STT23" s="397"/>
      <c r="STU23" s="397"/>
      <c r="STV23" s="397"/>
      <c r="STW23" s="397"/>
      <c r="STX23" s="397"/>
      <c r="STY23" s="397"/>
      <c r="STZ23" s="397"/>
      <c r="SUA23" s="397"/>
      <c r="SUB23" s="397"/>
      <c r="SUC23" s="397"/>
      <c r="SUD23" s="397"/>
      <c r="SUE23" s="397"/>
      <c r="SUF23" s="397"/>
      <c r="SUG23" s="397"/>
      <c r="SUH23" s="397"/>
      <c r="SUI23" s="397"/>
      <c r="SUJ23" s="397"/>
      <c r="SUK23" s="397"/>
      <c r="SUL23" s="5"/>
      <c r="SUM23" s="5"/>
      <c r="SUN23" s="388"/>
      <c r="SUO23" s="387"/>
      <c r="SUP23" s="387"/>
      <c r="SUQ23" s="387"/>
      <c r="SUR23" s="387"/>
      <c r="SUS23" s="387"/>
      <c r="SUT23" s="387"/>
      <c r="SUU23" s="68"/>
      <c r="SUV23" s="68"/>
      <c r="SUW23" s="68"/>
      <c r="SUX23" s="68"/>
      <c r="SUY23" s="68"/>
      <c r="SUZ23" s="112"/>
      <c r="SVA23" s="112"/>
      <c r="SVB23" s="112"/>
      <c r="SVY23" s="5"/>
      <c r="SVZ23" s="397"/>
      <c r="SWA23" s="397"/>
      <c r="SWB23" s="397"/>
      <c r="SWC23" s="397"/>
      <c r="SWD23" s="397"/>
      <c r="SWE23" s="397"/>
      <c r="SWF23" s="397"/>
      <c r="SWG23" s="397"/>
      <c r="SWH23" s="397"/>
      <c r="SWI23" s="397"/>
      <c r="SWJ23" s="397"/>
      <c r="SWK23" s="397"/>
      <c r="SWL23" s="397"/>
      <c r="SWM23" s="397"/>
      <c r="SWN23" s="397"/>
      <c r="SWO23" s="397"/>
      <c r="SWP23" s="397"/>
      <c r="SWQ23" s="397"/>
      <c r="SWR23" s="397"/>
      <c r="SWS23" s="397"/>
      <c r="SWT23" s="5"/>
      <c r="SWU23" s="5"/>
      <c r="SWV23" s="388"/>
      <c r="SWW23" s="387"/>
      <c r="SWX23" s="387"/>
      <c r="SWY23" s="387"/>
      <c r="SWZ23" s="387"/>
      <c r="SXA23" s="387"/>
      <c r="SXB23" s="387"/>
      <c r="SXC23" s="68"/>
      <c r="SXD23" s="68"/>
      <c r="SXE23" s="68"/>
      <c r="SXF23" s="68"/>
      <c r="SXG23" s="68"/>
      <c r="SXH23" s="112"/>
      <c r="SXI23" s="112"/>
      <c r="SXJ23" s="112"/>
      <c r="SYG23" s="5"/>
      <c r="SYH23" s="397"/>
      <c r="SYI23" s="397"/>
      <c r="SYJ23" s="397"/>
      <c r="SYK23" s="397"/>
      <c r="SYL23" s="397"/>
      <c r="SYM23" s="397"/>
      <c r="SYN23" s="397"/>
      <c r="SYO23" s="397"/>
      <c r="SYP23" s="397"/>
      <c r="SYQ23" s="397"/>
      <c r="SYR23" s="397"/>
      <c r="SYS23" s="397"/>
      <c r="SYT23" s="397"/>
      <c r="SYU23" s="397"/>
      <c r="SYV23" s="397"/>
      <c r="SYW23" s="397"/>
      <c r="SYX23" s="397"/>
      <c r="SYY23" s="397"/>
      <c r="SYZ23" s="397"/>
      <c r="SZA23" s="397"/>
      <c r="SZB23" s="5"/>
      <c r="SZC23" s="5"/>
      <c r="SZD23" s="388"/>
      <c r="SZE23" s="387"/>
      <c r="SZF23" s="387"/>
      <c r="SZG23" s="387"/>
      <c r="SZH23" s="387"/>
      <c r="SZI23" s="387"/>
      <c r="SZJ23" s="387"/>
      <c r="SZK23" s="68"/>
      <c r="SZL23" s="68"/>
      <c r="SZM23" s="68"/>
      <c r="SZN23" s="68"/>
      <c r="SZO23" s="68"/>
      <c r="SZP23" s="112"/>
      <c r="SZQ23" s="112"/>
      <c r="SZR23" s="112"/>
      <c r="TAO23" s="5"/>
      <c r="TAP23" s="397"/>
      <c r="TAQ23" s="397"/>
      <c r="TAR23" s="397"/>
      <c r="TAS23" s="397"/>
      <c r="TAT23" s="397"/>
      <c r="TAU23" s="397"/>
      <c r="TAV23" s="397"/>
      <c r="TAW23" s="397"/>
      <c r="TAX23" s="397"/>
      <c r="TAY23" s="397"/>
      <c r="TAZ23" s="397"/>
      <c r="TBA23" s="397"/>
      <c r="TBB23" s="397"/>
      <c r="TBC23" s="397"/>
      <c r="TBD23" s="397"/>
      <c r="TBE23" s="397"/>
      <c r="TBF23" s="397"/>
      <c r="TBG23" s="397"/>
      <c r="TBH23" s="397"/>
      <c r="TBI23" s="397"/>
      <c r="TBJ23" s="5"/>
      <c r="TBK23" s="5"/>
      <c r="TBL23" s="388"/>
      <c r="TBM23" s="387"/>
      <c r="TBN23" s="387"/>
      <c r="TBO23" s="387"/>
      <c r="TBP23" s="387"/>
      <c r="TBQ23" s="387"/>
      <c r="TBR23" s="387"/>
      <c r="TBS23" s="68"/>
      <c r="TBT23" s="68"/>
      <c r="TBU23" s="68"/>
      <c r="TBV23" s="68"/>
      <c r="TBW23" s="68"/>
      <c r="TBX23" s="112"/>
      <c r="TBY23" s="112"/>
      <c r="TBZ23" s="112"/>
      <c r="TCW23" s="5"/>
      <c r="TCX23" s="397"/>
      <c r="TCY23" s="397"/>
      <c r="TCZ23" s="397"/>
      <c r="TDA23" s="397"/>
      <c r="TDB23" s="397"/>
      <c r="TDC23" s="397"/>
      <c r="TDD23" s="397"/>
      <c r="TDE23" s="397"/>
      <c r="TDF23" s="397"/>
      <c r="TDG23" s="397"/>
      <c r="TDH23" s="397"/>
      <c r="TDI23" s="397"/>
      <c r="TDJ23" s="397"/>
      <c r="TDK23" s="397"/>
      <c r="TDL23" s="397"/>
      <c r="TDM23" s="397"/>
      <c r="TDN23" s="397"/>
      <c r="TDO23" s="397"/>
      <c r="TDP23" s="397"/>
      <c r="TDQ23" s="397"/>
      <c r="TDR23" s="5"/>
      <c r="TDS23" s="5"/>
      <c r="TDT23" s="388"/>
      <c r="TDU23" s="387"/>
      <c r="TDV23" s="387"/>
      <c r="TDW23" s="387"/>
      <c r="TDX23" s="387"/>
      <c r="TDY23" s="387"/>
      <c r="TDZ23" s="387"/>
      <c r="TEA23" s="68"/>
      <c r="TEB23" s="68"/>
      <c r="TEC23" s="68"/>
      <c r="TED23" s="68"/>
      <c r="TEE23" s="68"/>
      <c r="TEF23" s="112"/>
      <c r="TEG23" s="112"/>
      <c r="TEH23" s="112"/>
      <c r="TFE23" s="5"/>
      <c r="TFF23" s="397"/>
      <c r="TFG23" s="397"/>
      <c r="TFH23" s="397"/>
      <c r="TFI23" s="397"/>
      <c r="TFJ23" s="397"/>
      <c r="TFK23" s="397"/>
      <c r="TFL23" s="397"/>
      <c r="TFM23" s="397"/>
      <c r="TFN23" s="397"/>
      <c r="TFO23" s="397"/>
      <c r="TFP23" s="397"/>
      <c r="TFQ23" s="397"/>
      <c r="TFR23" s="397"/>
      <c r="TFS23" s="397"/>
      <c r="TFT23" s="397"/>
      <c r="TFU23" s="397"/>
      <c r="TFV23" s="397"/>
      <c r="TFW23" s="397"/>
      <c r="TFX23" s="397"/>
      <c r="TFY23" s="397"/>
      <c r="TFZ23" s="5"/>
      <c r="TGA23" s="5"/>
      <c r="TGB23" s="388"/>
      <c r="TGC23" s="387"/>
      <c r="TGD23" s="387"/>
      <c r="TGE23" s="387"/>
      <c r="TGF23" s="387"/>
      <c r="TGG23" s="387"/>
      <c r="TGH23" s="387"/>
      <c r="TGI23" s="68"/>
      <c r="TGJ23" s="68"/>
      <c r="TGK23" s="68"/>
      <c r="TGL23" s="68"/>
      <c r="TGM23" s="68"/>
      <c r="TGN23" s="112"/>
      <c r="TGO23" s="112"/>
      <c r="TGP23" s="112"/>
      <c r="THM23" s="5"/>
      <c r="THN23" s="397"/>
      <c r="THO23" s="397"/>
      <c r="THP23" s="397"/>
      <c r="THQ23" s="397"/>
      <c r="THR23" s="397"/>
      <c r="THS23" s="397"/>
      <c r="THT23" s="397"/>
      <c r="THU23" s="397"/>
      <c r="THV23" s="397"/>
      <c r="THW23" s="397"/>
      <c r="THX23" s="397"/>
      <c r="THY23" s="397"/>
      <c r="THZ23" s="397"/>
      <c r="TIA23" s="397"/>
      <c r="TIB23" s="397"/>
      <c r="TIC23" s="397"/>
      <c r="TID23" s="397"/>
      <c r="TIE23" s="397"/>
      <c r="TIF23" s="397"/>
      <c r="TIG23" s="397"/>
      <c r="TIH23" s="5"/>
      <c r="TII23" s="5"/>
      <c r="TIJ23" s="388"/>
      <c r="TIK23" s="387"/>
      <c r="TIL23" s="387"/>
      <c r="TIM23" s="387"/>
      <c r="TIN23" s="387"/>
      <c r="TIO23" s="387"/>
      <c r="TIP23" s="387"/>
      <c r="TIQ23" s="68"/>
      <c r="TIR23" s="68"/>
      <c r="TIS23" s="68"/>
      <c r="TIT23" s="68"/>
      <c r="TIU23" s="68"/>
      <c r="TIV23" s="112"/>
      <c r="TIW23" s="112"/>
      <c r="TIX23" s="112"/>
      <c r="TJU23" s="5"/>
      <c r="TJV23" s="397"/>
      <c r="TJW23" s="397"/>
      <c r="TJX23" s="397"/>
      <c r="TJY23" s="397"/>
      <c r="TJZ23" s="397"/>
      <c r="TKA23" s="397"/>
      <c r="TKB23" s="397"/>
      <c r="TKC23" s="397"/>
      <c r="TKD23" s="397"/>
      <c r="TKE23" s="397"/>
      <c r="TKF23" s="397"/>
      <c r="TKG23" s="397"/>
      <c r="TKH23" s="397"/>
      <c r="TKI23" s="397"/>
      <c r="TKJ23" s="397"/>
      <c r="TKK23" s="397"/>
      <c r="TKL23" s="397"/>
      <c r="TKM23" s="397"/>
      <c r="TKN23" s="397"/>
      <c r="TKO23" s="397"/>
      <c r="TKP23" s="5"/>
      <c r="TKQ23" s="5"/>
      <c r="TKR23" s="388"/>
      <c r="TKS23" s="387"/>
      <c r="TKT23" s="387"/>
      <c r="TKU23" s="387"/>
      <c r="TKV23" s="387"/>
      <c r="TKW23" s="387"/>
      <c r="TKX23" s="387"/>
      <c r="TKY23" s="68"/>
      <c r="TKZ23" s="68"/>
      <c r="TLA23" s="68"/>
      <c r="TLB23" s="68"/>
      <c r="TLC23" s="68"/>
      <c r="TLD23" s="112"/>
      <c r="TLE23" s="112"/>
      <c r="TLF23" s="112"/>
      <c r="TMC23" s="5"/>
      <c r="TMD23" s="397"/>
      <c r="TME23" s="397"/>
      <c r="TMF23" s="397"/>
      <c r="TMG23" s="397"/>
      <c r="TMH23" s="397"/>
      <c r="TMI23" s="397"/>
      <c r="TMJ23" s="397"/>
      <c r="TMK23" s="397"/>
      <c r="TML23" s="397"/>
      <c r="TMM23" s="397"/>
      <c r="TMN23" s="397"/>
      <c r="TMO23" s="397"/>
      <c r="TMP23" s="397"/>
      <c r="TMQ23" s="397"/>
      <c r="TMR23" s="397"/>
      <c r="TMS23" s="397"/>
      <c r="TMT23" s="397"/>
      <c r="TMU23" s="397"/>
      <c r="TMV23" s="397"/>
      <c r="TMW23" s="397"/>
      <c r="TMX23" s="5"/>
      <c r="TMY23" s="5"/>
      <c r="TMZ23" s="388"/>
      <c r="TNA23" s="387"/>
      <c r="TNB23" s="387"/>
      <c r="TNC23" s="387"/>
      <c r="TND23" s="387"/>
      <c r="TNE23" s="387"/>
      <c r="TNF23" s="387"/>
      <c r="TNG23" s="68"/>
      <c r="TNH23" s="68"/>
      <c r="TNI23" s="68"/>
      <c r="TNJ23" s="68"/>
      <c r="TNK23" s="68"/>
      <c r="TNL23" s="112"/>
      <c r="TNM23" s="112"/>
      <c r="TNN23" s="112"/>
      <c r="TOK23" s="5"/>
      <c r="TOL23" s="397"/>
      <c r="TOM23" s="397"/>
      <c r="TON23" s="397"/>
      <c r="TOO23" s="397"/>
      <c r="TOP23" s="397"/>
      <c r="TOQ23" s="397"/>
      <c r="TOR23" s="397"/>
      <c r="TOS23" s="397"/>
      <c r="TOT23" s="397"/>
      <c r="TOU23" s="397"/>
      <c r="TOV23" s="397"/>
      <c r="TOW23" s="397"/>
      <c r="TOX23" s="397"/>
      <c r="TOY23" s="397"/>
      <c r="TOZ23" s="397"/>
      <c r="TPA23" s="397"/>
      <c r="TPB23" s="397"/>
      <c r="TPC23" s="397"/>
      <c r="TPD23" s="397"/>
      <c r="TPE23" s="397"/>
      <c r="TPF23" s="5"/>
      <c r="TPG23" s="5"/>
      <c r="TPH23" s="388"/>
      <c r="TPI23" s="387"/>
      <c r="TPJ23" s="387"/>
      <c r="TPK23" s="387"/>
      <c r="TPL23" s="387"/>
      <c r="TPM23" s="387"/>
      <c r="TPN23" s="387"/>
      <c r="TPO23" s="68"/>
      <c r="TPP23" s="68"/>
      <c r="TPQ23" s="68"/>
      <c r="TPR23" s="68"/>
      <c r="TPS23" s="68"/>
      <c r="TPT23" s="112"/>
      <c r="TPU23" s="112"/>
      <c r="TPV23" s="112"/>
      <c r="TQS23" s="5"/>
      <c r="TQT23" s="397"/>
      <c r="TQU23" s="397"/>
      <c r="TQV23" s="397"/>
      <c r="TQW23" s="397"/>
      <c r="TQX23" s="397"/>
      <c r="TQY23" s="397"/>
      <c r="TQZ23" s="397"/>
      <c r="TRA23" s="397"/>
      <c r="TRB23" s="397"/>
      <c r="TRC23" s="397"/>
      <c r="TRD23" s="397"/>
      <c r="TRE23" s="397"/>
      <c r="TRF23" s="397"/>
      <c r="TRG23" s="397"/>
      <c r="TRH23" s="397"/>
      <c r="TRI23" s="397"/>
      <c r="TRJ23" s="397"/>
      <c r="TRK23" s="397"/>
      <c r="TRL23" s="397"/>
      <c r="TRM23" s="397"/>
      <c r="TRN23" s="5"/>
      <c r="TRO23" s="5"/>
      <c r="TRP23" s="388"/>
      <c r="TRQ23" s="387"/>
      <c r="TRR23" s="387"/>
      <c r="TRS23" s="387"/>
      <c r="TRT23" s="387"/>
      <c r="TRU23" s="387"/>
      <c r="TRV23" s="387"/>
      <c r="TRW23" s="68"/>
      <c r="TRX23" s="68"/>
      <c r="TRY23" s="68"/>
      <c r="TRZ23" s="68"/>
      <c r="TSA23" s="68"/>
      <c r="TSB23" s="112"/>
      <c r="TSC23" s="112"/>
      <c r="TSD23" s="112"/>
      <c r="TTA23" s="5"/>
      <c r="TTB23" s="397"/>
      <c r="TTC23" s="397"/>
      <c r="TTD23" s="397"/>
      <c r="TTE23" s="397"/>
      <c r="TTF23" s="397"/>
      <c r="TTG23" s="397"/>
      <c r="TTH23" s="397"/>
      <c r="TTI23" s="397"/>
      <c r="TTJ23" s="397"/>
      <c r="TTK23" s="397"/>
      <c r="TTL23" s="397"/>
      <c r="TTM23" s="397"/>
      <c r="TTN23" s="397"/>
      <c r="TTO23" s="397"/>
      <c r="TTP23" s="397"/>
      <c r="TTQ23" s="397"/>
      <c r="TTR23" s="397"/>
      <c r="TTS23" s="397"/>
      <c r="TTT23" s="397"/>
      <c r="TTU23" s="397"/>
      <c r="TTV23" s="5"/>
      <c r="TTW23" s="5"/>
      <c r="TTX23" s="388"/>
      <c r="TTY23" s="387"/>
      <c r="TTZ23" s="387"/>
      <c r="TUA23" s="387"/>
      <c r="TUB23" s="387"/>
      <c r="TUC23" s="387"/>
      <c r="TUD23" s="387"/>
      <c r="TUE23" s="68"/>
      <c r="TUF23" s="68"/>
      <c r="TUG23" s="68"/>
      <c r="TUH23" s="68"/>
      <c r="TUI23" s="68"/>
      <c r="TUJ23" s="112"/>
      <c r="TUK23" s="112"/>
      <c r="TUL23" s="112"/>
      <c r="TVI23" s="5"/>
      <c r="TVJ23" s="397"/>
      <c r="TVK23" s="397"/>
      <c r="TVL23" s="397"/>
      <c r="TVM23" s="397"/>
      <c r="TVN23" s="397"/>
      <c r="TVO23" s="397"/>
      <c r="TVP23" s="397"/>
      <c r="TVQ23" s="397"/>
      <c r="TVR23" s="397"/>
      <c r="TVS23" s="397"/>
      <c r="TVT23" s="397"/>
      <c r="TVU23" s="397"/>
      <c r="TVV23" s="397"/>
      <c r="TVW23" s="397"/>
      <c r="TVX23" s="397"/>
      <c r="TVY23" s="397"/>
      <c r="TVZ23" s="397"/>
      <c r="TWA23" s="397"/>
      <c r="TWB23" s="397"/>
      <c r="TWC23" s="397"/>
      <c r="TWD23" s="5"/>
      <c r="TWE23" s="5"/>
      <c r="TWF23" s="388"/>
      <c r="TWG23" s="387"/>
      <c r="TWH23" s="387"/>
      <c r="TWI23" s="387"/>
      <c r="TWJ23" s="387"/>
      <c r="TWK23" s="387"/>
      <c r="TWL23" s="387"/>
      <c r="TWM23" s="68"/>
      <c r="TWN23" s="68"/>
      <c r="TWO23" s="68"/>
      <c r="TWP23" s="68"/>
      <c r="TWQ23" s="68"/>
      <c r="TWR23" s="112"/>
      <c r="TWS23" s="112"/>
      <c r="TWT23" s="112"/>
      <c r="TXQ23" s="5"/>
      <c r="TXR23" s="397"/>
      <c r="TXS23" s="397"/>
      <c r="TXT23" s="397"/>
      <c r="TXU23" s="397"/>
      <c r="TXV23" s="397"/>
      <c r="TXW23" s="397"/>
      <c r="TXX23" s="397"/>
      <c r="TXY23" s="397"/>
      <c r="TXZ23" s="397"/>
      <c r="TYA23" s="397"/>
      <c r="TYB23" s="397"/>
      <c r="TYC23" s="397"/>
      <c r="TYD23" s="397"/>
      <c r="TYE23" s="397"/>
      <c r="TYF23" s="397"/>
      <c r="TYG23" s="397"/>
      <c r="TYH23" s="397"/>
      <c r="TYI23" s="397"/>
      <c r="TYJ23" s="397"/>
      <c r="TYK23" s="397"/>
      <c r="TYL23" s="5"/>
      <c r="TYM23" s="5"/>
      <c r="TYN23" s="388"/>
      <c r="TYO23" s="387"/>
      <c r="TYP23" s="387"/>
      <c r="TYQ23" s="387"/>
      <c r="TYR23" s="387"/>
      <c r="TYS23" s="387"/>
      <c r="TYT23" s="387"/>
      <c r="TYU23" s="68"/>
      <c r="TYV23" s="68"/>
      <c r="TYW23" s="68"/>
      <c r="TYX23" s="68"/>
      <c r="TYY23" s="68"/>
      <c r="TYZ23" s="112"/>
      <c r="TZA23" s="112"/>
      <c r="TZB23" s="112"/>
      <c r="TZY23" s="5"/>
      <c r="TZZ23" s="397"/>
      <c r="UAA23" s="397"/>
      <c r="UAB23" s="397"/>
      <c r="UAC23" s="397"/>
      <c r="UAD23" s="397"/>
      <c r="UAE23" s="397"/>
      <c r="UAF23" s="397"/>
      <c r="UAG23" s="397"/>
      <c r="UAH23" s="397"/>
      <c r="UAI23" s="397"/>
      <c r="UAJ23" s="397"/>
      <c r="UAK23" s="397"/>
      <c r="UAL23" s="397"/>
      <c r="UAM23" s="397"/>
      <c r="UAN23" s="397"/>
      <c r="UAO23" s="397"/>
      <c r="UAP23" s="397"/>
      <c r="UAQ23" s="397"/>
      <c r="UAR23" s="397"/>
      <c r="UAS23" s="397"/>
      <c r="UAT23" s="5"/>
      <c r="UAU23" s="5"/>
      <c r="UAV23" s="388"/>
      <c r="UAW23" s="387"/>
      <c r="UAX23" s="387"/>
      <c r="UAY23" s="387"/>
      <c r="UAZ23" s="387"/>
      <c r="UBA23" s="387"/>
      <c r="UBB23" s="387"/>
      <c r="UBC23" s="68"/>
      <c r="UBD23" s="68"/>
      <c r="UBE23" s="68"/>
      <c r="UBF23" s="68"/>
      <c r="UBG23" s="68"/>
      <c r="UBH23" s="112"/>
      <c r="UBI23" s="112"/>
      <c r="UBJ23" s="112"/>
      <c r="UCG23" s="5"/>
      <c r="UCH23" s="397"/>
      <c r="UCI23" s="397"/>
      <c r="UCJ23" s="397"/>
      <c r="UCK23" s="397"/>
      <c r="UCL23" s="397"/>
      <c r="UCM23" s="397"/>
      <c r="UCN23" s="397"/>
      <c r="UCO23" s="397"/>
      <c r="UCP23" s="397"/>
      <c r="UCQ23" s="397"/>
      <c r="UCR23" s="397"/>
      <c r="UCS23" s="397"/>
      <c r="UCT23" s="397"/>
      <c r="UCU23" s="397"/>
      <c r="UCV23" s="397"/>
      <c r="UCW23" s="397"/>
      <c r="UCX23" s="397"/>
      <c r="UCY23" s="397"/>
      <c r="UCZ23" s="397"/>
      <c r="UDA23" s="397"/>
      <c r="UDB23" s="5"/>
      <c r="UDC23" s="5"/>
      <c r="UDD23" s="388"/>
      <c r="UDE23" s="387"/>
      <c r="UDF23" s="387"/>
      <c r="UDG23" s="387"/>
      <c r="UDH23" s="387"/>
      <c r="UDI23" s="387"/>
      <c r="UDJ23" s="387"/>
      <c r="UDK23" s="68"/>
      <c r="UDL23" s="68"/>
      <c r="UDM23" s="68"/>
      <c r="UDN23" s="68"/>
      <c r="UDO23" s="68"/>
      <c r="UDP23" s="112"/>
      <c r="UDQ23" s="112"/>
      <c r="UDR23" s="112"/>
      <c r="UEO23" s="5"/>
      <c r="UEP23" s="397"/>
      <c r="UEQ23" s="397"/>
      <c r="UER23" s="397"/>
      <c r="UES23" s="397"/>
      <c r="UET23" s="397"/>
      <c r="UEU23" s="397"/>
      <c r="UEV23" s="397"/>
      <c r="UEW23" s="397"/>
      <c r="UEX23" s="397"/>
      <c r="UEY23" s="397"/>
      <c r="UEZ23" s="397"/>
      <c r="UFA23" s="397"/>
      <c r="UFB23" s="397"/>
      <c r="UFC23" s="397"/>
      <c r="UFD23" s="397"/>
      <c r="UFE23" s="397"/>
      <c r="UFF23" s="397"/>
      <c r="UFG23" s="397"/>
      <c r="UFH23" s="397"/>
      <c r="UFI23" s="397"/>
      <c r="UFJ23" s="5"/>
      <c r="UFK23" s="5"/>
      <c r="UFL23" s="388"/>
      <c r="UFM23" s="387"/>
      <c r="UFN23" s="387"/>
      <c r="UFO23" s="387"/>
      <c r="UFP23" s="387"/>
      <c r="UFQ23" s="387"/>
      <c r="UFR23" s="387"/>
      <c r="UFS23" s="68"/>
      <c r="UFT23" s="68"/>
      <c r="UFU23" s="68"/>
      <c r="UFV23" s="68"/>
      <c r="UFW23" s="68"/>
      <c r="UFX23" s="112"/>
      <c r="UFY23" s="112"/>
      <c r="UFZ23" s="112"/>
      <c r="UGW23" s="5"/>
      <c r="UGX23" s="397"/>
      <c r="UGY23" s="397"/>
      <c r="UGZ23" s="397"/>
      <c r="UHA23" s="397"/>
      <c r="UHB23" s="397"/>
      <c r="UHC23" s="397"/>
      <c r="UHD23" s="397"/>
      <c r="UHE23" s="397"/>
      <c r="UHF23" s="397"/>
      <c r="UHG23" s="397"/>
      <c r="UHH23" s="397"/>
      <c r="UHI23" s="397"/>
      <c r="UHJ23" s="397"/>
      <c r="UHK23" s="397"/>
      <c r="UHL23" s="397"/>
      <c r="UHM23" s="397"/>
      <c r="UHN23" s="397"/>
      <c r="UHO23" s="397"/>
      <c r="UHP23" s="397"/>
      <c r="UHQ23" s="397"/>
      <c r="UHR23" s="5"/>
      <c r="UHS23" s="5"/>
      <c r="UHT23" s="388"/>
      <c r="UHU23" s="387"/>
      <c r="UHV23" s="387"/>
      <c r="UHW23" s="387"/>
      <c r="UHX23" s="387"/>
      <c r="UHY23" s="387"/>
      <c r="UHZ23" s="387"/>
      <c r="UIA23" s="68"/>
      <c r="UIB23" s="68"/>
      <c r="UIC23" s="68"/>
      <c r="UID23" s="68"/>
      <c r="UIE23" s="68"/>
      <c r="UIF23" s="112"/>
      <c r="UIG23" s="112"/>
      <c r="UIH23" s="112"/>
      <c r="UJE23" s="5"/>
      <c r="UJF23" s="397"/>
      <c r="UJG23" s="397"/>
      <c r="UJH23" s="397"/>
      <c r="UJI23" s="397"/>
      <c r="UJJ23" s="397"/>
      <c r="UJK23" s="397"/>
      <c r="UJL23" s="397"/>
      <c r="UJM23" s="397"/>
      <c r="UJN23" s="397"/>
      <c r="UJO23" s="397"/>
      <c r="UJP23" s="397"/>
      <c r="UJQ23" s="397"/>
      <c r="UJR23" s="397"/>
      <c r="UJS23" s="397"/>
      <c r="UJT23" s="397"/>
      <c r="UJU23" s="397"/>
      <c r="UJV23" s="397"/>
      <c r="UJW23" s="397"/>
      <c r="UJX23" s="397"/>
      <c r="UJY23" s="397"/>
      <c r="UJZ23" s="5"/>
      <c r="UKA23" s="5"/>
      <c r="UKB23" s="388"/>
      <c r="UKC23" s="387"/>
      <c r="UKD23" s="387"/>
      <c r="UKE23" s="387"/>
      <c r="UKF23" s="387"/>
      <c r="UKG23" s="387"/>
      <c r="UKH23" s="387"/>
      <c r="UKI23" s="68"/>
      <c r="UKJ23" s="68"/>
      <c r="UKK23" s="68"/>
      <c r="UKL23" s="68"/>
      <c r="UKM23" s="68"/>
      <c r="UKN23" s="112"/>
      <c r="UKO23" s="112"/>
      <c r="UKP23" s="112"/>
      <c r="ULM23" s="5"/>
      <c r="ULN23" s="397"/>
      <c r="ULO23" s="397"/>
      <c r="ULP23" s="397"/>
      <c r="ULQ23" s="397"/>
      <c r="ULR23" s="397"/>
      <c r="ULS23" s="397"/>
      <c r="ULT23" s="397"/>
      <c r="ULU23" s="397"/>
      <c r="ULV23" s="397"/>
      <c r="ULW23" s="397"/>
      <c r="ULX23" s="397"/>
      <c r="ULY23" s="397"/>
      <c r="ULZ23" s="397"/>
      <c r="UMA23" s="397"/>
      <c r="UMB23" s="397"/>
      <c r="UMC23" s="397"/>
      <c r="UMD23" s="397"/>
      <c r="UME23" s="397"/>
      <c r="UMF23" s="397"/>
      <c r="UMG23" s="397"/>
      <c r="UMH23" s="5"/>
      <c r="UMI23" s="5"/>
      <c r="UMJ23" s="388"/>
      <c r="UMK23" s="387"/>
      <c r="UML23" s="387"/>
      <c r="UMM23" s="387"/>
      <c r="UMN23" s="387"/>
      <c r="UMO23" s="387"/>
      <c r="UMP23" s="387"/>
      <c r="UMQ23" s="68"/>
      <c r="UMR23" s="68"/>
      <c r="UMS23" s="68"/>
      <c r="UMT23" s="68"/>
      <c r="UMU23" s="68"/>
      <c r="UMV23" s="112"/>
      <c r="UMW23" s="112"/>
      <c r="UMX23" s="112"/>
      <c r="UNU23" s="5"/>
      <c r="UNV23" s="397"/>
      <c r="UNW23" s="397"/>
      <c r="UNX23" s="397"/>
      <c r="UNY23" s="397"/>
      <c r="UNZ23" s="397"/>
      <c r="UOA23" s="397"/>
      <c r="UOB23" s="397"/>
      <c r="UOC23" s="397"/>
      <c r="UOD23" s="397"/>
      <c r="UOE23" s="397"/>
      <c r="UOF23" s="397"/>
      <c r="UOG23" s="397"/>
      <c r="UOH23" s="397"/>
      <c r="UOI23" s="397"/>
      <c r="UOJ23" s="397"/>
      <c r="UOK23" s="397"/>
      <c r="UOL23" s="397"/>
      <c r="UOM23" s="397"/>
      <c r="UON23" s="397"/>
      <c r="UOO23" s="397"/>
      <c r="UOP23" s="5"/>
      <c r="UOQ23" s="5"/>
      <c r="UOR23" s="388"/>
      <c r="UOS23" s="387"/>
      <c r="UOT23" s="387"/>
      <c r="UOU23" s="387"/>
      <c r="UOV23" s="387"/>
      <c r="UOW23" s="387"/>
      <c r="UOX23" s="387"/>
      <c r="UOY23" s="68"/>
      <c r="UOZ23" s="68"/>
      <c r="UPA23" s="68"/>
      <c r="UPB23" s="68"/>
      <c r="UPC23" s="68"/>
      <c r="UPD23" s="112"/>
      <c r="UPE23" s="112"/>
      <c r="UPF23" s="112"/>
      <c r="UQC23" s="5"/>
      <c r="UQD23" s="397"/>
      <c r="UQE23" s="397"/>
      <c r="UQF23" s="397"/>
      <c r="UQG23" s="397"/>
      <c r="UQH23" s="397"/>
      <c r="UQI23" s="397"/>
      <c r="UQJ23" s="397"/>
      <c r="UQK23" s="397"/>
      <c r="UQL23" s="397"/>
      <c r="UQM23" s="397"/>
      <c r="UQN23" s="397"/>
      <c r="UQO23" s="397"/>
      <c r="UQP23" s="397"/>
      <c r="UQQ23" s="397"/>
      <c r="UQR23" s="397"/>
      <c r="UQS23" s="397"/>
      <c r="UQT23" s="397"/>
      <c r="UQU23" s="397"/>
      <c r="UQV23" s="397"/>
      <c r="UQW23" s="397"/>
      <c r="UQX23" s="5"/>
      <c r="UQY23" s="5"/>
      <c r="UQZ23" s="388"/>
      <c r="URA23" s="387"/>
      <c r="URB23" s="387"/>
      <c r="URC23" s="387"/>
      <c r="URD23" s="387"/>
      <c r="URE23" s="387"/>
      <c r="URF23" s="387"/>
      <c r="URG23" s="68"/>
      <c r="URH23" s="68"/>
      <c r="URI23" s="68"/>
      <c r="URJ23" s="68"/>
      <c r="URK23" s="68"/>
      <c r="URL23" s="112"/>
      <c r="URM23" s="112"/>
      <c r="URN23" s="112"/>
      <c r="USK23" s="5"/>
      <c r="USL23" s="397"/>
      <c r="USM23" s="397"/>
      <c r="USN23" s="397"/>
      <c r="USO23" s="397"/>
      <c r="USP23" s="397"/>
      <c r="USQ23" s="397"/>
      <c r="USR23" s="397"/>
      <c r="USS23" s="397"/>
      <c r="UST23" s="397"/>
      <c r="USU23" s="397"/>
      <c r="USV23" s="397"/>
      <c r="USW23" s="397"/>
      <c r="USX23" s="397"/>
      <c r="USY23" s="397"/>
      <c r="USZ23" s="397"/>
      <c r="UTA23" s="397"/>
      <c r="UTB23" s="397"/>
      <c r="UTC23" s="397"/>
      <c r="UTD23" s="397"/>
      <c r="UTE23" s="397"/>
      <c r="UTF23" s="5"/>
      <c r="UTG23" s="5"/>
      <c r="UTH23" s="388"/>
      <c r="UTI23" s="387"/>
      <c r="UTJ23" s="387"/>
      <c r="UTK23" s="387"/>
      <c r="UTL23" s="387"/>
      <c r="UTM23" s="387"/>
      <c r="UTN23" s="387"/>
      <c r="UTO23" s="68"/>
      <c r="UTP23" s="68"/>
      <c r="UTQ23" s="68"/>
      <c r="UTR23" s="68"/>
      <c r="UTS23" s="68"/>
      <c r="UTT23" s="112"/>
      <c r="UTU23" s="112"/>
      <c r="UTV23" s="112"/>
      <c r="UUS23" s="5"/>
      <c r="UUT23" s="397"/>
      <c r="UUU23" s="397"/>
      <c r="UUV23" s="397"/>
      <c r="UUW23" s="397"/>
      <c r="UUX23" s="397"/>
      <c r="UUY23" s="397"/>
      <c r="UUZ23" s="397"/>
      <c r="UVA23" s="397"/>
      <c r="UVB23" s="397"/>
      <c r="UVC23" s="397"/>
      <c r="UVD23" s="397"/>
      <c r="UVE23" s="397"/>
      <c r="UVF23" s="397"/>
      <c r="UVG23" s="397"/>
      <c r="UVH23" s="397"/>
      <c r="UVI23" s="397"/>
      <c r="UVJ23" s="397"/>
      <c r="UVK23" s="397"/>
      <c r="UVL23" s="397"/>
      <c r="UVM23" s="397"/>
      <c r="UVN23" s="5"/>
      <c r="UVO23" s="5"/>
      <c r="UVP23" s="388"/>
      <c r="UVQ23" s="387"/>
      <c r="UVR23" s="387"/>
      <c r="UVS23" s="387"/>
      <c r="UVT23" s="387"/>
      <c r="UVU23" s="387"/>
      <c r="UVV23" s="387"/>
      <c r="UVW23" s="68"/>
      <c r="UVX23" s="68"/>
      <c r="UVY23" s="68"/>
      <c r="UVZ23" s="68"/>
      <c r="UWA23" s="68"/>
      <c r="UWB23" s="112"/>
      <c r="UWC23" s="112"/>
      <c r="UWD23" s="112"/>
      <c r="UXA23" s="5"/>
      <c r="UXB23" s="397"/>
      <c r="UXC23" s="397"/>
      <c r="UXD23" s="397"/>
      <c r="UXE23" s="397"/>
      <c r="UXF23" s="397"/>
      <c r="UXG23" s="397"/>
      <c r="UXH23" s="397"/>
      <c r="UXI23" s="397"/>
      <c r="UXJ23" s="397"/>
      <c r="UXK23" s="397"/>
      <c r="UXL23" s="397"/>
      <c r="UXM23" s="397"/>
      <c r="UXN23" s="397"/>
      <c r="UXO23" s="397"/>
      <c r="UXP23" s="397"/>
      <c r="UXQ23" s="397"/>
      <c r="UXR23" s="397"/>
      <c r="UXS23" s="397"/>
      <c r="UXT23" s="397"/>
      <c r="UXU23" s="397"/>
      <c r="UXV23" s="5"/>
      <c r="UXW23" s="5"/>
      <c r="UXX23" s="388"/>
      <c r="UXY23" s="387"/>
      <c r="UXZ23" s="387"/>
      <c r="UYA23" s="387"/>
      <c r="UYB23" s="387"/>
      <c r="UYC23" s="387"/>
      <c r="UYD23" s="387"/>
      <c r="UYE23" s="68"/>
      <c r="UYF23" s="68"/>
      <c r="UYG23" s="68"/>
      <c r="UYH23" s="68"/>
      <c r="UYI23" s="68"/>
      <c r="UYJ23" s="112"/>
      <c r="UYK23" s="112"/>
      <c r="UYL23" s="112"/>
      <c r="UZI23" s="5"/>
      <c r="UZJ23" s="397"/>
      <c r="UZK23" s="397"/>
      <c r="UZL23" s="397"/>
      <c r="UZM23" s="397"/>
      <c r="UZN23" s="397"/>
      <c r="UZO23" s="397"/>
      <c r="UZP23" s="397"/>
      <c r="UZQ23" s="397"/>
      <c r="UZR23" s="397"/>
      <c r="UZS23" s="397"/>
      <c r="UZT23" s="397"/>
      <c r="UZU23" s="397"/>
      <c r="UZV23" s="397"/>
      <c r="UZW23" s="397"/>
      <c r="UZX23" s="397"/>
      <c r="UZY23" s="397"/>
      <c r="UZZ23" s="397"/>
      <c r="VAA23" s="397"/>
      <c r="VAB23" s="397"/>
      <c r="VAC23" s="397"/>
      <c r="VAD23" s="5"/>
      <c r="VAE23" s="5"/>
      <c r="VAF23" s="388"/>
      <c r="VAG23" s="387"/>
      <c r="VAH23" s="387"/>
      <c r="VAI23" s="387"/>
      <c r="VAJ23" s="387"/>
      <c r="VAK23" s="387"/>
      <c r="VAL23" s="387"/>
      <c r="VAM23" s="68"/>
      <c r="VAN23" s="68"/>
      <c r="VAO23" s="68"/>
      <c r="VAP23" s="68"/>
      <c r="VAQ23" s="68"/>
      <c r="VAR23" s="112"/>
      <c r="VAS23" s="112"/>
      <c r="VAT23" s="112"/>
      <c r="VBQ23" s="5"/>
      <c r="VBR23" s="397"/>
      <c r="VBS23" s="397"/>
      <c r="VBT23" s="397"/>
      <c r="VBU23" s="397"/>
      <c r="VBV23" s="397"/>
      <c r="VBW23" s="397"/>
      <c r="VBX23" s="397"/>
      <c r="VBY23" s="397"/>
      <c r="VBZ23" s="397"/>
      <c r="VCA23" s="397"/>
      <c r="VCB23" s="397"/>
      <c r="VCC23" s="397"/>
      <c r="VCD23" s="397"/>
      <c r="VCE23" s="397"/>
      <c r="VCF23" s="397"/>
      <c r="VCG23" s="397"/>
      <c r="VCH23" s="397"/>
      <c r="VCI23" s="397"/>
      <c r="VCJ23" s="397"/>
      <c r="VCK23" s="397"/>
      <c r="VCL23" s="5"/>
      <c r="VCM23" s="5"/>
      <c r="VCN23" s="388"/>
      <c r="VCO23" s="387"/>
      <c r="VCP23" s="387"/>
      <c r="VCQ23" s="387"/>
      <c r="VCR23" s="387"/>
      <c r="VCS23" s="387"/>
      <c r="VCT23" s="387"/>
      <c r="VCU23" s="68"/>
      <c r="VCV23" s="68"/>
      <c r="VCW23" s="68"/>
      <c r="VCX23" s="68"/>
      <c r="VCY23" s="68"/>
      <c r="VCZ23" s="112"/>
      <c r="VDA23" s="112"/>
      <c r="VDB23" s="112"/>
      <c r="VDY23" s="5"/>
      <c r="VDZ23" s="397"/>
      <c r="VEA23" s="397"/>
      <c r="VEB23" s="397"/>
      <c r="VEC23" s="397"/>
      <c r="VED23" s="397"/>
      <c r="VEE23" s="397"/>
      <c r="VEF23" s="397"/>
      <c r="VEG23" s="397"/>
      <c r="VEH23" s="397"/>
      <c r="VEI23" s="397"/>
      <c r="VEJ23" s="397"/>
      <c r="VEK23" s="397"/>
      <c r="VEL23" s="397"/>
      <c r="VEM23" s="397"/>
      <c r="VEN23" s="397"/>
      <c r="VEO23" s="397"/>
      <c r="VEP23" s="397"/>
      <c r="VEQ23" s="397"/>
      <c r="VER23" s="397"/>
      <c r="VES23" s="397"/>
      <c r="VET23" s="5"/>
      <c r="VEU23" s="5"/>
      <c r="VEV23" s="388"/>
      <c r="VEW23" s="387"/>
      <c r="VEX23" s="387"/>
      <c r="VEY23" s="387"/>
      <c r="VEZ23" s="387"/>
      <c r="VFA23" s="387"/>
      <c r="VFB23" s="387"/>
      <c r="VFC23" s="68"/>
      <c r="VFD23" s="68"/>
      <c r="VFE23" s="68"/>
      <c r="VFF23" s="68"/>
      <c r="VFG23" s="68"/>
      <c r="VFH23" s="112"/>
      <c r="VFI23" s="112"/>
      <c r="VFJ23" s="112"/>
      <c r="VGG23" s="5"/>
      <c r="VGH23" s="397"/>
      <c r="VGI23" s="397"/>
      <c r="VGJ23" s="397"/>
      <c r="VGK23" s="397"/>
      <c r="VGL23" s="397"/>
      <c r="VGM23" s="397"/>
      <c r="VGN23" s="397"/>
      <c r="VGO23" s="397"/>
      <c r="VGP23" s="397"/>
      <c r="VGQ23" s="397"/>
      <c r="VGR23" s="397"/>
      <c r="VGS23" s="397"/>
      <c r="VGT23" s="397"/>
      <c r="VGU23" s="397"/>
      <c r="VGV23" s="397"/>
      <c r="VGW23" s="397"/>
      <c r="VGX23" s="397"/>
      <c r="VGY23" s="397"/>
      <c r="VGZ23" s="397"/>
      <c r="VHA23" s="397"/>
      <c r="VHB23" s="5"/>
      <c r="VHC23" s="5"/>
      <c r="VHD23" s="388"/>
      <c r="VHE23" s="387"/>
      <c r="VHF23" s="387"/>
      <c r="VHG23" s="387"/>
      <c r="VHH23" s="387"/>
      <c r="VHI23" s="387"/>
      <c r="VHJ23" s="387"/>
      <c r="VHK23" s="68"/>
      <c r="VHL23" s="68"/>
      <c r="VHM23" s="68"/>
      <c r="VHN23" s="68"/>
      <c r="VHO23" s="68"/>
      <c r="VHP23" s="112"/>
      <c r="VHQ23" s="112"/>
      <c r="VHR23" s="112"/>
      <c r="VIO23" s="5"/>
      <c r="VIP23" s="397"/>
      <c r="VIQ23" s="397"/>
      <c r="VIR23" s="397"/>
      <c r="VIS23" s="397"/>
      <c r="VIT23" s="397"/>
      <c r="VIU23" s="397"/>
      <c r="VIV23" s="397"/>
      <c r="VIW23" s="397"/>
      <c r="VIX23" s="397"/>
      <c r="VIY23" s="397"/>
      <c r="VIZ23" s="397"/>
      <c r="VJA23" s="397"/>
      <c r="VJB23" s="397"/>
      <c r="VJC23" s="397"/>
      <c r="VJD23" s="397"/>
      <c r="VJE23" s="397"/>
      <c r="VJF23" s="397"/>
      <c r="VJG23" s="397"/>
      <c r="VJH23" s="397"/>
      <c r="VJI23" s="397"/>
      <c r="VJJ23" s="5"/>
      <c r="VJK23" s="5"/>
      <c r="VJL23" s="388"/>
      <c r="VJM23" s="387"/>
      <c r="VJN23" s="387"/>
      <c r="VJO23" s="387"/>
      <c r="VJP23" s="387"/>
      <c r="VJQ23" s="387"/>
      <c r="VJR23" s="387"/>
      <c r="VJS23" s="68"/>
      <c r="VJT23" s="68"/>
      <c r="VJU23" s="68"/>
      <c r="VJV23" s="68"/>
      <c r="VJW23" s="68"/>
      <c r="VJX23" s="112"/>
      <c r="VJY23" s="112"/>
      <c r="VJZ23" s="112"/>
      <c r="VKW23" s="5"/>
      <c r="VKX23" s="397"/>
      <c r="VKY23" s="397"/>
      <c r="VKZ23" s="397"/>
      <c r="VLA23" s="397"/>
      <c r="VLB23" s="397"/>
      <c r="VLC23" s="397"/>
      <c r="VLD23" s="397"/>
      <c r="VLE23" s="397"/>
      <c r="VLF23" s="397"/>
      <c r="VLG23" s="397"/>
      <c r="VLH23" s="397"/>
      <c r="VLI23" s="397"/>
      <c r="VLJ23" s="397"/>
      <c r="VLK23" s="397"/>
      <c r="VLL23" s="397"/>
      <c r="VLM23" s="397"/>
      <c r="VLN23" s="397"/>
      <c r="VLO23" s="397"/>
      <c r="VLP23" s="397"/>
      <c r="VLQ23" s="397"/>
      <c r="VLR23" s="5"/>
      <c r="VLS23" s="5"/>
      <c r="VLT23" s="388"/>
      <c r="VLU23" s="387"/>
      <c r="VLV23" s="387"/>
      <c r="VLW23" s="387"/>
      <c r="VLX23" s="387"/>
      <c r="VLY23" s="387"/>
      <c r="VLZ23" s="387"/>
      <c r="VMA23" s="68"/>
      <c r="VMB23" s="68"/>
      <c r="VMC23" s="68"/>
      <c r="VMD23" s="68"/>
      <c r="VME23" s="68"/>
      <c r="VMF23" s="112"/>
      <c r="VMG23" s="112"/>
      <c r="VMH23" s="112"/>
      <c r="VNE23" s="5"/>
      <c r="VNF23" s="397"/>
      <c r="VNG23" s="397"/>
      <c r="VNH23" s="397"/>
      <c r="VNI23" s="397"/>
      <c r="VNJ23" s="397"/>
      <c r="VNK23" s="397"/>
      <c r="VNL23" s="397"/>
      <c r="VNM23" s="397"/>
      <c r="VNN23" s="397"/>
      <c r="VNO23" s="397"/>
      <c r="VNP23" s="397"/>
      <c r="VNQ23" s="397"/>
      <c r="VNR23" s="397"/>
      <c r="VNS23" s="397"/>
      <c r="VNT23" s="397"/>
      <c r="VNU23" s="397"/>
      <c r="VNV23" s="397"/>
      <c r="VNW23" s="397"/>
      <c r="VNX23" s="397"/>
      <c r="VNY23" s="397"/>
      <c r="VNZ23" s="5"/>
      <c r="VOA23" s="5"/>
      <c r="VOB23" s="388"/>
      <c r="VOC23" s="387"/>
      <c r="VOD23" s="387"/>
      <c r="VOE23" s="387"/>
      <c r="VOF23" s="387"/>
      <c r="VOG23" s="387"/>
      <c r="VOH23" s="387"/>
      <c r="VOI23" s="68"/>
      <c r="VOJ23" s="68"/>
      <c r="VOK23" s="68"/>
      <c r="VOL23" s="68"/>
      <c r="VOM23" s="68"/>
      <c r="VON23" s="112"/>
      <c r="VOO23" s="112"/>
      <c r="VOP23" s="112"/>
      <c r="VPM23" s="5"/>
      <c r="VPN23" s="397"/>
      <c r="VPO23" s="397"/>
      <c r="VPP23" s="397"/>
      <c r="VPQ23" s="397"/>
      <c r="VPR23" s="397"/>
      <c r="VPS23" s="397"/>
      <c r="VPT23" s="397"/>
      <c r="VPU23" s="397"/>
      <c r="VPV23" s="397"/>
      <c r="VPW23" s="397"/>
      <c r="VPX23" s="397"/>
      <c r="VPY23" s="397"/>
      <c r="VPZ23" s="397"/>
      <c r="VQA23" s="397"/>
      <c r="VQB23" s="397"/>
      <c r="VQC23" s="397"/>
      <c r="VQD23" s="397"/>
      <c r="VQE23" s="397"/>
      <c r="VQF23" s="397"/>
      <c r="VQG23" s="397"/>
      <c r="VQH23" s="5"/>
      <c r="VQI23" s="5"/>
      <c r="VQJ23" s="388"/>
      <c r="VQK23" s="387"/>
      <c r="VQL23" s="387"/>
      <c r="VQM23" s="387"/>
      <c r="VQN23" s="387"/>
      <c r="VQO23" s="387"/>
      <c r="VQP23" s="387"/>
      <c r="VQQ23" s="68"/>
      <c r="VQR23" s="68"/>
      <c r="VQS23" s="68"/>
      <c r="VQT23" s="68"/>
      <c r="VQU23" s="68"/>
      <c r="VQV23" s="112"/>
      <c r="VQW23" s="112"/>
      <c r="VQX23" s="112"/>
      <c r="VRU23" s="5"/>
      <c r="VRV23" s="397"/>
      <c r="VRW23" s="397"/>
      <c r="VRX23" s="397"/>
      <c r="VRY23" s="397"/>
      <c r="VRZ23" s="397"/>
      <c r="VSA23" s="397"/>
      <c r="VSB23" s="397"/>
      <c r="VSC23" s="397"/>
      <c r="VSD23" s="397"/>
      <c r="VSE23" s="397"/>
      <c r="VSF23" s="397"/>
      <c r="VSG23" s="397"/>
      <c r="VSH23" s="397"/>
      <c r="VSI23" s="397"/>
      <c r="VSJ23" s="397"/>
      <c r="VSK23" s="397"/>
      <c r="VSL23" s="397"/>
      <c r="VSM23" s="397"/>
      <c r="VSN23" s="397"/>
      <c r="VSO23" s="397"/>
      <c r="VSP23" s="5"/>
      <c r="VSQ23" s="5"/>
      <c r="VSR23" s="388"/>
      <c r="VSS23" s="387"/>
      <c r="VST23" s="387"/>
      <c r="VSU23" s="387"/>
      <c r="VSV23" s="387"/>
      <c r="VSW23" s="387"/>
      <c r="VSX23" s="387"/>
      <c r="VSY23" s="68"/>
      <c r="VSZ23" s="68"/>
      <c r="VTA23" s="68"/>
      <c r="VTB23" s="68"/>
      <c r="VTC23" s="68"/>
      <c r="VTD23" s="112"/>
      <c r="VTE23" s="112"/>
      <c r="VTF23" s="112"/>
      <c r="VUC23" s="5"/>
      <c r="VUD23" s="397"/>
      <c r="VUE23" s="397"/>
      <c r="VUF23" s="397"/>
      <c r="VUG23" s="397"/>
      <c r="VUH23" s="397"/>
      <c r="VUI23" s="397"/>
      <c r="VUJ23" s="397"/>
      <c r="VUK23" s="397"/>
      <c r="VUL23" s="397"/>
      <c r="VUM23" s="397"/>
      <c r="VUN23" s="397"/>
      <c r="VUO23" s="397"/>
      <c r="VUP23" s="397"/>
      <c r="VUQ23" s="397"/>
      <c r="VUR23" s="397"/>
      <c r="VUS23" s="397"/>
      <c r="VUT23" s="397"/>
      <c r="VUU23" s="397"/>
      <c r="VUV23" s="397"/>
      <c r="VUW23" s="397"/>
      <c r="VUX23" s="5"/>
      <c r="VUY23" s="5"/>
      <c r="VUZ23" s="388"/>
      <c r="VVA23" s="387"/>
      <c r="VVB23" s="387"/>
      <c r="VVC23" s="387"/>
      <c r="VVD23" s="387"/>
      <c r="VVE23" s="387"/>
      <c r="VVF23" s="387"/>
      <c r="VVG23" s="68"/>
      <c r="VVH23" s="68"/>
      <c r="VVI23" s="68"/>
      <c r="VVJ23" s="68"/>
      <c r="VVK23" s="68"/>
      <c r="VVL23" s="112"/>
      <c r="VVM23" s="112"/>
      <c r="VVN23" s="112"/>
      <c r="VWK23" s="5"/>
      <c r="VWL23" s="397"/>
      <c r="VWM23" s="397"/>
      <c r="VWN23" s="397"/>
      <c r="VWO23" s="397"/>
      <c r="VWP23" s="397"/>
      <c r="VWQ23" s="397"/>
      <c r="VWR23" s="397"/>
      <c r="VWS23" s="397"/>
      <c r="VWT23" s="397"/>
      <c r="VWU23" s="397"/>
      <c r="VWV23" s="397"/>
      <c r="VWW23" s="397"/>
      <c r="VWX23" s="397"/>
      <c r="VWY23" s="397"/>
      <c r="VWZ23" s="397"/>
      <c r="VXA23" s="397"/>
      <c r="VXB23" s="397"/>
      <c r="VXC23" s="397"/>
      <c r="VXD23" s="397"/>
      <c r="VXE23" s="397"/>
      <c r="VXF23" s="5"/>
      <c r="VXG23" s="5"/>
      <c r="VXH23" s="388"/>
      <c r="VXI23" s="387"/>
      <c r="VXJ23" s="387"/>
      <c r="VXK23" s="387"/>
      <c r="VXL23" s="387"/>
      <c r="VXM23" s="387"/>
      <c r="VXN23" s="387"/>
      <c r="VXO23" s="68"/>
      <c r="VXP23" s="68"/>
      <c r="VXQ23" s="68"/>
      <c r="VXR23" s="68"/>
      <c r="VXS23" s="68"/>
      <c r="VXT23" s="112"/>
      <c r="VXU23" s="112"/>
      <c r="VXV23" s="112"/>
      <c r="VYS23" s="5"/>
      <c r="VYT23" s="397"/>
      <c r="VYU23" s="397"/>
      <c r="VYV23" s="397"/>
      <c r="VYW23" s="397"/>
      <c r="VYX23" s="397"/>
      <c r="VYY23" s="397"/>
      <c r="VYZ23" s="397"/>
      <c r="VZA23" s="397"/>
      <c r="VZB23" s="397"/>
      <c r="VZC23" s="397"/>
      <c r="VZD23" s="397"/>
      <c r="VZE23" s="397"/>
      <c r="VZF23" s="397"/>
      <c r="VZG23" s="397"/>
      <c r="VZH23" s="397"/>
      <c r="VZI23" s="397"/>
      <c r="VZJ23" s="397"/>
      <c r="VZK23" s="397"/>
      <c r="VZL23" s="397"/>
      <c r="VZM23" s="397"/>
      <c r="VZN23" s="5"/>
      <c r="VZO23" s="5"/>
      <c r="VZP23" s="388"/>
      <c r="VZQ23" s="387"/>
      <c r="VZR23" s="387"/>
      <c r="VZS23" s="387"/>
      <c r="VZT23" s="387"/>
      <c r="VZU23" s="387"/>
      <c r="VZV23" s="387"/>
      <c r="VZW23" s="68"/>
      <c r="VZX23" s="68"/>
      <c r="VZY23" s="68"/>
      <c r="VZZ23" s="68"/>
      <c r="WAA23" s="68"/>
      <c r="WAB23" s="112"/>
      <c r="WAC23" s="112"/>
      <c r="WAD23" s="112"/>
      <c r="WBA23" s="5"/>
      <c r="WBB23" s="397"/>
      <c r="WBC23" s="397"/>
      <c r="WBD23" s="397"/>
      <c r="WBE23" s="397"/>
      <c r="WBF23" s="397"/>
      <c r="WBG23" s="397"/>
      <c r="WBH23" s="397"/>
      <c r="WBI23" s="397"/>
      <c r="WBJ23" s="397"/>
      <c r="WBK23" s="397"/>
      <c r="WBL23" s="397"/>
      <c r="WBM23" s="397"/>
      <c r="WBN23" s="397"/>
      <c r="WBO23" s="397"/>
      <c r="WBP23" s="397"/>
      <c r="WBQ23" s="397"/>
      <c r="WBR23" s="397"/>
      <c r="WBS23" s="397"/>
      <c r="WBT23" s="397"/>
      <c r="WBU23" s="397"/>
      <c r="WBV23" s="5"/>
      <c r="WBW23" s="5"/>
      <c r="WBX23" s="388"/>
      <c r="WBY23" s="387"/>
      <c r="WBZ23" s="387"/>
      <c r="WCA23" s="387"/>
      <c r="WCB23" s="387"/>
      <c r="WCC23" s="387"/>
      <c r="WCD23" s="387"/>
      <c r="WCE23" s="68"/>
      <c r="WCF23" s="68"/>
      <c r="WCG23" s="68"/>
      <c r="WCH23" s="68"/>
      <c r="WCI23" s="68"/>
      <c r="WCJ23" s="112"/>
      <c r="WCK23" s="112"/>
      <c r="WCL23" s="112"/>
      <c r="WDI23" s="5"/>
      <c r="WDJ23" s="397"/>
      <c r="WDK23" s="397"/>
      <c r="WDL23" s="397"/>
      <c r="WDM23" s="397"/>
      <c r="WDN23" s="397"/>
      <c r="WDO23" s="397"/>
      <c r="WDP23" s="397"/>
      <c r="WDQ23" s="397"/>
      <c r="WDR23" s="397"/>
      <c r="WDS23" s="397"/>
      <c r="WDT23" s="397"/>
      <c r="WDU23" s="397"/>
      <c r="WDV23" s="397"/>
      <c r="WDW23" s="397"/>
      <c r="WDX23" s="397"/>
      <c r="WDY23" s="397"/>
      <c r="WDZ23" s="397"/>
      <c r="WEA23" s="397"/>
      <c r="WEB23" s="397"/>
      <c r="WEC23" s="397"/>
      <c r="WED23" s="5"/>
      <c r="WEE23" s="5"/>
      <c r="WEF23" s="388"/>
      <c r="WEG23" s="387"/>
      <c r="WEH23" s="387"/>
      <c r="WEI23" s="387"/>
      <c r="WEJ23" s="387"/>
      <c r="WEK23" s="387"/>
      <c r="WEL23" s="387"/>
      <c r="WEM23" s="68"/>
      <c r="WEN23" s="68"/>
      <c r="WEO23" s="68"/>
      <c r="WEP23" s="68"/>
      <c r="WEQ23" s="68"/>
      <c r="WER23" s="112"/>
      <c r="WES23" s="112"/>
      <c r="WET23" s="112"/>
      <c r="WFQ23" s="5"/>
      <c r="WFR23" s="397"/>
      <c r="WFS23" s="397"/>
      <c r="WFT23" s="397"/>
      <c r="WFU23" s="397"/>
      <c r="WFV23" s="397"/>
      <c r="WFW23" s="397"/>
      <c r="WFX23" s="397"/>
      <c r="WFY23" s="397"/>
      <c r="WFZ23" s="397"/>
      <c r="WGA23" s="397"/>
      <c r="WGB23" s="397"/>
      <c r="WGC23" s="397"/>
      <c r="WGD23" s="397"/>
      <c r="WGE23" s="397"/>
      <c r="WGF23" s="397"/>
      <c r="WGG23" s="397"/>
      <c r="WGH23" s="397"/>
      <c r="WGI23" s="397"/>
      <c r="WGJ23" s="397"/>
      <c r="WGK23" s="397"/>
      <c r="WGL23" s="5"/>
      <c r="WGM23" s="5"/>
      <c r="WGN23" s="388"/>
      <c r="WGO23" s="387"/>
      <c r="WGP23" s="387"/>
      <c r="WGQ23" s="387"/>
      <c r="WGR23" s="387"/>
      <c r="WGS23" s="387"/>
      <c r="WGT23" s="387"/>
      <c r="WGU23" s="68"/>
      <c r="WGV23" s="68"/>
      <c r="WGW23" s="68"/>
      <c r="WGX23" s="68"/>
      <c r="WGY23" s="68"/>
      <c r="WGZ23" s="112"/>
      <c r="WHA23" s="112"/>
      <c r="WHB23" s="112"/>
      <c r="WHY23" s="5"/>
      <c r="WHZ23" s="397"/>
      <c r="WIA23" s="397"/>
      <c r="WIB23" s="397"/>
      <c r="WIC23" s="397"/>
      <c r="WID23" s="397"/>
      <c r="WIE23" s="397"/>
      <c r="WIF23" s="397"/>
      <c r="WIG23" s="397"/>
      <c r="WIH23" s="397"/>
      <c r="WII23" s="397"/>
      <c r="WIJ23" s="397"/>
      <c r="WIK23" s="397"/>
      <c r="WIL23" s="397"/>
      <c r="WIM23" s="397"/>
      <c r="WIN23" s="397"/>
      <c r="WIO23" s="397"/>
      <c r="WIP23" s="397"/>
      <c r="WIQ23" s="397"/>
      <c r="WIR23" s="397"/>
      <c r="WIS23" s="397"/>
      <c r="WIT23" s="5"/>
      <c r="WIU23" s="5"/>
      <c r="WIV23" s="388"/>
      <c r="WIW23" s="387"/>
      <c r="WIX23" s="387"/>
      <c r="WIY23" s="387"/>
      <c r="WIZ23" s="387"/>
      <c r="WJA23" s="387"/>
      <c r="WJB23" s="387"/>
      <c r="WJC23" s="68"/>
      <c r="WJD23" s="68"/>
      <c r="WJE23" s="68"/>
      <c r="WJF23" s="68"/>
      <c r="WJG23" s="68"/>
      <c r="WJH23" s="112"/>
      <c r="WJI23" s="112"/>
      <c r="WJJ23" s="112"/>
      <c r="WKG23" s="5"/>
      <c r="WKH23" s="397"/>
      <c r="WKI23" s="397"/>
      <c r="WKJ23" s="397"/>
      <c r="WKK23" s="397"/>
      <c r="WKL23" s="397"/>
      <c r="WKM23" s="397"/>
      <c r="WKN23" s="397"/>
      <c r="WKO23" s="397"/>
      <c r="WKP23" s="397"/>
      <c r="WKQ23" s="397"/>
      <c r="WKR23" s="397"/>
      <c r="WKS23" s="397"/>
      <c r="WKT23" s="397"/>
      <c r="WKU23" s="397"/>
      <c r="WKV23" s="397"/>
      <c r="WKW23" s="397"/>
      <c r="WKX23" s="397"/>
      <c r="WKY23" s="397"/>
      <c r="WKZ23" s="397"/>
      <c r="WLA23" s="397"/>
      <c r="WLB23" s="5"/>
      <c r="WLC23" s="5"/>
      <c r="WLD23" s="388"/>
      <c r="WLE23" s="387"/>
      <c r="WLF23" s="387"/>
      <c r="WLG23" s="387"/>
      <c r="WLH23" s="387"/>
      <c r="WLI23" s="387"/>
      <c r="WLJ23" s="387"/>
      <c r="WLK23" s="68"/>
      <c r="WLL23" s="68"/>
      <c r="WLM23" s="68"/>
      <c r="WLN23" s="68"/>
      <c r="WLO23" s="68"/>
      <c r="WLP23" s="112"/>
      <c r="WLQ23" s="112"/>
      <c r="WLR23" s="112"/>
      <c r="WMO23" s="5"/>
      <c r="WMP23" s="397"/>
      <c r="WMQ23" s="397"/>
      <c r="WMR23" s="397"/>
      <c r="WMS23" s="397"/>
      <c r="WMT23" s="397"/>
      <c r="WMU23" s="397"/>
      <c r="WMV23" s="397"/>
      <c r="WMW23" s="397"/>
      <c r="WMX23" s="397"/>
      <c r="WMY23" s="397"/>
      <c r="WMZ23" s="397"/>
      <c r="WNA23" s="397"/>
      <c r="WNB23" s="397"/>
      <c r="WNC23" s="397"/>
      <c r="WND23" s="397"/>
      <c r="WNE23" s="397"/>
      <c r="WNF23" s="397"/>
      <c r="WNG23" s="397"/>
      <c r="WNH23" s="397"/>
      <c r="WNI23" s="397"/>
      <c r="WNJ23" s="5"/>
      <c r="WNK23" s="5"/>
      <c r="WNL23" s="388"/>
      <c r="WNM23" s="387"/>
      <c r="WNN23" s="387"/>
      <c r="WNO23" s="387"/>
      <c r="WNP23" s="387"/>
      <c r="WNQ23" s="387"/>
      <c r="WNR23" s="387"/>
      <c r="WNS23" s="68"/>
      <c r="WNT23" s="68"/>
      <c r="WNU23" s="68"/>
      <c r="WNV23" s="68"/>
      <c r="WNW23" s="68"/>
      <c r="WNX23" s="112"/>
      <c r="WNY23" s="112"/>
      <c r="WNZ23" s="112"/>
      <c r="WOW23" s="5"/>
      <c r="WOX23" s="397"/>
      <c r="WOY23" s="397"/>
      <c r="WOZ23" s="397"/>
      <c r="WPA23" s="397"/>
      <c r="WPB23" s="397"/>
      <c r="WPC23" s="397"/>
      <c r="WPD23" s="397"/>
      <c r="WPE23" s="397"/>
      <c r="WPF23" s="397"/>
      <c r="WPG23" s="397"/>
      <c r="WPH23" s="397"/>
      <c r="WPI23" s="397"/>
      <c r="WPJ23" s="397"/>
      <c r="WPK23" s="397"/>
      <c r="WPL23" s="397"/>
      <c r="WPM23" s="397"/>
      <c r="WPN23" s="397"/>
      <c r="WPO23" s="397"/>
      <c r="WPP23" s="397"/>
      <c r="WPQ23" s="397"/>
      <c r="WPR23" s="5"/>
      <c r="WPS23" s="5"/>
      <c r="WPT23" s="388"/>
      <c r="WPU23" s="387"/>
      <c r="WPV23" s="387"/>
      <c r="WPW23" s="387"/>
      <c r="WPX23" s="387"/>
      <c r="WPY23" s="387"/>
      <c r="WPZ23" s="387"/>
      <c r="WQA23" s="68"/>
      <c r="WQB23" s="68"/>
      <c r="WQC23" s="68"/>
      <c r="WQD23" s="68"/>
      <c r="WQE23" s="68"/>
      <c r="WQF23" s="112"/>
      <c r="WQG23" s="112"/>
      <c r="WQH23" s="112"/>
      <c r="WRE23" s="5"/>
      <c r="WRF23" s="397"/>
      <c r="WRG23" s="397"/>
      <c r="WRH23" s="397"/>
      <c r="WRI23" s="397"/>
      <c r="WRJ23" s="397"/>
      <c r="WRK23" s="397"/>
      <c r="WRL23" s="397"/>
      <c r="WRM23" s="397"/>
      <c r="WRN23" s="397"/>
      <c r="WRO23" s="397"/>
      <c r="WRP23" s="397"/>
      <c r="WRQ23" s="397"/>
      <c r="WRR23" s="397"/>
      <c r="WRS23" s="397"/>
      <c r="WRT23" s="397"/>
      <c r="WRU23" s="397"/>
      <c r="WRV23" s="397"/>
      <c r="WRW23" s="397"/>
      <c r="WRX23" s="397"/>
      <c r="WRY23" s="397"/>
      <c r="WRZ23" s="5"/>
      <c r="WSA23" s="5"/>
      <c r="WSB23" s="388"/>
      <c r="WSC23" s="387"/>
      <c r="WSD23" s="387"/>
      <c r="WSE23" s="387"/>
      <c r="WSF23" s="387"/>
      <c r="WSG23" s="387"/>
      <c r="WSH23" s="387"/>
      <c r="WSI23" s="68"/>
      <c r="WSJ23" s="68"/>
      <c r="WSK23" s="68"/>
      <c r="WSL23" s="68"/>
      <c r="WSM23" s="68"/>
      <c r="WSN23" s="112"/>
      <c r="WSO23" s="112"/>
      <c r="WSP23" s="112"/>
      <c r="WTM23" s="5"/>
      <c r="WTN23" s="397"/>
      <c r="WTO23" s="397"/>
      <c r="WTP23" s="397"/>
      <c r="WTQ23" s="397"/>
      <c r="WTR23" s="397"/>
      <c r="WTS23" s="397"/>
      <c r="WTT23" s="397"/>
      <c r="WTU23" s="397"/>
      <c r="WTV23" s="397"/>
      <c r="WTW23" s="397"/>
      <c r="WTX23" s="397"/>
      <c r="WTY23" s="397"/>
      <c r="WTZ23" s="397"/>
      <c r="WUA23" s="397"/>
      <c r="WUB23" s="397"/>
      <c r="WUC23" s="397"/>
      <c r="WUD23" s="397"/>
      <c r="WUE23" s="397"/>
      <c r="WUF23" s="397"/>
      <c r="WUG23" s="397"/>
      <c r="WUH23" s="5"/>
      <c r="WUI23" s="5"/>
      <c r="WUJ23" s="388"/>
      <c r="WUK23" s="387"/>
      <c r="WUL23" s="387"/>
      <c r="WUM23" s="387"/>
      <c r="WUN23" s="387"/>
      <c r="WUO23" s="387"/>
      <c r="WUP23" s="387"/>
      <c r="WUQ23" s="68"/>
      <c r="WUR23" s="68"/>
      <c r="WUS23" s="68"/>
      <c r="WUT23" s="68"/>
      <c r="WUU23" s="68"/>
      <c r="WUV23" s="112"/>
      <c r="WUW23" s="112"/>
      <c r="WUX23" s="112"/>
      <c r="WVU23" s="5"/>
      <c r="WVV23" s="397"/>
      <c r="WVW23" s="397"/>
      <c r="WVX23" s="397"/>
      <c r="WVY23" s="397"/>
      <c r="WVZ23" s="397"/>
      <c r="WWA23" s="397"/>
      <c r="WWB23" s="397"/>
      <c r="WWC23" s="397"/>
      <c r="WWD23" s="397"/>
      <c r="WWE23" s="397"/>
      <c r="WWF23" s="397"/>
      <c r="WWG23" s="397"/>
      <c r="WWH23" s="397"/>
      <c r="WWI23" s="397"/>
      <c r="WWJ23" s="397"/>
      <c r="WWK23" s="397"/>
      <c r="WWL23" s="397"/>
      <c r="WWM23" s="397"/>
      <c r="WWN23" s="397"/>
      <c r="WWO23" s="397"/>
      <c r="WWP23" s="5"/>
      <c r="WWQ23" s="5"/>
      <c r="WWR23" s="388"/>
      <c r="WWS23" s="387"/>
      <c r="WWT23" s="387"/>
      <c r="WWU23" s="387"/>
      <c r="WWV23" s="387"/>
      <c r="WWW23" s="387"/>
      <c r="WWX23" s="387"/>
      <c r="WWY23" s="68"/>
      <c r="WWZ23" s="68"/>
      <c r="WXA23" s="68"/>
      <c r="WXB23" s="68"/>
      <c r="WXC23" s="68"/>
      <c r="WXD23" s="112"/>
      <c r="WXE23" s="112"/>
      <c r="WXF23" s="112"/>
      <c r="WYC23" s="5"/>
      <c r="WYD23" s="397"/>
      <c r="WYE23" s="397"/>
      <c r="WYF23" s="397"/>
      <c r="WYG23" s="397"/>
      <c r="WYH23" s="397"/>
      <c r="WYI23" s="397"/>
      <c r="WYJ23" s="397"/>
      <c r="WYK23" s="397"/>
      <c r="WYL23" s="397"/>
      <c r="WYM23" s="397"/>
      <c r="WYN23" s="397"/>
      <c r="WYO23" s="397"/>
      <c r="WYP23" s="397"/>
      <c r="WYQ23" s="397"/>
      <c r="WYR23" s="397"/>
      <c r="WYS23" s="397"/>
      <c r="WYT23" s="397"/>
      <c r="WYU23" s="397"/>
      <c r="WYV23" s="397"/>
      <c r="WYW23" s="397"/>
      <c r="WYX23" s="5"/>
      <c r="WYY23" s="5"/>
      <c r="WYZ23" s="388"/>
      <c r="WZA23" s="387"/>
      <c r="WZB23" s="387"/>
      <c r="WZC23" s="387"/>
      <c r="WZD23" s="387"/>
      <c r="WZE23" s="387"/>
      <c r="WZF23" s="387"/>
      <c r="WZG23" s="68"/>
      <c r="WZH23" s="68"/>
      <c r="WZI23" s="68"/>
      <c r="WZJ23" s="68"/>
      <c r="WZK23" s="68"/>
      <c r="WZL23" s="112"/>
      <c r="WZM23" s="112"/>
      <c r="WZN23" s="112"/>
      <c r="XAK23" s="5"/>
      <c r="XAL23" s="397"/>
      <c r="XAM23" s="397"/>
      <c r="XAN23" s="397"/>
      <c r="XAO23" s="397"/>
      <c r="XAP23" s="397"/>
      <c r="XAQ23" s="397"/>
      <c r="XAR23" s="397"/>
      <c r="XAS23" s="397"/>
      <c r="XAT23" s="397"/>
      <c r="XAU23" s="397"/>
      <c r="XAV23" s="397"/>
      <c r="XAW23" s="397"/>
      <c r="XAX23" s="397"/>
      <c r="XAY23" s="397"/>
      <c r="XAZ23" s="397"/>
      <c r="XBA23" s="397"/>
      <c r="XBB23" s="397"/>
      <c r="XBC23" s="397"/>
      <c r="XBD23" s="397"/>
      <c r="XBE23" s="397"/>
      <c r="XBF23" s="5"/>
      <c r="XBG23" s="5"/>
      <c r="XBH23" s="388"/>
      <c r="XBI23" s="387"/>
      <c r="XBJ23" s="387"/>
      <c r="XBK23" s="387"/>
      <c r="XBL23" s="387"/>
      <c r="XBM23" s="387"/>
      <c r="XBN23" s="387"/>
      <c r="XBO23" s="68"/>
      <c r="XBP23" s="68"/>
      <c r="XBQ23" s="68"/>
      <c r="XBR23" s="68"/>
      <c r="XBS23" s="68"/>
      <c r="XBT23" s="112"/>
      <c r="XBU23" s="112"/>
      <c r="XBV23" s="112"/>
      <c r="XCS23" s="5"/>
      <c r="XCT23" s="397"/>
      <c r="XCU23" s="397"/>
      <c r="XCV23" s="397"/>
      <c r="XCW23" s="397"/>
      <c r="XCX23" s="397"/>
      <c r="XCY23" s="397"/>
      <c r="XCZ23" s="397"/>
      <c r="XDA23" s="397"/>
      <c r="XDB23" s="397"/>
      <c r="XDC23" s="397"/>
      <c r="XDD23" s="397"/>
      <c r="XDE23" s="397"/>
      <c r="XDF23" s="397"/>
      <c r="XDG23" s="397"/>
      <c r="XDH23" s="397"/>
      <c r="XDI23" s="397"/>
      <c r="XDJ23" s="397"/>
      <c r="XDK23" s="397"/>
      <c r="XDL23" s="397"/>
      <c r="XDM23" s="397"/>
      <c r="XDN23" s="5"/>
      <c r="XDO23" s="5"/>
      <c r="XDP23" s="388"/>
      <c r="XDQ23" s="387"/>
      <c r="XDR23" s="387"/>
      <c r="XDS23" s="387"/>
      <c r="XDT23" s="387"/>
      <c r="XDU23" s="387"/>
      <c r="XDV23" s="387"/>
      <c r="XDW23" s="68"/>
      <c r="XDX23" s="68"/>
      <c r="XDY23" s="68"/>
      <c r="XDZ23" s="68"/>
      <c r="XEA23" s="68"/>
      <c r="XEB23" s="112"/>
      <c r="XEC23" s="112"/>
      <c r="XED23" s="112"/>
      <c r="XFA23" s="5"/>
      <c r="XFB23" s="398"/>
      <c r="XFC23" s="398"/>
      <c r="XFD23" s="398"/>
    </row>
    <row r="24" spans="1:16384" customFormat="1" ht="13.7" customHeight="1">
      <c r="A24" s="5"/>
      <c r="B24" s="397"/>
      <c r="C24" s="397"/>
      <c r="D24" s="397"/>
      <c r="E24" s="397"/>
      <c r="F24" s="397"/>
      <c r="G24" s="397"/>
      <c r="H24" s="397"/>
      <c r="I24" s="397"/>
      <c r="J24" s="397"/>
      <c r="K24" s="397"/>
      <c r="L24" s="397"/>
      <c r="M24" s="397"/>
      <c r="N24" s="397"/>
      <c r="O24" s="397"/>
      <c r="P24" s="397"/>
      <c r="Q24" s="397"/>
      <c r="R24" s="397"/>
      <c r="S24" s="397"/>
      <c r="T24" s="397"/>
      <c r="U24" s="397"/>
      <c r="V24" s="5"/>
      <c r="W24" s="5"/>
      <c r="X24" s="305"/>
      <c r="Y24" s="5"/>
      <c r="Z24" s="5"/>
      <c r="AA24" s="5"/>
      <c r="AB24" s="5"/>
      <c r="AC24" s="5"/>
      <c r="AD24" s="5"/>
      <c r="AE24" s="68"/>
      <c r="AF24" s="68"/>
      <c r="AG24" s="68"/>
      <c r="AH24" s="68"/>
      <c r="AI24" s="68"/>
      <c r="AJ24" s="112"/>
      <c r="AK24" s="112"/>
      <c r="AL24" s="112"/>
      <c r="AM24" s="188"/>
      <c r="AN24" s="188"/>
      <c r="AO24" s="188"/>
      <c r="AP24" s="188"/>
      <c r="AQ24" s="188"/>
      <c r="AR24" s="188"/>
      <c r="BI24" s="5"/>
      <c r="BJ24" s="397"/>
      <c r="BK24" s="397"/>
      <c r="BL24" s="397"/>
      <c r="BM24" s="397"/>
      <c r="BN24" s="397"/>
      <c r="BO24" s="397"/>
      <c r="BP24" s="397"/>
      <c r="BQ24" s="397"/>
      <c r="BR24" s="397"/>
      <c r="BS24" s="397"/>
      <c r="BT24" s="397"/>
      <c r="BU24" s="397"/>
      <c r="BV24" s="397"/>
      <c r="BW24" s="397"/>
      <c r="BX24" s="397"/>
      <c r="BY24" s="397"/>
      <c r="BZ24" s="397"/>
      <c r="CA24" s="397"/>
      <c r="CB24" s="397"/>
      <c r="CC24" s="397"/>
      <c r="CD24" s="5"/>
      <c r="CE24" s="5"/>
      <c r="CF24" s="388"/>
      <c r="CG24" s="387"/>
      <c r="CH24" s="387"/>
      <c r="CI24" s="387"/>
      <c r="CJ24" s="387"/>
      <c r="CK24" s="387"/>
      <c r="CL24" s="387"/>
      <c r="CM24" s="68"/>
      <c r="CN24" s="68"/>
      <c r="CO24" s="68"/>
      <c r="CP24" s="68"/>
      <c r="CQ24" s="68"/>
      <c r="CR24" s="112"/>
      <c r="CS24" s="112"/>
      <c r="CT24" s="112"/>
      <c r="DQ24" s="5"/>
      <c r="DR24" s="397"/>
      <c r="DS24" s="397"/>
      <c r="DT24" s="397"/>
      <c r="DU24" s="397"/>
      <c r="DV24" s="397"/>
      <c r="DW24" s="397"/>
      <c r="DX24" s="397"/>
      <c r="DY24" s="397"/>
      <c r="DZ24" s="397"/>
      <c r="EA24" s="397"/>
      <c r="EB24" s="397"/>
      <c r="EC24" s="397"/>
      <c r="ED24" s="397"/>
      <c r="EE24" s="397"/>
      <c r="EF24" s="397"/>
      <c r="EG24" s="397"/>
      <c r="EH24" s="397"/>
      <c r="EI24" s="397"/>
      <c r="EJ24" s="397"/>
      <c r="EK24" s="397"/>
      <c r="EL24" s="5"/>
      <c r="EM24" s="5"/>
      <c r="EN24" s="388"/>
      <c r="EO24" s="387"/>
      <c r="EP24" s="387"/>
      <c r="EQ24" s="387"/>
      <c r="ER24" s="387"/>
      <c r="ES24" s="387"/>
      <c r="ET24" s="387"/>
      <c r="EU24" s="68"/>
      <c r="EV24" s="68"/>
      <c r="EW24" s="68"/>
      <c r="EX24" s="68"/>
      <c r="EY24" s="68"/>
      <c r="EZ24" s="112"/>
      <c r="FA24" s="112"/>
      <c r="FB24" s="112"/>
      <c r="FY24" s="5"/>
      <c r="FZ24" s="397"/>
      <c r="GA24" s="397"/>
      <c r="GB24" s="397"/>
      <c r="GC24" s="397"/>
      <c r="GD24" s="397"/>
      <c r="GE24" s="397"/>
      <c r="GF24" s="397"/>
      <c r="GG24" s="397"/>
      <c r="GH24" s="397"/>
      <c r="GI24" s="397"/>
      <c r="GJ24" s="397"/>
      <c r="GK24" s="397"/>
      <c r="GL24" s="397"/>
      <c r="GM24" s="397"/>
      <c r="GN24" s="397"/>
      <c r="GO24" s="397"/>
      <c r="GP24" s="397"/>
      <c r="GQ24" s="397"/>
      <c r="GR24" s="397"/>
      <c r="GS24" s="397"/>
      <c r="GT24" s="5"/>
      <c r="GU24" s="5"/>
      <c r="GV24" s="388"/>
      <c r="GW24" s="387"/>
      <c r="GX24" s="387"/>
      <c r="GY24" s="387"/>
      <c r="GZ24" s="387"/>
      <c r="HA24" s="387"/>
      <c r="HB24" s="387"/>
      <c r="HC24" s="68"/>
      <c r="HD24" s="68"/>
      <c r="HE24" s="68"/>
      <c r="HF24" s="68"/>
      <c r="HG24" s="68"/>
      <c r="HH24" s="112"/>
      <c r="HI24" s="112"/>
      <c r="HJ24" s="112"/>
      <c r="IG24" s="5"/>
      <c r="IH24" s="397"/>
      <c r="II24" s="397"/>
      <c r="IJ24" s="397"/>
      <c r="IK24" s="397"/>
      <c r="IL24" s="397"/>
      <c r="IM24" s="397"/>
      <c r="IN24" s="397"/>
      <c r="IO24" s="397"/>
      <c r="IP24" s="397"/>
      <c r="IQ24" s="397"/>
      <c r="IR24" s="397"/>
      <c r="IS24" s="397"/>
      <c r="IT24" s="397"/>
      <c r="IU24" s="397"/>
      <c r="IV24" s="397"/>
      <c r="IW24" s="397"/>
      <c r="IX24" s="397"/>
      <c r="IY24" s="397"/>
      <c r="IZ24" s="397"/>
      <c r="JA24" s="397"/>
      <c r="JB24" s="5"/>
      <c r="JC24" s="5"/>
      <c r="JD24" s="388"/>
      <c r="JE24" s="387"/>
      <c r="JF24" s="387"/>
      <c r="JG24" s="387"/>
      <c r="JH24" s="387"/>
      <c r="JI24" s="387"/>
      <c r="JJ24" s="387"/>
      <c r="JK24" s="68"/>
      <c r="JL24" s="68"/>
      <c r="JM24" s="68"/>
      <c r="JN24" s="68"/>
      <c r="JO24" s="68"/>
      <c r="JP24" s="112"/>
      <c r="JQ24" s="112"/>
      <c r="JR24" s="112"/>
      <c r="KO24" s="5"/>
      <c r="KP24" s="397"/>
      <c r="KQ24" s="397"/>
      <c r="KR24" s="397"/>
      <c r="KS24" s="397"/>
      <c r="KT24" s="397"/>
      <c r="KU24" s="397"/>
      <c r="KV24" s="397"/>
      <c r="KW24" s="397"/>
      <c r="KX24" s="397"/>
      <c r="KY24" s="397"/>
      <c r="KZ24" s="397"/>
      <c r="LA24" s="397"/>
      <c r="LB24" s="397"/>
      <c r="LC24" s="397"/>
      <c r="LD24" s="397"/>
      <c r="LE24" s="397"/>
      <c r="LF24" s="397"/>
      <c r="LG24" s="397"/>
      <c r="LH24" s="397"/>
      <c r="LI24" s="397"/>
      <c r="LJ24" s="5"/>
      <c r="LK24" s="5"/>
      <c r="LL24" s="388"/>
      <c r="LM24" s="387"/>
      <c r="LN24" s="387"/>
      <c r="LO24" s="387"/>
      <c r="LP24" s="387"/>
      <c r="LQ24" s="387"/>
      <c r="LR24" s="387"/>
      <c r="LS24" s="68"/>
      <c r="LT24" s="68"/>
      <c r="LU24" s="68"/>
      <c r="LV24" s="68"/>
      <c r="LW24" s="68"/>
      <c r="LX24" s="112"/>
      <c r="LY24" s="112"/>
      <c r="LZ24" s="112"/>
      <c r="MW24" s="5"/>
      <c r="MX24" s="397"/>
      <c r="MY24" s="397"/>
      <c r="MZ24" s="397"/>
      <c r="NA24" s="397"/>
      <c r="NB24" s="397"/>
      <c r="NC24" s="397"/>
      <c r="ND24" s="397"/>
      <c r="NE24" s="397"/>
      <c r="NF24" s="397"/>
      <c r="NG24" s="397"/>
      <c r="NH24" s="397"/>
      <c r="NI24" s="397"/>
      <c r="NJ24" s="397"/>
      <c r="NK24" s="397"/>
      <c r="NL24" s="397"/>
      <c r="NM24" s="397"/>
      <c r="NN24" s="397"/>
      <c r="NO24" s="397"/>
      <c r="NP24" s="397"/>
      <c r="NQ24" s="397"/>
      <c r="NR24" s="5"/>
      <c r="NS24" s="5"/>
      <c r="NT24" s="388"/>
      <c r="NU24" s="387"/>
      <c r="NV24" s="387"/>
      <c r="NW24" s="387"/>
      <c r="NX24" s="387"/>
      <c r="NY24" s="387"/>
      <c r="NZ24" s="387"/>
      <c r="OA24" s="68"/>
      <c r="OB24" s="68"/>
      <c r="OC24" s="68"/>
      <c r="OD24" s="68"/>
      <c r="OE24" s="68"/>
      <c r="OF24" s="112"/>
      <c r="OG24" s="112"/>
      <c r="OH24" s="112"/>
      <c r="PE24" s="5"/>
      <c r="PF24" s="397"/>
      <c r="PG24" s="397"/>
      <c r="PH24" s="397"/>
      <c r="PI24" s="397"/>
      <c r="PJ24" s="397"/>
      <c r="PK24" s="397"/>
      <c r="PL24" s="397"/>
      <c r="PM24" s="397"/>
      <c r="PN24" s="397"/>
      <c r="PO24" s="397"/>
      <c r="PP24" s="397"/>
      <c r="PQ24" s="397"/>
      <c r="PR24" s="397"/>
      <c r="PS24" s="397"/>
      <c r="PT24" s="397"/>
      <c r="PU24" s="397"/>
      <c r="PV24" s="397"/>
      <c r="PW24" s="397"/>
      <c r="PX24" s="397"/>
      <c r="PY24" s="397"/>
      <c r="PZ24" s="5"/>
      <c r="QA24" s="5"/>
      <c r="QB24" s="388"/>
      <c r="QC24" s="387"/>
      <c r="QD24" s="387"/>
      <c r="QE24" s="387"/>
      <c r="QF24" s="387"/>
      <c r="QG24" s="387"/>
      <c r="QH24" s="387"/>
      <c r="QI24" s="68"/>
      <c r="QJ24" s="68"/>
      <c r="QK24" s="68"/>
      <c r="QL24" s="68"/>
      <c r="QM24" s="68"/>
      <c r="QN24" s="112"/>
      <c r="QO24" s="112"/>
      <c r="QP24" s="112"/>
      <c r="RM24" s="5"/>
      <c r="RN24" s="397"/>
      <c r="RO24" s="397"/>
      <c r="RP24" s="397"/>
      <c r="RQ24" s="397"/>
      <c r="RR24" s="397"/>
      <c r="RS24" s="397"/>
      <c r="RT24" s="397"/>
      <c r="RU24" s="397"/>
      <c r="RV24" s="397"/>
      <c r="RW24" s="397"/>
      <c r="RX24" s="397"/>
      <c r="RY24" s="397"/>
      <c r="RZ24" s="397"/>
      <c r="SA24" s="397"/>
      <c r="SB24" s="397"/>
      <c r="SC24" s="397"/>
      <c r="SD24" s="397"/>
      <c r="SE24" s="397"/>
      <c r="SF24" s="397"/>
      <c r="SG24" s="397"/>
      <c r="SH24" s="5"/>
      <c r="SI24" s="5"/>
      <c r="SJ24" s="388"/>
      <c r="SK24" s="387"/>
      <c r="SL24" s="387"/>
      <c r="SM24" s="387"/>
      <c r="SN24" s="387"/>
      <c r="SO24" s="387"/>
      <c r="SP24" s="387"/>
      <c r="SQ24" s="68"/>
      <c r="SR24" s="68"/>
      <c r="SS24" s="68"/>
      <c r="ST24" s="68"/>
      <c r="SU24" s="68"/>
      <c r="SV24" s="112"/>
      <c r="SW24" s="112"/>
      <c r="SX24" s="112"/>
      <c r="TU24" s="5"/>
      <c r="TV24" s="397"/>
      <c r="TW24" s="397"/>
      <c r="TX24" s="397"/>
      <c r="TY24" s="397"/>
      <c r="TZ24" s="397"/>
      <c r="UA24" s="397"/>
      <c r="UB24" s="397"/>
      <c r="UC24" s="397"/>
      <c r="UD24" s="397"/>
      <c r="UE24" s="397"/>
      <c r="UF24" s="397"/>
      <c r="UG24" s="397"/>
      <c r="UH24" s="397"/>
      <c r="UI24" s="397"/>
      <c r="UJ24" s="397"/>
      <c r="UK24" s="397"/>
      <c r="UL24" s="397"/>
      <c r="UM24" s="397"/>
      <c r="UN24" s="397"/>
      <c r="UO24" s="397"/>
      <c r="UP24" s="5"/>
      <c r="UQ24" s="5"/>
      <c r="UR24" s="388"/>
      <c r="US24" s="387"/>
      <c r="UT24" s="387"/>
      <c r="UU24" s="387"/>
      <c r="UV24" s="387"/>
      <c r="UW24" s="387"/>
      <c r="UX24" s="387"/>
      <c r="UY24" s="68"/>
      <c r="UZ24" s="68"/>
      <c r="VA24" s="68"/>
      <c r="VB24" s="68"/>
      <c r="VC24" s="68"/>
      <c r="VD24" s="112"/>
      <c r="VE24" s="112"/>
      <c r="VF24" s="112"/>
      <c r="WC24" s="5"/>
      <c r="WD24" s="397"/>
      <c r="WE24" s="397"/>
      <c r="WF24" s="397"/>
      <c r="WG24" s="397"/>
      <c r="WH24" s="397"/>
      <c r="WI24" s="397"/>
      <c r="WJ24" s="397"/>
      <c r="WK24" s="397"/>
      <c r="WL24" s="397"/>
      <c r="WM24" s="397"/>
      <c r="WN24" s="397"/>
      <c r="WO24" s="397"/>
      <c r="WP24" s="397"/>
      <c r="WQ24" s="397"/>
      <c r="WR24" s="397"/>
      <c r="WS24" s="397"/>
      <c r="WT24" s="397"/>
      <c r="WU24" s="397"/>
      <c r="WV24" s="397"/>
      <c r="WW24" s="397"/>
      <c r="WX24" s="5"/>
      <c r="WY24" s="5"/>
      <c r="WZ24" s="388"/>
      <c r="XA24" s="387"/>
      <c r="XB24" s="387"/>
      <c r="XC24" s="387"/>
      <c r="XD24" s="387"/>
      <c r="XE24" s="387"/>
      <c r="XF24" s="387"/>
      <c r="XG24" s="68"/>
      <c r="XH24" s="68"/>
      <c r="XI24" s="68"/>
      <c r="XJ24" s="68"/>
      <c r="XK24" s="68"/>
      <c r="XL24" s="112"/>
      <c r="XM24" s="112"/>
      <c r="XN24" s="112"/>
      <c r="YK24" s="5"/>
      <c r="YL24" s="397"/>
      <c r="YM24" s="397"/>
      <c r="YN24" s="397"/>
      <c r="YO24" s="397"/>
      <c r="YP24" s="397"/>
      <c r="YQ24" s="397"/>
      <c r="YR24" s="397"/>
      <c r="YS24" s="397"/>
      <c r="YT24" s="397"/>
      <c r="YU24" s="397"/>
      <c r="YV24" s="397"/>
      <c r="YW24" s="397"/>
      <c r="YX24" s="397"/>
      <c r="YY24" s="397"/>
      <c r="YZ24" s="397"/>
      <c r="ZA24" s="397"/>
      <c r="ZB24" s="397"/>
      <c r="ZC24" s="397"/>
      <c r="ZD24" s="397"/>
      <c r="ZE24" s="397"/>
      <c r="ZF24" s="5"/>
      <c r="ZG24" s="5"/>
      <c r="ZH24" s="388"/>
      <c r="ZI24" s="387"/>
      <c r="ZJ24" s="387"/>
      <c r="ZK24" s="387"/>
      <c r="ZL24" s="387"/>
      <c r="ZM24" s="387"/>
      <c r="ZN24" s="387"/>
      <c r="ZO24" s="68"/>
      <c r="ZP24" s="68"/>
      <c r="ZQ24" s="68"/>
      <c r="ZR24" s="68"/>
      <c r="ZS24" s="68"/>
      <c r="ZT24" s="112"/>
      <c r="ZU24" s="112"/>
      <c r="ZV24" s="112"/>
      <c r="AAS24" s="5"/>
      <c r="AAT24" s="397"/>
      <c r="AAU24" s="397"/>
      <c r="AAV24" s="397"/>
      <c r="AAW24" s="397"/>
      <c r="AAX24" s="397"/>
      <c r="AAY24" s="397"/>
      <c r="AAZ24" s="397"/>
      <c r="ABA24" s="397"/>
      <c r="ABB24" s="397"/>
      <c r="ABC24" s="397"/>
      <c r="ABD24" s="397"/>
      <c r="ABE24" s="397"/>
      <c r="ABF24" s="397"/>
      <c r="ABG24" s="397"/>
      <c r="ABH24" s="397"/>
      <c r="ABI24" s="397"/>
      <c r="ABJ24" s="397"/>
      <c r="ABK24" s="397"/>
      <c r="ABL24" s="397"/>
      <c r="ABM24" s="397"/>
      <c r="ABN24" s="5"/>
      <c r="ABO24" s="5"/>
      <c r="ABP24" s="388"/>
      <c r="ABQ24" s="387"/>
      <c r="ABR24" s="387"/>
      <c r="ABS24" s="387"/>
      <c r="ABT24" s="387"/>
      <c r="ABU24" s="387"/>
      <c r="ABV24" s="387"/>
      <c r="ABW24" s="68"/>
      <c r="ABX24" s="68"/>
      <c r="ABY24" s="68"/>
      <c r="ABZ24" s="68"/>
      <c r="ACA24" s="68"/>
      <c r="ACB24" s="112"/>
      <c r="ACC24" s="112"/>
      <c r="ACD24" s="112"/>
      <c r="ADA24" s="5"/>
      <c r="ADB24" s="397"/>
      <c r="ADC24" s="397"/>
      <c r="ADD24" s="397"/>
      <c r="ADE24" s="397"/>
      <c r="ADF24" s="397"/>
      <c r="ADG24" s="397"/>
      <c r="ADH24" s="397"/>
      <c r="ADI24" s="397"/>
      <c r="ADJ24" s="397"/>
      <c r="ADK24" s="397"/>
      <c r="ADL24" s="397"/>
      <c r="ADM24" s="397"/>
      <c r="ADN24" s="397"/>
      <c r="ADO24" s="397"/>
      <c r="ADP24" s="397"/>
      <c r="ADQ24" s="397"/>
      <c r="ADR24" s="397"/>
      <c r="ADS24" s="397"/>
      <c r="ADT24" s="397"/>
      <c r="ADU24" s="397"/>
      <c r="ADV24" s="5"/>
      <c r="ADW24" s="5"/>
      <c r="ADX24" s="388"/>
      <c r="ADY24" s="387"/>
      <c r="ADZ24" s="387"/>
      <c r="AEA24" s="387"/>
      <c r="AEB24" s="387"/>
      <c r="AEC24" s="387"/>
      <c r="AED24" s="387"/>
      <c r="AEE24" s="68"/>
      <c r="AEF24" s="68"/>
      <c r="AEG24" s="68"/>
      <c r="AEH24" s="68"/>
      <c r="AEI24" s="68"/>
      <c r="AEJ24" s="112"/>
      <c r="AEK24" s="112"/>
      <c r="AEL24" s="112"/>
      <c r="AFI24" s="5"/>
      <c r="AFJ24" s="397"/>
      <c r="AFK24" s="397"/>
      <c r="AFL24" s="397"/>
      <c r="AFM24" s="397"/>
      <c r="AFN24" s="397"/>
      <c r="AFO24" s="397"/>
      <c r="AFP24" s="397"/>
      <c r="AFQ24" s="397"/>
      <c r="AFR24" s="397"/>
      <c r="AFS24" s="397"/>
      <c r="AFT24" s="397"/>
      <c r="AFU24" s="397"/>
      <c r="AFV24" s="397"/>
      <c r="AFW24" s="397"/>
      <c r="AFX24" s="397"/>
      <c r="AFY24" s="397"/>
      <c r="AFZ24" s="397"/>
      <c r="AGA24" s="397"/>
      <c r="AGB24" s="397"/>
      <c r="AGC24" s="397"/>
      <c r="AGD24" s="5"/>
      <c r="AGE24" s="5"/>
      <c r="AGF24" s="388"/>
      <c r="AGG24" s="387"/>
      <c r="AGH24" s="387"/>
      <c r="AGI24" s="387"/>
      <c r="AGJ24" s="387"/>
      <c r="AGK24" s="387"/>
      <c r="AGL24" s="387"/>
      <c r="AGM24" s="68"/>
      <c r="AGN24" s="68"/>
      <c r="AGO24" s="68"/>
      <c r="AGP24" s="68"/>
      <c r="AGQ24" s="68"/>
      <c r="AGR24" s="112"/>
      <c r="AGS24" s="112"/>
      <c r="AGT24" s="112"/>
      <c r="AHQ24" s="5"/>
      <c r="AHR24" s="397"/>
      <c r="AHS24" s="397"/>
      <c r="AHT24" s="397"/>
      <c r="AHU24" s="397"/>
      <c r="AHV24" s="397"/>
      <c r="AHW24" s="397"/>
      <c r="AHX24" s="397"/>
      <c r="AHY24" s="397"/>
      <c r="AHZ24" s="397"/>
      <c r="AIA24" s="397"/>
      <c r="AIB24" s="397"/>
      <c r="AIC24" s="397"/>
      <c r="AID24" s="397"/>
      <c r="AIE24" s="397"/>
      <c r="AIF24" s="397"/>
      <c r="AIG24" s="397"/>
      <c r="AIH24" s="397"/>
      <c r="AII24" s="397"/>
      <c r="AIJ24" s="397"/>
      <c r="AIK24" s="397"/>
      <c r="AIL24" s="5"/>
      <c r="AIM24" s="5"/>
      <c r="AIN24" s="388"/>
      <c r="AIO24" s="387"/>
      <c r="AIP24" s="387"/>
      <c r="AIQ24" s="387"/>
      <c r="AIR24" s="387"/>
      <c r="AIS24" s="387"/>
      <c r="AIT24" s="387"/>
      <c r="AIU24" s="68"/>
      <c r="AIV24" s="68"/>
      <c r="AIW24" s="68"/>
      <c r="AIX24" s="68"/>
      <c r="AIY24" s="68"/>
      <c r="AIZ24" s="112"/>
      <c r="AJA24" s="112"/>
      <c r="AJB24" s="112"/>
      <c r="AJY24" s="5"/>
      <c r="AJZ24" s="397"/>
      <c r="AKA24" s="397"/>
      <c r="AKB24" s="397"/>
      <c r="AKC24" s="397"/>
      <c r="AKD24" s="397"/>
      <c r="AKE24" s="397"/>
      <c r="AKF24" s="397"/>
      <c r="AKG24" s="397"/>
      <c r="AKH24" s="397"/>
      <c r="AKI24" s="397"/>
      <c r="AKJ24" s="397"/>
      <c r="AKK24" s="397"/>
      <c r="AKL24" s="397"/>
      <c r="AKM24" s="397"/>
      <c r="AKN24" s="397"/>
      <c r="AKO24" s="397"/>
      <c r="AKP24" s="397"/>
      <c r="AKQ24" s="397"/>
      <c r="AKR24" s="397"/>
      <c r="AKS24" s="397"/>
      <c r="AKT24" s="5"/>
      <c r="AKU24" s="5"/>
      <c r="AKV24" s="388"/>
      <c r="AKW24" s="387"/>
      <c r="AKX24" s="387"/>
      <c r="AKY24" s="387"/>
      <c r="AKZ24" s="387"/>
      <c r="ALA24" s="387"/>
      <c r="ALB24" s="387"/>
      <c r="ALC24" s="68"/>
      <c r="ALD24" s="68"/>
      <c r="ALE24" s="68"/>
      <c r="ALF24" s="68"/>
      <c r="ALG24" s="68"/>
      <c r="ALH24" s="112"/>
      <c r="ALI24" s="112"/>
      <c r="ALJ24" s="112"/>
      <c r="AMG24" s="5"/>
      <c r="AMH24" s="397"/>
      <c r="AMI24" s="397"/>
      <c r="AMJ24" s="397"/>
      <c r="AMK24" s="397"/>
      <c r="AML24" s="397"/>
      <c r="AMM24" s="397"/>
      <c r="AMN24" s="397"/>
      <c r="AMO24" s="397"/>
      <c r="AMP24" s="397"/>
      <c r="AMQ24" s="397"/>
      <c r="AMR24" s="397"/>
      <c r="AMS24" s="397"/>
      <c r="AMT24" s="397"/>
      <c r="AMU24" s="397"/>
      <c r="AMV24" s="397"/>
      <c r="AMW24" s="397"/>
      <c r="AMX24" s="397"/>
      <c r="AMY24" s="397"/>
      <c r="AMZ24" s="397"/>
      <c r="ANA24" s="397"/>
      <c r="ANB24" s="5"/>
      <c r="ANC24" s="5"/>
      <c r="AND24" s="388"/>
      <c r="ANE24" s="387"/>
      <c r="ANF24" s="387"/>
      <c r="ANG24" s="387"/>
      <c r="ANH24" s="387"/>
      <c r="ANI24" s="387"/>
      <c r="ANJ24" s="387"/>
      <c r="ANK24" s="68"/>
      <c r="ANL24" s="68"/>
      <c r="ANM24" s="68"/>
      <c r="ANN24" s="68"/>
      <c r="ANO24" s="68"/>
      <c r="ANP24" s="112"/>
      <c r="ANQ24" s="112"/>
      <c r="ANR24" s="112"/>
      <c r="AOO24" s="5"/>
      <c r="AOP24" s="397"/>
      <c r="AOQ24" s="397"/>
      <c r="AOR24" s="397"/>
      <c r="AOS24" s="397"/>
      <c r="AOT24" s="397"/>
      <c r="AOU24" s="397"/>
      <c r="AOV24" s="397"/>
      <c r="AOW24" s="397"/>
      <c r="AOX24" s="397"/>
      <c r="AOY24" s="397"/>
      <c r="AOZ24" s="397"/>
      <c r="APA24" s="397"/>
      <c r="APB24" s="397"/>
      <c r="APC24" s="397"/>
      <c r="APD24" s="397"/>
      <c r="APE24" s="397"/>
      <c r="APF24" s="397"/>
      <c r="APG24" s="397"/>
      <c r="APH24" s="397"/>
      <c r="API24" s="397"/>
      <c r="APJ24" s="5"/>
      <c r="APK24" s="5"/>
      <c r="APL24" s="388"/>
      <c r="APM24" s="387"/>
      <c r="APN24" s="387"/>
      <c r="APO24" s="387"/>
      <c r="APP24" s="387"/>
      <c r="APQ24" s="387"/>
      <c r="APR24" s="387"/>
      <c r="APS24" s="68"/>
      <c r="APT24" s="68"/>
      <c r="APU24" s="68"/>
      <c r="APV24" s="68"/>
      <c r="APW24" s="68"/>
      <c r="APX24" s="112"/>
      <c r="APY24" s="112"/>
      <c r="APZ24" s="112"/>
      <c r="AQW24" s="5"/>
      <c r="AQX24" s="397"/>
      <c r="AQY24" s="397"/>
      <c r="AQZ24" s="397"/>
      <c r="ARA24" s="397"/>
      <c r="ARB24" s="397"/>
      <c r="ARC24" s="397"/>
      <c r="ARD24" s="397"/>
      <c r="ARE24" s="397"/>
      <c r="ARF24" s="397"/>
      <c r="ARG24" s="397"/>
      <c r="ARH24" s="397"/>
      <c r="ARI24" s="397"/>
      <c r="ARJ24" s="397"/>
      <c r="ARK24" s="397"/>
      <c r="ARL24" s="397"/>
      <c r="ARM24" s="397"/>
      <c r="ARN24" s="397"/>
      <c r="ARO24" s="397"/>
      <c r="ARP24" s="397"/>
      <c r="ARQ24" s="397"/>
      <c r="ARR24" s="5"/>
      <c r="ARS24" s="5"/>
      <c r="ART24" s="388"/>
      <c r="ARU24" s="387"/>
      <c r="ARV24" s="387"/>
      <c r="ARW24" s="387"/>
      <c r="ARX24" s="387"/>
      <c r="ARY24" s="387"/>
      <c r="ARZ24" s="387"/>
      <c r="ASA24" s="68"/>
      <c r="ASB24" s="68"/>
      <c r="ASC24" s="68"/>
      <c r="ASD24" s="68"/>
      <c r="ASE24" s="68"/>
      <c r="ASF24" s="112"/>
      <c r="ASG24" s="112"/>
      <c r="ASH24" s="112"/>
      <c r="ATE24" s="5"/>
      <c r="ATF24" s="397"/>
      <c r="ATG24" s="397"/>
      <c r="ATH24" s="397"/>
      <c r="ATI24" s="397"/>
      <c r="ATJ24" s="397"/>
      <c r="ATK24" s="397"/>
      <c r="ATL24" s="397"/>
      <c r="ATM24" s="397"/>
      <c r="ATN24" s="397"/>
      <c r="ATO24" s="397"/>
      <c r="ATP24" s="397"/>
      <c r="ATQ24" s="397"/>
      <c r="ATR24" s="397"/>
      <c r="ATS24" s="397"/>
      <c r="ATT24" s="397"/>
      <c r="ATU24" s="397"/>
      <c r="ATV24" s="397"/>
      <c r="ATW24" s="397"/>
      <c r="ATX24" s="397"/>
      <c r="ATY24" s="397"/>
      <c r="ATZ24" s="5"/>
      <c r="AUA24" s="5"/>
      <c r="AUB24" s="388"/>
      <c r="AUC24" s="387"/>
      <c r="AUD24" s="387"/>
      <c r="AUE24" s="387"/>
      <c r="AUF24" s="387"/>
      <c r="AUG24" s="387"/>
      <c r="AUH24" s="387"/>
      <c r="AUI24" s="68"/>
      <c r="AUJ24" s="68"/>
      <c r="AUK24" s="68"/>
      <c r="AUL24" s="68"/>
      <c r="AUM24" s="68"/>
      <c r="AUN24" s="112"/>
      <c r="AUO24" s="112"/>
      <c r="AUP24" s="112"/>
      <c r="AVM24" s="5"/>
      <c r="AVN24" s="397"/>
      <c r="AVO24" s="397"/>
      <c r="AVP24" s="397"/>
      <c r="AVQ24" s="397"/>
      <c r="AVR24" s="397"/>
      <c r="AVS24" s="397"/>
      <c r="AVT24" s="397"/>
      <c r="AVU24" s="397"/>
      <c r="AVV24" s="397"/>
      <c r="AVW24" s="397"/>
      <c r="AVX24" s="397"/>
      <c r="AVY24" s="397"/>
      <c r="AVZ24" s="397"/>
      <c r="AWA24" s="397"/>
      <c r="AWB24" s="397"/>
      <c r="AWC24" s="397"/>
      <c r="AWD24" s="397"/>
      <c r="AWE24" s="397"/>
      <c r="AWF24" s="397"/>
      <c r="AWG24" s="397"/>
      <c r="AWH24" s="5"/>
      <c r="AWI24" s="5"/>
      <c r="AWJ24" s="388"/>
      <c r="AWK24" s="387"/>
      <c r="AWL24" s="387"/>
      <c r="AWM24" s="387"/>
      <c r="AWN24" s="387"/>
      <c r="AWO24" s="387"/>
      <c r="AWP24" s="387"/>
      <c r="AWQ24" s="68"/>
      <c r="AWR24" s="68"/>
      <c r="AWS24" s="68"/>
      <c r="AWT24" s="68"/>
      <c r="AWU24" s="68"/>
      <c r="AWV24" s="112"/>
      <c r="AWW24" s="112"/>
      <c r="AWX24" s="112"/>
      <c r="AXU24" s="5"/>
      <c r="AXV24" s="397"/>
      <c r="AXW24" s="397"/>
      <c r="AXX24" s="397"/>
      <c r="AXY24" s="397"/>
      <c r="AXZ24" s="397"/>
      <c r="AYA24" s="397"/>
      <c r="AYB24" s="397"/>
      <c r="AYC24" s="397"/>
      <c r="AYD24" s="397"/>
      <c r="AYE24" s="397"/>
      <c r="AYF24" s="397"/>
      <c r="AYG24" s="397"/>
      <c r="AYH24" s="397"/>
      <c r="AYI24" s="397"/>
      <c r="AYJ24" s="397"/>
      <c r="AYK24" s="397"/>
      <c r="AYL24" s="397"/>
      <c r="AYM24" s="397"/>
      <c r="AYN24" s="397"/>
      <c r="AYO24" s="397"/>
      <c r="AYP24" s="5"/>
      <c r="AYQ24" s="5"/>
      <c r="AYR24" s="388"/>
      <c r="AYS24" s="387"/>
      <c r="AYT24" s="387"/>
      <c r="AYU24" s="387"/>
      <c r="AYV24" s="387"/>
      <c r="AYW24" s="387"/>
      <c r="AYX24" s="387"/>
      <c r="AYY24" s="68"/>
      <c r="AYZ24" s="68"/>
      <c r="AZA24" s="68"/>
      <c r="AZB24" s="68"/>
      <c r="AZC24" s="68"/>
      <c r="AZD24" s="112"/>
      <c r="AZE24" s="112"/>
      <c r="AZF24" s="112"/>
      <c r="BAC24" s="5"/>
      <c r="BAD24" s="397"/>
      <c r="BAE24" s="397"/>
      <c r="BAF24" s="397"/>
      <c r="BAG24" s="397"/>
      <c r="BAH24" s="397"/>
      <c r="BAI24" s="397"/>
      <c r="BAJ24" s="397"/>
      <c r="BAK24" s="397"/>
      <c r="BAL24" s="397"/>
      <c r="BAM24" s="397"/>
      <c r="BAN24" s="397"/>
      <c r="BAO24" s="397"/>
      <c r="BAP24" s="397"/>
      <c r="BAQ24" s="397"/>
      <c r="BAR24" s="397"/>
      <c r="BAS24" s="397"/>
      <c r="BAT24" s="397"/>
      <c r="BAU24" s="397"/>
      <c r="BAV24" s="397"/>
      <c r="BAW24" s="397"/>
      <c r="BAX24" s="5"/>
      <c r="BAY24" s="5"/>
      <c r="BAZ24" s="388"/>
      <c r="BBA24" s="387"/>
      <c r="BBB24" s="387"/>
      <c r="BBC24" s="387"/>
      <c r="BBD24" s="387"/>
      <c r="BBE24" s="387"/>
      <c r="BBF24" s="387"/>
      <c r="BBG24" s="68"/>
      <c r="BBH24" s="68"/>
      <c r="BBI24" s="68"/>
      <c r="BBJ24" s="68"/>
      <c r="BBK24" s="68"/>
      <c r="BBL24" s="112"/>
      <c r="BBM24" s="112"/>
      <c r="BBN24" s="112"/>
      <c r="BCK24" s="5"/>
      <c r="BCL24" s="397"/>
      <c r="BCM24" s="397"/>
      <c r="BCN24" s="397"/>
      <c r="BCO24" s="397"/>
      <c r="BCP24" s="397"/>
      <c r="BCQ24" s="397"/>
      <c r="BCR24" s="397"/>
      <c r="BCS24" s="397"/>
      <c r="BCT24" s="397"/>
      <c r="BCU24" s="397"/>
      <c r="BCV24" s="397"/>
      <c r="BCW24" s="397"/>
      <c r="BCX24" s="397"/>
      <c r="BCY24" s="397"/>
      <c r="BCZ24" s="397"/>
      <c r="BDA24" s="397"/>
      <c r="BDB24" s="397"/>
      <c r="BDC24" s="397"/>
      <c r="BDD24" s="397"/>
      <c r="BDE24" s="397"/>
      <c r="BDF24" s="5"/>
      <c r="BDG24" s="5"/>
      <c r="BDH24" s="388"/>
      <c r="BDI24" s="387"/>
      <c r="BDJ24" s="387"/>
      <c r="BDK24" s="387"/>
      <c r="BDL24" s="387"/>
      <c r="BDM24" s="387"/>
      <c r="BDN24" s="387"/>
      <c r="BDO24" s="68"/>
      <c r="BDP24" s="68"/>
      <c r="BDQ24" s="68"/>
      <c r="BDR24" s="68"/>
      <c r="BDS24" s="68"/>
      <c r="BDT24" s="112"/>
      <c r="BDU24" s="112"/>
      <c r="BDV24" s="112"/>
      <c r="BES24" s="5"/>
      <c r="BET24" s="397"/>
      <c r="BEU24" s="397"/>
      <c r="BEV24" s="397"/>
      <c r="BEW24" s="397"/>
      <c r="BEX24" s="397"/>
      <c r="BEY24" s="397"/>
      <c r="BEZ24" s="397"/>
      <c r="BFA24" s="397"/>
      <c r="BFB24" s="397"/>
      <c r="BFC24" s="397"/>
      <c r="BFD24" s="397"/>
      <c r="BFE24" s="397"/>
      <c r="BFF24" s="397"/>
      <c r="BFG24" s="397"/>
      <c r="BFH24" s="397"/>
      <c r="BFI24" s="397"/>
      <c r="BFJ24" s="397"/>
      <c r="BFK24" s="397"/>
      <c r="BFL24" s="397"/>
      <c r="BFM24" s="397"/>
      <c r="BFN24" s="5"/>
      <c r="BFO24" s="5"/>
      <c r="BFP24" s="388"/>
      <c r="BFQ24" s="387"/>
      <c r="BFR24" s="387"/>
      <c r="BFS24" s="387"/>
      <c r="BFT24" s="387"/>
      <c r="BFU24" s="387"/>
      <c r="BFV24" s="387"/>
      <c r="BFW24" s="68"/>
      <c r="BFX24" s="68"/>
      <c r="BFY24" s="68"/>
      <c r="BFZ24" s="68"/>
      <c r="BGA24" s="68"/>
      <c r="BGB24" s="112"/>
      <c r="BGC24" s="112"/>
      <c r="BGD24" s="112"/>
      <c r="BHA24" s="5"/>
      <c r="BHB24" s="397"/>
      <c r="BHC24" s="397"/>
      <c r="BHD24" s="397"/>
      <c r="BHE24" s="397"/>
      <c r="BHF24" s="397"/>
      <c r="BHG24" s="397"/>
      <c r="BHH24" s="397"/>
      <c r="BHI24" s="397"/>
      <c r="BHJ24" s="397"/>
      <c r="BHK24" s="397"/>
      <c r="BHL24" s="397"/>
      <c r="BHM24" s="397"/>
      <c r="BHN24" s="397"/>
      <c r="BHO24" s="397"/>
      <c r="BHP24" s="397"/>
      <c r="BHQ24" s="397"/>
      <c r="BHR24" s="397"/>
      <c r="BHS24" s="397"/>
      <c r="BHT24" s="397"/>
      <c r="BHU24" s="397"/>
      <c r="BHV24" s="5"/>
      <c r="BHW24" s="5"/>
      <c r="BHX24" s="388"/>
      <c r="BHY24" s="387"/>
      <c r="BHZ24" s="387"/>
      <c r="BIA24" s="387"/>
      <c r="BIB24" s="387"/>
      <c r="BIC24" s="387"/>
      <c r="BID24" s="387"/>
      <c r="BIE24" s="68"/>
      <c r="BIF24" s="68"/>
      <c r="BIG24" s="68"/>
      <c r="BIH24" s="68"/>
      <c r="BII24" s="68"/>
      <c r="BIJ24" s="112"/>
      <c r="BIK24" s="112"/>
      <c r="BIL24" s="112"/>
      <c r="BJI24" s="5"/>
      <c r="BJJ24" s="397"/>
      <c r="BJK24" s="397"/>
      <c r="BJL24" s="397"/>
      <c r="BJM24" s="397"/>
      <c r="BJN24" s="397"/>
      <c r="BJO24" s="397"/>
      <c r="BJP24" s="397"/>
      <c r="BJQ24" s="397"/>
      <c r="BJR24" s="397"/>
      <c r="BJS24" s="397"/>
      <c r="BJT24" s="397"/>
      <c r="BJU24" s="397"/>
      <c r="BJV24" s="397"/>
      <c r="BJW24" s="397"/>
      <c r="BJX24" s="397"/>
      <c r="BJY24" s="397"/>
      <c r="BJZ24" s="397"/>
      <c r="BKA24" s="397"/>
      <c r="BKB24" s="397"/>
      <c r="BKC24" s="397"/>
      <c r="BKD24" s="5"/>
      <c r="BKE24" s="5"/>
      <c r="BKF24" s="388"/>
      <c r="BKG24" s="387"/>
      <c r="BKH24" s="387"/>
      <c r="BKI24" s="387"/>
      <c r="BKJ24" s="387"/>
      <c r="BKK24" s="387"/>
      <c r="BKL24" s="387"/>
      <c r="BKM24" s="68"/>
      <c r="BKN24" s="68"/>
      <c r="BKO24" s="68"/>
      <c r="BKP24" s="68"/>
      <c r="BKQ24" s="68"/>
      <c r="BKR24" s="112"/>
      <c r="BKS24" s="112"/>
      <c r="BKT24" s="112"/>
      <c r="BLQ24" s="5"/>
      <c r="BLR24" s="397"/>
      <c r="BLS24" s="397"/>
      <c r="BLT24" s="397"/>
      <c r="BLU24" s="397"/>
      <c r="BLV24" s="397"/>
      <c r="BLW24" s="397"/>
      <c r="BLX24" s="397"/>
      <c r="BLY24" s="397"/>
      <c r="BLZ24" s="397"/>
      <c r="BMA24" s="397"/>
      <c r="BMB24" s="397"/>
      <c r="BMC24" s="397"/>
      <c r="BMD24" s="397"/>
      <c r="BME24" s="397"/>
      <c r="BMF24" s="397"/>
      <c r="BMG24" s="397"/>
      <c r="BMH24" s="397"/>
      <c r="BMI24" s="397"/>
      <c r="BMJ24" s="397"/>
      <c r="BMK24" s="397"/>
      <c r="BML24" s="5"/>
      <c r="BMM24" s="5"/>
      <c r="BMN24" s="388"/>
      <c r="BMO24" s="387"/>
      <c r="BMP24" s="387"/>
      <c r="BMQ24" s="387"/>
      <c r="BMR24" s="387"/>
      <c r="BMS24" s="387"/>
      <c r="BMT24" s="387"/>
      <c r="BMU24" s="68"/>
      <c r="BMV24" s="68"/>
      <c r="BMW24" s="68"/>
      <c r="BMX24" s="68"/>
      <c r="BMY24" s="68"/>
      <c r="BMZ24" s="112"/>
      <c r="BNA24" s="112"/>
      <c r="BNB24" s="112"/>
      <c r="BNY24" s="5"/>
      <c r="BNZ24" s="397"/>
      <c r="BOA24" s="397"/>
      <c r="BOB24" s="397"/>
      <c r="BOC24" s="397"/>
      <c r="BOD24" s="397"/>
      <c r="BOE24" s="397"/>
      <c r="BOF24" s="397"/>
      <c r="BOG24" s="397"/>
      <c r="BOH24" s="397"/>
      <c r="BOI24" s="397"/>
      <c r="BOJ24" s="397"/>
      <c r="BOK24" s="397"/>
      <c r="BOL24" s="397"/>
      <c r="BOM24" s="397"/>
      <c r="BON24" s="397"/>
      <c r="BOO24" s="397"/>
      <c r="BOP24" s="397"/>
      <c r="BOQ24" s="397"/>
      <c r="BOR24" s="397"/>
      <c r="BOS24" s="397"/>
      <c r="BOT24" s="5"/>
      <c r="BOU24" s="5"/>
      <c r="BOV24" s="388"/>
      <c r="BOW24" s="387"/>
      <c r="BOX24" s="387"/>
      <c r="BOY24" s="387"/>
      <c r="BOZ24" s="387"/>
      <c r="BPA24" s="387"/>
      <c r="BPB24" s="387"/>
      <c r="BPC24" s="68"/>
      <c r="BPD24" s="68"/>
      <c r="BPE24" s="68"/>
      <c r="BPF24" s="68"/>
      <c r="BPG24" s="68"/>
      <c r="BPH24" s="112"/>
      <c r="BPI24" s="112"/>
      <c r="BPJ24" s="112"/>
      <c r="BQG24" s="5"/>
      <c r="BQH24" s="397"/>
      <c r="BQI24" s="397"/>
      <c r="BQJ24" s="397"/>
      <c r="BQK24" s="397"/>
      <c r="BQL24" s="397"/>
      <c r="BQM24" s="397"/>
      <c r="BQN24" s="397"/>
      <c r="BQO24" s="397"/>
      <c r="BQP24" s="397"/>
      <c r="BQQ24" s="397"/>
      <c r="BQR24" s="397"/>
      <c r="BQS24" s="397"/>
      <c r="BQT24" s="397"/>
      <c r="BQU24" s="397"/>
      <c r="BQV24" s="397"/>
      <c r="BQW24" s="397"/>
      <c r="BQX24" s="397"/>
      <c r="BQY24" s="397"/>
      <c r="BQZ24" s="397"/>
      <c r="BRA24" s="397"/>
      <c r="BRB24" s="5"/>
      <c r="BRC24" s="5"/>
      <c r="BRD24" s="388"/>
      <c r="BRE24" s="387"/>
      <c r="BRF24" s="387"/>
      <c r="BRG24" s="387"/>
      <c r="BRH24" s="387"/>
      <c r="BRI24" s="387"/>
      <c r="BRJ24" s="387"/>
      <c r="BRK24" s="68"/>
      <c r="BRL24" s="68"/>
      <c r="BRM24" s="68"/>
      <c r="BRN24" s="68"/>
      <c r="BRO24" s="68"/>
      <c r="BRP24" s="112"/>
      <c r="BRQ24" s="112"/>
      <c r="BRR24" s="112"/>
      <c r="BSO24" s="5"/>
      <c r="BSP24" s="397"/>
      <c r="BSQ24" s="397"/>
      <c r="BSR24" s="397"/>
      <c r="BSS24" s="397"/>
      <c r="BST24" s="397"/>
      <c r="BSU24" s="397"/>
      <c r="BSV24" s="397"/>
      <c r="BSW24" s="397"/>
      <c r="BSX24" s="397"/>
      <c r="BSY24" s="397"/>
      <c r="BSZ24" s="397"/>
      <c r="BTA24" s="397"/>
      <c r="BTB24" s="397"/>
      <c r="BTC24" s="397"/>
      <c r="BTD24" s="397"/>
      <c r="BTE24" s="397"/>
      <c r="BTF24" s="397"/>
      <c r="BTG24" s="397"/>
      <c r="BTH24" s="397"/>
      <c r="BTI24" s="397"/>
      <c r="BTJ24" s="5"/>
      <c r="BTK24" s="5"/>
      <c r="BTL24" s="388"/>
      <c r="BTM24" s="387"/>
      <c r="BTN24" s="387"/>
      <c r="BTO24" s="387"/>
      <c r="BTP24" s="387"/>
      <c r="BTQ24" s="387"/>
      <c r="BTR24" s="387"/>
      <c r="BTS24" s="68"/>
      <c r="BTT24" s="68"/>
      <c r="BTU24" s="68"/>
      <c r="BTV24" s="68"/>
      <c r="BTW24" s="68"/>
      <c r="BTX24" s="112"/>
      <c r="BTY24" s="112"/>
      <c r="BTZ24" s="112"/>
      <c r="BUW24" s="5"/>
      <c r="BUX24" s="397"/>
      <c r="BUY24" s="397"/>
      <c r="BUZ24" s="397"/>
      <c r="BVA24" s="397"/>
      <c r="BVB24" s="397"/>
      <c r="BVC24" s="397"/>
      <c r="BVD24" s="397"/>
      <c r="BVE24" s="397"/>
      <c r="BVF24" s="397"/>
      <c r="BVG24" s="397"/>
      <c r="BVH24" s="397"/>
      <c r="BVI24" s="397"/>
      <c r="BVJ24" s="397"/>
      <c r="BVK24" s="397"/>
      <c r="BVL24" s="397"/>
      <c r="BVM24" s="397"/>
      <c r="BVN24" s="397"/>
      <c r="BVO24" s="397"/>
      <c r="BVP24" s="397"/>
      <c r="BVQ24" s="397"/>
      <c r="BVR24" s="5"/>
      <c r="BVS24" s="5"/>
      <c r="BVT24" s="388"/>
      <c r="BVU24" s="387"/>
      <c r="BVV24" s="387"/>
      <c r="BVW24" s="387"/>
      <c r="BVX24" s="387"/>
      <c r="BVY24" s="387"/>
      <c r="BVZ24" s="387"/>
      <c r="BWA24" s="68"/>
      <c r="BWB24" s="68"/>
      <c r="BWC24" s="68"/>
      <c r="BWD24" s="68"/>
      <c r="BWE24" s="68"/>
      <c r="BWF24" s="112"/>
      <c r="BWG24" s="112"/>
      <c r="BWH24" s="112"/>
      <c r="BXE24" s="5"/>
      <c r="BXF24" s="397"/>
      <c r="BXG24" s="397"/>
      <c r="BXH24" s="397"/>
      <c r="BXI24" s="397"/>
      <c r="BXJ24" s="397"/>
      <c r="BXK24" s="397"/>
      <c r="BXL24" s="397"/>
      <c r="BXM24" s="397"/>
      <c r="BXN24" s="397"/>
      <c r="BXO24" s="397"/>
      <c r="BXP24" s="397"/>
      <c r="BXQ24" s="397"/>
      <c r="BXR24" s="397"/>
      <c r="BXS24" s="397"/>
      <c r="BXT24" s="397"/>
      <c r="BXU24" s="397"/>
      <c r="BXV24" s="397"/>
      <c r="BXW24" s="397"/>
      <c r="BXX24" s="397"/>
      <c r="BXY24" s="397"/>
      <c r="BXZ24" s="5"/>
      <c r="BYA24" s="5"/>
      <c r="BYB24" s="388"/>
      <c r="BYC24" s="387"/>
      <c r="BYD24" s="387"/>
      <c r="BYE24" s="387"/>
      <c r="BYF24" s="387"/>
      <c r="BYG24" s="387"/>
      <c r="BYH24" s="387"/>
      <c r="BYI24" s="68"/>
      <c r="BYJ24" s="68"/>
      <c r="BYK24" s="68"/>
      <c r="BYL24" s="68"/>
      <c r="BYM24" s="68"/>
      <c r="BYN24" s="112"/>
      <c r="BYO24" s="112"/>
      <c r="BYP24" s="112"/>
      <c r="BZM24" s="5"/>
      <c r="BZN24" s="397"/>
      <c r="BZO24" s="397"/>
      <c r="BZP24" s="397"/>
      <c r="BZQ24" s="397"/>
      <c r="BZR24" s="397"/>
      <c r="BZS24" s="397"/>
      <c r="BZT24" s="397"/>
      <c r="BZU24" s="397"/>
      <c r="BZV24" s="397"/>
      <c r="BZW24" s="397"/>
      <c r="BZX24" s="397"/>
      <c r="BZY24" s="397"/>
      <c r="BZZ24" s="397"/>
      <c r="CAA24" s="397"/>
      <c r="CAB24" s="397"/>
      <c r="CAC24" s="397"/>
      <c r="CAD24" s="397"/>
      <c r="CAE24" s="397"/>
      <c r="CAF24" s="397"/>
      <c r="CAG24" s="397"/>
      <c r="CAH24" s="5"/>
      <c r="CAI24" s="5"/>
      <c r="CAJ24" s="388"/>
      <c r="CAK24" s="387"/>
      <c r="CAL24" s="387"/>
      <c r="CAM24" s="387"/>
      <c r="CAN24" s="387"/>
      <c r="CAO24" s="387"/>
      <c r="CAP24" s="387"/>
      <c r="CAQ24" s="68"/>
      <c r="CAR24" s="68"/>
      <c r="CAS24" s="68"/>
      <c r="CAT24" s="68"/>
      <c r="CAU24" s="68"/>
      <c r="CAV24" s="112"/>
      <c r="CAW24" s="112"/>
      <c r="CAX24" s="112"/>
      <c r="CBU24" s="5"/>
      <c r="CBV24" s="397"/>
      <c r="CBW24" s="397"/>
      <c r="CBX24" s="397"/>
      <c r="CBY24" s="397"/>
      <c r="CBZ24" s="397"/>
      <c r="CCA24" s="397"/>
      <c r="CCB24" s="397"/>
      <c r="CCC24" s="397"/>
      <c r="CCD24" s="397"/>
      <c r="CCE24" s="397"/>
      <c r="CCF24" s="397"/>
      <c r="CCG24" s="397"/>
      <c r="CCH24" s="397"/>
      <c r="CCI24" s="397"/>
      <c r="CCJ24" s="397"/>
      <c r="CCK24" s="397"/>
      <c r="CCL24" s="397"/>
      <c r="CCM24" s="397"/>
      <c r="CCN24" s="397"/>
      <c r="CCO24" s="397"/>
      <c r="CCP24" s="5"/>
      <c r="CCQ24" s="5"/>
      <c r="CCR24" s="388"/>
      <c r="CCS24" s="387"/>
      <c r="CCT24" s="387"/>
      <c r="CCU24" s="387"/>
      <c r="CCV24" s="387"/>
      <c r="CCW24" s="387"/>
      <c r="CCX24" s="387"/>
      <c r="CCY24" s="68"/>
      <c r="CCZ24" s="68"/>
      <c r="CDA24" s="68"/>
      <c r="CDB24" s="68"/>
      <c r="CDC24" s="68"/>
      <c r="CDD24" s="112"/>
      <c r="CDE24" s="112"/>
      <c r="CDF24" s="112"/>
      <c r="CEC24" s="5"/>
      <c r="CED24" s="397"/>
      <c r="CEE24" s="397"/>
      <c r="CEF24" s="397"/>
      <c r="CEG24" s="397"/>
      <c r="CEH24" s="397"/>
      <c r="CEI24" s="397"/>
      <c r="CEJ24" s="397"/>
      <c r="CEK24" s="397"/>
      <c r="CEL24" s="397"/>
      <c r="CEM24" s="397"/>
      <c r="CEN24" s="397"/>
      <c r="CEO24" s="397"/>
      <c r="CEP24" s="397"/>
      <c r="CEQ24" s="397"/>
      <c r="CER24" s="397"/>
      <c r="CES24" s="397"/>
      <c r="CET24" s="397"/>
      <c r="CEU24" s="397"/>
      <c r="CEV24" s="397"/>
      <c r="CEW24" s="397"/>
      <c r="CEX24" s="5"/>
      <c r="CEY24" s="5"/>
      <c r="CEZ24" s="388"/>
      <c r="CFA24" s="387"/>
      <c r="CFB24" s="387"/>
      <c r="CFC24" s="387"/>
      <c r="CFD24" s="387"/>
      <c r="CFE24" s="387"/>
      <c r="CFF24" s="387"/>
      <c r="CFG24" s="68"/>
      <c r="CFH24" s="68"/>
      <c r="CFI24" s="68"/>
      <c r="CFJ24" s="68"/>
      <c r="CFK24" s="68"/>
      <c r="CFL24" s="112"/>
      <c r="CFM24" s="112"/>
      <c r="CFN24" s="112"/>
      <c r="CGK24" s="5"/>
      <c r="CGL24" s="397"/>
      <c r="CGM24" s="397"/>
      <c r="CGN24" s="397"/>
      <c r="CGO24" s="397"/>
      <c r="CGP24" s="397"/>
      <c r="CGQ24" s="397"/>
      <c r="CGR24" s="397"/>
      <c r="CGS24" s="397"/>
      <c r="CGT24" s="397"/>
      <c r="CGU24" s="397"/>
      <c r="CGV24" s="397"/>
      <c r="CGW24" s="397"/>
      <c r="CGX24" s="397"/>
      <c r="CGY24" s="397"/>
      <c r="CGZ24" s="397"/>
      <c r="CHA24" s="397"/>
      <c r="CHB24" s="397"/>
      <c r="CHC24" s="397"/>
      <c r="CHD24" s="397"/>
      <c r="CHE24" s="397"/>
      <c r="CHF24" s="5"/>
      <c r="CHG24" s="5"/>
      <c r="CHH24" s="388"/>
      <c r="CHI24" s="387"/>
      <c r="CHJ24" s="387"/>
      <c r="CHK24" s="387"/>
      <c r="CHL24" s="387"/>
      <c r="CHM24" s="387"/>
      <c r="CHN24" s="387"/>
      <c r="CHO24" s="68"/>
      <c r="CHP24" s="68"/>
      <c r="CHQ24" s="68"/>
      <c r="CHR24" s="68"/>
      <c r="CHS24" s="68"/>
      <c r="CHT24" s="112"/>
      <c r="CHU24" s="112"/>
      <c r="CHV24" s="112"/>
      <c r="CIS24" s="5"/>
      <c r="CIT24" s="397"/>
      <c r="CIU24" s="397"/>
      <c r="CIV24" s="397"/>
      <c r="CIW24" s="397"/>
      <c r="CIX24" s="397"/>
      <c r="CIY24" s="397"/>
      <c r="CIZ24" s="397"/>
      <c r="CJA24" s="397"/>
      <c r="CJB24" s="397"/>
      <c r="CJC24" s="397"/>
      <c r="CJD24" s="397"/>
      <c r="CJE24" s="397"/>
      <c r="CJF24" s="397"/>
      <c r="CJG24" s="397"/>
      <c r="CJH24" s="397"/>
      <c r="CJI24" s="397"/>
      <c r="CJJ24" s="397"/>
      <c r="CJK24" s="397"/>
      <c r="CJL24" s="397"/>
      <c r="CJM24" s="397"/>
      <c r="CJN24" s="5"/>
      <c r="CJO24" s="5"/>
      <c r="CJP24" s="388"/>
      <c r="CJQ24" s="387"/>
      <c r="CJR24" s="387"/>
      <c r="CJS24" s="387"/>
      <c r="CJT24" s="387"/>
      <c r="CJU24" s="387"/>
      <c r="CJV24" s="387"/>
      <c r="CJW24" s="68"/>
      <c r="CJX24" s="68"/>
      <c r="CJY24" s="68"/>
      <c r="CJZ24" s="68"/>
      <c r="CKA24" s="68"/>
      <c r="CKB24" s="112"/>
      <c r="CKC24" s="112"/>
      <c r="CKD24" s="112"/>
      <c r="CLA24" s="5"/>
      <c r="CLB24" s="397"/>
      <c r="CLC24" s="397"/>
      <c r="CLD24" s="397"/>
      <c r="CLE24" s="397"/>
      <c r="CLF24" s="397"/>
      <c r="CLG24" s="397"/>
      <c r="CLH24" s="397"/>
      <c r="CLI24" s="397"/>
      <c r="CLJ24" s="397"/>
      <c r="CLK24" s="397"/>
      <c r="CLL24" s="397"/>
      <c r="CLM24" s="397"/>
      <c r="CLN24" s="397"/>
      <c r="CLO24" s="397"/>
      <c r="CLP24" s="397"/>
      <c r="CLQ24" s="397"/>
      <c r="CLR24" s="397"/>
      <c r="CLS24" s="397"/>
      <c r="CLT24" s="397"/>
      <c r="CLU24" s="397"/>
      <c r="CLV24" s="5"/>
      <c r="CLW24" s="5"/>
      <c r="CLX24" s="388"/>
      <c r="CLY24" s="387"/>
      <c r="CLZ24" s="387"/>
      <c r="CMA24" s="387"/>
      <c r="CMB24" s="387"/>
      <c r="CMC24" s="387"/>
      <c r="CMD24" s="387"/>
      <c r="CME24" s="68"/>
      <c r="CMF24" s="68"/>
      <c r="CMG24" s="68"/>
      <c r="CMH24" s="68"/>
      <c r="CMI24" s="68"/>
      <c r="CMJ24" s="112"/>
      <c r="CMK24" s="112"/>
      <c r="CML24" s="112"/>
      <c r="CNI24" s="5"/>
      <c r="CNJ24" s="397"/>
      <c r="CNK24" s="397"/>
      <c r="CNL24" s="397"/>
      <c r="CNM24" s="397"/>
      <c r="CNN24" s="397"/>
      <c r="CNO24" s="397"/>
      <c r="CNP24" s="397"/>
      <c r="CNQ24" s="397"/>
      <c r="CNR24" s="397"/>
      <c r="CNS24" s="397"/>
      <c r="CNT24" s="397"/>
      <c r="CNU24" s="397"/>
      <c r="CNV24" s="397"/>
      <c r="CNW24" s="397"/>
      <c r="CNX24" s="397"/>
      <c r="CNY24" s="397"/>
      <c r="CNZ24" s="397"/>
      <c r="COA24" s="397"/>
      <c r="COB24" s="397"/>
      <c r="COC24" s="397"/>
      <c r="COD24" s="5"/>
      <c r="COE24" s="5"/>
      <c r="COF24" s="388"/>
      <c r="COG24" s="387"/>
      <c r="COH24" s="387"/>
      <c r="COI24" s="387"/>
      <c r="COJ24" s="387"/>
      <c r="COK24" s="387"/>
      <c r="COL24" s="387"/>
      <c r="COM24" s="68"/>
      <c r="CON24" s="68"/>
      <c r="COO24" s="68"/>
      <c r="COP24" s="68"/>
      <c r="COQ24" s="68"/>
      <c r="COR24" s="112"/>
      <c r="COS24" s="112"/>
      <c r="COT24" s="112"/>
      <c r="CPQ24" s="5"/>
      <c r="CPR24" s="397"/>
      <c r="CPS24" s="397"/>
      <c r="CPT24" s="397"/>
      <c r="CPU24" s="397"/>
      <c r="CPV24" s="397"/>
      <c r="CPW24" s="397"/>
      <c r="CPX24" s="397"/>
      <c r="CPY24" s="397"/>
      <c r="CPZ24" s="397"/>
      <c r="CQA24" s="397"/>
      <c r="CQB24" s="397"/>
      <c r="CQC24" s="397"/>
      <c r="CQD24" s="397"/>
      <c r="CQE24" s="397"/>
      <c r="CQF24" s="397"/>
      <c r="CQG24" s="397"/>
      <c r="CQH24" s="397"/>
      <c r="CQI24" s="397"/>
      <c r="CQJ24" s="397"/>
      <c r="CQK24" s="397"/>
      <c r="CQL24" s="5"/>
      <c r="CQM24" s="5"/>
      <c r="CQN24" s="388"/>
      <c r="CQO24" s="387"/>
      <c r="CQP24" s="387"/>
      <c r="CQQ24" s="387"/>
      <c r="CQR24" s="387"/>
      <c r="CQS24" s="387"/>
      <c r="CQT24" s="387"/>
      <c r="CQU24" s="68"/>
      <c r="CQV24" s="68"/>
      <c r="CQW24" s="68"/>
      <c r="CQX24" s="68"/>
      <c r="CQY24" s="68"/>
      <c r="CQZ24" s="112"/>
      <c r="CRA24" s="112"/>
      <c r="CRB24" s="112"/>
      <c r="CRY24" s="5"/>
      <c r="CRZ24" s="397"/>
      <c r="CSA24" s="397"/>
      <c r="CSB24" s="397"/>
      <c r="CSC24" s="397"/>
      <c r="CSD24" s="397"/>
      <c r="CSE24" s="397"/>
      <c r="CSF24" s="397"/>
      <c r="CSG24" s="397"/>
      <c r="CSH24" s="397"/>
      <c r="CSI24" s="397"/>
      <c r="CSJ24" s="397"/>
      <c r="CSK24" s="397"/>
      <c r="CSL24" s="397"/>
      <c r="CSM24" s="397"/>
      <c r="CSN24" s="397"/>
      <c r="CSO24" s="397"/>
      <c r="CSP24" s="397"/>
      <c r="CSQ24" s="397"/>
      <c r="CSR24" s="397"/>
      <c r="CSS24" s="397"/>
      <c r="CST24" s="5"/>
      <c r="CSU24" s="5"/>
      <c r="CSV24" s="388"/>
      <c r="CSW24" s="387"/>
      <c r="CSX24" s="387"/>
      <c r="CSY24" s="387"/>
      <c r="CSZ24" s="387"/>
      <c r="CTA24" s="387"/>
      <c r="CTB24" s="387"/>
      <c r="CTC24" s="68"/>
      <c r="CTD24" s="68"/>
      <c r="CTE24" s="68"/>
      <c r="CTF24" s="68"/>
      <c r="CTG24" s="68"/>
      <c r="CTH24" s="112"/>
      <c r="CTI24" s="112"/>
      <c r="CTJ24" s="112"/>
      <c r="CUG24" s="5"/>
      <c r="CUH24" s="397"/>
      <c r="CUI24" s="397"/>
      <c r="CUJ24" s="397"/>
      <c r="CUK24" s="397"/>
      <c r="CUL24" s="397"/>
      <c r="CUM24" s="397"/>
      <c r="CUN24" s="397"/>
      <c r="CUO24" s="397"/>
      <c r="CUP24" s="397"/>
      <c r="CUQ24" s="397"/>
      <c r="CUR24" s="397"/>
      <c r="CUS24" s="397"/>
      <c r="CUT24" s="397"/>
      <c r="CUU24" s="397"/>
      <c r="CUV24" s="397"/>
      <c r="CUW24" s="397"/>
      <c r="CUX24" s="397"/>
      <c r="CUY24" s="397"/>
      <c r="CUZ24" s="397"/>
      <c r="CVA24" s="397"/>
      <c r="CVB24" s="5"/>
      <c r="CVC24" s="5"/>
      <c r="CVD24" s="388"/>
      <c r="CVE24" s="387"/>
      <c r="CVF24" s="387"/>
      <c r="CVG24" s="387"/>
      <c r="CVH24" s="387"/>
      <c r="CVI24" s="387"/>
      <c r="CVJ24" s="387"/>
      <c r="CVK24" s="68"/>
      <c r="CVL24" s="68"/>
      <c r="CVM24" s="68"/>
      <c r="CVN24" s="68"/>
      <c r="CVO24" s="68"/>
      <c r="CVP24" s="112"/>
      <c r="CVQ24" s="112"/>
      <c r="CVR24" s="112"/>
      <c r="CWO24" s="5"/>
      <c r="CWP24" s="397"/>
      <c r="CWQ24" s="397"/>
      <c r="CWR24" s="397"/>
      <c r="CWS24" s="397"/>
      <c r="CWT24" s="397"/>
      <c r="CWU24" s="397"/>
      <c r="CWV24" s="397"/>
      <c r="CWW24" s="397"/>
      <c r="CWX24" s="397"/>
      <c r="CWY24" s="397"/>
      <c r="CWZ24" s="397"/>
      <c r="CXA24" s="397"/>
      <c r="CXB24" s="397"/>
      <c r="CXC24" s="397"/>
      <c r="CXD24" s="397"/>
      <c r="CXE24" s="397"/>
      <c r="CXF24" s="397"/>
      <c r="CXG24" s="397"/>
      <c r="CXH24" s="397"/>
      <c r="CXI24" s="397"/>
      <c r="CXJ24" s="5"/>
      <c r="CXK24" s="5"/>
      <c r="CXL24" s="388"/>
      <c r="CXM24" s="387"/>
      <c r="CXN24" s="387"/>
      <c r="CXO24" s="387"/>
      <c r="CXP24" s="387"/>
      <c r="CXQ24" s="387"/>
      <c r="CXR24" s="387"/>
      <c r="CXS24" s="68"/>
      <c r="CXT24" s="68"/>
      <c r="CXU24" s="68"/>
      <c r="CXV24" s="68"/>
      <c r="CXW24" s="68"/>
      <c r="CXX24" s="112"/>
      <c r="CXY24" s="112"/>
      <c r="CXZ24" s="112"/>
      <c r="CYW24" s="5"/>
      <c r="CYX24" s="397"/>
      <c r="CYY24" s="397"/>
      <c r="CYZ24" s="397"/>
      <c r="CZA24" s="397"/>
      <c r="CZB24" s="397"/>
      <c r="CZC24" s="397"/>
      <c r="CZD24" s="397"/>
      <c r="CZE24" s="397"/>
      <c r="CZF24" s="397"/>
      <c r="CZG24" s="397"/>
      <c r="CZH24" s="397"/>
      <c r="CZI24" s="397"/>
      <c r="CZJ24" s="397"/>
      <c r="CZK24" s="397"/>
      <c r="CZL24" s="397"/>
      <c r="CZM24" s="397"/>
      <c r="CZN24" s="397"/>
      <c r="CZO24" s="397"/>
      <c r="CZP24" s="397"/>
      <c r="CZQ24" s="397"/>
      <c r="CZR24" s="5"/>
      <c r="CZS24" s="5"/>
      <c r="CZT24" s="388"/>
      <c r="CZU24" s="387"/>
      <c r="CZV24" s="387"/>
      <c r="CZW24" s="387"/>
      <c r="CZX24" s="387"/>
      <c r="CZY24" s="387"/>
      <c r="CZZ24" s="387"/>
      <c r="DAA24" s="68"/>
      <c r="DAB24" s="68"/>
      <c r="DAC24" s="68"/>
      <c r="DAD24" s="68"/>
      <c r="DAE24" s="68"/>
      <c r="DAF24" s="112"/>
      <c r="DAG24" s="112"/>
      <c r="DAH24" s="112"/>
      <c r="DBE24" s="5"/>
      <c r="DBF24" s="397"/>
      <c r="DBG24" s="397"/>
      <c r="DBH24" s="397"/>
      <c r="DBI24" s="397"/>
      <c r="DBJ24" s="397"/>
      <c r="DBK24" s="397"/>
      <c r="DBL24" s="397"/>
      <c r="DBM24" s="397"/>
      <c r="DBN24" s="397"/>
      <c r="DBO24" s="397"/>
      <c r="DBP24" s="397"/>
      <c r="DBQ24" s="397"/>
      <c r="DBR24" s="397"/>
      <c r="DBS24" s="397"/>
      <c r="DBT24" s="397"/>
      <c r="DBU24" s="397"/>
      <c r="DBV24" s="397"/>
      <c r="DBW24" s="397"/>
      <c r="DBX24" s="397"/>
      <c r="DBY24" s="397"/>
      <c r="DBZ24" s="5"/>
      <c r="DCA24" s="5"/>
      <c r="DCB24" s="388"/>
      <c r="DCC24" s="387"/>
      <c r="DCD24" s="387"/>
      <c r="DCE24" s="387"/>
      <c r="DCF24" s="387"/>
      <c r="DCG24" s="387"/>
      <c r="DCH24" s="387"/>
      <c r="DCI24" s="68"/>
      <c r="DCJ24" s="68"/>
      <c r="DCK24" s="68"/>
      <c r="DCL24" s="68"/>
      <c r="DCM24" s="68"/>
      <c r="DCN24" s="112"/>
      <c r="DCO24" s="112"/>
      <c r="DCP24" s="112"/>
      <c r="DDM24" s="5"/>
      <c r="DDN24" s="397"/>
      <c r="DDO24" s="397"/>
      <c r="DDP24" s="397"/>
      <c r="DDQ24" s="397"/>
      <c r="DDR24" s="397"/>
      <c r="DDS24" s="397"/>
      <c r="DDT24" s="397"/>
      <c r="DDU24" s="397"/>
      <c r="DDV24" s="397"/>
      <c r="DDW24" s="397"/>
      <c r="DDX24" s="397"/>
      <c r="DDY24" s="397"/>
      <c r="DDZ24" s="397"/>
      <c r="DEA24" s="397"/>
      <c r="DEB24" s="397"/>
      <c r="DEC24" s="397"/>
      <c r="DED24" s="397"/>
      <c r="DEE24" s="397"/>
      <c r="DEF24" s="397"/>
      <c r="DEG24" s="397"/>
      <c r="DEH24" s="5"/>
      <c r="DEI24" s="5"/>
      <c r="DEJ24" s="388"/>
      <c r="DEK24" s="387"/>
      <c r="DEL24" s="387"/>
      <c r="DEM24" s="387"/>
      <c r="DEN24" s="387"/>
      <c r="DEO24" s="387"/>
      <c r="DEP24" s="387"/>
      <c r="DEQ24" s="68"/>
      <c r="DER24" s="68"/>
      <c r="DES24" s="68"/>
      <c r="DET24" s="68"/>
      <c r="DEU24" s="68"/>
      <c r="DEV24" s="112"/>
      <c r="DEW24" s="112"/>
      <c r="DEX24" s="112"/>
      <c r="DFU24" s="5"/>
      <c r="DFV24" s="397"/>
      <c r="DFW24" s="397"/>
      <c r="DFX24" s="397"/>
      <c r="DFY24" s="397"/>
      <c r="DFZ24" s="397"/>
      <c r="DGA24" s="397"/>
      <c r="DGB24" s="397"/>
      <c r="DGC24" s="397"/>
      <c r="DGD24" s="397"/>
      <c r="DGE24" s="397"/>
      <c r="DGF24" s="397"/>
      <c r="DGG24" s="397"/>
      <c r="DGH24" s="397"/>
      <c r="DGI24" s="397"/>
      <c r="DGJ24" s="397"/>
      <c r="DGK24" s="397"/>
      <c r="DGL24" s="397"/>
      <c r="DGM24" s="397"/>
      <c r="DGN24" s="397"/>
      <c r="DGO24" s="397"/>
      <c r="DGP24" s="5"/>
      <c r="DGQ24" s="5"/>
      <c r="DGR24" s="388"/>
      <c r="DGS24" s="387"/>
      <c r="DGT24" s="387"/>
      <c r="DGU24" s="387"/>
      <c r="DGV24" s="387"/>
      <c r="DGW24" s="387"/>
      <c r="DGX24" s="387"/>
      <c r="DGY24" s="68"/>
      <c r="DGZ24" s="68"/>
      <c r="DHA24" s="68"/>
      <c r="DHB24" s="68"/>
      <c r="DHC24" s="68"/>
      <c r="DHD24" s="112"/>
      <c r="DHE24" s="112"/>
      <c r="DHF24" s="112"/>
      <c r="DIC24" s="5"/>
      <c r="DID24" s="397"/>
      <c r="DIE24" s="397"/>
      <c r="DIF24" s="397"/>
      <c r="DIG24" s="397"/>
      <c r="DIH24" s="397"/>
      <c r="DII24" s="397"/>
      <c r="DIJ24" s="397"/>
      <c r="DIK24" s="397"/>
      <c r="DIL24" s="397"/>
      <c r="DIM24" s="397"/>
      <c r="DIN24" s="397"/>
      <c r="DIO24" s="397"/>
      <c r="DIP24" s="397"/>
      <c r="DIQ24" s="397"/>
      <c r="DIR24" s="397"/>
      <c r="DIS24" s="397"/>
      <c r="DIT24" s="397"/>
      <c r="DIU24" s="397"/>
      <c r="DIV24" s="397"/>
      <c r="DIW24" s="397"/>
      <c r="DIX24" s="5"/>
      <c r="DIY24" s="5"/>
      <c r="DIZ24" s="388"/>
      <c r="DJA24" s="387"/>
      <c r="DJB24" s="387"/>
      <c r="DJC24" s="387"/>
      <c r="DJD24" s="387"/>
      <c r="DJE24" s="387"/>
      <c r="DJF24" s="387"/>
      <c r="DJG24" s="68"/>
      <c r="DJH24" s="68"/>
      <c r="DJI24" s="68"/>
      <c r="DJJ24" s="68"/>
      <c r="DJK24" s="68"/>
      <c r="DJL24" s="112"/>
      <c r="DJM24" s="112"/>
      <c r="DJN24" s="112"/>
      <c r="DKK24" s="5"/>
      <c r="DKL24" s="397"/>
      <c r="DKM24" s="397"/>
      <c r="DKN24" s="397"/>
      <c r="DKO24" s="397"/>
      <c r="DKP24" s="397"/>
      <c r="DKQ24" s="397"/>
      <c r="DKR24" s="397"/>
      <c r="DKS24" s="397"/>
      <c r="DKT24" s="397"/>
      <c r="DKU24" s="397"/>
      <c r="DKV24" s="397"/>
      <c r="DKW24" s="397"/>
      <c r="DKX24" s="397"/>
      <c r="DKY24" s="397"/>
      <c r="DKZ24" s="397"/>
      <c r="DLA24" s="397"/>
      <c r="DLB24" s="397"/>
      <c r="DLC24" s="397"/>
      <c r="DLD24" s="397"/>
      <c r="DLE24" s="397"/>
      <c r="DLF24" s="5"/>
      <c r="DLG24" s="5"/>
      <c r="DLH24" s="388"/>
      <c r="DLI24" s="387"/>
      <c r="DLJ24" s="387"/>
      <c r="DLK24" s="387"/>
      <c r="DLL24" s="387"/>
      <c r="DLM24" s="387"/>
      <c r="DLN24" s="387"/>
      <c r="DLO24" s="68"/>
      <c r="DLP24" s="68"/>
      <c r="DLQ24" s="68"/>
      <c r="DLR24" s="68"/>
      <c r="DLS24" s="68"/>
      <c r="DLT24" s="112"/>
      <c r="DLU24" s="112"/>
      <c r="DLV24" s="112"/>
      <c r="DMS24" s="5"/>
      <c r="DMT24" s="397"/>
      <c r="DMU24" s="397"/>
      <c r="DMV24" s="397"/>
      <c r="DMW24" s="397"/>
      <c r="DMX24" s="397"/>
      <c r="DMY24" s="397"/>
      <c r="DMZ24" s="397"/>
      <c r="DNA24" s="397"/>
      <c r="DNB24" s="397"/>
      <c r="DNC24" s="397"/>
      <c r="DND24" s="397"/>
      <c r="DNE24" s="397"/>
      <c r="DNF24" s="397"/>
      <c r="DNG24" s="397"/>
      <c r="DNH24" s="397"/>
      <c r="DNI24" s="397"/>
      <c r="DNJ24" s="397"/>
      <c r="DNK24" s="397"/>
      <c r="DNL24" s="397"/>
      <c r="DNM24" s="397"/>
      <c r="DNN24" s="5"/>
      <c r="DNO24" s="5"/>
      <c r="DNP24" s="388"/>
      <c r="DNQ24" s="387"/>
      <c r="DNR24" s="387"/>
      <c r="DNS24" s="387"/>
      <c r="DNT24" s="387"/>
      <c r="DNU24" s="387"/>
      <c r="DNV24" s="387"/>
      <c r="DNW24" s="68"/>
      <c r="DNX24" s="68"/>
      <c r="DNY24" s="68"/>
      <c r="DNZ24" s="68"/>
      <c r="DOA24" s="68"/>
      <c r="DOB24" s="112"/>
      <c r="DOC24" s="112"/>
      <c r="DOD24" s="112"/>
      <c r="DPA24" s="5"/>
      <c r="DPB24" s="397"/>
      <c r="DPC24" s="397"/>
      <c r="DPD24" s="397"/>
      <c r="DPE24" s="397"/>
      <c r="DPF24" s="397"/>
      <c r="DPG24" s="397"/>
      <c r="DPH24" s="397"/>
      <c r="DPI24" s="397"/>
      <c r="DPJ24" s="397"/>
      <c r="DPK24" s="397"/>
      <c r="DPL24" s="397"/>
      <c r="DPM24" s="397"/>
      <c r="DPN24" s="397"/>
      <c r="DPO24" s="397"/>
      <c r="DPP24" s="397"/>
      <c r="DPQ24" s="397"/>
      <c r="DPR24" s="397"/>
      <c r="DPS24" s="397"/>
      <c r="DPT24" s="397"/>
      <c r="DPU24" s="397"/>
      <c r="DPV24" s="5"/>
      <c r="DPW24" s="5"/>
      <c r="DPX24" s="388"/>
      <c r="DPY24" s="387"/>
      <c r="DPZ24" s="387"/>
      <c r="DQA24" s="387"/>
      <c r="DQB24" s="387"/>
      <c r="DQC24" s="387"/>
      <c r="DQD24" s="387"/>
      <c r="DQE24" s="68"/>
      <c r="DQF24" s="68"/>
      <c r="DQG24" s="68"/>
      <c r="DQH24" s="68"/>
      <c r="DQI24" s="68"/>
      <c r="DQJ24" s="112"/>
      <c r="DQK24" s="112"/>
      <c r="DQL24" s="112"/>
      <c r="DRI24" s="5"/>
      <c r="DRJ24" s="397"/>
      <c r="DRK24" s="397"/>
      <c r="DRL24" s="397"/>
      <c r="DRM24" s="397"/>
      <c r="DRN24" s="397"/>
      <c r="DRO24" s="397"/>
      <c r="DRP24" s="397"/>
      <c r="DRQ24" s="397"/>
      <c r="DRR24" s="397"/>
      <c r="DRS24" s="397"/>
      <c r="DRT24" s="397"/>
      <c r="DRU24" s="397"/>
      <c r="DRV24" s="397"/>
      <c r="DRW24" s="397"/>
      <c r="DRX24" s="397"/>
      <c r="DRY24" s="397"/>
      <c r="DRZ24" s="397"/>
      <c r="DSA24" s="397"/>
      <c r="DSB24" s="397"/>
      <c r="DSC24" s="397"/>
      <c r="DSD24" s="5"/>
      <c r="DSE24" s="5"/>
      <c r="DSF24" s="388"/>
      <c r="DSG24" s="387"/>
      <c r="DSH24" s="387"/>
      <c r="DSI24" s="387"/>
      <c r="DSJ24" s="387"/>
      <c r="DSK24" s="387"/>
      <c r="DSL24" s="387"/>
      <c r="DSM24" s="68"/>
      <c r="DSN24" s="68"/>
      <c r="DSO24" s="68"/>
      <c r="DSP24" s="68"/>
      <c r="DSQ24" s="68"/>
      <c r="DSR24" s="112"/>
      <c r="DSS24" s="112"/>
      <c r="DST24" s="112"/>
      <c r="DTQ24" s="5"/>
      <c r="DTR24" s="397"/>
      <c r="DTS24" s="397"/>
      <c r="DTT24" s="397"/>
      <c r="DTU24" s="397"/>
      <c r="DTV24" s="397"/>
      <c r="DTW24" s="397"/>
      <c r="DTX24" s="397"/>
      <c r="DTY24" s="397"/>
      <c r="DTZ24" s="397"/>
      <c r="DUA24" s="397"/>
      <c r="DUB24" s="397"/>
      <c r="DUC24" s="397"/>
      <c r="DUD24" s="397"/>
      <c r="DUE24" s="397"/>
      <c r="DUF24" s="397"/>
      <c r="DUG24" s="397"/>
      <c r="DUH24" s="397"/>
      <c r="DUI24" s="397"/>
      <c r="DUJ24" s="397"/>
      <c r="DUK24" s="397"/>
      <c r="DUL24" s="5"/>
      <c r="DUM24" s="5"/>
      <c r="DUN24" s="388"/>
      <c r="DUO24" s="387"/>
      <c r="DUP24" s="387"/>
      <c r="DUQ24" s="387"/>
      <c r="DUR24" s="387"/>
      <c r="DUS24" s="387"/>
      <c r="DUT24" s="387"/>
      <c r="DUU24" s="68"/>
      <c r="DUV24" s="68"/>
      <c r="DUW24" s="68"/>
      <c r="DUX24" s="68"/>
      <c r="DUY24" s="68"/>
      <c r="DUZ24" s="112"/>
      <c r="DVA24" s="112"/>
      <c r="DVB24" s="112"/>
      <c r="DVY24" s="5"/>
      <c r="DVZ24" s="397"/>
      <c r="DWA24" s="397"/>
      <c r="DWB24" s="397"/>
      <c r="DWC24" s="397"/>
      <c r="DWD24" s="397"/>
      <c r="DWE24" s="397"/>
      <c r="DWF24" s="397"/>
      <c r="DWG24" s="397"/>
      <c r="DWH24" s="397"/>
      <c r="DWI24" s="397"/>
      <c r="DWJ24" s="397"/>
      <c r="DWK24" s="397"/>
      <c r="DWL24" s="397"/>
      <c r="DWM24" s="397"/>
      <c r="DWN24" s="397"/>
      <c r="DWO24" s="397"/>
      <c r="DWP24" s="397"/>
      <c r="DWQ24" s="397"/>
      <c r="DWR24" s="397"/>
      <c r="DWS24" s="397"/>
      <c r="DWT24" s="5"/>
      <c r="DWU24" s="5"/>
      <c r="DWV24" s="388"/>
      <c r="DWW24" s="387"/>
      <c r="DWX24" s="387"/>
      <c r="DWY24" s="387"/>
      <c r="DWZ24" s="387"/>
      <c r="DXA24" s="387"/>
      <c r="DXB24" s="387"/>
      <c r="DXC24" s="68"/>
      <c r="DXD24" s="68"/>
      <c r="DXE24" s="68"/>
      <c r="DXF24" s="68"/>
      <c r="DXG24" s="68"/>
      <c r="DXH24" s="112"/>
      <c r="DXI24" s="112"/>
      <c r="DXJ24" s="112"/>
      <c r="DYG24" s="5"/>
      <c r="DYH24" s="397"/>
      <c r="DYI24" s="397"/>
      <c r="DYJ24" s="397"/>
      <c r="DYK24" s="397"/>
      <c r="DYL24" s="397"/>
      <c r="DYM24" s="397"/>
      <c r="DYN24" s="397"/>
      <c r="DYO24" s="397"/>
      <c r="DYP24" s="397"/>
      <c r="DYQ24" s="397"/>
      <c r="DYR24" s="397"/>
      <c r="DYS24" s="397"/>
      <c r="DYT24" s="397"/>
      <c r="DYU24" s="397"/>
      <c r="DYV24" s="397"/>
      <c r="DYW24" s="397"/>
      <c r="DYX24" s="397"/>
      <c r="DYY24" s="397"/>
      <c r="DYZ24" s="397"/>
      <c r="DZA24" s="397"/>
      <c r="DZB24" s="5"/>
      <c r="DZC24" s="5"/>
      <c r="DZD24" s="388"/>
      <c r="DZE24" s="387"/>
      <c r="DZF24" s="387"/>
      <c r="DZG24" s="387"/>
      <c r="DZH24" s="387"/>
      <c r="DZI24" s="387"/>
      <c r="DZJ24" s="387"/>
      <c r="DZK24" s="68"/>
      <c r="DZL24" s="68"/>
      <c r="DZM24" s="68"/>
      <c r="DZN24" s="68"/>
      <c r="DZO24" s="68"/>
      <c r="DZP24" s="112"/>
      <c r="DZQ24" s="112"/>
      <c r="DZR24" s="112"/>
      <c r="EAO24" s="5"/>
      <c r="EAP24" s="397"/>
      <c r="EAQ24" s="397"/>
      <c r="EAR24" s="397"/>
      <c r="EAS24" s="397"/>
      <c r="EAT24" s="397"/>
      <c r="EAU24" s="397"/>
      <c r="EAV24" s="397"/>
      <c r="EAW24" s="397"/>
      <c r="EAX24" s="397"/>
      <c r="EAY24" s="397"/>
      <c r="EAZ24" s="397"/>
      <c r="EBA24" s="397"/>
      <c r="EBB24" s="397"/>
      <c r="EBC24" s="397"/>
      <c r="EBD24" s="397"/>
      <c r="EBE24" s="397"/>
      <c r="EBF24" s="397"/>
      <c r="EBG24" s="397"/>
      <c r="EBH24" s="397"/>
      <c r="EBI24" s="397"/>
      <c r="EBJ24" s="5"/>
      <c r="EBK24" s="5"/>
      <c r="EBL24" s="388"/>
      <c r="EBM24" s="387"/>
      <c r="EBN24" s="387"/>
      <c r="EBO24" s="387"/>
      <c r="EBP24" s="387"/>
      <c r="EBQ24" s="387"/>
      <c r="EBR24" s="387"/>
      <c r="EBS24" s="68"/>
      <c r="EBT24" s="68"/>
      <c r="EBU24" s="68"/>
      <c r="EBV24" s="68"/>
      <c r="EBW24" s="68"/>
      <c r="EBX24" s="112"/>
      <c r="EBY24" s="112"/>
      <c r="EBZ24" s="112"/>
      <c r="ECW24" s="5"/>
      <c r="ECX24" s="397"/>
      <c r="ECY24" s="397"/>
      <c r="ECZ24" s="397"/>
      <c r="EDA24" s="397"/>
      <c r="EDB24" s="397"/>
      <c r="EDC24" s="397"/>
      <c r="EDD24" s="397"/>
      <c r="EDE24" s="397"/>
      <c r="EDF24" s="397"/>
      <c r="EDG24" s="397"/>
      <c r="EDH24" s="397"/>
      <c r="EDI24" s="397"/>
      <c r="EDJ24" s="397"/>
      <c r="EDK24" s="397"/>
      <c r="EDL24" s="397"/>
      <c r="EDM24" s="397"/>
      <c r="EDN24" s="397"/>
      <c r="EDO24" s="397"/>
      <c r="EDP24" s="397"/>
      <c r="EDQ24" s="397"/>
      <c r="EDR24" s="5"/>
      <c r="EDS24" s="5"/>
      <c r="EDT24" s="388"/>
      <c r="EDU24" s="387"/>
      <c r="EDV24" s="387"/>
      <c r="EDW24" s="387"/>
      <c r="EDX24" s="387"/>
      <c r="EDY24" s="387"/>
      <c r="EDZ24" s="387"/>
      <c r="EEA24" s="68"/>
      <c r="EEB24" s="68"/>
      <c r="EEC24" s="68"/>
      <c r="EED24" s="68"/>
      <c r="EEE24" s="68"/>
      <c r="EEF24" s="112"/>
      <c r="EEG24" s="112"/>
      <c r="EEH24" s="112"/>
      <c r="EFE24" s="5"/>
      <c r="EFF24" s="397"/>
      <c r="EFG24" s="397"/>
      <c r="EFH24" s="397"/>
      <c r="EFI24" s="397"/>
      <c r="EFJ24" s="397"/>
      <c r="EFK24" s="397"/>
      <c r="EFL24" s="397"/>
      <c r="EFM24" s="397"/>
      <c r="EFN24" s="397"/>
      <c r="EFO24" s="397"/>
      <c r="EFP24" s="397"/>
      <c r="EFQ24" s="397"/>
      <c r="EFR24" s="397"/>
      <c r="EFS24" s="397"/>
      <c r="EFT24" s="397"/>
      <c r="EFU24" s="397"/>
      <c r="EFV24" s="397"/>
      <c r="EFW24" s="397"/>
      <c r="EFX24" s="397"/>
      <c r="EFY24" s="397"/>
      <c r="EFZ24" s="5"/>
      <c r="EGA24" s="5"/>
      <c r="EGB24" s="388"/>
      <c r="EGC24" s="387"/>
      <c r="EGD24" s="387"/>
      <c r="EGE24" s="387"/>
      <c r="EGF24" s="387"/>
      <c r="EGG24" s="387"/>
      <c r="EGH24" s="387"/>
      <c r="EGI24" s="68"/>
      <c r="EGJ24" s="68"/>
      <c r="EGK24" s="68"/>
      <c r="EGL24" s="68"/>
      <c r="EGM24" s="68"/>
      <c r="EGN24" s="112"/>
      <c r="EGO24" s="112"/>
      <c r="EGP24" s="112"/>
      <c r="EHM24" s="5"/>
      <c r="EHN24" s="397"/>
      <c r="EHO24" s="397"/>
      <c r="EHP24" s="397"/>
      <c r="EHQ24" s="397"/>
      <c r="EHR24" s="397"/>
      <c r="EHS24" s="397"/>
      <c r="EHT24" s="397"/>
      <c r="EHU24" s="397"/>
      <c r="EHV24" s="397"/>
      <c r="EHW24" s="397"/>
      <c r="EHX24" s="397"/>
      <c r="EHY24" s="397"/>
      <c r="EHZ24" s="397"/>
      <c r="EIA24" s="397"/>
      <c r="EIB24" s="397"/>
      <c r="EIC24" s="397"/>
      <c r="EID24" s="397"/>
      <c r="EIE24" s="397"/>
      <c r="EIF24" s="397"/>
      <c r="EIG24" s="397"/>
      <c r="EIH24" s="5"/>
      <c r="EII24" s="5"/>
      <c r="EIJ24" s="388"/>
      <c r="EIK24" s="387"/>
      <c r="EIL24" s="387"/>
      <c r="EIM24" s="387"/>
      <c r="EIN24" s="387"/>
      <c r="EIO24" s="387"/>
      <c r="EIP24" s="387"/>
      <c r="EIQ24" s="68"/>
      <c r="EIR24" s="68"/>
      <c r="EIS24" s="68"/>
      <c r="EIT24" s="68"/>
      <c r="EIU24" s="68"/>
      <c r="EIV24" s="112"/>
      <c r="EIW24" s="112"/>
      <c r="EIX24" s="112"/>
      <c r="EJU24" s="5"/>
      <c r="EJV24" s="397"/>
      <c r="EJW24" s="397"/>
      <c r="EJX24" s="397"/>
      <c r="EJY24" s="397"/>
      <c r="EJZ24" s="397"/>
      <c r="EKA24" s="397"/>
      <c r="EKB24" s="397"/>
      <c r="EKC24" s="397"/>
      <c r="EKD24" s="397"/>
      <c r="EKE24" s="397"/>
      <c r="EKF24" s="397"/>
      <c r="EKG24" s="397"/>
      <c r="EKH24" s="397"/>
      <c r="EKI24" s="397"/>
      <c r="EKJ24" s="397"/>
      <c r="EKK24" s="397"/>
      <c r="EKL24" s="397"/>
      <c r="EKM24" s="397"/>
      <c r="EKN24" s="397"/>
      <c r="EKO24" s="397"/>
      <c r="EKP24" s="5"/>
      <c r="EKQ24" s="5"/>
      <c r="EKR24" s="388"/>
      <c r="EKS24" s="387"/>
      <c r="EKT24" s="387"/>
      <c r="EKU24" s="387"/>
      <c r="EKV24" s="387"/>
      <c r="EKW24" s="387"/>
      <c r="EKX24" s="387"/>
      <c r="EKY24" s="68"/>
      <c r="EKZ24" s="68"/>
      <c r="ELA24" s="68"/>
      <c r="ELB24" s="68"/>
      <c r="ELC24" s="68"/>
      <c r="ELD24" s="112"/>
      <c r="ELE24" s="112"/>
      <c r="ELF24" s="112"/>
      <c r="EMC24" s="5"/>
      <c r="EMD24" s="397"/>
      <c r="EME24" s="397"/>
      <c r="EMF24" s="397"/>
      <c r="EMG24" s="397"/>
      <c r="EMH24" s="397"/>
      <c r="EMI24" s="397"/>
      <c r="EMJ24" s="397"/>
      <c r="EMK24" s="397"/>
      <c r="EML24" s="397"/>
      <c r="EMM24" s="397"/>
      <c r="EMN24" s="397"/>
      <c r="EMO24" s="397"/>
      <c r="EMP24" s="397"/>
      <c r="EMQ24" s="397"/>
      <c r="EMR24" s="397"/>
      <c r="EMS24" s="397"/>
      <c r="EMT24" s="397"/>
      <c r="EMU24" s="397"/>
      <c r="EMV24" s="397"/>
      <c r="EMW24" s="397"/>
      <c r="EMX24" s="5"/>
      <c r="EMY24" s="5"/>
      <c r="EMZ24" s="388"/>
      <c r="ENA24" s="387"/>
      <c r="ENB24" s="387"/>
      <c r="ENC24" s="387"/>
      <c r="END24" s="387"/>
      <c r="ENE24" s="387"/>
      <c r="ENF24" s="387"/>
      <c r="ENG24" s="68"/>
      <c r="ENH24" s="68"/>
      <c r="ENI24" s="68"/>
      <c r="ENJ24" s="68"/>
      <c r="ENK24" s="68"/>
      <c r="ENL24" s="112"/>
      <c r="ENM24" s="112"/>
      <c r="ENN24" s="112"/>
      <c r="EOK24" s="5"/>
      <c r="EOL24" s="397"/>
      <c r="EOM24" s="397"/>
      <c r="EON24" s="397"/>
      <c r="EOO24" s="397"/>
      <c r="EOP24" s="397"/>
      <c r="EOQ24" s="397"/>
      <c r="EOR24" s="397"/>
      <c r="EOS24" s="397"/>
      <c r="EOT24" s="397"/>
      <c r="EOU24" s="397"/>
      <c r="EOV24" s="397"/>
      <c r="EOW24" s="397"/>
      <c r="EOX24" s="397"/>
      <c r="EOY24" s="397"/>
      <c r="EOZ24" s="397"/>
      <c r="EPA24" s="397"/>
      <c r="EPB24" s="397"/>
      <c r="EPC24" s="397"/>
      <c r="EPD24" s="397"/>
      <c r="EPE24" s="397"/>
      <c r="EPF24" s="5"/>
      <c r="EPG24" s="5"/>
      <c r="EPH24" s="388"/>
      <c r="EPI24" s="387"/>
      <c r="EPJ24" s="387"/>
      <c r="EPK24" s="387"/>
      <c r="EPL24" s="387"/>
      <c r="EPM24" s="387"/>
      <c r="EPN24" s="387"/>
      <c r="EPO24" s="68"/>
      <c r="EPP24" s="68"/>
      <c r="EPQ24" s="68"/>
      <c r="EPR24" s="68"/>
      <c r="EPS24" s="68"/>
      <c r="EPT24" s="112"/>
      <c r="EPU24" s="112"/>
      <c r="EPV24" s="112"/>
      <c r="EQS24" s="5"/>
      <c r="EQT24" s="397"/>
      <c r="EQU24" s="397"/>
      <c r="EQV24" s="397"/>
      <c r="EQW24" s="397"/>
      <c r="EQX24" s="397"/>
      <c r="EQY24" s="397"/>
      <c r="EQZ24" s="397"/>
      <c r="ERA24" s="397"/>
      <c r="ERB24" s="397"/>
      <c r="ERC24" s="397"/>
      <c r="ERD24" s="397"/>
      <c r="ERE24" s="397"/>
      <c r="ERF24" s="397"/>
      <c r="ERG24" s="397"/>
      <c r="ERH24" s="397"/>
      <c r="ERI24" s="397"/>
      <c r="ERJ24" s="397"/>
      <c r="ERK24" s="397"/>
      <c r="ERL24" s="397"/>
      <c r="ERM24" s="397"/>
      <c r="ERN24" s="5"/>
      <c r="ERO24" s="5"/>
      <c r="ERP24" s="388"/>
      <c r="ERQ24" s="387"/>
      <c r="ERR24" s="387"/>
      <c r="ERS24" s="387"/>
      <c r="ERT24" s="387"/>
      <c r="ERU24" s="387"/>
      <c r="ERV24" s="387"/>
      <c r="ERW24" s="68"/>
      <c r="ERX24" s="68"/>
      <c r="ERY24" s="68"/>
      <c r="ERZ24" s="68"/>
      <c r="ESA24" s="68"/>
      <c r="ESB24" s="112"/>
      <c r="ESC24" s="112"/>
      <c r="ESD24" s="112"/>
      <c r="ETA24" s="5"/>
      <c r="ETB24" s="397"/>
      <c r="ETC24" s="397"/>
      <c r="ETD24" s="397"/>
      <c r="ETE24" s="397"/>
      <c r="ETF24" s="397"/>
      <c r="ETG24" s="397"/>
      <c r="ETH24" s="397"/>
      <c r="ETI24" s="397"/>
      <c r="ETJ24" s="397"/>
      <c r="ETK24" s="397"/>
      <c r="ETL24" s="397"/>
      <c r="ETM24" s="397"/>
      <c r="ETN24" s="397"/>
      <c r="ETO24" s="397"/>
      <c r="ETP24" s="397"/>
      <c r="ETQ24" s="397"/>
      <c r="ETR24" s="397"/>
      <c r="ETS24" s="397"/>
      <c r="ETT24" s="397"/>
      <c r="ETU24" s="397"/>
      <c r="ETV24" s="5"/>
      <c r="ETW24" s="5"/>
      <c r="ETX24" s="388"/>
      <c r="ETY24" s="387"/>
      <c r="ETZ24" s="387"/>
      <c r="EUA24" s="387"/>
      <c r="EUB24" s="387"/>
      <c r="EUC24" s="387"/>
      <c r="EUD24" s="387"/>
      <c r="EUE24" s="68"/>
      <c r="EUF24" s="68"/>
      <c r="EUG24" s="68"/>
      <c r="EUH24" s="68"/>
      <c r="EUI24" s="68"/>
      <c r="EUJ24" s="112"/>
      <c r="EUK24" s="112"/>
      <c r="EUL24" s="112"/>
      <c r="EVI24" s="5"/>
      <c r="EVJ24" s="397"/>
      <c r="EVK24" s="397"/>
      <c r="EVL24" s="397"/>
      <c r="EVM24" s="397"/>
      <c r="EVN24" s="397"/>
      <c r="EVO24" s="397"/>
      <c r="EVP24" s="397"/>
      <c r="EVQ24" s="397"/>
      <c r="EVR24" s="397"/>
      <c r="EVS24" s="397"/>
      <c r="EVT24" s="397"/>
      <c r="EVU24" s="397"/>
      <c r="EVV24" s="397"/>
      <c r="EVW24" s="397"/>
      <c r="EVX24" s="397"/>
      <c r="EVY24" s="397"/>
      <c r="EVZ24" s="397"/>
      <c r="EWA24" s="397"/>
      <c r="EWB24" s="397"/>
      <c r="EWC24" s="397"/>
      <c r="EWD24" s="5"/>
      <c r="EWE24" s="5"/>
      <c r="EWF24" s="388"/>
      <c r="EWG24" s="387"/>
      <c r="EWH24" s="387"/>
      <c r="EWI24" s="387"/>
      <c r="EWJ24" s="387"/>
      <c r="EWK24" s="387"/>
      <c r="EWL24" s="387"/>
      <c r="EWM24" s="68"/>
      <c r="EWN24" s="68"/>
      <c r="EWO24" s="68"/>
      <c r="EWP24" s="68"/>
      <c r="EWQ24" s="68"/>
      <c r="EWR24" s="112"/>
      <c r="EWS24" s="112"/>
      <c r="EWT24" s="112"/>
      <c r="EXQ24" s="5"/>
      <c r="EXR24" s="397"/>
      <c r="EXS24" s="397"/>
      <c r="EXT24" s="397"/>
      <c r="EXU24" s="397"/>
      <c r="EXV24" s="397"/>
      <c r="EXW24" s="397"/>
      <c r="EXX24" s="397"/>
      <c r="EXY24" s="397"/>
      <c r="EXZ24" s="397"/>
      <c r="EYA24" s="397"/>
      <c r="EYB24" s="397"/>
      <c r="EYC24" s="397"/>
      <c r="EYD24" s="397"/>
      <c r="EYE24" s="397"/>
      <c r="EYF24" s="397"/>
      <c r="EYG24" s="397"/>
      <c r="EYH24" s="397"/>
      <c r="EYI24" s="397"/>
      <c r="EYJ24" s="397"/>
      <c r="EYK24" s="397"/>
      <c r="EYL24" s="5"/>
      <c r="EYM24" s="5"/>
      <c r="EYN24" s="388"/>
      <c r="EYO24" s="387"/>
      <c r="EYP24" s="387"/>
      <c r="EYQ24" s="387"/>
      <c r="EYR24" s="387"/>
      <c r="EYS24" s="387"/>
      <c r="EYT24" s="387"/>
      <c r="EYU24" s="68"/>
      <c r="EYV24" s="68"/>
      <c r="EYW24" s="68"/>
      <c r="EYX24" s="68"/>
      <c r="EYY24" s="68"/>
      <c r="EYZ24" s="112"/>
      <c r="EZA24" s="112"/>
      <c r="EZB24" s="112"/>
      <c r="EZY24" s="5"/>
      <c r="EZZ24" s="397"/>
      <c r="FAA24" s="397"/>
      <c r="FAB24" s="397"/>
      <c r="FAC24" s="397"/>
      <c r="FAD24" s="397"/>
      <c r="FAE24" s="397"/>
      <c r="FAF24" s="397"/>
      <c r="FAG24" s="397"/>
      <c r="FAH24" s="397"/>
      <c r="FAI24" s="397"/>
      <c r="FAJ24" s="397"/>
      <c r="FAK24" s="397"/>
      <c r="FAL24" s="397"/>
      <c r="FAM24" s="397"/>
      <c r="FAN24" s="397"/>
      <c r="FAO24" s="397"/>
      <c r="FAP24" s="397"/>
      <c r="FAQ24" s="397"/>
      <c r="FAR24" s="397"/>
      <c r="FAS24" s="397"/>
      <c r="FAT24" s="5"/>
      <c r="FAU24" s="5"/>
      <c r="FAV24" s="388"/>
      <c r="FAW24" s="387"/>
      <c r="FAX24" s="387"/>
      <c r="FAY24" s="387"/>
      <c r="FAZ24" s="387"/>
      <c r="FBA24" s="387"/>
      <c r="FBB24" s="387"/>
      <c r="FBC24" s="68"/>
      <c r="FBD24" s="68"/>
      <c r="FBE24" s="68"/>
      <c r="FBF24" s="68"/>
      <c r="FBG24" s="68"/>
      <c r="FBH24" s="112"/>
      <c r="FBI24" s="112"/>
      <c r="FBJ24" s="112"/>
      <c r="FCG24" s="5"/>
      <c r="FCH24" s="397"/>
      <c r="FCI24" s="397"/>
      <c r="FCJ24" s="397"/>
      <c r="FCK24" s="397"/>
      <c r="FCL24" s="397"/>
      <c r="FCM24" s="397"/>
      <c r="FCN24" s="397"/>
      <c r="FCO24" s="397"/>
      <c r="FCP24" s="397"/>
      <c r="FCQ24" s="397"/>
      <c r="FCR24" s="397"/>
      <c r="FCS24" s="397"/>
      <c r="FCT24" s="397"/>
      <c r="FCU24" s="397"/>
      <c r="FCV24" s="397"/>
      <c r="FCW24" s="397"/>
      <c r="FCX24" s="397"/>
      <c r="FCY24" s="397"/>
      <c r="FCZ24" s="397"/>
      <c r="FDA24" s="397"/>
      <c r="FDB24" s="5"/>
      <c r="FDC24" s="5"/>
      <c r="FDD24" s="388"/>
      <c r="FDE24" s="387"/>
      <c r="FDF24" s="387"/>
      <c r="FDG24" s="387"/>
      <c r="FDH24" s="387"/>
      <c r="FDI24" s="387"/>
      <c r="FDJ24" s="387"/>
      <c r="FDK24" s="68"/>
      <c r="FDL24" s="68"/>
      <c r="FDM24" s="68"/>
      <c r="FDN24" s="68"/>
      <c r="FDO24" s="68"/>
      <c r="FDP24" s="112"/>
      <c r="FDQ24" s="112"/>
      <c r="FDR24" s="112"/>
      <c r="FEO24" s="5"/>
      <c r="FEP24" s="397"/>
      <c r="FEQ24" s="397"/>
      <c r="FER24" s="397"/>
      <c r="FES24" s="397"/>
      <c r="FET24" s="397"/>
      <c r="FEU24" s="397"/>
      <c r="FEV24" s="397"/>
      <c r="FEW24" s="397"/>
      <c r="FEX24" s="397"/>
      <c r="FEY24" s="397"/>
      <c r="FEZ24" s="397"/>
      <c r="FFA24" s="397"/>
      <c r="FFB24" s="397"/>
      <c r="FFC24" s="397"/>
      <c r="FFD24" s="397"/>
      <c r="FFE24" s="397"/>
      <c r="FFF24" s="397"/>
      <c r="FFG24" s="397"/>
      <c r="FFH24" s="397"/>
      <c r="FFI24" s="397"/>
      <c r="FFJ24" s="5"/>
      <c r="FFK24" s="5"/>
      <c r="FFL24" s="388"/>
      <c r="FFM24" s="387"/>
      <c r="FFN24" s="387"/>
      <c r="FFO24" s="387"/>
      <c r="FFP24" s="387"/>
      <c r="FFQ24" s="387"/>
      <c r="FFR24" s="387"/>
      <c r="FFS24" s="68"/>
      <c r="FFT24" s="68"/>
      <c r="FFU24" s="68"/>
      <c r="FFV24" s="68"/>
      <c r="FFW24" s="68"/>
      <c r="FFX24" s="112"/>
      <c r="FFY24" s="112"/>
      <c r="FFZ24" s="112"/>
      <c r="FGW24" s="5"/>
      <c r="FGX24" s="397"/>
      <c r="FGY24" s="397"/>
      <c r="FGZ24" s="397"/>
      <c r="FHA24" s="397"/>
      <c r="FHB24" s="397"/>
      <c r="FHC24" s="397"/>
      <c r="FHD24" s="397"/>
      <c r="FHE24" s="397"/>
      <c r="FHF24" s="397"/>
      <c r="FHG24" s="397"/>
      <c r="FHH24" s="397"/>
      <c r="FHI24" s="397"/>
      <c r="FHJ24" s="397"/>
      <c r="FHK24" s="397"/>
      <c r="FHL24" s="397"/>
      <c r="FHM24" s="397"/>
      <c r="FHN24" s="397"/>
      <c r="FHO24" s="397"/>
      <c r="FHP24" s="397"/>
      <c r="FHQ24" s="397"/>
      <c r="FHR24" s="5"/>
      <c r="FHS24" s="5"/>
      <c r="FHT24" s="388"/>
      <c r="FHU24" s="387"/>
      <c r="FHV24" s="387"/>
      <c r="FHW24" s="387"/>
      <c r="FHX24" s="387"/>
      <c r="FHY24" s="387"/>
      <c r="FHZ24" s="387"/>
      <c r="FIA24" s="68"/>
      <c r="FIB24" s="68"/>
      <c r="FIC24" s="68"/>
      <c r="FID24" s="68"/>
      <c r="FIE24" s="68"/>
      <c r="FIF24" s="112"/>
      <c r="FIG24" s="112"/>
      <c r="FIH24" s="112"/>
      <c r="FJE24" s="5"/>
      <c r="FJF24" s="397"/>
      <c r="FJG24" s="397"/>
      <c r="FJH24" s="397"/>
      <c r="FJI24" s="397"/>
      <c r="FJJ24" s="397"/>
      <c r="FJK24" s="397"/>
      <c r="FJL24" s="397"/>
      <c r="FJM24" s="397"/>
      <c r="FJN24" s="397"/>
      <c r="FJO24" s="397"/>
      <c r="FJP24" s="397"/>
      <c r="FJQ24" s="397"/>
      <c r="FJR24" s="397"/>
      <c r="FJS24" s="397"/>
      <c r="FJT24" s="397"/>
      <c r="FJU24" s="397"/>
      <c r="FJV24" s="397"/>
      <c r="FJW24" s="397"/>
      <c r="FJX24" s="397"/>
      <c r="FJY24" s="397"/>
      <c r="FJZ24" s="5"/>
      <c r="FKA24" s="5"/>
      <c r="FKB24" s="388"/>
      <c r="FKC24" s="387"/>
      <c r="FKD24" s="387"/>
      <c r="FKE24" s="387"/>
      <c r="FKF24" s="387"/>
      <c r="FKG24" s="387"/>
      <c r="FKH24" s="387"/>
      <c r="FKI24" s="68"/>
      <c r="FKJ24" s="68"/>
      <c r="FKK24" s="68"/>
      <c r="FKL24" s="68"/>
      <c r="FKM24" s="68"/>
      <c r="FKN24" s="112"/>
      <c r="FKO24" s="112"/>
      <c r="FKP24" s="112"/>
      <c r="FLM24" s="5"/>
      <c r="FLN24" s="397"/>
      <c r="FLO24" s="397"/>
      <c r="FLP24" s="397"/>
      <c r="FLQ24" s="397"/>
      <c r="FLR24" s="397"/>
      <c r="FLS24" s="397"/>
      <c r="FLT24" s="397"/>
      <c r="FLU24" s="397"/>
      <c r="FLV24" s="397"/>
      <c r="FLW24" s="397"/>
      <c r="FLX24" s="397"/>
      <c r="FLY24" s="397"/>
      <c r="FLZ24" s="397"/>
      <c r="FMA24" s="397"/>
      <c r="FMB24" s="397"/>
      <c r="FMC24" s="397"/>
      <c r="FMD24" s="397"/>
      <c r="FME24" s="397"/>
      <c r="FMF24" s="397"/>
      <c r="FMG24" s="397"/>
      <c r="FMH24" s="5"/>
      <c r="FMI24" s="5"/>
      <c r="FMJ24" s="388"/>
      <c r="FMK24" s="387"/>
      <c r="FML24" s="387"/>
      <c r="FMM24" s="387"/>
      <c r="FMN24" s="387"/>
      <c r="FMO24" s="387"/>
      <c r="FMP24" s="387"/>
      <c r="FMQ24" s="68"/>
      <c r="FMR24" s="68"/>
      <c r="FMS24" s="68"/>
      <c r="FMT24" s="68"/>
      <c r="FMU24" s="68"/>
      <c r="FMV24" s="112"/>
      <c r="FMW24" s="112"/>
      <c r="FMX24" s="112"/>
      <c r="FNU24" s="5"/>
      <c r="FNV24" s="397"/>
      <c r="FNW24" s="397"/>
      <c r="FNX24" s="397"/>
      <c r="FNY24" s="397"/>
      <c r="FNZ24" s="397"/>
      <c r="FOA24" s="397"/>
      <c r="FOB24" s="397"/>
      <c r="FOC24" s="397"/>
      <c r="FOD24" s="397"/>
      <c r="FOE24" s="397"/>
      <c r="FOF24" s="397"/>
      <c r="FOG24" s="397"/>
      <c r="FOH24" s="397"/>
      <c r="FOI24" s="397"/>
      <c r="FOJ24" s="397"/>
      <c r="FOK24" s="397"/>
      <c r="FOL24" s="397"/>
      <c r="FOM24" s="397"/>
      <c r="FON24" s="397"/>
      <c r="FOO24" s="397"/>
      <c r="FOP24" s="5"/>
      <c r="FOQ24" s="5"/>
      <c r="FOR24" s="388"/>
      <c r="FOS24" s="387"/>
      <c r="FOT24" s="387"/>
      <c r="FOU24" s="387"/>
      <c r="FOV24" s="387"/>
      <c r="FOW24" s="387"/>
      <c r="FOX24" s="387"/>
      <c r="FOY24" s="68"/>
      <c r="FOZ24" s="68"/>
      <c r="FPA24" s="68"/>
      <c r="FPB24" s="68"/>
      <c r="FPC24" s="68"/>
      <c r="FPD24" s="112"/>
      <c r="FPE24" s="112"/>
      <c r="FPF24" s="112"/>
      <c r="FQC24" s="5"/>
      <c r="FQD24" s="397"/>
      <c r="FQE24" s="397"/>
      <c r="FQF24" s="397"/>
      <c r="FQG24" s="397"/>
      <c r="FQH24" s="397"/>
      <c r="FQI24" s="397"/>
      <c r="FQJ24" s="397"/>
      <c r="FQK24" s="397"/>
      <c r="FQL24" s="397"/>
      <c r="FQM24" s="397"/>
      <c r="FQN24" s="397"/>
      <c r="FQO24" s="397"/>
      <c r="FQP24" s="397"/>
      <c r="FQQ24" s="397"/>
      <c r="FQR24" s="397"/>
      <c r="FQS24" s="397"/>
      <c r="FQT24" s="397"/>
      <c r="FQU24" s="397"/>
      <c r="FQV24" s="397"/>
      <c r="FQW24" s="397"/>
      <c r="FQX24" s="5"/>
      <c r="FQY24" s="5"/>
      <c r="FQZ24" s="388"/>
      <c r="FRA24" s="387"/>
      <c r="FRB24" s="387"/>
      <c r="FRC24" s="387"/>
      <c r="FRD24" s="387"/>
      <c r="FRE24" s="387"/>
      <c r="FRF24" s="387"/>
      <c r="FRG24" s="68"/>
      <c r="FRH24" s="68"/>
      <c r="FRI24" s="68"/>
      <c r="FRJ24" s="68"/>
      <c r="FRK24" s="68"/>
      <c r="FRL24" s="112"/>
      <c r="FRM24" s="112"/>
      <c r="FRN24" s="112"/>
      <c r="FSK24" s="5"/>
      <c r="FSL24" s="397"/>
      <c r="FSM24" s="397"/>
      <c r="FSN24" s="397"/>
      <c r="FSO24" s="397"/>
      <c r="FSP24" s="397"/>
      <c r="FSQ24" s="397"/>
      <c r="FSR24" s="397"/>
      <c r="FSS24" s="397"/>
      <c r="FST24" s="397"/>
      <c r="FSU24" s="397"/>
      <c r="FSV24" s="397"/>
      <c r="FSW24" s="397"/>
      <c r="FSX24" s="397"/>
      <c r="FSY24" s="397"/>
      <c r="FSZ24" s="397"/>
      <c r="FTA24" s="397"/>
      <c r="FTB24" s="397"/>
      <c r="FTC24" s="397"/>
      <c r="FTD24" s="397"/>
      <c r="FTE24" s="397"/>
      <c r="FTF24" s="5"/>
      <c r="FTG24" s="5"/>
      <c r="FTH24" s="388"/>
      <c r="FTI24" s="387"/>
      <c r="FTJ24" s="387"/>
      <c r="FTK24" s="387"/>
      <c r="FTL24" s="387"/>
      <c r="FTM24" s="387"/>
      <c r="FTN24" s="387"/>
      <c r="FTO24" s="68"/>
      <c r="FTP24" s="68"/>
      <c r="FTQ24" s="68"/>
      <c r="FTR24" s="68"/>
      <c r="FTS24" s="68"/>
      <c r="FTT24" s="112"/>
      <c r="FTU24" s="112"/>
      <c r="FTV24" s="112"/>
      <c r="FUS24" s="5"/>
      <c r="FUT24" s="397"/>
      <c r="FUU24" s="397"/>
      <c r="FUV24" s="397"/>
      <c r="FUW24" s="397"/>
      <c r="FUX24" s="397"/>
      <c r="FUY24" s="397"/>
      <c r="FUZ24" s="397"/>
      <c r="FVA24" s="397"/>
      <c r="FVB24" s="397"/>
      <c r="FVC24" s="397"/>
      <c r="FVD24" s="397"/>
      <c r="FVE24" s="397"/>
      <c r="FVF24" s="397"/>
      <c r="FVG24" s="397"/>
      <c r="FVH24" s="397"/>
      <c r="FVI24" s="397"/>
      <c r="FVJ24" s="397"/>
      <c r="FVK24" s="397"/>
      <c r="FVL24" s="397"/>
      <c r="FVM24" s="397"/>
      <c r="FVN24" s="5"/>
      <c r="FVO24" s="5"/>
      <c r="FVP24" s="388"/>
      <c r="FVQ24" s="387"/>
      <c r="FVR24" s="387"/>
      <c r="FVS24" s="387"/>
      <c r="FVT24" s="387"/>
      <c r="FVU24" s="387"/>
      <c r="FVV24" s="387"/>
      <c r="FVW24" s="68"/>
      <c r="FVX24" s="68"/>
      <c r="FVY24" s="68"/>
      <c r="FVZ24" s="68"/>
      <c r="FWA24" s="68"/>
      <c r="FWB24" s="112"/>
      <c r="FWC24" s="112"/>
      <c r="FWD24" s="112"/>
      <c r="FXA24" s="5"/>
      <c r="FXB24" s="397"/>
      <c r="FXC24" s="397"/>
      <c r="FXD24" s="397"/>
      <c r="FXE24" s="397"/>
      <c r="FXF24" s="397"/>
      <c r="FXG24" s="397"/>
      <c r="FXH24" s="397"/>
      <c r="FXI24" s="397"/>
      <c r="FXJ24" s="397"/>
      <c r="FXK24" s="397"/>
      <c r="FXL24" s="397"/>
      <c r="FXM24" s="397"/>
      <c r="FXN24" s="397"/>
      <c r="FXO24" s="397"/>
      <c r="FXP24" s="397"/>
      <c r="FXQ24" s="397"/>
      <c r="FXR24" s="397"/>
      <c r="FXS24" s="397"/>
      <c r="FXT24" s="397"/>
      <c r="FXU24" s="397"/>
      <c r="FXV24" s="5"/>
      <c r="FXW24" s="5"/>
      <c r="FXX24" s="388"/>
      <c r="FXY24" s="387"/>
      <c r="FXZ24" s="387"/>
      <c r="FYA24" s="387"/>
      <c r="FYB24" s="387"/>
      <c r="FYC24" s="387"/>
      <c r="FYD24" s="387"/>
      <c r="FYE24" s="68"/>
      <c r="FYF24" s="68"/>
      <c r="FYG24" s="68"/>
      <c r="FYH24" s="68"/>
      <c r="FYI24" s="68"/>
      <c r="FYJ24" s="112"/>
      <c r="FYK24" s="112"/>
      <c r="FYL24" s="112"/>
      <c r="FZI24" s="5"/>
      <c r="FZJ24" s="397"/>
      <c r="FZK24" s="397"/>
      <c r="FZL24" s="397"/>
      <c r="FZM24" s="397"/>
      <c r="FZN24" s="397"/>
      <c r="FZO24" s="397"/>
      <c r="FZP24" s="397"/>
      <c r="FZQ24" s="397"/>
      <c r="FZR24" s="397"/>
      <c r="FZS24" s="397"/>
      <c r="FZT24" s="397"/>
      <c r="FZU24" s="397"/>
      <c r="FZV24" s="397"/>
      <c r="FZW24" s="397"/>
      <c r="FZX24" s="397"/>
      <c r="FZY24" s="397"/>
      <c r="FZZ24" s="397"/>
      <c r="GAA24" s="397"/>
      <c r="GAB24" s="397"/>
      <c r="GAC24" s="397"/>
      <c r="GAD24" s="5"/>
      <c r="GAE24" s="5"/>
      <c r="GAF24" s="388"/>
      <c r="GAG24" s="387"/>
      <c r="GAH24" s="387"/>
      <c r="GAI24" s="387"/>
      <c r="GAJ24" s="387"/>
      <c r="GAK24" s="387"/>
      <c r="GAL24" s="387"/>
      <c r="GAM24" s="68"/>
      <c r="GAN24" s="68"/>
      <c r="GAO24" s="68"/>
      <c r="GAP24" s="68"/>
      <c r="GAQ24" s="68"/>
      <c r="GAR24" s="112"/>
      <c r="GAS24" s="112"/>
      <c r="GAT24" s="112"/>
      <c r="GBQ24" s="5"/>
      <c r="GBR24" s="397"/>
      <c r="GBS24" s="397"/>
      <c r="GBT24" s="397"/>
      <c r="GBU24" s="397"/>
      <c r="GBV24" s="397"/>
      <c r="GBW24" s="397"/>
      <c r="GBX24" s="397"/>
      <c r="GBY24" s="397"/>
      <c r="GBZ24" s="397"/>
      <c r="GCA24" s="397"/>
      <c r="GCB24" s="397"/>
      <c r="GCC24" s="397"/>
      <c r="GCD24" s="397"/>
      <c r="GCE24" s="397"/>
      <c r="GCF24" s="397"/>
      <c r="GCG24" s="397"/>
      <c r="GCH24" s="397"/>
      <c r="GCI24" s="397"/>
      <c r="GCJ24" s="397"/>
      <c r="GCK24" s="397"/>
      <c r="GCL24" s="5"/>
      <c r="GCM24" s="5"/>
      <c r="GCN24" s="388"/>
      <c r="GCO24" s="387"/>
      <c r="GCP24" s="387"/>
      <c r="GCQ24" s="387"/>
      <c r="GCR24" s="387"/>
      <c r="GCS24" s="387"/>
      <c r="GCT24" s="387"/>
      <c r="GCU24" s="68"/>
      <c r="GCV24" s="68"/>
      <c r="GCW24" s="68"/>
      <c r="GCX24" s="68"/>
      <c r="GCY24" s="68"/>
      <c r="GCZ24" s="112"/>
      <c r="GDA24" s="112"/>
      <c r="GDB24" s="112"/>
      <c r="GDY24" s="5"/>
      <c r="GDZ24" s="397"/>
      <c r="GEA24" s="397"/>
      <c r="GEB24" s="397"/>
      <c r="GEC24" s="397"/>
      <c r="GED24" s="397"/>
      <c r="GEE24" s="397"/>
      <c r="GEF24" s="397"/>
      <c r="GEG24" s="397"/>
      <c r="GEH24" s="397"/>
      <c r="GEI24" s="397"/>
      <c r="GEJ24" s="397"/>
      <c r="GEK24" s="397"/>
      <c r="GEL24" s="397"/>
      <c r="GEM24" s="397"/>
      <c r="GEN24" s="397"/>
      <c r="GEO24" s="397"/>
      <c r="GEP24" s="397"/>
      <c r="GEQ24" s="397"/>
      <c r="GER24" s="397"/>
      <c r="GES24" s="397"/>
      <c r="GET24" s="5"/>
      <c r="GEU24" s="5"/>
      <c r="GEV24" s="388"/>
      <c r="GEW24" s="387"/>
      <c r="GEX24" s="387"/>
      <c r="GEY24" s="387"/>
      <c r="GEZ24" s="387"/>
      <c r="GFA24" s="387"/>
      <c r="GFB24" s="387"/>
      <c r="GFC24" s="68"/>
      <c r="GFD24" s="68"/>
      <c r="GFE24" s="68"/>
      <c r="GFF24" s="68"/>
      <c r="GFG24" s="68"/>
      <c r="GFH24" s="112"/>
      <c r="GFI24" s="112"/>
      <c r="GFJ24" s="112"/>
      <c r="GGG24" s="5"/>
      <c r="GGH24" s="397"/>
      <c r="GGI24" s="397"/>
      <c r="GGJ24" s="397"/>
      <c r="GGK24" s="397"/>
      <c r="GGL24" s="397"/>
      <c r="GGM24" s="397"/>
      <c r="GGN24" s="397"/>
      <c r="GGO24" s="397"/>
      <c r="GGP24" s="397"/>
      <c r="GGQ24" s="397"/>
      <c r="GGR24" s="397"/>
      <c r="GGS24" s="397"/>
      <c r="GGT24" s="397"/>
      <c r="GGU24" s="397"/>
      <c r="GGV24" s="397"/>
      <c r="GGW24" s="397"/>
      <c r="GGX24" s="397"/>
      <c r="GGY24" s="397"/>
      <c r="GGZ24" s="397"/>
      <c r="GHA24" s="397"/>
      <c r="GHB24" s="5"/>
      <c r="GHC24" s="5"/>
      <c r="GHD24" s="388"/>
      <c r="GHE24" s="387"/>
      <c r="GHF24" s="387"/>
      <c r="GHG24" s="387"/>
      <c r="GHH24" s="387"/>
      <c r="GHI24" s="387"/>
      <c r="GHJ24" s="387"/>
      <c r="GHK24" s="68"/>
      <c r="GHL24" s="68"/>
      <c r="GHM24" s="68"/>
      <c r="GHN24" s="68"/>
      <c r="GHO24" s="68"/>
      <c r="GHP24" s="112"/>
      <c r="GHQ24" s="112"/>
      <c r="GHR24" s="112"/>
      <c r="GIO24" s="5"/>
      <c r="GIP24" s="397"/>
      <c r="GIQ24" s="397"/>
      <c r="GIR24" s="397"/>
      <c r="GIS24" s="397"/>
      <c r="GIT24" s="397"/>
      <c r="GIU24" s="397"/>
      <c r="GIV24" s="397"/>
      <c r="GIW24" s="397"/>
      <c r="GIX24" s="397"/>
      <c r="GIY24" s="397"/>
      <c r="GIZ24" s="397"/>
      <c r="GJA24" s="397"/>
      <c r="GJB24" s="397"/>
      <c r="GJC24" s="397"/>
      <c r="GJD24" s="397"/>
      <c r="GJE24" s="397"/>
      <c r="GJF24" s="397"/>
      <c r="GJG24" s="397"/>
      <c r="GJH24" s="397"/>
      <c r="GJI24" s="397"/>
      <c r="GJJ24" s="5"/>
      <c r="GJK24" s="5"/>
      <c r="GJL24" s="388"/>
      <c r="GJM24" s="387"/>
      <c r="GJN24" s="387"/>
      <c r="GJO24" s="387"/>
      <c r="GJP24" s="387"/>
      <c r="GJQ24" s="387"/>
      <c r="GJR24" s="387"/>
      <c r="GJS24" s="68"/>
      <c r="GJT24" s="68"/>
      <c r="GJU24" s="68"/>
      <c r="GJV24" s="68"/>
      <c r="GJW24" s="68"/>
      <c r="GJX24" s="112"/>
      <c r="GJY24" s="112"/>
      <c r="GJZ24" s="112"/>
      <c r="GKW24" s="5"/>
      <c r="GKX24" s="397"/>
      <c r="GKY24" s="397"/>
      <c r="GKZ24" s="397"/>
      <c r="GLA24" s="397"/>
      <c r="GLB24" s="397"/>
      <c r="GLC24" s="397"/>
      <c r="GLD24" s="397"/>
      <c r="GLE24" s="397"/>
      <c r="GLF24" s="397"/>
      <c r="GLG24" s="397"/>
      <c r="GLH24" s="397"/>
      <c r="GLI24" s="397"/>
      <c r="GLJ24" s="397"/>
      <c r="GLK24" s="397"/>
      <c r="GLL24" s="397"/>
      <c r="GLM24" s="397"/>
      <c r="GLN24" s="397"/>
      <c r="GLO24" s="397"/>
      <c r="GLP24" s="397"/>
      <c r="GLQ24" s="397"/>
      <c r="GLR24" s="5"/>
      <c r="GLS24" s="5"/>
      <c r="GLT24" s="388"/>
      <c r="GLU24" s="387"/>
      <c r="GLV24" s="387"/>
      <c r="GLW24" s="387"/>
      <c r="GLX24" s="387"/>
      <c r="GLY24" s="387"/>
      <c r="GLZ24" s="387"/>
      <c r="GMA24" s="68"/>
      <c r="GMB24" s="68"/>
      <c r="GMC24" s="68"/>
      <c r="GMD24" s="68"/>
      <c r="GME24" s="68"/>
      <c r="GMF24" s="112"/>
      <c r="GMG24" s="112"/>
      <c r="GMH24" s="112"/>
      <c r="GNE24" s="5"/>
      <c r="GNF24" s="397"/>
      <c r="GNG24" s="397"/>
      <c r="GNH24" s="397"/>
      <c r="GNI24" s="397"/>
      <c r="GNJ24" s="397"/>
      <c r="GNK24" s="397"/>
      <c r="GNL24" s="397"/>
      <c r="GNM24" s="397"/>
      <c r="GNN24" s="397"/>
      <c r="GNO24" s="397"/>
      <c r="GNP24" s="397"/>
      <c r="GNQ24" s="397"/>
      <c r="GNR24" s="397"/>
      <c r="GNS24" s="397"/>
      <c r="GNT24" s="397"/>
      <c r="GNU24" s="397"/>
      <c r="GNV24" s="397"/>
      <c r="GNW24" s="397"/>
      <c r="GNX24" s="397"/>
      <c r="GNY24" s="397"/>
      <c r="GNZ24" s="5"/>
      <c r="GOA24" s="5"/>
      <c r="GOB24" s="388"/>
      <c r="GOC24" s="387"/>
      <c r="GOD24" s="387"/>
      <c r="GOE24" s="387"/>
      <c r="GOF24" s="387"/>
      <c r="GOG24" s="387"/>
      <c r="GOH24" s="387"/>
      <c r="GOI24" s="68"/>
      <c r="GOJ24" s="68"/>
      <c r="GOK24" s="68"/>
      <c r="GOL24" s="68"/>
      <c r="GOM24" s="68"/>
      <c r="GON24" s="112"/>
      <c r="GOO24" s="112"/>
      <c r="GOP24" s="112"/>
      <c r="GPM24" s="5"/>
      <c r="GPN24" s="397"/>
      <c r="GPO24" s="397"/>
      <c r="GPP24" s="397"/>
      <c r="GPQ24" s="397"/>
      <c r="GPR24" s="397"/>
      <c r="GPS24" s="397"/>
      <c r="GPT24" s="397"/>
      <c r="GPU24" s="397"/>
      <c r="GPV24" s="397"/>
      <c r="GPW24" s="397"/>
      <c r="GPX24" s="397"/>
      <c r="GPY24" s="397"/>
      <c r="GPZ24" s="397"/>
      <c r="GQA24" s="397"/>
      <c r="GQB24" s="397"/>
      <c r="GQC24" s="397"/>
      <c r="GQD24" s="397"/>
      <c r="GQE24" s="397"/>
      <c r="GQF24" s="397"/>
      <c r="GQG24" s="397"/>
      <c r="GQH24" s="5"/>
      <c r="GQI24" s="5"/>
      <c r="GQJ24" s="388"/>
      <c r="GQK24" s="387"/>
      <c r="GQL24" s="387"/>
      <c r="GQM24" s="387"/>
      <c r="GQN24" s="387"/>
      <c r="GQO24" s="387"/>
      <c r="GQP24" s="387"/>
      <c r="GQQ24" s="68"/>
      <c r="GQR24" s="68"/>
      <c r="GQS24" s="68"/>
      <c r="GQT24" s="68"/>
      <c r="GQU24" s="68"/>
      <c r="GQV24" s="112"/>
      <c r="GQW24" s="112"/>
      <c r="GQX24" s="112"/>
      <c r="GRU24" s="5"/>
      <c r="GRV24" s="397"/>
      <c r="GRW24" s="397"/>
      <c r="GRX24" s="397"/>
      <c r="GRY24" s="397"/>
      <c r="GRZ24" s="397"/>
      <c r="GSA24" s="397"/>
      <c r="GSB24" s="397"/>
      <c r="GSC24" s="397"/>
      <c r="GSD24" s="397"/>
      <c r="GSE24" s="397"/>
      <c r="GSF24" s="397"/>
      <c r="GSG24" s="397"/>
      <c r="GSH24" s="397"/>
      <c r="GSI24" s="397"/>
      <c r="GSJ24" s="397"/>
      <c r="GSK24" s="397"/>
      <c r="GSL24" s="397"/>
      <c r="GSM24" s="397"/>
      <c r="GSN24" s="397"/>
      <c r="GSO24" s="397"/>
      <c r="GSP24" s="5"/>
      <c r="GSQ24" s="5"/>
      <c r="GSR24" s="388"/>
      <c r="GSS24" s="387"/>
      <c r="GST24" s="387"/>
      <c r="GSU24" s="387"/>
      <c r="GSV24" s="387"/>
      <c r="GSW24" s="387"/>
      <c r="GSX24" s="387"/>
      <c r="GSY24" s="68"/>
      <c r="GSZ24" s="68"/>
      <c r="GTA24" s="68"/>
      <c r="GTB24" s="68"/>
      <c r="GTC24" s="68"/>
      <c r="GTD24" s="112"/>
      <c r="GTE24" s="112"/>
      <c r="GTF24" s="112"/>
      <c r="GUC24" s="5"/>
      <c r="GUD24" s="397"/>
      <c r="GUE24" s="397"/>
      <c r="GUF24" s="397"/>
      <c r="GUG24" s="397"/>
      <c r="GUH24" s="397"/>
      <c r="GUI24" s="397"/>
      <c r="GUJ24" s="397"/>
      <c r="GUK24" s="397"/>
      <c r="GUL24" s="397"/>
      <c r="GUM24" s="397"/>
      <c r="GUN24" s="397"/>
      <c r="GUO24" s="397"/>
      <c r="GUP24" s="397"/>
      <c r="GUQ24" s="397"/>
      <c r="GUR24" s="397"/>
      <c r="GUS24" s="397"/>
      <c r="GUT24" s="397"/>
      <c r="GUU24" s="397"/>
      <c r="GUV24" s="397"/>
      <c r="GUW24" s="397"/>
      <c r="GUX24" s="5"/>
      <c r="GUY24" s="5"/>
      <c r="GUZ24" s="388"/>
      <c r="GVA24" s="387"/>
      <c r="GVB24" s="387"/>
      <c r="GVC24" s="387"/>
      <c r="GVD24" s="387"/>
      <c r="GVE24" s="387"/>
      <c r="GVF24" s="387"/>
      <c r="GVG24" s="68"/>
      <c r="GVH24" s="68"/>
      <c r="GVI24" s="68"/>
      <c r="GVJ24" s="68"/>
      <c r="GVK24" s="68"/>
      <c r="GVL24" s="112"/>
      <c r="GVM24" s="112"/>
      <c r="GVN24" s="112"/>
      <c r="GWK24" s="5"/>
      <c r="GWL24" s="397"/>
      <c r="GWM24" s="397"/>
      <c r="GWN24" s="397"/>
      <c r="GWO24" s="397"/>
      <c r="GWP24" s="397"/>
      <c r="GWQ24" s="397"/>
      <c r="GWR24" s="397"/>
      <c r="GWS24" s="397"/>
      <c r="GWT24" s="397"/>
      <c r="GWU24" s="397"/>
      <c r="GWV24" s="397"/>
      <c r="GWW24" s="397"/>
      <c r="GWX24" s="397"/>
      <c r="GWY24" s="397"/>
      <c r="GWZ24" s="397"/>
      <c r="GXA24" s="397"/>
      <c r="GXB24" s="397"/>
      <c r="GXC24" s="397"/>
      <c r="GXD24" s="397"/>
      <c r="GXE24" s="397"/>
      <c r="GXF24" s="5"/>
      <c r="GXG24" s="5"/>
      <c r="GXH24" s="388"/>
      <c r="GXI24" s="387"/>
      <c r="GXJ24" s="387"/>
      <c r="GXK24" s="387"/>
      <c r="GXL24" s="387"/>
      <c r="GXM24" s="387"/>
      <c r="GXN24" s="387"/>
      <c r="GXO24" s="68"/>
      <c r="GXP24" s="68"/>
      <c r="GXQ24" s="68"/>
      <c r="GXR24" s="68"/>
      <c r="GXS24" s="68"/>
      <c r="GXT24" s="112"/>
      <c r="GXU24" s="112"/>
      <c r="GXV24" s="112"/>
      <c r="GYS24" s="5"/>
      <c r="GYT24" s="397"/>
      <c r="GYU24" s="397"/>
      <c r="GYV24" s="397"/>
      <c r="GYW24" s="397"/>
      <c r="GYX24" s="397"/>
      <c r="GYY24" s="397"/>
      <c r="GYZ24" s="397"/>
      <c r="GZA24" s="397"/>
      <c r="GZB24" s="397"/>
      <c r="GZC24" s="397"/>
      <c r="GZD24" s="397"/>
      <c r="GZE24" s="397"/>
      <c r="GZF24" s="397"/>
      <c r="GZG24" s="397"/>
      <c r="GZH24" s="397"/>
      <c r="GZI24" s="397"/>
      <c r="GZJ24" s="397"/>
      <c r="GZK24" s="397"/>
      <c r="GZL24" s="397"/>
      <c r="GZM24" s="397"/>
      <c r="GZN24" s="5"/>
      <c r="GZO24" s="5"/>
      <c r="GZP24" s="388"/>
      <c r="GZQ24" s="387"/>
      <c r="GZR24" s="387"/>
      <c r="GZS24" s="387"/>
      <c r="GZT24" s="387"/>
      <c r="GZU24" s="387"/>
      <c r="GZV24" s="387"/>
      <c r="GZW24" s="68"/>
      <c r="GZX24" s="68"/>
      <c r="GZY24" s="68"/>
      <c r="GZZ24" s="68"/>
      <c r="HAA24" s="68"/>
      <c r="HAB24" s="112"/>
      <c r="HAC24" s="112"/>
      <c r="HAD24" s="112"/>
      <c r="HBA24" s="5"/>
      <c r="HBB24" s="397"/>
      <c r="HBC24" s="397"/>
      <c r="HBD24" s="397"/>
      <c r="HBE24" s="397"/>
      <c r="HBF24" s="397"/>
      <c r="HBG24" s="397"/>
      <c r="HBH24" s="397"/>
      <c r="HBI24" s="397"/>
      <c r="HBJ24" s="397"/>
      <c r="HBK24" s="397"/>
      <c r="HBL24" s="397"/>
      <c r="HBM24" s="397"/>
      <c r="HBN24" s="397"/>
      <c r="HBO24" s="397"/>
      <c r="HBP24" s="397"/>
      <c r="HBQ24" s="397"/>
      <c r="HBR24" s="397"/>
      <c r="HBS24" s="397"/>
      <c r="HBT24" s="397"/>
      <c r="HBU24" s="397"/>
      <c r="HBV24" s="5"/>
      <c r="HBW24" s="5"/>
      <c r="HBX24" s="388"/>
      <c r="HBY24" s="387"/>
      <c r="HBZ24" s="387"/>
      <c r="HCA24" s="387"/>
      <c r="HCB24" s="387"/>
      <c r="HCC24" s="387"/>
      <c r="HCD24" s="387"/>
      <c r="HCE24" s="68"/>
      <c r="HCF24" s="68"/>
      <c r="HCG24" s="68"/>
      <c r="HCH24" s="68"/>
      <c r="HCI24" s="68"/>
      <c r="HCJ24" s="112"/>
      <c r="HCK24" s="112"/>
      <c r="HCL24" s="112"/>
      <c r="HDI24" s="5"/>
      <c r="HDJ24" s="397"/>
      <c r="HDK24" s="397"/>
      <c r="HDL24" s="397"/>
      <c r="HDM24" s="397"/>
      <c r="HDN24" s="397"/>
      <c r="HDO24" s="397"/>
      <c r="HDP24" s="397"/>
      <c r="HDQ24" s="397"/>
      <c r="HDR24" s="397"/>
      <c r="HDS24" s="397"/>
      <c r="HDT24" s="397"/>
      <c r="HDU24" s="397"/>
      <c r="HDV24" s="397"/>
      <c r="HDW24" s="397"/>
      <c r="HDX24" s="397"/>
      <c r="HDY24" s="397"/>
      <c r="HDZ24" s="397"/>
      <c r="HEA24" s="397"/>
      <c r="HEB24" s="397"/>
      <c r="HEC24" s="397"/>
      <c r="HED24" s="5"/>
      <c r="HEE24" s="5"/>
      <c r="HEF24" s="388"/>
      <c r="HEG24" s="387"/>
      <c r="HEH24" s="387"/>
      <c r="HEI24" s="387"/>
      <c r="HEJ24" s="387"/>
      <c r="HEK24" s="387"/>
      <c r="HEL24" s="387"/>
      <c r="HEM24" s="68"/>
      <c r="HEN24" s="68"/>
      <c r="HEO24" s="68"/>
      <c r="HEP24" s="68"/>
      <c r="HEQ24" s="68"/>
      <c r="HER24" s="112"/>
      <c r="HES24" s="112"/>
      <c r="HET24" s="112"/>
      <c r="HFQ24" s="5"/>
      <c r="HFR24" s="397"/>
      <c r="HFS24" s="397"/>
      <c r="HFT24" s="397"/>
      <c r="HFU24" s="397"/>
      <c r="HFV24" s="397"/>
      <c r="HFW24" s="397"/>
      <c r="HFX24" s="397"/>
      <c r="HFY24" s="397"/>
      <c r="HFZ24" s="397"/>
      <c r="HGA24" s="397"/>
      <c r="HGB24" s="397"/>
      <c r="HGC24" s="397"/>
      <c r="HGD24" s="397"/>
      <c r="HGE24" s="397"/>
      <c r="HGF24" s="397"/>
      <c r="HGG24" s="397"/>
      <c r="HGH24" s="397"/>
      <c r="HGI24" s="397"/>
      <c r="HGJ24" s="397"/>
      <c r="HGK24" s="397"/>
      <c r="HGL24" s="5"/>
      <c r="HGM24" s="5"/>
      <c r="HGN24" s="388"/>
      <c r="HGO24" s="387"/>
      <c r="HGP24" s="387"/>
      <c r="HGQ24" s="387"/>
      <c r="HGR24" s="387"/>
      <c r="HGS24" s="387"/>
      <c r="HGT24" s="387"/>
      <c r="HGU24" s="68"/>
      <c r="HGV24" s="68"/>
      <c r="HGW24" s="68"/>
      <c r="HGX24" s="68"/>
      <c r="HGY24" s="68"/>
      <c r="HGZ24" s="112"/>
      <c r="HHA24" s="112"/>
      <c r="HHB24" s="112"/>
      <c r="HHY24" s="5"/>
      <c r="HHZ24" s="397"/>
      <c r="HIA24" s="397"/>
      <c r="HIB24" s="397"/>
      <c r="HIC24" s="397"/>
      <c r="HID24" s="397"/>
      <c r="HIE24" s="397"/>
      <c r="HIF24" s="397"/>
      <c r="HIG24" s="397"/>
      <c r="HIH24" s="397"/>
      <c r="HII24" s="397"/>
      <c r="HIJ24" s="397"/>
      <c r="HIK24" s="397"/>
      <c r="HIL24" s="397"/>
      <c r="HIM24" s="397"/>
      <c r="HIN24" s="397"/>
      <c r="HIO24" s="397"/>
      <c r="HIP24" s="397"/>
      <c r="HIQ24" s="397"/>
      <c r="HIR24" s="397"/>
      <c r="HIS24" s="397"/>
      <c r="HIT24" s="5"/>
      <c r="HIU24" s="5"/>
      <c r="HIV24" s="388"/>
      <c r="HIW24" s="387"/>
      <c r="HIX24" s="387"/>
      <c r="HIY24" s="387"/>
      <c r="HIZ24" s="387"/>
      <c r="HJA24" s="387"/>
      <c r="HJB24" s="387"/>
      <c r="HJC24" s="68"/>
      <c r="HJD24" s="68"/>
      <c r="HJE24" s="68"/>
      <c r="HJF24" s="68"/>
      <c r="HJG24" s="68"/>
      <c r="HJH24" s="112"/>
      <c r="HJI24" s="112"/>
      <c r="HJJ24" s="112"/>
      <c r="HKG24" s="5"/>
      <c r="HKH24" s="397"/>
      <c r="HKI24" s="397"/>
      <c r="HKJ24" s="397"/>
      <c r="HKK24" s="397"/>
      <c r="HKL24" s="397"/>
      <c r="HKM24" s="397"/>
      <c r="HKN24" s="397"/>
      <c r="HKO24" s="397"/>
      <c r="HKP24" s="397"/>
      <c r="HKQ24" s="397"/>
      <c r="HKR24" s="397"/>
      <c r="HKS24" s="397"/>
      <c r="HKT24" s="397"/>
      <c r="HKU24" s="397"/>
      <c r="HKV24" s="397"/>
      <c r="HKW24" s="397"/>
      <c r="HKX24" s="397"/>
      <c r="HKY24" s="397"/>
      <c r="HKZ24" s="397"/>
      <c r="HLA24" s="397"/>
      <c r="HLB24" s="5"/>
      <c r="HLC24" s="5"/>
      <c r="HLD24" s="388"/>
      <c r="HLE24" s="387"/>
      <c r="HLF24" s="387"/>
      <c r="HLG24" s="387"/>
      <c r="HLH24" s="387"/>
      <c r="HLI24" s="387"/>
      <c r="HLJ24" s="387"/>
      <c r="HLK24" s="68"/>
      <c r="HLL24" s="68"/>
      <c r="HLM24" s="68"/>
      <c r="HLN24" s="68"/>
      <c r="HLO24" s="68"/>
      <c r="HLP24" s="112"/>
      <c r="HLQ24" s="112"/>
      <c r="HLR24" s="112"/>
      <c r="HMO24" s="5"/>
      <c r="HMP24" s="397"/>
      <c r="HMQ24" s="397"/>
      <c r="HMR24" s="397"/>
      <c r="HMS24" s="397"/>
      <c r="HMT24" s="397"/>
      <c r="HMU24" s="397"/>
      <c r="HMV24" s="397"/>
      <c r="HMW24" s="397"/>
      <c r="HMX24" s="397"/>
      <c r="HMY24" s="397"/>
      <c r="HMZ24" s="397"/>
      <c r="HNA24" s="397"/>
      <c r="HNB24" s="397"/>
      <c r="HNC24" s="397"/>
      <c r="HND24" s="397"/>
      <c r="HNE24" s="397"/>
      <c r="HNF24" s="397"/>
      <c r="HNG24" s="397"/>
      <c r="HNH24" s="397"/>
      <c r="HNI24" s="397"/>
      <c r="HNJ24" s="5"/>
      <c r="HNK24" s="5"/>
      <c r="HNL24" s="388"/>
      <c r="HNM24" s="387"/>
      <c r="HNN24" s="387"/>
      <c r="HNO24" s="387"/>
      <c r="HNP24" s="387"/>
      <c r="HNQ24" s="387"/>
      <c r="HNR24" s="387"/>
      <c r="HNS24" s="68"/>
      <c r="HNT24" s="68"/>
      <c r="HNU24" s="68"/>
      <c r="HNV24" s="68"/>
      <c r="HNW24" s="68"/>
      <c r="HNX24" s="112"/>
      <c r="HNY24" s="112"/>
      <c r="HNZ24" s="112"/>
      <c r="HOW24" s="5"/>
      <c r="HOX24" s="397"/>
      <c r="HOY24" s="397"/>
      <c r="HOZ24" s="397"/>
      <c r="HPA24" s="397"/>
      <c r="HPB24" s="397"/>
      <c r="HPC24" s="397"/>
      <c r="HPD24" s="397"/>
      <c r="HPE24" s="397"/>
      <c r="HPF24" s="397"/>
      <c r="HPG24" s="397"/>
      <c r="HPH24" s="397"/>
      <c r="HPI24" s="397"/>
      <c r="HPJ24" s="397"/>
      <c r="HPK24" s="397"/>
      <c r="HPL24" s="397"/>
      <c r="HPM24" s="397"/>
      <c r="HPN24" s="397"/>
      <c r="HPO24" s="397"/>
      <c r="HPP24" s="397"/>
      <c r="HPQ24" s="397"/>
      <c r="HPR24" s="5"/>
      <c r="HPS24" s="5"/>
      <c r="HPT24" s="388"/>
      <c r="HPU24" s="387"/>
      <c r="HPV24" s="387"/>
      <c r="HPW24" s="387"/>
      <c r="HPX24" s="387"/>
      <c r="HPY24" s="387"/>
      <c r="HPZ24" s="387"/>
      <c r="HQA24" s="68"/>
      <c r="HQB24" s="68"/>
      <c r="HQC24" s="68"/>
      <c r="HQD24" s="68"/>
      <c r="HQE24" s="68"/>
      <c r="HQF24" s="112"/>
      <c r="HQG24" s="112"/>
      <c r="HQH24" s="112"/>
      <c r="HRE24" s="5"/>
      <c r="HRF24" s="397"/>
      <c r="HRG24" s="397"/>
      <c r="HRH24" s="397"/>
      <c r="HRI24" s="397"/>
      <c r="HRJ24" s="397"/>
      <c r="HRK24" s="397"/>
      <c r="HRL24" s="397"/>
      <c r="HRM24" s="397"/>
      <c r="HRN24" s="397"/>
      <c r="HRO24" s="397"/>
      <c r="HRP24" s="397"/>
      <c r="HRQ24" s="397"/>
      <c r="HRR24" s="397"/>
      <c r="HRS24" s="397"/>
      <c r="HRT24" s="397"/>
      <c r="HRU24" s="397"/>
      <c r="HRV24" s="397"/>
      <c r="HRW24" s="397"/>
      <c r="HRX24" s="397"/>
      <c r="HRY24" s="397"/>
      <c r="HRZ24" s="5"/>
      <c r="HSA24" s="5"/>
      <c r="HSB24" s="388"/>
      <c r="HSC24" s="387"/>
      <c r="HSD24" s="387"/>
      <c r="HSE24" s="387"/>
      <c r="HSF24" s="387"/>
      <c r="HSG24" s="387"/>
      <c r="HSH24" s="387"/>
      <c r="HSI24" s="68"/>
      <c r="HSJ24" s="68"/>
      <c r="HSK24" s="68"/>
      <c r="HSL24" s="68"/>
      <c r="HSM24" s="68"/>
      <c r="HSN24" s="112"/>
      <c r="HSO24" s="112"/>
      <c r="HSP24" s="112"/>
      <c r="HTM24" s="5"/>
      <c r="HTN24" s="397"/>
      <c r="HTO24" s="397"/>
      <c r="HTP24" s="397"/>
      <c r="HTQ24" s="397"/>
      <c r="HTR24" s="397"/>
      <c r="HTS24" s="397"/>
      <c r="HTT24" s="397"/>
      <c r="HTU24" s="397"/>
      <c r="HTV24" s="397"/>
      <c r="HTW24" s="397"/>
      <c r="HTX24" s="397"/>
      <c r="HTY24" s="397"/>
      <c r="HTZ24" s="397"/>
      <c r="HUA24" s="397"/>
      <c r="HUB24" s="397"/>
      <c r="HUC24" s="397"/>
      <c r="HUD24" s="397"/>
      <c r="HUE24" s="397"/>
      <c r="HUF24" s="397"/>
      <c r="HUG24" s="397"/>
      <c r="HUH24" s="5"/>
      <c r="HUI24" s="5"/>
      <c r="HUJ24" s="388"/>
      <c r="HUK24" s="387"/>
      <c r="HUL24" s="387"/>
      <c r="HUM24" s="387"/>
      <c r="HUN24" s="387"/>
      <c r="HUO24" s="387"/>
      <c r="HUP24" s="387"/>
      <c r="HUQ24" s="68"/>
      <c r="HUR24" s="68"/>
      <c r="HUS24" s="68"/>
      <c r="HUT24" s="68"/>
      <c r="HUU24" s="68"/>
      <c r="HUV24" s="112"/>
      <c r="HUW24" s="112"/>
      <c r="HUX24" s="112"/>
      <c r="HVU24" s="5"/>
      <c r="HVV24" s="397"/>
      <c r="HVW24" s="397"/>
      <c r="HVX24" s="397"/>
      <c r="HVY24" s="397"/>
      <c r="HVZ24" s="397"/>
      <c r="HWA24" s="397"/>
      <c r="HWB24" s="397"/>
      <c r="HWC24" s="397"/>
      <c r="HWD24" s="397"/>
      <c r="HWE24" s="397"/>
      <c r="HWF24" s="397"/>
      <c r="HWG24" s="397"/>
      <c r="HWH24" s="397"/>
      <c r="HWI24" s="397"/>
      <c r="HWJ24" s="397"/>
      <c r="HWK24" s="397"/>
      <c r="HWL24" s="397"/>
      <c r="HWM24" s="397"/>
      <c r="HWN24" s="397"/>
      <c r="HWO24" s="397"/>
      <c r="HWP24" s="5"/>
      <c r="HWQ24" s="5"/>
      <c r="HWR24" s="388"/>
      <c r="HWS24" s="387"/>
      <c r="HWT24" s="387"/>
      <c r="HWU24" s="387"/>
      <c r="HWV24" s="387"/>
      <c r="HWW24" s="387"/>
      <c r="HWX24" s="387"/>
      <c r="HWY24" s="68"/>
      <c r="HWZ24" s="68"/>
      <c r="HXA24" s="68"/>
      <c r="HXB24" s="68"/>
      <c r="HXC24" s="68"/>
      <c r="HXD24" s="112"/>
      <c r="HXE24" s="112"/>
      <c r="HXF24" s="112"/>
      <c r="HYC24" s="5"/>
      <c r="HYD24" s="397"/>
      <c r="HYE24" s="397"/>
      <c r="HYF24" s="397"/>
      <c r="HYG24" s="397"/>
      <c r="HYH24" s="397"/>
      <c r="HYI24" s="397"/>
      <c r="HYJ24" s="397"/>
      <c r="HYK24" s="397"/>
      <c r="HYL24" s="397"/>
      <c r="HYM24" s="397"/>
      <c r="HYN24" s="397"/>
      <c r="HYO24" s="397"/>
      <c r="HYP24" s="397"/>
      <c r="HYQ24" s="397"/>
      <c r="HYR24" s="397"/>
      <c r="HYS24" s="397"/>
      <c r="HYT24" s="397"/>
      <c r="HYU24" s="397"/>
      <c r="HYV24" s="397"/>
      <c r="HYW24" s="397"/>
      <c r="HYX24" s="5"/>
      <c r="HYY24" s="5"/>
      <c r="HYZ24" s="388"/>
      <c r="HZA24" s="387"/>
      <c r="HZB24" s="387"/>
      <c r="HZC24" s="387"/>
      <c r="HZD24" s="387"/>
      <c r="HZE24" s="387"/>
      <c r="HZF24" s="387"/>
      <c r="HZG24" s="68"/>
      <c r="HZH24" s="68"/>
      <c r="HZI24" s="68"/>
      <c r="HZJ24" s="68"/>
      <c r="HZK24" s="68"/>
      <c r="HZL24" s="112"/>
      <c r="HZM24" s="112"/>
      <c r="HZN24" s="112"/>
      <c r="IAK24" s="5"/>
      <c r="IAL24" s="397"/>
      <c r="IAM24" s="397"/>
      <c r="IAN24" s="397"/>
      <c r="IAO24" s="397"/>
      <c r="IAP24" s="397"/>
      <c r="IAQ24" s="397"/>
      <c r="IAR24" s="397"/>
      <c r="IAS24" s="397"/>
      <c r="IAT24" s="397"/>
      <c r="IAU24" s="397"/>
      <c r="IAV24" s="397"/>
      <c r="IAW24" s="397"/>
      <c r="IAX24" s="397"/>
      <c r="IAY24" s="397"/>
      <c r="IAZ24" s="397"/>
      <c r="IBA24" s="397"/>
      <c r="IBB24" s="397"/>
      <c r="IBC24" s="397"/>
      <c r="IBD24" s="397"/>
      <c r="IBE24" s="397"/>
      <c r="IBF24" s="5"/>
      <c r="IBG24" s="5"/>
      <c r="IBH24" s="388"/>
      <c r="IBI24" s="387"/>
      <c r="IBJ24" s="387"/>
      <c r="IBK24" s="387"/>
      <c r="IBL24" s="387"/>
      <c r="IBM24" s="387"/>
      <c r="IBN24" s="387"/>
      <c r="IBO24" s="68"/>
      <c r="IBP24" s="68"/>
      <c r="IBQ24" s="68"/>
      <c r="IBR24" s="68"/>
      <c r="IBS24" s="68"/>
      <c r="IBT24" s="112"/>
      <c r="IBU24" s="112"/>
      <c r="IBV24" s="112"/>
      <c r="ICS24" s="5"/>
      <c r="ICT24" s="397"/>
      <c r="ICU24" s="397"/>
      <c r="ICV24" s="397"/>
      <c r="ICW24" s="397"/>
      <c r="ICX24" s="397"/>
      <c r="ICY24" s="397"/>
      <c r="ICZ24" s="397"/>
      <c r="IDA24" s="397"/>
      <c r="IDB24" s="397"/>
      <c r="IDC24" s="397"/>
      <c r="IDD24" s="397"/>
      <c r="IDE24" s="397"/>
      <c r="IDF24" s="397"/>
      <c r="IDG24" s="397"/>
      <c r="IDH24" s="397"/>
      <c r="IDI24" s="397"/>
      <c r="IDJ24" s="397"/>
      <c r="IDK24" s="397"/>
      <c r="IDL24" s="397"/>
      <c r="IDM24" s="397"/>
      <c r="IDN24" s="5"/>
      <c r="IDO24" s="5"/>
      <c r="IDP24" s="388"/>
      <c r="IDQ24" s="387"/>
      <c r="IDR24" s="387"/>
      <c r="IDS24" s="387"/>
      <c r="IDT24" s="387"/>
      <c r="IDU24" s="387"/>
      <c r="IDV24" s="387"/>
      <c r="IDW24" s="68"/>
      <c r="IDX24" s="68"/>
      <c r="IDY24" s="68"/>
      <c r="IDZ24" s="68"/>
      <c r="IEA24" s="68"/>
      <c r="IEB24" s="112"/>
      <c r="IEC24" s="112"/>
      <c r="IED24" s="112"/>
      <c r="IFA24" s="5"/>
      <c r="IFB24" s="397"/>
      <c r="IFC24" s="397"/>
      <c r="IFD24" s="397"/>
      <c r="IFE24" s="397"/>
      <c r="IFF24" s="397"/>
      <c r="IFG24" s="397"/>
      <c r="IFH24" s="397"/>
      <c r="IFI24" s="397"/>
      <c r="IFJ24" s="397"/>
      <c r="IFK24" s="397"/>
      <c r="IFL24" s="397"/>
      <c r="IFM24" s="397"/>
      <c r="IFN24" s="397"/>
      <c r="IFO24" s="397"/>
      <c r="IFP24" s="397"/>
      <c r="IFQ24" s="397"/>
      <c r="IFR24" s="397"/>
      <c r="IFS24" s="397"/>
      <c r="IFT24" s="397"/>
      <c r="IFU24" s="397"/>
      <c r="IFV24" s="5"/>
      <c r="IFW24" s="5"/>
      <c r="IFX24" s="388"/>
      <c r="IFY24" s="387"/>
      <c r="IFZ24" s="387"/>
      <c r="IGA24" s="387"/>
      <c r="IGB24" s="387"/>
      <c r="IGC24" s="387"/>
      <c r="IGD24" s="387"/>
      <c r="IGE24" s="68"/>
      <c r="IGF24" s="68"/>
      <c r="IGG24" s="68"/>
      <c r="IGH24" s="68"/>
      <c r="IGI24" s="68"/>
      <c r="IGJ24" s="112"/>
      <c r="IGK24" s="112"/>
      <c r="IGL24" s="112"/>
      <c r="IHI24" s="5"/>
      <c r="IHJ24" s="397"/>
      <c r="IHK24" s="397"/>
      <c r="IHL24" s="397"/>
      <c r="IHM24" s="397"/>
      <c r="IHN24" s="397"/>
      <c r="IHO24" s="397"/>
      <c r="IHP24" s="397"/>
      <c r="IHQ24" s="397"/>
      <c r="IHR24" s="397"/>
      <c r="IHS24" s="397"/>
      <c r="IHT24" s="397"/>
      <c r="IHU24" s="397"/>
      <c r="IHV24" s="397"/>
      <c r="IHW24" s="397"/>
      <c r="IHX24" s="397"/>
      <c r="IHY24" s="397"/>
      <c r="IHZ24" s="397"/>
      <c r="IIA24" s="397"/>
      <c r="IIB24" s="397"/>
      <c r="IIC24" s="397"/>
      <c r="IID24" s="5"/>
      <c r="IIE24" s="5"/>
      <c r="IIF24" s="388"/>
      <c r="IIG24" s="387"/>
      <c r="IIH24" s="387"/>
      <c r="III24" s="387"/>
      <c r="IIJ24" s="387"/>
      <c r="IIK24" s="387"/>
      <c r="IIL24" s="387"/>
      <c r="IIM24" s="68"/>
      <c r="IIN24" s="68"/>
      <c r="IIO24" s="68"/>
      <c r="IIP24" s="68"/>
      <c r="IIQ24" s="68"/>
      <c r="IIR24" s="112"/>
      <c r="IIS24" s="112"/>
      <c r="IIT24" s="112"/>
      <c r="IJQ24" s="5"/>
      <c r="IJR24" s="397"/>
      <c r="IJS24" s="397"/>
      <c r="IJT24" s="397"/>
      <c r="IJU24" s="397"/>
      <c r="IJV24" s="397"/>
      <c r="IJW24" s="397"/>
      <c r="IJX24" s="397"/>
      <c r="IJY24" s="397"/>
      <c r="IJZ24" s="397"/>
      <c r="IKA24" s="397"/>
      <c r="IKB24" s="397"/>
      <c r="IKC24" s="397"/>
      <c r="IKD24" s="397"/>
      <c r="IKE24" s="397"/>
      <c r="IKF24" s="397"/>
      <c r="IKG24" s="397"/>
      <c r="IKH24" s="397"/>
      <c r="IKI24" s="397"/>
      <c r="IKJ24" s="397"/>
      <c r="IKK24" s="397"/>
      <c r="IKL24" s="5"/>
      <c r="IKM24" s="5"/>
      <c r="IKN24" s="388"/>
      <c r="IKO24" s="387"/>
      <c r="IKP24" s="387"/>
      <c r="IKQ24" s="387"/>
      <c r="IKR24" s="387"/>
      <c r="IKS24" s="387"/>
      <c r="IKT24" s="387"/>
      <c r="IKU24" s="68"/>
      <c r="IKV24" s="68"/>
      <c r="IKW24" s="68"/>
      <c r="IKX24" s="68"/>
      <c r="IKY24" s="68"/>
      <c r="IKZ24" s="112"/>
      <c r="ILA24" s="112"/>
      <c r="ILB24" s="112"/>
      <c r="ILY24" s="5"/>
      <c r="ILZ24" s="397"/>
      <c r="IMA24" s="397"/>
      <c r="IMB24" s="397"/>
      <c r="IMC24" s="397"/>
      <c r="IMD24" s="397"/>
      <c r="IME24" s="397"/>
      <c r="IMF24" s="397"/>
      <c r="IMG24" s="397"/>
      <c r="IMH24" s="397"/>
      <c r="IMI24" s="397"/>
      <c r="IMJ24" s="397"/>
      <c r="IMK24" s="397"/>
      <c r="IML24" s="397"/>
      <c r="IMM24" s="397"/>
      <c r="IMN24" s="397"/>
      <c r="IMO24" s="397"/>
      <c r="IMP24" s="397"/>
      <c r="IMQ24" s="397"/>
      <c r="IMR24" s="397"/>
      <c r="IMS24" s="397"/>
      <c r="IMT24" s="5"/>
      <c r="IMU24" s="5"/>
      <c r="IMV24" s="388"/>
      <c r="IMW24" s="387"/>
      <c r="IMX24" s="387"/>
      <c r="IMY24" s="387"/>
      <c r="IMZ24" s="387"/>
      <c r="INA24" s="387"/>
      <c r="INB24" s="387"/>
      <c r="INC24" s="68"/>
      <c r="IND24" s="68"/>
      <c r="INE24" s="68"/>
      <c r="INF24" s="68"/>
      <c r="ING24" s="68"/>
      <c r="INH24" s="112"/>
      <c r="INI24" s="112"/>
      <c r="INJ24" s="112"/>
      <c r="IOG24" s="5"/>
      <c r="IOH24" s="397"/>
      <c r="IOI24" s="397"/>
      <c r="IOJ24" s="397"/>
      <c r="IOK24" s="397"/>
      <c r="IOL24" s="397"/>
      <c r="IOM24" s="397"/>
      <c r="ION24" s="397"/>
      <c r="IOO24" s="397"/>
      <c r="IOP24" s="397"/>
      <c r="IOQ24" s="397"/>
      <c r="IOR24" s="397"/>
      <c r="IOS24" s="397"/>
      <c r="IOT24" s="397"/>
      <c r="IOU24" s="397"/>
      <c r="IOV24" s="397"/>
      <c r="IOW24" s="397"/>
      <c r="IOX24" s="397"/>
      <c r="IOY24" s="397"/>
      <c r="IOZ24" s="397"/>
      <c r="IPA24" s="397"/>
      <c r="IPB24" s="5"/>
      <c r="IPC24" s="5"/>
      <c r="IPD24" s="388"/>
      <c r="IPE24" s="387"/>
      <c r="IPF24" s="387"/>
      <c r="IPG24" s="387"/>
      <c r="IPH24" s="387"/>
      <c r="IPI24" s="387"/>
      <c r="IPJ24" s="387"/>
      <c r="IPK24" s="68"/>
      <c r="IPL24" s="68"/>
      <c r="IPM24" s="68"/>
      <c r="IPN24" s="68"/>
      <c r="IPO24" s="68"/>
      <c r="IPP24" s="112"/>
      <c r="IPQ24" s="112"/>
      <c r="IPR24" s="112"/>
      <c r="IQO24" s="5"/>
      <c r="IQP24" s="397"/>
      <c r="IQQ24" s="397"/>
      <c r="IQR24" s="397"/>
      <c r="IQS24" s="397"/>
      <c r="IQT24" s="397"/>
      <c r="IQU24" s="397"/>
      <c r="IQV24" s="397"/>
      <c r="IQW24" s="397"/>
      <c r="IQX24" s="397"/>
      <c r="IQY24" s="397"/>
      <c r="IQZ24" s="397"/>
      <c r="IRA24" s="397"/>
      <c r="IRB24" s="397"/>
      <c r="IRC24" s="397"/>
      <c r="IRD24" s="397"/>
      <c r="IRE24" s="397"/>
      <c r="IRF24" s="397"/>
      <c r="IRG24" s="397"/>
      <c r="IRH24" s="397"/>
      <c r="IRI24" s="397"/>
      <c r="IRJ24" s="5"/>
      <c r="IRK24" s="5"/>
      <c r="IRL24" s="388"/>
      <c r="IRM24" s="387"/>
      <c r="IRN24" s="387"/>
      <c r="IRO24" s="387"/>
      <c r="IRP24" s="387"/>
      <c r="IRQ24" s="387"/>
      <c r="IRR24" s="387"/>
      <c r="IRS24" s="68"/>
      <c r="IRT24" s="68"/>
      <c r="IRU24" s="68"/>
      <c r="IRV24" s="68"/>
      <c r="IRW24" s="68"/>
      <c r="IRX24" s="112"/>
      <c r="IRY24" s="112"/>
      <c r="IRZ24" s="112"/>
      <c r="ISW24" s="5"/>
      <c r="ISX24" s="397"/>
      <c r="ISY24" s="397"/>
      <c r="ISZ24" s="397"/>
      <c r="ITA24" s="397"/>
      <c r="ITB24" s="397"/>
      <c r="ITC24" s="397"/>
      <c r="ITD24" s="397"/>
      <c r="ITE24" s="397"/>
      <c r="ITF24" s="397"/>
      <c r="ITG24" s="397"/>
      <c r="ITH24" s="397"/>
      <c r="ITI24" s="397"/>
      <c r="ITJ24" s="397"/>
      <c r="ITK24" s="397"/>
      <c r="ITL24" s="397"/>
      <c r="ITM24" s="397"/>
      <c r="ITN24" s="397"/>
      <c r="ITO24" s="397"/>
      <c r="ITP24" s="397"/>
      <c r="ITQ24" s="397"/>
      <c r="ITR24" s="5"/>
      <c r="ITS24" s="5"/>
      <c r="ITT24" s="388"/>
      <c r="ITU24" s="387"/>
      <c r="ITV24" s="387"/>
      <c r="ITW24" s="387"/>
      <c r="ITX24" s="387"/>
      <c r="ITY24" s="387"/>
      <c r="ITZ24" s="387"/>
      <c r="IUA24" s="68"/>
      <c r="IUB24" s="68"/>
      <c r="IUC24" s="68"/>
      <c r="IUD24" s="68"/>
      <c r="IUE24" s="68"/>
      <c r="IUF24" s="112"/>
      <c r="IUG24" s="112"/>
      <c r="IUH24" s="112"/>
      <c r="IVE24" s="5"/>
      <c r="IVF24" s="397"/>
      <c r="IVG24" s="397"/>
      <c r="IVH24" s="397"/>
      <c r="IVI24" s="397"/>
      <c r="IVJ24" s="397"/>
      <c r="IVK24" s="397"/>
      <c r="IVL24" s="397"/>
      <c r="IVM24" s="397"/>
      <c r="IVN24" s="397"/>
      <c r="IVO24" s="397"/>
      <c r="IVP24" s="397"/>
      <c r="IVQ24" s="397"/>
      <c r="IVR24" s="397"/>
      <c r="IVS24" s="397"/>
      <c r="IVT24" s="397"/>
      <c r="IVU24" s="397"/>
      <c r="IVV24" s="397"/>
      <c r="IVW24" s="397"/>
      <c r="IVX24" s="397"/>
      <c r="IVY24" s="397"/>
      <c r="IVZ24" s="5"/>
      <c r="IWA24" s="5"/>
      <c r="IWB24" s="388"/>
      <c r="IWC24" s="387"/>
      <c r="IWD24" s="387"/>
      <c r="IWE24" s="387"/>
      <c r="IWF24" s="387"/>
      <c r="IWG24" s="387"/>
      <c r="IWH24" s="387"/>
      <c r="IWI24" s="68"/>
      <c r="IWJ24" s="68"/>
      <c r="IWK24" s="68"/>
      <c r="IWL24" s="68"/>
      <c r="IWM24" s="68"/>
      <c r="IWN24" s="112"/>
      <c r="IWO24" s="112"/>
      <c r="IWP24" s="112"/>
      <c r="IXM24" s="5"/>
      <c r="IXN24" s="397"/>
      <c r="IXO24" s="397"/>
      <c r="IXP24" s="397"/>
      <c r="IXQ24" s="397"/>
      <c r="IXR24" s="397"/>
      <c r="IXS24" s="397"/>
      <c r="IXT24" s="397"/>
      <c r="IXU24" s="397"/>
      <c r="IXV24" s="397"/>
      <c r="IXW24" s="397"/>
      <c r="IXX24" s="397"/>
      <c r="IXY24" s="397"/>
      <c r="IXZ24" s="397"/>
      <c r="IYA24" s="397"/>
      <c r="IYB24" s="397"/>
      <c r="IYC24" s="397"/>
      <c r="IYD24" s="397"/>
      <c r="IYE24" s="397"/>
      <c r="IYF24" s="397"/>
      <c r="IYG24" s="397"/>
      <c r="IYH24" s="5"/>
      <c r="IYI24" s="5"/>
      <c r="IYJ24" s="388"/>
      <c r="IYK24" s="387"/>
      <c r="IYL24" s="387"/>
      <c r="IYM24" s="387"/>
      <c r="IYN24" s="387"/>
      <c r="IYO24" s="387"/>
      <c r="IYP24" s="387"/>
      <c r="IYQ24" s="68"/>
      <c r="IYR24" s="68"/>
      <c r="IYS24" s="68"/>
      <c r="IYT24" s="68"/>
      <c r="IYU24" s="68"/>
      <c r="IYV24" s="112"/>
      <c r="IYW24" s="112"/>
      <c r="IYX24" s="112"/>
      <c r="IZU24" s="5"/>
      <c r="IZV24" s="397"/>
      <c r="IZW24" s="397"/>
      <c r="IZX24" s="397"/>
      <c r="IZY24" s="397"/>
      <c r="IZZ24" s="397"/>
      <c r="JAA24" s="397"/>
      <c r="JAB24" s="397"/>
      <c r="JAC24" s="397"/>
      <c r="JAD24" s="397"/>
      <c r="JAE24" s="397"/>
      <c r="JAF24" s="397"/>
      <c r="JAG24" s="397"/>
      <c r="JAH24" s="397"/>
      <c r="JAI24" s="397"/>
      <c r="JAJ24" s="397"/>
      <c r="JAK24" s="397"/>
      <c r="JAL24" s="397"/>
      <c r="JAM24" s="397"/>
      <c r="JAN24" s="397"/>
      <c r="JAO24" s="397"/>
      <c r="JAP24" s="5"/>
      <c r="JAQ24" s="5"/>
      <c r="JAR24" s="388"/>
      <c r="JAS24" s="387"/>
      <c r="JAT24" s="387"/>
      <c r="JAU24" s="387"/>
      <c r="JAV24" s="387"/>
      <c r="JAW24" s="387"/>
      <c r="JAX24" s="387"/>
      <c r="JAY24" s="68"/>
      <c r="JAZ24" s="68"/>
      <c r="JBA24" s="68"/>
      <c r="JBB24" s="68"/>
      <c r="JBC24" s="68"/>
      <c r="JBD24" s="112"/>
      <c r="JBE24" s="112"/>
      <c r="JBF24" s="112"/>
      <c r="JCC24" s="5"/>
      <c r="JCD24" s="397"/>
      <c r="JCE24" s="397"/>
      <c r="JCF24" s="397"/>
      <c r="JCG24" s="397"/>
      <c r="JCH24" s="397"/>
      <c r="JCI24" s="397"/>
      <c r="JCJ24" s="397"/>
      <c r="JCK24" s="397"/>
      <c r="JCL24" s="397"/>
      <c r="JCM24" s="397"/>
      <c r="JCN24" s="397"/>
      <c r="JCO24" s="397"/>
      <c r="JCP24" s="397"/>
      <c r="JCQ24" s="397"/>
      <c r="JCR24" s="397"/>
      <c r="JCS24" s="397"/>
      <c r="JCT24" s="397"/>
      <c r="JCU24" s="397"/>
      <c r="JCV24" s="397"/>
      <c r="JCW24" s="397"/>
      <c r="JCX24" s="5"/>
      <c r="JCY24" s="5"/>
      <c r="JCZ24" s="388"/>
      <c r="JDA24" s="387"/>
      <c r="JDB24" s="387"/>
      <c r="JDC24" s="387"/>
      <c r="JDD24" s="387"/>
      <c r="JDE24" s="387"/>
      <c r="JDF24" s="387"/>
      <c r="JDG24" s="68"/>
      <c r="JDH24" s="68"/>
      <c r="JDI24" s="68"/>
      <c r="JDJ24" s="68"/>
      <c r="JDK24" s="68"/>
      <c r="JDL24" s="112"/>
      <c r="JDM24" s="112"/>
      <c r="JDN24" s="112"/>
      <c r="JEK24" s="5"/>
      <c r="JEL24" s="397"/>
      <c r="JEM24" s="397"/>
      <c r="JEN24" s="397"/>
      <c r="JEO24" s="397"/>
      <c r="JEP24" s="397"/>
      <c r="JEQ24" s="397"/>
      <c r="JER24" s="397"/>
      <c r="JES24" s="397"/>
      <c r="JET24" s="397"/>
      <c r="JEU24" s="397"/>
      <c r="JEV24" s="397"/>
      <c r="JEW24" s="397"/>
      <c r="JEX24" s="397"/>
      <c r="JEY24" s="397"/>
      <c r="JEZ24" s="397"/>
      <c r="JFA24" s="397"/>
      <c r="JFB24" s="397"/>
      <c r="JFC24" s="397"/>
      <c r="JFD24" s="397"/>
      <c r="JFE24" s="397"/>
      <c r="JFF24" s="5"/>
      <c r="JFG24" s="5"/>
      <c r="JFH24" s="388"/>
      <c r="JFI24" s="387"/>
      <c r="JFJ24" s="387"/>
      <c r="JFK24" s="387"/>
      <c r="JFL24" s="387"/>
      <c r="JFM24" s="387"/>
      <c r="JFN24" s="387"/>
      <c r="JFO24" s="68"/>
      <c r="JFP24" s="68"/>
      <c r="JFQ24" s="68"/>
      <c r="JFR24" s="68"/>
      <c r="JFS24" s="68"/>
      <c r="JFT24" s="112"/>
      <c r="JFU24" s="112"/>
      <c r="JFV24" s="112"/>
      <c r="JGS24" s="5"/>
      <c r="JGT24" s="397"/>
      <c r="JGU24" s="397"/>
      <c r="JGV24" s="397"/>
      <c r="JGW24" s="397"/>
      <c r="JGX24" s="397"/>
      <c r="JGY24" s="397"/>
      <c r="JGZ24" s="397"/>
      <c r="JHA24" s="397"/>
      <c r="JHB24" s="397"/>
      <c r="JHC24" s="397"/>
      <c r="JHD24" s="397"/>
      <c r="JHE24" s="397"/>
      <c r="JHF24" s="397"/>
      <c r="JHG24" s="397"/>
      <c r="JHH24" s="397"/>
      <c r="JHI24" s="397"/>
      <c r="JHJ24" s="397"/>
      <c r="JHK24" s="397"/>
      <c r="JHL24" s="397"/>
      <c r="JHM24" s="397"/>
      <c r="JHN24" s="5"/>
      <c r="JHO24" s="5"/>
      <c r="JHP24" s="388"/>
      <c r="JHQ24" s="387"/>
      <c r="JHR24" s="387"/>
      <c r="JHS24" s="387"/>
      <c r="JHT24" s="387"/>
      <c r="JHU24" s="387"/>
      <c r="JHV24" s="387"/>
      <c r="JHW24" s="68"/>
      <c r="JHX24" s="68"/>
      <c r="JHY24" s="68"/>
      <c r="JHZ24" s="68"/>
      <c r="JIA24" s="68"/>
      <c r="JIB24" s="112"/>
      <c r="JIC24" s="112"/>
      <c r="JID24" s="112"/>
      <c r="JJA24" s="5"/>
      <c r="JJB24" s="397"/>
      <c r="JJC24" s="397"/>
      <c r="JJD24" s="397"/>
      <c r="JJE24" s="397"/>
      <c r="JJF24" s="397"/>
      <c r="JJG24" s="397"/>
      <c r="JJH24" s="397"/>
      <c r="JJI24" s="397"/>
      <c r="JJJ24" s="397"/>
      <c r="JJK24" s="397"/>
      <c r="JJL24" s="397"/>
      <c r="JJM24" s="397"/>
      <c r="JJN24" s="397"/>
      <c r="JJO24" s="397"/>
      <c r="JJP24" s="397"/>
      <c r="JJQ24" s="397"/>
      <c r="JJR24" s="397"/>
      <c r="JJS24" s="397"/>
      <c r="JJT24" s="397"/>
      <c r="JJU24" s="397"/>
      <c r="JJV24" s="5"/>
      <c r="JJW24" s="5"/>
      <c r="JJX24" s="388"/>
      <c r="JJY24" s="387"/>
      <c r="JJZ24" s="387"/>
      <c r="JKA24" s="387"/>
      <c r="JKB24" s="387"/>
      <c r="JKC24" s="387"/>
      <c r="JKD24" s="387"/>
      <c r="JKE24" s="68"/>
      <c r="JKF24" s="68"/>
      <c r="JKG24" s="68"/>
      <c r="JKH24" s="68"/>
      <c r="JKI24" s="68"/>
      <c r="JKJ24" s="112"/>
      <c r="JKK24" s="112"/>
      <c r="JKL24" s="112"/>
      <c r="JLI24" s="5"/>
      <c r="JLJ24" s="397"/>
      <c r="JLK24" s="397"/>
      <c r="JLL24" s="397"/>
      <c r="JLM24" s="397"/>
      <c r="JLN24" s="397"/>
      <c r="JLO24" s="397"/>
      <c r="JLP24" s="397"/>
      <c r="JLQ24" s="397"/>
      <c r="JLR24" s="397"/>
      <c r="JLS24" s="397"/>
      <c r="JLT24" s="397"/>
      <c r="JLU24" s="397"/>
      <c r="JLV24" s="397"/>
      <c r="JLW24" s="397"/>
      <c r="JLX24" s="397"/>
      <c r="JLY24" s="397"/>
      <c r="JLZ24" s="397"/>
      <c r="JMA24" s="397"/>
      <c r="JMB24" s="397"/>
      <c r="JMC24" s="397"/>
      <c r="JMD24" s="5"/>
      <c r="JME24" s="5"/>
      <c r="JMF24" s="388"/>
      <c r="JMG24" s="387"/>
      <c r="JMH24" s="387"/>
      <c r="JMI24" s="387"/>
      <c r="JMJ24" s="387"/>
      <c r="JMK24" s="387"/>
      <c r="JML24" s="387"/>
      <c r="JMM24" s="68"/>
      <c r="JMN24" s="68"/>
      <c r="JMO24" s="68"/>
      <c r="JMP24" s="68"/>
      <c r="JMQ24" s="68"/>
      <c r="JMR24" s="112"/>
      <c r="JMS24" s="112"/>
      <c r="JMT24" s="112"/>
      <c r="JNQ24" s="5"/>
      <c r="JNR24" s="397"/>
      <c r="JNS24" s="397"/>
      <c r="JNT24" s="397"/>
      <c r="JNU24" s="397"/>
      <c r="JNV24" s="397"/>
      <c r="JNW24" s="397"/>
      <c r="JNX24" s="397"/>
      <c r="JNY24" s="397"/>
      <c r="JNZ24" s="397"/>
      <c r="JOA24" s="397"/>
      <c r="JOB24" s="397"/>
      <c r="JOC24" s="397"/>
      <c r="JOD24" s="397"/>
      <c r="JOE24" s="397"/>
      <c r="JOF24" s="397"/>
      <c r="JOG24" s="397"/>
      <c r="JOH24" s="397"/>
      <c r="JOI24" s="397"/>
      <c r="JOJ24" s="397"/>
      <c r="JOK24" s="397"/>
      <c r="JOL24" s="5"/>
      <c r="JOM24" s="5"/>
      <c r="JON24" s="388"/>
      <c r="JOO24" s="387"/>
      <c r="JOP24" s="387"/>
      <c r="JOQ24" s="387"/>
      <c r="JOR24" s="387"/>
      <c r="JOS24" s="387"/>
      <c r="JOT24" s="387"/>
      <c r="JOU24" s="68"/>
      <c r="JOV24" s="68"/>
      <c r="JOW24" s="68"/>
      <c r="JOX24" s="68"/>
      <c r="JOY24" s="68"/>
      <c r="JOZ24" s="112"/>
      <c r="JPA24" s="112"/>
      <c r="JPB24" s="112"/>
      <c r="JPY24" s="5"/>
      <c r="JPZ24" s="397"/>
      <c r="JQA24" s="397"/>
      <c r="JQB24" s="397"/>
      <c r="JQC24" s="397"/>
      <c r="JQD24" s="397"/>
      <c r="JQE24" s="397"/>
      <c r="JQF24" s="397"/>
      <c r="JQG24" s="397"/>
      <c r="JQH24" s="397"/>
      <c r="JQI24" s="397"/>
      <c r="JQJ24" s="397"/>
      <c r="JQK24" s="397"/>
      <c r="JQL24" s="397"/>
      <c r="JQM24" s="397"/>
      <c r="JQN24" s="397"/>
      <c r="JQO24" s="397"/>
      <c r="JQP24" s="397"/>
      <c r="JQQ24" s="397"/>
      <c r="JQR24" s="397"/>
      <c r="JQS24" s="397"/>
      <c r="JQT24" s="5"/>
      <c r="JQU24" s="5"/>
      <c r="JQV24" s="388"/>
      <c r="JQW24" s="387"/>
      <c r="JQX24" s="387"/>
      <c r="JQY24" s="387"/>
      <c r="JQZ24" s="387"/>
      <c r="JRA24" s="387"/>
      <c r="JRB24" s="387"/>
      <c r="JRC24" s="68"/>
      <c r="JRD24" s="68"/>
      <c r="JRE24" s="68"/>
      <c r="JRF24" s="68"/>
      <c r="JRG24" s="68"/>
      <c r="JRH24" s="112"/>
      <c r="JRI24" s="112"/>
      <c r="JRJ24" s="112"/>
      <c r="JSG24" s="5"/>
      <c r="JSH24" s="397"/>
      <c r="JSI24" s="397"/>
      <c r="JSJ24" s="397"/>
      <c r="JSK24" s="397"/>
      <c r="JSL24" s="397"/>
      <c r="JSM24" s="397"/>
      <c r="JSN24" s="397"/>
      <c r="JSO24" s="397"/>
      <c r="JSP24" s="397"/>
      <c r="JSQ24" s="397"/>
      <c r="JSR24" s="397"/>
      <c r="JSS24" s="397"/>
      <c r="JST24" s="397"/>
      <c r="JSU24" s="397"/>
      <c r="JSV24" s="397"/>
      <c r="JSW24" s="397"/>
      <c r="JSX24" s="397"/>
      <c r="JSY24" s="397"/>
      <c r="JSZ24" s="397"/>
      <c r="JTA24" s="397"/>
      <c r="JTB24" s="5"/>
      <c r="JTC24" s="5"/>
      <c r="JTD24" s="388"/>
      <c r="JTE24" s="387"/>
      <c r="JTF24" s="387"/>
      <c r="JTG24" s="387"/>
      <c r="JTH24" s="387"/>
      <c r="JTI24" s="387"/>
      <c r="JTJ24" s="387"/>
      <c r="JTK24" s="68"/>
      <c r="JTL24" s="68"/>
      <c r="JTM24" s="68"/>
      <c r="JTN24" s="68"/>
      <c r="JTO24" s="68"/>
      <c r="JTP24" s="112"/>
      <c r="JTQ24" s="112"/>
      <c r="JTR24" s="112"/>
      <c r="JUO24" s="5"/>
      <c r="JUP24" s="397"/>
      <c r="JUQ24" s="397"/>
      <c r="JUR24" s="397"/>
      <c r="JUS24" s="397"/>
      <c r="JUT24" s="397"/>
      <c r="JUU24" s="397"/>
      <c r="JUV24" s="397"/>
      <c r="JUW24" s="397"/>
      <c r="JUX24" s="397"/>
      <c r="JUY24" s="397"/>
      <c r="JUZ24" s="397"/>
      <c r="JVA24" s="397"/>
      <c r="JVB24" s="397"/>
      <c r="JVC24" s="397"/>
      <c r="JVD24" s="397"/>
      <c r="JVE24" s="397"/>
      <c r="JVF24" s="397"/>
      <c r="JVG24" s="397"/>
      <c r="JVH24" s="397"/>
      <c r="JVI24" s="397"/>
      <c r="JVJ24" s="5"/>
      <c r="JVK24" s="5"/>
      <c r="JVL24" s="388"/>
      <c r="JVM24" s="387"/>
      <c r="JVN24" s="387"/>
      <c r="JVO24" s="387"/>
      <c r="JVP24" s="387"/>
      <c r="JVQ24" s="387"/>
      <c r="JVR24" s="387"/>
      <c r="JVS24" s="68"/>
      <c r="JVT24" s="68"/>
      <c r="JVU24" s="68"/>
      <c r="JVV24" s="68"/>
      <c r="JVW24" s="68"/>
      <c r="JVX24" s="112"/>
      <c r="JVY24" s="112"/>
      <c r="JVZ24" s="112"/>
      <c r="JWW24" s="5"/>
      <c r="JWX24" s="397"/>
      <c r="JWY24" s="397"/>
      <c r="JWZ24" s="397"/>
      <c r="JXA24" s="397"/>
      <c r="JXB24" s="397"/>
      <c r="JXC24" s="397"/>
      <c r="JXD24" s="397"/>
      <c r="JXE24" s="397"/>
      <c r="JXF24" s="397"/>
      <c r="JXG24" s="397"/>
      <c r="JXH24" s="397"/>
      <c r="JXI24" s="397"/>
      <c r="JXJ24" s="397"/>
      <c r="JXK24" s="397"/>
      <c r="JXL24" s="397"/>
      <c r="JXM24" s="397"/>
      <c r="JXN24" s="397"/>
      <c r="JXO24" s="397"/>
      <c r="JXP24" s="397"/>
      <c r="JXQ24" s="397"/>
      <c r="JXR24" s="5"/>
      <c r="JXS24" s="5"/>
      <c r="JXT24" s="388"/>
      <c r="JXU24" s="387"/>
      <c r="JXV24" s="387"/>
      <c r="JXW24" s="387"/>
      <c r="JXX24" s="387"/>
      <c r="JXY24" s="387"/>
      <c r="JXZ24" s="387"/>
      <c r="JYA24" s="68"/>
      <c r="JYB24" s="68"/>
      <c r="JYC24" s="68"/>
      <c r="JYD24" s="68"/>
      <c r="JYE24" s="68"/>
      <c r="JYF24" s="112"/>
      <c r="JYG24" s="112"/>
      <c r="JYH24" s="112"/>
      <c r="JZE24" s="5"/>
      <c r="JZF24" s="397"/>
      <c r="JZG24" s="397"/>
      <c r="JZH24" s="397"/>
      <c r="JZI24" s="397"/>
      <c r="JZJ24" s="397"/>
      <c r="JZK24" s="397"/>
      <c r="JZL24" s="397"/>
      <c r="JZM24" s="397"/>
      <c r="JZN24" s="397"/>
      <c r="JZO24" s="397"/>
      <c r="JZP24" s="397"/>
      <c r="JZQ24" s="397"/>
      <c r="JZR24" s="397"/>
      <c r="JZS24" s="397"/>
      <c r="JZT24" s="397"/>
      <c r="JZU24" s="397"/>
      <c r="JZV24" s="397"/>
      <c r="JZW24" s="397"/>
      <c r="JZX24" s="397"/>
      <c r="JZY24" s="397"/>
      <c r="JZZ24" s="5"/>
      <c r="KAA24" s="5"/>
      <c r="KAB24" s="388"/>
      <c r="KAC24" s="387"/>
      <c r="KAD24" s="387"/>
      <c r="KAE24" s="387"/>
      <c r="KAF24" s="387"/>
      <c r="KAG24" s="387"/>
      <c r="KAH24" s="387"/>
      <c r="KAI24" s="68"/>
      <c r="KAJ24" s="68"/>
      <c r="KAK24" s="68"/>
      <c r="KAL24" s="68"/>
      <c r="KAM24" s="68"/>
      <c r="KAN24" s="112"/>
      <c r="KAO24" s="112"/>
      <c r="KAP24" s="112"/>
      <c r="KBM24" s="5"/>
      <c r="KBN24" s="397"/>
      <c r="KBO24" s="397"/>
      <c r="KBP24" s="397"/>
      <c r="KBQ24" s="397"/>
      <c r="KBR24" s="397"/>
      <c r="KBS24" s="397"/>
      <c r="KBT24" s="397"/>
      <c r="KBU24" s="397"/>
      <c r="KBV24" s="397"/>
      <c r="KBW24" s="397"/>
      <c r="KBX24" s="397"/>
      <c r="KBY24" s="397"/>
      <c r="KBZ24" s="397"/>
      <c r="KCA24" s="397"/>
      <c r="KCB24" s="397"/>
      <c r="KCC24" s="397"/>
      <c r="KCD24" s="397"/>
      <c r="KCE24" s="397"/>
      <c r="KCF24" s="397"/>
      <c r="KCG24" s="397"/>
      <c r="KCH24" s="5"/>
      <c r="KCI24" s="5"/>
      <c r="KCJ24" s="388"/>
      <c r="KCK24" s="387"/>
      <c r="KCL24" s="387"/>
      <c r="KCM24" s="387"/>
      <c r="KCN24" s="387"/>
      <c r="KCO24" s="387"/>
      <c r="KCP24" s="387"/>
      <c r="KCQ24" s="68"/>
      <c r="KCR24" s="68"/>
      <c r="KCS24" s="68"/>
      <c r="KCT24" s="68"/>
      <c r="KCU24" s="68"/>
      <c r="KCV24" s="112"/>
      <c r="KCW24" s="112"/>
      <c r="KCX24" s="112"/>
      <c r="KDU24" s="5"/>
      <c r="KDV24" s="397"/>
      <c r="KDW24" s="397"/>
      <c r="KDX24" s="397"/>
      <c r="KDY24" s="397"/>
      <c r="KDZ24" s="397"/>
      <c r="KEA24" s="397"/>
      <c r="KEB24" s="397"/>
      <c r="KEC24" s="397"/>
      <c r="KED24" s="397"/>
      <c r="KEE24" s="397"/>
      <c r="KEF24" s="397"/>
      <c r="KEG24" s="397"/>
      <c r="KEH24" s="397"/>
      <c r="KEI24" s="397"/>
      <c r="KEJ24" s="397"/>
      <c r="KEK24" s="397"/>
      <c r="KEL24" s="397"/>
      <c r="KEM24" s="397"/>
      <c r="KEN24" s="397"/>
      <c r="KEO24" s="397"/>
      <c r="KEP24" s="5"/>
      <c r="KEQ24" s="5"/>
      <c r="KER24" s="388"/>
      <c r="KES24" s="387"/>
      <c r="KET24" s="387"/>
      <c r="KEU24" s="387"/>
      <c r="KEV24" s="387"/>
      <c r="KEW24" s="387"/>
      <c r="KEX24" s="387"/>
      <c r="KEY24" s="68"/>
      <c r="KEZ24" s="68"/>
      <c r="KFA24" s="68"/>
      <c r="KFB24" s="68"/>
      <c r="KFC24" s="68"/>
      <c r="KFD24" s="112"/>
      <c r="KFE24" s="112"/>
      <c r="KFF24" s="112"/>
      <c r="KGC24" s="5"/>
      <c r="KGD24" s="397"/>
      <c r="KGE24" s="397"/>
      <c r="KGF24" s="397"/>
      <c r="KGG24" s="397"/>
      <c r="KGH24" s="397"/>
      <c r="KGI24" s="397"/>
      <c r="KGJ24" s="397"/>
      <c r="KGK24" s="397"/>
      <c r="KGL24" s="397"/>
      <c r="KGM24" s="397"/>
      <c r="KGN24" s="397"/>
      <c r="KGO24" s="397"/>
      <c r="KGP24" s="397"/>
      <c r="KGQ24" s="397"/>
      <c r="KGR24" s="397"/>
      <c r="KGS24" s="397"/>
      <c r="KGT24" s="397"/>
      <c r="KGU24" s="397"/>
      <c r="KGV24" s="397"/>
      <c r="KGW24" s="397"/>
      <c r="KGX24" s="5"/>
      <c r="KGY24" s="5"/>
      <c r="KGZ24" s="388"/>
      <c r="KHA24" s="387"/>
      <c r="KHB24" s="387"/>
      <c r="KHC24" s="387"/>
      <c r="KHD24" s="387"/>
      <c r="KHE24" s="387"/>
      <c r="KHF24" s="387"/>
      <c r="KHG24" s="68"/>
      <c r="KHH24" s="68"/>
      <c r="KHI24" s="68"/>
      <c r="KHJ24" s="68"/>
      <c r="KHK24" s="68"/>
      <c r="KHL24" s="112"/>
      <c r="KHM24" s="112"/>
      <c r="KHN24" s="112"/>
      <c r="KIK24" s="5"/>
      <c r="KIL24" s="397"/>
      <c r="KIM24" s="397"/>
      <c r="KIN24" s="397"/>
      <c r="KIO24" s="397"/>
      <c r="KIP24" s="397"/>
      <c r="KIQ24" s="397"/>
      <c r="KIR24" s="397"/>
      <c r="KIS24" s="397"/>
      <c r="KIT24" s="397"/>
      <c r="KIU24" s="397"/>
      <c r="KIV24" s="397"/>
      <c r="KIW24" s="397"/>
      <c r="KIX24" s="397"/>
      <c r="KIY24" s="397"/>
      <c r="KIZ24" s="397"/>
      <c r="KJA24" s="397"/>
      <c r="KJB24" s="397"/>
      <c r="KJC24" s="397"/>
      <c r="KJD24" s="397"/>
      <c r="KJE24" s="397"/>
      <c r="KJF24" s="5"/>
      <c r="KJG24" s="5"/>
      <c r="KJH24" s="388"/>
      <c r="KJI24" s="387"/>
      <c r="KJJ24" s="387"/>
      <c r="KJK24" s="387"/>
      <c r="KJL24" s="387"/>
      <c r="KJM24" s="387"/>
      <c r="KJN24" s="387"/>
      <c r="KJO24" s="68"/>
      <c r="KJP24" s="68"/>
      <c r="KJQ24" s="68"/>
      <c r="KJR24" s="68"/>
      <c r="KJS24" s="68"/>
      <c r="KJT24" s="112"/>
      <c r="KJU24" s="112"/>
      <c r="KJV24" s="112"/>
      <c r="KKS24" s="5"/>
      <c r="KKT24" s="397"/>
      <c r="KKU24" s="397"/>
      <c r="KKV24" s="397"/>
      <c r="KKW24" s="397"/>
      <c r="KKX24" s="397"/>
      <c r="KKY24" s="397"/>
      <c r="KKZ24" s="397"/>
      <c r="KLA24" s="397"/>
      <c r="KLB24" s="397"/>
      <c r="KLC24" s="397"/>
      <c r="KLD24" s="397"/>
      <c r="KLE24" s="397"/>
      <c r="KLF24" s="397"/>
      <c r="KLG24" s="397"/>
      <c r="KLH24" s="397"/>
      <c r="KLI24" s="397"/>
      <c r="KLJ24" s="397"/>
      <c r="KLK24" s="397"/>
      <c r="KLL24" s="397"/>
      <c r="KLM24" s="397"/>
      <c r="KLN24" s="5"/>
      <c r="KLO24" s="5"/>
      <c r="KLP24" s="388"/>
      <c r="KLQ24" s="387"/>
      <c r="KLR24" s="387"/>
      <c r="KLS24" s="387"/>
      <c r="KLT24" s="387"/>
      <c r="KLU24" s="387"/>
      <c r="KLV24" s="387"/>
      <c r="KLW24" s="68"/>
      <c r="KLX24" s="68"/>
      <c r="KLY24" s="68"/>
      <c r="KLZ24" s="68"/>
      <c r="KMA24" s="68"/>
      <c r="KMB24" s="112"/>
      <c r="KMC24" s="112"/>
      <c r="KMD24" s="112"/>
      <c r="KNA24" s="5"/>
      <c r="KNB24" s="397"/>
      <c r="KNC24" s="397"/>
      <c r="KND24" s="397"/>
      <c r="KNE24" s="397"/>
      <c r="KNF24" s="397"/>
      <c r="KNG24" s="397"/>
      <c r="KNH24" s="397"/>
      <c r="KNI24" s="397"/>
      <c r="KNJ24" s="397"/>
      <c r="KNK24" s="397"/>
      <c r="KNL24" s="397"/>
      <c r="KNM24" s="397"/>
      <c r="KNN24" s="397"/>
      <c r="KNO24" s="397"/>
      <c r="KNP24" s="397"/>
      <c r="KNQ24" s="397"/>
      <c r="KNR24" s="397"/>
      <c r="KNS24" s="397"/>
      <c r="KNT24" s="397"/>
      <c r="KNU24" s="397"/>
      <c r="KNV24" s="5"/>
      <c r="KNW24" s="5"/>
      <c r="KNX24" s="388"/>
      <c r="KNY24" s="387"/>
      <c r="KNZ24" s="387"/>
      <c r="KOA24" s="387"/>
      <c r="KOB24" s="387"/>
      <c r="KOC24" s="387"/>
      <c r="KOD24" s="387"/>
      <c r="KOE24" s="68"/>
      <c r="KOF24" s="68"/>
      <c r="KOG24" s="68"/>
      <c r="KOH24" s="68"/>
      <c r="KOI24" s="68"/>
      <c r="KOJ24" s="112"/>
      <c r="KOK24" s="112"/>
      <c r="KOL24" s="112"/>
      <c r="KPI24" s="5"/>
      <c r="KPJ24" s="397"/>
      <c r="KPK24" s="397"/>
      <c r="KPL24" s="397"/>
      <c r="KPM24" s="397"/>
      <c r="KPN24" s="397"/>
      <c r="KPO24" s="397"/>
      <c r="KPP24" s="397"/>
      <c r="KPQ24" s="397"/>
      <c r="KPR24" s="397"/>
      <c r="KPS24" s="397"/>
      <c r="KPT24" s="397"/>
      <c r="KPU24" s="397"/>
      <c r="KPV24" s="397"/>
      <c r="KPW24" s="397"/>
      <c r="KPX24" s="397"/>
      <c r="KPY24" s="397"/>
      <c r="KPZ24" s="397"/>
      <c r="KQA24" s="397"/>
      <c r="KQB24" s="397"/>
      <c r="KQC24" s="397"/>
      <c r="KQD24" s="5"/>
      <c r="KQE24" s="5"/>
      <c r="KQF24" s="388"/>
      <c r="KQG24" s="387"/>
      <c r="KQH24" s="387"/>
      <c r="KQI24" s="387"/>
      <c r="KQJ24" s="387"/>
      <c r="KQK24" s="387"/>
      <c r="KQL24" s="387"/>
      <c r="KQM24" s="68"/>
      <c r="KQN24" s="68"/>
      <c r="KQO24" s="68"/>
      <c r="KQP24" s="68"/>
      <c r="KQQ24" s="68"/>
      <c r="KQR24" s="112"/>
      <c r="KQS24" s="112"/>
      <c r="KQT24" s="112"/>
      <c r="KRQ24" s="5"/>
      <c r="KRR24" s="397"/>
      <c r="KRS24" s="397"/>
      <c r="KRT24" s="397"/>
      <c r="KRU24" s="397"/>
      <c r="KRV24" s="397"/>
      <c r="KRW24" s="397"/>
      <c r="KRX24" s="397"/>
      <c r="KRY24" s="397"/>
      <c r="KRZ24" s="397"/>
      <c r="KSA24" s="397"/>
      <c r="KSB24" s="397"/>
      <c r="KSC24" s="397"/>
      <c r="KSD24" s="397"/>
      <c r="KSE24" s="397"/>
      <c r="KSF24" s="397"/>
      <c r="KSG24" s="397"/>
      <c r="KSH24" s="397"/>
      <c r="KSI24" s="397"/>
      <c r="KSJ24" s="397"/>
      <c r="KSK24" s="397"/>
      <c r="KSL24" s="5"/>
      <c r="KSM24" s="5"/>
      <c r="KSN24" s="388"/>
      <c r="KSO24" s="387"/>
      <c r="KSP24" s="387"/>
      <c r="KSQ24" s="387"/>
      <c r="KSR24" s="387"/>
      <c r="KSS24" s="387"/>
      <c r="KST24" s="387"/>
      <c r="KSU24" s="68"/>
      <c r="KSV24" s="68"/>
      <c r="KSW24" s="68"/>
      <c r="KSX24" s="68"/>
      <c r="KSY24" s="68"/>
      <c r="KSZ24" s="112"/>
      <c r="KTA24" s="112"/>
      <c r="KTB24" s="112"/>
      <c r="KTY24" s="5"/>
      <c r="KTZ24" s="397"/>
      <c r="KUA24" s="397"/>
      <c r="KUB24" s="397"/>
      <c r="KUC24" s="397"/>
      <c r="KUD24" s="397"/>
      <c r="KUE24" s="397"/>
      <c r="KUF24" s="397"/>
      <c r="KUG24" s="397"/>
      <c r="KUH24" s="397"/>
      <c r="KUI24" s="397"/>
      <c r="KUJ24" s="397"/>
      <c r="KUK24" s="397"/>
      <c r="KUL24" s="397"/>
      <c r="KUM24" s="397"/>
      <c r="KUN24" s="397"/>
      <c r="KUO24" s="397"/>
      <c r="KUP24" s="397"/>
      <c r="KUQ24" s="397"/>
      <c r="KUR24" s="397"/>
      <c r="KUS24" s="397"/>
      <c r="KUT24" s="5"/>
      <c r="KUU24" s="5"/>
      <c r="KUV24" s="388"/>
      <c r="KUW24" s="387"/>
      <c r="KUX24" s="387"/>
      <c r="KUY24" s="387"/>
      <c r="KUZ24" s="387"/>
      <c r="KVA24" s="387"/>
      <c r="KVB24" s="387"/>
      <c r="KVC24" s="68"/>
      <c r="KVD24" s="68"/>
      <c r="KVE24" s="68"/>
      <c r="KVF24" s="68"/>
      <c r="KVG24" s="68"/>
      <c r="KVH24" s="112"/>
      <c r="KVI24" s="112"/>
      <c r="KVJ24" s="112"/>
      <c r="KWG24" s="5"/>
      <c r="KWH24" s="397"/>
      <c r="KWI24" s="397"/>
      <c r="KWJ24" s="397"/>
      <c r="KWK24" s="397"/>
      <c r="KWL24" s="397"/>
      <c r="KWM24" s="397"/>
      <c r="KWN24" s="397"/>
      <c r="KWO24" s="397"/>
      <c r="KWP24" s="397"/>
      <c r="KWQ24" s="397"/>
      <c r="KWR24" s="397"/>
      <c r="KWS24" s="397"/>
      <c r="KWT24" s="397"/>
      <c r="KWU24" s="397"/>
      <c r="KWV24" s="397"/>
      <c r="KWW24" s="397"/>
      <c r="KWX24" s="397"/>
      <c r="KWY24" s="397"/>
      <c r="KWZ24" s="397"/>
      <c r="KXA24" s="397"/>
      <c r="KXB24" s="5"/>
      <c r="KXC24" s="5"/>
      <c r="KXD24" s="388"/>
      <c r="KXE24" s="387"/>
      <c r="KXF24" s="387"/>
      <c r="KXG24" s="387"/>
      <c r="KXH24" s="387"/>
      <c r="KXI24" s="387"/>
      <c r="KXJ24" s="387"/>
      <c r="KXK24" s="68"/>
      <c r="KXL24" s="68"/>
      <c r="KXM24" s="68"/>
      <c r="KXN24" s="68"/>
      <c r="KXO24" s="68"/>
      <c r="KXP24" s="112"/>
      <c r="KXQ24" s="112"/>
      <c r="KXR24" s="112"/>
      <c r="KYO24" s="5"/>
      <c r="KYP24" s="397"/>
      <c r="KYQ24" s="397"/>
      <c r="KYR24" s="397"/>
      <c r="KYS24" s="397"/>
      <c r="KYT24" s="397"/>
      <c r="KYU24" s="397"/>
      <c r="KYV24" s="397"/>
      <c r="KYW24" s="397"/>
      <c r="KYX24" s="397"/>
      <c r="KYY24" s="397"/>
      <c r="KYZ24" s="397"/>
      <c r="KZA24" s="397"/>
      <c r="KZB24" s="397"/>
      <c r="KZC24" s="397"/>
      <c r="KZD24" s="397"/>
      <c r="KZE24" s="397"/>
      <c r="KZF24" s="397"/>
      <c r="KZG24" s="397"/>
      <c r="KZH24" s="397"/>
      <c r="KZI24" s="397"/>
      <c r="KZJ24" s="5"/>
      <c r="KZK24" s="5"/>
      <c r="KZL24" s="388"/>
      <c r="KZM24" s="387"/>
      <c r="KZN24" s="387"/>
      <c r="KZO24" s="387"/>
      <c r="KZP24" s="387"/>
      <c r="KZQ24" s="387"/>
      <c r="KZR24" s="387"/>
      <c r="KZS24" s="68"/>
      <c r="KZT24" s="68"/>
      <c r="KZU24" s="68"/>
      <c r="KZV24" s="68"/>
      <c r="KZW24" s="68"/>
      <c r="KZX24" s="112"/>
      <c r="KZY24" s="112"/>
      <c r="KZZ24" s="112"/>
      <c r="LAW24" s="5"/>
      <c r="LAX24" s="397"/>
      <c r="LAY24" s="397"/>
      <c r="LAZ24" s="397"/>
      <c r="LBA24" s="397"/>
      <c r="LBB24" s="397"/>
      <c r="LBC24" s="397"/>
      <c r="LBD24" s="397"/>
      <c r="LBE24" s="397"/>
      <c r="LBF24" s="397"/>
      <c r="LBG24" s="397"/>
      <c r="LBH24" s="397"/>
      <c r="LBI24" s="397"/>
      <c r="LBJ24" s="397"/>
      <c r="LBK24" s="397"/>
      <c r="LBL24" s="397"/>
      <c r="LBM24" s="397"/>
      <c r="LBN24" s="397"/>
      <c r="LBO24" s="397"/>
      <c r="LBP24" s="397"/>
      <c r="LBQ24" s="397"/>
      <c r="LBR24" s="5"/>
      <c r="LBS24" s="5"/>
      <c r="LBT24" s="388"/>
      <c r="LBU24" s="387"/>
      <c r="LBV24" s="387"/>
      <c r="LBW24" s="387"/>
      <c r="LBX24" s="387"/>
      <c r="LBY24" s="387"/>
      <c r="LBZ24" s="387"/>
      <c r="LCA24" s="68"/>
      <c r="LCB24" s="68"/>
      <c r="LCC24" s="68"/>
      <c r="LCD24" s="68"/>
      <c r="LCE24" s="68"/>
      <c r="LCF24" s="112"/>
      <c r="LCG24" s="112"/>
      <c r="LCH24" s="112"/>
      <c r="LDE24" s="5"/>
      <c r="LDF24" s="397"/>
      <c r="LDG24" s="397"/>
      <c r="LDH24" s="397"/>
      <c r="LDI24" s="397"/>
      <c r="LDJ24" s="397"/>
      <c r="LDK24" s="397"/>
      <c r="LDL24" s="397"/>
      <c r="LDM24" s="397"/>
      <c r="LDN24" s="397"/>
      <c r="LDO24" s="397"/>
      <c r="LDP24" s="397"/>
      <c r="LDQ24" s="397"/>
      <c r="LDR24" s="397"/>
      <c r="LDS24" s="397"/>
      <c r="LDT24" s="397"/>
      <c r="LDU24" s="397"/>
      <c r="LDV24" s="397"/>
      <c r="LDW24" s="397"/>
      <c r="LDX24" s="397"/>
      <c r="LDY24" s="397"/>
      <c r="LDZ24" s="5"/>
      <c r="LEA24" s="5"/>
      <c r="LEB24" s="388"/>
      <c r="LEC24" s="387"/>
      <c r="LED24" s="387"/>
      <c r="LEE24" s="387"/>
      <c r="LEF24" s="387"/>
      <c r="LEG24" s="387"/>
      <c r="LEH24" s="387"/>
      <c r="LEI24" s="68"/>
      <c r="LEJ24" s="68"/>
      <c r="LEK24" s="68"/>
      <c r="LEL24" s="68"/>
      <c r="LEM24" s="68"/>
      <c r="LEN24" s="112"/>
      <c r="LEO24" s="112"/>
      <c r="LEP24" s="112"/>
      <c r="LFM24" s="5"/>
      <c r="LFN24" s="397"/>
      <c r="LFO24" s="397"/>
      <c r="LFP24" s="397"/>
      <c r="LFQ24" s="397"/>
      <c r="LFR24" s="397"/>
      <c r="LFS24" s="397"/>
      <c r="LFT24" s="397"/>
      <c r="LFU24" s="397"/>
      <c r="LFV24" s="397"/>
      <c r="LFW24" s="397"/>
      <c r="LFX24" s="397"/>
      <c r="LFY24" s="397"/>
      <c r="LFZ24" s="397"/>
      <c r="LGA24" s="397"/>
      <c r="LGB24" s="397"/>
      <c r="LGC24" s="397"/>
      <c r="LGD24" s="397"/>
      <c r="LGE24" s="397"/>
      <c r="LGF24" s="397"/>
      <c r="LGG24" s="397"/>
      <c r="LGH24" s="5"/>
      <c r="LGI24" s="5"/>
      <c r="LGJ24" s="388"/>
      <c r="LGK24" s="387"/>
      <c r="LGL24" s="387"/>
      <c r="LGM24" s="387"/>
      <c r="LGN24" s="387"/>
      <c r="LGO24" s="387"/>
      <c r="LGP24" s="387"/>
      <c r="LGQ24" s="68"/>
      <c r="LGR24" s="68"/>
      <c r="LGS24" s="68"/>
      <c r="LGT24" s="68"/>
      <c r="LGU24" s="68"/>
      <c r="LGV24" s="112"/>
      <c r="LGW24" s="112"/>
      <c r="LGX24" s="112"/>
      <c r="LHU24" s="5"/>
      <c r="LHV24" s="397"/>
      <c r="LHW24" s="397"/>
      <c r="LHX24" s="397"/>
      <c r="LHY24" s="397"/>
      <c r="LHZ24" s="397"/>
      <c r="LIA24" s="397"/>
      <c r="LIB24" s="397"/>
      <c r="LIC24" s="397"/>
      <c r="LID24" s="397"/>
      <c r="LIE24" s="397"/>
      <c r="LIF24" s="397"/>
      <c r="LIG24" s="397"/>
      <c r="LIH24" s="397"/>
      <c r="LII24" s="397"/>
      <c r="LIJ24" s="397"/>
      <c r="LIK24" s="397"/>
      <c r="LIL24" s="397"/>
      <c r="LIM24" s="397"/>
      <c r="LIN24" s="397"/>
      <c r="LIO24" s="397"/>
      <c r="LIP24" s="5"/>
      <c r="LIQ24" s="5"/>
      <c r="LIR24" s="388"/>
      <c r="LIS24" s="387"/>
      <c r="LIT24" s="387"/>
      <c r="LIU24" s="387"/>
      <c r="LIV24" s="387"/>
      <c r="LIW24" s="387"/>
      <c r="LIX24" s="387"/>
      <c r="LIY24" s="68"/>
      <c r="LIZ24" s="68"/>
      <c r="LJA24" s="68"/>
      <c r="LJB24" s="68"/>
      <c r="LJC24" s="68"/>
      <c r="LJD24" s="112"/>
      <c r="LJE24" s="112"/>
      <c r="LJF24" s="112"/>
      <c r="LKC24" s="5"/>
      <c r="LKD24" s="397"/>
      <c r="LKE24" s="397"/>
      <c r="LKF24" s="397"/>
      <c r="LKG24" s="397"/>
      <c r="LKH24" s="397"/>
      <c r="LKI24" s="397"/>
      <c r="LKJ24" s="397"/>
      <c r="LKK24" s="397"/>
      <c r="LKL24" s="397"/>
      <c r="LKM24" s="397"/>
      <c r="LKN24" s="397"/>
      <c r="LKO24" s="397"/>
      <c r="LKP24" s="397"/>
      <c r="LKQ24" s="397"/>
      <c r="LKR24" s="397"/>
      <c r="LKS24" s="397"/>
      <c r="LKT24" s="397"/>
      <c r="LKU24" s="397"/>
      <c r="LKV24" s="397"/>
      <c r="LKW24" s="397"/>
      <c r="LKX24" s="5"/>
      <c r="LKY24" s="5"/>
      <c r="LKZ24" s="388"/>
      <c r="LLA24" s="387"/>
      <c r="LLB24" s="387"/>
      <c r="LLC24" s="387"/>
      <c r="LLD24" s="387"/>
      <c r="LLE24" s="387"/>
      <c r="LLF24" s="387"/>
      <c r="LLG24" s="68"/>
      <c r="LLH24" s="68"/>
      <c r="LLI24" s="68"/>
      <c r="LLJ24" s="68"/>
      <c r="LLK24" s="68"/>
      <c r="LLL24" s="112"/>
      <c r="LLM24" s="112"/>
      <c r="LLN24" s="112"/>
      <c r="LMK24" s="5"/>
      <c r="LML24" s="397"/>
      <c r="LMM24" s="397"/>
      <c r="LMN24" s="397"/>
      <c r="LMO24" s="397"/>
      <c r="LMP24" s="397"/>
      <c r="LMQ24" s="397"/>
      <c r="LMR24" s="397"/>
      <c r="LMS24" s="397"/>
      <c r="LMT24" s="397"/>
      <c r="LMU24" s="397"/>
      <c r="LMV24" s="397"/>
      <c r="LMW24" s="397"/>
      <c r="LMX24" s="397"/>
      <c r="LMY24" s="397"/>
      <c r="LMZ24" s="397"/>
      <c r="LNA24" s="397"/>
      <c r="LNB24" s="397"/>
      <c r="LNC24" s="397"/>
      <c r="LND24" s="397"/>
      <c r="LNE24" s="397"/>
      <c r="LNF24" s="5"/>
      <c r="LNG24" s="5"/>
      <c r="LNH24" s="388"/>
      <c r="LNI24" s="387"/>
      <c r="LNJ24" s="387"/>
      <c r="LNK24" s="387"/>
      <c r="LNL24" s="387"/>
      <c r="LNM24" s="387"/>
      <c r="LNN24" s="387"/>
      <c r="LNO24" s="68"/>
      <c r="LNP24" s="68"/>
      <c r="LNQ24" s="68"/>
      <c r="LNR24" s="68"/>
      <c r="LNS24" s="68"/>
      <c r="LNT24" s="112"/>
      <c r="LNU24" s="112"/>
      <c r="LNV24" s="112"/>
      <c r="LOS24" s="5"/>
      <c r="LOT24" s="397"/>
      <c r="LOU24" s="397"/>
      <c r="LOV24" s="397"/>
      <c r="LOW24" s="397"/>
      <c r="LOX24" s="397"/>
      <c r="LOY24" s="397"/>
      <c r="LOZ24" s="397"/>
      <c r="LPA24" s="397"/>
      <c r="LPB24" s="397"/>
      <c r="LPC24" s="397"/>
      <c r="LPD24" s="397"/>
      <c r="LPE24" s="397"/>
      <c r="LPF24" s="397"/>
      <c r="LPG24" s="397"/>
      <c r="LPH24" s="397"/>
      <c r="LPI24" s="397"/>
      <c r="LPJ24" s="397"/>
      <c r="LPK24" s="397"/>
      <c r="LPL24" s="397"/>
      <c r="LPM24" s="397"/>
      <c r="LPN24" s="5"/>
      <c r="LPO24" s="5"/>
      <c r="LPP24" s="388"/>
      <c r="LPQ24" s="387"/>
      <c r="LPR24" s="387"/>
      <c r="LPS24" s="387"/>
      <c r="LPT24" s="387"/>
      <c r="LPU24" s="387"/>
      <c r="LPV24" s="387"/>
      <c r="LPW24" s="68"/>
      <c r="LPX24" s="68"/>
      <c r="LPY24" s="68"/>
      <c r="LPZ24" s="68"/>
      <c r="LQA24" s="68"/>
      <c r="LQB24" s="112"/>
      <c r="LQC24" s="112"/>
      <c r="LQD24" s="112"/>
      <c r="LRA24" s="5"/>
      <c r="LRB24" s="397"/>
      <c r="LRC24" s="397"/>
      <c r="LRD24" s="397"/>
      <c r="LRE24" s="397"/>
      <c r="LRF24" s="397"/>
      <c r="LRG24" s="397"/>
      <c r="LRH24" s="397"/>
      <c r="LRI24" s="397"/>
      <c r="LRJ24" s="397"/>
      <c r="LRK24" s="397"/>
      <c r="LRL24" s="397"/>
      <c r="LRM24" s="397"/>
      <c r="LRN24" s="397"/>
      <c r="LRO24" s="397"/>
      <c r="LRP24" s="397"/>
      <c r="LRQ24" s="397"/>
      <c r="LRR24" s="397"/>
      <c r="LRS24" s="397"/>
      <c r="LRT24" s="397"/>
      <c r="LRU24" s="397"/>
      <c r="LRV24" s="5"/>
      <c r="LRW24" s="5"/>
      <c r="LRX24" s="388"/>
      <c r="LRY24" s="387"/>
      <c r="LRZ24" s="387"/>
      <c r="LSA24" s="387"/>
      <c r="LSB24" s="387"/>
      <c r="LSC24" s="387"/>
      <c r="LSD24" s="387"/>
      <c r="LSE24" s="68"/>
      <c r="LSF24" s="68"/>
      <c r="LSG24" s="68"/>
      <c r="LSH24" s="68"/>
      <c r="LSI24" s="68"/>
      <c r="LSJ24" s="112"/>
      <c r="LSK24" s="112"/>
      <c r="LSL24" s="112"/>
      <c r="LTI24" s="5"/>
      <c r="LTJ24" s="397"/>
      <c r="LTK24" s="397"/>
      <c r="LTL24" s="397"/>
      <c r="LTM24" s="397"/>
      <c r="LTN24" s="397"/>
      <c r="LTO24" s="397"/>
      <c r="LTP24" s="397"/>
      <c r="LTQ24" s="397"/>
      <c r="LTR24" s="397"/>
      <c r="LTS24" s="397"/>
      <c r="LTT24" s="397"/>
      <c r="LTU24" s="397"/>
      <c r="LTV24" s="397"/>
      <c r="LTW24" s="397"/>
      <c r="LTX24" s="397"/>
      <c r="LTY24" s="397"/>
      <c r="LTZ24" s="397"/>
      <c r="LUA24" s="397"/>
      <c r="LUB24" s="397"/>
      <c r="LUC24" s="397"/>
      <c r="LUD24" s="5"/>
      <c r="LUE24" s="5"/>
      <c r="LUF24" s="388"/>
      <c r="LUG24" s="387"/>
      <c r="LUH24" s="387"/>
      <c r="LUI24" s="387"/>
      <c r="LUJ24" s="387"/>
      <c r="LUK24" s="387"/>
      <c r="LUL24" s="387"/>
      <c r="LUM24" s="68"/>
      <c r="LUN24" s="68"/>
      <c r="LUO24" s="68"/>
      <c r="LUP24" s="68"/>
      <c r="LUQ24" s="68"/>
      <c r="LUR24" s="112"/>
      <c r="LUS24" s="112"/>
      <c r="LUT24" s="112"/>
      <c r="LVQ24" s="5"/>
      <c r="LVR24" s="397"/>
      <c r="LVS24" s="397"/>
      <c r="LVT24" s="397"/>
      <c r="LVU24" s="397"/>
      <c r="LVV24" s="397"/>
      <c r="LVW24" s="397"/>
      <c r="LVX24" s="397"/>
      <c r="LVY24" s="397"/>
      <c r="LVZ24" s="397"/>
      <c r="LWA24" s="397"/>
      <c r="LWB24" s="397"/>
      <c r="LWC24" s="397"/>
      <c r="LWD24" s="397"/>
      <c r="LWE24" s="397"/>
      <c r="LWF24" s="397"/>
      <c r="LWG24" s="397"/>
      <c r="LWH24" s="397"/>
      <c r="LWI24" s="397"/>
      <c r="LWJ24" s="397"/>
      <c r="LWK24" s="397"/>
      <c r="LWL24" s="5"/>
      <c r="LWM24" s="5"/>
      <c r="LWN24" s="388"/>
      <c r="LWO24" s="387"/>
      <c r="LWP24" s="387"/>
      <c r="LWQ24" s="387"/>
      <c r="LWR24" s="387"/>
      <c r="LWS24" s="387"/>
      <c r="LWT24" s="387"/>
      <c r="LWU24" s="68"/>
      <c r="LWV24" s="68"/>
      <c r="LWW24" s="68"/>
      <c r="LWX24" s="68"/>
      <c r="LWY24" s="68"/>
      <c r="LWZ24" s="112"/>
      <c r="LXA24" s="112"/>
      <c r="LXB24" s="112"/>
      <c r="LXY24" s="5"/>
      <c r="LXZ24" s="397"/>
      <c r="LYA24" s="397"/>
      <c r="LYB24" s="397"/>
      <c r="LYC24" s="397"/>
      <c r="LYD24" s="397"/>
      <c r="LYE24" s="397"/>
      <c r="LYF24" s="397"/>
      <c r="LYG24" s="397"/>
      <c r="LYH24" s="397"/>
      <c r="LYI24" s="397"/>
      <c r="LYJ24" s="397"/>
      <c r="LYK24" s="397"/>
      <c r="LYL24" s="397"/>
      <c r="LYM24" s="397"/>
      <c r="LYN24" s="397"/>
      <c r="LYO24" s="397"/>
      <c r="LYP24" s="397"/>
      <c r="LYQ24" s="397"/>
      <c r="LYR24" s="397"/>
      <c r="LYS24" s="397"/>
      <c r="LYT24" s="5"/>
      <c r="LYU24" s="5"/>
      <c r="LYV24" s="388"/>
      <c r="LYW24" s="387"/>
      <c r="LYX24" s="387"/>
      <c r="LYY24" s="387"/>
      <c r="LYZ24" s="387"/>
      <c r="LZA24" s="387"/>
      <c r="LZB24" s="387"/>
      <c r="LZC24" s="68"/>
      <c r="LZD24" s="68"/>
      <c r="LZE24" s="68"/>
      <c r="LZF24" s="68"/>
      <c r="LZG24" s="68"/>
      <c r="LZH24" s="112"/>
      <c r="LZI24" s="112"/>
      <c r="LZJ24" s="112"/>
      <c r="MAG24" s="5"/>
      <c r="MAH24" s="397"/>
      <c r="MAI24" s="397"/>
      <c r="MAJ24" s="397"/>
      <c r="MAK24" s="397"/>
      <c r="MAL24" s="397"/>
      <c r="MAM24" s="397"/>
      <c r="MAN24" s="397"/>
      <c r="MAO24" s="397"/>
      <c r="MAP24" s="397"/>
      <c r="MAQ24" s="397"/>
      <c r="MAR24" s="397"/>
      <c r="MAS24" s="397"/>
      <c r="MAT24" s="397"/>
      <c r="MAU24" s="397"/>
      <c r="MAV24" s="397"/>
      <c r="MAW24" s="397"/>
      <c r="MAX24" s="397"/>
      <c r="MAY24" s="397"/>
      <c r="MAZ24" s="397"/>
      <c r="MBA24" s="397"/>
      <c r="MBB24" s="5"/>
      <c r="MBC24" s="5"/>
      <c r="MBD24" s="388"/>
      <c r="MBE24" s="387"/>
      <c r="MBF24" s="387"/>
      <c r="MBG24" s="387"/>
      <c r="MBH24" s="387"/>
      <c r="MBI24" s="387"/>
      <c r="MBJ24" s="387"/>
      <c r="MBK24" s="68"/>
      <c r="MBL24" s="68"/>
      <c r="MBM24" s="68"/>
      <c r="MBN24" s="68"/>
      <c r="MBO24" s="68"/>
      <c r="MBP24" s="112"/>
      <c r="MBQ24" s="112"/>
      <c r="MBR24" s="112"/>
      <c r="MCO24" s="5"/>
      <c r="MCP24" s="397"/>
      <c r="MCQ24" s="397"/>
      <c r="MCR24" s="397"/>
      <c r="MCS24" s="397"/>
      <c r="MCT24" s="397"/>
      <c r="MCU24" s="397"/>
      <c r="MCV24" s="397"/>
      <c r="MCW24" s="397"/>
      <c r="MCX24" s="397"/>
      <c r="MCY24" s="397"/>
      <c r="MCZ24" s="397"/>
      <c r="MDA24" s="397"/>
      <c r="MDB24" s="397"/>
      <c r="MDC24" s="397"/>
      <c r="MDD24" s="397"/>
      <c r="MDE24" s="397"/>
      <c r="MDF24" s="397"/>
      <c r="MDG24" s="397"/>
      <c r="MDH24" s="397"/>
      <c r="MDI24" s="397"/>
      <c r="MDJ24" s="5"/>
      <c r="MDK24" s="5"/>
      <c r="MDL24" s="388"/>
      <c r="MDM24" s="387"/>
      <c r="MDN24" s="387"/>
      <c r="MDO24" s="387"/>
      <c r="MDP24" s="387"/>
      <c r="MDQ24" s="387"/>
      <c r="MDR24" s="387"/>
      <c r="MDS24" s="68"/>
      <c r="MDT24" s="68"/>
      <c r="MDU24" s="68"/>
      <c r="MDV24" s="68"/>
      <c r="MDW24" s="68"/>
      <c r="MDX24" s="112"/>
      <c r="MDY24" s="112"/>
      <c r="MDZ24" s="112"/>
      <c r="MEW24" s="5"/>
      <c r="MEX24" s="397"/>
      <c r="MEY24" s="397"/>
      <c r="MEZ24" s="397"/>
      <c r="MFA24" s="397"/>
      <c r="MFB24" s="397"/>
      <c r="MFC24" s="397"/>
      <c r="MFD24" s="397"/>
      <c r="MFE24" s="397"/>
      <c r="MFF24" s="397"/>
      <c r="MFG24" s="397"/>
      <c r="MFH24" s="397"/>
      <c r="MFI24" s="397"/>
      <c r="MFJ24" s="397"/>
      <c r="MFK24" s="397"/>
      <c r="MFL24" s="397"/>
      <c r="MFM24" s="397"/>
      <c r="MFN24" s="397"/>
      <c r="MFO24" s="397"/>
      <c r="MFP24" s="397"/>
      <c r="MFQ24" s="397"/>
      <c r="MFR24" s="5"/>
      <c r="MFS24" s="5"/>
      <c r="MFT24" s="388"/>
      <c r="MFU24" s="387"/>
      <c r="MFV24" s="387"/>
      <c r="MFW24" s="387"/>
      <c r="MFX24" s="387"/>
      <c r="MFY24" s="387"/>
      <c r="MFZ24" s="387"/>
      <c r="MGA24" s="68"/>
      <c r="MGB24" s="68"/>
      <c r="MGC24" s="68"/>
      <c r="MGD24" s="68"/>
      <c r="MGE24" s="68"/>
      <c r="MGF24" s="112"/>
      <c r="MGG24" s="112"/>
      <c r="MGH24" s="112"/>
      <c r="MHE24" s="5"/>
      <c r="MHF24" s="397"/>
      <c r="MHG24" s="397"/>
      <c r="MHH24" s="397"/>
      <c r="MHI24" s="397"/>
      <c r="MHJ24" s="397"/>
      <c r="MHK24" s="397"/>
      <c r="MHL24" s="397"/>
      <c r="MHM24" s="397"/>
      <c r="MHN24" s="397"/>
      <c r="MHO24" s="397"/>
      <c r="MHP24" s="397"/>
      <c r="MHQ24" s="397"/>
      <c r="MHR24" s="397"/>
      <c r="MHS24" s="397"/>
      <c r="MHT24" s="397"/>
      <c r="MHU24" s="397"/>
      <c r="MHV24" s="397"/>
      <c r="MHW24" s="397"/>
      <c r="MHX24" s="397"/>
      <c r="MHY24" s="397"/>
      <c r="MHZ24" s="5"/>
      <c r="MIA24" s="5"/>
      <c r="MIB24" s="388"/>
      <c r="MIC24" s="387"/>
      <c r="MID24" s="387"/>
      <c r="MIE24" s="387"/>
      <c r="MIF24" s="387"/>
      <c r="MIG24" s="387"/>
      <c r="MIH24" s="387"/>
      <c r="MII24" s="68"/>
      <c r="MIJ24" s="68"/>
      <c r="MIK24" s="68"/>
      <c r="MIL24" s="68"/>
      <c r="MIM24" s="68"/>
      <c r="MIN24" s="112"/>
      <c r="MIO24" s="112"/>
      <c r="MIP24" s="112"/>
      <c r="MJM24" s="5"/>
      <c r="MJN24" s="397"/>
      <c r="MJO24" s="397"/>
      <c r="MJP24" s="397"/>
      <c r="MJQ24" s="397"/>
      <c r="MJR24" s="397"/>
      <c r="MJS24" s="397"/>
      <c r="MJT24" s="397"/>
      <c r="MJU24" s="397"/>
      <c r="MJV24" s="397"/>
      <c r="MJW24" s="397"/>
      <c r="MJX24" s="397"/>
      <c r="MJY24" s="397"/>
      <c r="MJZ24" s="397"/>
      <c r="MKA24" s="397"/>
      <c r="MKB24" s="397"/>
      <c r="MKC24" s="397"/>
      <c r="MKD24" s="397"/>
      <c r="MKE24" s="397"/>
      <c r="MKF24" s="397"/>
      <c r="MKG24" s="397"/>
      <c r="MKH24" s="5"/>
      <c r="MKI24" s="5"/>
      <c r="MKJ24" s="388"/>
      <c r="MKK24" s="387"/>
      <c r="MKL24" s="387"/>
      <c r="MKM24" s="387"/>
      <c r="MKN24" s="387"/>
      <c r="MKO24" s="387"/>
      <c r="MKP24" s="387"/>
      <c r="MKQ24" s="68"/>
      <c r="MKR24" s="68"/>
      <c r="MKS24" s="68"/>
      <c r="MKT24" s="68"/>
      <c r="MKU24" s="68"/>
      <c r="MKV24" s="112"/>
      <c r="MKW24" s="112"/>
      <c r="MKX24" s="112"/>
      <c r="MLU24" s="5"/>
      <c r="MLV24" s="397"/>
      <c r="MLW24" s="397"/>
      <c r="MLX24" s="397"/>
      <c r="MLY24" s="397"/>
      <c r="MLZ24" s="397"/>
      <c r="MMA24" s="397"/>
      <c r="MMB24" s="397"/>
      <c r="MMC24" s="397"/>
      <c r="MMD24" s="397"/>
      <c r="MME24" s="397"/>
      <c r="MMF24" s="397"/>
      <c r="MMG24" s="397"/>
      <c r="MMH24" s="397"/>
      <c r="MMI24" s="397"/>
      <c r="MMJ24" s="397"/>
      <c r="MMK24" s="397"/>
      <c r="MML24" s="397"/>
      <c r="MMM24" s="397"/>
      <c r="MMN24" s="397"/>
      <c r="MMO24" s="397"/>
      <c r="MMP24" s="5"/>
      <c r="MMQ24" s="5"/>
      <c r="MMR24" s="388"/>
      <c r="MMS24" s="387"/>
      <c r="MMT24" s="387"/>
      <c r="MMU24" s="387"/>
      <c r="MMV24" s="387"/>
      <c r="MMW24" s="387"/>
      <c r="MMX24" s="387"/>
      <c r="MMY24" s="68"/>
      <c r="MMZ24" s="68"/>
      <c r="MNA24" s="68"/>
      <c r="MNB24" s="68"/>
      <c r="MNC24" s="68"/>
      <c r="MND24" s="112"/>
      <c r="MNE24" s="112"/>
      <c r="MNF24" s="112"/>
      <c r="MOC24" s="5"/>
      <c r="MOD24" s="397"/>
      <c r="MOE24" s="397"/>
      <c r="MOF24" s="397"/>
      <c r="MOG24" s="397"/>
      <c r="MOH24" s="397"/>
      <c r="MOI24" s="397"/>
      <c r="MOJ24" s="397"/>
      <c r="MOK24" s="397"/>
      <c r="MOL24" s="397"/>
      <c r="MOM24" s="397"/>
      <c r="MON24" s="397"/>
      <c r="MOO24" s="397"/>
      <c r="MOP24" s="397"/>
      <c r="MOQ24" s="397"/>
      <c r="MOR24" s="397"/>
      <c r="MOS24" s="397"/>
      <c r="MOT24" s="397"/>
      <c r="MOU24" s="397"/>
      <c r="MOV24" s="397"/>
      <c r="MOW24" s="397"/>
      <c r="MOX24" s="5"/>
      <c r="MOY24" s="5"/>
      <c r="MOZ24" s="388"/>
      <c r="MPA24" s="387"/>
      <c r="MPB24" s="387"/>
      <c r="MPC24" s="387"/>
      <c r="MPD24" s="387"/>
      <c r="MPE24" s="387"/>
      <c r="MPF24" s="387"/>
      <c r="MPG24" s="68"/>
      <c r="MPH24" s="68"/>
      <c r="MPI24" s="68"/>
      <c r="MPJ24" s="68"/>
      <c r="MPK24" s="68"/>
      <c r="MPL24" s="112"/>
      <c r="MPM24" s="112"/>
      <c r="MPN24" s="112"/>
      <c r="MQK24" s="5"/>
      <c r="MQL24" s="397"/>
      <c r="MQM24" s="397"/>
      <c r="MQN24" s="397"/>
      <c r="MQO24" s="397"/>
      <c r="MQP24" s="397"/>
      <c r="MQQ24" s="397"/>
      <c r="MQR24" s="397"/>
      <c r="MQS24" s="397"/>
      <c r="MQT24" s="397"/>
      <c r="MQU24" s="397"/>
      <c r="MQV24" s="397"/>
      <c r="MQW24" s="397"/>
      <c r="MQX24" s="397"/>
      <c r="MQY24" s="397"/>
      <c r="MQZ24" s="397"/>
      <c r="MRA24" s="397"/>
      <c r="MRB24" s="397"/>
      <c r="MRC24" s="397"/>
      <c r="MRD24" s="397"/>
      <c r="MRE24" s="397"/>
      <c r="MRF24" s="5"/>
      <c r="MRG24" s="5"/>
      <c r="MRH24" s="388"/>
      <c r="MRI24" s="387"/>
      <c r="MRJ24" s="387"/>
      <c r="MRK24" s="387"/>
      <c r="MRL24" s="387"/>
      <c r="MRM24" s="387"/>
      <c r="MRN24" s="387"/>
      <c r="MRO24" s="68"/>
      <c r="MRP24" s="68"/>
      <c r="MRQ24" s="68"/>
      <c r="MRR24" s="68"/>
      <c r="MRS24" s="68"/>
      <c r="MRT24" s="112"/>
      <c r="MRU24" s="112"/>
      <c r="MRV24" s="112"/>
      <c r="MSS24" s="5"/>
      <c r="MST24" s="397"/>
      <c r="MSU24" s="397"/>
      <c r="MSV24" s="397"/>
      <c r="MSW24" s="397"/>
      <c r="MSX24" s="397"/>
      <c r="MSY24" s="397"/>
      <c r="MSZ24" s="397"/>
      <c r="MTA24" s="397"/>
      <c r="MTB24" s="397"/>
      <c r="MTC24" s="397"/>
      <c r="MTD24" s="397"/>
      <c r="MTE24" s="397"/>
      <c r="MTF24" s="397"/>
      <c r="MTG24" s="397"/>
      <c r="MTH24" s="397"/>
      <c r="MTI24" s="397"/>
      <c r="MTJ24" s="397"/>
      <c r="MTK24" s="397"/>
      <c r="MTL24" s="397"/>
      <c r="MTM24" s="397"/>
      <c r="MTN24" s="5"/>
      <c r="MTO24" s="5"/>
      <c r="MTP24" s="388"/>
      <c r="MTQ24" s="387"/>
      <c r="MTR24" s="387"/>
      <c r="MTS24" s="387"/>
      <c r="MTT24" s="387"/>
      <c r="MTU24" s="387"/>
      <c r="MTV24" s="387"/>
      <c r="MTW24" s="68"/>
      <c r="MTX24" s="68"/>
      <c r="MTY24" s="68"/>
      <c r="MTZ24" s="68"/>
      <c r="MUA24" s="68"/>
      <c r="MUB24" s="112"/>
      <c r="MUC24" s="112"/>
      <c r="MUD24" s="112"/>
      <c r="MVA24" s="5"/>
      <c r="MVB24" s="397"/>
      <c r="MVC24" s="397"/>
      <c r="MVD24" s="397"/>
      <c r="MVE24" s="397"/>
      <c r="MVF24" s="397"/>
      <c r="MVG24" s="397"/>
      <c r="MVH24" s="397"/>
      <c r="MVI24" s="397"/>
      <c r="MVJ24" s="397"/>
      <c r="MVK24" s="397"/>
      <c r="MVL24" s="397"/>
      <c r="MVM24" s="397"/>
      <c r="MVN24" s="397"/>
      <c r="MVO24" s="397"/>
      <c r="MVP24" s="397"/>
      <c r="MVQ24" s="397"/>
      <c r="MVR24" s="397"/>
      <c r="MVS24" s="397"/>
      <c r="MVT24" s="397"/>
      <c r="MVU24" s="397"/>
      <c r="MVV24" s="5"/>
      <c r="MVW24" s="5"/>
      <c r="MVX24" s="388"/>
      <c r="MVY24" s="387"/>
      <c r="MVZ24" s="387"/>
      <c r="MWA24" s="387"/>
      <c r="MWB24" s="387"/>
      <c r="MWC24" s="387"/>
      <c r="MWD24" s="387"/>
      <c r="MWE24" s="68"/>
      <c r="MWF24" s="68"/>
      <c r="MWG24" s="68"/>
      <c r="MWH24" s="68"/>
      <c r="MWI24" s="68"/>
      <c r="MWJ24" s="112"/>
      <c r="MWK24" s="112"/>
      <c r="MWL24" s="112"/>
      <c r="MXI24" s="5"/>
      <c r="MXJ24" s="397"/>
      <c r="MXK24" s="397"/>
      <c r="MXL24" s="397"/>
      <c r="MXM24" s="397"/>
      <c r="MXN24" s="397"/>
      <c r="MXO24" s="397"/>
      <c r="MXP24" s="397"/>
      <c r="MXQ24" s="397"/>
      <c r="MXR24" s="397"/>
      <c r="MXS24" s="397"/>
      <c r="MXT24" s="397"/>
      <c r="MXU24" s="397"/>
      <c r="MXV24" s="397"/>
      <c r="MXW24" s="397"/>
      <c r="MXX24" s="397"/>
      <c r="MXY24" s="397"/>
      <c r="MXZ24" s="397"/>
      <c r="MYA24" s="397"/>
      <c r="MYB24" s="397"/>
      <c r="MYC24" s="397"/>
      <c r="MYD24" s="5"/>
      <c r="MYE24" s="5"/>
      <c r="MYF24" s="388"/>
      <c r="MYG24" s="387"/>
      <c r="MYH24" s="387"/>
      <c r="MYI24" s="387"/>
      <c r="MYJ24" s="387"/>
      <c r="MYK24" s="387"/>
      <c r="MYL24" s="387"/>
      <c r="MYM24" s="68"/>
      <c r="MYN24" s="68"/>
      <c r="MYO24" s="68"/>
      <c r="MYP24" s="68"/>
      <c r="MYQ24" s="68"/>
      <c r="MYR24" s="112"/>
      <c r="MYS24" s="112"/>
      <c r="MYT24" s="112"/>
      <c r="MZQ24" s="5"/>
      <c r="MZR24" s="397"/>
      <c r="MZS24" s="397"/>
      <c r="MZT24" s="397"/>
      <c r="MZU24" s="397"/>
      <c r="MZV24" s="397"/>
      <c r="MZW24" s="397"/>
      <c r="MZX24" s="397"/>
      <c r="MZY24" s="397"/>
      <c r="MZZ24" s="397"/>
      <c r="NAA24" s="397"/>
      <c r="NAB24" s="397"/>
      <c r="NAC24" s="397"/>
      <c r="NAD24" s="397"/>
      <c r="NAE24" s="397"/>
      <c r="NAF24" s="397"/>
      <c r="NAG24" s="397"/>
      <c r="NAH24" s="397"/>
      <c r="NAI24" s="397"/>
      <c r="NAJ24" s="397"/>
      <c r="NAK24" s="397"/>
      <c r="NAL24" s="5"/>
      <c r="NAM24" s="5"/>
      <c r="NAN24" s="388"/>
      <c r="NAO24" s="387"/>
      <c r="NAP24" s="387"/>
      <c r="NAQ24" s="387"/>
      <c r="NAR24" s="387"/>
      <c r="NAS24" s="387"/>
      <c r="NAT24" s="387"/>
      <c r="NAU24" s="68"/>
      <c r="NAV24" s="68"/>
      <c r="NAW24" s="68"/>
      <c r="NAX24" s="68"/>
      <c r="NAY24" s="68"/>
      <c r="NAZ24" s="112"/>
      <c r="NBA24" s="112"/>
      <c r="NBB24" s="112"/>
      <c r="NBY24" s="5"/>
      <c r="NBZ24" s="397"/>
      <c r="NCA24" s="397"/>
      <c r="NCB24" s="397"/>
      <c r="NCC24" s="397"/>
      <c r="NCD24" s="397"/>
      <c r="NCE24" s="397"/>
      <c r="NCF24" s="397"/>
      <c r="NCG24" s="397"/>
      <c r="NCH24" s="397"/>
      <c r="NCI24" s="397"/>
      <c r="NCJ24" s="397"/>
      <c r="NCK24" s="397"/>
      <c r="NCL24" s="397"/>
      <c r="NCM24" s="397"/>
      <c r="NCN24" s="397"/>
      <c r="NCO24" s="397"/>
      <c r="NCP24" s="397"/>
      <c r="NCQ24" s="397"/>
      <c r="NCR24" s="397"/>
      <c r="NCS24" s="397"/>
      <c r="NCT24" s="5"/>
      <c r="NCU24" s="5"/>
      <c r="NCV24" s="388"/>
      <c r="NCW24" s="387"/>
      <c r="NCX24" s="387"/>
      <c r="NCY24" s="387"/>
      <c r="NCZ24" s="387"/>
      <c r="NDA24" s="387"/>
      <c r="NDB24" s="387"/>
      <c r="NDC24" s="68"/>
      <c r="NDD24" s="68"/>
      <c r="NDE24" s="68"/>
      <c r="NDF24" s="68"/>
      <c r="NDG24" s="68"/>
      <c r="NDH24" s="112"/>
      <c r="NDI24" s="112"/>
      <c r="NDJ24" s="112"/>
      <c r="NEG24" s="5"/>
      <c r="NEH24" s="397"/>
      <c r="NEI24" s="397"/>
      <c r="NEJ24" s="397"/>
      <c r="NEK24" s="397"/>
      <c r="NEL24" s="397"/>
      <c r="NEM24" s="397"/>
      <c r="NEN24" s="397"/>
      <c r="NEO24" s="397"/>
      <c r="NEP24" s="397"/>
      <c r="NEQ24" s="397"/>
      <c r="NER24" s="397"/>
      <c r="NES24" s="397"/>
      <c r="NET24" s="397"/>
      <c r="NEU24" s="397"/>
      <c r="NEV24" s="397"/>
      <c r="NEW24" s="397"/>
      <c r="NEX24" s="397"/>
      <c r="NEY24" s="397"/>
      <c r="NEZ24" s="397"/>
      <c r="NFA24" s="397"/>
      <c r="NFB24" s="5"/>
      <c r="NFC24" s="5"/>
      <c r="NFD24" s="388"/>
      <c r="NFE24" s="387"/>
      <c r="NFF24" s="387"/>
      <c r="NFG24" s="387"/>
      <c r="NFH24" s="387"/>
      <c r="NFI24" s="387"/>
      <c r="NFJ24" s="387"/>
      <c r="NFK24" s="68"/>
      <c r="NFL24" s="68"/>
      <c r="NFM24" s="68"/>
      <c r="NFN24" s="68"/>
      <c r="NFO24" s="68"/>
      <c r="NFP24" s="112"/>
      <c r="NFQ24" s="112"/>
      <c r="NFR24" s="112"/>
      <c r="NGO24" s="5"/>
      <c r="NGP24" s="397"/>
      <c r="NGQ24" s="397"/>
      <c r="NGR24" s="397"/>
      <c r="NGS24" s="397"/>
      <c r="NGT24" s="397"/>
      <c r="NGU24" s="397"/>
      <c r="NGV24" s="397"/>
      <c r="NGW24" s="397"/>
      <c r="NGX24" s="397"/>
      <c r="NGY24" s="397"/>
      <c r="NGZ24" s="397"/>
      <c r="NHA24" s="397"/>
      <c r="NHB24" s="397"/>
      <c r="NHC24" s="397"/>
      <c r="NHD24" s="397"/>
      <c r="NHE24" s="397"/>
      <c r="NHF24" s="397"/>
      <c r="NHG24" s="397"/>
      <c r="NHH24" s="397"/>
      <c r="NHI24" s="397"/>
      <c r="NHJ24" s="5"/>
      <c r="NHK24" s="5"/>
      <c r="NHL24" s="388"/>
      <c r="NHM24" s="387"/>
      <c r="NHN24" s="387"/>
      <c r="NHO24" s="387"/>
      <c r="NHP24" s="387"/>
      <c r="NHQ24" s="387"/>
      <c r="NHR24" s="387"/>
      <c r="NHS24" s="68"/>
      <c r="NHT24" s="68"/>
      <c r="NHU24" s="68"/>
      <c r="NHV24" s="68"/>
      <c r="NHW24" s="68"/>
      <c r="NHX24" s="112"/>
      <c r="NHY24" s="112"/>
      <c r="NHZ24" s="112"/>
      <c r="NIW24" s="5"/>
      <c r="NIX24" s="397"/>
      <c r="NIY24" s="397"/>
      <c r="NIZ24" s="397"/>
      <c r="NJA24" s="397"/>
      <c r="NJB24" s="397"/>
      <c r="NJC24" s="397"/>
      <c r="NJD24" s="397"/>
      <c r="NJE24" s="397"/>
      <c r="NJF24" s="397"/>
      <c r="NJG24" s="397"/>
      <c r="NJH24" s="397"/>
      <c r="NJI24" s="397"/>
      <c r="NJJ24" s="397"/>
      <c r="NJK24" s="397"/>
      <c r="NJL24" s="397"/>
      <c r="NJM24" s="397"/>
      <c r="NJN24" s="397"/>
      <c r="NJO24" s="397"/>
      <c r="NJP24" s="397"/>
      <c r="NJQ24" s="397"/>
      <c r="NJR24" s="5"/>
      <c r="NJS24" s="5"/>
      <c r="NJT24" s="388"/>
      <c r="NJU24" s="387"/>
      <c r="NJV24" s="387"/>
      <c r="NJW24" s="387"/>
      <c r="NJX24" s="387"/>
      <c r="NJY24" s="387"/>
      <c r="NJZ24" s="387"/>
      <c r="NKA24" s="68"/>
      <c r="NKB24" s="68"/>
      <c r="NKC24" s="68"/>
      <c r="NKD24" s="68"/>
      <c r="NKE24" s="68"/>
      <c r="NKF24" s="112"/>
      <c r="NKG24" s="112"/>
      <c r="NKH24" s="112"/>
      <c r="NLE24" s="5"/>
      <c r="NLF24" s="397"/>
      <c r="NLG24" s="397"/>
      <c r="NLH24" s="397"/>
      <c r="NLI24" s="397"/>
      <c r="NLJ24" s="397"/>
      <c r="NLK24" s="397"/>
      <c r="NLL24" s="397"/>
      <c r="NLM24" s="397"/>
      <c r="NLN24" s="397"/>
      <c r="NLO24" s="397"/>
      <c r="NLP24" s="397"/>
      <c r="NLQ24" s="397"/>
      <c r="NLR24" s="397"/>
      <c r="NLS24" s="397"/>
      <c r="NLT24" s="397"/>
      <c r="NLU24" s="397"/>
      <c r="NLV24" s="397"/>
      <c r="NLW24" s="397"/>
      <c r="NLX24" s="397"/>
      <c r="NLY24" s="397"/>
      <c r="NLZ24" s="5"/>
      <c r="NMA24" s="5"/>
      <c r="NMB24" s="388"/>
      <c r="NMC24" s="387"/>
      <c r="NMD24" s="387"/>
      <c r="NME24" s="387"/>
      <c r="NMF24" s="387"/>
      <c r="NMG24" s="387"/>
      <c r="NMH24" s="387"/>
      <c r="NMI24" s="68"/>
      <c r="NMJ24" s="68"/>
      <c r="NMK24" s="68"/>
      <c r="NML24" s="68"/>
      <c r="NMM24" s="68"/>
      <c r="NMN24" s="112"/>
      <c r="NMO24" s="112"/>
      <c r="NMP24" s="112"/>
      <c r="NNM24" s="5"/>
      <c r="NNN24" s="397"/>
      <c r="NNO24" s="397"/>
      <c r="NNP24" s="397"/>
      <c r="NNQ24" s="397"/>
      <c r="NNR24" s="397"/>
      <c r="NNS24" s="397"/>
      <c r="NNT24" s="397"/>
      <c r="NNU24" s="397"/>
      <c r="NNV24" s="397"/>
      <c r="NNW24" s="397"/>
      <c r="NNX24" s="397"/>
      <c r="NNY24" s="397"/>
      <c r="NNZ24" s="397"/>
      <c r="NOA24" s="397"/>
      <c r="NOB24" s="397"/>
      <c r="NOC24" s="397"/>
      <c r="NOD24" s="397"/>
      <c r="NOE24" s="397"/>
      <c r="NOF24" s="397"/>
      <c r="NOG24" s="397"/>
      <c r="NOH24" s="5"/>
      <c r="NOI24" s="5"/>
      <c r="NOJ24" s="388"/>
      <c r="NOK24" s="387"/>
      <c r="NOL24" s="387"/>
      <c r="NOM24" s="387"/>
      <c r="NON24" s="387"/>
      <c r="NOO24" s="387"/>
      <c r="NOP24" s="387"/>
      <c r="NOQ24" s="68"/>
      <c r="NOR24" s="68"/>
      <c r="NOS24" s="68"/>
      <c r="NOT24" s="68"/>
      <c r="NOU24" s="68"/>
      <c r="NOV24" s="112"/>
      <c r="NOW24" s="112"/>
      <c r="NOX24" s="112"/>
      <c r="NPU24" s="5"/>
      <c r="NPV24" s="397"/>
      <c r="NPW24" s="397"/>
      <c r="NPX24" s="397"/>
      <c r="NPY24" s="397"/>
      <c r="NPZ24" s="397"/>
      <c r="NQA24" s="397"/>
      <c r="NQB24" s="397"/>
      <c r="NQC24" s="397"/>
      <c r="NQD24" s="397"/>
      <c r="NQE24" s="397"/>
      <c r="NQF24" s="397"/>
      <c r="NQG24" s="397"/>
      <c r="NQH24" s="397"/>
      <c r="NQI24" s="397"/>
      <c r="NQJ24" s="397"/>
      <c r="NQK24" s="397"/>
      <c r="NQL24" s="397"/>
      <c r="NQM24" s="397"/>
      <c r="NQN24" s="397"/>
      <c r="NQO24" s="397"/>
      <c r="NQP24" s="5"/>
      <c r="NQQ24" s="5"/>
      <c r="NQR24" s="388"/>
      <c r="NQS24" s="387"/>
      <c r="NQT24" s="387"/>
      <c r="NQU24" s="387"/>
      <c r="NQV24" s="387"/>
      <c r="NQW24" s="387"/>
      <c r="NQX24" s="387"/>
      <c r="NQY24" s="68"/>
      <c r="NQZ24" s="68"/>
      <c r="NRA24" s="68"/>
      <c r="NRB24" s="68"/>
      <c r="NRC24" s="68"/>
      <c r="NRD24" s="112"/>
      <c r="NRE24" s="112"/>
      <c r="NRF24" s="112"/>
      <c r="NSC24" s="5"/>
      <c r="NSD24" s="397"/>
      <c r="NSE24" s="397"/>
      <c r="NSF24" s="397"/>
      <c r="NSG24" s="397"/>
      <c r="NSH24" s="397"/>
      <c r="NSI24" s="397"/>
      <c r="NSJ24" s="397"/>
      <c r="NSK24" s="397"/>
      <c r="NSL24" s="397"/>
      <c r="NSM24" s="397"/>
      <c r="NSN24" s="397"/>
      <c r="NSO24" s="397"/>
      <c r="NSP24" s="397"/>
      <c r="NSQ24" s="397"/>
      <c r="NSR24" s="397"/>
      <c r="NSS24" s="397"/>
      <c r="NST24" s="397"/>
      <c r="NSU24" s="397"/>
      <c r="NSV24" s="397"/>
      <c r="NSW24" s="397"/>
      <c r="NSX24" s="5"/>
      <c r="NSY24" s="5"/>
      <c r="NSZ24" s="388"/>
      <c r="NTA24" s="387"/>
      <c r="NTB24" s="387"/>
      <c r="NTC24" s="387"/>
      <c r="NTD24" s="387"/>
      <c r="NTE24" s="387"/>
      <c r="NTF24" s="387"/>
      <c r="NTG24" s="68"/>
      <c r="NTH24" s="68"/>
      <c r="NTI24" s="68"/>
      <c r="NTJ24" s="68"/>
      <c r="NTK24" s="68"/>
      <c r="NTL24" s="112"/>
      <c r="NTM24" s="112"/>
      <c r="NTN24" s="112"/>
      <c r="NUK24" s="5"/>
      <c r="NUL24" s="397"/>
      <c r="NUM24" s="397"/>
      <c r="NUN24" s="397"/>
      <c r="NUO24" s="397"/>
      <c r="NUP24" s="397"/>
      <c r="NUQ24" s="397"/>
      <c r="NUR24" s="397"/>
      <c r="NUS24" s="397"/>
      <c r="NUT24" s="397"/>
      <c r="NUU24" s="397"/>
      <c r="NUV24" s="397"/>
      <c r="NUW24" s="397"/>
      <c r="NUX24" s="397"/>
      <c r="NUY24" s="397"/>
      <c r="NUZ24" s="397"/>
      <c r="NVA24" s="397"/>
      <c r="NVB24" s="397"/>
      <c r="NVC24" s="397"/>
      <c r="NVD24" s="397"/>
      <c r="NVE24" s="397"/>
      <c r="NVF24" s="5"/>
      <c r="NVG24" s="5"/>
      <c r="NVH24" s="388"/>
      <c r="NVI24" s="387"/>
      <c r="NVJ24" s="387"/>
      <c r="NVK24" s="387"/>
      <c r="NVL24" s="387"/>
      <c r="NVM24" s="387"/>
      <c r="NVN24" s="387"/>
      <c r="NVO24" s="68"/>
      <c r="NVP24" s="68"/>
      <c r="NVQ24" s="68"/>
      <c r="NVR24" s="68"/>
      <c r="NVS24" s="68"/>
      <c r="NVT24" s="112"/>
      <c r="NVU24" s="112"/>
      <c r="NVV24" s="112"/>
      <c r="NWS24" s="5"/>
      <c r="NWT24" s="397"/>
      <c r="NWU24" s="397"/>
      <c r="NWV24" s="397"/>
      <c r="NWW24" s="397"/>
      <c r="NWX24" s="397"/>
      <c r="NWY24" s="397"/>
      <c r="NWZ24" s="397"/>
      <c r="NXA24" s="397"/>
      <c r="NXB24" s="397"/>
      <c r="NXC24" s="397"/>
      <c r="NXD24" s="397"/>
      <c r="NXE24" s="397"/>
      <c r="NXF24" s="397"/>
      <c r="NXG24" s="397"/>
      <c r="NXH24" s="397"/>
      <c r="NXI24" s="397"/>
      <c r="NXJ24" s="397"/>
      <c r="NXK24" s="397"/>
      <c r="NXL24" s="397"/>
      <c r="NXM24" s="397"/>
      <c r="NXN24" s="5"/>
      <c r="NXO24" s="5"/>
      <c r="NXP24" s="388"/>
      <c r="NXQ24" s="387"/>
      <c r="NXR24" s="387"/>
      <c r="NXS24" s="387"/>
      <c r="NXT24" s="387"/>
      <c r="NXU24" s="387"/>
      <c r="NXV24" s="387"/>
      <c r="NXW24" s="68"/>
      <c r="NXX24" s="68"/>
      <c r="NXY24" s="68"/>
      <c r="NXZ24" s="68"/>
      <c r="NYA24" s="68"/>
      <c r="NYB24" s="112"/>
      <c r="NYC24" s="112"/>
      <c r="NYD24" s="112"/>
      <c r="NZA24" s="5"/>
      <c r="NZB24" s="397"/>
      <c r="NZC24" s="397"/>
      <c r="NZD24" s="397"/>
      <c r="NZE24" s="397"/>
      <c r="NZF24" s="397"/>
      <c r="NZG24" s="397"/>
      <c r="NZH24" s="397"/>
      <c r="NZI24" s="397"/>
      <c r="NZJ24" s="397"/>
      <c r="NZK24" s="397"/>
      <c r="NZL24" s="397"/>
      <c r="NZM24" s="397"/>
      <c r="NZN24" s="397"/>
      <c r="NZO24" s="397"/>
      <c r="NZP24" s="397"/>
      <c r="NZQ24" s="397"/>
      <c r="NZR24" s="397"/>
      <c r="NZS24" s="397"/>
      <c r="NZT24" s="397"/>
      <c r="NZU24" s="397"/>
      <c r="NZV24" s="5"/>
      <c r="NZW24" s="5"/>
      <c r="NZX24" s="388"/>
      <c r="NZY24" s="387"/>
      <c r="NZZ24" s="387"/>
      <c r="OAA24" s="387"/>
      <c r="OAB24" s="387"/>
      <c r="OAC24" s="387"/>
      <c r="OAD24" s="387"/>
      <c r="OAE24" s="68"/>
      <c r="OAF24" s="68"/>
      <c r="OAG24" s="68"/>
      <c r="OAH24" s="68"/>
      <c r="OAI24" s="68"/>
      <c r="OAJ24" s="112"/>
      <c r="OAK24" s="112"/>
      <c r="OAL24" s="112"/>
      <c r="OBI24" s="5"/>
      <c r="OBJ24" s="397"/>
      <c r="OBK24" s="397"/>
      <c r="OBL24" s="397"/>
      <c r="OBM24" s="397"/>
      <c r="OBN24" s="397"/>
      <c r="OBO24" s="397"/>
      <c r="OBP24" s="397"/>
      <c r="OBQ24" s="397"/>
      <c r="OBR24" s="397"/>
      <c r="OBS24" s="397"/>
      <c r="OBT24" s="397"/>
      <c r="OBU24" s="397"/>
      <c r="OBV24" s="397"/>
      <c r="OBW24" s="397"/>
      <c r="OBX24" s="397"/>
      <c r="OBY24" s="397"/>
      <c r="OBZ24" s="397"/>
      <c r="OCA24" s="397"/>
      <c r="OCB24" s="397"/>
      <c r="OCC24" s="397"/>
      <c r="OCD24" s="5"/>
      <c r="OCE24" s="5"/>
      <c r="OCF24" s="388"/>
      <c r="OCG24" s="387"/>
      <c r="OCH24" s="387"/>
      <c r="OCI24" s="387"/>
      <c r="OCJ24" s="387"/>
      <c r="OCK24" s="387"/>
      <c r="OCL24" s="387"/>
      <c r="OCM24" s="68"/>
      <c r="OCN24" s="68"/>
      <c r="OCO24" s="68"/>
      <c r="OCP24" s="68"/>
      <c r="OCQ24" s="68"/>
      <c r="OCR24" s="112"/>
      <c r="OCS24" s="112"/>
      <c r="OCT24" s="112"/>
      <c r="ODQ24" s="5"/>
      <c r="ODR24" s="397"/>
      <c r="ODS24" s="397"/>
      <c r="ODT24" s="397"/>
      <c r="ODU24" s="397"/>
      <c r="ODV24" s="397"/>
      <c r="ODW24" s="397"/>
      <c r="ODX24" s="397"/>
      <c r="ODY24" s="397"/>
      <c r="ODZ24" s="397"/>
      <c r="OEA24" s="397"/>
      <c r="OEB24" s="397"/>
      <c r="OEC24" s="397"/>
      <c r="OED24" s="397"/>
      <c r="OEE24" s="397"/>
      <c r="OEF24" s="397"/>
      <c r="OEG24" s="397"/>
      <c r="OEH24" s="397"/>
      <c r="OEI24" s="397"/>
      <c r="OEJ24" s="397"/>
      <c r="OEK24" s="397"/>
      <c r="OEL24" s="5"/>
      <c r="OEM24" s="5"/>
      <c r="OEN24" s="388"/>
      <c r="OEO24" s="387"/>
      <c r="OEP24" s="387"/>
      <c r="OEQ24" s="387"/>
      <c r="OER24" s="387"/>
      <c r="OES24" s="387"/>
      <c r="OET24" s="387"/>
      <c r="OEU24" s="68"/>
      <c r="OEV24" s="68"/>
      <c r="OEW24" s="68"/>
      <c r="OEX24" s="68"/>
      <c r="OEY24" s="68"/>
      <c r="OEZ24" s="112"/>
      <c r="OFA24" s="112"/>
      <c r="OFB24" s="112"/>
      <c r="OFY24" s="5"/>
      <c r="OFZ24" s="397"/>
      <c r="OGA24" s="397"/>
      <c r="OGB24" s="397"/>
      <c r="OGC24" s="397"/>
      <c r="OGD24" s="397"/>
      <c r="OGE24" s="397"/>
      <c r="OGF24" s="397"/>
      <c r="OGG24" s="397"/>
      <c r="OGH24" s="397"/>
      <c r="OGI24" s="397"/>
      <c r="OGJ24" s="397"/>
      <c r="OGK24" s="397"/>
      <c r="OGL24" s="397"/>
      <c r="OGM24" s="397"/>
      <c r="OGN24" s="397"/>
      <c r="OGO24" s="397"/>
      <c r="OGP24" s="397"/>
      <c r="OGQ24" s="397"/>
      <c r="OGR24" s="397"/>
      <c r="OGS24" s="397"/>
      <c r="OGT24" s="5"/>
      <c r="OGU24" s="5"/>
      <c r="OGV24" s="388"/>
      <c r="OGW24" s="387"/>
      <c r="OGX24" s="387"/>
      <c r="OGY24" s="387"/>
      <c r="OGZ24" s="387"/>
      <c r="OHA24" s="387"/>
      <c r="OHB24" s="387"/>
      <c r="OHC24" s="68"/>
      <c r="OHD24" s="68"/>
      <c r="OHE24" s="68"/>
      <c r="OHF24" s="68"/>
      <c r="OHG24" s="68"/>
      <c r="OHH24" s="112"/>
      <c r="OHI24" s="112"/>
      <c r="OHJ24" s="112"/>
      <c r="OIG24" s="5"/>
      <c r="OIH24" s="397"/>
      <c r="OII24" s="397"/>
      <c r="OIJ24" s="397"/>
      <c r="OIK24" s="397"/>
      <c r="OIL24" s="397"/>
      <c r="OIM24" s="397"/>
      <c r="OIN24" s="397"/>
      <c r="OIO24" s="397"/>
      <c r="OIP24" s="397"/>
      <c r="OIQ24" s="397"/>
      <c r="OIR24" s="397"/>
      <c r="OIS24" s="397"/>
      <c r="OIT24" s="397"/>
      <c r="OIU24" s="397"/>
      <c r="OIV24" s="397"/>
      <c r="OIW24" s="397"/>
      <c r="OIX24" s="397"/>
      <c r="OIY24" s="397"/>
      <c r="OIZ24" s="397"/>
      <c r="OJA24" s="397"/>
      <c r="OJB24" s="5"/>
      <c r="OJC24" s="5"/>
      <c r="OJD24" s="388"/>
      <c r="OJE24" s="387"/>
      <c r="OJF24" s="387"/>
      <c r="OJG24" s="387"/>
      <c r="OJH24" s="387"/>
      <c r="OJI24" s="387"/>
      <c r="OJJ24" s="387"/>
      <c r="OJK24" s="68"/>
      <c r="OJL24" s="68"/>
      <c r="OJM24" s="68"/>
      <c r="OJN24" s="68"/>
      <c r="OJO24" s="68"/>
      <c r="OJP24" s="112"/>
      <c r="OJQ24" s="112"/>
      <c r="OJR24" s="112"/>
      <c r="OKO24" s="5"/>
      <c r="OKP24" s="397"/>
      <c r="OKQ24" s="397"/>
      <c r="OKR24" s="397"/>
      <c r="OKS24" s="397"/>
      <c r="OKT24" s="397"/>
      <c r="OKU24" s="397"/>
      <c r="OKV24" s="397"/>
      <c r="OKW24" s="397"/>
      <c r="OKX24" s="397"/>
      <c r="OKY24" s="397"/>
      <c r="OKZ24" s="397"/>
      <c r="OLA24" s="397"/>
      <c r="OLB24" s="397"/>
      <c r="OLC24" s="397"/>
      <c r="OLD24" s="397"/>
      <c r="OLE24" s="397"/>
      <c r="OLF24" s="397"/>
      <c r="OLG24" s="397"/>
      <c r="OLH24" s="397"/>
      <c r="OLI24" s="397"/>
      <c r="OLJ24" s="5"/>
      <c r="OLK24" s="5"/>
      <c r="OLL24" s="388"/>
      <c r="OLM24" s="387"/>
      <c r="OLN24" s="387"/>
      <c r="OLO24" s="387"/>
      <c r="OLP24" s="387"/>
      <c r="OLQ24" s="387"/>
      <c r="OLR24" s="387"/>
      <c r="OLS24" s="68"/>
      <c r="OLT24" s="68"/>
      <c r="OLU24" s="68"/>
      <c r="OLV24" s="68"/>
      <c r="OLW24" s="68"/>
      <c r="OLX24" s="112"/>
      <c r="OLY24" s="112"/>
      <c r="OLZ24" s="112"/>
      <c r="OMW24" s="5"/>
      <c r="OMX24" s="397"/>
      <c r="OMY24" s="397"/>
      <c r="OMZ24" s="397"/>
      <c r="ONA24" s="397"/>
      <c r="ONB24" s="397"/>
      <c r="ONC24" s="397"/>
      <c r="OND24" s="397"/>
      <c r="ONE24" s="397"/>
      <c r="ONF24" s="397"/>
      <c r="ONG24" s="397"/>
      <c r="ONH24" s="397"/>
      <c r="ONI24" s="397"/>
      <c r="ONJ24" s="397"/>
      <c r="ONK24" s="397"/>
      <c r="ONL24" s="397"/>
      <c r="ONM24" s="397"/>
      <c r="ONN24" s="397"/>
      <c r="ONO24" s="397"/>
      <c r="ONP24" s="397"/>
      <c r="ONQ24" s="397"/>
      <c r="ONR24" s="5"/>
      <c r="ONS24" s="5"/>
      <c r="ONT24" s="388"/>
      <c r="ONU24" s="387"/>
      <c r="ONV24" s="387"/>
      <c r="ONW24" s="387"/>
      <c r="ONX24" s="387"/>
      <c r="ONY24" s="387"/>
      <c r="ONZ24" s="387"/>
      <c r="OOA24" s="68"/>
      <c r="OOB24" s="68"/>
      <c r="OOC24" s="68"/>
      <c r="OOD24" s="68"/>
      <c r="OOE24" s="68"/>
      <c r="OOF24" s="112"/>
      <c r="OOG24" s="112"/>
      <c r="OOH24" s="112"/>
      <c r="OPE24" s="5"/>
      <c r="OPF24" s="397"/>
      <c r="OPG24" s="397"/>
      <c r="OPH24" s="397"/>
      <c r="OPI24" s="397"/>
      <c r="OPJ24" s="397"/>
      <c r="OPK24" s="397"/>
      <c r="OPL24" s="397"/>
      <c r="OPM24" s="397"/>
      <c r="OPN24" s="397"/>
      <c r="OPO24" s="397"/>
      <c r="OPP24" s="397"/>
      <c r="OPQ24" s="397"/>
      <c r="OPR24" s="397"/>
      <c r="OPS24" s="397"/>
      <c r="OPT24" s="397"/>
      <c r="OPU24" s="397"/>
      <c r="OPV24" s="397"/>
      <c r="OPW24" s="397"/>
      <c r="OPX24" s="397"/>
      <c r="OPY24" s="397"/>
      <c r="OPZ24" s="5"/>
      <c r="OQA24" s="5"/>
      <c r="OQB24" s="388"/>
      <c r="OQC24" s="387"/>
      <c r="OQD24" s="387"/>
      <c r="OQE24" s="387"/>
      <c r="OQF24" s="387"/>
      <c r="OQG24" s="387"/>
      <c r="OQH24" s="387"/>
      <c r="OQI24" s="68"/>
      <c r="OQJ24" s="68"/>
      <c r="OQK24" s="68"/>
      <c r="OQL24" s="68"/>
      <c r="OQM24" s="68"/>
      <c r="OQN24" s="112"/>
      <c r="OQO24" s="112"/>
      <c r="OQP24" s="112"/>
      <c r="ORM24" s="5"/>
      <c r="ORN24" s="397"/>
      <c r="ORO24" s="397"/>
      <c r="ORP24" s="397"/>
      <c r="ORQ24" s="397"/>
      <c r="ORR24" s="397"/>
      <c r="ORS24" s="397"/>
      <c r="ORT24" s="397"/>
      <c r="ORU24" s="397"/>
      <c r="ORV24" s="397"/>
      <c r="ORW24" s="397"/>
      <c r="ORX24" s="397"/>
      <c r="ORY24" s="397"/>
      <c r="ORZ24" s="397"/>
      <c r="OSA24" s="397"/>
      <c r="OSB24" s="397"/>
      <c r="OSC24" s="397"/>
      <c r="OSD24" s="397"/>
      <c r="OSE24" s="397"/>
      <c r="OSF24" s="397"/>
      <c r="OSG24" s="397"/>
      <c r="OSH24" s="5"/>
      <c r="OSI24" s="5"/>
      <c r="OSJ24" s="388"/>
      <c r="OSK24" s="387"/>
      <c r="OSL24" s="387"/>
      <c r="OSM24" s="387"/>
      <c r="OSN24" s="387"/>
      <c r="OSO24" s="387"/>
      <c r="OSP24" s="387"/>
      <c r="OSQ24" s="68"/>
      <c r="OSR24" s="68"/>
      <c r="OSS24" s="68"/>
      <c r="OST24" s="68"/>
      <c r="OSU24" s="68"/>
      <c r="OSV24" s="112"/>
      <c r="OSW24" s="112"/>
      <c r="OSX24" s="112"/>
      <c r="OTU24" s="5"/>
      <c r="OTV24" s="397"/>
      <c r="OTW24" s="397"/>
      <c r="OTX24" s="397"/>
      <c r="OTY24" s="397"/>
      <c r="OTZ24" s="397"/>
      <c r="OUA24" s="397"/>
      <c r="OUB24" s="397"/>
      <c r="OUC24" s="397"/>
      <c r="OUD24" s="397"/>
      <c r="OUE24" s="397"/>
      <c r="OUF24" s="397"/>
      <c r="OUG24" s="397"/>
      <c r="OUH24" s="397"/>
      <c r="OUI24" s="397"/>
      <c r="OUJ24" s="397"/>
      <c r="OUK24" s="397"/>
      <c r="OUL24" s="397"/>
      <c r="OUM24" s="397"/>
      <c r="OUN24" s="397"/>
      <c r="OUO24" s="397"/>
      <c r="OUP24" s="5"/>
      <c r="OUQ24" s="5"/>
      <c r="OUR24" s="388"/>
      <c r="OUS24" s="387"/>
      <c r="OUT24" s="387"/>
      <c r="OUU24" s="387"/>
      <c r="OUV24" s="387"/>
      <c r="OUW24" s="387"/>
      <c r="OUX24" s="387"/>
      <c r="OUY24" s="68"/>
      <c r="OUZ24" s="68"/>
      <c r="OVA24" s="68"/>
      <c r="OVB24" s="68"/>
      <c r="OVC24" s="68"/>
      <c r="OVD24" s="112"/>
      <c r="OVE24" s="112"/>
      <c r="OVF24" s="112"/>
      <c r="OWC24" s="5"/>
      <c r="OWD24" s="397"/>
      <c r="OWE24" s="397"/>
      <c r="OWF24" s="397"/>
      <c r="OWG24" s="397"/>
      <c r="OWH24" s="397"/>
      <c r="OWI24" s="397"/>
      <c r="OWJ24" s="397"/>
      <c r="OWK24" s="397"/>
      <c r="OWL24" s="397"/>
      <c r="OWM24" s="397"/>
      <c r="OWN24" s="397"/>
      <c r="OWO24" s="397"/>
      <c r="OWP24" s="397"/>
      <c r="OWQ24" s="397"/>
      <c r="OWR24" s="397"/>
      <c r="OWS24" s="397"/>
      <c r="OWT24" s="397"/>
      <c r="OWU24" s="397"/>
      <c r="OWV24" s="397"/>
      <c r="OWW24" s="397"/>
      <c r="OWX24" s="5"/>
      <c r="OWY24" s="5"/>
      <c r="OWZ24" s="388"/>
      <c r="OXA24" s="387"/>
      <c r="OXB24" s="387"/>
      <c r="OXC24" s="387"/>
      <c r="OXD24" s="387"/>
      <c r="OXE24" s="387"/>
      <c r="OXF24" s="387"/>
      <c r="OXG24" s="68"/>
      <c r="OXH24" s="68"/>
      <c r="OXI24" s="68"/>
      <c r="OXJ24" s="68"/>
      <c r="OXK24" s="68"/>
      <c r="OXL24" s="112"/>
      <c r="OXM24" s="112"/>
      <c r="OXN24" s="112"/>
      <c r="OYK24" s="5"/>
      <c r="OYL24" s="397"/>
      <c r="OYM24" s="397"/>
      <c r="OYN24" s="397"/>
      <c r="OYO24" s="397"/>
      <c r="OYP24" s="397"/>
      <c r="OYQ24" s="397"/>
      <c r="OYR24" s="397"/>
      <c r="OYS24" s="397"/>
      <c r="OYT24" s="397"/>
      <c r="OYU24" s="397"/>
      <c r="OYV24" s="397"/>
      <c r="OYW24" s="397"/>
      <c r="OYX24" s="397"/>
      <c r="OYY24" s="397"/>
      <c r="OYZ24" s="397"/>
      <c r="OZA24" s="397"/>
      <c r="OZB24" s="397"/>
      <c r="OZC24" s="397"/>
      <c r="OZD24" s="397"/>
      <c r="OZE24" s="397"/>
      <c r="OZF24" s="5"/>
      <c r="OZG24" s="5"/>
      <c r="OZH24" s="388"/>
      <c r="OZI24" s="387"/>
      <c r="OZJ24" s="387"/>
      <c r="OZK24" s="387"/>
      <c r="OZL24" s="387"/>
      <c r="OZM24" s="387"/>
      <c r="OZN24" s="387"/>
      <c r="OZO24" s="68"/>
      <c r="OZP24" s="68"/>
      <c r="OZQ24" s="68"/>
      <c r="OZR24" s="68"/>
      <c r="OZS24" s="68"/>
      <c r="OZT24" s="112"/>
      <c r="OZU24" s="112"/>
      <c r="OZV24" s="112"/>
      <c r="PAS24" s="5"/>
      <c r="PAT24" s="397"/>
      <c r="PAU24" s="397"/>
      <c r="PAV24" s="397"/>
      <c r="PAW24" s="397"/>
      <c r="PAX24" s="397"/>
      <c r="PAY24" s="397"/>
      <c r="PAZ24" s="397"/>
      <c r="PBA24" s="397"/>
      <c r="PBB24" s="397"/>
      <c r="PBC24" s="397"/>
      <c r="PBD24" s="397"/>
      <c r="PBE24" s="397"/>
      <c r="PBF24" s="397"/>
      <c r="PBG24" s="397"/>
      <c r="PBH24" s="397"/>
      <c r="PBI24" s="397"/>
      <c r="PBJ24" s="397"/>
      <c r="PBK24" s="397"/>
      <c r="PBL24" s="397"/>
      <c r="PBM24" s="397"/>
      <c r="PBN24" s="5"/>
      <c r="PBO24" s="5"/>
      <c r="PBP24" s="388"/>
      <c r="PBQ24" s="387"/>
      <c r="PBR24" s="387"/>
      <c r="PBS24" s="387"/>
      <c r="PBT24" s="387"/>
      <c r="PBU24" s="387"/>
      <c r="PBV24" s="387"/>
      <c r="PBW24" s="68"/>
      <c r="PBX24" s="68"/>
      <c r="PBY24" s="68"/>
      <c r="PBZ24" s="68"/>
      <c r="PCA24" s="68"/>
      <c r="PCB24" s="112"/>
      <c r="PCC24" s="112"/>
      <c r="PCD24" s="112"/>
      <c r="PDA24" s="5"/>
      <c r="PDB24" s="397"/>
      <c r="PDC24" s="397"/>
      <c r="PDD24" s="397"/>
      <c r="PDE24" s="397"/>
      <c r="PDF24" s="397"/>
      <c r="PDG24" s="397"/>
      <c r="PDH24" s="397"/>
      <c r="PDI24" s="397"/>
      <c r="PDJ24" s="397"/>
      <c r="PDK24" s="397"/>
      <c r="PDL24" s="397"/>
      <c r="PDM24" s="397"/>
      <c r="PDN24" s="397"/>
      <c r="PDO24" s="397"/>
      <c r="PDP24" s="397"/>
      <c r="PDQ24" s="397"/>
      <c r="PDR24" s="397"/>
      <c r="PDS24" s="397"/>
      <c r="PDT24" s="397"/>
      <c r="PDU24" s="397"/>
      <c r="PDV24" s="5"/>
      <c r="PDW24" s="5"/>
      <c r="PDX24" s="388"/>
      <c r="PDY24" s="387"/>
      <c r="PDZ24" s="387"/>
      <c r="PEA24" s="387"/>
      <c r="PEB24" s="387"/>
      <c r="PEC24" s="387"/>
      <c r="PED24" s="387"/>
      <c r="PEE24" s="68"/>
      <c r="PEF24" s="68"/>
      <c r="PEG24" s="68"/>
      <c r="PEH24" s="68"/>
      <c r="PEI24" s="68"/>
      <c r="PEJ24" s="112"/>
      <c r="PEK24" s="112"/>
      <c r="PEL24" s="112"/>
      <c r="PFI24" s="5"/>
      <c r="PFJ24" s="397"/>
      <c r="PFK24" s="397"/>
      <c r="PFL24" s="397"/>
      <c r="PFM24" s="397"/>
      <c r="PFN24" s="397"/>
      <c r="PFO24" s="397"/>
      <c r="PFP24" s="397"/>
      <c r="PFQ24" s="397"/>
      <c r="PFR24" s="397"/>
      <c r="PFS24" s="397"/>
      <c r="PFT24" s="397"/>
      <c r="PFU24" s="397"/>
      <c r="PFV24" s="397"/>
      <c r="PFW24" s="397"/>
      <c r="PFX24" s="397"/>
      <c r="PFY24" s="397"/>
      <c r="PFZ24" s="397"/>
      <c r="PGA24" s="397"/>
      <c r="PGB24" s="397"/>
      <c r="PGC24" s="397"/>
      <c r="PGD24" s="5"/>
      <c r="PGE24" s="5"/>
      <c r="PGF24" s="388"/>
      <c r="PGG24" s="387"/>
      <c r="PGH24" s="387"/>
      <c r="PGI24" s="387"/>
      <c r="PGJ24" s="387"/>
      <c r="PGK24" s="387"/>
      <c r="PGL24" s="387"/>
      <c r="PGM24" s="68"/>
      <c r="PGN24" s="68"/>
      <c r="PGO24" s="68"/>
      <c r="PGP24" s="68"/>
      <c r="PGQ24" s="68"/>
      <c r="PGR24" s="112"/>
      <c r="PGS24" s="112"/>
      <c r="PGT24" s="112"/>
      <c r="PHQ24" s="5"/>
      <c r="PHR24" s="397"/>
      <c r="PHS24" s="397"/>
      <c r="PHT24" s="397"/>
      <c r="PHU24" s="397"/>
      <c r="PHV24" s="397"/>
      <c r="PHW24" s="397"/>
      <c r="PHX24" s="397"/>
      <c r="PHY24" s="397"/>
      <c r="PHZ24" s="397"/>
      <c r="PIA24" s="397"/>
      <c r="PIB24" s="397"/>
      <c r="PIC24" s="397"/>
      <c r="PID24" s="397"/>
      <c r="PIE24" s="397"/>
      <c r="PIF24" s="397"/>
      <c r="PIG24" s="397"/>
      <c r="PIH24" s="397"/>
      <c r="PII24" s="397"/>
      <c r="PIJ24" s="397"/>
      <c r="PIK24" s="397"/>
      <c r="PIL24" s="5"/>
      <c r="PIM24" s="5"/>
      <c r="PIN24" s="388"/>
      <c r="PIO24" s="387"/>
      <c r="PIP24" s="387"/>
      <c r="PIQ24" s="387"/>
      <c r="PIR24" s="387"/>
      <c r="PIS24" s="387"/>
      <c r="PIT24" s="387"/>
      <c r="PIU24" s="68"/>
      <c r="PIV24" s="68"/>
      <c r="PIW24" s="68"/>
      <c r="PIX24" s="68"/>
      <c r="PIY24" s="68"/>
      <c r="PIZ24" s="112"/>
      <c r="PJA24" s="112"/>
      <c r="PJB24" s="112"/>
      <c r="PJY24" s="5"/>
      <c r="PJZ24" s="397"/>
      <c r="PKA24" s="397"/>
      <c r="PKB24" s="397"/>
      <c r="PKC24" s="397"/>
      <c r="PKD24" s="397"/>
      <c r="PKE24" s="397"/>
      <c r="PKF24" s="397"/>
      <c r="PKG24" s="397"/>
      <c r="PKH24" s="397"/>
      <c r="PKI24" s="397"/>
      <c r="PKJ24" s="397"/>
      <c r="PKK24" s="397"/>
      <c r="PKL24" s="397"/>
      <c r="PKM24" s="397"/>
      <c r="PKN24" s="397"/>
      <c r="PKO24" s="397"/>
      <c r="PKP24" s="397"/>
      <c r="PKQ24" s="397"/>
      <c r="PKR24" s="397"/>
      <c r="PKS24" s="397"/>
      <c r="PKT24" s="5"/>
      <c r="PKU24" s="5"/>
      <c r="PKV24" s="388"/>
      <c r="PKW24" s="387"/>
      <c r="PKX24" s="387"/>
      <c r="PKY24" s="387"/>
      <c r="PKZ24" s="387"/>
      <c r="PLA24" s="387"/>
      <c r="PLB24" s="387"/>
      <c r="PLC24" s="68"/>
      <c r="PLD24" s="68"/>
      <c r="PLE24" s="68"/>
      <c r="PLF24" s="68"/>
      <c r="PLG24" s="68"/>
      <c r="PLH24" s="112"/>
      <c r="PLI24" s="112"/>
      <c r="PLJ24" s="112"/>
      <c r="PMG24" s="5"/>
      <c r="PMH24" s="397"/>
      <c r="PMI24" s="397"/>
      <c r="PMJ24" s="397"/>
      <c r="PMK24" s="397"/>
      <c r="PML24" s="397"/>
      <c r="PMM24" s="397"/>
      <c r="PMN24" s="397"/>
      <c r="PMO24" s="397"/>
      <c r="PMP24" s="397"/>
      <c r="PMQ24" s="397"/>
      <c r="PMR24" s="397"/>
      <c r="PMS24" s="397"/>
      <c r="PMT24" s="397"/>
      <c r="PMU24" s="397"/>
      <c r="PMV24" s="397"/>
      <c r="PMW24" s="397"/>
      <c r="PMX24" s="397"/>
      <c r="PMY24" s="397"/>
      <c r="PMZ24" s="397"/>
      <c r="PNA24" s="397"/>
      <c r="PNB24" s="5"/>
      <c r="PNC24" s="5"/>
      <c r="PND24" s="388"/>
      <c r="PNE24" s="387"/>
      <c r="PNF24" s="387"/>
      <c r="PNG24" s="387"/>
      <c r="PNH24" s="387"/>
      <c r="PNI24" s="387"/>
      <c r="PNJ24" s="387"/>
      <c r="PNK24" s="68"/>
      <c r="PNL24" s="68"/>
      <c r="PNM24" s="68"/>
      <c r="PNN24" s="68"/>
      <c r="PNO24" s="68"/>
      <c r="PNP24" s="112"/>
      <c r="PNQ24" s="112"/>
      <c r="PNR24" s="112"/>
      <c r="POO24" s="5"/>
      <c r="POP24" s="397"/>
      <c r="POQ24" s="397"/>
      <c r="POR24" s="397"/>
      <c r="POS24" s="397"/>
      <c r="POT24" s="397"/>
      <c r="POU24" s="397"/>
      <c r="POV24" s="397"/>
      <c r="POW24" s="397"/>
      <c r="POX24" s="397"/>
      <c r="POY24" s="397"/>
      <c r="POZ24" s="397"/>
      <c r="PPA24" s="397"/>
      <c r="PPB24" s="397"/>
      <c r="PPC24" s="397"/>
      <c r="PPD24" s="397"/>
      <c r="PPE24" s="397"/>
      <c r="PPF24" s="397"/>
      <c r="PPG24" s="397"/>
      <c r="PPH24" s="397"/>
      <c r="PPI24" s="397"/>
      <c r="PPJ24" s="5"/>
      <c r="PPK24" s="5"/>
      <c r="PPL24" s="388"/>
      <c r="PPM24" s="387"/>
      <c r="PPN24" s="387"/>
      <c r="PPO24" s="387"/>
      <c r="PPP24" s="387"/>
      <c r="PPQ24" s="387"/>
      <c r="PPR24" s="387"/>
      <c r="PPS24" s="68"/>
      <c r="PPT24" s="68"/>
      <c r="PPU24" s="68"/>
      <c r="PPV24" s="68"/>
      <c r="PPW24" s="68"/>
      <c r="PPX24" s="112"/>
      <c r="PPY24" s="112"/>
      <c r="PPZ24" s="112"/>
      <c r="PQW24" s="5"/>
      <c r="PQX24" s="397"/>
      <c r="PQY24" s="397"/>
      <c r="PQZ24" s="397"/>
      <c r="PRA24" s="397"/>
      <c r="PRB24" s="397"/>
      <c r="PRC24" s="397"/>
      <c r="PRD24" s="397"/>
      <c r="PRE24" s="397"/>
      <c r="PRF24" s="397"/>
      <c r="PRG24" s="397"/>
      <c r="PRH24" s="397"/>
      <c r="PRI24" s="397"/>
      <c r="PRJ24" s="397"/>
      <c r="PRK24" s="397"/>
      <c r="PRL24" s="397"/>
      <c r="PRM24" s="397"/>
      <c r="PRN24" s="397"/>
      <c r="PRO24" s="397"/>
      <c r="PRP24" s="397"/>
      <c r="PRQ24" s="397"/>
      <c r="PRR24" s="5"/>
      <c r="PRS24" s="5"/>
      <c r="PRT24" s="388"/>
      <c r="PRU24" s="387"/>
      <c r="PRV24" s="387"/>
      <c r="PRW24" s="387"/>
      <c r="PRX24" s="387"/>
      <c r="PRY24" s="387"/>
      <c r="PRZ24" s="387"/>
      <c r="PSA24" s="68"/>
      <c r="PSB24" s="68"/>
      <c r="PSC24" s="68"/>
      <c r="PSD24" s="68"/>
      <c r="PSE24" s="68"/>
      <c r="PSF24" s="112"/>
      <c r="PSG24" s="112"/>
      <c r="PSH24" s="112"/>
      <c r="PTE24" s="5"/>
      <c r="PTF24" s="397"/>
      <c r="PTG24" s="397"/>
      <c r="PTH24" s="397"/>
      <c r="PTI24" s="397"/>
      <c r="PTJ24" s="397"/>
      <c r="PTK24" s="397"/>
      <c r="PTL24" s="397"/>
      <c r="PTM24" s="397"/>
      <c r="PTN24" s="397"/>
      <c r="PTO24" s="397"/>
      <c r="PTP24" s="397"/>
      <c r="PTQ24" s="397"/>
      <c r="PTR24" s="397"/>
      <c r="PTS24" s="397"/>
      <c r="PTT24" s="397"/>
      <c r="PTU24" s="397"/>
      <c r="PTV24" s="397"/>
      <c r="PTW24" s="397"/>
      <c r="PTX24" s="397"/>
      <c r="PTY24" s="397"/>
      <c r="PTZ24" s="5"/>
      <c r="PUA24" s="5"/>
      <c r="PUB24" s="388"/>
      <c r="PUC24" s="387"/>
      <c r="PUD24" s="387"/>
      <c r="PUE24" s="387"/>
      <c r="PUF24" s="387"/>
      <c r="PUG24" s="387"/>
      <c r="PUH24" s="387"/>
      <c r="PUI24" s="68"/>
      <c r="PUJ24" s="68"/>
      <c r="PUK24" s="68"/>
      <c r="PUL24" s="68"/>
      <c r="PUM24" s="68"/>
      <c r="PUN24" s="112"/>
      <c r="PUO24" s="112"/>
      <c r="PUP24" s="112"/>
      <c r="PVM24" s="5"/>
      <c r="PVN24" s="397"/>
      <c r="PVO24" s="397"/>
      <c r="PVP24" s="397"/>
      <c r="PVQ24" s="397"/>
      <c r="PVR24" s="397"/>
      <c r="PVS24" s="397"/>
      <c r="PVT24" s="397"/>
      <c r="PVU24" s="397"/>
      <c r="PVV24" s="397"/>
      <c r="PVW24" s="397"/>
      <c r="PVX24" s="397"/>
      <c r="PVY24" s="397"/>
      <c r="PVZ24" s="397"/>
      <c r="PWA24" s="397"/>
      <c r="PWB24" s="397"/>
      <c r="PWC24" s="397"/>
      <c r="PWD24" s="397"/>
      <c r="PWE24" s="397"/>
      <c r="PWF24" s="397"/>
      <c r="PWG24" s="397"/>
      <c r="PWH24" s="5"/>
      <c r="PWI24" s="5"/>
      <c r="PWJ24" s="388"/>
      <c r="PWK24" s="387"/>
      <c r="PWL24" s="387"/>
      <c r="PWM24" s="387"/>
      <c r="PWN24" s="387"/>
      <c r="PWO24" s="387"/>
      <c r="PWP24" s="387"/>
      <c r="PWQ24" s="68"/>
      <c r="PWR24" s="68"/>
      <c r="PWS24" s="68"/>
      <c r="PWT24" s="68"/>
      <c r="PWU24" s="68"/>
      <c r="PWV24" s="112"/>
      <c r="PWW24" s="112"/>
      <c r="PWX24" s="112"/>
      <c r="PXU24" s="5"/>
      <c r="PXV24" s="397"/>
      <c r="PXW24" s="397"/>
      <c r="PXX24" s="397"/>
      <c r="PXY24" s="397"/>
      <c r="PXZ24" s="397"/>
      <c r="PYA24" s="397"/>
      <c r="PYB24" s="397"/>
      <c r="PYC24" s="397"/>
      <c r="PYD24" s="397"/>
      <c r="PYE24" s="397"/>
      <c r="PYF24" s="397"/>
      <c r="PYG24" s="397"/>
      <c r="PYH24" s="397"/>
      <c r="PYI24" s="397"/>
      <c r="PYJ24" s="397"/>
      <c r="PYK24" s="397"/>
      <c r="PYL24" s="397"/>
      <c r="PYM24" s="397"/>
      <c r="PYN24" s="397"/>
      <c r="PYO24" s="397"/>
      <c r="PYP24" s="5"/>
      <c r="PYQ24" s="5"/>
      <c r="PYR24" s="388"/>
      <c r="PYS24" s="387"/>
      <c r="PYT24" s="387"/>
      <c r="PYU24" s="387"/>
      <c r="PYV24" s="387"/>
      <c r="PYW24" s="387"/>
      <c r="PYX24" s="387"/>
      <c r="PYY24" s="68"/>
      <c r="PYZ24" s="68"/>
      <c r="PZA24" s="68"/>
      <c r="PZB24" s="68"/>
      <c r="PZC24" s="68"/>
      <c r="PZD24" s="112"/>
      <c r="PZE24" s="112"/>
      <c r="PZF24" s="112"/>
      <c r="QAC24" s="5"/>
      <c r="QAD24" s="397"/>
      <c r="QAE24" s="397"/>
      <c r="QAF24" s="397"/>
      <c r="QAG24" s="397"/>
      <c r="QAH24" s="397"/>
      <c r="QAI24" s="397"/>
      <c r="QAJ24" s="397"/>
      <c r="QAK24" s="397"/>
      <c r="QAL24" s="397"/>
      <c r="QAM24" s="397"/>
      <c r="QAN24" s="397"/>
      <c r="QAO24" s="397"/>
      <c r="QAP24" s="397"/>
      <c r="QAQ24" s="397"/>
      <c r="QAR24" s="397"/>
      <c r="QAS24" s="397"/>
      <c r="QAT24" s="397"/>
      <c r="QAU24" s="397"/>
      <c r="QAV24" s="397"/>
      <c r="QAW24" s="397"/>
      <c r="QAX24" s="5"/>
      <c r="QAY24" s="5"/>
      <c r="QAZ24" s="388"/>
      <c r="QBA24" s="387"/>
      <c r="QBB24" s="387"/>
      <c r="QBC24" s="387"/>
      <c r="QBD24" s="387"/>
      <c r="QBE24" s="387"/>
      <c r="QBF24" s="387"/>
      <c r="QBG24" s="68"/>
      <c r="QBH24" s="68"/>
      <c r="QBI24" s="68"/>
      <c r="QBJ24" s="68"/>
      <c r="QBK24" s="68"/>
      <c r="QBL24" s="112"/>
      <c r="QBM24" s="112"/>
      <c r="QBN24" s="112"/>
      <c r="QCK24" s="5"/>
      <c r="QCL24" s="397"/>
      <c r="QCM24" s="397"/>
      <c r="QCN24" s="397"/>
      <c r="QCO24" s="397"/>
      <c r="QCP24" s="397"/>
      <c r="QCQ24" s="397"/>
      <c r="QCR24" s="397"/>
      <c r="QCS24" s="397"/>
      <c r="QCT24" s="397"/>
      <c r="QCU24" s="397"/>
      <c r="QCV24" s="397"/>
      <c r="QCW24" s="397"/>
      <c r="QCX24" s="397"/>
      <c r="QCY24" s="397"/>
      <c r="QCZ24" s="397"/>
      <c r="QDA24" s="397"/>
      <c r="QDB24" s="397"/>
      <c r="QDC24" s="397"/>
      <c r="QDD24" s="397"/>
      <c r="QDE24" s="397"/>
      <c r="QDF24" s="5"/>
      <c r="QDG24" s="5"/>
      <c r="QDH24" s="388"/>
      <c r="QDI24" s="387"/>
      <c r="QDJ24" s="387"/>
      <c r="QDK24" s="387"/>
      <c r="QDL24" s="387"/>
      <c r="QDM24" s="387"/>
      <c r="QDN24" s="387"/>
      <c r="QDO24" s="68"/>
      <c r="QDP24" s="68"/>
      <c r="QDQ24" s="68"/>
      <c r="QDR24" s="68"/>
      <c r="QDS24" s="68"/>
      <c r="QDT24" s="112"/>
      <c r="QDU24" s="112"/>
      <c r="QDV24" s="112"/>
      <c r="QES24" s="5"/>
      <c r="QET24" s="397"/>
      <c r="QEU24" s="397"/>
      <c r="QEV24" s="397"/>
      <c r="QEW24" s="397"/>
      <c r="QEX24" s="397"/>
      <c r="QEY24" s="397"/>
      <c r="QEZ24" s="397"/>
      <c r="QFA24" s="397"/>
      <c r="QFB24" s="397"/>
      <c r="QFC24" s="397"/>
      <c r="QFD24" s="397"/>
      <c r="QFE24" s="397"/>
      <c r="QFF24" s="397"/>
      <c r="QFG24" s="397"/>
      <c r="QFH24" s="397"/>
      <c r="QFI24" s="397"/>
      <c r="QFJ24" s="397"/>
      <c r="QFK24" s="397"/>
      <c r="QFL24" s="397"/>
      <c r="QFM24" s="397"/>
      <c r="QFN24" s="5"/>
      <c r="QFO24" s="5"/>
      <c r="QFP24" s="388"/>
      <c r="QFQ24" s="387"/>
      <c r="QFR24" s="387"/>
      <c r="QFS24" s="387"/>
      <c r="QFT24" s="387"/>
      <c r="QFU24" s="387"/>
      <c r="QFV24" s="387"/>
      <c r="QFW24" s="68"/>
      <c r="QFX24" s="68"/>
      <c r="QFY24" s="68"/>
      <c r="QFZ24" s="68"/>
      <c r="QGA24" s="68"/>
      <c r="QGB24" s="112"/>
      <c r="QGC24" s="112"/>
      <c r="QGD24" s="112"/>
      <c r="QHA24" s="5"/>
      <c r="QHB24" s="397"/>
      <c r="QHC24" s="397"/>
      <c r="QHD24" s="397"/>
      <c r="QHE24" s="397"/>
      <c r="QHF24" s="397"/>
      <c r="QHG24" s="397"/>
      <c r="QHH24" s="397"/>
      <c r="QHI24" s="397"/>
      <c r="QHJ24" s="397"/>
      <c r="QHK24" s="397"/>
      <c r="QHL24" s="397"/>
      <c r="QHM24" s="397"/>
      <c r="QHN24" s="397"/>
      <c r="QHO24" s="397"/>
      <c r="QHP24" s="397"/>
      <c r="QHQ24" s="397"/>
      <c r="QHR24" s="397"/>
      <c r="QHS24" s="397"/>
      <c r="QHT24" s="397"/>
      <c r="QHU24" s="397"/>
      <c r="QHV24" s="5"/>
      <c r="QHW24" s="5"/>
      <c r="QHX24" s="388"/>
      <c r="QHY24" s="387"/>
      <c r="QHZ24" s="387"/>
      <c r="QIA24" s="387"/>
      <c r="QIB24" s="387"/>
      <c r="QIC24" s="387"/>
      <c r="QID24" s="387"/>
      <c r="QIE24" s="68"/>
      <c r="QIF24" s="68"/>
      <c r="QIG24" s="68"/>
      <c r="QIH24" s="68"/>
      <c r="QII24" s="68"/>
      <c r="QIJ24" s="112"/>
      <c r="QIK24" s="112"/>
      <c r="QIL24" s="112"/>
      <c r="QJI24" s="5"/>
      <c r="QJJ24" s="397"/>
      <c r="QJK24" s="397"/>
      <c r="QJL24" s="397"/>
      <c r="QJM24" s="397"/>
      <c r="QJN24" s="397"/>
      <c r="QJO24" s="397"/>
      <c r="QJP24" s="397"/>
      <c r="QJQ24" s="397"/>
      <c r="QJR24" s="397"/>
      <c r="QJS24" s="397"/>
      <c r="QJT24" s="397"/>
      <c r="QJU24" s="397"/>
      <c r="QJV24" s="397"/>
      <c r="QJW24" s="397"/>
      <c r="QJX24" s="397"/>
      <c r="QJY24" s="397"/>
      <c r="QJZ24" s="397"/>
      <c r="QKA24" s="397"/>
      <c r="QKB24" s="397"/>
      <c r="QKC24" s="397"/>
      <c r="QKD24" s="5"/>
      <c r="QKE24" s="5"/>
      <c r="QKF24" s="388"/>
      <c r="QKG24" s="387"/>
      <c r="QKH24" s="387"/>
      <c r="QKI24" s="387"/>
      <c r="QKJ24" s="387"/>
      <c r="QKK24" s="387"/>
      <c r="QKL24" s="387"/>
      <c r="QKM24" s="68"/>
      <c r="QKN24" s="68"/>
      <c r="QKO24" s="68"/>
      <c r="QKP24" s="68"/>
      <c r="QKQ24" s="68"/>
      <c r="QKR24" s="112"/>
      <c r="QKS24" s="112"/>
      <c r="QKT24" s="112"/>
      <c r="QLQ24" s="5"/>
      <c r="QLR24" s="397"/>
      <c r="QLS24" s="397"/>
      <c r="QLT24" s="397"/>
      <c r="QLU24" s="397"/>
      <c r="QLV24" s="397"/>
      <c r="QLW24" s="397"/>
      <c r="QLX24" s="397"/>
      <c r="QLY24" s="397"/>
      <c r="QLZ24" s="397"/>
      <c r="QMA24" s="397"/>
      <c r="QMB24" s="397"/>
      <c r="QMC24" s="397"/>
      <c r="QMD24" s="397"/>
      <c r="QME24" s="397"/>
      <c r="QMF24" s="397"/>
      <c r="QMG24" s="397"/>
      <c r="QMH24" s="397"/>
      <c r="QMI24" s="397"/>
      <c r="QMJ24" s="397"/>
      <c r="QMK24" s="397"/>
      <c r="QML24" s="5"/>
      <c r="QMM24" s="5"/>
      <c r="QMN24" s="388"/>
      <c r="QMO24" s="387"/>
      <c r="QMP24" s="387"/>
      <c r="QMQ24" s="387"/>
      <c r="QMR24" s="387"/>
      <c r="QMS24" s="387"/>
      <c r="QMT24" s="387"/>
      <c r="QMU24" s="68"/>
      <c r="QMV24" s="68"/>
      <c r="QMW24" s="68"/>
      <c r="QMX24" s="68"/>
      <c r="QMY24" s="68"/>
      <c r="QMZ24" s="112"/>
      <c r="QNA24" s="112"/>
      <c r="QNB24" s="112"/>
      <c r="QNY24" s="5"/>
      <c r="QNZ24" s="397"/>
      <c r="QOA24" s="397"/>
      <c r="QOB24" s="397"/>
      <c r="QOC24" s="397"/>
      <c r="QOD24" s="397"/>
      <c r="QOE24" s="397"/>
      <c r="QOF24" s="397"/>
      <c r="QOG24" s="397"/>
      <c r="QOH24" s="397"/>
      <c r="QOI24" s="397"/>
      <c r="QOJ24" s="397"/>
      <c r="QOK24" s="397"/>
      <c r="QOL24" s="397"/>
      <c r="QOM24" s="397"/>
      <c r="QON24" s="397"/>
      <c r="QOO24" s="397"/>
      <c r="QOP24" s="397"/>
      <c r="QOQ24" s="397"/>
      <c r="QOR24" s="397"/>
      <c r="QOS24" s="397"/>
      <c r="QOT24" s="5"/>
      <c r="QOU24" s="5"/>
      <c r="QOV24" s="388"/>
      <c r="QOW24" s="387"/>
      <c r="QOX24" s="387"/>
      <c r="QOY24" s="387"/>
      <c r="QOZ24" s="387"/>
      <c r="QPA24" s="387"/>
      <c r="QPB24" s="387"/>
      <c r="QPC24" s="68"/>
      <c r="QPD24" s="68"/>
      <c r="QPE24" s="68"/>
      <c r="QPF24" s="68"/>
      <c r="QPG24" s="68"/>
      <c r="QPH24" s="112"/>
      <c r="QPI24" s="112"/>
      <c r="QPJ24" s="112"/>
      <c r="QQG24" s="5"/>
      <c r="QQH24" s="397"/>
      <c r="QQI24" s="397"/>
      <c r="QQJ24" s="397"/>
      <c r="QQK24" s="397"/>
      <c r="QQL24" s="397"/>
      <c r="QQM24" s="397"/>
      <c r="QQN24" s="397"/>
      <c r="QQO24" s="397"/>
      <c r="QQP24" s="397"/>
      <c r="QQQ24" s="397"/>
      <c r="QQR24" s="397"/>
      <c r="QQS24" s="397"/>
      <c r="QQT24" s="397"/>
      <c r="QQU24" s="397"/>
      <c r="QQV24" s="397"/>
      <c r="QQW24" s="397"/>
      <c r="QQX24" s="397"/>
      <c r="QQY24" s="397"/>
      <c r="QQZ24" s="397"/>
      <c r="QRA24" s="397"/>
      <c r="QRB24" s="5"/>
      <c r="QRC24" s="5"/>
      <c r="QRD24" s="388"/>
      <c r="QRE24" s="387"/>
      <c r="QRF24" s="387"/>
      <c r="QRG24" s="387"/>
      <c r="QRH24" s="387"/>
      <c r="QRI24" s="387"/>
      <c r="QRJ24" s="387"/>
      <c r="QRK24" s="68"/>
      <c r="QRL24" s="68"/>
      <c r="QRM24" s="68"/>
      <c r="QRN24" s="68"/>
      <c r="QRO24" s="68"/>
      <c r="QRP24" s="112"/>
      <c r="QRQ24" s="112"/>
      <c r="QRR24" s="112"/>
      <c r="QSO24" s="5"/>
      <c r="QSP24" s="397"/>
      <c r="QSQ24" s="397"/>
      <c r="QSR24" s="397"/>
      <c r="QSS24" s="397"/>
      <c r="QST24" s="397"/>
      <c r="QSU24" s="397"/>
      <c r="QSV24" s="397"/>
      <c r="QSW24" s="397"/>
      <c r="QSX24" s="397"/>
      <c r="QSY24" s="397"/>
      <c r="QSZ24" s="397"/>
      <c r="QTA24" s="397"/>
      <c r="QTB24" s="397"/>
      <c r="QTC24" s="397"/>
      <c r="QTD24" s="397"/>
      <c r="QTE24" s="397"/>
      <c r="QTF24" s="397"/>
      <c r="QTG24" s="397"/>
      <c r="QTH24" s="397"/>
      <c r="QTI24" s="397"/>
      <c r="QTJ24" s="5"/>
      <c r="QTK24" s="5"/>
      <c r="QTL24" s="388"/>
      <c r="QTM24" s="387"/>
      <c r="QTN24" s="387"/>
      <c r="QTO24" s="387"/>
      <c r="QTP24" s="387"/>
      <c r="QTQ24" s="387"/>
      <c r="QTR24" s="387"/>
      <c r="QTS24" s="68"/>
      <c r="QTT24" s="68"/>
      <c r="QTU24" s="68"/>
      <c r="QTV24" s="68"/>
      <c r="QTW24" s="68"/>
      <c r="QTX24" s="112"/>
      <c r="QTY24" s="112"/>
      <c r="QTZ24" s="112"/>
      <c r="QUW24" s="5"/>
      <c r="QUX24" s="397"/>
      <c r="QUY24" s="397"/>
      <c r="QUZ24" s="397"/>
      <c r="QVA24" s="397"/>
      <c r="QVB24" s="397"/>
      <c r="QVC24" s="397"/>
      <c r="QVD24" s="397"/>
      <c r="QVE24" s="397"/>
      <c r="QVF24" s="397"/>
      <c r="QVG24" s="397"/>
      <c r="QVH24" s="397"/>
      <c r="QVI24" s="397"/>
      <c r="QVJ24" s="397"/>
      <c r="QVK24" s="397"/>
      <c r="QVL24" s="397"/>
      <c r="QVM24" s="397"/>
      <c r="QVN24" s="397"/>
      <c r="QVO24" s="397"/>
      <c r="QVP24" s="397"/>
      <c r="QVQ24" s="397"/>
      <c r="QVR24" s="5"/>
      <c r="QVS24" s="5"/>
      <c r="QVT24" s="388"/>
      <c r="QVU24" s="387"/>
      <c r="QVV24" s="387"/>
      <c r="QVW24" s="387"/>
      <c r="QVX24" s="387"/>
      <c r="QVY24" s="387"/>
      <c r="QVZ24" s="387"/>
      <c r="QWA24" s="68"/>
      <c r="QWB24" s="68"/>
      <c r="QWC24" s="68"/>
      <c r="QWD24" s="68"/>
      <c r="QWE24" s="68"/>
      <c r="QWF24" s="112"/>
      <c r="QWG24" s="112"/>
      <c r="QWH24" s="112"/>
      <c r="QXE24" s="5"/>
      <c r="QXF24" s="397"/>
      <c r="QXG24" s="397"/>
      <c r="QXH24" s="397"/>
      <c r="QXI24" s="397"/>
      <c r="QXJ24" s="397"/>
      <c r="QXK24" s="397"/>
      <c r="QXL24" s="397"/>
      <c r="QXM24" s="397"/>
      <c r="QXN24" s="397"/>
      <c r="QXO24" s="397"/>
      <c r="QXP24" s="397"/>
      <c r="QXQ24" s="397"/>
      <c r="QXR24" s="397"/>
      <c r="QXS24" s="397"/>
      <c r="QXT24" s="397"/>
      <c r="QXU24" s="397"/>
      <c r="QXV24" s="397"/>
      <c r="QXW24" s="397"/>
      <c r="QXX24" s="397"/>
      <c r="QXY24" s="397"/>
      <c r="QXZ24" s="5"/>
      <c r="QYA24" s="5"/>
      <c r="QYB24" s="388"/>
      <c r="QYC24" s="387"/>
      <c r="QYD24" s="387"/>
      <c r="QYE24" s="387"/>
      <c r="QYF24" s="387"/>
      <c r="QYG24" s="387"/>
      <c r="QYH24" s="387"/>
      <c r="QYI24" s="68"/>
      <c r="QYJ24" s="68"/>
      <c r="QYK24" s="68"/>
      <c r="QYL24" s="68"/>
      <c r="QYM24" s="68"/>
      <c r="QYN24" s="112"/>
      <c r="QYO24" s="112"/>
      <c r="QYP24" s="112"/>
      <c r="QZM24" s="5"/>
      <c r="QZN24" s="397"/>
      <c r="QZO24" s="397"/>
      <c r="QZP24" s="397"/>
      <c r="QZQ24" s="397"/>
      <c r="QZR24" s="397"/>
      <c r="QZS24" s="397"/>
      <c r="QZT24" s="397"/>
      <c r="QZU24" s="397"/>
      <c r="QZV24" s="397"/>
      <c r="QZW24" s="397"/>
      <c r="QZX24" s="397"/>
      <c r="QZY24" s="397"/>
      <c r="QZZ24" s="397"/>
      <c r="RAA24" s="397"/>
      <c r="RAB24" s="397"/>
      <c r="RAC24" s="397"/>
      <c r="RAD24" s="397"/>
      <c r="RAE24" s="397"/>
      <c r="RAF24" s="397"/>
      <c r="RAG24" s="397"/>
      <c r="RAH24" s="5"/>
      <c r="RAI24" s="5"/>
      <c r="RAJ24" s="388"/>
      <c r="RAK24" s="387"/>
      <c r="RAL24" s="387"/>
      <c r="RAM24" s="387"/>
      <c r="RAN24" s="387"/>
      <c r="RAO24" s="387"/>
      <c r="RAP24" s="387"/>
      <c r="RAQ24" s="68"/>
      <c r="RAR24" s="68"/>
      <c r="RAS24" s="68"/>
      <c r="RAT24" s="68"/>
      <c r="RAU24" s="68"/>
      <c r="RAV24" s="112"/>
      <c r="RAW24" s="112"/>
      <c r="RAX24" s="112"/>
      <c r="RBU24" s="5"/>
      <c r="RBV24" s="397"/>
      <c r="RBW24" s="397"/>
      <c r="RBX24" s="397"/>
      <c r="RBY24" s="397"/>
      <c r="RBZ24" s="397"/>
      <c r="RCA24" s="397"/>
      <c r="RCB24" s="397"/>
      <c r="RCC24" s="397"/>
      <c r="RCD24" s="397"/>
      <c r="RCE24" s="397"/>
      <c r="RCF24" s="397"/>
      <c r="RCG24" s="397"/>
      <c r="RCH24" s="397"/>
      <c r="RCI24" s="397"/>
      <c r="RCJ24" s="397"/>
      <c r="RCK24" s="397"/>
      <c r="RCL24" s="397"/>
      <c r="RCM24" s="397"/>
      <c r="RCN24" s="397"/>
      <c r="RCO24" s="397"/>
      <c r="RCP24" s="5"/>
      <c r="RCQ24" s="5"/>
      <c r="RCR24" s="388"/>
      <c r="RCS24" s="387"/>
      <c r="RCT24" s="387"/>
      <c r="RCU24" s="387"/>
      <c r="RCV24" s="387"/>
      <c r="RCW24" s="387"/>
      <c r="RCX24" s="387"/>
      <c r="RCY24" s="68"/>
      <c r="RCZ24" s="68"/>
      <c r="RDA24" s="68"/>
      <c r="RDB24" s="68"/>
      <c r="RDC24" s="68"/>
      <c r="RDD24" s="112"/>
      <c r="RDE24" s="112"/>
      <c r="RDF24" s="112"/>
      <c r="REC24" s="5"/>
      <c r="RED24" s="397"/>
      <c r="REE24" s="397"/>
      <c r="REF24" s="397"/>
      <c r="REG24" s="397"/>
      <c r="REH24" s="397"/>
      <c r="REI24" s="397"/>
      <c r="REJ24" s="397"/>
      <c r="REK24" s="397"/>
      <c r="REL24" s="397"/>
      <c r="REM24" s="397"/>
      <c r="REN24" s="397"/>
      <c r="REO24" s="397"/>
      <c r="REP24" s="397"/>
      <c r="REQ24" s="397"/>
      <c r="RER24" s="397"/>
      <c r="RES24" s="397"/>
      <c r="RET24" s="397"/>
      <c r="REU24" s="397"/>
      <c r="REV24" s="397"/>
      <c r="REW24" s="397"/>
      <c r="REX24" s="5"/>
      <c r="REY24" s="5"/>
      <c r="REZ24" s="388"/>
      <c r="RFA24" s="387"/>
      <c r="RFB24" s="387"/>
      <c r="RFC24" s="387"/>
      <c r="RFD24" s="387"/>
      <c r="RFE24" s="387"/>
      <c r="RFF24" s="387"/>
      <c r="RFG24" s="68"/>
      <c r="RFH24" s="68"/>
      <c r="RFI24" s="68"/>
      <c r="RFJ24" s="68"/>
      <c r="RFK24" s="68"/>
      <c r="RFL24" s="112"/>
      <c r="RFM24" s="112"/>
      <c r="RFN24" s="112"/>
      <c r="RGK24" s="5"/>
      <c r="RGL24" s="397"/>
      <c r="RGM24" s="397"/>
      <c r="RGN24" s="397"/>
      <c r="RGO24" s="397"/>
      <c r="RGP24" s="397"/>
      <c r="RGQ24" s="397"/>
      <c r="RGR24" s="397"/>
      <c r="RGS24" s="397"/>
      <c r="RGT24" s="397"/>
      <c r="RGU24" s="397"/>
      <c r="RGV24" s="397"/>
      <c r="RGW24" s="397"/>
      <c r="RGX24" s="397"/>
      <c r="RGY24" s="397"/>
      <c r="RGZ24" s="397"/>
      <c r="RHA24" s="397"/>
      <c r="RHB24" s="397"/>
      <c r="RHC24" s="397"/>
      <c r="RHD24" s="397"/>
      <c r="RHE24" s="397"/>
      <c r="RHF24" s="5"/>
      <c r="RHG24" s="5"/>
      <c r="RHH24" s="388"/>
      <c r="RHI24" s="387"/>
      <c r="RHJ24" s="387"/>
      <c r="RHK24" s="387"/>
      <c r="RHL24" s="387"/>
      <c r="RHM24" s="387"/>
      <c r="RHN24" s="387"/>
      <c r="RHO24" s="68"/>
      <c r="RHP24" s="68"/>
      <c r="RHQ24" s="68"/>
      <c r="RHR24" s="68"/>
      <c r="RHS24" s="68"/>
      <c r="RHT24" s="112"/>
      <c r="RHU24" s="112"/>
      <c r="RHV24" s="112"/>
      <c r="RIS24" s="5"/>
      <c r="RIT24" s="397"/>
      <c r="RIU24" s="397"/>
      <c r="RIV24" s="397"/>
      <c r="RIW24" s="397"/>
      <c r="RIX24" s="397"/>
      <c r="RIY24" s="397"/>
      <c r="RIZ24" s="397"/>
      <c r="RJA24" s="397"/>
      <c r="RJB24" s="397"/>
      <c r="RJC24" s="397"/>
      <c r="RJD24" s="397"/>
      <c r="RJE24" s="397"/>
      <c r="RJF24" s="397"/>
      <c r="RJG24" s="397"/>
      <c r="RJH24" s="397"/>
      <c r="RJI24" s="397"/>
      <c r="RJJ24" s="397"/>
      <c r="RJK24" s="397"/>
      <c r="RJL24" s="397"/>
      <c r="RJM24" s="397"/>
      <c r="RJN24" s="5"/>
      <c r="RJO24" s="5"/>
      <c r="RJP24" s="388"/>
      <c r="RJQ24" s="387"/>
      <c r="RJR24" s="387"/>
      <c r="RJS24" s="387"/>
      <c r="RJT24" s="387"/>
      <c r="RJU24" s="387"/>
      <c r="RJV24" s="387"/>
      <c r="RJW24" s="68"/>
      <c r="RJX24" s="68"/>
      <c r="RJY24" s="68"/>
      <c r="RJZ24" s="68"/>
      <c r="RKA24" s="68"/>
      <c r="RKB24" s="112"/>
      <c r="RKC24" s="112"/>
      <c r="RKD24" s="112"/>
      <c r="RLA24" s="5"/>
      <c r="RLB24" s="397"/>
      <c r="RLC24" s="397"/>
      <c r="RLD24" s="397"/>
      <c r="RLE24" s="397"/>
      <c r="RLF24" s="397"/>
      <c r="RLG24" s="397"/>
      <c r="RLH24" s="397"/>
      <c r="RLI24" s="397"/>
      <c r="RLJ24" s="397"/>
      <c r="RLK24" s="397"/>
      <c r="RLL24" s="397"/>
      <c r="RLM24" s="397"/>
      <c r="RLN24" s="397"/>
      <c r="RLO24" s="397"/>
      <c r="RLP24" s="397"/>
      <c r="RLQ24" s="397"/>
      <c r="RLR24" s="397"/>
      <c r="RLS24" s="397"/>
      <c r="RLT24" s="397"/>
      <c r="RLU24" s="397"/>
      <c r="RLV24" s="5"/>
      <c r="RLW24" s="5"/>
      <c r="RLX24" s="388"/>
      <c r="RLY24" s="387"/>
      <c r="RLZ24" s="387"/>
      <c r="RMA24" s="387"/>
      <c r="RMB24" s="387"/>
      <c r="RMC24" s="387"/>
      <c r="RMD24" s="387"/>
      <c r="RME24" s="68"/>
      <c r="RMF24" s="68"/>
      <c r="RMG24" s="68"/>
      <c r="RMH24" s="68"/>
      <c r="RMI24" s="68"/>
      <c r="RMJ24" s="112"/>
      <c r="RMK24" s="112"/>
      <c r="RML24" s="112"/>
      <c r="RNI24" s="5"/>
      <c r="RNJ24" s="397"/>
      <c r="RNK24" s="397"/>
      <c r="RNL24" s="397"/>
      <c r="RNM24" s="397"/>
      <c r="RNN24" s="397"/>
      <c r="RNO24" s="397"/>
      <c r="RNP24" s="397"/>
      <c r="RNQ24" s="397"/>
      <c r="RNR24" s="397"/>
      <c r="RNS24" s="397"/>
      <c r="RNT24" s="397"/>
      <c r="RNU24" s="397"/>
      <c r="RNV24" s="397"/>
      <c r="RNW24" s="397"/>
      <c r="RNX24" s="397"/>
      <c r="RNY24" s="397"/>
      <c r="RNZ24" s="397"/>
      <c r="ROA24" s="397"/>
      <c r="ROB24" s="397"/>
      <c r="ROC24" s="397"/>
      <c r="ROD24" s="5"/>
      <c r="ROE24" s="5"/>
      <c r="ROF24" s="388"/>
      <c r="ROG24" s="387"/>
      <c r="ROH24" s="387"/>
      <c r="ROI24" s="387"/>
      <c r="ROJ24" s="387"/>
      <c r="ROK24" s="387"/>
      <c r="ROL24" s="387"/>
      <c r="ROM24" s="68"/>
      <c r="RON24" s="68"/>
      <c r="ROO24" s="68"/>
      <c r="ROP24" s="68"/>
      <c r="ROQ24" s="68"/>
      <c r="ROR24" s="112"/>
      <c r="ROS24" s="112"/>
      <c r="ROT24" s="112"/>
      <c r="RPQ24" s="5"/>
      <c r="RPR24" s="397"/>
      <c r="RPS24" s="397"/>
      <c r="RPT24" s="397"/>
      <c r="RPU24" s="397"/>
      <c r="RPV24" s="397"/>
      <c r="RPW24" s="397"/>
      <c r="RPX24" s="397"/>
      <c r="RPY24" s="397"/>
      <c r="RPZ24" s="397"/>
      <c r="RQA24" s="397"/>
      <c r="RQB24" s="397"/>
      <c r="RQC24" s="397"/>
      <c r="RQD24" s="397"/>
      <c r="RQE24" s="397"/>
      <c r="RQF24" s="397"/>
      <c r="RQG24" s="397"/>
      <c r="RQH24" s="397"/>
      <c r="RQI24" s="397"/>
      <c r="RQJ24" s="397"/>
      <c r="RQK24" s="397"/>
      <c r="RQL24" s="5"/>
      <c r="RQM24" s="5"/>
      <c r="RQN24" s="388"/>
      <c r="RQO24" s="387"/>
      <c r="RQP24" s="387"/>
      <c r="RQQ24" s="387"/>
      <c r="RQR24" s="387"/>
      <c r="RQS24" s="387"/>
      <c r="RQT24" s="387"/>
      <c r="RQU24" s="68"/>
      <c r="RQV24" s="68"/>
      <c r="RQW24" s="68"/>
      <c r="RQX24" s="68"/>
      <c r="RQY24" s="68"/>
      <c r="RQZ24" s="112"/>
      <c r="RRA24" s="112"/>
      <c r="RRB24" s="112"/>
      <c r="RRY24" s="5"/>
      <c r="RRZ24" s="397"/>
      <c r="RSA24" s="397"/>
      <c r="RSB24" s="397"/>
      <c r="RSC24" s="397"/>
      <c r="RSD24" s="397"/>
      <c r="RSE24" s="397"/>
      <c r="RSF24" s="397"/>
      <c r="RSG24" s="397"/>
      <c r="RSH24" s="397"/>
      <c r="RSI24" s="397"/>
      <c r="RSJ24" s="397"/>
      <c r="RSK24" s="397"/>
      <c r="RSL24" s="397"/>
      <c r="RSM24" s="397"/>
      <c r="RSN24" s="397"/>
      <c r="RSO24" s="397"/>
      <c r="RSP24" s="397"/>
      <c r="RSQ24" s="397"/>
      <c r="RSR24" s="397"/>
      <c r="RSS24" s="397"/>
      <c r="RST24" s="5"/>
      <c r="RSU24" s="5"/>
      <c r="RSV24" s="388"/>
      <c r="RSW24" s="387"/>
      <c r="RSX24" s="387"/>
      <c r="RSY24" s="387"/>
      <c r="RSZ24" s="387"/>
      <c r="RTA24" s="387"/>
      <c r="RTB24" s="387"/>
      <c r="RTC24" s="68"/>
      <c r="RTD24" s="68"/>
      <c r="RTE24" s="68"/>
      <c r="RTF24" s="68"/>
      <c r="RTG24" s="68"/>
      <c r="RTH24" s="112"/>
      <c r="RTI24" s="112"/>
      <c r="RTJ24" s="112"/>
      <c r="RUG24" s="5"/>
      <c r="RUH24" s="397"/>
      <c r="RUI24" s="397"/>
      <c r="RUJ24" s="397"/>
      <c r="RUK24" s="397"/>
      <c r="RUL24" s="397"/>
      <c r="RUM24" s="397"/>
      <c r="RUN24" s="397"/>
      <c r="RUO24" s="397"/>
      <c r="RUP24" s="397"/>
      <c r="RUQ24" s="397"/>
      <c r="RUR24" s="397"/>
      <c r="RUS24" s="397"/>
      <c r="RUT24" s="397"/>
      <c r="RUU24" s="397"/>
      <c r="RUV24" s="397"/>
      <c r="RUW24" s="397"/>
      <c r="RUX24" s="397"/>
      <c r="RUY24" s="397"/>
      <c r="RUZ24" s="397"/>
      <c r="RVA24" s="397"/>
      <c r="RVB24" s="5"/>
      <c r="RVC24" s="5"/>
      <c r="RVD24" s="388"/>
      <c r="RVE24" s="387"/>
      <c r="RVF24" s="387"/>
      <c r="RVG24" s="387"/>
      <c r="RVH24" s="387"/>
      <c r="RVI24" s="387"/>
      <c r="RVJ24" s="387"/>
      <c r="RVK24" s="68"/>
      <c r="RVL24" s="68"/>
      <c r="RVM24" s="68"/>
      <c r="RVN24" s="68"/>
      <c r="RVO24" s="68"/>
      <c r="RVP24" s="112"/>
      <c r="RVQ24" s="112"/>
      <c r="RVR24" s="112"/>
      <c r="RWO24" s="5"/>
      <c r="RWP24" s="397"/>
      <c r="RWQ24" s="397"/>
      <c r="RWR24" s="397"/>
      <c r="RWS24" s="397"/>
      <c r="RWT24" s="397"/>
      <c r="RWU24" s="397"/>
      <c r="RWV24" s="397"/>
      <c r="RWW24" s="397"/>
      <c r="RWX24" s="397"/>
      <c r="RWY24" s="397"/>
      <c r="RWZ24" s="397"/>
      <c r="RXA24" s="397"/>
      <c r="RXB24" s="397"/>
      <c r="RXC24" s="397"/>
      <c r="RXD24" s="397"/>
      <c r="RXE24" s="397"/>
      <c r="RXF24" s="397"/>
      <c r="RXG24" s="397"/>
      <c r="RXH24" s="397"/>
      <c r="RXI24" s="397"/>
      <c r="RXJ24" s="5"/>
      <c r="RXK24" s="5"/>
      <c r="RXL24" s="388"/>
      <c r="RXM24" s="387"/>
      <c r="RXN24" s="387"/>
      <c r="RXO24" s="387"/>
      <c r="RXP24" s="387"/>
      <c r="RXQ24" s="387"/>
      <c r="RXR24" s="387"/>
      <c r="RXS24" s="68"/>
      <c r="RXT24" s="68"/>
      <c r="RXU24" s="68"/>
      <c r="RXV24" s="68"/>
      <c r="RXW24" s="68"/>
      <c r="RXX24" s="112"/>
      <c r="RXY24" s="112"/>
      <c r="RXZ24" s="112"/>
      <c r="RYW24" s="5"/>
      <c r="RYX24" s="397"/>
      <c r="RYY24" s="397"/>
      <c r="RYZ24" s="397"/>
      <c r="RZA24" s="397"/>
      <c r="RZB24" s="397"/>
      <c r="RZC24" s="397"/>
      <c r="RZD24" s="397"/>
      <c r="RZE24" s="397"/>
      <c r="RZF24" s="397"/>
      <c r="RZG24" s="397"/>
      <c r="RZH24" s="397"/>
      <c r="RZI24" s="397"/>
      <c r="RZJ24" s="397"/>
      <c r="RZK24" s="397"/>
      <c r="RZL24" s="397"/>
      <c r="RZM24" s="397"/>
      <c r="RZN24" s="397"/>
      <c r="RZO24" s="397"/>
      <c r="RZP24" s="397"/>
      <c r="RZQ24" s="397"/>
      <c r="RZR24" s="5"/>
      <c r="RZS24" s="5"/>
      <c r="RZT24" s="388"/>
      <c r="RZU24" s="387"/>
      <c r="RZV24" s="387"/>
      <c r="RZW24" s="387"/>
      <c r="RZX24" s="387"/>
      <c r="RZY24" s="387"/>
      <c r="RZZ24" s="387"/>
      <c r="SAA24" s="68"/>
      <c r="SAB24" s="68"/>
      <c r="SAC24" s="68"/>
      <c r="SAD24" s="68"/>
      <c r="SAE24" s="68"/>
      <c r="SAF24" s="112"/>
      <c r="SAG24" s="112"/>
      <c r="SAH24" s="112"/>
      <c r="SBE24" s="5"/>
      <c r="SBF24" s="397"/>
      <c r="SBG24" s="397"/>
      <c r="SBH24" s="397"/>
      <c r="SBI24" s="397"/>
      <c r="SBJ24" s="397"/>
      <c r="SBK24" s="397"/>
      <c r="SBL24" s="397"/>
      <c r="SBM24" s="397"/>
      <c r="SBN24" s="397"/>
      <c r="SBO24" s="397"/>
      <c r="SBP24" s="397"/>
      <c r="SBQ24" s="397"/>
      <c r="SBR24" s="397"/>
      <c r="SBS24" s="397"/>
      <c r="SBT24" s="397"/>
      <c r="SBU24" s="397"/>
      <c r="SBV24" s="397"/>
      <c r="SBW24" s="397"/>
      <c r="SBX24" s="397"/>
      <c r="SBY24" s="397"/>
      <c r="SBZ24" s="5"/>
      <c r="SCA24" s="5"/>
      <c r="SCB24" s="388"/>
      <c r="SCC24" s="387"/>
      <c r="SCD24" s="387"/>
      <c r="SCE24" s="387"/>
      <c r="SCF24" s="387"/>
      <c r="SCG24" s="387"/>
      <c r="SCH24" s="387"/>
      <c r="SCI24" s="68"/>
      <c r="SCJ24" s="68"/>
      <c r="SCK24" s="68"/>
      <c r="SCL24" s="68"/>
      <c r="SCM24" s="68"/>
      <c r="SCN24" s="112"/>
      <c r="SCO24" s="112"/>
      <c r="SCP24" s="112"/>
      <c r="SDM24" s="5"/>
      <c r="SDN24" s="397"/>
      <c r="SDO24" s="397"/>
      <c r="SDP24" s="397"/>
      <c r="SDQ24" s="397"/>
      <c r="SDR24" s="397"/>
      <c r="SDS24" s="397"/>
      <c r="SDT24" s="397"/>
      <c r="SDU24" s="397"/>
      <c r="SDV24" s="397"/>
      <c r="SDW24" s="397"/>
      <c r="SDX24" s="397"/>
      <c r="SDY24" s="397"/>
      <c r="SDZ24" s="397"/>
      <c r="SEA24" s="397"/>
      <c r="SEB24" s="397"/>
      <c r="SEC24" s="397"/>
      <c r="SED24" s="397"/>
      <c r="SEE24" s="397"/>
      <c r="SEF24" s="397"/>
      <c r="SEG24" s="397"/>
      <c r="SEH24" s="5"/>
      <c r="SEI24" s="5"/>
      <c r="SEJ24" s="388"/>
      <c r="SEK24" s="387"/>
      <c r="SEL24" s="387"/>
      <c r="SEM24" s="387"/>
      <c r="SEN24" s="387"/>
      <c r="SEO24" s="387"/>
      <c r="SEP24" s="387"/>
      <c r="SEQ24" s="68"/>
      <c r="SER24" s="68"/>
      <c r="SES24" s="68"/>
      <c r="SET24" s="68"/>
      <c r="SEU24" s="68"/>
      <c r="SEV24" s="112"/>
      <c r="SEW24" s="112"/>
      <c r="SEX24" s="112"/>
      <c r="SFU24" s="5"/>
      <c r="SFV24" s="397"/>
      <c r="SFW24" s="397"/>
      <c r="SFX24" s="397"/>
      <c r="SFY24" s="397"/>
      <c r="SFZ24" s="397"/>
      <c r="SGA24" s="397"/>
      <c r="SGB24" s="397"/>
      <c r="SGC24" s="397"/>
      <c r="SGD24" s="397"/>
      <c r="SGE24" s="397"/>
      <c r="SGF24" s="397"/>
      <c r="SGG24" s="397"/>
      <c r="SGH24" s="397"/>
      <c r="SGI24" s="397"/>
      <c r="SGJ24" s="397"/>
      <c r="SGK24" s="397"/>
      <c r="SGL24" s="397"/>
      <c r="SGM24" s="397"/>
      <c r="SGN24" s="397"/>
      <c r="SGO24" s="397"/>
      <c r="SGP24" s="5"/>
      <c r="SGQ24" s="5"/>
      <c r="SGR24" s="388"/>
      <c r="SGS24" s="387"/>
      <c r="SGT24" s="387"/>
      <c r="SGU24" s="387"/>
      <c r="SGV24" s="387"/>
      <c r="SGW24" s="387"/>
      <c r="SGX24" s="387"/>
      <c r="SGY24" s="68"/>
      <c r="SGZ24" s="68"/>
      <c r="SHA24" s="68"/>
      <c r="SHB24" s="68"/>
      <c r="SHC24" s="68"/>
      <c r="SHD24" s="112"/>
      <c r="SHE24" s="112"/>
      <c r="SHF24" s="112"/>
      <c r="SIC24" s="5"/>
      <c r="SID24" s="397"/>
      <c r="SIE24" s="397"/>
      <c r="SIF24" s="397"/>
      <c r="SIG24" s="397"/>
      <c r="SIH24" s="397"/>
      <c r="SII24" s="397"/>
      <c r="SIJ24" s="397"/>
      <c r="SIK24" s="397"/>
      <c r="SIL24" s="397"/>
      <c r="SIM24" s="397"/>
      <c r="SIN24" s="397"/>
      <c r="SIO24" s="397"/>
      <c r="SIP24" s="397"/>
      <c r="SIQ24" s="397"/>
      <c r="SIR24" s="397"/>
      <c r="SIS24" s="397"/>
      <c r="SIT24" s="397"/>
      <c r="SIU24" s="397"/>
      <c r="SIV24" s="397"/>
      <c r="SIW24" s="397"/>
      <c r="SIX24" s="5"/>
      <c r="SIY24" s="5"/>
      <c r="SIZ24" s="388"/>
      <c r="SJA24" s="387"/>
      <c r="SJB24" s="387"/>
      <c r="SJC24" s="387"/>
      <c r="SJD24" s="387"/>
      <c r="SJE24" s="387"/>
      <c r="SJF24" s="387"/>
      <c r="SJG24" s="68"/>
      <c r="SJH24" s="68"/>
      <c r="SJI24" s="68"/>
      <c r="SJJ24" s="68"/>
      <c r="SJK24" s="68"/>
      <c r="SJL24" s="112"/>
      <c r="SJM24" s="112"/>
      <c r="SJN24" s="112"/>
      <c r="SKK24" s="5"/>
      <c r="SKL24" s="397"/>
      <c r="SKM24" s="397"/>
      <c r="SKN24" s="397"/>
      <c r="SKO24" s="397"/>
      <c r="SKP24" s="397"/>
      <c r="SKQ24" s="397"/>
      <c r="SKR24" s="397"/>
      <c r="SKS24" s="397"/>
      <c r="SKT24" s="397"/>
      <c r="SKU24" s="397"/>
      <c r="SKV24" s="397"/>
      <c r="SKW24" s="397"/>
      <c r="SKX24" s="397"/>
      <c r="SKY24" s="397"/>
      <c r="SKZ24" s="397"/>
      <c r="SLA24" s="397"/>
      <c r="SLB24" s="397"/>
      <c r="SLC24" s="397"/>
      <c r="SLD24" s="397"/>
      <c r="SLE24" s="397"/>
      <c r="SLF24" s="5"/>
      <c r="SLG24" s="5"/>
      <c r="SLH24" s="388"/>
      <c r="SLI24" s="387"/>
      <c r="SLJ24" s="387"/>
      <c r="SLK24" s="387"/>
      <c r="SLL24" s="387"/>
      <c r="SLM24" s="387"/>
      <c r="SLN24" s="387"/>
      <c r="SLO24" s="68"/>
      <c r="SLP24" s="68"/>
      <c r="SLQ24" s="68"/>
      <c r="SLR24" s="68"/>
      <c r="SLS24" s="68"/>
      <c r="SLT24" s="112"/>
      <c r="SLU24" s="112"/>
      <c r="SLV24" s="112"/>
      <c r="SMS24" s="5"/>
      <c r="SMT24" s="397"/>
      <c r="SMU24" s="397"/>
      <c r="SMV24" s="397"/>
      <c r="SMW24" s="397"/>
      <c r="SMX24" s="397"/>
      <c r="SMY24" s="397"/>
      <c r="SMZ24" s="397"/>
      <c r="SNA24" s="397"/>
      <c r="SNB24" s="397"/>
      <c r="SNC24" s="397"/>
      <c r="SND24" s="397"/>
      <c r="SNE24" s="397"/>
      <c r="SNF24" s="397"/>
      <c r="SNG24" s="397"/>
      <c r="SNH24" s="397"/>
      <c r="SNI24" s="397"/>
      <c r="SNJ24" s="397"/>
      <c r="SNK24" s="397"/>
      <c r="SNL24" s="397"/>
      <c r="SNM24" s="397"/>
      <c r="SNN24" s="5"/>
      <c r="SNO24" s="5"/>
      <c r="SNP24" s="388"/>
      <c r="SNQ24" s="387"/>
      <c r="SNR24" s="387"/>
      <c r="SNS24" s="387"/>
      <c r="SNT24" s="387"/>
      <c r="SNU24" s="387"/>
      <c r="SNV24" s="387"/>
      <c r="SNW24" s="68"/>
      <c r="SNX24" s="68"/>
      <c r="SNY24" s="68"/>
      <c r="SNZ24" s="68"/>
      <c r="SOA24" s="68"/>
      <c r="SOB24" s="112"/>
      <c r="SOC24" s="112"/>
      <c r="SOD24" s="112"/>
      <c r="SPA24" s="5"/>
      <c r="SPB24" s="397"/>
      <c r="SPC24" s="397"/>
      <c r="SPD24" s="397"/>
      <c r="SPE24" s="397"/>
      <c r="SPF24" s="397"/>
      <c r="SPG24" s="397"/>
      <c r="SPH24" s="397"/>
      <c r="SPI24" s="397"/>
      <c r="SPJ24" s="397"/>
      <c r="SPK24" s="397"/>
      <c r="SPL24" s="397"/>
      <c r="SPM24" s="397"/>
      <c r="SPN24" s="397"/>
      <c r="SPO24" s="397"/>
      <c r="SPP24" s="397"/>
      <c r="SPQ24" s="397"/>
      <c r="SPR24" s="397"/>
      <c r="SPS24" s="397"/>
      <c r="SPT24" s="397"/>
      <c r="SPU24" s="397"/>
      <c r="SPV24" s="5"/>
      <c r="SPW24" s="5"/>
      <c r="SPX24" s="388"/>
      <c r="SPY24" s="387"/>
      <c r="SPZ24" s="387"/>
      <c r="SQA24" s="387"/>
      <c r="SQB24" s="387"/>
      <c r="SQC24" s="387"/>
      <c r="SQD24" s="387"/>
      <c r="SQE24" s="68"/>
      <c r="SQF24" s="68"/>
      <c r="SQG24" s="68"/>
      <c r="SQH24" s="68"/>
      <c r="SQI24" s="68"/>
      <c r="SQJ24" s="112"/>
      <c r="SQK24" s="112"/>
      <c r="SQL24" s="112"/>
      <c r="SRI24" s="5"/>
      <c r="SRJ24" s="397"/>
      <c r="SRK24" s="397"/>
      <c r="SRL24" s="397"/>
      <c r="SRM24" s="397"/>
      <c r="SRN24" s="397"/>
      <c r="SRO24" s="397"/>
      <c r="SRP24" s="397"/>
      <c r="SRQ24" s="397"/>
      <c r="SRR24" s="397"/>
      <c r="SRS24" s="397"/>
      <c r="SRT24" s="397"/>
      <c r="SRU24" s="397"/>
      <c r="SRV24" s="397"/>
      <c r="SRW24" s="397"/>
      <c r="SRX24" s="397"/>
      <c r="SRY24" s="397"/>
      <c r="SRZ24" s="397"/>
      <c r="SSA24" s="397"/>
      <c r="SSB24" s="397"/>
      <c r="SSC24" s="397"/>
      <c r="SSD24" s="5"/>
      <c r="SSE24" s="5"/>
      <c r="SSF24" s="388"/>
      <c r="SSG24" s="387"/>
      <c r="SSH24" s="387"/>
      <c r="SSI24" s="387"/>
      <c r="SSJ24" s="387"/>
      <c r="SSK24" s="387"/>
      <c r="SSL24" s="387"/>
      <c r="SSM24" s="68"/>
      <c r="SSN24" s="68"/>
      <c r="SSO24" s="68"/>
      <c r="SSP24" s="68"/>
      <c r="SSQ24" s="68"/>
      <c r="SSR24" s="112"/>
      <c r="SSS24" s="112"/>
      <c r="SST24" s="112"/>
      <c r="STQ24" s="5"/>
      <c r="STR24" s="397"/>
      <c r="STS24" s="397"/>
      <c r="STT24" s="397"/>
      <c r="STU24" s="397"/>
      <c r="STV24" s="397"/>
      <c r="STW24" s="397"/>
      <c r="STX24" s="397"/>
      <c r="STY24" s="397"/>
      <c r="STZ24" s="397"/>
      <c r="SUA24" s="397"/>
      <c r="SUB24" s="397"/>
      <c r="SUC24" s="397"/>
      <c r="SUD24" s="397"/>
      <c r="SUE24" s="397"/>
      <c r="SUF24" s="397"/>
      <c r="SUG24" s="397"/>
      <c r="SUH24" s="397"/>
      <c r="SUI24" s="397"/>
      <c r="SUJ24" s="397"/>
      <c r="SUK24" s="397"/>
      <c r="SUL24" s="5"/>
      <c r="SUM24" s="5"/>
      <c r="SUN24" s="388"/>
      <c r="SUO24" s="387"/>
      <c r="SUP24" s="387"/>
      <c r="SUQ24" s="387"/>
      <c r="SUR24" s="387"/>
      <c r="SUS24" s="387"/>
      <c r="SUT24" s="387"/>
      <c r="SUU24" s="68"/>
      <c r="SUV24" s="68"/>
      <c r="SUW24" s="68"/>
      <c r="SUX24" s="68"/>
      <c r="SUY24" s="68"/>
      <c r="SUZ24" s="112"/>
      <c r="SVA24" s="112"/>
      <c r="SVB24" s="112"/>
      <c r="SVY24" s="5"/>
      <c r="SVZ24" s="397"/>
      <c r="SWA24" s="397"/>
      <c r="SWB24" s="397"/>
      <c r="SWC24" s="397"/>
      <c r="SWD24" s="397"/>
      <c r="SWE24" s="397"/>
      <c r="SWF24" s="397"/>
      <c r="SWG24" s="397"/>
      <c r="SWH24" s="397"/>
      <c r="SWI24" s="397"/>
      <c r="SWJ24" s="397"/>
      <c r="SWK24" s="397"/>
      <c r="SWL24" s="397"/>
      <c r="SWM24" s="397"/>
      <c r="SWN24" s="397"/>
      <c r="SWO24" s="397"/>
      <c r="SWP24" s="397"/>
      <c r="SWQ24" s="397"/>
      <c r="SWR24" s="397"/>
      <c r="SWS24" s="397"/>
      <c r="SWT24" s="5"/>
      <c r="SWU24" s="5"/>
      <c r="SWV24" s="388"/>
      <c r="SWW24" s="387"/>
      <c r="SWX24" s="387"/>
      <c r="SWY24" s="387"/>
      <c r="SWZ24" s="387"/>
      <c r="SXA24" s="387"/>
      <c r="SXB24" s="387"/>
      <c r="SXC24" s="68"/>
      <c r="SXD24" s="68"/>
      <c r="SXE24" s="68"/>
      <c r="SXF24" s="68"/>
      <c r="SXG24" s="68"/>
      <c r="SXH24" s="112"/>
      <c r="SXI24" s="112"/>
      <c r="SXJ24" s="112"/>
      <c r="SYG24" s="5"/>
      <c r="SYH24" s="397"/>
      <c r="SYI24" s="397"/>
      <c r="SYJ24" s="397"/>
      <c r="SYK24" s="397"/>
      <c r="SYL24" s="397"/>
      <c r="SYM24" s="397"/>
      <c r="SYN24" s="397"/>
      <c r="SYO24" s="397"/>
      <c r="SYP24" s="397"/>
      <c r="SYQ24" s="397"/>
      <c r="SYR24" s="397"/>
      <c r="SYS24" s="397"/>
      <c r="SYT24" s="397"/>
      <c r="SYU24" s="397"/>
      <c r="SYV24" s="397"/>
      <c r="SYW24" s="397"/>
      <c r="SYX24" s="397"/>
      <c r="SYY24" s="397"/>
      <c r="SYZ24" s="397"/>
      <c r="SZA24" s="397"/>
      <c r="SZB24" s="5"/>
      <c r="SZC24" s="5"/>
      <c r="SZD24" s="388"/>
      <c r="SZE24" s="387"/>
      <c r="SZF24" s="387"/>
      <c r="SZG24" s="387"/>
      <c r="SZH24" s="387"/>
      <c r="SZI24" s="387"/>
      <c r="SZJ24" s="387"/>
      <c r="SZK24" s="68"/>
      <c r="SZL24" s="68"/>
      <c r="SZM24" s="68"/>
      <c r="SZN24" s="68"/>
      <c r="SZO24" s="68"/>
      <c r="SZP24" s="112"/>
      <c r="SZQ24" s="112"/>
      <c r="SZR24" s="112"/>
      <c r="TAO24" s="5"/>
      <c r="TAP24" s="397"/>
      <c r="TAQ24" s="397"/>
      <c r="TAR24" s="397"/>
      <c r="TAS24" s="397"/>
      <c r="TAT24" s="397"/>
      <c r="TAU24" s="397"/>
      <c r="TAV24" s="397"/>
      <c r="TAW24" s="397"/>
      <c r="TAX24" s="397"/>
      <c r="TAY24" s="397"/>
      <c r="TAZ24" s="397"/>
      <c r="TBA24" s="397"/>
      <c r="TBB24" s="397"/>
      <c r="TBC24" s="397"/>
      <c r="TBD24" s="397"/>
      <c r="TBE24" s="397"/>
      <c r="TBF24" s="397"/>
      <c r="TBG24" s="397"/>
      <c r="TBH24" s="397"/>
      <c r="TBI24" s="397"/>
      <c r="TBJ24" s="5"/>
      <c r="TBK24" s="5"/>
      <c r="TBL24" s="388"/>
      <c r="TBM24" s="387"/>
      <c r="TBN24" s="387"/>
      <c r="TBO24" s="387"/>
      <c r="TBP24" s="387"/>
      <c r="TBQ24" s="387"/>
      <c r="TBR24" s="387"/>
      <c r="TBS24" s="68"/>
      <c r="TBT24" s="68"/>
      <c r="TBU24" s="68"/>
      <c r="TBV24" s="68"/>
      <c r="TBW24" s="68"/>
      <c r="TBX24" s="112"/>
      <c r="TBY24" s="112"/>
      <c r="TBZ24" s="112"/>
      <c r="TCW24" s="5"/>
      <c r="TCX24" s="397"/>
      <c r="TCY24" s="397"/>
      <c r="TCZ24" s="397"/>
      <c r="TDA24" s="397"/>
      <c r="TDB24" s="397"/>
      <c r="TDC24" s="397"/>
      <c r="TDD24" s="397"/>
      <c r="TDE24" s="397"/>
      <c r="TDF24" s="397"/>
      <c r="TDG24" s="397"/>
      <c r="TDH24" s="397"/>
      <c r="TDI24" s="397"/>
      <c r="TDJ24" s="397"/>
      <c r="TDK24" s="397"/>
      <c r="TDL24" s="397"/>
      <c r="TDM24" s="397"/>
      <c r="TDN24" s="397"/>
      <c r="TDO24" s="397"/>
      <c r="TDP24" s="397"/>
      <c r="TDQ24" s="397"/>
      <c r="TDR24" s="5"/>
      <c r="TDS24" s="5"/>
      <c r="TDT24" s="388"/>
      <c r="TDU24" s="387"/>
      <c r="TDV24" s="387"/>
      <c r="TDW24" s="387"/>
      <c r="TDX24" s="387"/>
      <c r="TDY24" s="387"/>
      <c r="TDZ24" s="387"/>
      <c r="TEA24" s="68"/>
      <c r="TEB24" s="68"/>
      <c r="TEC24" s="68"/>
      <c r="TED24" s="68"/>
      <c r="TEE24" s="68"/>
      <c r="TEF24" s="112"/>
      <c r="TEG24" s="112"/>
      <c r="TEH24" s="112"/>
      <c r="TFE24" s="5"/>
      <c r="TFF24" s="397"/>
      <c r="TFG24" s="397"/>
      <c r="TFH24" s="397"/>
      <c r="TFI24" s="397"/>
      <c r="TFJ24" s="397"/>
      <c r="TFK24" s="397"/>
      <c r="TFL24" s="397"/>
      <c r="TFM24" s="397"/>
      <c r="TFN24" s="397"/>
      <c r="TFO24" s="397"/>
      <c r="TFP24" s="397"/>
      <c r="TFQ24" s="397"/>
      <c r="TFR24" s="397"/>
      <c r="TFS24" s="397"/>
      <c r="TFT24" s="397"/>
      <c r="TFU24" s="397"/>
      <c r="TFV24" s="397"/>
      <c r="TFW24" s="397"/>
      <c r="TFX24" s="397"/>
      <c r="TFY24" s="397"/>
      <c r="TFZ24" s="5"/>
      <c r="TGA24" s="5"/>
      <c r="TGB24" s="388"/>
      <c r="TGC24" s="387"/>
      <c r="TGD24" s="387"/>
      <c r="TGE24" s="387"/>
      <c r="TGF24" s="387"/>
      <c r="TGG24" s="387"/>
      <c r="TGH24" s="387"/>
      <c r="TGI24" s="68"/>
      <c r="TGJ24" s="68"/>
      <c r="TGK24" s="68"/>
      <c r="TGL24" s="68"/>
      <c r="TGM24" s="68"/>
      <c r="TGN24" s="112"/>
      <c r="TGO24" s="112"/>
      <c r="TGP24" s="112"/>
      <c r="THM24" s="5"/>
      <c r="THN24" s="397"/>
      <c r="THO24" s="397"/>
      <c r="THP24" s="397"/>
      <c r="THQ24" s="397"/>
      <c r="THR24" s="397"/>
      <c r="THS24" s="397"/>
      <c r="THT24" s="397"/>
      <c r="THU24" s="397"/>
      <c r="THV24" s="397"/>
      <c r="THW24" s="397"/>
      <c r="THX24" s="397"/>
      <c r="THY24" s="397"/>
      <c r="THZ24" s="397"/>
      <c r="TIA24" s="397"/>
      <c r="TIB24" s="397"/>
      <c r="TIC24" s="397"/>
      <c r="TID24" s="397"/>
      <c r="TIE24" s="397"/>
      <c r="TIF24" s="397"/>
      <c r="TIG24" s="397"/>
      <c r="TIH24" s="5"/>
      <c r="TII24" s="5"/>
      <c r="TIJ24" s="388"/>
      <c r="TIK24" s="387"/>
      <c r="TIL24" s="387"/>
      <c r="TIM24" s="387"/>
      <c r="TIN24" s="387"/>
      <c r="TIO24" s="387"/>
      <c r="TIP24" s="387"/>
      <c r="TIQ24" s="68"/>
      <c r="TIR24" s="68"/>
      <c r="TIS24" s="68"/>
      <c r="TIT24" s="68"/>
      <c r="TIU24" s="68"/>
      <c r="TIV24" s="112"/>
      <c r="TIW24" s="112"/>
      <c r="TIX24" s="112"/>
      <c r="TJU24" s="5"/>
      <c r="TJV24" s="397"/>
      <c r="TJW24" s="397"/>
      <c r="TJX24" s="397"/>
      <c r="TJY24" s="397"/>
      <c r="TJZ24" s="397"/>
      <c r="TKA24" s="397"/>
      <c r="TKB24" s="397"/>
      <c r="TKC24" s="397"/>
      <c r="TKD24" s="397"/>
      <c r="TKE24" s="397"/>
      <c r="TKF24" s="397"/>
      <c r="TKG24" s="397"/>
      <c r="TKH24" s="397"/>
      <c r="TKI24" s="397"/>
      <c r="TKJ24" s="397"/>
      <c r="TKK24" s="397"/>
      <c r="TKL24" s="397"/>
      <c r="TKM24" s="397"/>
      <c r="TKN24" s="397"/>
      <c r="TKO24" s="397"/>
      <c r="TKP24" s="5"/>
      <c r="TKQ24" s="5"/>
      <c r="TKR24" s="388"/>
      <c r="TKS24" s="387"/>
      <c r="TKT24" s="387"/>
      <c r="TKU24" s="387"/>
      <c r="TKV24" s="387"/>
      <c r="TKW24" s="387"/>
      <c r="TKX24" s="387"/>
      <c r="TKY24" s="68"/>
      <c r="TKZ24" s="68"/>
      <c r="TLA24" s="68"/>
      <c r="TLB24" s="68"/>
      <c r="TLC24" s="68"/>
      <c r="TLD24" s="112"/>
      <c r="TLE24" s="112"/>
      <c r="TLF24" s="112"/>
      <c r="TMC24" s="5"/>
      <c r="TMD24" s="397"/>
      <c r="TME24" s="397"/>
      <c r="TMF24" s="397"/>
      <c r="TMG24" s="397"/>
      <c r="TMH24" s="397"/>
      <c r="TMI24" s="397"/>
      <c r="TMJ24" s="397"/>
      <c r="TMK24" s="397"/>
      <c r="TML24" s="397"/>
      <c r="TMM24" s="397"/>
      <c r="TMN24" s="397"/>
      <c r="TMO24" s="397"/>
      <c r="TMP24" s="397"/>
      <c r="TMQ24" s="397"/>
      <c r="TMR24" s="397"/>
      <c r="TMS24" s="397"/>
      <c r="TMT24" s="397"/>
      <c r="TMU24" s="397"/>
      <c r="TMV24" s="397"/>
      <c r="TMW24" s="397"/>
      <c r="TMX24" s="5"/>
      <c r="TMY24" s="5"/>
      <c r="TMZ24" s="388"/>
      <c r="TNA24" s="387"/>
      <c r="TNB24" s="387"/>
      <c r="TNC24" s="387"/>
      <c r="TND24" s="387"/>
      <c r="TNE24" s="387"/>
      <c r="TNF24" s="387"/>
      <c r="TNG24" s="68"/>
      <c r="TNH24" s="68"/>
      <c r="TNI24" s="68"/>
      <c r="TNJ24" s="68"/>
      <c r="TNK24" s="68"/>
      <c r="TNL24" s="112"/>
      <c r="TNM24" s="112"/>
      <c r="TNN24" s="112"/>
      <c r="TOK24" s="5"/>
      <c r="TOL24" s="397"/>
      <c r="TOM24" s="397"/>
      <c r="TON24" s="397"/>
      <c r="TOO24" s="397"/>
      <c r="TOP24" s="397"/>
      <c r="TOQ24" s="397"/>
      <c r="TOR24" s="397"/>
      <c r="TOS24" s="397"/>
      <c r="TOT24" s="397"/>
      <c r="TOU24" s="397"/>
      <c r="TOV24" s="397"/>
      <c r="TOW24" s="397"/>
      <c r="TOX24" s="397"/>
      <c r="TOY24" s="397"/>
      <c r="TOZ24" s="397"/>
      <c r="TPA24" s="397"/>
      <c r="TPB24" s="397"/>
      <c r="TPC24" s="397"/>
      <c r="TPD24" s="397"/>
      <c r="TPE24" s="397"/>
      <c r="TPF24" s="5"/>
      <c r="TPG24" s="5"/>
      <c r="TPH24" s="388"/>
      <c r="TPI24" s="387"/>
      <c r="TPJ24" s="387"/>
      <c r="TPK24" s="387"/>
      <c r="TPL24" s="387"/>
      <c r="TPM24" s="387"/>
      <c r="TPN24" s="387"/>
      <c r="TPO24" s="68"/>
      <c r="TPP24" s="68"/>
      <c r="TPQ24" s="68"/>
      <c r="TPR24" s="68"/>
      <c r="TPS24" s="68"/>
      <c r="TPT24" s="112"/>
      <c r="TPU24" s="112"/>
      <c r="TPV24" s="112"/>
      <c r="TQS24" s="5"/>
      <c r="TQT24" s="397"/>
      <c r="TQU24" s="397"/>
      <c r="TQV24" s="397"/>
      <c r="TQW24" s="397"/>
      <c r="TQX24" s="397"/>
      <c r="TQY24" s="397"/>
      <c r="TQZ24" s="397"/>
      <c r="TRA24" s="397"/>
      <c r="TRB24" s="397"/>
      <c r="TRC24" s="397"/>
      <c r="TRD24" s="397"/>
      <c r="TRE24" s="397"/>
      <c r="TRF24" s="397"/>
      <c r="TRG24" s="397"/>
      <c r="TRH24" s="397"/>
      <c r="TRI24" s="397"/>
      <c r="TRJ24" s="397"/>
      <c r="TRK24" s="397"/>
      <c r="TRL24" s="397"/>
      <c r="TRM24" s="397"/>
      <c r="TRN24" s="5"/>
      <c r="TRO24" s="5"/>
      <c r="TRP24" s="388"/>
      <c r="TRQ24" s="387"/>
      <c r="TRR24" s="387"/>
      <c r="TRS24" s="387"/>
      <c r="TRT24" s="387"/>
      <c r="TRU24" s="387"/>
      <c r="TRV24" s="387"/>
      <c r="TRW24" s="68"/>
      <c r="TRX24" s="68"/>
      <c r="TRY24" s="68"/>
      <c r="TRZ24" s="68"/>
      <c r="TSA24" s="68"/>
      <c r="TSB24" s="112"/>
      <c r="TSC24" s="112"/>
      <c r="TSD24" s="112"/>
      <c r="TTA24" s="5"/>
      <c r="TTB24" s="397"/>
      <c r="TTC24" s="397"/>
      <c r="TTD24" s="397"/>
      <c r="TTE24" s="397"/>
      <c r="TTF24" s="397"/>
      <c r="TTG24" s="397"/>
      <c r="TTH24" s="397"/>
      <c r="TTI24" s="397"/>
      <c r="TTJ24" s="397"/>
      <c r="TTK24" s="397"/>
      <c r="TTL24" s="397"/>
      <c r="TTM24" s="397"/>
      <c r="TTN24" s="397"/>
      <c r="TTO24" s="397"/>
      <c r="TTP24" s="397"/>
      <c r="TTQ24" s="397"/>
      <c r="TTR24" s="397"/>
      <c r="TTS24" s="397"/>
      <c r="TTT24" s="397"/>
      <c r="TTU24" s="397"/>
      <c r="TTV24" s="5"/>
      <c r="TTW24" s="5"/>
      <c r="TTX24" s="388"/>
      <c r="TTY24" s="387"/>
      <c r="TTZ24" s="387"/>
      <c r="TUA24" s="387"/>
      <c r="TUB24" s="387"/>
      <c r="TUC24" s="387"/>
      <c r="TUD24" s="387"/>
      <c r="TUE24" s="68"/>
      <c r="TUF24" s="68"/>
      <c r="TUG24" s="68"/>
      <c r="TUH24" s="68"/>
      <c r="TUI24" s="68"/>
      <c r="TUJ24" s="112"/>
      <c r="TUK24" s="112"/>
      <c r="TUL24" s="112"/>
      <c r="TVI24" s="5"/>
      <c r="TVJ24" s="397"/>
      <c r="TVK24" s="397"/>
      <c r="TVL24" s="397"/>
      <c r="TVM24" s="397"/>
      <c r="TVN24" s="397"/>
      <c r="TVO24" s="397"/>
      <c r="TVP24" s="397"/>
      <c r="TVQ24" s="397"/>
      <c r="TVR24" s="397"/>
      <c r="TVS24" s="397"/>
      <c r="TVT24" s="397"/>
      <c r="TVU24" s="397"/>
      <c r="TVV24" s="397"/>
      <c r="TVW24" s="397"/>
      <c r="TVX24" s="397"/>
      <c r="TVY24" s="397"/>
      <c r="TVZ24" s="397"/>
      <c r="TWA24" s="397"/>
      <c r="TWB24" s="397"/>
      <c r="TWC24" s="397"/>
      <c r="TWD24" s="5"/>
      <c r="TWE24" s="5"/>
      <c r="TWF24" s="388"/>
      <c r="TWG24" s="387"/>
      <c r="TWH24" s="387"/>
      <c r="TWI24" s="387"/>
      <c r="TWJ24" s="387"/>
      <c r="TWK24" s="387"/>
      <c r="TWL24" s="387"/>
      <c r="TWM24" s="68"/>
      <c r="TWN24" s="68"/>
      <c r="TWO24" s="68"/>
      <c r="TWP24" s="68"/>
      <c r="TWQ24" s="68"/>
      <c r="TWR24" s="112"/>
      <c r="TWS24" s="112"/>
      <c r="TWT24" s="112"/>
      <c r="TXQ24" s="5"/>
      <c r="TXR24" s="397"/>
      <c r="TXS24" s="397"/>
      <c r="TXT24" s="397"/>
      <c r="TXU24" s="397"/>
      <c r="TXV24" s="397"/>
      <c r="TXW24" s="397"/>
      <c r="TXX24" s="397"/>
      <c r="TXY24" s="397"/>
      <c r="TXZ24" s="397"/>
      <c r="TYA24" s="397"/>
      <c r="TYB24" s="397"/>
      <c r="TYC24" s="397"/>
      <c r="TYD24" s="397"/>
      <c r="TYE24" s="397"/>
      <c r="TYF24" s="397"/>
      <c r="TYG24" s="397"/>
      <c r="TYH24" s="397"/>
      <c r="TYI24" s="397"/>
      <c r="TYJ24" s="397"/>
      <c r="TYK24" s="397"/>
      <c r="TYL24" s="5"/>
      <c r="TYM24" s="5"/>
      <c r="TYN24" s="388"/>
      <c r="TYO24" s="387"/>
      <c r="TYP24" s="387"/>
      <c r="TYQ24" s="387"/>
      <c r="TYR24" s="387"/>
      <c r="TYS24" s="387"/>
      <c r="TYT24" s="387"/>
      <c r="TYU24" s="68"/>
      <c r="TYV24" s="68"/>
      <c r="TYW24" s="68"/>
      <c r="TYX24" s="68"/>
      <c r="TYY24" s="68"/>
      <c r="TYZ24" s="112"/>
      <c r="TZA24" s="112"/>
      <c r="TZB24" s="112"/>
      <c r="TZY24" s="5"/>
      <c r="TZZ24" s="397"/>
      <c r="UAA24" s="397"/>
      <c r="UAB24" s="397"/>
      <c r="UAC24" s="397"/>
      <c r="UAD24" s="397"/>
      <c r="UAE24" s="397"/>
      <c r="UAF24" s="397"/>
      <c r="UAG24" s="397"/>
      <c r="UAH24" s="397"/>
      <c r="UAI24" s="397"/>
      <c r="UAJ24" s="397"/>
      <c r="UAK24" s="397"/>
      <c r="UAL24" s="397"/>
      <c r="UAM24" s="397"/>
      <c r="UAN24" s="397"/>
      <c r="UAO24" s="397"/>
      <c r="UAP24" s="397"/>
      <c r="UAQ24" s="397"/>
      <c r="UAR24" s="397"/>
      <c r="UAS24" s="397"/>
      <c r="UAT24" s="5"/>
      <c r="UAU24" s="5"/>
      <c r="UAV24" s="388"/>
      <c r="UAW24" s="387"/>
      <c r="UAX24" s="387"/>
      <c r="UAY24" s="387"/>
      <c r="UAZ24" s="387"/>
      <c r="UBA24" s="387"/>
      <c r="UBB24" s="387"/>
      <c r="UBC24" s="68"/>
      <c r="UBD24" s="68"/>
      <c r="UBE24" s="68"/>
      <c r="UBF24" s="68"/>
      <c r="UBG24" s="68"/>
      <c r="UBH24" s="112"/>
      <c r="UBI24" s="112"/>
      <c r="UBJ24" s="112"/>
      <c r="UCG24" s="5"/>
      <c r="UCH24" s="397"/>
      <c r="UCI24" s="397"/>
      <c r="UCJ24" s="397"/>
      <c r="UCK24" s="397"/>
      <c r="UCL24" s="397"/>
      <c r="UCM24" s="397"/>
      <c r="UCN24" s="397"/>
      <c r="UCO24" s="397"/>
      <c r="UCP24" s="397"/>
      <c r="UCQ24" s="397"/>
      <c r="UCR24" s="397"/>
      <c r="UCS24" s="397"/>
      <c r="UCT24" s="397"/>
      <c r="UCU24" s="397"/>
      <c r="UCV24" s="397"/>
      <c r="UCW24" s="397"/>
      <c r="UCX24" s="397"/>
      <c r="UCY24" s="397"/>
      <c r="UCZ24" s="397"/>
      <c r="UDA24" s="397"/>
      <c r="UDB24" s="5"/>
      <c r="UDC24" s="5"/>
      <c r="UDD24" s="388"/>
      <c r="UDE24" s="387"/>
      <c r="UDF24" s="387"/>
      <c r="UDG24" s="387"/>
      <c r="UDH24" s="387"/>
      <c r="UDI24" s="387"/>
      <c r="UDJ24" s="387"/>
      <c r="UDK24" s="68"/>
      <c r="UDL24" s="68"/>
      <c r="UDM24" s="68"/>
      <c r="UDN24" s="68"/>
      <c r="UDO24" s="68"/>
      <c r="UDP24" s="112"/>
      <c r="UDQ24" s="112"/>
      <c r="UDR24" s="112"/>
      <c r="UEO24" s="5"/>
      <c r="UEP24" s="397"/>
      <c r="UEQ24" s="397"/>
      <c r="UER24" s="397"/>
      <c r="UES24" s="397"/>
      <c r="UET24" s="397"/>
      <c r="UEU24" s="397"/>
      <c r="UEV24" s="397"/>
      <c r="UEW24" s="397"/>
      <c r="UEX24" s="397"/>
      <c r="UEY24" s="397"/>
      <c r="UEZ24" s="397"/>
      <c r="UFA24" s="397"/>
      <c r="UFB24" s="397"/>
      <c r="UFC24" s="397"/>
      <c r="UFD24" s="397"/>
      <c r="UFE24" s="397"/>
      <c r="UFF24" s="397"/>
      <c r="UFG24" s="397"/>
      <c r="UFH24" s="397"/>
      <c r="UFI24" s="397"/>
      <c r="UFJ24" s="5"/>
      <c r="UFK24" s="5"/>
      <c r="UFL24" s="388"/>
      <c r="UFM24" s="387"/>
      <c r="UFN24" s="387"/>
      <c r="UFO24" s="387"/>
      <c r="UFP24" s="387"/>
      <c r="UFQ24" s="387"/>
      <c r="UFR24" s="387"/>
      <c r="UFS24" s="68"/>
      <c r="UFT24" s="68"/>
      <c r="UFU24" s="68"/>
      <c r="UFV24" s="68"/>
      <c r="UFW24" s="68"/>
      <c r="UFX24" s="112"/>
      <c r="UFY24" s="112"/>
      <c r="UFZ24" s="112"/>
      <c r="UGW24" s="5"/>
      <c r="UGX24" s="397"/>
      <c r="UGY24" s="397"/>
      <c r="UGZ24" s="397"/>
      <c r="UHA24" s="397"/>
      <c r="UHB24" s="397"/>
      <c r="UHC24" s="397"/>
      <c r="UHD24" s="397"/>
      <c r="UHE24" s="397"/>
      <c r="UHF24" s="397"/>
      <c r="UHG24" s="397"/>
      <c r="UHH24" s="397"/>
      <c r="UHI24" s="397"/>
      <c r="UHJ24" s="397"/>
      <c r="UHK24" s="397"/>
      <c r="UHL24" s="397"/>
      <c r="UHM24" s="397"/>
      <c r="UHN24" s="397"/>
      <c r="UHO24" s="397"/>
      <c r="UHP24" s="397"/>
      <c r="UHQ24" s="397"/>
      <c r="UHR24" s="5"/>
      <c r="UHS24" s="5"/>
      <c r="UHT24" s="388"/>
      <c r="UHU24" s="387"/>
      <c r="UHV24" s="387"/>
      <c r="UHW24" s="387"/>
      <c r="UHX24" s="387"/>
      <c r="UHY24" s="387"/>
      <c r="UHZ24" s="387"/>
      <c r="UIA24" s="68"/>
      <c r="UIB24" s="68"/>
      <c r="UIC24" s="68"/>
      <c r="UID24" s="68"/>
      <c r="UIE24" s="68"/>
      <c r="UIF24" s="112"/>
      <c r="UIG24" s="112"/>
      <c r="UIH24" s="112"/>
      <c r="UJE24" s="5"/>
      <c r="UJF24" s="397"/>
      <c r="UJG24" s="397"/>
      <c r="UJH24" s="397"/>
      <c r="UJI24" s="397"/>
      <c r="UJJ24" s="397"/>
      <c r="UJK24" s="397"/>
      <c r="UJL24" s="397"/>
      <c r="UJM24" s="397"/>
      <c r="UJN24" s="397"/>
      <c r="UJO24" s="397"/>
      <c r="UJP24" s="397"/>
      <c r="UJQ24" s="397"/>
      <c r="UJR24" s="397"/>
      <c r="UJS24" s="397"/>
      <c r="UJT24" s="397"/>
      <c r="UJU24" s="397"/>
      <c r="UJV24" s="397"/>
      <c r="UJW24" s="397"/>
      <c r="UJX24" s="397"/>
      <c r="UJY24" s="397"/>
      <c r="UJZ24" s="5"/>
      <c r="UKA24" s="5"/>
      <c r="UKB24" s="388"/>
      <c r="UKC24" s="387"/>
      <c r="UKD24" s="387"/>
      <c r="UKE24" s="387"/>
      <c r="UKF24" s="387"/>
      <c r="UKG24" s="387"/>
      <c r="UKH24" s="387"/>
      <c r="UKI24" s="68"/>
      <c r="UKJ24" s="68"/>
      <c r="UKK24" s="68"/>
      <c r="UKL24" s="68"/>
      <c r="UKM24" s="68"/>
      <c r="UKN24" s="112"/>
      <c r="UKO24" s="112"/>
      <c r="UKP24" s="112"/>
      <c r="ULM24" s="5"/>
      <c r="ULN24" s="397"/>
      <c r="ULO24" s="397"/>
      <c r="ULP24" s="397"/>
      <c r="ULQ24" s="397"/>
      <c r="ULR24" s="397"/>
      <c r="ULS24" s="397"/>
      <c r="ULT24" s="397"/>
      <c r="ULU24" s="397"/>
      <c r="ULV24" s="397"/>
      <c r="ULW24" s="397"/>
      <c r="ULX24" s="397"/>
      <c r="ULY24" s="397"/>
      <c r="ULZ24" s="397"/>
      <c r="UMA24" s="397"/>
      <c r="UMB24" s="397"/>
      <c r="UMC24" s="397"/>
      <c r="UMD24" s="397"/>
      <c r="UME24" s="397"/>
      <c r="UMF24" s="397"/>
      <c r="UMG24" s="397"/>
      <c r="UMH24" s="5"/>
      <c r="UMI24" s="5"/>
      <c r="UMJ24" s="388"/>
      <c r="UMK24" s="387"/>
      <c r="UML24" s="387"/>
      <c r="UMM24" s="387"/>
      <c r="UMN24" s="387"/>
      <c r="UMO24" s="387"/>
      <c r="UMP24" s="387"/>
      <c r="UMQ24" s="68"/>
      <c r="UMR24" s="68"/>
      <c r="UMS24" s="68"/>
      <c r="UMT24" s="68"/>
      <c r="UMU24" s="68"/>
      <c r="UMV24" s="112"/>
      <c r="UMW24" s="112"/>
      <c r="UMX24" s="112"/>
      <c r="UNU24" s="5"/>
      <c r="UNV24" s="397"/>
      <c r="UNW24" s="397"/>
      <c r="UNX24" s="397"/>
      <c r="UNY24" s="397"/>
      <c r="UNZ24" s="397"/>
      <c r="UOA24" s="397"/>
      <c r="UOB24" s="397"/>
      <c r="UOC24" s="397"/>
      <c r="UOD24" s="397"/>
      <c r="UOE24" s="397"/>
      <c r="UOF24" s="397"/>
      <c r="UOG24" s="397"/>
      <c r="UOH24" s="397"/>
      <c r="UOI24" s="397"/>
      <c r="UOJ24" s="397"/>
      <c r="UOK24" s="397"/>
      <c r="UOL24" s="397"/>
      <c r="UOM24" s="397"/>
      <c r="UON24" s="397"/>
      <c r="UOO24" s="397"/>
      <c r="UOP24" s="5"/>
      <c r="UOQ24" s="5"/>
      <c r="UOR24" s="388"/>
      <c r="UOS24" s="387"/>
      <c r="UOT24" s="387"/>
      <c r="UOU24" s="387"/>
      <c r="UOV24" s="387"/>
      <c r="UOW24" s="387"/>
      <c r="UOX24" s="387"/>
      <c r="UOY24" s="68"/>
      <c r="UOZ24" s="68"/>
      <c r="UPA24" s="68"/>
      <c r="UPB24" s="68"/>
      <c r="UPC24" s="68"/>
      <c r="UPD24" s="112"/>
      <c r="UPE24" s="112"/>
      <c r="UPF24" s="112"/>
      <c r="UQC24" s="5"/>
      <c r="UQD24" s="397"/>
      <c r="UQE24" s="397"/>
      <c r="UQF24" s="397"/>
      <c r="UQG24" s="397"/>
      <c r="UQH24" s="397"/>
      <c r="UQI24" s="397"/>
      <c r="UQJ24" s="397"/>
      <c r="UQK24" s="397"/>
      <c r="UQL24" s="397"/>
      <c r="UQM24" s="397"/>
      <c r="UQN24" s="397"/>
      <c r="UQO24" s="397"/>
      <c r="UQP24" s="397"/>
      <c r="UQQ24" s="397"/>
      <c r="UQR24" s="397"/>
      <c r="UQS24" s="397"/>
      <c r="UQT24" s="397"/>
      <c r="UQU24" s="397"/>
      <c r="UQV24" s="397"/>
      <c r="UQW24" s="397"/>
      <c r="UQX24" s="5"/>
      <c r="UQY24" s="5"/>
      <c r="UQZ24" s="388"/>
      <c r="URA24" s="387"/>
      <c r="URB24" s="387"/>
      <c r="URC24" s="387"/>
      <c r="URD24" s="387"/>
      <c r="URE24" s="387"/>
      <c r="URF24" s="387"/>
      <c r="URG24" s="68"/>
      <c r="URH24" s="68"/>
      <c r="URI24" s="68"/>
      <c r="URJ24" s="68"/>
      <c r="URK24" s="68"/>
      <c r="URL24" s="112"/>
      <c r="URM24" s="112"/>
      <c r="URN24" s="112"/>
      <c r="USK24" s="5"/>
      <c r="USL24" s="397"/>
      <c r="USM24" s="397"/>
      <c r="USN24" s="397"/>
      <c r="USO24" s="397"/>
      <c r="USP24" s="397"/>
      <c r="USQ24" s="397"/>
      <c r="USR24" s="397"/>
      <c r="USS24" s="397"/>
      <c r="UST24" s="397"/>
      <c r="USU24" s="397"/>
      <c r="USV24" s="397"/>
      <c r="USW24" s="397"/>
      <c r="USX24" s="397"/>
      <c r="USY24" s="397"/>
      <c r="USZ24" s="397"/>
      <c r="UTA24" s="397"/>
      <c r="UTB24" s="397"/>
      <c r="UTC24" s="397"/>
      <c r="UTD24" s="397"/>
      <c r="UTE24" s="397"/>
      <c r="UTF24" s="5"/>
      <c r="UTG24" s="5"/>
      <c r="UTH24" s="388"/>
      <c r="UTI24" s="387"/>
      <c r="UTJ24" s="387"/>
      <c r="UTK24" s="387"/>
      <c r="UTL24" s="387"/>
      <c r="UTM24" s="387"/>
      <c r="UTN24" s="387"/>
      <c r="UTO24" s="68"/>
      <c r="UTP24" s="68"/>
      <c r="UTQ24" s="68"/>
      <c r="UTR24" s="68"/>
      <c r="UTS24" s="68"/>
      <c r="UTT24" s="112"/>
      <c r="UTU24" s="112"/>
      <c r="UTV24" s="112"/>
      <c r="UUS24" s="5"/>
      <c r="UUT24" s="397"/>
      <c r="UUU24" s="397"/>
      <c r="UUV24" s="397"/>
      <c r="UUW24" s="397"/>
      <c r="UUX24" s="397"/>
      <c r="UUY24" s="397"/>
      <c r="UUZ24" s="397"/>
      <c r="UVA24" s="397"/>
      <c r="UVB24" s="397"/>
      <c r="UVC24" s="397"/>
      <c r="UVD24" s="397"/>
      <c r="UVE24" s="397"/>
      <c r="UVF24" s="397"/>
      <c r="UVG24" s="397"/>
      <c r="UVH24" s="397"/>
      <c r="UVI24" s="397"/>
      <c r="UVJ24" s="397"/>
      <c r="UVK24" s="397"/>
      <c r="UVL24" s="397"/>
      <c r="UVM24" s="397"/>
      <c r="UVN24" s="5"/>
      <c r="UVO24" s="5"/>
      <c r="UVP24" s="388"/>
      <c r="UVQ24" s="387"/>
      <c r="UVR24" s="387"/>
      <c r="UVS24" s="387"/>
      <c r="UVT24" s="387"/>
      <c r="UVU24" s="387"/>
      <c r="UVV24" s="387"/>
      <c r="UVW24" s="68"/>
      <c r="UVX24" s="68"/>
      <c r="UVY24" s="68"/>
      <c r="UVZ24" s="68"/>
      <c r="UWA24" s="68"/>
      <c r="UWB24" s="112"/>
      <c r="UWC24" s="112"/>
      <c r="UWD24" s="112"/>
      <c r="UXA24" s="5"/>
      <c r="UXB24" s="397"/>
      <c r="UXC24" s="397"/>
      <c r="UXD24" s="397"/>
      <c r="UXE24" s="397"/>
      <c r="UXF24" s="397"/>
      <c r="UXG24" s="397"/>
      <c r="UXH24" s="397"/>
      <c r="UXI24" s="397"/>
      <c r="UXJ24" s="397"/>
      <c r="UXK24" s="397"/>
      <c r="UXL24" s="397"/>
      <c r="UXM24" s="397"/>
      <c r="UXN24" s="397"/>
      <c r="UXO24" s="397"/>
      <c r="UXP24" s="397"/>
      <c r="UXQ24" s="397"/>
      <c r="UXR24" s="397"/>
      <c r="UXS24" s="397"/>
      <c r="UXT24" s="397"/>
      <c r="UXU24" s="397"/>
      <c r="UXV24" s="5"/>
      <c r="UXW24" s="5"/>
      <c r="UXX24" s="388"/>
      <c r="UXY24" s="387"/>
      <c r="UXZ24" s="387"/>
      <c r="UYA24" s="387"/>
      <c r="UYB24" s="387"/>
      <c r="UYC24" s="387"/>
      <c r="UYD24" s="387"/>
      <c r="UYE24" s="68"/>
      <c r="UYF24" s="68"/>
      <c r="UYG24" s="68"/>
      <c r="UYH24" s="68"/>
      <c r="UYI24" s="68"/>
      <c r="UYJ24" s="112"/>
      <c r="UYK24" s="112"/>
      <c r="UYL24" s="112"/>
      <c r="UZI24" s="5"/>
      <c r="UZJ24" s="397"/>
      <c r="UZK24" s="397"/>
      <c r="UZL24" s="397"/>
      <c r="UZM24" s="397"/>
      <c r="UZN24" s="397"/>
      <c r="UZO24" s="397"/>
      <c r="UZP24" s="397"/>
      <c r="UZQ24" s="397"/>
      <c r="UZR24" s="397"/>
      <c r="UZS24" s="397"/>
      <c r="UZT24" s="397"/>
      <c r="UZU24" s="397"/>
      <c r="UZV24" s="397"/>
      <c r="UZW24" s="397"/>
      <c r="UZX24" s="397"/>
      <c r="UZY24" s="397"/>
      <c r="UZZ24" s="397"/>
      <c r="VAA24" s="397"/>
      <c r="VAB24" s="397"/>
      <c r="VAC24" s="397"/>
      <c r="VAD24" s="5"/>
      <c r="VAE24" s="5"/>
      <c r="VAF24" s="388"/>
      <c r="VAG24" s="387"/>
      <c r="VAH24" s="387"/>
      <c r="VAI24" s="387"/>
      <c r="VAJ24" s="387"/>
      <c r="VAK24" s="387"/>
      <c r="VAL24" s="387"/>
      <c r="VAM24" s="68"/>
      <c r="VAN24" s="68"/>
      <c r="VAO24" s="68"/>
      <c r="VAP24" s="68"/>
      <c r="VAQ24" s="68"/>
      <c r="VAR24" s="112"/>
      <c r="VAS24" s="112"/>
      <c r="VAT24" s="112"/>
      <c r="VBQ24" s="5"/>
      <c r="VBR24" s="397"/>
      <c r="VBS24" s="397"/>
      <c r="VBT24" s="397"/>
      <c r="VBU24" s="397"/>
      <c r="VBV24" s="397"/>
      <c r="VBW24" s="397"/>
      <c r="VBX24" s="397"/>
      <c r="VBY24" s="397"/>
      <c r="VBZ24" s="397"/>
      <c r="VCA24" s="397"/>
      <c r="VCB24" s="397"/>
      <c r="VCC24" s="397"/>
      <c r="VCD24" s="397"/>
      <c r="VCE24" s="397"/>
      <c r="VCF24" s="397"/>
      <c r="VCG24" s="397"/>
      <c r="VCH24" s="397"/>
      <c r="VCI24" s="397"/>
      <c r="VCJ24" s="397"/>
      <c r="VCK24" s="397"/>
      <c r="VCL24" s="5"/>
      <c r="VCM24" s="5"/>
      <c r="VCN24" s="388"/>
      <c r="VCO24" s="387"/>
      <c r="VCP24" s="387"/>
      <c r="VCQ24" s="387"/>
      <c r="VCR24" s="387"/>
      <c r="VCS24" s="387"/>
      <c r="VCT24" s="387"/>
      <c r="VCU24" s="68"/>
      <c r="VCV24" s="68"/>
      <c r="VCW24" s="68"/>
      <c r="VCX24" s="68"/>
      <c r="VCY24" s="68"/>
      <c r="VCZ24" s="112"/>
      <c r="VDA24" s="112"/>
      <c r="VDB24" s="112"/>
      <c r="VDY24" s="5"/>
      <c r="VDZ24" s="397"/>
      <c r="VEA24" s="397"/>
      <c r="VEB24" s="397"/>
      <c r="VEC24" s="397"/>
      <c r="VED24" s="397"/>
      <c r="VEE24" s="397"/>
      <c r="VEF24" s="397"/>
      <c r="VEG24" s="397"/>
      <c r="VEH24" s="397"/>
      <c r="VEI24" s="397"/>
      <c r="VEJ24" s="397"/>
      <c r="VEK24" s="397"/>
      <c r="VEL24" s="397"/>
      <c r="VEM24" s="397"/>
      <c r="VEN24" s="397"/>
      <c r="VEO24" s="397"/>
      <c r="VEP24" s="397"/>
      <c r="VEQ24" s="397"/>
      <c r="VER24" s="397"/>
      <c r="VES24" s="397"/>
      <c r="VET24" s="5"/>
      <c r="VEU24" s="5"/>
      <c r="VEV24" s="388"/>
      <c r="VEW24" s="387"/>
      <c r="VEX24" s="387"/>
      <c r="VEY24" s="387"/>
      <c r="VEZ24" s="387"/>
      <c r="VFA24" s="387"/>
      <c r="VFB24" s="387"/>
      <c r="VFC24" s="68"/>
      <c r="VFD24" s="68"/>
      <c r="VFE24" s="68"/>
      <c r="VFF24" s="68"/>
      <c r="VFG24" s="68"/>
      <c r="VFH24" s="112"/>
      <c r="VFI24" s="112"/>
      <c r="VFJ24" s="112"/>
      <c r="VGG24" s="5"/>
      <c r="VGH24" s="397"/>
      <c r="VGI24" s="397"/>
      <c r="VGJ24" s="397"/>
      <c r="VGK24" s="397"/>
      <c r="VGL24" s="397"/>
      <c r="VGM24" s="397"/>
      <c r="VGN24" s="397"/>
      <c r="VGO24" s="397"/>
      <c r="VGP24" s="397"/>
      <c r="VGQ24" s="397"/>
      <c r="VGR24" s="397"/>
      <c r="VGS24" s="397"/>
      <c r="VGT24" s="397"/>
      <c r="VGU24" s="397"/>
      <c r="VGV24" s="397"/>
      <c r="VGW24" s="397"/>
      <c r="VGX24" s="397"/>
      <c r="VGY24" s="397"/>
      <c r="VGZ24" s="397"/>
      <c r="VHA24" s="397"/>
      <c r="VHB24" s="5"/>
      <c r="VHC24" s="5"/>
      <c r="VHD24" s="388"/>
      <c r="VHE24" s="387"/>
      <c r="VHF24" s="387"/>
      <c r="VHG24" s="387"/>
      <c r="VHH24" s="387"/>
      <c r="VHI24" s="387"/>
      <c r="VHJ24" s="387"/>
      <c r="VHK24" s="68"/>
      <c r="VHL24" s="68"/>
      <c r="VHM24" s="68"/>
      <c r="VHN24" s="68"/>
      <c r="VHO24" s="68"/>
      <c r="VHP24" s="112"/>
      <c r="VHQ24" s="112"/>
      <c r="VHR24" s="112"/>
      <c r="VIO24" s="5"/>
      <c r="VIP24" s="397"/>
      <c r="VIQ24" s="397"/>
      <c r="VIR24" s="397"/>
      <c r="VIS24" s="397"/>
      <c r="VIT24" s="397"/>
      <c r="VIU24" s="397"/>
      <c r="VIV24" s="397"/>
      <c r="VIW24" s="397"/>
      <c r="VIX24" s="397"/>
      <c r="VIY24" s="397"/>
      <c r="VIZ24" s="397"/>
      <c r="VJA24" s="397"/>
      <c r="VJB24" s="397"/>
      <c r="VJC24" s="397"/>
      <c r="VJD24" s="397"/>
      <c r="VJE24" s="397"/>
      <c r="VJF24" s="397"/>
      <c r="VJG24" s="397"/>
      <c r="VJH24" s="397"/>
      <c r="VJI24" s="397"/>
      <c r="VJJ24" s="5"/>
      <c r="VJK24" s="5"/>
      <c r="VJL24" s="388"/>
      <c r="VJM24" s="387"/>
      <c r="VJN24" s="387"/>
      <c r="VJO24" s="387"/>
      <c r="VJP24" s="387"/>
      <c r="VJQ24" s="387"/>
      <c r="VJR24" s="387"/>
      <c r="VJS24" s="68"/>
      <c r="VJT24" s="68"/>
      <c r="VJU24" s="68"/>
      <c r="VJV24" s="68"/>
      <c r="VJW24" s="68"/>
      <c r="VJX24" s="112"/>
      <c r="VJY24" s="112"/>
      <c r="VJZ24" s="112"/>
      <c r="VKW24" s="5"/>
      <c r="VKX24" s="397"/>
      <c r="VKY24" s="397"/>
      <c r="VKZ24" s="397"/>
      <c r="VLA24" s="397"/>
      <c r="VLB24" s="397"/>
      <c r="VLC24" s="397"/>
      <c r="VLD24" s="397"/>
      <c r="VLE24" s="397"/>
      <c r="VLF24" s="397"/>
      <c r="VLG24" s="397"/>
      <c r="VLH24" s="397"/>
      <c r="VLI24" s="397"/>
      <c r="VLJ24" s="397"/>
      <c r="VLK24" s="397"/>
      <c r="VLL24" s="397"/>
      <c r="VLM24" s="397"/>
      <c r="VLN24" s="397"/>
      <c r="VLO24" s="397"/>
      <c r="VLP24" s="397"/>
      <c r="VLQ24" s="397"/>
      <c r="VLR24" s="5"/>
      <c r="VLS24" s="5"/>
      <c r="VLT24" s="388"/>
      <c r="VLU24" s="387"/>
      <c r="VLV24" s="387"/>
      <c r="VLW24" s="387"/>
      <c r="VLX24" s="387"/>
      <c r="VLY24" s="387"/>
      <c r="VLZ24" s="387"/>
      <c r="VMA24" s="68"/>
      <c r="VMB24" s="68"/>
      <c r="VMC24" s="68"/>
      <c r="VMD24" s="68"/>
      <c r="VME24" s="68"/>
      <c r="VMF24" s="112"/>
      <c r="VMG24" s="112"/>
      <c r="VMH24" s="112"/>
      <c r="VNE24" s="5"/>
      <c r="VNF24" s="397"/>
      <c r="VNG24" s="397"/>
      <c r="VNH24" s="397"/>
      <c r="VNI24" s="397"/>
      <c r="VNJ24" s="397"/>
      <c r="VNK24" s="397"/>
      <c r="VNL24" s="397"/>
      <c r="VNM24" s="397"/>
      <c r="VNN24" s="397"/>
      <c r="VNO24" s="397"/>
      <c r="VNP24" s="397"/>
      <c r="VNQ24" s="397"/>
      <c r="VNR24" s="397"/>
      <c r="VNS24" s="397"/>
      <c r="VNT24" s="397"/>
      <c r="VNU24" s="397"/>
      <c r="VNV24" s="397"/>
      <c r="VNW24" s="397"/>
      <c r="VNX24" s="397"/>
      <c r="VNY24" s="397"/>
      <c r="VNZ24" s="5"/>
      <c r="VOA24" s="5"/>
      <c r="VOB24" s="388"/>
      <c r="VOC24" s="387"/>
      <c r="VOD24" s="387"/>
      <c r="VOE24" s="387"/>
      <c r="VOF24" s="387"/>
      <c r="VOG24" s="387"/>
      <c r="VOH24" s="387"/>
      <c r="VOI24" s="68"/>
      <c r="VOJ24" s="68"/>
      <c r="VOK24" s="68"/>
      <c r="VOL24" s="68"/>
      <c r="VOM24" s="68"/>
      <c r="VON24" s="112"/>
      <c r="VOO24" s="112"/>
      <c r="VOP24" s="112"/>
      <c r="VPM24" s="5"/>
      <c r="VPN24" s="397"/>
      <c r="VPO24" s="397"/>
      <c r="VPP24" s="397"/>
      <c r="VPQ24" s="397"/>
      <c r="VPR24" s="397"/>
      <c r="VPS24" s="397"/>
      <c r="VPT24" s="397"/>
      <c r="VPU24" s="397"/>
      <c r="VPV24" s="397"/>
      <c r="VPW24" s="397"/>
      <c r="VPX24" s="397"/>
      <c r="VPY24" s="397"/>
      <c r="VPZ24" s="397"/>
      <c r="VQA24" s="397"/>
      <c r="VQB24" s="397"/>
      <c r="VQC24" s="397"/>
      <c r="VQD24" s="397"/>
      <c r="VQE24" s="397"/>
      <c r="VQF24" s="397"/>
      <c r="VQG24" s="397"/>
      <c r="VQH24" s="5"/>
      <c r="VQI24" s="5"/>
      <c r="VQJ24" s="388"/>
      <c r="VQK24" s="387"/>
      <c r="VQL24" s="387"/>
      <c r="VQM24" s="387"/>
      <c r="VQN24" s="387"/>
      <c r="VQO24" s="387"/>
      <c r="VQP24" s="387"/>
      <c r="VQQ24" s="68"/>
      <c r="VQR24" s="68"/>
      <c r="VQS24" s="68"/>
      <c r="VQT24" s="68"/>
      <c r="VQU24" s="68"/>
      <c r="VQV24" s="112"/>
      <c r="VQW24" s="112"/>
      <c r="VQX24" s="112"/>
      <c r="VRU24" s="5"/>
      <c r="VRV24" s="397"/>
      <c r="VRW24" s="397"/>
      <c r="VRX24" s="397"/>
      <c r="VRY24" s="397"/>
      <c r="VRZ24" s="397"/>
      <c r="VSA24" s="397"/>
      <c r="VSB24" s="397"/>
      <c r="VSC24" s="397"/>
      <c r="VSD24" s="397"/>
      <c r="VSE24" s="397"/>
      <c r="VSF24" s="397"/>
      <c r="VSG24" s="397"/>
      <c r="VSH24" s="397"/>
      <c r="VSI24" s="397"/>
      <c r="VSJ24" s="397"/>
      <c r="VSK24" s="397"/>
      <c r="VSL24" s="397"/>
      <c r="VSM24" s="397"/>
      <c r="VSN24" s="397"/>
      <c r="VSO24" s="397"/>
      <c r="VSP24" s="5"/>
      <c r="VSQ24" s="5"/>
      <c r="VSR24" s="388"/>
      <c r="VSS24" s="387"/>
      <c r="VST24" s="387"/>
      <c r="VSU24" s="387"/>
      <c r="VSV24" s="387"/>
      <c r="VSW24" s="387"/>
      <c r="VSX24" s="387"/>
      <c r="VSY24" s="68"/>
      <c r="VSZ24" s="68"/>
      <c r="VTA24" s="68"/>
      <c r="VTB24" s="68"/>
      <c r="VTC24" s="68"/>
      <c r="VTD24" s="112"/>
      <c r="VTE24" s="112"/>
      <c r="VTF24" s="112"/>
      <c r="VUC24" s="5"/>
      <c r="VUD24" s="397"/>
      <c r="VUE24" s="397"/>
      <c r="VUF24" s="397"/>
      <c r="VUG24" s="397"/>
      <c r="VUH24" s="397"/>
      <c r="VUI24" s="397"/>
      <c r="VUJ24" s="397"/>
      <c r="VUK24" s="397"/>
      <c r="VUL24" s="397"/>
      <c r="VUM24" s="397"/>
      <c r="VUN24" s="397"/>
      <c r="VUO24" s="397"/>
      <c r="VUP24" s="397"/>
      <c r="VUQ24" s="397"/>
      <c r="VUR24" s="397"/>
      <c r="VUS24" s="397"/>
      <c r="VUT24" s="397"/>
      <c r="VUU24" s="397"/>
      <c r="VUV24" s="397"/>
      <c r="VUW24" s="397"/>
      <c r="VUX24" s="5"/>
      <c r="VUY24" s="5"/>
      <c r="VUZ24" s="388"/>
      <c r="VVA24" s="387"/>
      <c r="VVB24" s="387"/>
      <c r="VVC24" s="387"/>
      <c r="VVD24" s="387"/>
      <c r="VVE24" s="387"/>
      <c r="VVF24" s="387"/>
      <c r="VVG24" s="68"/>
      <c r="VVH24" s="68"/>
      <c r="VVI24" s="68"/>
      <c r="VVJ24" s="68"/>
      <c r="VVK24" s="68"/>
      <c r="VVL24" s="112"/>
      <c r="VVM24" s="112"/>
      <c r="VVN24" s="112"/>
      <c r="VWK24" s="5"/>
      <c r="VWL24" s="397"/>
      <c r="VWM24" s="397"/>
      <c r="VWN24" s="397"/>
      <c r="VWO24" s="397"/>
      <c r="VWP24" s="397"/>
      <c r="VWQ24" s="397"/>
      <c r="VWR24" s="397"/>
      <c r="VWS24" s="397"/>
      <c r="VWT24" s="397"/>
      <c r="VWU24" s="397"/>
      <c r="VWV24" s="397"/>
      <c r="VWW24" s="397"/>
      <c r="VWX24" s="397"/>
      <c r="VWY24" s="397"/>
      <c r="VWZ24" s="397"/>
      <c r="VXA24" s="397"/>
      <c r="VXB24" s="397"/>
      <c r="VXC24" s="397"/>
      <c r="VXD24" s="397"/>
      <c r="VXE24" s="397"/>
      <c r="VXF24" s="5"/>
      <c r="VXG24" s="5"/>
      <c r="VXH24" s="388"/>
      <c r="VXI24" s="387"/>
      <c r="VXJ24" s="387"/>
      <c r="VXK24" s="387"/>
      <c r="VXL24" s="387"/>
      <c r="VXM24" s="387"/>
      <c r="VXN24" s="387"/>
      <c r="VXO24" s="68"/>
      <c r="VXP24" s="68"/>
      <c r="VXQ24" s="68"/>
      <c r="VXR24" s="68"/>
      <c r="VXS24" s="68"/>
      <c r="VXT24" s="112"/>
      <c r="VXU24" s="112"/>
      <c r="VXV24" s="112"/>
      <c r="VYS24" s="5"/>
      <c r="VYT24" s="397"/>
      <c r="VYU24" s="397"/>
      <c r="VYV24" s="397"/>
      <c r="VYW24" s="397"/>
      <c r="VYX24" s="397"/>
      <c r="VYY24" s="397"/>
      <c r="VYZ24" s="397"/>
      <c r="VZA24" s="397"/>
      <c r="VZB24" s="397"/>
      <c r="VZC24" s="397"/>
      <c r="VZD24" s="397"/>
      <c r="VZE24" s="397"/>
      <c r="VZF24" s="397"/>
      <c r="VZG24" s="397"/>
      <c r="VZH24" s="397"/>
      <c r="VZI24" s="397"/>
      <c r="VZJ24" s="397"/>
      <c r="VZK24" s="397"/>
      <c r="VZL24" s="397"/>
      <c r="VZM24" s="397"/>
      <c r="VZN24" s="5"/>
      <c r="VZO24" s="5"/>
      <c r="VZP24" s="388"/>
      <c r="VZQ24" s="387"/>
      <c r="VZR24" s="387"/>
      <c r="VZS24" s="387"/>
      <c r="VZT24" s="387"/>
      <c r="VZU24" s="387"/>
      <c r="VZV24" s="387"/>
      <c r="VZW24" s="68"/>
      <c r="VZX24" s="68"/>
      <c r="VZY24" s="68"/>
      <c r="VZZ24" s="68"/>
      <c r="WAA24" s="68"/>
      <c r="WAB24" s="112"/>
      <c r="WAC24" s="112"/>
      <c r="WAD24" s="112"/>
      <c r="WBA24" s="5"/>
      <c r="WBB24" s="397"/>
      <c r="WBC24" s="397"/>
      <c r="WBD24" s="397"/>
      <c r="WBE24" s="397"/>
      <c r="WBF24" s="397"/>
      <c r="WBG24" s="397"/>
      <c r="WBH24" s="397"/>
      <c r="WBI24" s="397"/>
      <c r="WBJ24" s="397"/>
      <c r="WBK24" s="397"/>
      <c r="WBL24" s="397"/>
      <c r="WBM24" s="397"/>
      <c r="WBN24" s="397"/>
      <c r="WBO24" s="397"/>
      <c r="WBP24" s="397"/>
      <c r="WBQ24" s="397"/>
      <c r="WBR24" s="397"/>
      <c r="WBS24" s="397"/>
      <c r="WBT24" s="397"/>
      <c r="WBU24" s="397"/>
      <c r="WBV24" s="5"/>
      <c r="WBW24" s="5"/>
      <c r="WBX24" s="388"/>
      <c r="WBY24" s="387"/>
      <c r="WBZ24" s="387"/>
      <c r="WCA24" s="387"/>
      <c r="WCB24" s="387"/>
      <c r="WCC24" s="387"/>
      <c r="WCD24" s="387"/>
      <c r="WCE24" s="68"/>
      <c r="WCF24" s="68"/>
      <c r="WCG24" s="68"/>
      <c r="WCH24" s="68"/>
      <c r="WCI24" s="68"/>
      <c r="WCJ24" s="112"/>
      <c r="WCK24" s="112"/>
      <c r="WCL24" s="112"/>
      <c r="WDI24" s="5"/>
      <c r="WDJ24" s="397"/>
      <c r="WDK24" s="397"/>
      <c r="WDL24" s="397"/>
      <c r="WDM24" s="397"/>
      <c r="WDN24" s="397"/>
      <c r="WDO24" s="397"/>
      <c r="WDP24" s="397"/>
      <c r="WDQ24" s="397"/>
      <c r="WDR24" s="397"/>
      <c r="WDS24" s="397"/>
      <c r="WDT24" s="397"/>
      <c r="WDU24" s="397"/>
      <c r="WDV24" s="397"/>
      <c r="WDW24" s="397"/>
      <c r="WDX24" s="397"/>
      <c r="WDY24" s="397"/>
      <c r="WDZ24" s="397"/>
      <c r="WEA24" s="397"/>
      <c r="WEB24" s="397"/>
      <c r="WEC24" s="397"/>
      <c r="WED24" s="5"/>
      <c r="WEE24" s="5"/>
      <c r="WEF24" s="388"/>
      <c r="WEG24" s="387"/>
      <c r="WEH24" s="387"/>
      <c r="WEI24" s="387"/>
      <c r="WEJ24" s="387"/>
      <c r="WEK24" s="387"/>
      <c r="WEL24" s="387"/>
      <c r="WEM24" s="68"/>
      <c r="WEN24" s="68"/>
      <c r="WEO24" s="68"/>
      <c r="WEP24" s="68"/>
      <c r="WEQ24" s="68"/>
      <c r="WER24" s="112"/>
      <c r="WES24" s="112"/>
      <c r="WET24" s="112"/>
      <c r="WFQ24" s="5"/>
      <c r="WFR24" s="397"/>
      <c r="WFS24" s="397"/>
      <c r="WFT24" s="397"/>
      <c r="WFU24" s="397"/>
      <c r="WFV24" s="397"/>
      <c r="WFW24" s="397"/>
      <c r="WFX24" s="397"/>
      <c r="WFY24" s="397"/>
      <c r="WFZ24" s="397"/>
      <c r="WGA24" s="397"/>
      <c r="WGB24" s="397"/>
      <c r="WGC24" s="397"/>
      <c r="WGD24" s="397"/>
      <c r="WGE24" s="397"/>
      <c r="WGF24" s="397"/>
      <c r="WGG24" s="397"/>
      <c r="WGH24" s="397"/>
      <c r="WGI24" s="397"/>
      <c r="WGJ24" s="397"/>
      <c r="WGK24" s="397"/>
      <c r="WGL24" s="5"/>
      <c r="WGM24" s="5"/>
      <c r="WGN24" s="388"/>
      <c r="WGO24" s="387"/>
      <c r="WGP24" s="387"/>
      <c r="WGQ24" s="387"/>
      <c r="WGR24" s="387"/>
      <c r="WGS24" s="387"/>
      <c r="WGT24" s="387"/>
      <c r="WGU24" s="68"/>
      <c r="WGV24" s="68"/>
      <c r="WGW24" s="68"/>
      <c r="WGX24" s="68"/>
      <c r="WGY24" s="68"/>
      <c r="WGZ24" s="112"/>
      <c r="WHA24" s="112"/>
      <c r="WHB24" s="112"/>
      <c r="WHY24" s="5"/>
      <c r="WHZ24" s="397"/>
      <c r="WIA24" s="397"/>
      <c r="WIB24" s="397"/>
      <c r="WIC24" s="397"/>
      <c r="WID24" s="397"/>
      <c r="WIE24" s="397"/>
      <c r="WIF24" s="397"/>
      <c r="WIG24" s="397"/>
      <c r="WIH24" s="397"/>
      <c r="WII24" s="397"/>
      <c r="WIJ24" s="397"/>
      <c r="WIK24" s="397"/>
      <c r="WIL24" s="397"/>
      <c r="WIM24" s="397"/>
      <c r="WIN24" s="397"/>
      <c r="WIO24" s="397"/>
      <c r="WIP24" s="397"/>
      <c r="WIQ24" s="397"/>
      <c r="WIR24" s="397"/>
      <c r="WIS24" s="397"/>
      <c r="WIT24" s="5"/>
      <c r="WIU24" s="5"/>
      <c r="WIV24" s="388"/>
      <c r="WIW24" s="387"/>
      <c r="WIX24" s="387"/>
      <c r="WIY24" s="387"/>
      <c r="WIZ24" s="387"/>
      <c r="WJA24" s="387"/>
      <c r="WJB24" s="387"/>
      <c r="WJC24" s="68"/>
      <c r="WJD24" s="68"/>
      <c r="WJE24" s="68"/>
      <c r="WJF24" s="68"/>
      <c r="WJG24" s="68"/>
      <c r="WJH24" s="112"/>
      <c r="WJI24" s="112"/>
      <c r="WJJ24" s="112"/>
      <c r="WKG24" s="5"/>
      <c r="WKH24" s="397"/>
      <c r="WKI24" s="397"/>
      <c r="WKJ24" s="397"/>
      <c r="WKK24" s="397"/>
      <c r="WKL24" s="397"/>
      <c r="WKM24" s="397"/>
      <c r="WKN24" s="397"/>
      <c r="WKO24" s="397"/>
      <c r="WKP24" s="397"/>
      <c r="WKQ24" s="397"/>
      <c r="WKR24" s="397"/>
      <c r="WKS24" s="397"/>
      <c r="WKT24" s="397"/>
      <c r="WKU24" s="397"/>
      <c r="WKV24" s="397"/>
      <c r="WKW24" s="397"/>
      <c r="WKX24" s="397"/>
      <c r="WKY24" s="397"/>
      <c r="WKZ24" s="397"/>
      <c r="WLA24" s="397"/>
      <c r="WLB24" s="5"/>
      <c r="WLC24" s="5"/>
      <c r="WLD24" s="388"/>
      <c r="WLE24" s="387"/>
      <c r="WLF24" s="387"/>
      <c r="WLG24" s="387"/>
      <c r="WLH24" s="387"/>
      <c r="WLI24" s="387"/>
      <c r="WLJ24" s="387"/>
      <c r="WLK24" s="68"/>
      <c r="WLL24" s="68"/>
      <c r="WLM24" s="68"/>
      <c r="WLN24" s="68"/>
      <c r="WLO24" s="68"/>
      <c r="WLP24" s="112"/>
      <c r="WLQ24" s="112"/>
      <c r="WLR24" s="112"/>
      <c r="WMO24" s="5"/>
      <c r="WMP24" s="397"/>
      <c r="WMQ24" s="397"/>
      <c r="WMR24" s="397"/>
      <c r="WMS24" s="397"/>
      <c r="WMT24" s="397"/>
      <c r="WMU24" s="397"/>
      <c r="WMV24" s="397"/>
      <c r="WMW24" s="397"/>
      <c r="WMX24" s="397"/>
      <c r="WMY24" s="397"/>
      <c r="WMZ24" s="397"/>
      <c r="WNA24" s="397"/>
      <c r="WNB24" s="397"/>
      <c r="WNC24" s="397"/>
      <c r="WND24" s="397"/>
      <c r="WNE24" s="397"/>
      <c r="WNF24" s="397"/>
      <c r="WNG24" s="397"/>
      <c r="WNH24" s="397"/>
      <c r="WNI24" s="397"/>
      <c r="WNJ24" s="5"/>
      <c r="WNK24" s="5"/>
      <c r="WNL24" s="388"/>
      <c r="WNM24" s="387"/>
      <c r="WNN24" s="387"/>
      <c r="WNO24" s="387"/>
      <c r="WNP24" s="387"/>
      <c r="WNQ24" s="387"/>
      <c r="WNR24" s="387"/>
      <c r="WNS24" s="68"/>
      <c r="WNT24" s="68"/>
      <c r="WNU24" s="68"/>
      <c r="WNV24" s="68"/>
      <c r="WNW24" s="68"/>
      <c r="WNX24" s="112"/>
      <c r="WNY24" s="112"/>
      <c r="WNZ24" s="112"/>
      <c r="WOW24" s="5"/>
      <c r="WOX24" s="397"/>
      <c r="WOY24" s="397"/>
      <c r="WOZ24" s="397"/>
      <c r="WPA24" s="397"/>
      <c r="WPB24" s="397"/>
      <c r="WPC24" s="397"/>
      <c r="WPD24" s="397"/>
      <c r="WPE24" s="397"/>
      <c r="WPF24" s="397"/>
      <c r="WPG24" s="397"/>
      <c r="WPH24" s="397"/>
      <c r="WPI24" s="397"/>
      <c r="WPJ24" s="397"/>
      <c r="WPK24" s="397"/>
      <c r="WPL24" s="397"/>
      <c r="WPM24" s="397"/>
      <c r="WPN24" s="397"/>
      <c r="WPO24" s="397"/>
      <c r="WPP24" s="397"/>
      <c r="WPQ24" s="397"/>
      <c r="WPR24" s="5"/>
      <c r="WPS24" s="5"/>
      <c r="WPT24" s="388"/>
      <c r="WPU24" s="387"/>
      <c r="WPV24" s="387"/>
      <c r="WPW24" s="387"/>
      <c r="WPX24" s="387"/>
      <c r="WPY24" s="387"/>
      <c r="WPZ24" s="387"/>
      <c r="WQA24" s="68"/>
      <c r="WQB24" s="68"/>
      <c r="WQC24" s="68"/>
      <c r="WQD24" s="68"/>
      <c r="WQE24" s="68"/>
      <c r="WQF24" s="112"/>
      <c r="WQG24" s="112"/>
      <c r="WQH24" s="112"/>
      <c r="WRE24" s="5"/>
      <c r="WRF24" s="397"/>
      <c r="WRG24" s="397"/>
      <c r="WRH24" s="397"/>
      <c r="WRI24" s="397"/>
      <c r="WRJ24" s="397"/>
      <c r="WRK24" s="397"/>
      <c r="WRL24" s="397"/>
      <c r="WRM24" s="397"/>
      <c r="WRN24" s="397"/>
      <c r="WRO24" s="397"/>
      <c r="WRP24" s="397"/>
      <c r="WRQ24" s="397"/>
      <c r="WRR24" s="397"/>
      <c r="WRS24" s="397"/>
      <c r="WRT24" s="397"/>
      <c r="WRU24" s="397"/>
      <c r="WRV24" s="397"/>
      <c r="WRW24" s="397"/>
      <c r="WRX24" s="397"/>
      <c r="WRY24" s="397"/>
      <c r="WRZ24" s="5"/>
      <c r="WSA24" s="5"/>
      <c r="WSB24" s="388"/>
      <c r="WSC24" s="387"/>
      <c r="WSD24" s="387"/>
      <c r="WSE24" s="387"/>
      <c r="WSF24" s="387"/>
      <c r="WSG24" s="387"/>
      <c r="WSH24" s="387"/>
      <c r="WSI24" s="68"/>
      <c r="WSJ24" s="68"/>
      <c r="WSK24" s="68"/>
      <c r="WSL24" s="68"/>
      <c r="WSM24" s="68"/>
      <c r="WSN24" s="112"/>
      <c r="WSO24" s="112"/>
      <c r="WSP24" s="112"/>
      <c r="WTM24" s="5"/>
      <c r="WTN24" s="397"/>
      <c r="WTO24" s="397"/>
      <c r="WTP24" s="397"/>
      <c r="WTQ24" s="397"/>
      <c r="WTR24" s="397"/>
      <c r="WTS24" s="397"/>
      <c r="WTT24" s="397"/>
      <c r="WTU24" s="397"/>
      <c r="WTV24" s="397"/>
      <c r="WTW24" s="397"/>
      <c r="WTX24" s="397"/>
      <c r="WTY24" s="397"/>
      <c r="WTZ24" s="397"/>
      <c r="WUA24" s="397"/>
      <c r="WUB24" s="397"/>
      <c r="WUC24" s="397"/>
      <c r="WUD24" s="397"/>
      <c r="WUE24" s="397"/>
      <c r="WUF24" s="397"/>
      <c r="WUG24" s="397"/>
      <c r="WUH24" s="5"/>
      <c r="WUI24" s="5"/>
      <c r="WUJ24" s="388"/>
      <c r="WUK24" s="387"/>
      <c r="WUL24" s="387"/>
      <c r="WUM24" s="387"/>
      <c r="WUN24" s="387"/>
      <c r="WUO24" s="387"/>
      <c r="WUP24" s="387"/>
      <c r="WUQ24" s="68"/>
      <c r="WUR24" s="68"/>
      <c r="WUS24" s="68"/>
      <c r="WUT24" s="68"/>
      <c r="WUU24" s="68"/>
      <c r="WUV24" s="112"/>
      <c r="WUW24" s="112"/>
      <c r="WUX24" s="112"/>
      <c r="WVU24" s="5"/>
      <c r="WVV24" s="397"/>
      <c r="WVW24" s="397"/>
      <c r="WVX24" s="397"/>
      <c r="WVY24" s="397"/>
      <c r="WVZ24" s="397"/>
      <c r="WWA24" s="397"/>
      <c r="WWB24" s="397"/>
      <c r="WWC24" s="397"/>
      <c r="WWD24" s="397"/>
      <c r="WWE24" s="397"/>
      <c r="WWF24" s="397"/>
      <c r="WWG24" s="397"/>
      <c r="WWH24" s="397"/>
      <c r="WWI24" s="397"/>
      <c r="WWJ24" s="397"/>
      <c r="WWK24" s="397"/>
      <c r="WWL24" s="397"/>
      <c r="WWM24" s="397"/>
      <c r="WWN24" s="397"/>
      <c r="WWO24" s="397"/>
      <c r="WWP24" s="5"/>
      <c r="WWQ24" s="5"/>
      <c r="WWR24" s="388"/>
      <c r="WWS24" s="387"/>
      <c r="WWT24" s="387"/>
      <c r="WWU24" s="387"/>
      <c r="WWV24" s="387"/>
      <c r="WWW24" s="387"/>
      <c r="WWX24" s="387"/>
      <c r="WWY24" s="68"/>
      <c r="WWZ24" s="68"/>
      <c r="WXA24" s="68"/>
      <c r="WXB24" s="68"/>
      <c r="WXC24" s="68"/>
      <c r="WXD24" s="112"/>
      <c r="WXE24" s="112"/>
      <c r="WXF24" s="112"/>
      <c r="WYC24" s="5"/>
      <c r="WYD24" s="397"/>
      <c r="WYE24" s="397"/>
      <c r="WYF24" s="397"/>
      <c r="WYG24" s="397"/>
      <c r="WYH24" s="397"/>
      <c r="WYI24" s="397"/>
      <c r="WYJ24" s="397"/>
      <c r="WYK24" s="397"/>
      <c r="WYL24" s="397"/>
      <c r="WYM24" s="397"/>
      <c r="WYN24" s="397"/>
      <c r="WYO24" s="397"/>
      <c r="WYP24" s="397"/>
      <c r="WYQ24" s="397"/>
      <c r="WYR24" s="397"/>
      <c r="WYS24" s="397"/>
      <c r="WYT24" s="397"/>
      <c r="WYU24" s="397"/>
      <c r="WYV24" s="397"/>
      <c r="WYW24" s="397"/>
      <c r="WYX24" s="5"/>
      <c r="WYY24" s="5"/>
      <c r="WYZ24" s="388"/>
      <c r="WZA24" s="387"/>
      <c r="WZB24" s="387"/>
      <c r="WZC24" s="387"/>
      <c r="WZD24" s="387"/>
      <c r="WZE24" s="387"/>
      <c r="WZF24" s="387"/>
      <c r="WZG24" s="68"/>
      <c r="WZH24" s="68"/>
      <c r="WZI24" s="68"/>
      <c r="WZJ24" s="68"/>
      <c r="WZK24" s="68"/>
      <c r="WZL24" s="112"/>
      <c r="WZM24" s="112"/>
      <c r="WZN24" s="112"/>
      <c r="XAK24" s="5"/>
      <c r="XAL24" s="397"/>
      <c r="XAM24" s="397"/>
      <c r="XAN24" s="397"/>
      <c r="XAO24" s="397"/>
      <c r="XAP24" s="397"/>
      <c r="XAQ24" s="397"/>
      <c r="XAR24" s="397"/>
      <c r="XAS24" s="397"/>
      <c r="XAT24" s="397"/>
      <c r="XAU24" s="397"/>
      <c r="XAV24" s="397"/>
      <c r="XAW24" s="397"/>
      <c r="XAX24" s="397"/>
      <c r="XAY24" s="397"/>
      <c r="XAZ24" s="397"/>
      <c r="XBA24" s="397"/>
      <c r="XBB24" s="397"/>
      <c r="XBC24" s="397"/>
      <c r="XBD24" s="397"/>
      <c r="XBE24" s="397"/>
      <c r="XBF24" s="5"/>
      <c r="XBG24" s="5"/>
      <c r="XBH24" s="388"/>
      <c r="XBI24" s="387"/>
      <c r="XBJ24" s="387"/>
      <c r="XBK24" s="387"/>
      <c r="XBL24" s="387"/>
      <c r="XBM24" s="387"/>
      <c r="XBN24" s="387"/>
      <c r="XBO24" s="68"/>
      <c r="XBP24" s="68"/>
      <c r="XBQ24" s="68"/>
      <c r="XBR24" s="68"/>
      <c r="XBS24" s="68"/>
      <c r="XBT24" s="112"/>
      <c r="XBU24" s="112"/>
      <c r="XBV24" s="112"/>
      <c r="XCS24" s="5"/>
      <c r="XCT24" s="397"/>
      <c r="XCU24" s="397"/>
      <c r="XCV24" s="397"/>
      <c r="XCW24" s="397"/>
      <c r="XCX24" s="397"/>
      <c r="XCY24" s="397"/>
      <c r="XCZ24" s="397"/>
      <c r="XDA24" s="397"/>
      <c r="XDB24" s="397"/>
      <c r="XDC24" s="397"/>
      <c r="XDD24" s="397"/>
      <c r="XDE24" s="397"/>
      <c r="XDF24" s="397"/>
      <c r="XDG24" s="397"/>
      <c r="XDH24" s="397"/>
      <c r="XDI24" s="397"/>
      <c r="XDJ24" s="397"/>
      <c r="XDK24" s="397"/>
      <c r="XDL24" s="397"/>
      <c r="XDM24" s="397"/>
      <c r="XDN24" s="5"/>
      <c r="XDO24" s="5"/>
      <c r="XDP24" s="388"/>
      <c r="XDQ24" s="387"/>
      <c r="XDR24" s="387"/>
      <c r="XDS24" s="387"/>
      <c r="XDT24" s="387"/>
      <c r="XDU24" s="387"/>
      <c r="XDV24" s="387"/>
      <c r="XDW24" s="68"/>
      <c r="XDX24" s="68"/>
      <c r="XDY24" s="68"/>
      <c r="XDZ24" s="68"/>
      <c r="XEA24" s="68"/>
      <c r="XEB24" s="112"/>
      <c r="XEC24" s="112"/>
      <c r="XED24" s="112"/>
      <c r="XFA24" s="5"/>
      <c r="XFB24" s="398"/>
      <c r="XFC24" s="398"/>
      <c r="XFD24" s="398"/>
    </row>
    <row r="25" spans="1:16384" customFormat="1" ht="21.2" customHeight="1">
      <c r="A25" s="5"/>
      <c r="B25" s="397"/>
      <c r="C25" s="397"/>
      <c r="D25" s="397"/>
      <c r="E25" s="397"/>
      <c r="F25" s="397"/>
      <c r="G25" s="397"/>
      <c r="H25" s="397"/>
      <c r="I25" s="397"/>
      <c r="J25" s="397"/>
      <c r="K25" s="397"/>
      <c r="L25" s="397"/>
      <c r="M25" s="397"/>
      <c r="N25" s="397"/>
      <c r="O25" s="397"/>
      <c r="P25" s="397"/>
      <c r="Q25" s="397"/>
      <c r="R25" s="397"/>
      <c r="S25" s="397"/>
      <c r="T25" s="397"/>
      <c r="U25" s="397"/>
      <c r="V25" s="5"/>
      <c r="W25" s="5"/>
      <c r="X25" s="305"/>
      <c r="Y25" s="5"/>
      <c r="Z25" s="5"/>
      <c r="AA25" s="5"/>
      <c r="AB25" s="5"/>
      <c r="AC25" s="5"/>
      <c r="AD25" s="5"/>
      <c r="AE25" s="68">
        <v>1</v>
      </c>
      <c r="AF25" s="291" t="s">
        <v>521</v>
      </c>
      <c r="AG25" s="68" t="s">
        <v>520</v>
      </c>
      <c r="AH25" s="68"/>
      <c r="AI25" s="68"/>
      <c r="AJ25" s="112"/>
      <c r="AK25" s="112"/>
      <c r="AL25" s="112"/>
      <c r="AM25" s="188"/>
      <c r="AN25" s="188"/>
      <c r="AO25" s="188"/>
      <c r="AP25" s="188"/>
      <c r="AQ25" s="188"/>
      <c r="AR25" s="188"/>
      <c r="BI25" s="5"/>
      <c r="BJ25" s="397"/>
      <c r="BK25" s="397"/>
      <c r="BL25" s="397"/>
      <c r="BM25" s="397"/>
      <c r="BN25" s="397"/>
      <c r="BO25" s="397"/>
      <c r="BP25" s="397"/>
      <c r="BQ25" s="397"/>
      <c r="BR25" s="397"/>
      <c r="BS25" s="397"/>
      <c r="BT25" s="397"/>
      <c r="BU25" s="397"/>
      <c r="BV25" s="397"/>
      <c r="BW25" s="397"/>
      <c r="BX25" s="397"/>
      <c r="BY25" s="397"/>
      <c r="BZ25" s="397"/>
      <c r="CA25" s="397"/>
      <c r="CB25" s="397"/>
      <c r="CC25" s="397"/>
      <c r="CD25" s="5"/>
      <c r="CE25" s="5"/>
      <c r="CF25" s="388"/>
      <c r="CG25" s="387"/>
      <c r="CH25" s="387"/>
      <c r="CI25" s="387"/>
      <c r="CJ25" s="387"/>
      <c r="CK25" s="387"/>
      <c r="CL25" s="387"/>
      <c r="CM25" s="68"/>
      <c r="CN25" s="291"/>
      <c r="CO25" s="68"/>
      <c r="CP25" s="68"/>
      <c r="CQ25" s="68"/>
      <c r="CR25" s="112"/>
      <c r="CS25" s="112"/>
      <c r="CT25" s="112"/>
      <c r="DQ25" s="5"/>
      <c r="DR25" s="397"/>
      <c r="DS25" s="397"/>
      <c r="DT25" s="397"/>
      <c r="DU25" s="397"/>
      <c r="DV25" s="397"/>
      <c r="DW25" s="397"/>
      <c r="DX25" s="397"/>
      <c r="DY25" s="397"/>
      <c r="DZ25" s="397"/>
      <c r="EA25" s="397"/>
      <c r="EB25" s="397"/>
      <c r="EC25" s="397"/>
      <c r="ED25" s="397"/>
      <c r="EE25" s="397"/>
      <c r="EF25" s="397"/>
      <c r="EG25" s="397"/>
      <c r="EH25" s="397"/>
      <c r="EI25" s="397"/>
      <c r="EJ25" s="397"/>
      <c r="EK25" s="397"/>
      <c r="EL25" s="5"/>
      <c r="EM25" s="5"/>
      <c r="EN25" s="388"/>
      <c r="EO25" s="387"/>
      <c r="EP25" s="387"/>
      <c r="EQ25" s="387"/>
      <c r="ER25" s="387"/>
      <c r="ES25" s="387"/>
      <c r="ET25" s="387"/>
      <c r="EU25" s="68"/>
      <c r="EV25" s="291"/>
      <c r="EW25" s="68"/>
      <c r="EX25" s="68"/>
      <c r="EY25" s="68"/>
      <c r="EZ25" s="112"/>
      <c r="FA25" s="112"/>
      <c r="FB25" s="112"/>
      <c r="FY25" s="5"/>
      <c r="FZ25" s="397"/>
      <c r="GA25" s="397"/>
      <c r="GB25" s="397"/>
      <c r="GC25" s="397"/>
      <c r="GD25" s="397"/>
      <c r="GE25" s="397"/>
      <c r="GF25" s="397"/>
      <c r="GG25" s="397"/>
      <c r="GH25" s="397"/>
      <c r="GI25" s="397"/>
      <c r="GJ25" s="397"/>
      <c r="GK25" s="397"/>
      <c r="GL25" s="397"/>
      <c r="GM25" s="397"/>
      <c r="GN25" s="397"/>
      <c r="GO25" s="397"/>
      <c r="GP25" s="397"/>
      <c r="GQ25" s="397"/>
      <c r="GR25" s="397"/>
      <c r="GS25" s="397"/>
      <c r="GT25" s="5"/>
      <c r="GU25" s="5"/>
      <c r="GV25" s="388"/>
      <c r="GW25" s="387"/>
      <c r="GX25" s="387"/>
      <c r="GY25" s="387"/>
      <c r="GZ25" s="387"/>
      <c r="HA25" s="387"/>
      <c r="HB25" s="387"/>
      <c r="HC25" s="68"/>
      <c r="HD25" s="291"/>
      <c r="HE25" s="68"/>
      <c r="HF25" s="68"/>
      <c r="HG25" s="68"/>
      <c r="HH25" s="112"/>
      <c r="HI25" s="112"/>
      <c r="HJ25" s="112"/>
      <c r="IG25" s="5"/>
      <c r="IH25" s="397"/>
      <c r="II25" s="397"/>
      <c r="IJ25" s="397"/>
      <c r="IK25" s="397"/>
      <c r="IL25" s="397"/>
      <c r="IM25" s="397"/>
      <c r="IN25" s="397"/>
      <c r="IO25" s="397"/>
      <c r="IP25" s="397"/>
      <c r="IQ25" s="397"/>
      <c r="IR25" s="397"/>
      <c r="IS25" s="397"/>
      <c r="IT25" s="397"/>
      <c r="IU25" s="397"/>
      <c r="IV25" s="397"/>
      <c r="IW25" s="397"/>
      <c r="IX25" s="397"/>
      <c r="IY25" s="397"/>
      <c r="IZ25" s="397"/>
      <c r="JA25" s="397"/>
      <c r="JB25" s="5"/>
      <c r="JC25" s="5"/>
      <c r="JD25" s="388"/>
      <c r="JE25" s="387"/>
      <c r="JF25" s="387"/>
      <c r="JG25" s="387"/>
      <c r="JH25" s="387"/>
      <c r="JI25" s="387"/>
      <c r="JJ25" s="387"/>
      <c r="JK25" s="68"/>
      <c r="JL25" s="291"/>
      <c r="JM25" s="68"/>
      <c r="JN25" s="68"/>
      <c r="JO25" s="68"/>
      <c r="JP25" s="112"/>
      <c r="JQ25" s="112"/>
      <c r="JR25" s="112"/>
      <c r="KO25" s="5"/>
      <c r="KP25" s="397"/>
      <c r="KQ25" s="397"/>
      <c r="KR25" s="397"/>
      <c r="KS25" s="397"/>
      <c r="KT25" s="397"/>
      <c r="KU25" s="397"/>
      <c r="KV25" s="397"/>
      <c r="KW25" s="397"/>
      <c r="KX25" s="397"/>
      <c r="KY25" s="397"/>
      <c r="KZ25" s="397"/>
      <c r="LA25" s="397"/>
      <c r="LB25" s="397"/>
      <c r="LC25" s="397"/>
      <c r="LD25" s="397"/>
      <c r="LE25" s="397"/>
      <c r="LF25" s="397"/>
      <c r="LG25" s="397"/>
      <c r="LH25" s="397"/>
      <c r="LI25" s="397"/>
      <c r="LJ25" s="5"/>
      <c r="LK25" s="5"/>
      <c r="LL25" s="388"/>
      <c r="LM25" s="387"/>
      <c r="LN25" s="387"/>
      <c r="LO25" s="387"/>
      <c r="LP25" s="387"/>
      <c r="LQ25" s="387"/>
      <c r="LR25" s="387"/>
      <c r="LS25" s="68"/>
      <c r="LT25" s="291"/>
      <c r="LU25" s="68"/>
      <c r="LV25" s="68"/>
      <c r="LW25" s="68"/>
      <c r="LX25" s="112"/>
      <c r="LY25" s="112"/>
      <c r="LZ25" s="112"/>
      <c r="MW25" s="5"/>
      <c r="MX25" s="397"/>
      <c r="MY25" s="397"/>
      <c r="MZ25" s="397"/>
      <c r="NA25" s="397"/>
      <c r="NB25" s="397"/>
      <c r="NC25" s="397"/>
      <c r="ND25" s="397"/>
      <c r="NE25" s="397"/>
      <c r="NF25" s="397"/>
      <c r="NG25" s="397"/>
      <c r="NH25" s="397"/>
      <c r="NI25" s="397"/>
      <c r="NJ25" s="397"/>
      <c r="NK25" s="397"/>
      <c r="NL25" s="397"/>
      <c r="NM25" s="397"/>
      <c r="NN25" s="397"/>
      <c r="NO25" s="397"/>
      <c r="NP25" s="397"/>
      <c r="NQ25" s="397"/>
      <c r="NR25" s="5"/>
      <c r="NS25" s="5"/>
      <c r="NT25" s="388"/>
      <c r="NU25" s="387"/>
      <c r="NV25" s="387"/>
      <c r="NW25" s="387"/>
      <c r="NX25" s="387"/>
      <c r="NY25" s="387"/>
      <c r="NZ25" s="387"/>
      <c r="OA25" s="68"/>
      <c r="OB25" s="291"/>
      <c r="OC25" s="68"/>
      <c r="OD25" s="68"/>
      <c r="OE25" s="68"/>
      <c r="OF25" s="112"/>
      <c r="OG25" s="112"/>
      <c r="OH25" s="112"/>
      <c r="PE25" s="5"/>
      <c r="PF25" s="397"/>
      <c r="PG25" s="397"/>
      <c r="PH25" s="397"/>
      <c r="PI25" s="397"/>
      <c r="PJ25" s="397"/>
      <c r="PK25" s="397"/>
      <c r="PL25" s="397"/>
      <c r="PM25" s="397"/>
      <c r="PN25" s="397"/>
      <c r="PO25" s="397"/>
      <c r="PP25" s="397"/>
      <c r="PQ25" s="397"/>
      <c r="PR25" s="397"/>
      <c r="PS25" s="397"/>
      <c r="PT25" s="397"/>
      <c r="PU25" s="397"/>
      <c r="PV25" s="397"/>
      <c r="PW25" s="397"/>
      <c r="PX25" s="397"/>
      <c r="PY25" s="397"/>
      <c r="PZ25" s="5"/>
      <c r="QA25" s="5"/>
      <c r="QB25" s="388"/>
      <c r="QC25" s="387"/>
      <c r="QD25" s="387"/>
      <c r="QE25" s="387"/>
      <c r="QF25" s="387"/>
      <c r="QG25" s="387"/>
      <c r="QH25" s="387"/>
      <c r="QI25" s="68"/>
      <c r="QJ25" s="291"/>
      <c r="QK25" s="68"/>
      <c r="QL25" s="68"/>
      <c r="QM25" s="68"/>
      <c r="QN25" s="112"/>
      <c r="QO25" s="112"/>
      <c r="QP25" s="112"/>
      <c r="RM25" s="5"/>
      <c r="RN25" s="397"/>
      <c r="RO25" s="397"/>
      <c r="RP25" s="397"/>
      <c r="RQ25" s="397"/>
      <c r="RR25" s="397"/>
      <c r="RS25" s="397"/>
      <c r="RT25" s="397"/>
      <c r="RU25" s="397"/>
      <c r="RV25" s="397"/>
      <c r="RW25" s="397"/>
      <c r="RX25" s="397"/>
      <c r="RY25" s="397"/>
      <c r="RZ25" s="397"/>
      <c r="SA25" s="397"/>
      <c r="SB25" s="397"/>
      <c r="SC25" s="397"/>
      <c r="SD25" s="397"/>
      <c r="SE25" s="397"/>
      <c r="SF25" s="397"/>
      <c r="SG25" s="397"/>
      <c r="SH25" s="5"/>
      <c r="SI25" s="5"/>
      <c r="SJ25" s="388"/>
      <c r="SK25" s="387"/>
      <c r="SL25" s="387"/>
      <c r="SM25" s="387"/>
      <c r="SN25" s="387"/>
      <c r="SO25" s="387"/>
      <c r="SP25" s="387"/>
      <c r="SQ25" s="68"/>
      <c r="SR25" s="291"/>
      <c r="SS25" s="68"/>
      <c r="ST25" s="68"/>
      <c r="SU25" s="68"/>
      <c r="SV25" s="112"/>
      <c r="SW25" s="112"/>
      <c r="SX25" s="112"/>
      <c r="TU25" s="5"/>
      <c r="TV25" s="397"/>
      <c r="TW25" s="397"/>
      <c r="TX25" s="397"/>
      <c r="TY25" s="397"/>
      <c r="TZ25" s="397"/>
      <c r="UA25" s="397"/>
      <c r="UB25" s="397"/>
      <c r="UC25" s="397"/>
      <c r="UD25" s="397"/>
      <c r="UE25" s="397"/>
      <c r="UF25" s="397"/>
      <c r="UG25" s="397"/>
      <c r="UH25" s="397"/>
      <c r="UI25" s="397"/>
      <c r="UJ25" s="397"/>
      <c r="UK25" s="397"/>
      <c r="UL25" s="397"/>
      <c r="UM25" s="397"/>
      <c r="UN25" s="397"/>
      <c r="UO25" s="397"/>
      <c r="UP25" s="5"/>
      <c r="UQ25" s="5"/>
      <c r="UR25" s="388"/>
      <c r="US25" s="387"/>
      <c r="UT25" s="387"/>
      <c r="UU25" s="387"/>
      <c r="UV25" s="387"/>
      <c r="UW25" s="387"/>
      <c r="UX25" s="387"/>
      <c r="UY25" s="68"/>
      <c r="UZ25" s="291"/>
      <c r="VA25" s="68"/>
      <c r="VB25" s="68"/>
      <c r="VC25" s="68"/>
      <c r="VD25" s="112"/>
      <c r="VE25" s="112"/>
      <c r="VF25" s="112"/>
      <c r="WC25" s="5"/>
      <c r="WD25" s="397"/>
      <c r="WE25" s="397"/>
      <c r="WF25" s="397"/>
      <c r="WG25" s="397"/>
      <c r="WH25" s="397"/>
      <c r="WI25" s="397"/>
      <c r="WJ25" s="397"/>
      <c r="WK25" s="397"/>
      <c r="WL25" s="397"/>
      <c r="WM25" s="397"/>
      <c r="WN25" s="397"/>
      <c r="WO25" s="397"/>
      <c r="WP25" s="397"/>
      <c r="WQ25" s="397"/>
      <c r="WR25" s="397"/>
      <c r="WS25" s="397"/>
      <c r="WT25" s="397"/>
      <c r="WU25" s="397"/>
      <c r="WV25" s="397"/>
      <c r="WW25" s="397"/>
      <c r="WX25" s="5"/>
      <c r="WY25" s="5"/>
      <c r="WZ25" s="388"/>
      <c r="XA25" s="387"/>
      <c r="XB25" s="387"/>
      <c r="XC25" s="387"/>
      <c r="XD25" s="387"/>
      <c r="XE25" s="387"/>
      <c r="XF25" s="387"/>
      <c r="XG25" s="68"/>
      <c r="XH25" s="291"/>
      <c r="XI25" s="68"/>
      <c r="XJ25" s="68"/>
      <c r="XK25" s="68"/>
      <c r="XL25" s="112"/>
      <c r="XM25" s="112"/>
      <c r="XN25" s="112"/>
      <c r="YK25" s="5"/>
      <c r="YL25" s="397"/>
      <c r="YM25" s="397"/>
      <c r="YN25" s="397"/>
      <c r="YO25" s="397"/>
      <c r="YP25" s="397"/>
      <c r="YQ25" s="397"/>
      <c r="YR25" s="397"/>
      <c r="YS25" s="397"/>
      <c r="YT25" s="397"/>
      <c r="YU25" s="397"/>
      <c r="YV25" s="397"/>
      <c r="YW25" s="397"/>
      <c r="YX25" s="397"/>
      <c r="YY25" s="397"/>
      <c r="YZ25" s="397"/>
      <c r="ZA25" s="397"/>
      <c r="ZB25" s="397"/>
      <c r="ZC25" s="397"/>
      <c r="ZD25" s="397"/>
      <c r="ZE25" s="397"/>
      <c r="ZF25" s="5"/>
      <c r="ZG25" s="5"/>
      <c r="ZH25" s="388"/>
      <c r="ZI25" s="387"/>
      <c r="ZJ25" s="387"/>
      <c r="ZK25" s="387"/>
      <c r="ZL25" s="387"/>
      <c r="ZM25" s="387"/>
      <c r="ZN25" s="387"/>
      <c r="ZO25" s="68"/>
      <c r="ZP25" s="291"/>
      <c r="ZQ25" s="68"/>
      <c r="ZR25" s="68"/>
      <c r="ZS25" s="68"/>
      <c r="ZT25" s="112"/>
      <c r="ZU25" s="112"/>
      <c r="ZV25" s="112"/>
      <c r="AAS25" s="5"/>
      <c r="AAT25" s="397"/>
      <c r="AAU25" s="397"/>
      <c r="AAV25" s="397"/>
      <c r="AAW25" s="397"/>
      <c r="AAX25" s="397"/>
      <c r="AAY25" s="397"/>
      <c r="AAZ25" s="397"/>
      <c r="ABA25" s="397"/>
      <c r="ABB25" s="397"/>
      <c r="ABC25" s="397"/>
      <c r="ABD25" s="397"/>
      <c r="ABE25" s="397"/>
      <c r="ABF25" s="397"/>
      <c r="ABG25" s="397"/>
      <c r="ABH25" s="397"/>
      <c r="ABI25" s="397"/>
      <c r="ABJ25" s="397"/>
      <c r="ABK25" s="397"/>
      <c r="ABL25" s="397"/>
      <c r="ABM25" s="397"/>
      <c r="ABN25" s="5"/>
      <c r="ABO25" s="5"/>
      <c r="ABP25" s="388"/>
      <c r="ABQ25" s="387"/>
      <c r="ABR25" s="387"/>
      <c r="ABS25" s="387"/>
      <c r="ABT25" s="387"/>
      <c r="ABU25" s="387"/>
      <c r="ABV25" s="387"/>
      <c r="ABW25" s="68"/>
      <c r="ABX25" s="291"/>
      <c r="ABY25" s="68"/>
      <c r="ABZ25" s="68"/>
      <c r="ACA25" s="68"/>
      <c r="ACB25" s="112"/>
      <c r="ACC25" s="112"/>
      <c r="ACD25" s="112"/>
      <c r="ADA25" s="5"/>
      <c r="ADB25" s="397"/>
      <c r="ADC25" s="397"/>
      <c r="ADD25" s="397"/>
      <c r="ADE25" s="397"/>
      <c r="ADF25" s="397"/>
      <c r="ADG25" s="397"/>
      <c r="ADH25" s="397"/>
      <c r="ADI25" s="397"/>
      <c r="ADJ25" s="397"/>
      <c r="ADK25" s="397"/>
      <c r="ADL25" s="397"/>
      <c r="ADM25" s="397"/>
      <c r="ADN25" s="397"/>
      <c r="ADO25" s="397"/>
      <c r="ADP25" s="397"/>
      <c r="ADQ25" s="397"/>
      <c r="ADR25" s="397"/>
      <c r="ADS25" s="397"/>
      <c r="ADT25" s="397"/>
      <c r="ADU25" s="397"/>
      <c r="ADV25" s="5"/>
      <c r="ADW25" s="5"/>
      <c r="ADX25" s="388"/>
      <c r="ADY25" s="387"/>
      <c r="ADZ25" s="387"/>
      <c r="AEA25" s="387"/>
      <c r="AEB25" s="387"/>
      <c r="AEC25" s="387"/>
      <c r="AED25" s="387"/>
      <c r="AEE25" s="68"/>
      <c r="AEF25" s="291"/>
      <c r="AEG25" s="68"/>
      <c r="AEH25" s="68"/>
      <c r="AEI25" s="68"/>
      <c r="AEJ25" s="112"/>
      <c r="AEK25" s="112"/>
      <c r="AEL25" s="112"/>
      <c r="AFI25" s="5"/>
      <c r="AFJ25" s="397"/>
      <c r="AFK25" s="397"/>
      <c r="AFL25" s="397"/>
      <c r="AFM25" s="397"/>
      <c r="AFN25" s="397"/>
      <c r="AFO25" s="397"/>
      <c r="AFP25" s="397"/>
      <c r="AFQ25" s="397"/>
      <c r="AFR25" s="397"/>
      <c r="AFS25" s="397"/>
      <c r="AFT25" s="397"/>
      <c r="AFU25" s="397"/>
      <c r="AFV25" s="397"/>
      <c r="AFW25" s="397"/>
      <c r="AFX25" s="397"/>
      <c r="AFY25" s="397"/>
      <c r="AFZ25" s="397"/>
      <c r="AGA25" s="397"/>
      <c r="AGB25" s="397"/>
      <c r="AGC25" s="397"/>
      <c r="AGD25" s="5"/>
      <c r="AGE25" s="5"/>
      <c r="AGF25" s="388"/>
      <c r="AGG25" s="387"/>
      <c r="AGH25" s="387"/>
      <c r="AGI25" s="387"/>
      <c r="AGJ25" s="387"/>
      <c r="AGK25" s="387"/>
      <c r="AGL25" s="387"/>
      <c r="AGM25" s="68"/>
      <c r="AGN25" s="291"/>
      <c r="AGO25" s="68"/>
      <c r="AGP25" s="68"/>
      <c r="AGQ25" s="68"/>
      <c r="AGR25" s="112"/>
      <c r="AGS25" s="112"/>
      <c r="AGT25" s="112"/>
      <c r="AHQ25" s="5"/>
      <c r="AHR25" s="397"/>
      <c r="AHS25" s="397"/>
      <c r="AHT25" s="397"/>
      <c r="AHU25" s="397"/>
      <c r="AHV25" s="397"/>
      <c r="AHW25" s="397"/>
      <c r="AHX25" s="397"/>
      <c r="AHY25" s="397"/>
      <c r="AHZ25" s="397"/>
      <c r="AIA25" s="397"/>
      <c r="AIB25" s="397"/>
      <c r="AIC25" s="397"/>
      <c r="AID25" s="397"/>
      <c r="AIE25" s="397"/>
      <c r="AIF25" s="397"/>
      <c r="AIG25" s="397"/>
      <c r="AIH25" s="397"/>
      <c r="AII25" s="397"/>
      <c r="AIJ25" s="397"/>
      <c r="AIK25" s="397"/>
      <c r="AIL25" s="5"/>
      <c r="AIM25" s="5"/>
      <c r="AIN25" s="388"/>
      <c r="AIO25" s="387"/>
      <c r="AIP25" s="387"/>
      <c r="AIQ25" s="387"/>
      <c r="AIR25" s="387"/>
      <c r="AIS25" s="387"/>
      <c r="AIT25" s="387"/>
      <c r="AIU25" s="68"/>
      <c r="AIV25" s="291"/>
      <c r="AIW25" s="68"/>
      <c r="AIX25" s="68"/>
      <c r="AIY25" s="68"/>
      <c r="AIZ25" s="112"/>
      <c r="AJA25" s="112"/>
      <c r="AJB25" s="112"/>
      <c r="AJY25" s="5"/>
      <c r="AJZ25" s="397"/>
      <c r="AKA25" s="397"/>
      <c r="AKB25" s="397"/>
      <c r="AKC25" s="397"/>
      <c r="AKD25" s="397"/>
      <c r="AKE25" s="397"/>
      <c r="AKF25" s="397"/>
      <c r="AKG25" s="397"/>
      <c r="AKH25" s="397"/>
      <c r="AKI25" s="397"/>
      <c r="AKJ25" s="397"/>
      <c r="AKK25" s="397"/>
      <c r="AKL25" s="397"/>
      <c r="AKM25" s="397"/>
      <c r="AKN25" s="397"/>
      <c r="AKO25" s="397"/>
      <c r="AKP25" s="397"/>
      <c r="AKQ25" s="397"/>
      <c r="AKR25" s="397"/>
      <c r="AKS25" s="397"/>
      <c r="AKT25" s="5"/>
      <c r="AKU25" s="5"/>
      <c r="AKV25" s="388"/>
      <c r="AKW25" s="387"/>
      <c r="AKX25" s="387"/>
      <c r="AKY25" s="387"/>
      <c r="AKZ25" s="387"/>
      <c r="ALA25" s="387"/>
      <c r="ALB25" s="387"/>
      <c r="ALC25" s="68"/>
      <c r="ALD25" s="291"/>
      <c r="ALE25" s="68"/>
      <c r="ALF25" s="68"/>
      <c r="ALG25" s="68"/>
      <c r="ALH25" s="112"/>
      <c r="ALI25" s="112"/>
      <c r="ALJ25" s="112"/>
      <c r="AMG25" s="5"/>
      <c r="AMH25" s="397"/>
      <c r="AMI25" s="397"/>
      <c r="AMJ25" s="397"/>
      <c r="AMK25" s="397"/>
      <c r="AML25" s="397"/>
      <c r="AMM25" s="397"/>
      <c r="AMN25" s="397"/>
      <c r="AMO25" s="397"/>
      <c r="AMP25" s="397"/>
      <c r="AMQ25" s="397"/>
      <c r="AMR25" s="397"/>
      <c r="AMS25" s="397"/>
      <c r="AMT25" s="397"/>
      <c r="AMU25" s="397"/>
      <c r="AMV25" s="397"/>
      <c r="AMW25" s="397"/>
      <c r="AMX25" s="397"/>
      <c r="AMY25" s="397"/>
      <c r="AMZ25" s="397"/>
      <c r="ANA25" s="397"/>
      <c r="ANB25" s="5"/>
      <c r="ANC25" s="5"/>
      <c r="AND25" s="388"/>
      <c r="ANE25" s="387"/>
      <c r="ANF25" s="387"/>
      <c r="ANG25" s="387"/>
      <c r="ANH25" s="387"/>
      <c r="ANI25" s="387"/>
      <c r="ANJ25" s="387"/>
      <c r="ANK25" s="68"/>
      <c r="ANL25" s="291"/>
      <c r="ANM25" s="68"/>
      <c r="ANN25" s="68"/>
      <c r="ANO25" s="68"/>
      <c r="ANP25" s="112"/>
      <c r="ANQ25" s="112"/>
      <c r="ANR25" s="112"/>
      <c r="AOO25" s="5"/>
      <c r="AOP25" s="397"/>
      <c r="AOQ25" s="397"/>
      <c r="AOR25" s="397"/>
      <c r="AOS25" s="397"/>
      <c r="AOT25" s="397"/>
      <c r="AOU25" s="397"/>
      <c r="AOV25" s="397"/>
      <c r="AOW25" s="397"/>
      <c r="AOX25" s="397"/>
      <c r="AOY25" s="397"/>
      <c r="AOZ25" s="397"/>
      <c r="APA25" s="397"/>
      <c r="APB25" s="397"/>
      <c r="APC25" s="397"/>
      <c r="APD25" s="397"/>
      <c r="APE25" s="397"/>
      <c r="APF25" s="397"/>
      <c r="APG25" s="397"/>
      <c r="APH25" s="397"/>
      <c r="API25" s="397"/>
      <c r="APJ25" s="5"/>
      <c r="APK25" s="5"/>
      <c r="APL25" s="388"/>
      <c r="APM25" s="387"/>
      <c r="APN25" s="387"/>
      <c r="APO25" s="387"/>
      <c r="APP25" s="387"/>
      <c r="APQ25" s="387"/>
      <c r="APR25" s="387"/>
      <c r="APS25" s="68"/>
      <c r="APT25" s="291"/>
      <c r="APU25" s="68"/>
      <c r="APV25" s="68"/>
      <c r="APW25" s="68"/>
      <c r="APX25" s="112"/>
      <c r="APY25" s="112"/>
      <c r="APZ25" s="112"/>
      <c r="AQW25" s="5"/>
      <c r="AQX25" s="397"/>
      <c r="AQY25" s="397"/>
      <c r="AQZ25" s="397"/>
      <c r="ARA25" s="397"/>
      <c r="ARB25" s="397"/>
      <c r="ARC25" s="397"/>
      <c r="ARD25" s="397"/>
      <c r="ARE25" s="397"/>
      <c r="ARF25" s="397"/>
      <c r="ARG25" s="397"/>
      <c r="ARH25" s="397"/>
      <c r="ARI25" s="397"/>
      <c r="ARJ25" s="397"/>
      <c r="ARK25" s="397"/>
      <c r="ARL25" s="397"/>
      <c r="ARM25" s="397"/>
      <c r="ARN25" s="397"/>
      <c r="ARO25" s="397"/>
      <c r="ARP25" s="397"/>
      <c r="ARQ25" s="397"/>
      <c r="ARR25" s="5"/>
      <c r="ARS25" s="5"/>
      <c r="ART25" s="388"/>
      <c r="ARU25" s="387"/>
      <c r="ARV25" s="387"/>
      <c r="ARW25" s="387"/>
      <c r="ARX25" s="387"/>
      <c r="ARY25" s="387"/>
      <c r="ARZ25" s="387"/>
      <c r="ASA25" s="68"/>
      <c r="ASB25" s="291"/>
      <c r="ASC25" s="68"/>
      <c r="ASD25" s="68"/>
      <c r="ASE25" s="68"/>
      <c r="ASF25" s="112"/>
      <c r="ASG25" s="112"/>
      <c r="ASH25" s="112"/>
      <c r="ATE25" s="5"/>
      <c r="ATF25" s="397"/>
      <c r="ATG25" s="397"/>
      <c r="ATH25" s="397"/>
      <c r="ATI25" s="397"/>
      <c r="ATJ25" s="397"/>
      <c r="ATK25" s="397"/>
      <c r="ATL25" s="397"/>
      <c r="ATM25" s="397"/>
      <c r="ATN25" s="397"/>
      <c r="ATO25" s="397"/>
      <c r="ATP25" s="397"/>
      <c r="ATQ25" s="397"/>
      <c r="ATR25" s="397"/>
      <c r="ATS25" s="397"/>
      <c r="ATT25" s="397"/>
      <c r="ATU25" s="397"/>
      <c r="ATV25" s="397"/>
      <c r="ATW25" s="397"/>
      <c r="ATX25" s="397"/>
      <c r="ATY25" s="397"/>
      <c r="ATZ25" s="5"/>
      <c r="AUA25" s="5"/>
      <c r="AUB25" s="388"/>
      <c r="AUC25" s="387"/>
      <c r="AUD25" s="387"/>
      <c r="AUE25" s="387"/>
      <c r="AUF25" s="387"/>
      <c r="AUG25" s="387"/>
      <c r="AUH25" s="387"/>
      <c r="AUI25" s="68"/>
      <c r="AUJ25" s="291"/>
      <c r="AUK25" s="68"/>
      <c r="AUL25" s="68"/>
      <c r="AUM25" s="68"/>
      <c r="AUN25" s="112"/>
      <c r="AUO25" s="112"/>
      <c r="AUP25" s="112"/>
      <c r="AVM25" s="5"/>
      <c r="AVN25" s="397"/>
      <c r="AVO25" s="397"/>
      <c r="AVP25" s="397"/>
      <c r="AVQ25" s="397"/>
      <c r="AVR25" s="397"/>
      <c r="AVS25" s="397"/>
      <c r="AVT25" s="397"/>
      <c r="AVU25" s="397"/>
      <c r="AVV25" s="397"/>
      <c r="AVW25" s="397"/>
      <c r="AVX25" s="397"/>
      <c r="AVY25" s="397"/>
      <c r="AVZ25" s="397"/>
      <c r="AWA25" s="397"/>
      <c r="AWB25" s="397"/>
      <c r="AWC25" s="397"/>
      <c r="AWD25" s="397"/>
      <c r="AWE25" s="397"/>
      <c r="AWF25" s="397"/>
      <c r="AWG25" s="397"/>
      <c r="AWH25" s="5"/>
      <c r="AWI25" s="5"/>
      <c r="AWJ25" s="388"/>
      <c r="AWK25" s="387"/>
      <c r="AWL25" s="387"/>
      <c r="AWM25" s="387"/>
      <c r="AWN25" s="387"/>
      <c r="AWO25" s="387"/>
      <c r="AWP25" s="387"/>
      <c r="AWQ25" s="68"/>
      <c r="AWR25" s="291"/>
      <c r="AWS25" s="68"/>
      <c r="AWT25" s="68"/>
      <c r="AWU25" s="68"/>
      <c r="AWV25" s="112"/>
      <c r="AWW25" s="112"/>
      <c r="AWX25" s="112"/>
      <c r="AXU25" s="5"/>
      <c r="AXV25" s="397"/>
      <c r="AXW25" s="397"/>
      <c r="AXX25" s="397"/>
      <c r="AXY25" s="397"/>
      <c r="AXZ25" s="397"/>
      <c r="AYA25" s="397"/>
      <c r="AYB25" s="397"/>
      <c r="AYC25" s="397"/>
      <c r="AYD25" s="397"/>
      <c r="AYE25" s="397"/>
      <c r="AYF25" s="397"/>
      <c r="AYG25" s="397"/>
      <c r="AYH25" s="397"/>
      <c r="AYI25" s="397"/>
      <c r="AYJ25" s="397"/>
      <c r="AYK25" s="397"/>
      <c r="AYL25" s="397"/>
      <c r="AYM25" s="397"/>
      <c r="AYN25" s="397"/>
      <c r="AYO25" s="397"/>
      <c r="AYP25" s="5"/>
      <c r="AYQ25" s="5"/>
      <c r="AYR25" s="388"/>
      <c r="AYS25" s="387"/>
      <c r="AYT25" s="387"/>
      <c r="AYU25" s="387"/>
      <c r="AYV25" s="387"/>
      <c r="AYW25" s="387"/>
      <c r="AYX25" s="387"/>
      <c r="AYY25" s="68"/>
      <c r="AYZ25" s="291"/>
      <c r="AZA25" s="68"/>
      <c r="AZB25" s="68"/>
      <c r="AZC25" s="68"/>
      <c r="AZD25" s="112"/>
      <c r="AZE25" s="112"/>
      <c r="AZF25" s="112"/>
      <c r="BAC25" s="5"/>
      <c r="BAD25" s="397"/>
      <c r="BAE25" s="397"/>
      <c r="BAF25" s="397"/>
      <c r="BAG25" s="397"/>
      <c r="BAH25" s="397"/>
      <c r="BAI25" s="397"/>
      <c r="BAJ25" s="397"/>
      <c r="BAK25" s="397"/>
      <c r="BAL25" s="397"/>
      <c r="BAM25" s="397"/>
      <c r="BAN25" s="397"/>
      <c r="BAO25" s="397"/>
      <c r="BAP25" s="397"/>
      <c r="BAQ25" s="397"/>
      <c r="BAR25" s="397"/>
      <c r="BAS25" s="397"/>
      <c r="BAT25" s="397"/>
      <c r="BAU25" s="397"/>
      <c r="BAV25" s="397"/>
      <c r="BAW25" s="397"/>
      <c r="BAX25" s="5"/>
      <c r="BAY25" s="5"/>
      <c r="BAZ25" s="388"/>
      <c r="BBA25" s="387"/>
      <c r="BBB25" s="387"/>
      <c r="BBC25" s="387"/>
      <c r="BBD25" s="387"/>
      <c r="BBE25" s="387"/>
      <c r="BBF25" s="387"/>
      <c r="BBG25" s="68"/>
      <c r="BBH25" s="291"/>
      <c r="BBI25" s="68"/>
      <c r="BBJ25" s="68"/>
      <c r="BBK25" s="68"/>
      <c r="BBL25" s="112"/>
      <c r="BBM25" s="112"/>
      <c r="BBN25" s="112"/>
      <c r="BCK25" s="5"/>
      <c r="BCL25" s="397"/>
      <c r="BCM25" s="397"/>
      <c r="BCN25" s="397"/>
      <c r="BCO25" s="397"/>
      <c r="BCP25" s="397"/>
      <c r="BCQ25" s="397"/>
      <c r="BCR25" s="397"/>
      <c r="BCS25" s="397"/>
      <c r="BCT25" s="397"/>
      <c r="BCU25" s="397"/>
      <c r="BCV25" s="397"/>
      <c r="BCW25" s="397"/>
      <c r="BCX25" s="397"/>
      <c r="BCY25" s="397"/>
      <c r="BCZ25" s="397"/>
      <c r="BDA25" s="397"/>
      <c r="BDB25" s="397"/>
      <c r="BDC25" s="397"/>
      <c r="BDD25" s="397"/>
      <c r="BDE25" s="397"/>
      <c r="BDF25" s="5"/>
      <c r="BDG25" s="5"/>
      <c r="BDH25" s="388"/>
      <c r="BDI25" s="387"/>
      <c r="BDJ25" s="387"/>
      <c r="BDK25" s="387"/>
      <c r="BDL25" s="387"/>
      <c r="BDM25" s="387"/>
      <c r="BDN25" s="387"/>
      <c r="BDO25" s="68"/>
      <c r="BDP25" s="291"/>
      <c r="BDQ25" s="68"/>
      <c r="BDR25" s="68"/>
      <c r="BDS25" s="68"/>
      <c r="BDT25" s="112"/>
      <c r="BDU25" s="112"/>
      <c r="BDV25" s="112"/>
      <c r="BES25" s="5"/>
      <c r="BET25" s="397"/>
      <c r="BEU25" s="397"/>
      <c r="BEV25" s="397"/>
      <c r="BEW25" s="397"/>
      <c r="BEX25" s="397"/>
      <c r="BEY25" s="397"/>
      <c r="BEZ25" s="397"/>
      <c r="BFA25" s="397"/>
      <c r="BFB25" s="397"/>
      <c r="BFC25" s="397"/>
      <c r="BFD25" s="397"/>
      <c r="BFE25" s="397"/>
      <c r="BFF25" s="397"/>
      <c r="BFG25" s="397"/>
      <c r="BFH25" s="397"/>
      <c r="BFI25" s="397"/>
      <c r="BFJ25" s="397"/>
      <c r="BFK25" s="397"/>
      <c r="BFL25" s="397"/>
      <c r="BFM25" s="397"/>
      <c r="BFN25" s="5"/>
      <c r="BFO25" s="5"/>
      <c r="BFP25" s="388"/>
      <c r="BFQ25" s="387"/>
      <c r="BFR25" s="387"/>
      <c r="BFS25" s="387"/>
      <c r="BFT25" s="387"/>
      <c r="BFU25" s="387"/>
      <c r="BFV25" s="387"/>
      <c r="BFW25" s="68"/>
      <c r="BFX25" s="291"/>
      <c r="BFY25" s="68"/>
      <c r="BFZ25" s="68"/>
      <c r="BGA25" s="68"/>
      <c r="BGB25" s="112"/>
      <c r="BGC25" s="112"/>
      <c r="BGD25" s="112"/>
      <c r="BHA25" s="5"/>
      <c r="BHB25" s="397"/>
      <c r="BHC25" s="397"/>
      <c r="BHD25" s="397"/>
      <c r="BHE25" s="397"/>
      <c r="BHF25" s="397"/>
      <c r="BHG25" s="397"/>
      <c r="BHH25" s="397"/>
      <c r="BHI25" s="397"/>
      <c r="BHJ25" s="397"/>
      <c r="BHK25" s="397"/>
      <c r="BHL25" s="397"/>
      <c r="BHM25" s="397"/>
      <c r="BHN25" s="397"/>
      <c r="BHO25" s="397"/>
      <c r="BHP25" s="397"/>
      <c r="BHQ25" s="397"/>
      <c r="BHR25" s="397"/>
      <c r="BHS25" s="397"/>
      <c r="BHT25" s="397"/>
      <c r="BHU25" s="397"/>
      <c r="BHV25" s="5"/>
      <c r="BHW25" s="5"/>
      <c r="BHX25" s="388"/>
      <c r="BHY25" s="387"/>
      <c r="BHZ25" s="387"/>
      <c r="BIA25" s="387"/>
      <c r="BIB25" s="387"/>
      <c r="BIC25" s="387"/>
      <c r="BID25" s="387"/>
      <c r="BIE25" s="68"/>
      <c r="BIF25" s="291"/>
      <c r="BIG25" s="68"/>
      <c r="BIH25" s="68"/>
      <c r="BII25" s="68"/>
      <c r="BIJ25" s="112"/>
      <c r="BIK25" s="112"/>
      <c r="BIL25" s="112"/>
      <c r="BJI25" s="5"/>
      <c r="BJJ25" s="397"/>
      <c r="BJK25" s="397"/>
      <c r="BJL25" s="397"/>
      <c r="BJM25" s="397"/>
      <c r="BJN25" s="397"/>
      <c r="BJO25" s="397"/>
      <c r="BJP25" s="397"/>
      <c r="BJQ25" s="397"/>
      <c r="BJR25" s="397"/>
      <c r="BJS25" s="397"/>
      <c r="BJT25" s="397"/>
      <c r="BJU25" s="397"/>
      <c r="BJV25" s="397"/>
      <c r="BJW25" s="397"/>
      <c r="BJX25" s="397"/>
      <c r="BJY25" s="397"/>
      <c r="BJZ25" s="397"/>
      <c r="BKA25" s="397"/>
      <c r="BKB25" s="397"/>
      <c r="BKC25" s="397"/>
      <c r="BKD25" s="5"/>
      <c r="BKE25" s="5"/>
      <c r="BKF25" s="388"/>
      <c r="BKG25" s="387"/>
      <c r="BKH25" s="387"/>
      <c r="BKI25" s="387"/>
      <c r="BKJ25" s="387"/>
      <c r="BKK25" s="387"/>
      <c r="BKL25" s="387"/>
      <c r="BKM25" s="68"/>
      <c r="BKN25" s="291"/>
      <c r="BKO25" s="68"/>
      <c r="BKP25" s="68"/>
      <c r="BKQ25" s="68"/>
      <c r="BKR25" s="112"/>
      <c r="BKS25" s="112"/>
      <c r="BKT25" s="112"/>
      <c r="BLQ25" s="5"/>
      <c r="BLR25" s="397"/>
      <c r="BLS25" s="397"/>
      <c r="BLT25" s="397"/>
      <c r="BLU25" s="397"/>
      <c r="BLV25" s="397"/>
      <c r="BLW25" s="397"/>
      <c r="BLX25" s="397"/>
      <c r="BLY25" s="397"/>
      <c r="BLZ25" s="397"/>
      <c r="BMA25" s="397"/>
      <c r="BMB25" s="397"/>
      <c r="BMC25" s="397"/>
      <c r="BMD25" s="397"/>
      <c r="BME25" s="397"/>
      <c r="BMF25" s="397"/>
      <c r="BMG25" s="397"/>
      <c r="BMH25" s="397"/>
      <c r="BMI25" s="397"/>
      <c r="BMJ25" s="397"/>
      <c r="BMK25" s="397"/>
      <c r="BML25" s="5"/>
      <c r="BMM25" s="5"/>
      <c r="BMN25" s="388"/>
      <c r="BMO25" s="387"/>
      <c r="BMP25" s="387"/>
      <c r="BMQ25" s="387"/>
      <c r="BMR25" s="387"/>
      <c r="BMS25" s="387"/>
      <c r="BMT25" s="387"/>
      <c r="BMU25" s="68"/>
      <c r="BMV25" s="291"/>
      <c r="BMW25" s="68"/>
      <c r="BMX25" s="68"/>
      <c r="BMY25" s="68"/>
      <c r="BMZ25" s="112"/>
      <c r="BNA25" s="112"/>
      <c r="BNB25" s="112"/>
      <c r="BNY25" s="5"/>
      <c r="BNZ25" s="397"/>
      <c r="BOA25" s="397"/>
      <c r="BOB25" s="397"/>
      <c r="BOC25" s="397"/>
      <c r="BOD25" s="397"/>
      <c r="BOE25" s="397"/>
      <c r="BOF25" s="397"/>
      <c r="BOG25" s="397"/>
      <c r="BOH25" s="397"/>
      <c r="BOI25" s="397"/>
      <c r="BOJ25" s="397"/>
      <c r="BOK25" s="397"/>
      <c r="BOL25" s="397"/>
      <c r="BOM25" s="397"/>
      <c r="BON25" s="397"/>
      <c r="BOO25" s="397"/>
      <c r="BOP25" s="397"/>
      <c r="BOQ25" s="397"/>
      <c r="BOR25" s="397"/>
      <c r="BOS25" s="397"/>
      <c r="BOT25" s="5"/>
      <c r="BOU25" s="5"/>
      <c r="BOV25" s="388"/>
      <c r="BOW25" s="387"/>
      <c r="BOX25" s="387"/>
      <c r="BOY25" s="387"/>
      <c r="BOZ25" s="387"/>
      <c r="BPA25" s="387"/>
      <c r="BPB25" s="387"/>
      <c r="BPC25" s="68"/>
      <c r="BPD25" s="291"/>
      <c r="BPE25" s="68"/>
      <c r="BPF25" s="68"/>
      <c r="BPG25" s="68"/>
      <c r="BPH25" s="112"/>
      <c r="BPI25" s="112"/>
      <c r="BPJ25" s="112"/>
      <c r="BQG25" s="5"/>
      <c r="BQH25" s="397"/>
      <c r="BQI25" s="397"/>
      <c r="BQJ25" s="397"/>
      <c r="BQK25" s="397"/>
      <c r="BQL25" s="397"/>
      <c r="BQM25" s="397"/>
      <c r="BQN25" s="397"/>
      <c r="BQO25" s="397"/>
      <c r="BQP25" s="397"/>
      <c r="BQQ25" s="397"/>
      <c r="BQR25" s="397"/>
      <c r="BQS25" s="397"/>
      <c r="BQT25" s="397"/>
      <c r="BQU25" s="397"/>
      <c r="BQV25" s="397"/>
      <c r="BQW25" s="397"/>
      <c r="BQX25" s="397"/>
      <c r="BQY25" s="397"/>
      <c r="BQZ25" s="397"/>
      <c r="BRA25" s="397"/>
      <c r="BRB25" s="5"/>
      <c r="BRC25" s="5"/>
      <c r="BRD25" s="388"/>
      <c r="BRE25" s="387"/>
      <c r="BRF25" s="387"/>
      <c r="BRG25" s="387"/>
      <c r="BRH25" s="387"/>
      <c r="BRI25" s="387"/>
      <c r="BRJ25" s="387"/>
      <c r="BRK25" s="68"/>
      <c r="BRL25" s="291"/>
      <c r="BRM25" s="68"/>
      <c r="BRN25" s="68"/>
      <c r="BRO25" s="68"/>
      <c r="BRP25" s="112"/>
      <c r="BRQ25" s="112"/>
      <c r="BRR25" s="112"/>
      <c r="BSO25" s="5"/>
      <c r="BSP25" s="397"/>
      <c r="BSQ25" s="397"/>
      <c r="BSR25" s="397"/>
      <c r="BSS25" s="397"/>
      <c r="BST25" s="397"/>
      <c r="BSU25" s="397"/>
      <c r="BSV25" s="397"/>
      <c r="BSW25" s="397"/>
      <c r="BSX25" s="397"/>
      <c r="BSY25" s="397"/>
      <c r="BSZ25" s="397"/>
      <c r="BTA25" s="397"/>
      <c r="BTB25" s="397"/>
      <c r="BTC25" s="397"/>
      <c r="BTD25" s="397"/>
      <c r="BTE25" s="397"/>
      <c r="BTF25" s="397"/>
      <c r="BTG25" s="397"/>
      <c r="BTH25" s="397"/>
      <c r="BTI25" s="397"/>
      <c r="BTJ25" s="5"/>
      <c r="BTK25" s="5"/>
      <c r="BTL25" s="388"/>
      <c r="BTM25" s="387"/>
      <c r="BTN25" s="387"/>
      <c r="BTO25" s="387"/>
      <c r="BTP25" s="387"/>
      <c r="BTQ25" s="387"/>
      <c r="BTR25" s="387"/>
      <c r="BTS25" s="68"/>
      <c r="BTT25" s="291"/>
      <c r="BTU25" s="68"/>
      <c r="BTV25" s="68"/>
      <c r="BTW25" s="68"/>
      <c r="BTX25" s="112"/>
      <c r="BTY25" s="112"/>
      <c r="BTZ25" s="112"/>
      <c r="BUW25" s="5"/>
      <c r="BUX25" s="397"/>
      <c r="BUY25" s="397"/>
      <c r="BUZ25" s="397"/>
      <c r="BVA25" s="397"/>
      <c r="BVB25" s="397"/>
      <c r="BVC25" s="397"/>
      <c r="BVD25" s="397"/>
      <c r="BVE25" s="397"/>
      <c r="BVF25" s="397"/>
      <c r="BVG25" s="397"/>
      <c r="BVH25" s="397"/>
      <c r="BVI25" s="397"/>
      <c r="BVJ25" s="397"/>
      <c r="BVK25" s="397"/>
      <c r="BVL25" s="397"/>
      <c r="BVM25" s="397"/>
      <c r="BVN25" s="397"/>
      <c r="BVO25" s="397"/>
      <c r="BVP25" s="397"/>
      <c r="BVQ25" s="397"/>
      <c r="BVR25" s="5"/>
      <c r="BVS25" s="5"/>
      <c r="BVT25" s="388"/>
      <c r="BVU25" s="387"/>
      <c r="BVV25" s="387"/>
      <c r="BVW25" s="387"/>
      <c r="BVX25" s="387"/>
      <c r="BVY25" s="387"/>
      <c r="BVZ25" s="387"/>
      <c r="BWA25" s="68"/>
      <c r="BWB25" s="291"/>
      <c r="BWC25" s="68"/>
      <c r="BWD25" s="68"/>
      <c r="BWE25" s="68"/>
      <c r="BWF25" s="112"/>
      <c r="BWG25" s="112"/>
      <c r="BWH25" s="112"/>
      <c r="BXE25" s="5"/>
      <c r="BXF25" s="397"/>
      <c r="BXG25" s="397"/>
      <c r="BXH25" s="397"/>
      <c r="BXI25" s="397"/>
      <c r="BXJ25" s="397"/>
      <c r="BXK25" s="397"/>
      <c r="BXL25" s="397"/>
      <c r="BXM25" s="397"/>
      <c r="BXN25" s="397"/>
      <c r="BXO25" s="397"/>
      <c r="BXP25" s="397"/>
      <c r="BXQ25" s="397"/>
      <c r="BXR25" s="397"/>
      <c r="BXS25" s="397"/>
      <c r="BXT25" s="397"/>
      <c r="BXU25" s="397"/>
      <c r="BXV25" s="397"/>
      <c r="BXW25" s="397"/>
      <c r="BXX25" s="397"/>
      <c r="BXY25" s="397"/>
      <c r="BXZ25" s="5"/>
      <c r="BYA25" s="5"/>
      <c r="BYB25" s="388"/>
      <c r="BYC25" s="387"/>
      <c r="BYD25" s="387"/>
      <c r="BYE25" s="387"/>
      <c r="BYF25" s="387"/>
      <c r="BYG25" s="387"/>
      <c r="BYH25" s="387"/>
      <c r="BYI25" s="68"/>
      <c r="BYJ25" s="291"/>
      <c r="BYK25" s="68"/>
      <c r="BYL25" s="68"/>
      <c r="BYM25" s="68"/>
      <c r="BYN25" s="112"/>
      <c r="BYO25" s="112"/>
      <c r="BYP25" s="112"/>
      <c r="BZM25" s="5"/>
      <c r="BZN25" s="397"/>
      <c r="BZO25" s="397"/>
      <c r="BZP25" s="397"/>
      <c r="BZQ25" s="397"/>
      <c r="BZR25" s="397"/>
      <c r="BZS25" s="397"/>
      <c r="BZT25" s="397"/>
      <c r="BZU25" s="397"/>
      <c r="BZV25" s="397"/>
      <c r="BZW25" s="397"/>
      <c r="BZX25" s="397"/>
      <c r="BZY25" s="397"/>
      <c r="BZZ25" s="397"/>
      <c r="CAA25" s="397"/>
      <c r="CAB25" s="397"/>
      <c r="CAC25" s="397"/>
      <c r="CAD25" s="397"/>
      <c r="CAE25" s="397"/>
      <c r="CAF25" s="397"/>
      <c r="CAG25" s="397"/>
      <c r="CAH25" s="5"/>
      <c r="CAI25" s="5"/>
      <c r="CAJ25" s="388"/>
      <c r="CAK25" s="387"/>
      <c r="CAL25" s="387"/>
      <c r="CAM25" s="387"/>
      <c r="CAN25" s="387"/>
      <c r="CAO25" s="387"/>
      <c r="CAP25" s="387"/>
      <c r="CAQ25" s="68"/>
      <c r="CAR25" s="291"/>
      <c r="CAS25" s="68"/>
      <c r="CAT25" s="68"/>
      <c r="CAU25" s="68"/>
      <c r="CAV25" s="112"/>
      <c r="CAW25" s="112"/>
      <c r="CAX25" s="112"/>
      <c r="CBU25" s="5"/>
      <c r="CBV25" s="397"/>
      <c r="CBW25" s="397"/>
      <c r="CBX25" s="397"/>
      <c r="CBY25" s="397"/>
      <c r="CBZ25" s="397"/>
      <c r="CCA25" s="397"/>
      <c r="CCB25" s="397"/>
      <c r="CCC25" s="397"/>
      <c r="CCD25" s="397"/>
      <c r="CCE25" s="397"/>
      <c r="CCF25" s="397"/>
      <c r="CCG25" s="397"/>
      <c r="CCH25" s="397"/>
      <c r="CCI25" s="397"/>
      <c r="CCJ25" s="397"/>
      <c r="CCK25" s="397"/>
      <c r="CCL25" s="397"/>
      <c r="CCM25" s="397"/>
      <c r="CCN25" s="397"/>
      <c r="CCO25" s="397"/>
      <c r="CCP25" s="5"/>
      <c r="CCQ25" s="5"/>
      <c r="CCR25" s="388"/>
      <c r="CCS25" s="387"/>
      <c r="CCT25" s="387"/>
      <c r="CCU25" s="387"/>
      <c r="CCV25" s="387"/>
      <c r="CCW25" s="387"/>
      <c r="CCX25" s="387"/>
      <c r="CCY25" s="68"/>
      <c r="CCZ25" s="291"/>
      <c r="CDA25" s="68"/>
      <c r="CDB25" s="68"/>
      <c r="CDC25" s="68"/>
      <c r="CDD25" s="112"/>
      <c r="CDE25" s="112"/>
      <c r="CDF25" s="112"/>
      <c r="CEC25" s="5"/>
      <c r="CED25" s="397"/>
      <c r="CEE25" s="397"/>
      <c r="CEF25" s="397"/>
      <c r="CEG25" s="397"/>
      <c r="CEH25" s="397"/>
      <c r="CEI25" s="397"/>
      <c r="CEJ25" s="397"/>
      <c r="CEK25" s="397"/>
      <c r="CEL25" s="397"/>
      <c r="CEM25" s="397"/>
      <c r="CEN25" s="397"/>
      <c r="CEO25" s="397"/>
      <c r="CEP25" s="397"/>
      <c r="CEQ25" s="397"/>
      <c r="CER25" s="397"/>
      <c r="CES25" s="397"/>
      <c r="CET25" s="397"/>
      <c r="CEU25" s="397"/>
      <c r="CEV25" s="397"/>
      <c r="CEW25" s="397"/>
      <c r="CEX25" s="5"/>
      <c r="CEY25" s="5"/>
      <c r="CEZ25" s="388"/>
      <c r="CFA25" s="387"/>
      <c r="CFB25" s="387"/>
      <c r="CFC25" s="387"/>
      <c r="CFD25" s="387"/>
      <c r="CFE25" s="387"/>
      <c r="CFF25" s="387"/>
      <c r="CFG25" s="68"/>
      <c r="CFH25" s="291"/>
      <c r="CFI25" s="68"/>
      <c r="CFJ25" s="68"/>
      <c r="CFK25" s="68"/>
      <c r="CFL25" s="112"/>
      <c r="CFM25" s="112"/>
      <c r="CFN25" s="112"/>
      <c r="CGK25" s="5"/>
      <c r="CGL25" s="397"/>
      <c r="CGM25" s="397"/>
      <c r="CGN25" s="397"/>
      <c r="CGO25" s="397"/>
      <c r="CGP25" s="397"/>
      <c r="CGQ25" s="397"/>
      <c r="CGR25" s="397"/>
      <c r="CGS25" s="397"/>
      <c r="CGT25" s="397"/>
      <c r="CGU25" s="397"/>
      <c r="CGV25" s="397"/>
      <c r="CGW25" s="397"/>
      <c r="CGX25" s="397"/>
      <c r="CGY25" s="397"/>
      <c r="CGZ25" s="397"/>
      <c r="CHA25" s="397"/>
      <c r="CHB25" s="397"/>
      <c r="CHC25" s="397"/>
      <c r="CHD25" s="397"/>
      <c r="CHE25" s="397"/>
      <c r="CHF25" s="5"/>
      <c r="CHG25" s="5"/>
      <c r="CHH25" s="388"/>
      <c r="CHI25" s="387"/>
      <c r="CHJ25" s="387"/>
      <c r="CHK25" s="387"/>
      <c r="CHL25" s="387"/>
      <c r="CHM25" s="387"/>
      <c r="CHN25" s="387"/>
      <c r="CHO25" s="68"/>
      <c r="CHP25" s="291"/>
      <c r="CHQ25" s="68"/>
      <c r="CHR25" s="68"/>
      <c r="CHS25" s="68"/>
      <c r="CHT25" s="112"/>
      <c r="CHU25" s="112"/>
      <c r="CHV25" s="112"/>
      <c r="CIS25" s="5"/>
      <c r="CIT25" s="397"/>
      <c r="CIU25" s="397"/>
      <c r="CIV25" s="397"/>
      <c r="CIW25" s="397"/>
      <c r="CIX25" s="397"/>
      <c r="CIY25" s="397"/>
      <c r="CIZ25" s="397"/>
      <c r="CJA25" s="397"/>
      <c r="CJB25" s="397"/>
      <c r="CJC25" s="397"/>
      <c r="CJD25" s="397"/>
      <c r="CJE25" s="397"/>
      <c r="CJF25" s="397"/>
      <c r="CJG25" s="397"/>
      <c r="CJH25" s="397"/>
      <c r="CJI25" s="397"/>
      <c r="CJJ25" s="397"/>
      <c r="CJK25" s="397"/>
      <c r="CJL25" s="397"/>
      <c r="CJM25" s="397"/>
      <c r="CJN25" s="5"/>
      <c r="CJO25" s="5"/>
      <c r="CJP25" s="388"/>
      <c r="CJQ25" s="387"/>
      <c r="CJR25" s="387"/>
      <c r="CJS25" s="387"/>
      <c r="CJT25" s="387"/>
      <c r="CJU25" s="387"/>
      <c r="CJV25" s="387"/>
      <c r="CJW25" s="68"/>
      <c r="CJX25" s="291"/>
      <c r="CJY25" s="68"/>
      <c r="CJZ25" s="68"/>
      <c r="CKA25" s="68"/>
      <c r="CKB25" s="112"/>
      <c r="CKC25" s="112"/>
      <c r="CKD25" s="112"/>
      <c r="CLA25" s="5"/>
      <c r="CLB25" s="397"/>
      <c r="CLC25" s="397"/>
      <c r="CLD25" s="397"/>
      <c r="CLE25" s="397"/>
      <c r="CLF25" s="397"/>
      <c r="CLG25" s="397"/>
      <c r="CLH25" s="397"/>
      <c r="CLI25" s="397"/>
      <c r="CLJ25" s="397"/>
      <c r="CLK25" s="397"/>
      <c r="CLL25" s="397"/>
      <c r="CLM25" s="397"/>
      <c r="CLN25" s="397"/>
      <c r="CLO25" s="397"/>
      <c r="CLP25" s="397"/>
      <c r="CLQ25" s="397"/>
      <c r="CLR25" s="397"/>
      <c r="CLS25" s="397"/>
      <c r="CLT25" s="397"/>
      <c r="CLU25" s="397"/>
      <c r="CLV25" s="5"/>
      <c r="CLW25" s="5"/>
      <c r="CLX25" s="388"/>
      <c r="CLY25" s="387"/>
      <c r="CLZ25" s="387"/>
      <c r="CMA25" s="387"/>
      <c r="CMB25" s="387"/>
      <c r="CMC25" s="387"/>
      <c r="CMD25" s="387"/>
      <c r="CME25" s="68"/>
      <c r="CMF25" s="291"/>
      <c r="CMG25" s="68"/>
      <c r="CMH25" s="68"/>
      <c r="CMI25" s="68"/>
      <c r="CMJ25" s="112"/>
      <c r="CMK25" s="112"/>
      <c r="CML25" s="112"/>
      <c r="CNI25" s="5"/>
      <c r="CNJ25" s="397"/>
      <c r="CNK25" s="397"/>
      <c r="CNL25" s="397"/>
      <c r="CNM25" s="397"/>
      <c r="CNN25" s="397"/>
      <c r="CNO25" s="397"/>
      <c r="CNP25" s="397"/>
      <c r="CNQ25" s="397"/>
      <c r="CNR25" s="397"/>
      <c r="CNS25" s="397"/>
      <c r="CNT25" s="397"/>
      <c r="CNU25" s="397"/>
      <c r="CNV25" s="397"/>
      <c r="CNW25" s="397"/>
      <c r="CNX25" s="397"/>
      <c r="CNY25" s="397"/>
      <c r="CNZ25" s="397"/>
      <c r="COA25" s="397"/>
      <c r="COB25" s="397"/>
      <c r="COC25" s="397"/>
      <c r="COD25" s="5"/>
      <c r="COE25" s="5"/>
      <c r="COF25" s="388"/>
      <c r="COG25" s="387"/>
      <c r="COH25" s="387"/>
      <c r="COI25" s="387"/>
      <c r="COJ25" s="387"/>
      <c r="COK25" s="387"/>
      <c r="COL25" s="387"/>
      <c r="COM25" s="68"/>
      <c r="CON25" s="291"/>
      <c r="COO25" s="68"/>
      <c r="COP25" s="68"/>
      <c r="COQ25" s="68"/>
      <c r="COR25" s="112"/>
      <c r="COS25" s="112"/>
      <c r="COT25" s="112"/>
      <c r="CPQ25" s="5"/>
      <c r="CPR25" s="397"/>
      <c r="CPS25" s="397"/>
      <c r="CPT25" s="397"/>
      <c r="CPU25" s="397"/>
      <c r="CPV25" s="397"/>
      <c r="CPW25" s="397"/>
      <c r="CPX25" s="397"/>
      <c r="CPY25" s="397"/>
      <c r="CPZ25" s="397"/>
      <c r="CQA25" s="397"/>
      <c r="CQB25" s="397"/>
      <c r="CQC25" s="397"/>
      <c r="CQD25" s="397"/>
      <c r="CQE25" s="397"/>
      <c r="CQF25" s="397"/>
      <c r="CQG25" s="397"/>
      <c r="CQH25" s="397"/>
      <c r="CQI25" s="397"/>
      <c r="CQJ25" s="397"/>
      <c r="CQK25" s="397"/>
      <c r="CQL25" s="5"/>
      <c r="CQM25" s="5"/>
      <c r="CQN25" s="388"/>
      <c r="CQO25" s="387"/>
      <c r="CQP25" s="387"/>
      <c r="CQQ25" s="387"/>
      <c r="CQR25" s="387"/>
      <c r="CQS25" s="387"/>
      <c r="CQT25" s="387"/>
      <c r="CQU25" s="68"/>
      <c r="CQV25" s="291"/>
      <c r="CQW25" s="68"/>
      <c r="CQX25" s="68"/>
      <c r="CQY25" s="68"/>
      <c r="CQZ25" s="112"/>
      <c r="CRA25" s="112"/>
      <c r="CRB25" s="112"/>
      <c r="CRY25" s="5"/>
      <c r="CRZ25" s="397"/>
      <c r="CSA25" s="397"/>
      <c r="CSB25" s="397"/>
      <c r="CSC25" s="397"/>
      <c r="CSD25" s="397"/>
      <c r="CSE25" s="397"/>
      <c r="CSF25" s="397"/>
      <c r="CSG25" s="397"/>
      <c r="CSH25" s="397"/>
      <c r="CSI25" s="397"/>
      <c r="CSJ25" s="397"/>
      <c r="CSK25" s="397"/>
      <c r="CSL25" s="397"/>
      <c r="CSM25" s="397"/>
      <c r="CSN25" s="397"/>
      <c r="CSO25" s="397"/>
      <c r="CSP25" s="397"/>
      <c r="CSQ25" s="397"/>
      <c r="CSR25" s="397"/>
      <c r="CSS25" s="397"/>
      <c r="CST25" s="5"/>
      <c r="CSU25" s="5"/>
      <c r="CSV25" s="388"/>
      <c r="CSW25" s="387"/>
      <c r="CSX25" s="387"/>
      <c r="CSY25" s="387"/>
      <c r="CSZ25" s="387"/>
      <c r="CTA25" s="387"/>
      <c r="CTB25" s="387"/>
      <c r="CTC25" s="68"/>
      <c r="CTD25" s="291"/>
      <c r="CTE25" s="68"/>
      <c r="CTF25" s="68"/>
      <c r="CTG25" s="68"/>
      <c r="CTH25" s="112"/>
      <c r="CTI25" s="112"/>
      <c r="CTJ25" s="112"/>
      <c r="CUG25" s="5"/>
      <c r="CUH25" s="397"/>
      <c r="CUI25" s="397"/>
      <c r="CUJ25" s="397"/>
      <c r="CUK25" s="397"/>
      <c r="CUL25" s="397"/>
      <c r="CUM25" s="397"/>
      <c r="CUN25" s="397"/>
      <c r="CUO25" s="397"/>
      <c r="CUP25" s="397"/>
      <c r="CUQ25" s="397"/>
      <c r="CUR25" s="397"/>
      <c r="CUS25" s="397"/>
      <c r="CUT25" s="397"/>
      <c r="CUU25" s="397"/>
      <c r="CUV25" s="397"/>
      <c r="CUW25" s="397"/>
      <c r="CUX25" s="397"/>
      <c r="CUY25" s="397"/>
      <c r="CUZ25" s="397"/>
      <c r="CVA25" s="397"/>
      <c r="CVB25" s="5"/>
      <c r="CVC25" s="5"/>
      <c r="CVD25" s="388"/>
      <c r="CVE25" s="387"/>
      <c r="CVF25" s="387"/>
      <c r="CVG25" s="387"/>
      <c r="CVH25" s="387"/>
      <c r="CVI25" s="387"/>
      <c r="CVJ25" s="387"/>
      <c r="CVK25" s="68"/>
      <c r="CVL25" s="291"/>
      <c r="CVM25" s="68"/>
      <c r="CVN25" s="68"/>
      <c r="CVO25" s="68"/>
      <c r="CVP25" s="112"/>
      <c r="CVQ25" s="112"/>
      <c r="CVR25" s="112"/>
      <c r="CWO25" s="5"/>
      <c r="CWP25" s="397"/>
      <c r="CWQ25" s="397"/>
      <c r="CWR25" s="397"/>
      <c r="CWS25" s="397"/>
      <c r="CWT25" s="397"/>
      <c r="CWU25" s="397"/>
      <c r="CWV25" s="397"/>
      <c r="CWW25" s="397"/>
      <c r="CWX25" s="397"/>
      <c r="CWY25" s="397"/>
      <c r="CWZ25" s="397"/>
      <c r="CXA25" s="397"/>
      <c r="CXB25" s="397"/>
      <c r="CXC25" s="397"/>
      <c r="CXD25" s="397"/>
      <c r="CXE25" s="397"/>
      <c r="CXF25" s="397"/>
      <c r="CXG25" s="397"/>
      <c r="CXH25" s="397"/>
      <c r="CXI25" s="397"/>
      <c r="CXJ25" s="5"/>
      <c r="CXK25" s="5"/>
      <c r="CXL25" s="388"/>
      <c r="CXM25" s="387"/>
      <c r="CXN25" s="387"/>
      <c r="CXO25" s="387"/>
      <c r="CXP25" s="387"/>
      <c r="CXQ25" s="387"/>
      <c r="CXR25" s="387"/>
      <c r="CXS25" s="68"/>
      <c r="CXT25" s="291"/>
      <c r="CXU25" s="68"/>
      <c r="CXV25" s="68"/>
      <c r="CXW25" s="68"/>
      <c r="CXX25" s="112"/>
      <c r="CXY25" s="112"/>
      <c r="CXZ25" s="112"/>
      <c r="CYW25" s="5"/>
      <c r="CYX25" s="397"/>
      <c r="CYY25" s="397"/>
      <c r="CYZ25" s="397"/>
      <c r="CZA25" s="397"/>
      <c r="CZB25" s="397"/>
      <c r="CZC25" s="397"/>
      <c r="CZD25" s="397"/>
      <c r="CZE25" s="397"/>
      <c r="CZF25" s="397"/>
      <c r="CZG25" s="397"/>
      <c r="CZH25" s="397"/>
      <c r="CZI25" s="397"/>
      <c r="CZJ25" s="397"/>
      <c r="CZK25" s="397"/>
      <c r="CZL25" s="397"/>
      <c r="CZM25" s="397"/>
      <c r="CZN25" s="397"/>
      <c r="CZO25" s="397"/>
      <c r="CZP25" s="397"/>
      <c r="CZQ25" s="397"/>
      <c r="CZR25" s="5"/>
      <c r="CZS25" s="5"/>
      <c r="CZT25" s="388"/>
      <c r="CZU25" s="387"/>
      <c r="CZV25" s="387"/>
      <c r="CZW25" s="387"/>
      <c r="CZX25" s="387"/>
      <c r="CZY25" s="387"/>
      <c r="CZZ25" s="387"/>
      <c r="DAA25" s="68"/>
      <c r="DAB25" s="291"/>
      <c r="DAC25" s="68"/>
      <c r="DAD25" s="68"/>
      <c r="DAE25" s="68"/>
      <c r="DAF25" s="112"/>
      <c r="DAG25" s="112"/>
      <c r="DAH25" s="112"/>
      <c r="DBE25" s="5"/>
      <c r="DBF25" s="397"/>
      <c r="DBG25" s="397"/>
      <c r="DBH25" s="397"/>
      <c r="DBI25" s="397"/>
      <c r="DBJ25" s="397"/>
      <c r="DBK25" s="397"/>
      <c r="DBL25" s="397"/>
      <c r="DBM25" s="397"/>
      <c r="DBN25" s="397"/>
      <c r="DBO25" s="397"/>
      <c r="DBP25" s="397"/>
      <c r="DBQ25" s="397"/>
      <c r="DBR25" s="397"/>
      <c r="DBS25" s="397"/>
      <c r="DBT25" s="397"/>
      <c r="DBU25" s="397"/>
      <c r="DBV25" s="397"/>
      <c r="DBW25" s="397"/>
      <c r="DBX25" s="397"/>
      <c r="DBY25" s="397"/>
      <c r="DBZ25" s="5"/>
      <c r="DCA25" s="5"/>
      <c r="DCB25" s="388"/>
      <c r="DCC25" s="387"/>
      <c r="DCD25" s="387"/>
      <c r="DCE25" s="387"/>
      <c r="DCF25" s="387"/>
      <c r="DCG25" s="387"/>
      <c r="DCH25" s="387"/>
      <c r="DCI25" s="68"/>
      <c r="DCJ25" s="291"/>
      <c r="DCK25" s="68"/>
      <c r="DCL25" s="68"/>
      <c r="DCM25" s="68"/>
      <c r="DCN25" s="112"/>
      <c r="DCO25" s="112"/>
      <c r="DCP25" s="112"/>
      <c r="DDM25" s="5"/>
      <c r="DDN25" s="397"/>
      <c r="DDO25" s="397"/>
      <c r="DDP25" s="397"/>
      <c r="DDQ25" s="397"/>
      <c r="DDR25" s="397"/>
      <c r="DDS25" s="397"/>
      <c r="DDT25" s="397"/>
      <c r="DDU25" s="397"/>
      <c r="DDV25" s="397"/>
      <c r="DDW25" s="397"/>
      <c r="DDX25" s="397"/>
      <c r="DDY25" s="397"/>
      <c r="DDZ25" s="397"/>
      <c r="DEA25" s="397"/>
      <c r="DEB25" s="397"/>
      <c r="DEC25" s="397"/>
      <c r="DED25" s="397"/>
      <c r="DEE25" s="397"/>
      <c r="DEF25" s="397"/>
      <c r="DEG25" s="397"/>
      <c r="DEH25" s="5"/>
      <c r="DEI25" s="5"/>
      <c r="DEJ25" s="388"/>
      <c r="DEK25" s="387"/>
      <c r="DEL25" s="387"/>
      <c r="DEM25" s="387"/>
      <c r="DEN25" s="387"/>
      <c r="DEO25" s="387"/>
      <c r="DEP25" s="387"/>
      <c r="DEQ25" s="68"/>
      <c r="DER25" s="291"/>
      <c r="DES25" s="68"/>
      <c r="DET25" s="68"/>
      <c r="DEU25" s="68"/>
      <c r="DEV25" s="112"/>
      <c r="DEW25" s="112"/>
      <c r="DEX25" s="112"/>
      <c r="DFU25" s="5"/>
      <c r="DFV25" s="397"/>
      <c r="DFW25" s="397"/>
      <c r="DFX25" s="397"/>
      <c r="DFY25" s="397"/>
      <c r="DFZ25" s="397"/>
      <c r="DGA25" s="397"/>
      <c r="DGB25" s="397"/>
      <c r="DGC25" s="397"/>
      <c r="DGD25" s="397"/>
      <c r="DGE25" s="397"/>
      <c r="DGF25" s="397"/>
      <c r="DGG25" s="397"/>
      <c r="DGH25" s="397"/>
      <c r="DGI25" s="397"/>
      <c r="DGJ25" s="397"/>
      <c r="DGK25" s="397"/>
      <c r="DGL25" s="397"/>
      <c r="DGM25" s="397"/>
      <c r="DGN25" s="397"/>
      <c r="DGO25" s="397"/>
      <c r="DGP25" s="5"/>
      <c r="DGQ25" s="5"/>
      <c r="DGR25" s="388"/>
      <c r="DGS25" s="387"/>
      <c r="DGT25" s="387"/>
      <c r="DGU25" s="387"/>
      <c r="DGV25" s="387"/>
      <c r="DGW25" s="387"/>
      <c r="DGX25" s="387"/>
      <c r="DGY25" s="68"/>
      <c r="DGZ25" s="291"/>
      <c r="DHA25" s="68"/>
      <c r="DHB25" s="68"/>
      <c r="DHC25" s="68"/>
      <c r="DHD25" s="112"/>
      <c r="DHE25" s="112"/>
      <c r="DHF25" s="112"/>
      <c r="DIC25" s="5"/>
      <c r="DID25" s="397"/>
      <c r="DIE25" s="397"/>
      <c r="DIF25" s="397"/>
      <c r="DIG25" s="397"/>
      <c r="DIH25" s="397"/>
      <c r="DII25" s="397"/>
      <c r="DIJ25" s="397"/>
      <c r="DIK25" s="397"/>
      <c r="DIL25" s="397"/>
      <c r="DIM25" s="397"/>
      <c r="DIN25" s="397"/>
      <c r="DIO25" s="397"/>
      <c r="DIP25" s="397"/>
      <c r="DIQ25" s="397"/>
      <c r="DIR25" s="397"/>
      <c r="DIS25" s="397"/>
      <c r="DIT25" s="397"/>
      <c r="DIU25" s="397"/>
      <c r="DIV25" s="397"/>
      <c r="DIW25" s="397"/>
      <c r="DIX25" s="5"/>
      <c r="DIY25" s="5"/>
      <c r="DIZ25" s="388"/>
      <c r="DJA25" s="387"/>
      <c r="DJB25" s="387"/>
      <c r="DJC25" s="387"/>
      <c r="DJD25" s="387"/>
      <c r="DJE25" s="387"/>
      <c r="DJF25" s="387"/>
      <c r="DJG25" s="68"/>
      <c r="DJH25" s="291"/>
      <c r="DJI25" s="68"/>
      <c r="DJJ25" s="68"/>
      <c r="DJK25" s="68"/>
      <c r="DJL25" s="112"/>
      <c r="DJM25" s="112"/>
      <c r="DJN25" s="112"/>
      <c r="DKK25" s="5"/>
      <c r="DKL25" s="397"/>
      <c r="DKM25" s="397"/>
      <c r="DKN25" s="397"/>
      <c r="DKO25" s="397"/>
      <c r="DKP25" s="397"/>
      <c r="DKQ25" s="397"/>
      <c r="DKR25" s="397"/>
      <c r="DKS25" s="397"/>
      <c r="DKT25" s="397"/>
      <c r="DKU25" s="397"/>
      <c r="DKV25" s="397"/>
      <c r="DKW25" s="397"/>
      <c r="DKX25" s="397"/>
      <c r="DKY25" s="397"/>
      <c r="DKZ25" s="397"/>
      <c r="DLA25" s="397"/>
      <c r="DLB25" s="397"/>
      <c r="DLC25" s="397"/>
      <c r="DLD25" s="397"/>
      <c r="DLE25" s="397"/>
      <c r="DLF25" s="5"/>
      <c r="DLG25" s="5"/>
      <c r="DLH25" s="388"/>
      <c r="DLI25" s="387"/>
      <c r="DLJ25" s="387"/>
      <c r="DLK25" s="387"/>
      <c r="DLL25" s="387"/>
      <c r="DLM25" s="387"/>
      <c r="DLN25" s="387"/>
      <c r="DLO25" s="68"/>
      <c r="DLP25" s="291"/>
      <c r="DLQ25" s="68"/>
      <c r="DLR25" s="68"/>
      <c r="DLS25" s="68"/>
      <c r="DLT25" s="112"/>
      <c r="DLU25" s="112"/>
      <c r="DLV25" s="112"/>
      <c r="DMS25" s="5"/>
      <c r="DMT25" s="397"/>
      <c r="DMU25" s="397"/>
      <c r="DMV25" s="397"/>
      <c r="DMW25" s="397"/>
      <c r="DMX25" s="397"/>
      <c r="DMY25" s="397"/>
      <c r="DMZ25" s="397"/>
      <c r="DNA25" s="397"/>
      <c r="DNB25" s="397"/>
      <c r="DNC25" s="397"/>
      <c r="DND25" s="397"/>
      <c r="DNE25" s="397"/>
      <c r="DNF25" s="397"/>
      <c r="DNG25" s="397"/>
      <c r="DNH25" s="397"/>
      <c r="DNI25" s="397"/>
      <c r="DNJ25" s="397"/>
      <c r="DNK25" s="397"/>
      <c r="DNL25" s="397"/>
      <c r="DNM25" s="397"/>
      <c r="DNN25" s="5"/>
      <c r="DNO25" s="5"/>
      <c r="DNP25" s="388"/>
      <c r="DNQ25" s="387"/>
      <c r="DNR25" s="387"/>
      <c r="DNS25" s="387"/>
      <c r="DNT25" s="387"/>
      <c r="DNU25" s="387"/>
      <c r="DNV25" s="387"/>
      <c r="DNW25" s="68"/>
      <c r="DNX25" s="291"/>
      <c r="DNY25" s="68"/>
      <c r="DNZ25" s="68"/>
      <c r="DOA25" s="68"/>
      <c r="DOB25" s="112"/>
      <c r="DOC25" s="112"/>
      <c r="DOD25" s="112"/>
      <c r="DPA25" s="5"/>
      <c r="DPB25" s="397"/>
      <c r="DPC25" s="397"/>
      <c r="DPD25" s="397"/>
      <c r="DPE25" s="397"/>
      <c r="DPF25" s="397"/>
      <c r="DPG25" s="397"/>
      <c r="DPH25" s="397"/>
      <c r="DPI25" s="397"/>
      <c r="DPJ25" s="397"/>
      <c r="DPK25" s="397"/>
      <c r="DPL25" s="397"/>
      <c r="DPM25" s="397"/>
      <c r="DPN25" s="397"/>
      <c r="DPO25" s="397"/>
      <c r="DPP25" s="397"/>
      <c r="DPQ25" s="397"/>
      <c r="DPR25" s="397"/>
      <c r="DPS25" s="397"/>
      <c r="DPT25" s="397"/>
      <c r="DPU25" s="397"/>
      <c r="DPV25" s="5"/>
      <c r="DPW25" s="5"/>
      <c r="DPX25" s="388"/>
      <c r="DPY25" s="387"/>
      <c r="DPZ25" s="387"/>
      <c r="DQA25" s="387"/>
      <c r="DQB25" s="387"/>
      <c r="DQC25" s="387"/>
      <c r="DQD25" s="387"/>
      <c r="DQE25" s="68"/>
      <c r="DQF25" s="291"/>
      <c r="DQG25" s="68"/>
      <c r="DQH25" s="68"/>
      <c r="DQI25" s="68"/>
      <c r="DQJ25" s="112"/>
      <c r="DQK25" s="112"/>
      <c r="DQL25" s="112"/>
      <c r="DRI25" s="5"/>
      <c r="DRJ25" s="397"/>
      <c r="DRK25" s="397"/>
      <c r="DRL25" s="397"/>
      <c r="DRM25" s="397"/>
      <c r="DRN25" s="397"/>
      <c r="DRO25" s="397"/>
      <c r="DRP25" s="397"/>
      <c r="DRQ25" s="397"/>
      <c r="DRR25" s="397"/>
      <c r="DRS25" s="397"/>
      <c r="DRT25" s="397"/>
      <c r="DRU25" s="397"/>
      <c r="DRV25" s="397"/>
      <c r="DRW25" s="397"/>
      <c r="DRX25" s="397"/>
      <c r="DRY25" s="397"/>
      <c r="DRZ25" s="397"/>
      <c r="DSA25" s="397"/>
      <c r="DSB25" s="397"/>
      <c r="DSC25" s="397"/>
      <c r="DSD25" s="5"/>
      <c r="DSE25" s="5"/>
      <c r="DSF25" s="388"/>
      <c r="DSG25" s="387"/>
      <c r="DSH25" s="387"/>
      <c r="DSI25" s="387"/>
      <c r="DSJ25" s="387"/>
      <c r="DSK25" s="387"/>
      <c r="DSL25" s="387"/>
      <c r="DSM25" s="68"/>
      <c r="DSN25" s="291"/>
      <c r="DSO25" s="68"/>
      <c r="DSP25" s="68"/>
      <c r="DSQ25" s="68"/>
      <c r="DSR25" s="112"/>
      <c r="DSS25" s="112"/>
      <c r="DST25" s="112"/>
      <c r="DTQ25" s="5"/>
      <c r="DTR25" s="397"/>
      <c r="DTS25" s="397"/>
      <c r="DTT25" s="397"/>
      <c r="DTU25" s="397"/>
      <c r="DTV25" s="397"/>
      <c r="DTW25" s="397"/>
      <c r="DTX25" s="397"/>
      <c r="DTY25" s="397"/>
      <c r="DTZ25" s="397"/>
      <c r="DUA25" s="397"/>
      <c r="DUB25" s="397"/>
      <c r="DUC25" s="397"/>
      <c r="DUD25" s="397"/>
      <c r="DUE25" s="397"/>
      <c r="DUF25" s="397"/>
      <c r="DUG25" s="397"/>
      <c r="DUH25" s="397"/>
      <c r="DUI25" s="397"/>
      <c r="DUJ25" s="397"/>
      <c r="DUK25" s="397"/>
      <c r="DUL25" s="5"/>
      <c r="DUM25" s="5"/>
      <c r="DUN25" s="388"/>
      <c r="DUO25" s="387"/>
      <c r="DUP25" s="387"/>
      <c r="DUQ25" s="387"/>
      <c r="DUR25" s="387"/>
      <c r="DUS25" s="387"/>
      <c r="DUT25" s="387"/>
      <c r="DUU25" s="68"/>
      <c r="DUV25" s="291"/>
      <c r="DUW25" s="68"/>
      <c r="DUX25" s="68"/>
      <c r="DUY25" s="68"/>
      <c r="DUZ25" s="112"/>
      <c r="DVA25" s="112"/>
      <c r="DVB25" s="112"/>
      <c r="DVY25" s="5"/>
      <c r="DVZ25" s="397"/>
      <c r="DWA25" s="397"/>
      <c r="DWB25" s="397"/>
      <c r="DWC25" s="397"/>
      <c r="DWD25" s="397"/>
      <c r="DWE25" s="397"/>
      <c r="DWF25" s="397"/>
      <c r="DWG25" s="397"/>
      <c r="DWH25" s="397"/>
      <c r="DWI25" s="397"/>
      <c r="DWJ25" s="397"/>
      <c r="DWK25" s="397"/>
      <c r="DWL25" s="397"/>
      <c r="DWM25" s="397"/>
      <c r="DWN25" s="397"/>
      <c r="DWO25" s="397"/>
      <c r="DWP25" s="397"/>
      <c r="DWQ25" s="397"/>
      <c r="DWR25" s="397"/>
      <c r="DWS25" s="397"/>
      <c r="DWT25" s="5"/>
      <c r="DWU25" s="5"/>
      <c r="DWV25" s="388"/>
      <c r="DWW25" s="387"/>
      <c r="DWX25" s="387"/>
      <c r="DWY25" s="387"/>
      <c r="DWZ25" s="387"/>
      <c r="DXA25" s="387"/>
      <c r="DXB25" s="387"/>
      <c r="DXC25" s="68"/>
      <c r="DXD25" s="291"/>
      <c r="DXE25" s="68"/>
      <c r="DXF25" s="68"/>
      <c r="DXG25" s="68"/>
      <c r="DXH25" s="112"/>
      <c r="DXI25" s="112"/>
      <c r="DXJ25" s="112"/>
      <c r="DYG25" s="5"/>
      <c r="DYH25" s="397"/>
      <c r="DYI25" s="397"/>
      <c r="DYJ25" s="397"/>
      <c r="DYK25" s="397"/>
      <c r="DYL25" s="397"/>
      <c r="DYM25" s="397"/>
      <c r="DYN25" s="397"/>
      <c r="DYO25" s="397"/>
      <c r="DYP25" s="397"/>
      <c r="DYQ25" s="397"/>
      <c r="DYR25" s="397"/>
      <c r="DYS25" s="397"/>
      <c r="DYT25" s="397"/>
      <c r="DYU25" s="397"/>
      <c r="DYV25" s="397"/>
      <c r="DYW25" s="397"/>
      <c r="DYX25" s="397"/>
      <c r="DYY25" s="397"/>
      <c r="DYZ25" s="397"/>
      <c r="DZA25" s="397"/>
      <c r="DZB25" s="5"/>
      <c r="DZC25" s="5"/>
      <c r="DZD25" s="388"/>
      <c r="DZE25" s="387"/>
      <c r="DZF25" s="387"/>
      <c r="DZG25" s="387"/>
      <c r="DZH25" s="387"/>
      <c r="DZI25" s="387"/>
      <c r="DZJ25" s="387"/>
      <c r="DZK25" s="68"/>
      <c r="DZL25" s="291"/>
      <c r="DZM25" s="68"/>
      <c r="DZN25" s="68"/>
      <c r="DZO25" s="68"/>
      <c r="DZP25" s="112"/>
      <c r="DZQ25" s="112"/>
      <c r="DZR25" s="112"/>
      <c r="EAO25" s="5"/>
      <c r="EAP25" s="397"/>
      <c r="EAQ25" s="397"/>
      <c r="EAR25" s="397"/>
      <c r="EAS25" s="397"/>
      <c r="EAT25" s="397"/>
      <c r="EAU25" s="397"/>
      <c r="EAV25" s="397"/>
      <c r="EAW25" s="397"/>
      <c r="EAX25" s="397"/>
      <c r="EAY25" s="397"/>
      <c r="EAZ25" s="397"/>
      <c r="EBA25" s="397"/>
      <c r="EBB25" s="397"/>
      <c r="EBC25" s="397"/>
      <c r="EBD25" s="397"/>
      <c r="EBE25" s="397"/>
      <c r="EBF25" s="397"/>
      <c r="EBG25" s="397"/>
      <c r="EBH25" s="397"/>
      <c r="EBI25" s="397"/>
      <c r="EBJ25" s="5"/>
      <c r="EBK25" s="5"/>
      <c r="EBL25" s="388"/>
      <c r="EBM25" s="387"/>
      <c r="EBN25" s="387"/>
      <c r="EBO25" s="387"/>
      <c r="EBP25" s="387"/>
      <c r="EBQ25" s="387"/>
      <c r="EBR25" s="387"/>
      <c r="EBS25" s="68"/>
      <c r="EBT25" s="291"/>
      <c r="EBU25" s="68"/>
      <c r="EBV25" s="68"/>
      <c r="EBW25" s="68"/>
      <c r="EBX25" s="112"/>
      <c r="EBY25" s="112"/>
      <c r="EBZ25" s="112"/>
      <c r="ECW25" s="5"/>
      <c r="ECX25" s="397"/>
      <c r="ECY25" s="397"/>
      <c r="ECZ25" s="397"/>
      <c r="EDA25" s="397"/>
      <c r="EDB25" s="397"/>
      <c r="EDC25" s="397"/>
      <c r="EDD25" s="397"/>
      <c r="EDE25" s="397"/>
      <c r="EDF25" s="397"/>
      <c r="EDG25" s="397"/>
      <c r="EDH25" s="397"/>
      <c r="EDI25" s="397"/>
      <c r="EDJ25" s="397"/>
      <c r="EDK25" s="397"/>
      <c r="EDL25" s="397"/>
      <c r="EDM25" s="397"/>
      <c r="EDN25" s="397"/>
      <c r="EDO25" s="397"/>
      <c r="EDP25" s="397"/>
      <c r="EDQ25" s="397"/>
      <c r="EDR25" s="5"/>
      <c r="EDS25" s="5"/>
      <c r="EDT25" s="388"/>
      <c r="EDU25" s="387"/>
      <c r="EDV25" s="387"/>
      <c r="EDW25" s="387"/>
      <c r="EDX25" s="387"/>
      <c r="EDY25" s="387"/>
      <c r="EDZ25" s="387"/>
      <c r="EEA25" s="68"/>
      <c r="EEB25" s="291"/>
      <c r="EEC25" s="68"/>
      <c r="EED25" s="68"/>
      <c r="EEE25" s="68"/>
      <c r="EEF25" s="112"/>
      <c r="EEG25" s="112"/>
      <c r="EEH25" s="112"/>
      <c r="EFE25" s="5"/>
      <c r="EFF25" s="397"/>
      <c r="EFG25" s="397"/>
      <c r="EFH25" s="397"/>
      <c r="EFI25" s="397"/>
      <c r="EFJ25" s="397"/>
      <c r="EFK25" s="397"/>
      <c r="EFL25" s="397"/>
      <c r="EFM25" s="397"/>
      <c r="EFN25" s="397"/>
      <c r="EFO25" s="397"/>
      <c r="EFP25" s="397"/>
      <c r="EFQ25" s="397"/>
      <c r="EFR25" s="397"/>
      <c r="EFS25" s="397"/>
      <c r="EFT25" s="397"/>
      <c r="EFU25" s="397"/>
      <c r="EFV25" s="397"/>
      <c r="EFW25" s="397"/>
      <c r="EFX25" s="397"/>
      <c r="EFY25" s="397"/>
      <c r="EFZ25" s="5"/>
      <c r="EGA25" s="5"/>
      <c r="EGB25" s="388"/>
      <c r="EGC25" s="387"/>
      <c r="EGD25" s="387"/>
      <c r="EGE25" s="387"/>
      <c r="EGF25" s="387"/>
      <c r="EGG25" s="387"/>
      <c r="EGH25" s="387"/>
      <c r="EGI25" s="68"/>
      <c r="EGJ25" s="291"/>
      <c r="EGK25" s="68"/>
      <c r="EGL25" s="68"/>
      <c r="EGM25" s="68"/>
      <c r="EGN25" s="112"/>
      <c r="EGO25" s="112"/>
      <c r="EGP25" s="112"/>
      <c r="EHM25" s="5"/>
      <c r="EHN25" s="397"/>
      <c r="EHO25" s="397"/>
      <c r="EHP25" s="397"/>
      <c r="EHQ25" s="397"/>
      <c r="EHR25" s="397"/>
      <c r="EHS25" s="397"/>
      <c r="EHT25" s="397"/>
      <c r="EHU25" s="397"/>
      <c r="EHV25" s="397"/>
      <c r="EHW25" s="397"/>
      <c r="EHX25" s="397"/>
      <c r="EHY25" s="397"/>
      <c r="EHZ25" s="397"/>
      <c r="EIA25" s="397"/>
      <c r="EIB25" s="397"/>
      <c r="EIC25" s="397"/>
      <c r="EID25" s="397"/>
      <c r="EIE25" s="397"/>
      <c r="EIF25" s="397"/>
      <c r="EIG25" s="397"/>
      <c r="EIH25" s="5"/>
      <c r="EII25" s="5"/>
      <c r="EIJ25" s="388"/>
      <c r="EIK25" s="387"/>
      <c r="EIL25" s="387"/>
      <c r="EIM25" s="387"/>
      <c r="EIN25" s="387"/>
      <c r="EIO25" s="387"/>
      <c r="EIP25" s="387"/>
      <c r="EIQ25" s="68"/>
      <c r="EIR25" s="291"/>
      <c r="EIS25" s="68"/>
      <c r="EIT25" s="68"/>
      <c r="EIU25" s="68"/>
      <c r="EIV25" s="112"/>
      <c r="EIW25" s="112"/>
      <c r="EIX25" s="112"/>
      <c r="EJU25" s="5"/>
      <c r="EJV25" s="397"/>
      <c r="EJW25" s="397"/>
      <c r="EJX25" s="397"/>
      <c r="EJY25" s="397"/>
      <c r="EJZ25" s="397"/>
      <c r="EKA25" s="397"/>
      <c r="EKB25" s="397"/>
      <c r="EKC25" s="397"/>
      <c r="EKD25" s="397"/>
      <c r="EKE25" s="397"/>
      <c r="EKF25" s="397"/>
      <c r="EKG25" s="397"/>
      <c r="EKH25" s="397"/>
      <c r="EKI25" s="397"/>
      <c r="EKJ25" s="397"/>
      <c r="EKK25" s="397"/>
      <c r="EKL25" s="397"/>
      <c r="EKM25" s="397"/>
      <c r="EKN25" s="397"/>
      <c r="EKO25" s="397"/>
      <c r="EKP25" s="5"/>
      <c r="EKQ25" s="5"/>
      <c r="EKR25" s="388"/>
      <c r="EKS25" s="387"/>
      <c r="EKT25" s="387"/>
      <c r="EKU25" s="387"/>
      <c r="EKV25" s="387"/>
      <c r="EKW25" s="387"/>
      <c r="EKX25" s="387"/>
      <c r="EKY25" s="68"/>
      <c r="EKZ25" s="291"/>
      <c r="ELA25" s="68"/>
      <c r="ELB25" s="68"/>
      <c r="ELC25" s="68"/>
      <c r="ELD25" s="112"/>
      <c r="ELE25" s="112"/>
      <c r="ELF25" s="112"/>
      <c r="EMC25" s="5"/>
      <c r="EMD25" s="397"/>
      <c r="EME25" s="397"/>
      <c r="EMF25" s="397"/>
      <c r="EMG25" s="397"/>
      <c r="EMH25" s="397"/>
      <c r="EMI25" s="397"/>
      <c r="EMJ25" s="397"/>
      <c r="EMK25" s="397"/>
      <c r="EML25" s="397"/>
      <c r="EMM25" s="397"/>
      <c r="EMN25" s="397"/>
      <c r="EMO25" s="397"/>
      <c r="EMP25" s="397"/>
      <c r="EMQ25" s="397"/>
      <c r="EMR25" s="397"/>
      <c r="EMS25" s="397"/>
      <c r="EMT25" s="397"/>
      <c r="EMU25" s="397"/>
      <c r="EMV25" s="397"/>
      <c r="EMW25" s="397"/>
      <c r="EMX25" s="5"/>
      <c r="EMY25" s="5"/>
      <c r="EMZ25" s="388"/>
      <c r="ENA25" s="387"/>
      <c r="ENB25" s="387"/>
      <c r="ENC25" s="387"/>
      <c r="END25" s="387"/>
      <c r="ENE25" s="387"/>
      <c r="ENF25" s="387"/>
      <c r="ENG25" s="68"/>
      <c r="ENH25" s="291"/>
      <c r="ENI25" s="68"/>
      <c r="ENJ25" s="68"/>
      <c r="ENK25" s="68"/>
      <c r="ENL25" s="112"/>
      <c r="ENM25" s="112"/>
      <c r="ENN25" s="112"/>
      <c r="EOK25" s="5"/>
      <c r="EOL25" s="397"/>
      <c r="EOM25" s="397"/>
      <c r="EON25" s="397"/>
      <c r="EOO25" s="397"/>
      <c r="EOP25" s="397"/>
      <c r="EOQ25" s="397"/>
      <c r="EOR25" s="397"/>
      <c r="EOS25" s="397"/>
      <c r="EOT25" s="397"/>
      <c r="EOU25" s="397"/>
      <c r="EOV25" s="397"/>
      <c r="EOW25" s="397"/>
      <c r="EOX25" s="397"/>
      <c r="EOY25" s="397"/>
      <c r="EOZ25" s="397"/>
      <c r="EPA25" s="397"/>
      <c r="EPB25" s="397"/>
      <c r="EPC25" s="397"/>
      <c r="EPD25" s="397"/>
      <c r="EPE25" s="397"/>
      <c r="EPF25" s="5"/>
      <c r="EPG25" s="5"/>
      <c r="EPH25" s="388"/>
      <c r="EPI25" s="387"/>
      <c r="EPJ25" s="387"/>
      <c r="EPK25" s="387"/>
      <c r="EPL25" s="387"/>
      <c r="EPM25" s="387"/>
      <c r="EPN25" s="387"/>
      <c r="EPO25" s="68"/>
      <c r="EPP25" s="291"/>
      <c r="EPQ25" s="68"/>
      <c r="EPR25" s="68"/>
      <c r="EPS25" s="68"/>
      <c r="EPT25" s="112"/>
      <c r="EPU25" s="112"/>
      <c r="EPV25" s="112"/>
      <c r="EQS25" s="5"/>
      <c r="EQT25" s="397"/>
      <c r="EQU25" s="397"/>
      <c r="EQV25" s="397"/>
      <c r="EQW25" s="397"/>
      <c r="EQX25" s="397"/>
      <c r="EQY25" s="397"/>
      <c r="EQZ25" s="397"/>
      <c r="ERA25" s="397"/>
      <c r="ERB25" s="397"/>
      <c r="ERC25" s="397"/>
      <c r="ERD25" s="397"/>
      <c r="ERE25" s="397"/>
      <c r="ERF25" s="397"/>
      <c r="ERG25" s="397"/>
      <c r="ERH25" s="397"/>
      <c r="ERI25" s="397"/>
      <c r="ERJ25" s="397"/>
      <c r="ERK25" s="397"/>
      <c r="ERL25" s="397"/>
      <c r="ERM25" s="397"/>
      <c r="ERN25" s="5"/>
      <c r="ERO25" s="5"/>
      <c r="ERP25" s="388"/>
      <c r="ERQ25" s="387"/>
      <c r="ERR25" s="387"/>
      <c r="ERS25" s="387"/>
      <c r="ERT25" s="387"/>
      <c r="ERU25" s="387"/>
      <c r="ERV25" s="387"/>
      <c r="ERW25" s="68"/>
      <c r="ERX25" s="291"/>
      <c r="ERY25" s="68"/>
      <c r="ERZ25" s="68"/>
      <c r="ESA25" s="68"/>
      <c r="ESB25" s="112"/>
      <c r="ESC25" s="112"/>
      <c r="ESD25" s="112"/>
      <c r="ETA25" s="5"/>
      <c r="ETB25" s="397"/>
      <c r="ETC25" s="397"/>
      <c r="ETD25" s="397"/>
      <c r="ETE25" s="397"/>
      <c r="ETF25" s="397"/>
      <c r="ETG25" s="397"/>
      <c r="ETH25" s="397"/>
      <c r="ETI25" s="397"/>
      <c r="ETJ25" s="397"/>
      <c r="ETK25" s="397"/>
      <c r="ETL25" s="397"/>
      <c r="ETM25" s="397"/>
      <c r="ETN25" s="397"/>
      <c r="ETO25" s="397"/>
      <c r="ETP25" s="397"/>
      <c r="ETQ25" s="397"/>
      <c r="ETR25" s="397"/>
      <c r="ETS25" s="397"/>
      <c r="ETT25" s="397"/>
      <c r="ETU25" s="397"/>
      <c r="ETV25" s="5"/>
      <c r="ETW25" s="5"/>
      <c r="ETX25" s="388"/>
      <c r="ETY25" s="387"/>
      <c r="ETZ25" s="387"/>
      <c r="EUA25" s="387"/>
      <c r="EUB25" s="387"/>
      <c r="EUC25" s="387"/>
      <c r="EUD25" s="387"/>
      <c r="EUE25" s="68"/>
      <c r="EUF25" s="291"/>
      <c r="EUG25" s="68"/>
      <c r="EUH25" s="68"/>
      <c r="EUI25" s="68"/>
      <c r="EUJ25" s="112"/>
      <c r="EUK25" s="112"/>
      <c r="EUL25" s="112"/>
      <c r="EVI25" s="5"/>
      <c r="EVJ25" s="397"/>
      <c r="EVK25" s="397"/>
      <c r="EVL25" s="397"/>
      <c r="EVM25" s="397"/>
      <c r="EVN25" s="397"/>
      <c r="EVO25" s="397"/>
      <c r="EVP25" s="397"/>
      <c r="EVQ25" s="397"/>
      <c r="EVR25" s="397"/>
      <c r="EVS25" s="397"/>
      <c r="EVT25" s="397"/>
      <c r="EVU25" s="397"/>
      <c r="EVV25" s="397"/>
      <c r="EVW25" s="397"/>
      <c r="EVX25" s="397"/>
      <c r="EVY25" s="397"/>
      <c r="EVZ25" s="397"/>
      <c r="EWA25" s="397"/>
      <c r="EWB25" s="397"/>
      <c r="EWC25" s="397"/>
      <c r="EWD25" s="5"/>
      <c r="EWE25" s="5"/>
      <c r="EWF25" s="388"/>
      <c r="EWG25" s="387"/>
      <c r="EWH25" s="387"/>
      <c r="EWI25" s="387"/>
      <c r="EWJ25" s="387"/>
      <c r="EWK25" s="387"/>
      <c r="EWL25" s="387"/>
      <c r="EWM25" s="68"/>
      <c r="EWN25" s="291"/>
      <c r="EWO25" s="68"/>
      <c r="EWP25" s="68"/>
      <c r="EWQ25" s="68"/>
      <c r="EWR25" s="112"/>
      <c r="EWS25" s="112"/>
      <c r="EWT25" s="112"/>
      <c r="EXQ25" s="5"/>
      <c r="EXR25" s="397"/>
      <c r="EXS25" s="397"/>
      <c r="EXT25" s="397"/>
      <c r="EXU25" s="397"/>
      <c r="EXV25" s="397"/>
      <c r="EXW25" s="397"/>
      <c r="EXX25" s="397"/>
      <c r="EXY25" s="397"/>
      <c r="EXZ25" s="397"/>
      <c r="EYA25" s="397"/>
      <c r="EYB25" s="397"/>
      <c r="EYC25" s="397"/>
      <c r="EYD25" s="397"/>
      <c r="EYE25" s="397"/>
      <c r="EYF25" s="397"/>
      <c r="EYG25" s="397"/>
      <c r="EYH25" s="397"/>
      <c r="EYI25" s="397"/>
      <c r="EYJ25" s="397"/>
      <c r="EYK25" s="397"/>
      <c r="EYL25" s="5"/>
      <c r="EYM25" s="5"/>
      <c r="EYN25" s="388"/>
      <c r="EYO25" s="387"/>
      <c r="EYP25" s="387"/>
      <c r="EYQ25" s="387"/>
      <c r="EYR25" s="387"/>
      <c r="EYS25" s="387"/>
      <c r="EYT25" s="387"/>
      <c r="EYU25" s="68"/>
      <c r="EYV25" s="291"/>
      <c r="EYW25" s="68"/>
      <c r="EYX25" s="68"/>
      <c r="EYY25" s="68"/>
      <c r="EYZ25" s="112"/>
      <c r="EZA25" s="112"/>
      <c r="EZB25" s="112"/>
      <c r="EZY25" s="5"/>
      <c r="EZZ25" s="397"/>
      <c r="FAA25" s="397"/>
      <c r="FAB25" s="397"/>
      <c r="FAC25" s="397"/>
      <c r="FAD25" s="397"/>
      <c r="FAE25" s="397"/>
      <c r="FAF25" s="397"/>
      <c r="FAG25" s="397"/>
      <c r="FAH25" s="397"/>
      <c r="FAI25" s="397"/>
      <c r="FAJ25" s="397"/>
      <c r="FAK25" s="397"/>
      <c r="FAL25" s="397"/>
      <c r="FAM25" s="397"/>
      <c r="FAN25" s="397"/>
      <c r="FAO25" s="397"/>
      <c r="FAP25" s="397"/>
      <c r="FAQ25" s="397"/>
      <c r="FAR25" s="397"/>
      <c r="FAS25" s="397"/>
      <c r="FAT25" s="5"/>
      <c r="FAU25" s="5"/>
      <c r="FAV25" s="388"/>
      <c r="FAW25" s="387"/>
      <c r="FAX25" s="387"/>
      <c r="FAY25" s="387"/>
      <c r="FAZ25" s="387"/>
      <c r="FBA25" s="387"/>
      <c r="FBB25" s="387"/>
      <c r="FBC25" s="68"/>
      <c r="FBD25" s="291"/>
      <c r="FBE25" s="68"/>
      <c r="FBF25" s="68"/>
      <c r="FBG25" s="68"/>
      <c r="FBH25" s="112"/>
      <c r="FBI25" s="112"/>
      <c r="FBJ25" s="112"/>
      <c r="FCG25" s="5"/>
      <c r="FCH25" s="397"/>
      <c r="FCI25" s="397"/>
      <c r="FCJ25" s="397"/>
      <c r="FCK25" s="397"/>
      <c r="FCL25" s="397"/>
      <c r="FCM25" s="397"/>
      <c r="FCN25" s="397"/>
      <c r="FCO25" s="397"/>
      <c r="FCP25" s="397"/>
      <c r="FCQ25" s="397"/>
      <c r="FCR25" s="397"/>
      <c r="FCS25" s="397"/>
      <c r="FCT25" s="397"/>
      <c r="FCU25" s="397"/>
      <c r="FCV25" s="397"/>
      <c r="FCW25" s="397"/>
      <c r="FCX25" s="397"/>
      <c r="FCY25" s="397"/>
      <c r="FCZ25" s="397"/>
      <c r="FDA25" s="397"/>
      <c r="FDB25" s="5"/>
      <c r="FDC25" s="5"/>
      <c r="FDD25" s="388"/>
      <c r="FDE25" s="387"/>
      <c r="FDF25" s="387"/>
      <c r="FDG25" s="387"/>
      <c r="FDH25" s="387"/>
      <c r="FDI25" s="387"/>
      <c r="FDJ25" s="387"/>
      <c r="FDK25" s="68"/>
      <c r="FDL25" s="291"/>
      <c r="FDM25" s="68"/>
      <c r="FDN25" s="68"/>
      <c r="FDO25" s="68"/>
      <c r="FDP25" s="112"/>
      <c r="FDQ25" s="112"/>
      <c r="FDR25" s="112"/>
      <c r="FEO25" s="5"/>
      <c r="FEP25" s="397"/>
      <c r="FEQ25" s="397"/>
      <c r="FER25" s="397"/>
      <c r="FES25" s="397"/>
      <c r="FET25" s="397"/>
      <c r="FEU25" s="397"/>
      <c r="FEV25" s="397"/>
      <c r="FEW25" s="397"/>
      <c r="FEX25" s="397"/>
      <c r="FEY25" s="397"/>
      <c r="FEZ25" s="397"/>
      <c r="FFA25" s="397"/>
      <c r="FFB25" s="397"/>
      <c r="FFC25" s="397"/>
      <c r="FFD25" s="397"/>
      <c r="FFE25" s="397"/>
      <c r="FFF25" s="397"/>
      <c r="FFG25" s="397"/>
      <c r="FFH25" s="397"/>
      <c r="FFI25" s="397"/>
      <c r="FFJ25" s="5"/>
      <c r="FFK25" s="5"/>
      <c r="FFL25" s="388"/>
      <c r="FFM25" s="387"/>
      <c r="FFN25" s="387"/>
      <c r="FFO25" s="387"/>
      <c r="FFP25" s="387"/>
      <c r="FFQ25" s="387"/>
      <c r="FFR25" s="387"/>
      <c r="FFS25" s="68"/>
      <c r="FFT25" s="291"/>
      <c r="FFU25" s="68"/>
      <c r="FFV25" s="68"/>
      <c r="FFW25" s="68"/>
      <c r="FFX25" s="112"/>
      <c r="FFY25" s="112"/>
      <c r="FFZ25" s="112"/>
      <c r="FGW25" s="5"/>
      <c r="FGX25" s="397"/>
      <c r="FGY25" s="397"/>
      <c r="FGZ25" s="397"/>
      <c r="FHA25" s="397"/>
      <c r="FHB25" s="397"/>
      <c r="FHC25" s="397"/>
      <c r="FHD25" s="397"/>
      <c r="FHE25" s="397"/>
      <c r="FHF25" s="397"/>
      <c r="FHG25" s="397"/>
      <c r="FHH25" s="397"/>
      <c r="FHI25" s="397"/>
      <c r="FHJ25" s="397"/>
      <c r="FHK25" s="397"/>
      <c r="FHL25" s="397"/>
      <c r="FHM25" s="397"/>
      <c r="FHN25" s="397"/>
      <c r="FHO25" s="397"/>
      <c r="FHP25" s="397"/>
      <c r="FHQ25" s="397"/>
      <c r="FHR25" s="5"/>
      <c r="FHS25" s="5"/>
      <c r="FHT25" s="388"/>
      <c r="FHU25" s="387"/>
      <c r="FHV25" s="387"/>
      <c r="FHW25" s="387"/>
      <c r="FHX25" s="387"/>
      <c r="FHY25" s="387"/>
      <c r="FHZ25" s="387"/>
      <c r="FIA25" s="68"/>
      <c r="FIB25" s="291"/>
      <c r="FIC25" s="68"/>
      <c r="FID25" s="68"/>
      <c r="FIE25" s="68"/>
      <c r="FIF25" s="112"/>
      <c r="FIG25" s="112"/>
      <c r="FIH25" s="112"/>
      <c r="FJE25" s="5"/>
      <c r="FJF25" s="397"/>
      <c r="FJG25" s="397"/>
      <c r="FJH25" s="397"/>
      <c r="FJI25" s="397"/>
      <c r="FJJ25" s="397"/>
      <c r="FJK25" s="397"/>
      <c r="FJL25" s="397"/>
      <c r="FJM25" s="397"/>
      <c r="FJN25" s="397"/>
      <c r="FJO25" s="397"/>
      <c r="FJP25" s="397"/>
      <c r="FJQ25" s="397"/>
      <c r="FJR25" s="397"/>
      <c r="FJS25" s="397"/>
      <c r="FJT25" s="397"/>
      <c r="FJU25" s="397"/>
      <c r="FJV25" s="397"/>
      <c r="FJW25" s="397"/>
      <c r="FJX25" s="397"/>
      <c r="FJY25" s="397"/>
      <c r="FJZ25" s="5"/>
      <c r="FKA25" s="5"/>
      <c r="FKB25" s="388"/>
      <c r="FKC25" s="387"/>
      <c r="FKD25" s="387"/>
      <c r="FKE25" s="387"/>
      <c r="FKF25" s="387"/>
      <c r="FKG25" s="387"/>
      <c r="FKH25" s="387"/>
      <c r="FKI25" s="68"/>
      <c r="FKJ25" s="291"/>
      <c r="FKK25" s="68"/>
      <c r="FKL25" s="68"/>
      <c r="FKM25" s="68"/>
      <c r="FKN25" s="112"/>
      <c r="FKO25" s="112"/>
      <c r="FKP25" s="112"/>
      <c r="FLM25" s="5"/>
      <c r="FLN25" s="397"/>
      <c r="FLO25" s="397"/>
      <c r="FLP25" s="397"/>
      <c r="FLQ25" s="397"/>
      <c r="FLR25" s="397"/>
      <c r="FLS25" s="397"/>
      <c r="FLT25" s="397"/>
      <c r="FLU25" s="397"/>
      <c r="FLV25" s="397"/>
      <c r="FLW25" s="397"/>
      <c r="FLX25" s="397"/>
      <c r="FLY25" s="397"/>
      <c r="FLZ25" s="397"/>
      <c r="FMA25" s="397"/>
      <c r="FMB25" s="397"/>
      <c r="FMC25" s="397"/>
      <c r="FMD25" s="397"/>
      <c r="FME25" s="397"/>
      <c r="FMF25" s="397"/>
      <c r="FMG25" s="397"/>
      <c r="FMH25" s="5"/>
      <c r="FMI25" s="5"/>
      <c r="FMJ25" s="388"/>
      <c r="FMK25" s="387"/>
      <c r="FML25" s="387"/>
      <c r="FMM25" s="387"/>
      <c r="FMN25" s="387"/>
      <c r="FMO25" s="387"/>
      <c r="FMP25" s="387"/>
      <c r="FMQ25" s="68"/>
      <c r="FMR25" s="291"/>
      <c r="FMS25" s="68"/>
      <c r="FMT25" s="68"/>
      <c r="FMU25" s="68"/>
      <c r="FMV25" s="112"/>
      <c r="FMW25" s="112"/>
      <c r="FMX25" s="112"/>
      <c r="FNU25" s="5"/>
      <c r="FNV25" s="397"/>
      <c r="FNW25" s="397"/>
      <c r="FNX25" s="397"/>
      <c r="FNY25" s="397"/>
      <c r="FNZ25" s="397"/>
      <c r="FOA25" s="397"/>
      <c r="FOB25" s="397"/>
      <c r="FOC25" s="397"/>
      <c r="FOD25" s="397"/>
      <c r="FOE25" s="397"/>
      <c r="FOF25" s="397"/>
      <c r="FOG25" s="397"/>
      <c r="FOH25" s="397"/>
      <c r="FOI25" s="397"/>
      <c r="FOJ25" s="397"/>
      <c r="FOK25" s="397"/>
      <c r="FOL25" s="397"/>
      <c r="FOM25" s="397"/>
      <c r="FON25" s="397"/>
      <c r="FOO25" s="397"/>
      <c r="FOP25" s="5"/>
      <c r="FOQ25" s="5"/>
      <c r="FOR25" s="388"/>
      <c r="FOS25" s="387"/>
      <c r="FOT25" s="387"/>
      <c r="FOU25" s="387"/>
      <c r="FOV25" s="387"/>
      <c r="FOW25" s="387"/>
      <c r="FOX25" s="387"/>
      <c r="FOY25" s="68"/>
      <c r="FOZ25" s="291"/>
      <c r="FPA25" s="68"/>
      <c r="FPB25" s="68"/>
      <c r="FPC25" s="68"/>
      <c r="FPD25" s="112"/>
      <c r="FPE25" s="112"/>
      <c r="FPF25" s="112"/>
      <c r="FQC25" s="5"/>
      <c r="FQD25" s="397"/>
      <c r="FQE25" s="397"/>
      <c r="FQF25" s="397"/>
      <c r="FQG25" s="397"/>
      <c r="FQH25" s="397"/>
      <c r="FQI25" s="397"/>
      <c r="FQJ25" s="397"/>
      <c r="FQK25" s="397"/>
      <c r="FQL25" s="397"/>
      <c r="FQM25" s="397"/>
      <c r="FQN25" s="397"/>
      <c r="FQO25" s="397"/>
      <c r="FQP25" s="397"/>
      <c r="FQQ25" s="397"/>
      <c r="FQR25" s="397"/>
      <c r="FQS25" s="397"/>
      <c r="FQT25" s="397"/>
      <c r="FQU25" s="397"/>
      <c r="FQV25" s="397"/>
      <c r="FQW25" s="397"/>
      <c r="FQX25" s="5"/>
      <c r="FQY25" s="5"/>
      <c r="FQZ25" s="388"/>
      <c r="FRA25" s="387"/>
      <c r="FRB25" s="387"/>
      <c r="FRC25" s="387"/>
      <c r="FRD25" s="387"/>
      <c r="FRE25" s="387"/>
      <c r="FRF25" s="387"/>
      <c r="FRG25" s="68"/>
      <c r="FRH25" s="291"/>
      <c r="FRI25" s="68"/>
      <c r="FRJ25" s="68"/>
      <c r="FRK25" s="68"/>
      <c r="FRL25" s="112"/>
      <c r="FRM25" s="112"/>
      <c r="FRN25" s="112"/>
      <c r="FSK25" s="5"/>
      <c r="FSL25" s="397"/>
      <c r="FSM25" s="397"/>
      <c r="FSN25" s="397"/>
      <c r="FSO25" s="397"/>
      <c r="FSP25" s="397"/>
      <c r="FSQ25" s="397"/>
      <c r="FSR25" s="397"/>
      <c r="FSS25" s="397"/>
      <c r="FST25" s="397"/>
      <c r="FSU25" s="397"/>
      <c r="FSV25" s="397"/>
      <c r="FSW25" s="397"/>
      <c r="FSX25" s="397"/>
      <c r="FSY25" s="397"/>
      <c r="FSZ25" s="397"/>
      <c r="FTA25" s="397"/>
      <c r="FTB25" s="397"/>
      <c r="FTC25" s="397"/>
      <c r="FTD25" s="397"/>
      <c r="FTE25" s="397"/>
      <c r="FTF25" s="5"/>
      <c r="FTG25" s="5"/>
      <c r="FTH25" s="388"/>
      <c r="FTI25" s="387"/>
      <c r="FTJ25" s="387"/>
      <c r="FTK25" s="387"/>
      <c r="FTL25" s="387"/>
      <c r="FTM25" s="387"/>
      <c r="FTN25" s="387"/>
      <c r="FTO25" s="68"/>
      <c r="FTP25" s="291"/>
      <c r="FTQ25" s="68"/>
      <c r="FTR25" s="68"/>
      <c r="FTS25" s="68"/>
      <c r="FTT25" s="112"/>
      <c r="FTU25" s="112"/>
      <c r="FTV25" s="112"/>
      <c r="FUS25" s="5"/>
      <c r="FUT25" s="397"/>
      <c r="FUU25" s="397"/>
      <c r="FUV25" s="397"/>
      <c r="FUW25" s="397"/>
      <c r="FUX25" s="397"/>
      <c r="FUY25" s="397"/>
      <c r="FUZ25" s="397"/>
      <c r="FVA25" s="397"/>
      <c r="FVB25" s="397"/>
      <c r="FVC25" s="397"/>
      <c r="FVD25" s="397"/>
      <c r="FVE25" s="397"/>
      <c r="FVF25" s="397"/>
      <c r="FVG25" s="397"/>
      <c r="FVH25" s="397"/>
      <c r="FVI25" s="397"/>
      <c r="FVJ25" s="397"/>
      <c r="FVK25" s="397"/>
      <c r="FVL25" s="397"/>
      <c r="FVM25" s="397"/>
      <c r="FVN25" s="5"/>
      <c r="FVO25" s="5"/>
      <c r="FVP25" s="388"/>
      <c r="FVQ25" s="387"/>
      <c r="FVR25" s="387"/>
      <c r="FVS25" s="387"/>
      <c r="FVT25" s="387"/>
      <c r="FVU25" s="387"/>
      <c r="FVV25" s="387"/>
      <c r="FVW25" s="68"/>
      <c r="FVX25" s="291"/>
      <c r="FVY25" s="68"/>
      <c r="FVZ25" s="68"/>
      <c r="FWA25" s="68"/>
      <c r="FWB25" s="112"/>
      <c r="FWC25" s="112"/>
      <c r="FWD25" s="112"/>
      <c r="FXA25" s="5"/>
      <c r="FXB25" s="397"/>
      <c r="FXC25" s="397"/>
      <c r="FXD25" s="397"/>
      <c r="FXE25" s="397"/>
      <c r="FXF25" s="397"/>
      <c r="FXG25" s="397"/>
      <c r="FXH25" s="397"/>
      <c r="FXI25" s="397"/>
      <c r="FXJ25" s="397"/>
      <c r="FXK25" s="397"/>
      <c r="FXL25" s="397"/>
      <c r="FXM25" s="397"/>
      <c r="FXN25" s="397"/>
      <c r="FXO25" s="397"/>
      <c r="FXP25" s="397"/>
      <c r="FXQ25" s="397"/>
      <c r="FXR25" s="397"/>
      <c r="FXS25" s="397"/>
      <c r="FXT25" s="397"/>
      <c r="FXU25" s="397"/>
      <c r="FXV25" s="5"/>
      <c r="FXW25" s="5"/>
      <c r="FXX25" s="388"/>
      <c r="FXY25" s="387"/>
      <c r="FXZ25" s="387"/>
      <c r="FYA25" s="387"/>
      <c r="FYB25" s="387"/>
      <c r="FYC25" s="387"/>
      <c r="FYD25" s="387"/>
      <c r="FYE25" s="68"/>
      <c r="FYF25" s="291"/>
      <c r="FYG25" s="68"/>
      <c r="FYH25" s="68"/>
      <c r="FYI25" s="68"/>
      <c r="FYJ25" s="112"/>
      <c r="FYK25" s="112"/>
      <c r="FYL25" s="112"/>
      <c r="FZI25" s="5"/>
      <c r="FZJ25" s="397"/>
      <c r="FZK25" s="397"/>
      <c r="FZL25" s="397"/>
      <c r="FZM25" s="397"/>
      <c r="FZN25" s="397"/>
      <c r="FZO25" s="397"/>
      <c r="FZP25" s="397"/>
      <c r="FZQ25" s="397"/>
      <c r="FZR25" s="397"/>
      <c r="FZS25" s="397"/>
      <c r="FZT25" s="397"/>
      <c r="FZU25" s="397"/>
      <c r="FZV25" s="397"/>
      <c r="FZW25" s="397"/>
      <c r="FZX25" s="397"/>
      <c r="FZY25" s="397"/>
      <c r="FZZ25" s="397"/>
      <c r="GAA25" s="397"/>
      <c r="GAB25" s="397"/>
      <c r="GAC25" s="397"/>
      <c r="GAD25" s="5"/>
      <c r="GAE25" s="5"/>
      <c r="GAF25" s="388"/>
      <c r="GAG25" s="387"/>
      <c r="GAH25" s="387"/>
      <c r="GAI25" s="387"/>
      <c r="GAJ25" s="387"/>
      <c r="GAK25" s="387"/>
      <c r="GAL25" s="387"/>
      <c r="GAM25" s="68"/>
      <c r="GAN25" s="291"/>
      <c r="GAO25" s="68"/>
      <c r="GAP25" s="68"/>
      <c r="GAQ25" s="68"/>
      <c r="GAR25" s="112"/>
      <c r="GAS25" s="112"/>
      <c r="GAT25" s="112"/>
      <c r="GBQ25" s="5"/>
      <c r="GBR25" s="397"/>
      <c r="GBS25" s="397"/>
      <c r="GBT25" s="397"/>
      <c r="GBU25" s="397"/>
      <c r="GBV25" s="397"/>
      <c r="GBW25" s="397"/>
      <c r="GBX25" s="397"/>
      <c r="GBY25" s="397"/>
      <c r="GBZ25" s="397"/>
      <c r="GCA25" s="397"/>
      <c r="GCB25" s="397"/>
      <c r="GCC25" s="397"/>
      <c r="GCD25" s="397"/>
      <c r="GCE25" s="397"/>
      <c r="GCF25" s="397"/>
      <c r="GCG25" s="397"/>
      <c r="GCH25" s="397"/>
      <c r="GCI25" s="397"/>
      <c r="GCJ25" s="397"/>
      <c r="GCK25" s="397"/>
      <c r="GCL25" s="5"/>
      <c r="GCM25" s="5"/>
      <c r="GCN25" s="388"/>
      <c r="GCO25" s="387"/>
      <c r="GCP25" s="387"/>
      <c r="GCQ25" s="387"/>
      <c r="GCR25" s="387"/>
      <c r="GCS25" s="387"/>
      <c r="GCT25" s="387"/>
      <c r="GCU25" s="68"/>
      <c r="GCV25" s="291"/>
      <c r="GCW25" s="68"/>
      <c r="GCX25" s="68"/>
      <c r="GCY25" s="68"/>
      <c r="GCZ25" s="112"/>
      <c r="GDA25" s="112"/>
      <c r="GDB25" s="112"/>
      <c r="GDY25" s="5"/>
      <c r="GDZ25" s="397"/>
      <c r="GEA25" s="397"/>
      <c r="GEB25" s="397"/>
      <c r="GEC25" s="397"/>
      <c r="GED25" s="397"/>
      <c r="GEE25" s="397"/>
      <c r="GEF25" s="397"/>
      <c r="GEG25" s="397"/>
      <c r="GEH25" s="397"/>
      <c r="GEI25" s="397"/>
      <c r="GEJ25" s="397"/>
      <c r="GEK25" s="397"/>
      <c r="GEL25" s="397"/>
      <c r="GEM25" s="397"/>
      <c r="GEN25" s="397"/>
      <c r="GEO25" s="397"/>
      <c r="GEP25" s="397"/>
      <c r="GEQ25" s="397"/>
      <c r="GER25" s="397"/>
      <c r="GES25" s="397"/>
      <c r="GET25" s="5"/>
      <c r="GEU25" s="5"/>
      <c r="GEV25" s="388"/>
      <c r="GEW25" s="387"/>
      <c r="GEX25" s="387"/>
      <c r="GEY25" s="387"/>
      <c r="GEZ25" s="387"/>
      <c r="GFA25" s="387"/>
      <c r="GFB25" s="387"/>
      <c r="GFC25" s="68"/>
      <c r="GFD25" s="291"/>
      <c r="GFE25" s="68"/>
      <c r="GFF25" s="68"/>
      <c r="GFG25" s="68"/>
      <c r="GFH25" s="112"/>
      <c r="GFI25" s="112"/>
      <c r="GFJ25" s="112"/>
      <c r="GGG25" s="5"/>
      <c r="GGH25" s="397"/>
      <c r="GGI25" s="397"/>
      <c r="GGJ25" s="397"/>
      <c r="GGK25" s="397"/>
      <c r="GGL25" s="397"/>
      <c r="GGM25" s="397"/>
      <c r="GGN25" s="397"/>
      <c r="GGO25" s="397"/>
      <c r="GGP25" s="397"/>
      <c r="GGQ25" s="397"/>
      <c r="GGR25" s="397"/>
      <c r="GGS25" s="397"/>
      <c r="GGT25" s="397"/>
      <c r="GGU25" s="397"/>
      <c r="GGV25" s="397"/>
      <c r="GGW25" s="397"/>
      <c r="GGX25" s="397"/>
      <c r="GGY25" s="397"/>
      <c r="GGZ25" s="397"/>
      <c r="GHA25" s="397"/>
      <c r="GHB25" s="5"/>
      <c r="GHC25" s="5"/>
      <c r="GHD25" s="388"/>
      <c r="GHE25" s="387"/>
      <c r="GHF25" s="387"/>
      <c r="GHG25" s="387"/>
      <c r="GHH25" s="387"/>
      <c r="GHI25" s="387"/>
      <c r="GHJ25" s="387"/>
      <c r="GHK25" s="68"/>
      <c r="GHL25" s="291"/>
      <c r="GHM25" s="68"/>
      <c r="GHN25" s="68"/>
      <c r="GHO25" s="68"/>
      <c r="GHP25" s="112"/>
      <c r="GHQ25" s="112"/>
      <c r="GHR25" s="112"/>
      <c r="GIO25" s="5"/>
      <c r="GIP25" s="397"/>
      <c r="GIQ25" s="397"/>
      <c r="GIR25" s="397"/>
      <c r="GIS25" s="397"/>
      <c r="GIT25" s="397"/>
      <c r="GIU25" s="397"/>
      <c r="GIV25" s="397"/>
      <c r="GIW25" s="397"/>
      <c r="GIX25" s="397"/>
      <c r="GIY25" s="397"/>
      <c r="GIZ25" s="397"/>
      <c r="GJA25" s="397"/>
      <c r="GJB25" s="397"/>
      <c r="GJC25" s="397"/>
      <c r="GJD25" s="397"/>
      <c r="GJE25" s="397"/>
      <c r="GJF25" s="397"/>
      <c r="GJG25" s="397"/>
      <c r="GJH25" s="397"/>
      <c r="GJI25" s="397"/>
      <c r="GJJ25" s="5"/>
      <c r="GJK25" s="5"/>
      <c r="GJL25" s="388"/>
      <c r="GJM25" s="387"/>
      <c r="GJN25" s="387"/>
      <c r="GJO25" s="387"/>
      <c r="GJP25" s="387"/>
      <c r="GJQ25" s="387"/>
      <c r="GJR25" s="387"/>
      <c r="GJS25" s="68"/>
      <c r="GJT25" s="291"/>
      <c r="GJU25" s="68"/>
      <c r="GJV25" s="68"/>
      <c r="GJW25" s="68"/>
      <c r="GJX25" s="112"/>
      <c r="GJY25" s="112"/>
      <c r="GJZ25" s="112"/>
      <c r="GKW25" s="5"/>
      <c r="GKX25" s="397"/>
      <c r="GKY25" s="397"/>
      <c r="GKZ25" s="397"/>
      <c r="GLA25" s="397"/>
      <c r="GLB25" s="397"/>
      <c r="GLC25" s="397"/>
      <c r="GLD25" s="397"/>
      <c r="GLE25" s="397"/>
      <c r="GLF25" s="397"/>
      <c r="GLG25" s="397"/>
      <c r="GLH25" s="397"/>
      <c r="GLI25" s="397"/>
      <c r="GLJ25" s="397"/>
      <c r="GLK25" s="397"/>
      <c r="GLL25" s="397"/>
      <c r="GLM25" s="397"/>
      <c r="GLN25" s="397"/>
      <c r="GLO25" s="397"/>
      <c r="GLP25" s="397"/>
      <c r="GLQ25" s="397"/>
      <c r="GLR25" s="5"/>
      <c r="GLS25" s="5"/>
      <c r="GLT25" s="388"/>
      <c r="GLU25" s="387"/>
      <c r="GLV25" s="387"/>
      <c r="GLW25" s="387"/>
      <c r="GLX25" s="387"/>
      <c r="GLY25" s="387"/>
      <c r="GLZ25" s="387"/>
      <c r="GMA25" s="68"/>
      <c r="GMB25" s="291"/>
      <c r="GMC25" s="68"/>
      <c r="GMD25" s="68"/>
      <c r="GME25" s="68"/>
      <c r="GMF25" s="112"/>
      <c r="GMG25" s="112"/>
      <c r="GMH25" s="112"/>
      <c r="GNE25" s="5"/>
      <c r="GNF25" s="397"/>
      <c r="GNG25" s="397"/>
      <c r="GNH25" s="397"/>
      <c r="GNI25" s="397"/>
      <c r="GNJ25" s="397"/>
      <c r="GNK25" s="397"/>
      <c r="GNL25" s="397"/>
      <c r="GNM25" s="397"/>
      <c r="GNN25" s="397"/>
      <c r="GNO25" s="397"/>
      <c r="GNP25" s="397"/>
      <c r="GNQ25" s="397"/>
      <c r="GNR25" s="397"/>
      <c r="GNS25" s="397"/>
      <c r="GNT25" s="397"/>
      <c r="GNU25" s="397"/>
      <c r="GNV25" s="397"/>
      <c r="GNW25" s="397"/>
      <c r="GNX25" s="397"/>
      <c r="GNY25" s="397"/>
      <c r="GNZ25" s="5"/>
      <c r="GOA25" s="5"/>
      <c r="GOB25" s="388"/>
      <c r="GOC25" s="387"/>
      <c r="GOD25" s="387"/>
      <c r="GOE25" s="387"/>
      <c r="GOF25" s="387"/>
      <c r="GOG25" s="387"/>
      <c r="GOH25" s="387"/>
      <c r="GOI25" s="68"/>
      <c r="GOJ25" s="291"/>
      <c r="GOK25" s="68"/>
      <c r="GOL25" s="68"/>
      <c r="GOM25" s="68"/>
      <c r="GON25" s="112"/>
      <c r="GOO25" s="112"/>
      <c r="GOP25" s="112"/>
      <c r="GPM25" s="5"/>
      <c r="GPN25" s="397"/>
      <c r="GPO25" s="397"/>
      <c r="GPP25" s="397"/>
      <c r="GPQ25" s="397"/>
      <c r="GPR25" s="397"/>
      <c r="GPS25" s="397"/>
      <c r="GPT25" s="397"/>
      <c r="GPU25" s="397"/>
      <c r="GPV25" s="397"/>
      <c r="GPW25" s="397"/>
      <c r="GPX25" s="397"/>
      <c r="GPY25" s="397"/>
      <c r="GPZ25" s="397"/>
      <c r="GQA25" s="397"/>
      <c r="GQB25" s="397"/>
      <c r="GQC25" s="397"/>
      <c r="GQD25" s="397"/>
      <c r="GQE25" s="397"/>
      <c r="GQF25" s="397"/>
      <c r="GQG25" s="397"/>
      <c r="GQH25" s="5"/>
      <c r="GQI25" s="5"/>
      <c r="GQJ25" s="388"/>
      <c r="GQK25" s="387"/>
      <c r="GQL25" s="387"/>
      <c r="GQM25" s="387"/>
      <c r="GQN25" s="387"/>
      <c r="GQO25" s="387"/>
      <c r="GQP25" s="387"/>
      <c r="GQQ25" s="68"/>
      <c r="GQR25" s="291"/>
      <c r="GQS25" s="68"/>
      <c r="GQT25" s="68"/>
      <c r="GQU25" s="68"/>
      <c r="GQV25" s="112"/>
      <c r="GQW25" s="112"/>
      <c r="GQX25" s="112"/>
      <c r="GRU25" s="5"/>
      <c r="GRV25" s="397"/>
      <c r="GRW25" s="397"/>
      <c r="GRX25" s="397"/>
      <c r="GRY25" s="397"/>
      <c r="GRZ25" s="397"/>
      <c r="GSA25" s="397"/>
      <c r="GSB25" s="397"/>
      <c r="GSC25" s="397"/>
      <c r="GSD25" s="397"/>
      <c r="GSE25" s="397"/>
      <c r="GSF25" s="397"/>
      <c r="GSG25" s="397"/>
      <c r="GSH25" s="397"/>
      <c r="GSI25" s="397"/>
      <c r="GSJ25" s="397"/>
      <c r="GSK25" s="397"/>
      <c r="GSL25" s="397"/>
      <c r="GSM25" s="397"/>
      <c r="GSN25" s="397"/>
      <c r="GSO25" s="397"/>
      <c r="GSP25" s="5"/>
      <c r="GSQ25" s="5"/>
      <c r="GSR25" s="388"/>
      <c r="GSS25" s="387"/>
      <c r="GST25" s="387"/>
      <c r="GSU25" s="387"/>
      <c r="GSV25" s="387"/>
      <c r="GSW25" s="387"/>
      <c r="GSX25" s="387"/>
      <c r="GSY25" s="68"/>
      <c r="GSZ25" s="291"/>
      <c r="GTA25" s="68"/>
      <c r="GTB25" s="68"/>
      <c r="GTC25" s="68"/>
      <c r="GTD25" s="112"/>
      <c r="GTE25" s="112"/>
      <c r="GTF25" s="112"/>
      <c r="GUC25" s="5"/>
      <c r="GUD25" s="397"/>
      <c r="GUE25" s="397"/>
      <c r="GUF25" s="397"/>
      <c r="GUG25" s="397"/>
      <c r="GUH25" s="397"/>
      <c r="GUI25" s="397"/>
      <c r="GUJ25" s="397"/>
      <c r="GUK25" s="397"/>
      <c r="GUL25" s="397"/>
      <c r="GUM25" s="397"/>
      <c r="GUN25" s="397"/>
      <c r="GUO25" s="397"/>
      <c r="GUP25" s="397"/>
      <c r="GUQ25" s="397"/>
      <c r="GUR25" s="397"/>
      <c r="GUS25" s="397"/>
      <c r="GUT25" s="397"/>
      <c r="GUU25" s="397"/>
      <c r="GUV25" s="397"/>
      <c r="GUW25" s="397"/>
      <c r="GUX25" s="5"/>
      <c r="GUY25" s="5"/>
      <c r="GUZ25" s="388"/>
      <c r="GVA25" s="387"/>
      <c r="GVB25" s="387"/>
      <c r="GVC25" s="387"/>
      <c r="GVD25" s="387"/>
      <c r="GVE25" s="387"/>
      <c r="GVF25" s="387"/>
      <c r="GVG25" s="68"/>
      <c r="GVH25" s="291"/>
      <c r="GVI25" s="68"/>
      <c r="GVJ25" s="68"/>
      <c r="GVK25" s="68"/>
      <c r="GVL25" s="112"/>
      <c r="GVM25" s="112"/>
      <c r="GVN25" s="112"/>
      <c r="GWK25" s="5"/>
      <c r="GWL25" s="397"/>
      <c r="GWM25" s="397"/>
      <c r="GWN25" s="397"/>
      <c r="GWO25" s="397"/>
      <c r="GWP25" s="397"/>
      <c r="GWQ25" s="397"/>
      <c r="GWR25" s="397"/>
      <c r="GWS25" s="397"/>
      <c r="GWT25" s="397"/>
      <c r="GWU25" s="397"/>
      <c r="GWV25" s="397"/>
      <c r="GWW25" s="397"/>
      <c r="GWX25" s="397"/>
      <c r="GWY25" s="397"/>
      <c r="GWZ25" s="397"/>
      <c r="GXA25" s="397"/>
      <c r="GXB25" s="397"/>
      <c r="GXC25" s="397"/>
      <c r="GXD25" s="397"/>
      <c r="GXE25" s="397"/>
      <c r="GXF25" s="5"/>
      <c r="GXG25" s="5"/>
      <c r="GXH25" s="388"/>
      <c r="GXI25" s="387"/>
      <c r="GXJ25" s="387"/>
      <c r="GXK25" s="387"/>
      <c r="GXL25" s="387"/>
      <c r="GXM25" s="387"/>
      <c r="GXN25" s="387"/>
      <c r="GXO25" s="68"/>
      <c r="GXP25" s="291"/>
      <c r="GXQ25" s="68"/>
      <c r="GXR25" s="68"/>
      <c r="GXS25" s="68"/>
      <c r="GXT25" s="112"/>
      <c r="GXU25" s="112"/>
      <c r="GXV25" s="112"/>
      <c r="GYS25" s="5"/>
      <c r="GYT25" s="397"/>
      <c r="GYU25" s="397"/>
      <c r="GYV25" s="397"/>
      <c r="GYW25" s="397"/>
      <c r="GYX25" s="397"/>
      <c r="GYY25" s="397"/>
      <c r="GYZ25" s="397"/>
      <c r="GZA25" s="397"/>
      <c r="GZB25" s="397"/>
      <c r="GZC25" s="397"/>
      <c r="GZD25" s="397"/>
      <c r="GZE25" s="397"/>
      <c r="GZF25" s="397"/>
      <c r="GZG25" s="397"/>
      <c r="GZH25" s="397"/>
      <c r="GZI25" s="397"/>
      <c r="GZJ25" s="397"/>
      <c r="GZK25" s="397"/>
      <c r="GZL25" s="397"/>
      <c r="GZM25" s="397"/>
      <c r="GZN25" s="5"/>
      <c r="GZO25" s="5"/>
      <c r="GZP25" s="388"/>
      <c r="GZQ25" s="387"/>
      <c r="GZR25" s="387"/>
      <c r="GZS25" s="387"/>
      <c r="GZT25" s="387"/>
      <c r="GZU25" s="387"/>
      <c r="GZV25" s="387"/>
      <c r="GZW25" s="68"/>
      <c r="GZX25" s="291"/>
      <c r="GZY25" s="68"/>
      <c r="GZZ25" s="68"/>
      <c r="HAA25" s="68"/>
      <c r="HAB25" s="112"/>
      <c r="HAC25" s="112"/>
      <c r="HAD25" s="112"/>
      <c r="HBA25" s="5"/>
      <c r="HBB25" s="397"/>
      <c r="HBC25" s="397"/>
      <c r="HBD25" s="397"/>
      <c r="HBE25" s="397"/>
      <c r="HBF25" s="397"/>
      <c r="HBG25" s="397"/>
      <c r="HBH25" s="397"/>
      <c r="HBI25" s="397"/>
      <c r="HBJ25" s="397"/>
      <c r="HBK25" s="397"/>
      <c r="HBL25" s="397"/>
      <c r="HBM25" s="397"/>
      <c r="HBN25" s="397"/>
      <c r="HBO25" s="397"/>
      <c r="HBP25" s="397"/>
      <c r="HBQ25" s="397"/>
      <c r="HBR25" s="397"/>
      <c r="HBS25" s="397"/>
      <c r="HBT25" s="397"/>
      <c r="HBU25" s="397"/>
      <c r="HBV25" s="5"/>
      <c r="HBW25" s="5"/>
      <c r="HBX25" s="388"/>
      <c r="HBY25" s="387"/>
      <c r="HBZ25" s="387"/>
      <c r="HCA25" s="387"/>
      <c r="HCB25" s="387"/>
      <c r="HCC25" s="387"/>
      <c r="HCD25" s="387"/>
      <c r="HCE25" s="68"/>
      <c r="HCF25" s="291"/>
      <c r="HCG25" s="68"/>
      <c r="HCH25" s="68"/>
      <c r="HCI25" s="68"/>
      <c r="HCJ25" s="112"/>
      <c r="HCK25" s="112"/>
      <c r="HCL25" s="112"/>
      <c r="HDI25" s="5"/>
      <c r="HDJ25" s="397"/>
      <c r="HDK25" s="397"/>
      <c r="HDL25" s="397"/>
      <c r="HDM25" s="397"/>
      <c r="HDN25" s="397"/>
      <c r="HDO25" s="397"/>
      <c r="HDP25" s="397"/>
      <c r="HDQ25" s="397"/>
      <c r="HDR25" s="397"/>
      <c r="HDS25" s="397"/>
      <c r="HDT25" s="397"/>
      <c r="HDU25" s="397"/>
      <c r="HDV25" s="397"/>
      <c r="HDW25" s="397"/>
      <c r="HDX25" s="397"/>
      <c r="HDY25" s="397"/>
      <c r="HDZ25" s="397"/>
      <c r="HEA25" s="397"/>
      <c r="HEB25" s="397"/>
      <c r="HEC25" s="397"/>
      <c r="HED25" s="5"/>
      <c r="HEE25" s="5"/>
      <c r="HEF25" s="388"/>
      <c r="HEG25" s="387"/>
      <c r="HEH25" s="387"/>
      <c r="HEI25" s="387"/>
      <c r="HEJ25" s="387"/>
      <c r="HEK25" s="387"/>
      <c r="HEL25" s="387"/>
      <c r="HEM25" s="68"/>
      <c r="HEN25" s="291"/>
      <c r="HEO25" s="68"/>
      <c r="HEP25" s="68"/>
      <c r="HEQ25" s="68"/>
      <c r="HER25" s="112"/>
      <c r="HES25" s="112"/>
      <c r="HET25" s="112"/>
      <c r="HFQ25" s="5"/>
      <c r="HFR25" s="397"/>
      <c r="HFS25" s="397"/>
      <c r="HFT25" s="397"/>
      <c r="HFU25" s="397"/>
      <c r="HFV25" s="397"/>
      <c r="HFW25" s="397"/>
      <c r="HFX25" s="397"/>
      <c r="HFY25" s="397"/>
      <c r="HFZ25" s="397"/>
      <c r="HGA25" s="397"/>
      <c r="HGB25" s="397"/>
      <c r="HGC25" s="397"/>
      <c r="HGD25" s="397"/>
      <c r="HGE25" s="397"/>
      <c r="HGF25" s="397"/>
      <c r="HGG25" s="397"/>
      <c r="HGH25" s="397"/>
      <c r="HGI25" s="397"/>
      <c r="HGJ25" s="397"/>
      <c r="HGK25" s="397"/>
      <c r="HGL25" s="5"/>
      <c r="HGM25" s="5"/>
      <c r="HGN25" s="388"/>
      <c r="HGO25" s="387"/>
      <c r="HGP25" s="387"/>
      <c r="HGQ25" s="387"/>
      <c r="HGR25" s="387"/>
      <c r="HGS25" s="387"/>
      <c r="HGT25" s="387"/>
      <c r="HGU25" s="68"/>
      <c r="HGV25" s="291"/>
      <c r="HGW25" s="68"/>
      <c r="HGX25" s="68"/>
      <c r="HGY25" s="68"/>
      <c r="HGZ25" s="112"/>
      <c r="HHA25" s="112"/>
      <c r="HHB25" s="112"/>
      <c r="HHY25" s="5"/>
      <c r="HHZ25" s="397"/>
      <c r="HIA25" s="397"/>
      <c r="HIB25" s="397"/>
      <c r="HIC25" s="397"/>
      <c r="HID25" s="397"/>
      <c r="HIE25" s="397"/>
      <c r="HIF25" s="397"/>
      <c r="HIG25" s="397"/>
      <c r="HIH25" s="397"/>
      <c r="HII25" s="397"/>
      <c r="HIJ25" s="397"/>
      <c r="HIK25" s="397"/>
      <c r="HIL25" s="397"/>
      <c r="HIM25" s="397"/>
      <c r="HIN25" s="397"/>
      <c r="HIO25" s="397"/>
      <c r="HIP25" s="397"/>
      <c r="HIQ25" s="397"/>
      <c r="HIR25" s="397"/>
      <c r="HIS25" s="397"/>
      <c r="HIT25" s="5"/>
      <c r="HIU25" s="5"/>
      <c r="HIV25" s="388"/>
      <c r="HIW25" s="387"/>
      <c r="HIX25" s="387"/>
      <c r="HIY25" s="387"/>
      <c r="HIZ25" s="387"/>
      <c r="HJA25" s="387"/>
      <c r="HJB25" s="387"/>
      <c r="HJC25" s="68"/>
      <c r="HJD25" s="291"/>
      <c r="HJE25" s="68"/>
      <c r="HJF25" s="68"/>
      <c r="HJG25" s="68"/>
      <c r="HJH25" s="112"/>
      <c r="HJI25" s="112"/>
      <c r="HJJ25" s="112"/>
      <c r="HKG25" s="5"/>
      <c r="HKH25" s="397"/>
      <c r="HKI25" s="397"/>
      <c r="HKJ25" s="397"/>
      <c r="HKK25" s="397"/>
      <c r="HKL25" s="397"/>
      <c r="HKM25" s="397"/>
      <c r="HKN25" s="397"/>
      <c r="HKO25" s="397"/>
      <c r="HKP25" s="397"/>
      <c r="HKQ25" s="397"/>
      <c r="HKR25" s="397"/>
      <c r="HKS25" s="397"/>
      <c r="HKT25" s="397"/>
      <c r="HKU25" s="397"/>
      <c r="HKV25" s="397"/>
      <c r="HKW25" s="397"/>
      <c r="HKX25" s="397"/>
      <c r="HKY25" s="397"/>
      <c r="HKZ25" s="397"/>
      <c r="HLA25" s="397"/>
      <c r="HLB25" s="5"/>
      <c r="HLC25" s="5"/>
      <c r="HLD25" s="388"/>
      <c r="HLE25" s="387"/>
      <c r="HLF25" s="387"/>
      <c r="HLG25" s="387"/>
      <c r="HLH25" s="387"/>
      <c r="HLI25" s="387"/>
      <c r="HLJ25" s="387"/>
      <c r="HLK25" s="68"/>
      <c r="HLL25" s="291"/>
      <c r="HLM25" s="68"/>
      <c r="HLN25" s="68"/>
      <c r="HLO25" s="68"/>
      <c r="HLP25" s="112"/>
      <c r="HLQ25" s="112"/>
      <c r="HLR25" s="112"/>
      <c r="HMO25" s="5"/>
      <c r="HMP25" s="397"/>
      <c r="HMQ25" s="397"/>
      <c r="HMR25" s="397"/>
      <c r="HMS25" s="397"/>
      <c r="HMT25" s="397"/>
      <c r="HMU25" s="397"/>
      <c r="HMV25" s="397"/>
      <c r="HMW25" s="397"/>
      <c r="HMX25" s="397"/>
      <c r="HMY25" s="397"/>
      <c r="HMZ25" s="397"/>
      <c r="HNA25" s="397"/>
      <c r="HNB25" s="397"/>
      <c r="HNC25" s="397"/>
      <c r="HND25" s="397"/>
      <c r="HNE25" s="397"/>
      <c r="HNF25" s="397"/>
      <c r="HNG25" s="397"/>
      <c r="HNH25" s="397"/>
      <c r="HNI25" s="397"/>
      <c r="HNJ25" s="5"/>
      <c r="HNK25" s="5"/>
      <c r="HNL25" s="388"/>
      <c r="HNM25" s="387"/>
      <c r="HNN25" s="387"/>
      <c r="HNO25" s="387"/>
      <c r="HNP25" s="387"/>
      <c r="HNQ25" s="387"/>
      <c r="HNR25" s="387"/>
      <c r="HNS25" s="68"/>
      <c r="HNT25" s="291"/>
      <c r="HNU25" s="68"/>
      <c r="HNV25" s="68"/>
      <c r="HNW25" s="68"/>
      <c r="HNX25" s="112"/>
      <c r="HNY25" s="112"/>
      <c r="HNZ25" s="112"/>
      <c r="HOW25" s="5"/>
      <c r="HOX25" s="397"/>
      <c r="HOY25" s="397"/>
      <c r="HOZ25" s="397"/>
      <c r="HPA25" s="397"/>
      <c r="HPB25" s="397"/>
      <c r="HPC25" s="397"/>
      <c r="HPD25" s="397"/>
      <c r="HPE25" s="397"/>
      <c r="HPF25" s="397"/>
      <c r="HPG25" s="397"/>
      <c r="HPH25" s="397"/>
      <c r="HPI25" s="397"/>
      <c r="HPJ25" s="397"/>
      <c r="HPK25" s="397"/>
      <c r="HPL25" s="397"/>
      <c r="HPM25" s="397"/>
      <c r="HPN25" s="397"/>
      <c r="HPO25" s="397"/>
      <c r="HPP25" s="397"/>
      <c r="HPQ25" s="397"/>
      <c r="HPR25" s="5"/>
      <c r="HPS25" s="5"/>
      <c r="HPT25" s="388"/>
      <c r="HPU25" s="387"/>
      <c r="HPV25" s="387"/>
      <c r="HPW25" s="387"/>
      <c r="HPX25" s="387"/>
      <c r="HPY25" s="387"/>
      <c r="HPZ25" s="387"/>
      <c r="HQA25" s="68"/>
      <c r="HQB25" s="291"/>
      <c r="HQC25" s="68"/>
      <c r="HQD25" s="68"/>
      <c r="HQE25" s="68"/>
      <c r="HQF25" s="112"/>
      <c r="HQG25" s="112"/>
      <c r="HQH25" s="112"/>
      <c r="HRE25" s="5"/>
      <c r="HRF25" s="397"/>
      <c r="HRG25" s="397"/>
      <c r="HRH25" s="397"/>
      <c r="HRI25" s="397"/>
      <c r="HRJ25" s="397"/>
      <c r="HRK25" s="397"/>
      <c r="HRL25" s="397"/>
      <c r="HRM25" s="397"/>
      <c r="HRN25" s="397"/>
      <c r="HRO25" s="397"/>
      <c r="HRP25" s="397"/>
      <c r="HRQ25" s="397"/>
      <c r="HRR25" s="397"/>
      <c r="HRS25" s="397"/>
      <c r="HRT25" s="397"/>
      <c r="HRU25" s="397"/>
      <c r="HRV25" s="397"/>
      <c r="HRW25" s="397"/>
      <c r="HRX25" s="397"/>
      <c r="HRY25" s="397"/>
      <c r="HRZ25" s="5"/>
      <c r="HSA25" s="5"/>
      <c r="HSB25" s="388"/>
      <c r="HSC25" s="387"/>
      <c r="HSD25" s="387"/>
      <c r="HSE25" s="387"/>
      <c r="HSF25" s="387"/>
      <c r="HSG25" s="387"/>
      <c r="HSH25" s="387"/>
      <c r="HSI25" s="68"/>
      <c r="HSJ25" s="291"/>
      <c r="HSK25" s="68"/>
      <c r="HSL25" s="68"/>
      <c r="HSM25" s="68"/>
      <c r="HSN25" s="112"/>
      <c r="HSO25" s="112"/>
      <c r="HSP25" s="112"/>
      <c r="HTM25" s="5"/>
      <c r="HTN25" s="397"/>
      <c r="HTO25" s="397"/>
      <c r="HTP25" s="397"/>
      <c r="HTQ25" s="397"/>
      <c r="HTR25" s="397"/>
      <c r="HTS25" s="397"/>
      <c r="HTT25" s="397"/>
      <c r="HTU25" s="397"/>
      <c r="HTV25" s="397"/>
      <c r="HTW25" s="397"/>
      <c r="HTX25" s="397"/>
      <c r="HTY25" s="397"/>
      <c r="HTZ25" s="397"/>
      <c r="HUA25" s="397"/>
      <c r="HUB25" s="397"/>
      <c r="HUC25" s="397"/>
      <c r="HUD25" s="397"/>
      <c r="HUE25" s="397"/>
      <c r="HUF25" s="397"/>
      <c r="HUG25" s="397"/>
      <c r="HUH25" s="5"/>
      <c r="HUI25" s="5"/>
      <c r="HUJ25" s="388"/>
      <c r="HUK25" s="387"/>
      <c r="HUL25" s="387"/>
      <c r="HUM25" s="387"/>
      <c r="HUN25" s="387"/>
      <c r="HUO25" s="387"/>
      <c r="HUP25" s="387"/>
      <c r="HUQ25" s="68"/>
      <c r="HUR25" s="291"/>
      <c r="HUS25" s="68"/>
      <c r="HUT25" s="68"/>
      <c r="HUU25" s="68"/>
      <c r="HUV25" s="112"/>
      <c r="HUW25" s="112"/>
      <c r="HUX25" s="112"/>
      <c r="HVU25" s="5"/>
      <c r="HVV25" s="397"/>
      <c r="HVW25" s="397"/>
      <c r="HVX25" s="397"/>
      <c r="HVY25" s="397"/>
      <c r="HVZ25" s="397"/>
      <c r="HWA25" s="397"/>
      <c r="HWB25" s="397"/>
      <c r="HWC25" s="397"/>
      <c r="HWD25" s="397"/>
      <c r="HWE25" s="397"/>
      <c r="HWF25" s="397"/>
      <c r="HWG25" s="397"/>
      <c r="HWH25" s="397"/>
      <c r="HWI25" s="397"/>
      <c r="HWJ25" s="397"/>
      <c r="HWK25" s="397"/>
      <c r="HWL25" s="397"/>
      <c r="HWM25" s="397"/>
      <c r="HWN25" s="397"/>
      <c r="HWO25" s="397"/>
      <c r="HWP25" s="5"/>
      <c r="HWQ25" s="5"/>
      <c r="HWR25" s="388"/>
      <c r="HWS25" s="387"/>
      <c r="HWT25" s="387"/>
      <c r="HWU25" s="387"/>
      <c r="HWV25" s="387"/>
      <c r="HWW25" s="387"/>
      <c r="HWX25" s="387"/>
      <c r="HWY25" s="68"/>
      <c r="HWZ25" s="291"/>
      <c r="HXA25" s="68"/>
      <c r="HXB25" s="68"/>
      <c r="HXC25" s="68"/>
      <c r="HXD25" s="112"/>
      <c r="HXE25" s="112"/>
      <c r="HXF25" s="112"/>
      <c r="HYC25" s="5"/>
      <c r="HYD25" s="397"/>
      <c r="HYE25" s="397"/>
      <c r="HYF25" s="397"/>
      <c r="HYG25" s="397"/>
      <c r="HYH25" s="397"/>
      <c r="HYI25" s="397"/>
      <c r="HYJ25" s="397"/>
      <c r="HYK25" s="397"/>
      <c r="HYL25" s="397"/>
      <c r="HYM25" s="397"/>
      <c r="HYN25" s="397"/>
      <c r="HYO25" s="397"/>
      <c r="HYP25" s="397"/>
      <c r="HYQ25" s="397"/>
      <c r="HYR25" s="397"/>
      <c r="HYS25" s="397"/>
      <c r="HYT25" s="397"/>
      <c r="HYU25" s="397"/>
      <c r="HYV25" s="397"/>
      <c r="HYW25" s="397"/>
      <c r="HYX25" s="5"/>
      <c r="HYY25" s="5"/>
      <c r="HYZ25" s="388"/>
      <c r="HZA25" s="387"/>
      <c r="HZB25" s="387"/>
      <c r="HZC25" s="387"/>
      <c r="HZD25" s="387"/>
      <c r="HZE25" s="387"/>
      <c r="HZF25" s="387"/>
      <c r="HZG25" s="68"/>
      <c r="HZH25" s="291"/>
      <c r="HZI25" s="68"/>
      <c r="HZJ25" s="68"/>
      <c r="HZK25" s="68"/>
      <c r="HZL25" s="112"/>
      <c r="HZM25" s="112"/>
      <c r="HZN25" s="112"/>
      <c r="IAK25" s="5"/>
      <c r="IAL25" s="397"/>
      <c r="IAM25" s="397"/>
      <c r="IAN25" s="397"/>
      <c r="IAO25" s="397"/>
      <c r="IAP25" s="397"/>
      <c r="IAQ25" s="397"/>
      <c r="IAR25" s="397"/>
      <c r="IAS25" s="397"/>
      <c r="IAT25" s="397"/>
      <c r="IAU25" s="397"/>
      <c r="IAV25" s="397"/>
      <c r="IAW25" s="397"/>
      <c r="IAX25" s="397"/>
      <c r="IAY25" s="397"/>
      <c r="IAZ25" s="397"/>
      <c r="IBA25" s="397"/>
      <c r="IBB25" s="397"/>
      <c r="IBC25" s="397"/>
      <c r="IBD25" s="397"/>
      <c r="IBE25" s="397"/>
      <c r="IBF25" s="5"/>
      <c r="IBG25" s="5"/>
      <c r="IBH25" s="388"/>
      <c r="IBI25" s="387"/>
      <c r="IBJ25" s="387"/>
      <c r="IBK25" s="387"/>
      <c r="IBL25" s="387"/>
      <c r="IBM25" s="387"/>
      <c r="IBN25" s="387"/>
      <c r="IBO25" s="68"/>
      <c r="IBP25" s="291"/>
      <c r="IBQ25" s="68"/>
      <c r="IBR25" s="68"/>
      <c r="IBS25" s="68"/>
      <c r="IBT25" s="112"/>
      <c r="IBU25" s="112"/>
      <c r="IBV25" s="112"/>
      <c r="ICS25" s="5"/>
      <c r="ICT25" s="397"/>
      <c r="ICU25" s="397"/>
      <c r="ICV25" s="397"/>
      <c r="ICW25" s="397"/>
      <c r="ICX25" s="397"/>
      <c r="ICY25" s="397"/>
      <c r="ICZ25" s="397"/>
      <c r="IDA25" s="397"/>
      <c r="IDB25" s="397"/>
      <c r="IDC25" s="397"/>
      <c r="IDD25" s="397"/>
      <c r="IDE25" s="397"/>
      <c r="IDF25" s="397"/>
      <c r="IDG25" s="397"/>
      <c r="IDH25" s="397"/>
      <c r="IDI25" s="397"/>
      <c r="IDJ25" s="397"/>
      <c r="IDK25" s="397"/>
      <c r="IDL25" s="397"/>
      <c r="IDM25" s="397"/>
      <c r="IDN25" s="5"/>
      <c r="IDO25" s="5"/>
      <c r="IDP25" s="388"/>
      <c r="IDQ25" s="387"/>
      <c r="IDR25" s="387"/>
      <c r="IDS25" s="387"/>
      <c r="IDT25" s="387"/>
      <c r="IDU25" s="387"/>
      <c r="IDV25" s="387"/>
      <c r="IDW25" s="68"/>
      <c r="IDX25" s="291"/>
      <c r="IDY25" s="68"/>
      <c r="IDZ25" s="68"/>
      <c r="IEA25" s="68"/>
      <c r="IEB25" s="112"/>
      <c r="IEC25" s="112"/>
      <c r="IED25" s="112"/>
      <c r="IFA25" s="5"/>
      <c r="IFB25" s="397"/>
      <c r="IFC25" s="397"/>
      <c r="IFD25" s="397"/>
      <c r="IFE25" s="397"/>
      <c r="IFF25" s="397"/>
      <c r="IFG25" s="397"/>
      <c r="IFH25" s="397"/>
      <c r="IFI25" s="397"/>
      <c r="IFJ25" s="397"/>
      <c r="IFK25" s="397"/>
      <c r="IFL25" s="397"/>
      <c r="IFM25" s="397"/>
      <c r="IFN25" s="397"/>
      <c r="IFO25" s="397"/>
      <c r="IFP25" s="397"/>
      <c r="IFQ25" s="397"/>
      <c r="IFR25" s="397"/>
      <c r="IFS25" s="397"/>
      <c r="IFT25" s="397"/>
      <c r="IFU25" s="397"/>
      <c r="IFV25" s="5"/>
      <c r="IFW25" s="5"/>
      <c r="IFX25" s="388"/>
      <c r="IFY25" s="387"/>
      <c r="IFZ25" s="387"/>
      <c r="IGA25" s="387"/>
      <c r="IGB25" s="387"/>
      <c r="IGC25" s="387"/>
      <c r="IGD25" s="387"/>
      <c r="IGE25" s="68"/>
      <c r="IGF25" s="291"/>
      <c r="IGG25" s="68"/>
      <c r="IGH25" s="68"/>
      <c r="IGI25" s="68"/>
      <c r="IGJ25" s="112"/>
      <c r="IGK25" s="112"/>
      <c r="IGL25" s="112"/>
      <c r="IHI25" s="5"/>
      <c r="IHJ25" s="397"/>
      <c r="IHK25" s="397"/>
      <c r="IHL25" s="397"/>
      <c r="IHM25" s="397"/>
      <c r="IHN25" s="397"/>
      <c r="IHO25" s="397"/>
      <c r="IHP25" s="397"/>
      <c r="IHQ25" s="397"/>
      <c r="IHR25" s="397"/>
      <c r="IHS25" s="397"/>
      <c r="IHT25" s="397"/>
      <c r="IHU25" s="397"/>
      <c r="IHV25" s="397"/>
      <c r="IHW25" s="397"/>
      <c r="IHX25" s="397"/>
      <c r="IHY25" s="397"/>
      <c r="IHZ25" s="397"/>
      <c r="IIA25" s="397"/>
      <c r="IIB25" s="397"/>
      <c r="IIC25" s="397"/>
      <c r="IID25" s="5"/>
      <c r="IIE25" s="5"/>
      <c r="IIF25" s="388"/>
      <c r="IIG25" s="387"/>
      <c r="IIH25" s="387"/>
      <c r="III25" s="387"/>
      <c r="IIJ25" s="387"/>
      <c r="IIK25" s="387"/>
      <c r="IIL25" s="387"/>
      <c r="IIM25" s="68"/>
      <c r="IIN25" s="291"/>
      <c r="IIO25" s="68"/>
      <c r="IIP25" s="68"/>
      <c r="IIQ25" s="68"/>
      <c r="IIR25" s="112"/>
      <c r="IIS25" s="112"/>
      <c r="IIT25" s="112"/>
      <c r="IJQ25" s="5"/>
      <c r="IJR25" s="397"/>
      <c r="IJS25" s="397"/>
      <c r="IJT25" s="397"/>
      <c r="IJU25" s="397"/>
      <c r="IJV25" s="397"/>
      <c r="IJW25" s="397"/>
      <c r="IJX25" s="397"/>
      <c r="IJY25" s="397"/>
      <c r="IJZ25" s="397"/>
      <c r="IKA25" s="397"/>
      <c r="IKB25" s="397"/>
      <c r="IKC25" s="397"/>
      <c r="IKD25" s="397"/>
      <c r="IKE25" s="397"/>
      <c r="IKF25" s="397"/>
      <c r="IKG25" s="397"/>
      <c r="IKH25" s="397"/>
      <c r="IKI25" s="397"/>
      <c r="IKJ25" s="397"/>
      <c r="IKK25" s="397"/>
      <c r="IKL25" s="5"/>
      <c r="IKM25" s="5"/>
      <c r="IKN25" s="388"/>
      <c r="IKO25" s="387"/>
      <c r="IKP25" s="387"/>
      <c r="IKQ25" s="387"/>
      <c r="IKR25" s="387"/>
      <c r="IKS25" s="387"/>
      <c r="IKT25" s="387"/>
      <c r="IKU25" s="68"/>
      <c r="IKV25" s="291"/>
      <c r="IKW25" s="68"/>
      <c r="IKX25" s="68"/>
      <c r="IKY25" s="68"/>
      <c r="IKZ25" s="112"/>
      <c r="ILA25" s="112"/>
      <c r="ILB25" s="112"/>
      <c r="ILY25" s="5"/>
      <c r="ILZ25" s="397"/>
      <c r="IMA25" s="397"/>
      <c r="IMB25" s="397"/>
      <c r="IMC25" s="397"/>
      <c r="IMD25" s="397"/>
      <c r="IME25" s="397"/>
      <c r="IMF25" s="397"/>
      <c r="IMG25" s="397"/>
      <c r="IMH25" s="397"/>
      <c r="IMI25" s="397"/>
      <c r="IMJ25" s="397"/>
      <c r="IMK25" s="397"/>
      <c r="IML25" s="397"/>
      <c r="IMM25" s="397"/>
      <c r="IMN25" s="397"/>
      <c r="IMO25" s="397"/>
      <c r="IMP25" s="397"/>
      <c r="IMQ25" s="397"/>
      <c r="IMR25" s="397"/>
      <c r="IMS25" s="397"/>
      <c r="IMT25" s="5"/>
      <c r="IMU25" s="5"/>
      <c r="IMV25" s="388"/>
      <c r="IMW25" s="387"/>
      <c r="IMX25" s="387"/>
      <c r="IMY25" s="387"/>
      <c r="IMZ25" s="387"/>
      <c r="INA25" s="387"/>
      <c r="INB25" s="387"/>
      <c r="INC25" s="68"/>
      <c r="IND25" s="291"/>
      <c r="INE25" s="68"/>
      <c r="INF25" s="68"/>
      <c r="ING25" s="68"/>
      <c r="INH25" s="112"/>
      <c r="INI25" s="112"/>
      <c r="INJ25" s="112"/>
      <c r="IOG25" s="5"/>
      <c r="IOH25" s="397"/>
      <c r="IOI25" s="397"/>
      <c r="IOJ25" s="397"/>
      <c r="IOK25" s="397"/>
      <c r="IOL25" s="397"/>
      <c r="IOM25" s="397"/>
      <c r="ION25" s="397"/>
      <c r="IOO25" s="397"/>
      <c r="IOP25" s="397"/>
      <c r="IOQ25" s="397"/>
      <c r="IOR25" s="397"/>
      <c r="IOS25" s="397"/>
      <c r="IOT25" s="397"/>
      <c r="IOU25" s="397"/>
      <c r="IOV25" s="397"/>
      <c r="IOW25" s="397"/>
      <c r="IOX25" s="397"/>
      <c r="IOY25" s="397"/>
      <c r="IOZ25" s="397"/>
      <c r="IPA25" s="397"/>
      <c r="IPB25" s="5"/>
      <c r="IPC25" s="5"/>
      <c r="IPD25" s="388"/>
      <c r="IPE25" s="387"/>
      <c r="IPF25" s="387"/>
      <c r="IPG25" s="387"/>
      <c r="IPH25" s="387"/>
      <c r="IPI25" s="387"/>
      <c r="IPJ25" s="387"/>
      <c r="IPK25" s="68"/>
      <c r="IPL25" s="291"/>
      <c r="IPM25" s="68"/>
      <c r="IPN25" s="68"/>
      <c r="IPO25" s="68"/>
      <c r="IPP25" s="112"/>
      <c r="IPQ25" s="112"/>
      <c r="IPR25" s="112"/>
      <c r="IQO25" s="5"/>
      <c r="IQP25" s="397"/>
      <c r="IQQ25" s="397"/>
      <c r="IQR25" s="397"/>
      <c r="IQS25" s="397"/>
      <c r="IQT25" s="397"/>
      <c r="IQU25" s="397"/>
      <c r="IQV25" s="397"/>
      <c r="IQW25" s="397"/>
      <c r="IQX25" s="397"/>
      <c r="IQY25" s="397"/>
      <c r="IQZ25" s="397"/>
      <c r="IRA25" s="397"/>
      <c r="IRB25" s="397"/>
      <c r="IRC25" s="397"/>
      <c r="IRD25" s="397"/>
      <c r="IRE25" s="397"/>
      <c r="IRF25" s="397"/>
      <c r="IRG25" s="397"/>
      <c r="IRH25" s="397"/>
      <c r="IRI25" s="397"/>
      <c r="IRJ25" s="5"/>
      <c r="IRK25" s="5"/>
      <c r="IRL25" s="388"/>
      <c r="IRM25" s="387"/>
      <c r="IRN25" s="387"/>
      <c r="IRO25" s="387"/>
      <c r="IRP25" s="387"/>
      <c r="IRQ25" s="387"/>
      <c r="IRR25" s="387"/>
      <c r="IRS25" s="68"/>
      <c r="IRT25" s="291"/>
      <c r="IRU25" s="68"/>
      <c r="IRV25" s="68"/>
      <c r="IRW25" s="68"/>
      <c r="IRX25" s="112"/>
      <c r="IRY25" s="112"/>
      <c r="IRZ25" s="112"/>
      <c r="ISW25" s="5"/>
      <c r="ISX25" s="397"/>
      <c r="ISY25" s="397"/>
      <c r="ISZ25" s="397"/>
      <c r="ITA25" s="397"/>
      <c r="ITB25" s="397"/>
      <c r="ITC25" s="397"/>
      <c r="ITD25" s="397"/>
      <c r="ITE25" s="397"/>
      <c r="ITF25" s="397"/>
      <c r="ITG25" s="397"/>
      <c r="ITH25" s="397"/>
      <c r="ITI25" s="397"/>
      <c r="ITJ25" s="397"/>
      <c r="ITK25" s="397"/>
      <c r="ITL25" s="397"/>
      <c r="ITM25" s="397"/>
      <c r="ITN25" s="397"/>
      <c r="ITO25" s="397"/>
      <c r="ITP25" s="397"/>
      <c r="ITQ25" s="397"/>
      <c r="ITR25" s="5"/>
      <c r="ITS25" s="5"/>
      <c r="ITT25" s="388"/>
      <c r="ITU25" s="387"/>
      <c r="ITV25" s="387"/>
      <c r="ITW25" s="387"/>
      <c r="ITX25" s="387"/>
      <c r="ITY25" s="387"/>
      <c r="ITZ25" s="387"/>
      <c r="IUA25" s="68"/>
      <c r="IUB25" s="291"/>
      <c r="IUC25" s="68"/>
      <c r="IUD25" s="68"/>
      <c r="IUE25" s="68"/>
      <c r="IUF25" s="112"/>
      <c r="IUG25" s="112"/>
      <c r="IUH25" s="112"/>
      <c r="IVE25" s="5"/>
      <c r="IVF25" s="397"/>
      <c r="IVG25" s="397"/>
      <c r="IVH25" s="397"/>
      <c r="IVI25" s="397"/>
      <c r="IVJ25" s="397"/>
      <c r="IVK25" s="397"/>
      <c r="IVL25" s="397"/>
      <c r="IVM25" s="397"/>
      <c r="IVN25" s="397"/>
      <c r="IVO25" s="397"/>
      <c r="IVP25" s="397"/>
      <c r="IVQ25" s="397"/>
      <c r="IVR25" s="397"/>
      <c r="IVS25" s="397"/>
      <c r="IVT25" s="397"/>
      <c r="IVU25" s="397"/>
      <c r="IVV25" s="397"/>
      <c r="IVW25" s="397"/>
      <c r="IVX25" s="397"/>
      <c r="IVY25" s="397"/>
      <c r="IVZ25" s="5"/>
      <c r="IWA25" s="5"/>
      <c r="IWB25" s="388"/>
      <c r="IWC25" s="387"/>
      <c r="IWD25" s="387"/>
      <c r="IWE25" s="387"/>
      <c r="IWF25" s="387"/>
      <c r="IWG25" s="387"/>
      <c r="IWH25" s="387"/>
      <c r="IWI25" s="68"/>
      <c r="IWJ25" s="291"/>
      <c r="IWK25" s="68"/>
      <c r="IWL25" s="68"/>
      <c r="IWM25" s="68"/>
      <c r="IWN25" s="112"/>
      <c r="IWO25" s="112"/>
      <c r="IWP25" s="112"/>
      <c r="IXM25" s="5"/>
      <c r="IXN25" s="397"/>
      <c r="IXO25" s="397"/>
      <c r="IXP25" s="397"/>
      <c r="IXQ25" s="397"/>
      <c r="IXR25" s="397"/>
      <c r="IXS25" s="397"/>
      <c r="IXT25" s="397"/>
      <c r="IXU25" s="397"/>
      <c r="IXV25" s="397"/>
      <c r="IXW25" s="397"/>
      <c r="IXX25" s="397"/>
      <c r="IXY25" s="397"/>
      <c r="IXZ25" s="397"/>
      <c r="IYA25" s="397"/>
      <c r="IYB25" s="397"/>
      <c r="IYC25" s="397"/>
      <c r="IYD25" s="397"/>
      <c r="IYE25" s="397"/>
      <c r="IYF25" s="397"/>
      <c r="IYG25" s="397"/>
      <c r="IYH25" s="5"/>
      <c r="IYI25" s="5"/>
      <c r="IYJ25" s="388"/>
      <c r="IYK25" s="387"/>
      <c r="IYL25" s="387"/>
      <c r="IYM25" s="387"/>
      <c r="IYN25" s="387"/>
      <c r="IYO25" s="387"/>
      <c r="IYP25" s="387"/>
      <c r="IYQ25" s="68"/>
      <c r="IYR25" s="291"/>
      <c r="IYS25" s="68"/>
      <c r="IYT25" s="68"/>
      <c r="IYU25" s="68"/>
      <c r="IYV25" s="112"/>
      <c r="IYW25" s="112"/>
      <c r="IYX25" s="112"/>
      <c r="IZU25" s="5"/>
      <c r="IZV25" s="397"/>
      <c r="IZW25" s="397"/>
      <c r="IZX25" s="397"/>
      <c r="IZY25" s="397"/>
      <c r="IZZ25" s="397"/>
      <c r="JAA25" s="397"/>
      <c r="JAB25" s="397"/>
      <c r="JAC25" s="397"/>
      <c r="JAD25" s="397"/>
      <c r="JAE25" s="397"/>
      <c r="JAF25" s="397"/>
      <c r="JAG25" s="397"/>
      <c r="JAH25" s="397"/>
      <c r="JAI25" s="397"/>
      <c r="JAJ25" s="397"/>
      <c r="JAK25" s="397"/>
      <c r="JAL25" s="397"/>
      <c r="JAM25" s="397"/>
      <c r="JAN25" s="397"/>
      <c r="JAO25" s="397"/>
      <c r="JAP25" s="5"/>
      <c r="JAQ25" s="5"/>
      <c r="JAR25" s="388"/>
      <c r="JAS25" s="387"/>
      <c r="JAT25" s="387"/>
      <c r="JAU25" s="387"/>
      <c r="JAV25" s="387"/>
      <c r="JAW25" s="387"/>
      <c r="JAX25" s="387"/>
      <c r="JAY25" s="68"/>
      <c r="JAZ25" s="291"/>
      <c r="JBA25" s="68"/>
      <c r="JBB25" s="68"/>
      <c r="JBC25" s="68"/>
      <c r="JBD25" s="112"/>
      <c r="JBE25" s="112"/>
      <c r="JBF25" s="112"/>
      <c r="JCC25" s="5"/>
      <c r="JCD25" s="397"/>
      <c r="JCE25" s="397"/>
      <c r="JCF25" s="397"/>
      <c r="JCG25" s="397"/>
      <c r="JCH25" s="397"/>
      <c r="JCI25" s="397"/>
      <c r="JCJ25" s="397"/>
      <c r="JCK25" s="397"/>
      <c r="JCL25" s="397"/>
      <c r="JCM25" s="397"/>
      <c r="JCN25" s="397"/>
      <c r="JCO25" s="397"/>
      <c r="JCP25" s="397"/>
      <c r="JCQ25" s="397"/>
      <c r="JCR25" s="397"/>
      <c r="JCS25" s="397"/>
      <c r="JCT25" s="397"/>
      <c r="JCU25" s="397"/>
      <c r="JCV25" s="397"/>
      <c r="JCW25" s="397"/>
      <c r="JCX25" s="5"/>
      <c r="JCY25" s="5"/>
      <c r="JCZ25" s="388"/>
      <c r="JDA25" s="387"/>
      <c r="JDB25" s="387"/>
      <c r="JDC25" s="387"/>
      <c r="JDD25" s="387"/>
      <c r="JDE25" s="387"/>
      <c r="JDF25" s="387"/>
      <c r="JDG25" s="68"/>
      <c r="JDH25" s="291"/>
      <c r="JDI25" s="68"/>
      <c r="JDJ25" s="68"/>
      <c r="JDK25" s="68"/>
      <c r="JDL25" s="112"/>
      <c r="JDM25" s="112"/>
      <c r="JDN25" s="112"/>
      <c r="JEK25" s="5"/>
      <c r="JEL25" s="397"/>
      <c r="JEM25" s="397"/>
      <c r="JEN25" s="397"/>
      <c r="JEO25" s="397"/>
      <c r="JEP25" s="397"/>
      <c r="JEQ25" s="397"/>
      <c r="JER25" s="397"/>
      <c r="JES25" s="397"/>
      <c r="JET25" s="397"/>
      <c r="JEU25" s="397"/>
      <c r="JEV25" s="397"/>
      <c r="JEW25" s="397"/>
      <c r="JEX25" s="397"/>
      <c r="JEY25" s="397"/>
      <c r="JEZ25" s="397"/>
      <c r="JFA25" s="397"/>
      <c r="JFB25" s="397"/>
      <c r="JFC25" s="397"/>
      <c r="JFD25" s="397"/>
      <c r="JFE25" s="397"/>
      <c r="JFF25" s="5"/>
      <c r="JFG25" s="5"/>
      <c r="JFH25" s="388"/>
      <c r="JFI25" s="387"/>
      <c r="JFJ25" s="387"/>
      <c r="JFK25" s="387"/>
      <c r="JFL25" s="387"/>
      <c r="JFM25" s="387"/>
      <c r="JFN25" s="387"/>
      <c r="JFO25" s="68"/>
      <c r="JFP25" s="291"/>
      <c r="JFQ25" s="68"/>
      <c r="JFR25" s="68"/>
      <c r="JFS25" s="68"/>
      <c r="JFT25" s="112"/>
      <c r="JFU25" s="112"/>
      <c r="JFV25" s="112"/>
      <c r="JGS25" s="5"/>
      <c r="JGT25" s="397"/>
      <c r="JGU25" s="397"/>
      <c r="JGV25" s="397"/>
      <c r="JGW25" s="397"/>
      <c r="JGX25" s="397"/>
      <c r="JGY25" s="397"/>
      <c r="JGZ25" s="397"/>
      <c r="JHA25" s="397"/>
      <c r="JHB25" s="397"/>
      <c r="JHC25" s="397"/>
      <c r="JHD25" s="397"/>
      <c r="JHE25" s="397"/>
      <c r="JHF25" s="397"/>
      <c r="JHG25" s="397"/>
      <c r="JHH25" s="397"/>
      <c r="JHI25" s="397"/>
      <c r="JHJ25" s="397"/>
      <c r="JHK25" s="397"/>
      <c r="JHL25" s="397"/>
      <c r="JHM25" s="397"/>
      <c r="JHN25" s="5"/>
      <c r="JHO25" s="5"/>
      <c r="JHP25" s="388"/>
      <c r="JHQ25" s="387"/>
      <c r="JHR25" s="387"/>
      <c r="JHS25" s="387"/>
      <c r="JHT25" s="387"/>
      <c r="JHU25" s="387"/>
      <c r="JHV25" s="387"/>
      <c r="JHW25" s="68"/>
      <c r="JHX25" s="291"/>
      <c r="JHY25" s="68"/>
      <c r="JHZ25" s="68"/>
      <c r="JIA25" s="68"/>
      <c r="JIB25" s="112"/>
      <c r="JIC25" s="112"/>
      <c r="JID25" s="112"/>
      <c r="JJA25" s="5"/>
      <c r="JJB25" s="397"/>
      <c r="JJC25" s="397"/>
      <c r="JJD25" s="397"/>
      <c r="JJE25" s="397"/>
      <c r="JJF25" s="397"/>
      <c r="JJG25" s="397"/>
      <c r="JJH25" s="397"/>
      <c r="JJI25" s="397"/>
      <c r="JJJ25" s="397"/>
      <c r="JJK25" s="397"/>
      <c r="JJL25" s="397"/>
      <c r="JJM25" s="397"/>
      <c r="JJN25" s="397"/>
      <c r="JJO25" s="397"/>
      <c r="JJP25" s="397"/>
      <c r="JJQ25" s="397"/>
      <c r="JJR25" s="397"/>
      <c r="JJS25" s="397"/>
      <c r="JJT25" s="397"/>
      <c r="JJU25" s="397"/>
      <c r="JJV25" s="5"/>
      <c r="JJW25" s="5"/>
      <c r="JJX25" s="388"/>
      <c r="JJY25" s="387"/>
      <c r="JJZ25" s="387"/>
      <c r="JKA25" s="387"/>
      <c r="JKB25" s="387"/>
      <c r="JKC25" s="387"/>
      <c r="JKD25" s="387"/>
      <c r="JKE25" s="68"/>
      <c r="JKF25" s="291"/>
      <c r="JKG25" s="68"/>
      <c r="JKH25" s="68"/>
      <c r="JKI25" s="68"/>
      <c r="JKJ25" s="112"/>
      <c r="JKK25" s="112"/>
      <c r="JKL25" s="112"/>
      <c r="JLI25" s="5"/>
      <c r="JLJ25" s="397"/>
      <c r="JLK25" s="397"/>
      <c r="JLL25" s="397"/>
      <c r="JLM25" s="397"/>
      <c r="JLN25" s="397"/>
      <c r="JLO25" s="397"/>
      <c r="JLP25" s="397"/>
      <c r="JLQ25" s="397"/>
      <c r="JLR25" s="397"/>
      <c r="JLS25" s="397"/>
      <c r="JLT25" s="397"/>
      <c r="JLU25" s="397"/>
      <c r="JLV25" s="397"/>
      <c r="JLW25" s="397"/>
      <c r="JLX25" s="397"/>
      <c r="JLY25" s="397"/>
      <c r="JLZ25" s="397"/>
      <c r="JMA25" s="397"/>
      <c r="JMB25" s="397"/>
      <c r="JMC25" s="397"/>
      <c r="JMD25" s="5"/>
      <c r="JME25" s="5"/>
      <c r="JMF25" s="388"/>
      <c r="JMG25" s="387"/>
      <c r="JMH25" s="387"/>
      <c r="JMI25" s="387"/>
      <c r="JMJ25" s="387"/>
      <c r="JMK25" s="387"/>
      <c r="JML25" s="387"/>
      <c r="JMM25" s="68"/>
      <c r="JMN25" s="291"/>
      <c r="JMO25" s="68"/>
      <c r="JMP25" s="68"/>
      <c r="JMQ25" s="68"/>
      <c r="JMR25" s="112"/>
      <c r="JMS25" s="112"/>
      <c r="JMT25" s="112"/>
      <c r="JNQ25" s="5"/>
      <c r="JNR25" s="397"/>
      <c r="JNS25" s="397"/>
      <c r="JNT25" s="397"/>
      <c r="JNU25" s="397"/>
      <c r="JNV25" s="397"/>
      <c r="JNW25" s="397"/>
      <c r="JNX25" s="397"/>
      <c r="JNY25" s="397"/>
      <c r="JNZ25" s="397"/>
      <c r="JOA25" s="397"/>
      <c r="JOB25" s="397"/>
      <c r="JOC25" s="397"/>
      <c r="JOD25" s="397"/>
      <c r="JOE25" s="397"/>
      <c r="JOF25" s="397"/>
      <c r="JOG25" s="397"/>
      <c r="JOH25" s="397"/>
      <c r="JOI25" s="397"/>
      <c r="JOJ25" s="397"/>
      <c r="JOK25" s="397"/>
      <c r="JOL25" s="5"/>
      <c r="JOM25" s="5"/>
      <c r="JON25" s="388"/>
      <c r="JOO25" s="387"/>
      <c r="JOP25" s="387"/>
      <c r="JOQ25" s="387"/>
      <c r="JOR25" s="387"/>
      <c r="JOS25" s="387"/>
      <c r="JOT25" s="387"/>
      <c r="JOU25" s="68"/>
      <c r="JOV25" s="291"/>
      <c r="JOW25" s="68"/>
      <c r="JOX25" s="68"/>
      <c r="JOY25" s="68"/>
      <c r="JOZ25" s="112"/>
      <c r="JPA25" s="112"/>
      <c r="JPB25" s="112"/>
      <c r="JPY25" s="5"/>
      <c r="JPZ25" s="397"/>
      <c r="JQA25" s="397"/>
      <c r="JQB25" s="397"/>
      <c r="JQC25" s="397"/>
      <c r="JQD25" s="397"/>
      <c r="JQE25" s="397"/>
      <c r="JQF25" s="397"/>
      <c r="JQG25" s="397"/>
      <c r="JQH25" s="397"/>
      <c r="JQI25" s="397"/>
      <c r="JQJ25" s="397"/>
      <c r="JQK25" s="397"/>
      <c r="JQL25" s="397"/>
      <c r="JQM25" s="397"/>
      <c r="JQN25" s="397"/>
      <c r="JQO25" s="397"/>
      <c r="JQP25" s="397"/>
      <c r="JQQ25" s="397"/>
      <c r="JQR25" s="397"/>
      <c r="JQS25" s="397"/>
      <c r="JQT25" s="5"/>
      <c r="JQU25" s="5"/>
      <c r="JQV25" s="388"/>
      <c r="JQW25" s="387"/>
      <c r="JQX25" s="387"/>
      <c r="JQY25" s="387"/>
      <c r="JQZ25" s="387"/>
      <c r="JRA25" s="387"/>
      <c r="JRB25" s="387"/>
      <c r="JRC25" s="68"/>
      <c r="JRD25" s="291"/>
      <c r="JRE25" s="68"/>
      <c r="JRF25" s="68"/>
      <c r="JRG25" s="68"/>
      <c r="JRH25" s="112"/>
      <c r="JRI25" s="112"/>
      <c r="JRJ25" s="112"/>
      <c r="JSG25" s="5"/>
      <c r="JSH25" s="397"/>
      <c r="JSI25" s="397"/>
      <c r="JSJ25" s="397"/>
      <c r="JSK25" s="397"/>
      <c r="JSL25" s="397"/>
      <c r="JSM25" s="397"/>
      <c r="JSN25" s="397"/>
      <c r="JSO25" s="397"/>
      <c r="JSP25" s="397"/>
      <c r="JSQ25" s="397"/>
      <c r="JSR25" s="397"/>
      <c r="JSS25" s="397"/>
      <c r="JST25" s="397"/>
      <c r="JSU25" s="397"/>
      <c r="JSV25" s="397"/>
      <c r="JSW25" s="397"/>
      <c r="JSX25" s="397"/>
      <c r="JSY25" s="397"/>
      <c r="JSZ25" s="397"/>
      <c r="JTA25" s="397"/>
      <c r="JTB25" s="5"/>
      <c r="JTC25" s="5"/>
      <c r="JTD25" s="388"/>
      <c r="JTE25" s="387"/>
      <c r="JTF25" s="387"/>
      <c r="JTG25" s="387"/>
      <c r="JTH25" s="387"/>
      <c r="JTI25" s="387"/>
      <c r="JTJ25" s="387"/>
      <c r="JTK25" s="68"/>
      <c r="JTL25" s="291"/>
      <c r="JTM25" s="68"/>
      <c r="JTN25" s="68"/>
      <c r="JTO25" s="68"/>
      <c r="JTP25" s="112"/>
      <c r="JTQ25" s="112"/>
      <c r="JTR25" s="112"/>
      <c r="JUO25" s="5"/>
      <c r="JUP25" s="397"/>
      <c r="JUQ25" s="397"/>
      <c r="JUR25" s="397"/>
      <c r="JUS25" s="397"/>
      <c r="JUT25" s="397"/>
      <c r="JUU25" s="397"/>
      <c r="JUV25" s="397"/>
      <c r="JUW25" s="397"/>
      <c r="JUX25" s="397"/>
      <c r="JUY25" s="397"/>
      <c r="JUZ25" s="397"/>
      <c r="JVA25" s="397"/>
      <c r="JVB25" s="397"/>
      <c r="JVC25" s="397"/>
      <c r="JVD25" s="397"/>
      <c r="JVE25" s="397"/>
      <c r="JVF25" s="397"/>
      <c r="JVG25" s="397"/>
      <c r="JVH25" s="397"/>
      <c r="JVI25" s="397"/>
      <c r="JVJ25" s="5"/>
      <c r="JVK25" s="5"/>
      <c r="JVL25" s="388"/>
      <c r="JVM25" s="387"/>
      <c r="JVN25" s="387"/>
      <c r="JVO25" s="387"/>
      <c r="JVP25" s="387"/>
      <c r="JVQ25" s="387"/>
      <c r="JVR25" s="387"/>
      <c r="JVS25" s="68"/>
      <c r="JVT25" s="291"/>
      <c r="JVU25" s="68"/>
      <c r="JVV25" s="68"/>
      <c r="JVW25" s="68"/>
      <c r="JVX25" s="112"/>
      <c r="JVY25" s="112"/>
      <c r="JVZ25" s="112"/>
      <c r="JWW25" s="5"/>
      <c r="JWX25" s="397"/>
      <c r="JWY25" s="397"/>
      <c r="JWZ25" s="397"/>
      <c r="JXA25" s="397"/>
      <c r="JXB25" s="397"/>
      <c r="JXC25" s="397"/>
      <c r="JXD25" s="397"/>
      <c r="JXE25" s="397"/>
      <c r="JXF25" s="397"/>
      <c r="JXG25" s="397"/>
      <c r="JXH25" s="397"/>
      <c r="JXI25" s="397"/>
      <c r="JXJ25" s="397"/>
      <c r="JXK25" s="397"/>
      <c r="JXL25" s="397"/>
      <c r="JXM25" s="397"/>
      <c r="JXN25" s="397"/>
      <c r="JXO25" s="397"/>
      <c r="JXP25" s="397"/>
      <c r="JXQ25" s="397"/>
      <c r="JXR25" s="5"/>
      <c r="JXS25" s="5"/>
      <c r="JXT25" s="388"/>
      <c r="JXU25" s="387"/>
      <c r="JXV25" s="387"/>
      <c r="JXW25" s="387"/>
      <c r="JXX25" s="387"/>
      <c r="JXY25" s="387"/>
      <c r="JXZ25" s="387"/>
      <c r="JYA25" s="68"/>
      <c r="JYB25" s="291"/>
      <c r="JYC25" s="68"/>
      <c r="JYD25" s="68"/>
      <c r="JYE25" s="68"/>
      <c r="JYF25" s="112"/>
      <c r="JYG25" s="112"/>
      <c r="JYH25" s="112"/>
      <c r="JZE25" s="5"/>
      <c r="JZF25" s="397"/>
      <c r="JZG25" s="397"/>
      <c r="JZH25" s="397"/>
      <c r="JZI25" s="397"/>
      <c r="JZJ25" s="397"/>
      <c r="JZK25" s="397"/>
      <c r="JZL25" s="397"/>
      <c r="JZM25" s="397"/>
      <c r="JZN25" s="397"/>
      <c r="JZO25" s="397"/>
      <c r="JZP25" s="397"/>
      <c r="JZQ25" s="397"/>
      <c r="JZR25" s="397"/>
      <c r="JZS25" s="397"/>
      <c r="JZT25" s="397"/>
      <c r="JZU25" s="397"/>
      <c r="JZV25" s="397"/>
      <c r="JZW25" s="397"/>
      <c r="JZX25" s="397"/>
      <c r="JZY25" s="397"/>
      <c r="JZZ25" s="5"/>
      <c r="KAA25" s="5"/>
      <c r="KAB25" s="388"/>
      <c r="KAC25" s="387"/>
      <c r="KAD25" s="387"/>
      <c r="KAE25" s="387"/>
      <c r="KAF25" s="387"/>
      <c r="KAG25" s="387"/>
      <c r="KAH25" s="387"/>
      <c r="KAI25" s="68"/>
      <c r="KAJ25" s="291"/>
      <c r="KAK25" s="68"/>
      <c r="KAL25" s="68"/>
      <c r="KAM25" s="68"/>
      <c r="KAN25" s="112"/>
      <c r="KAO25" s="112"/>
      <c r="KAP25" s="112"/>
      <c r="KBM25" s="5"/>
      <c r="KBN25" s="397"/>
      <c r="KBO25" s="397"/>
      <c r="KBP25" s="397"/>
      <c r="KBQ25" s="397"/>
      <c r="KBR25" s="397"/>
      <c r="KBS25" s="397"/>
      <c r="KBT25" s="397"/>
      <c r="KBU25" s="397"/>
      <c r="KBV25" s="397"/>
      <c r="KBW25" s="397"/>
      <c r="KBX25" s="397"/>
      <c r="KBY25" s="397"/>
      <c r="KBZ25" s="397"/>
      <c r="KCA25" s="397"/>
      <c r="KCB25" s="397"/>
      <c r="KCC25" s="397"/>
      <c r="KCD25" s="397"/>
      <c r="KCE25" s="397"/>
      <c r="KCF25" s="397"/>
      <c r="KCG25" s="397"/>
      <c r="KCH25" s="5"/>
      <c r="KCI25" s="5"/>
      <c r="KCJ25" s="388"/>
      <c r="KCK25" s="387"/>
      <c r="KCL25" s="387"/>
      <c r="KCM25" s="387"/>
      <c r="KCN25" s="387"/>
      <c r="KCO25" s="387"/>
      <c r="KCP25" s="387"/>
      <c r="KCQ25" s="68"/>
      <c r="KCR25" s="291"/>
      <c r="KCS25" s="68"/>
      <c r="KCT25" s="68"/>
      <c r="KCU25" s="68"/>
      <c r="KCV25" s="112"/>
      <c r="KCW25" s="112"/>
      <c r="KCX25" s="112"/>
      <c r="KDU25" s="5"/>
      <c r="KDV25" s="397"/>
      <c r="KDW25" s="397"/>
      <c r="KDX25" s="397"/>
      <c r="KDY25" s="397"/>
      <c r="KDZ25" s="397"/>
      <c r="KEA25" s="397"/>
      <c r="KEB25" s="397"/>
      <c r="KEC25" s="397"/>
      <c r="KED25" s="397"/>
      <c r="KEE25" s="397"/>
      <c r="KEF25" s="397"/>
      <c r="KEG25" s="397"/>
      <c r="KEH25" s="397"/>
      <c r="KEI25" s="397"/>
      <c r="KEJ25" s="397"/>
      <c r="KEK25" s="397"/>
      <c r="KEL25" s="397"/>
      <c r="KEM25" s="397"/>
      <c r="KEN25" s="397"/>
      <c r="KEO25" s="397"/>
      <c r="KEP25" s="5"/>
      <c r="KEQ25" s="5"/>
      <c r="KER25" s="388"/>
      <c r="KES25" s="387"/>
      <c r="KET25" s="387"/>
      <c r="KEU25" s="387"/>
      <c r="KEV25" s="387"/>
      <c r="KEW25" s="387"/>
      <c r="KEX25" s="387"/>
      <c r="KEY25" s="68"/>
      <c r="KEZ25" s="291"/>
      <c r="KFA25" s="68"/>
      <c r="KFB25" s="68"/>
      <c r="KFC25" s="68"/>
      <c r="KFD25" s="112"/>
      <c r="KFE25" s="112"/>
      <c r="KFF25" s="112"/>
      <c r="KGC25" s="5"/>
      <c r="KGD25" s="397"/>
      <c r="KGE25" s="397"/>
      <c r="KGF25" s="397"/>
      <c r="KGG25" s="397"/>
      <c r="KGH25" s="397"/>
      <c r="KGI25" s="397"/>
      <c r="KGJ25" s="397"/>
      <c r="KGK25" s="397"/>
      <c r="KGL25" s="397"/>
      <c r="KGM25" s="397"/>
      <c r="KGN25" s="397"/>
      <c r="KGO25" s="397"/>
      <c r="KGP25" s="397"/>
      <c r="KGQ25" s="397"/>
      <c r="KGR25" s="397"/>
      <c r="KGS25" s="397"/>
      <c r="KGT25" s="397"/>
      <c r="KGU25" s="397"/>
      <c r="KGV25" s="397"/>
      <c r="KGW25" s="397"/>
      <c r="KGX25" s="5"/>
      <c r="KGY25" s="5"/>
      <c r="KGZ25" s="388"/>
      <c r="KHA25" s="387"/>
      <c r="KHB25" s="387"/>
      <c r="KHC25" s="387"/>
      <c r="KHD25" s="387"/>
      <c r="KHE25" s="387"/>
      <c r="KHF25" s="387"/>
      <c r="KHG25" s="68"/>
      <c r="KHH25" s="291"/>
      <c r="KHI25" s="68"/>
      <c r="KHJ25" s="68"/>
      <c r="KHK25" s="68"/>
      <c r="KHL25" s="112"/>
      <c r="KHM25" s="112"/>
      <c r="KHN25" s="112"/>
      <c r="KIK25" s="5"/>
      <c r="KIL25" s="397"/>
      <c r="KIM25" s="397"/>
      <c r="KIN25" s="397"/>
      <c r="KIO25" s="397"/>
      <c r="KIP25" s="397"/>
      <c r="KIQ25" s="397"/>
      <c r="KIR25" s="397"/>
      <c r="KIS25" s="397"/>
      <c r="KIT25" s="397"/>
      <c r="KIU25" s="397"/>
      <c r="KIV25" s="397"/>
      <c r="KIW25" s="397"/>
      <c r="KIX25" s="397"/>
      <c r="KIY25" s="397"/>
      <c r="KIZ25" s="397"/>
      <c r="KJA25" s="397"/>
      <c r="KJB25" s="397"/>
      <c r="KJC25" s="397"/>
      <c r="KJD25" s="397"/>
      <c r="KJE25" s="397"/>
      <c r="KJF25" s="5"/>
      <c r="KJG25" s="5"/>
      <c r="KJH25" s="388"/>
      <c r="KJI25" s="387"/>
      <c r="KJJ25" s="387"/>
      <c r="KJK25" s="387"/>
      <c r="KJL25" s="387"/>
      <c r="KJM25" s="387"/>
      <c r="KJN25" s="387"/>
      <c r="KJO25" s="68"/>
      <c r="KJP25" s="291"/>
      <c r="KJQ25" s="68"/>
      <c r="KJR25" s="68"/>
      <c r="KJS25" s="68"/>
      <c r="KJT25" s="112"/>
      <c r="KJU25" s="112"/>
      <c r="KJV25" s="112"/>
      <c r="KKS25" s="5"/>
      <c r="KKT25" s="397"/>
      <c r="KKU25" s="397"/>
      <c r="KKV25" s="397"/>
      <c r="KKW25" s="397"/>
      <c r="KKX25" s="397"/>
      <c r="KKY25" s="397"/>
      <c r="KKZ25" s="397"/>
      <c r="KLA25" s="397"/>
      <c r="KLB25" s="397"/>
      <c r="KLC25" s="397"/>
      <c r="KLD25" s="397"/>
      <c r="KLE25" s="397"/>
      <c r="KLF25" s="397"/>
      <c r="KLG25" s="397"/>
      <c r="KLH25" s="397"/>
      <c r="KLI25" s="397"/>
      <c r="KLJ25" s="397"/>
      <c r="KLK25" s="397"/>
      <c r="KLL25" s="397"/>
      <c r="KLM25" s="397"/>
      <c r="KLN25" s="5"/>
      <c r="KLO25" s="5"/>
      <c r="KLP25" s="388"/>
      <c r="KLQ25" s="387"/>
      <c r="KLR25" s="387"/>
      <c r="KLS25" s="387"/>
      <c r="KLT25" s="387"/>
      <c r="KLU25" s="387"/>
      <c r="KLV25" s="387"/>
      <c r="KLW25" s="68"/>
      <c r="KLX25" s="291"/>
      <c r="KLY25" s="68"/>
      <c r="KLZ25" s="68"/>
      <c r="KMA25" s="68"/>
      <c r="KMB25" s="112"/>
      <c r="KMC25" s="112"/>
      <c r="KMD25" s="112"/>
      <c r="KNA25" s="5"/>
      <c r="KNB25" s="397"/>
      <c r="KNC25" s="397"/>
      <c r="KND25" s="397"/>
      <c r="KNE25" s="397"/>
      <c r="KNF25" s="397"/>
      <c r="KNG25" s="397"/>
      <c r="KNH25" s="397"/>
      <c r="KNI25" s="397"/>
      <c r="KNJ25" s="397"/>
      <c r="KNK25" s="397"/>
      <c r="KNL25" s="397"/>
      <c r="KNM25" s="397"/>
      <c r="KNN25" s="397"/>
      <c r="KNO25" s="397"/>
      <c r="KNP25" s="397"/>
      <c r="KNQ25" s="397"/>
      <c r="KNR25" s="397"/>
      <c r="KNS25" s="397"/>
      <c r="KNT25" s="397"/>
      <c r="KNU25" s="397"/>
      <c r="KNV25" s="5"/>
      <c r="KNW25" s="5"/>
      <c r="KNX25" s="388"/>
      <c r="KNY25" s="387"/>
      <c r="KNZ25" s="387"/>
      <c r="KOA25" s="387"/>
      <c r="KOB25" s="387"/>
      <c r="KOC25" s="387"/>
      <c r="KOD25" s="387"/>
      <c r="KOE25" s="68"/>
      <c r="KOF25" s="291"/>
      <c r="KOG25" s="68"/>
      <c r="KOH25" s="68"/>
      <c r="KOI25" s="68"/>
      <c r="KOJ25" s="112"/>
      <c r="KOK25" s="112"/>
      <c r="KOL25" s="112"/>
      <c r="KPI25" s="5"/>
      <c r="KPJ25" s="397"/>
      <c r="KPK25" s="397"/>
      <c r="KPL25" s="397"/>
      <c r="KPM25" s="397"/>
      <c r="KPN25" s="397"/>
      <c r="KPO25" s="397"/>
      <c r="KPP25" s="397"/>
      <c r="KPQ25" s="397"/>
      <c r="KPR25" s="397"/>
      <c r="KPS25" s="397"/>
      <c r="KPT25" s="397"/>
      <c r="KPU25" s="397"/>
      <c r="KPV25" s="397"/>
      <c r="KPW25" s="397"/>
      <c r="KPX25" s="397"/>
      <c r="KPY25" s="397"/>
      <c r="KPZ25" s="397"/>
      <c r="KQA25" s="397"/>
      <c r="KQB25" s="397"/>
      <c r="KQC25" s="397"/>
      <c r="KQD25" s="5"/>
      <c r="KQE25" s="5"/>
      <c r="KQF25" s="388"/>
      <c r="KQG25" s="387"/>
      <c r="KQH25" s="387"/>
      <c r="KQI25" s="387"/>
      <c r="KQJ25" s="387"/>
      <c r="KQK25" s="387"/>
      <c r="KQL25" s="387"/>
      <c r="KQM25" s="68"/>
      <c r="KQN25" s="291"/>
      <c r="KQO25" s="68"/>
      <c r="KQP25" s="68"/>
      <c r="KQQ25" s="68"/>
      <c r="KQR25" s="112"/>
      <c r="KQS25" s="112"/>
      <c r="KQT25" s="112"/>
      <c r="KRQ25" s="5"/>
      <c r="KRR25" s="397"/>
      <c r="KRS25" s="397"/>
      <c r="KRT25" s="397"/>
      <c r="KRU25" s="397"/>
      <c r="KRV25" s="397"/>
      <c r="KRW25" s="397"/>
      <c r="KRX25" s="397"/>
      <c r="KRY25" s="397"/>
      <c r="KRZ25" s="397"/>
      <c r="KSA25" s="397"/>
      <c r="KSB25" s="397"/>
      <c r="KSC25" s="397"/>
      <c r="KSD25" s="397"/>
      <c r="KSE25" s="397"/>
      <c r="KSF25" s="397"/>
      <c r="KSG25" s="397"/>
      <c r="KSH25" s="397"/>
      <c r="KSI25" s="397"/>
      <c r="KSJ25" s="397"/>
      <c r="KSK25" s="397"/>
      <c r="KSL25" s="5"/>
      <c r="KSM25" s="5"/>
      <c r="KSN25" s="388"/>
      <c r="KSO25" s="387"/>
      <c r="KSP25" s="387"/>
      <c r="KSQ25" s="387"/>
      <c r="KSR25" s="387"/>
      <c r="KSS25" s="387"/>
      <c r="KST25" s="387"/>
      <c r="KSU25" s="68"/>
      <c r="KSV25" s="291"/>
      <c r="KSW25" s="68"/>
      <c r="KSX25" s="68"/>
      <c r="KSY25" s="68"/>
      <c r="KSZ25" s="112"/>
      <c r="KTA25" s="112"/>
      <c r="KTB25" s="112"/>
      <c r="KTY25" s="5"/>
      <c r="KTZ25" s="397"/>
      <c r="KUA25" s="397"/>
      <c r="KUB25" s="397"/>
      <c r="KUC25" s="397"/>
      <c r="KUD25" s="397"/>
      <c r="KUE25" s="397"/>
      <c r="KUF25" s="397"/>
      <c r="KUG25" s="397"/>
      <c r="KUH25" s="397"/>
      <c r="KUI25" s="397"/>
      <c r="KUJ25" s="397"/>
      <c r="KUK25" s="397"/>
      <c r="KUL25" s="397"/>
      <c r="KUM25" s="397"/>
      <c r="KUN25" s="397"/>
      <c r="KUO25" s="397"/>
      <c r="KUP25" s="397"/>
      <c r="KUQ25" s="397"/>
      <c r="KUR25" s="397"/>
      <c r="KUS25" s="397"/>
      <c r="KUT25" s="5"/>
      <c r="KUU25" s="5"/>
      <c r="KUV25" s="388"/>
      <c r="KUW25" s="387"/>
      <c r="KUX25" s="387"/>
      <c r="KUY25" s="387"/>
      <c r="KUZ25" s="387"/>
      <c r="KVA25" s="387"/>
      <c r="KVB25" s="387"/>
      <c r="KVC25" s="68"/>
      <c r="KVD25" s="291"/>
      <c r="KVE25" s="68"/>
      <c r="KVF25" s="68"/>
      <c r="KVG25" s="68"/>
      <c r="KVH25" s="112"/>
      <c r="KVI25" s="112"/>
      <c r="KVJ25" s="112"/>
      <c r="KWG25" s="5"/>
      <c r="KWH25" s="397"/>
      <c r="KWI25" s="397"/>
      <c r="KWJ25" s="397"/>
      <c r="KWK25" s="397"/>
      <c r="KWL25" s="397"/>
      <c r="KWM25" s="397"/>
      <c r="KWN25" s="397"/>
      <c r="KWO25" s="397"/>
      <c r="KWP25" s="397"/>
      <c r="KWQ25" s="397"/>
      <c r="KWR25" s="397"/>
      <c r="KWS25" s="397"/>
      <c r="KWT25" s="397"/>
      <c r="KWU25" s="397"/>
      <c r="KWV25" s="397"/>
      <c r="KWW25" s="397"/>
      <c r="KWX25" s="397"/>
      <c r="KWY25" s="397"/>
      <c r="KWZ25" s="397"/>
      <c r="KXA25" s="397"/>
      <c r="KXB25" s="5"/>
      <c r="KXC25" s="5"/>
      <c r="KXD25" s="388"/>
      <c r="KXE25" s="387"/>
      <c r="KXF25" s="387"/>
      <c r="KXG25" s="387"/>
      <c r="KXH25" s="387"/>
      <c r="KXI25" s="387"/>
      <c r="KXJ25" s="387"/>
      <c r="KXK25" s="68"/>
      <c r="KXL25" s="291"/>
      <c r="KXM25" s="68"/>
      <c r="KXN25" s="68"/>
      <c r="KXO25" s="68"/>
      <c r="KXP25" s="112"/>
      <c r="KXQ25" s="112"/>
      <c r="KXR25" s="112"/>
      <c r="KYO25" s="5"/>
      <c r="KYP25" s="397"/>
      <c r="KYQ25" s="397"/>
      <c r="KYR25" s="397"/>
      <c r="KYS25" s="397"/>
      <c r="KYT25" s="397"/>
      <c r="KYU25" s="397"/>
      <c r="KYV25" s="397"/>
      <c r="KYW25" s="397"/>
      <c r="KYX25" s="397"/>
      <c r="KYY25" s="397"/>
      <c r="KYZ25" s="397"/>
      <c r="KZA25" s="397"/>
      <c r="KZB25" s="397"/>
      <c r="KZC25" s="397"/>
      <c r="KZD25" s="397"/>
      <c r="KZE25" s="397"/>
      <c r="KZF25" s="397"/>
      <c r="KZG25" s="397"/>
      <c r="KZH25" s="397"/>
      <c r="KZI25" s="397"/>
      <c r="KZJ25" s="5"/>
      <c r="KZK25" s="5"/>
      <c r="KZL25" s="388"/>
      <c r="KZM25" s="387"/>
      <c r="KZN25" s="387"/>
      <c r="KZO25" s="387"/>
      <c r="KZP25" s="387"/>
      <c r="KZQ25" s="387"/>
      <c r="KZR25" s="387"/>
      <c r="KZS25" s="68"/>
      <c r="KZT25" s="291"/>
      <c r="KZU25" s="68"/>
      <c r="KZV25" s="68"/>
      <c r="KZW25" s="68"/>
      <c r="KZX25" s="112"/>
      <c r="KZY25" s="112"/>
      <c r="KZZ25" s="112"/>
      <c r="LAW25" s="5"/>
      <c r="LAX25" s="397"/>
      <c r="LAY25" s="397"/>
      <c r="LAZ25" s="397"/>
      <c r="LBA25" s="397"/>
      <c r="LBB25" s="397"/>
      <c r="LBC25" s="397"/>
      <c r="LBD25" s="397"/>
      <c r="LBE25" s="397"/>
      <c r="LBF25" s="397"/>
      <c r="LBG25" s="397"/>
      <c r="LBH25" s="397"/>
      <c r="LBI25" s="397"/>
      <c r="LBJ25" s="397"/>
      <c r="LBK25" s="397"/>
      <c r="LBL25" s="397"/>
      <c r="LBM25" s="397"/>
      <c r="LBN25" s="397"/>
      <c r="LBO25" s="397"/>
      <c r="LBP25" s="397"/>
      <c r="LBQ25" s="397"/>
      <c r="LBR25" s="5"/>
      <c r="LBS25" s="5"/>
      <c r="LBT25" s="388"/>
      <c r="LBU25" s="387"/>
      <c r="LBV25" s="387"/>
      <c r="LBW25" s="387"/>
      <c r="LBX25" s="387"/>
      <c r="LBY25" s="387"/>
      <c r="LBZ25" s="387"/>
      <c r="LCA25" s="68"/>
      <c r="LCB25" s="291"/>
      <c r="LCC25" s="68"/>
      <c r="LCD25" s="68"/>
      <c r="LCE25" s="68"/>
      <c r="LCF25" s="112"/>
      <c r="LCG25" s="112"/>
      <c r="LCH25" s="112"/>
      <c r="LDE25" s="5"/>
      <c r="LDF25" s="397"/>
      <c r="LDG25" s="397"/>
      <c r="LDH25" s="397"/>
      <c r="LDI25" s="397"/>
      <c r="LDJ25" s="397"/>
      <c r="LDK25" s="397"/>
      <c r="LDL25" s="397"/>
      <c r="LDM25" s="397"/>
      <c r="LDN25" s="397"/>
      <c r="LDO25" s="397"/>
      <c r="LDP25" s="397"/>
      <c r="LDQ25" s="397"/>
      <c r="LDR25" s="397"/>
      <c r="LDS25" s="397"/>
      <c r="LDT25" s="397"/>
      <c r="LDU25" s="397"/>
      <c r="LDV25" s="397"/>
      <c r="LDW25" s="397"/>
      <c r="LDX25" s="397"/>
      <c r="LDY25" s="397"/>
      <c r="LDZ25" s="5"/>
      <c r="LEA25" s="5"/>
      <c r="LEB25" s="388"/>
      <c r="LEC25" s="387"/>
      <c r="LED25" s="387"/>
      <c r="LEE25" s="387"/>
      <c r="LEF25" s="387"/>
      <c r="LEG25" s="387"/>
      <c r="LEH25" s="387"/>
      <c r="LEI25" s="68"/>
      <c r="LEJ25" s="291"/>
      <c r="LEK25" s="68"/>
      <c r="LEL25" s="68"/>
      <c r="LEM25" s="68"/>
      <c r="LEN25" s="112"/>
      <c r="LEO25" s="112"/>
      <c r="LEP25" s="112"/>
      <c r="LFM25" s="5"/>
      <c r="LFN25" s="397"/>
      <c r="LFO25" s="397"/>
      <c r="LFP25" s="397"/>
      <c r="LFQ25" s="397"/>
      <c r="LFR25" s="397"/>
      <c r="LFS25" s="397"/>
      <c r="LFT25" s="397"/>
      <c r="LFU25" s="397"/>
      <c r="LFV25" s="397"/>
      <c r="LFW25" s="397"/>
      <c r="LFX25" s="397"/>
      <c r="LFY25" s="397"/>
      <c r="LFZ25" s="397"/>
      <c r="LGA25" s="397"/>
      <c r="LGB25" s="397"/>
      <c r="LGC25" s="397"/>
      <c r="LGD25" s="397"/>
      <c r="LGE25" s="397"/>
      <c r="LGF25" s="397"/>
      <c r="LGG25" s="397"/>
      <c r="LGH25" s="5"/>
      <c r="LGI25" s="5"/>
      <c r="LGJ25" s="388"/>
      <c r="LGK25" s="387"/>
      <c r="LGL25" s="387"/>
      <c r="LGM25" s="387"/>
      <c r="LGN25" s="387"/>
      <c r="LGO25" s="387"/>
      <c r="LGP25" s="387"/>
      <c r="LGQ25" s="68"/>
      <c r="LGR25" s="291"/>
      <c r="LGS25" s="68"/>
      <c r="LGT25" s="68"/>
      <c r="LGU25" s="68"/>
      <c r="LGV25" s="112"/>
      <c r="LGW25" s="112"/>
      <c r="LGX25" s="112"/>
      <c r="LHU25" s="5"/>
      <c r="LHV25" s="397"/>
      <c r="LHW25" s="397"/>
      <c r="LHX25" s="397"/>
      <c r="LHY25" s="397"/>
      <c r="LHZ25" s="397"/>
      <c r="LIA25" s="397"/>
      <c r="LIB25" s="397"/>
      <c r="LIC25" s="397"/>
      <c r="LID25" s="397"/>
      <c r="LIE25" s="397"/>
      <c r="LIF25" s="397"/>
      <c r="LIG25" s="397"/>
      <c r="LIH25" s="397"/>
      <c r="LII25" s="397"/>
      <c r="LIJ25" s="397"/>
      <c r="LIK25" s="397"/>
      <c r="LIL25" s="397"/>
      <c r="LIM25" s="397"/>
      <c r="LIN25" s="397"/>
      <c r="LIO25" s="397"/>
      <c r="LIP25" s="5"/>
      <c r="LIQ25" s="5"/>
      <c r="LIR25" s="388"/>
      <c r="LIS25" s="387"/>
      <c r="LIT25" s="387"/>
      <c r="LIU25" s="387"/>
      <c r="LIV25" s="387"/>
      <c r="LIW25" s="387"/>
      <c r="LIX25" s="387"/>
      <c r="LIY25" s="68"/>
      <c r="LIZ25" s="291"/>
      <c r="LJA25" s="68"/>
      <c r="LJB25" s="68"/>
      <c r="LJC25" s="68"/>
      <c r="LJD25" s="112"/>
      <c r="LJE25" s="112"/>
      <c r="LJF25" s="112"/>
      <c r="LKC25" s="5"/>
      <c r="LKD25" s="397"/>
      <c r="LKE25" s="397"/>
      <c r="LKF25" s="397"/>
      <c r="LKG25" s="397"/>
      <c r="LKH25" s="397"/>
      <c r="LKI25" s="397"/>
      <c r="LKJ25" s="397"/>
      <c r="LKK25" s="397"/>
      <c r="LKL25" s="397"/>
      <c r="LKM25" s="397"/>
      <c r="LKN25" s="397"/>
      <c r="LKO25" s="397"/>
      <c r="LKP25" s="397"/>
      <c r="LKQ25" s="397"/>
      <c r="LKR25" s="397"/>
      <c r="LKS25" s="397"/>
      <c r="LKT25" s="397"/>
      <c r="LKU25" s="397"/>
      <c r="LKV25" s="397"/>
      <c r="LKW25" s="397"/>
      <c r="LKX25" s="5"/>
      <c r="LKY25" s="5"/>
      <c r="LKZ25" s="388"/>
      <c r="LLA25" s="387"/>
      <c r="LLB25" s="387"/>
      <c r="LLC25" s="387"/>
      <c r="LLD25" s="387"/>
      <c r="LLE25" s="387"/>
      <c r="LLF25" s="387"/>
      <c r="LLG25" s="68"/>
      <c r="LLH25" s="291"/>
      <c r="LLI25" s="68"/>
      <c r="LLJ25" s="68"/>
      <c r="LLK25" s="68"/>
      <c r="LLL25" s="112"/>
      <c r="LLM25" s="112"/>
      <c r="LLN25" s="112"/>
      <c r="LMK25" s="5"/>
      <c r="LML25" s="397"/>
      <c r="LMM25" s="397"/>
      <c r="LMN25" s="397"/>
      <c r="LMO25" s="397"/>
      <c r="LMP25" s="397"/>
      <c r="LMQ25" s="397"/>
      <c r="LMR25" s="397"/>
      <c r="LMS25" s="397"/>
      <c r="LMT25" s="397"/>
      <c r="LMU25" s="397"/>
      <c r="LMV25" s="397"/>
      <c r="LMW25" s="397"/>
      <c r="LMX25" s="397"/>
      <c r="LMY25" s="397"/>
      <c r="LMZ25" s="397"/>
      <c r="LNA25" s="397"/>
      <c r="LNB25" s="397"/>
      <c r="LNC25" s="397"/>
      <c r="LND25" s="397"/>
      <c r="LNE25" s="397"/>
      <c r="LNF25" s="5"/>
      <c r="LNG25" s="5"/>
      <c r="LNH25" s="388"/>
      <c r="LNI25" s="387"/>
      <c r="LNJ25" s="387"/>
      <c r="LNK25" s="387"/>
      <c r="LNL25" s="387"/>
      <c r="LNM25" s="387"/>
      <c r="LNN25" s="387"/>
      <c r="LNO25" s="68"/>
      <c r="LNP25" s="291"/>
      <c r="LNQ25" s="68"/>
      <c r="LNR25" s="68"/>
      <c r="LNS25" s="68"/>
      <c r="LNT25" s="112"/>
      <c r="LNU25" s="112"/>
      <c r="LNV25" s="112"/>
      <c r="LOS25" s="5"/>
      <c r="LOT25" s="397"/>
      <c r="LOU25" s="397"/>
      <c r="LOV25" s="397"/>
      <c r="LOW25" s="397"/>
      <c r="LOX25" s="397"/>
      <c r="LOY25" s="397"/>
      <c r="LOZ25" s="397"/>
      <c r="LPA25" s="397"/>
      <c r="LPB25" s="397"/>
      <c r="LPC25" s="397"/>
      <c r="LPD25" s="397"/>
      <c r="LPE25" s="397"/>
      <c r="LPF25" s="397"/>
      <c r="LPG25" s="397"/>
      <c r="LPH25" s="397"/>
      <c r="LPI25" s="397"/>
      <c r="LPJ25" s="397"/>
      <c r="LPK25" s="397"/>
      <c r="LPL25" s="397"/>
      <c r="LPM25" s="397"/>
      <c r="LPN25" s="5"/>
      <c r="LPO25" s="5"/>
      <c r="LPP25" s="388"/>
      <c r="LPQ25" s="387"/>
      <c r="LPR25" s="387"/>
      <c r="LPS25" s="387"/>
      <c r="LPT25" s="387"/>
      <c r="LPU25" s="387"/>
      <c r="LPV25" s="387"/>
      <c r="LPW25" s="68"/>
      <c r="LPX25" s="291"/>
      <c r="LPY25" s="68"/>
      <c r="LPZ25" s="68"/>
      <c r="LQA25" s="68"/>
      <c r="LQB25" s="112"/>
      <c r="LQC25" s="112"/>
      <c r="LQD25" s="112"/>
      <c r="LRA25" s="5"/>
      <c r="LRB25" s="397"/>
      <c r="LRC25" s="397"/>
      <c r="LRD25" s="397"/>
      <c r="LRE25" s="397"/>
      <c r="LRF25" s="397"/>
      <c r="LRG25" s="397"/>
      <c r="LRH25" s="397"/>
      <c r="LRI25" s="397"/>
      <c r="LRJ25" s="397"/>
      <c r="LRK25" s="397"/>
      <c r="LRL25" s="397"/>
      <c r="LRM25" s="397"/>
      <c r="LRN25" s="397"/>
      <c r="LRO25" s="397"/>
      <c r="LRP25" s="397"/>
      <c r="LRQ25" s="397"/>
      <c r="LRR25" s="397"/>
      <c r="LRS25" s="397"/>
      <c r="LRT25" s="397"/>
      <c r="LRU25" s="397"/>
      <c r="LRV25" s="5"/>
      <c r="LRW25" s="5"/>
      <c r="LRX25" s="388"/>
      <c r="LRY25" s="387"/>
      <c r="LRZ25" s="387"/>
      <c r="LSA25" s="387"/>
      <c r="LSB25" s="387"/>
      <c r="LSC25" s="387"/>
      <c r="LSD25" s="387"/>
      <c r="LSE25" s="68"/>
      <c r="LSF25" s="291"/>
      <c r="LSG25" s="68"/>
      <c r="LSH25" s="68"/>
      <c r="LSI25" s="68"/>
      <c r="LSJ25" s="112"/>
      <c r="LSK25" s="112"/>
      <c r="LSL25" s="112"/>
      <c r="LTI25" s="5"/>
      <c r="LTJ25" s="397"/>
      <c r="LTK25" s="397"/>
      <c r="LTL25" s="397"/>
      <c r="LTM25" s="397"/>
      <c r="LTN25" s="397"/>
      <c r="LTO25" s="397"/>
      <c r="LTP25" s="397"/>
      <c r="LTQ25" s="397"/>
      <c r="LTR25" s="397"/>
      <c r="LTS25" s="397"/>
      <c r="LTT25" s="397"/>
      <c r="LTU25" s="397"/>
      <c r="LTV25" s="397"/>
      <c r="LTW25" s="397"/>
      <c r="LTX25" s="397"/>
      <c r="LTY25" s="397"/>
      <c r="LTZ25" s="397"/>
      <c r="LUA25" s="397"/>
      <c r="LUB25" s="397"/>
      <c r="LUC25" s="397"/>
      <c r="LUD25" s="5"/>
      <c r="LUE25" s="5"/>
      <c r="LUF25" s="388"/>
      <c r="LUG25" s="387"/>
      <c r="LUH25" s="387"/>
      <c r="LUI25" s="387"/>
      <c r="LUJ25" s="387"/>
      <c r="LUK25" s="387"/>
      <c r="LUL25" s="387"/>
      <c r="LUM25" s="68"/>
      <c r="LUN25" s="291"/>
      <c r="LUO25" s="68"/>
      <c r="LUP25" s="68"/>
      <c r="LUQ25" s="68"/>
      <c r="LUR25" s="112"/>
      <c r="LUS25" s="112"/>
      <c r="LUT25" s="112"/>
      <c r="LVQ25" s="5"/>
      <c r="LVR25" s="397"/>
      <c r="LVS25" s="397"/>
      <c r="LVT25" s="397"/>
      <c r="LVU25" s="397"/>
      <c r="LVV25" s="397"/>
      <c r="LVW25" s="397"/>
      <c r="LVX25" s="397"/>
      <c r="LVY25" s="397"/>
      <c r="LVZ25" s="397"/>
      <c r="LWA25" s="397"/>
      <c r="LWB25" s="397"/>
      <c r="LWC25" s="397"/>
      <c r="LWD25" s="397"/>
      <c r="LWE25" s="397"/>
      <c r="LWF25" s="397"/>
      <c r="LWG25" s="397"/>
      <c r="LWH25" s="397"/>
      <c r="LWI25" s="397"/>
      <c r="LWJ25" s="397"/>
      <c r="LWK25" s="397"/>
      <c r="LWL25" s="5"/>
      <c r="LWM25" s="5"/>
      <c r="LWN25" s="388"/>
      <c r="LWO25" s="387"/>
      <c r="LWP25" s="387"/>
      <c r="LWQ25" s="387"/>
      <c r="LWR25" s="387"/>
      <c r="LWS25" s="387"/>
      <c r="LWT25" s="387"/>
      <c r="LWU25" s="68"/>
      <c r="LWV25" s="291"/>
      <c r="LWW25" s="68"/>
      <c r="LWX25" s="68"/>
      <c r="LWY25" s="68"/>
      <c r="LWZ25" s="112"/>
      <c r="LXA25" s="112"/>
      <c r="LXB25" s="112"/>
      <c r="LXY25" s="5"/>
      <c r="LXZ25" s="397"/>
      <c r="LYA25" s="397"/>
      <c r="LYB25" s="397"/>
      <c r="LYC25" s="397"/>
      <c r="LYD25" s="397"/>
      <c r="LYE25" s="397"/>
      <c r="LYF25" s="397"/>
      <c r="LYG25" s="397"/>
      <c r="LYH25" s="397"/>
      <c r="LYI25" s="397"/>
      <c r="LYJ25" s="397"/>
      <c r="LYK25" s="397"/>
      <c r="LYL25" s="397"/>
      <c r="LYM25" s="397"/>
      <c r="LYN25" s="397"/>
      <c r="LYO25" s="397"/>
      <c r="LYP25" s="397"/>
      <c r="LYQ25" s="397"/>
      <c r="LYR25" s="397"/>
      <c r="LYS25" s="397"/>
      <c r="LYT25" s="5"/>
      <c r="LYU25" s="5"/>
      <c r="LYV25" s="388"/>
      <c r="LYW25" s="387"/>
      <c r="LYX25" s="387"/>
      <c r="LYY25" s="387"/>
      <c r="LYZ25" s="387"/>
      <c r="LZA25" s="387"/>
      <c r="LZB25" s="387"/>
      <c r="LZC25" s="68"/>
      <c r="LZD25" s="291"/>
      <c r="LZE25" s="68"/>
      <c r="LZF25" s="68"/>
      <c r="LZG25" s="68"/>
      <c r="LZH25" s="112"/>
      <c r="LZI25" s="112"/>
      <c r="LZJ25" s="112"/>
      <c r="MAG25" s="5"/>
      <c r="MAH25" s="397"/>
      <c r="MAI25" s="397"/>
      <c r="MAJ25" s="397"/>
      <c r="MAK25" s="397"/>
      <c r="MAL25" s="397"/>
      <c r="MAM25" s="397"/>
      <c r="MAN25" s="397"/>
      <c r="MAO25" s="397"/>
      <c r="MAP25" s="397"/>
      <c r="MAQ25" s="397"/>
      <c r="MAR25" s="397"/>
      <c r="MAS25" s="397"/>
      <c r="MAT25" s="397"/>
      <c r="MAU25" s="397"/>
      <c r="MAV25" s="397"/>
      <c r="MAW25" s="397"/>
      <c r="MAX25" s="397"/>
      <c r="MAY25" s="397"/>
      <c r="MAZ25" s="397"/>
      <c r="MBA25" s="397"/>
      <c r="MBB25" s="5"/>
      <c r="MBC25" s="5"/>
      <c r="MBD25" s="388"/>
      <c r="MBE25" s="387"/>
      <c r="MBF25" s="387"/>
      <c r="MBG25" s="387"/>
      <c r="MBH25" s="387"/>
      <c r="MBI25" s="387"/>
      <c r="MBJ25" s="387"/>
      <c r="MBK25" s="68"/>
      <c r="MBL25" s="291"/>
      <c r="MBM25" s="68"/>
      <c r="MBN25" s="68"/>
      <c r="MBO25" s="68"/>
      <c r="MBP25" s="112"/>
      <c r="MBQ25" s="112"/>
      <c r="MBR25" s="112"/>
      <c r="MCO25" s="5"/>
      <c r="MCP25" s="397"/>
      <c r="MCQ25" s="397"/>
      <c r="MCR25" s="397"/>
      <c r="MCS25" s="397"/>
      <c r="MCT25" s="397"/>
      <c r="MCU25" s="397"/>
      <c r="MCV25" s="397"/>
      <c r="MCW25" s="397"/>
      <c r="MCX25" s="397"/>
      <c r="MCY25" s="397"/>
      <c r="MCZ25" s="397"/>
      <c r="MDA25" s="397"/>
      <c r="MDB25" s="397"/>
      <c r="MDC25" s="397"/>
      <c r="MDD25" s="397"/>
      <c r="MDE25" s="397"/>
      <c r="MDF25" s="397"/>
      <c r="MDG25" s="397"/>
      <c r="MDH25" s="397"/>
      <c r="MDI25" s="397"/>
      <c r="MDJ25" s="5"/>
      <c r="MDK25" s="5"/>
      <c r="MDL25" s="388"/>
      <c r="MDM25" s="387"/>
      <c r="MDN25" s="387"/>
      <c r="MDO25" s="387"/>
      <c r="MDP25" s="387"/>
      <c r="MDQ25" s="387"/>
      <c r="MDR25" s="387"/>
      <c r="MDS25" s="68"/>
      <c r="MDT25" s="291"/>
      <c r="MDU25" s="68"/>
      <c r="MDV25" s="68"/>
      <c r="MDW25" s="68"/>
      <c r="MDX25" s="112"/>
      <c r="MDY25" s="112"/>
      <c r="MDZ25" s="112"/>
      <c r="MEW25" s="5"/>
      <c r="MEX25" s="397"/>
      <c r="MEY25" s="397"/>
      <c r="MEZ25" s="397"/>
      <c r="MFA25" s="397"/>
      <c r="MFB25" s="397"/>
      <c r="MFC25" s="397"/>
      <c r="MFD25" s="397"/>
      <c r="MFE25" s="397"/>
      <c r="MFF25" s="397"/>
      <c r="MFG25" s="397"/>
      <c r="MFH25" s="397"/>
      <c r="MFI25" s="397"/>
      <c r="MFJ25" s="397"/>
      <c r="MFK25" s="397"/>
      <c r="MFL25" s="397"/>
      <c r="MFM25" s="397"/>
      <c r="MFN25" s="397"/>
      <c r="MFO25" s="397"/>
      <c r="MFP25" s="397"/>
      <c r="MFQ25" s="397"/>
      <c r="MFR25" s="5"/>
      <c r="MFS25" s="5"/>
      <c r="MFT25" s="388"/>
      <c r="MFU25" s="387"/>
      <c r="MFV25" s="387"/>
      <c r="MFW25" s="387"/>
      <c r="MFX25" s="387"/>
      <c r="MFY25" s="387"/>
      <c r="MFZ25" s="387"/>
      <c r="MGA25" s="68"/>
      <c r="MGB25" s="291"/>
      <c r="MGC25" s="68"/>
      <c r="MGD25" s="68"/>
      <c r="MGE25" s="68"/>
      <c r="MGF25" s="112"/>
      <c r="MGG25" s="112"/>
      <c r="MGH25" s="112"/>
      <c r="MHE25" s="5"/>
      <c r="MHF25" s="397"/>
      <c r="MHG25" s="397"/>
      <c r="MHH25" s="397"/>
      <c r="MHI25" s="397"/>
      <c r="MHJ25" s="397"/>
      <c r="MHK25" s="397"/>
      <c r="MHL25" s="397"/>
      <c r="MHM25" s="397"/>
      <c r="MHN25" s="397"/>
      <c r="MHO25" s="397"/>
      <c r="MHP25" s="397"/>
      <c r="MHQ25" s="397"/>
      <c r="MHR25" s="397"/>
      <c r="MHS25" s="397"/>
      <c r="MHT25" s="397"/>
      <c r="MHU25" s="397"/>
      <c r="MHV25" s="397"/>
      <c r="MHW25" s="397"/>
      <c r="MHX25" s="397"/>
      <c r="MHY25" s="397"/>
      <c r="MHZ25" s="5"/>
      <c r="MIA25" s="5"/>
      <c r="MIB25" s="388"/>
      <c r="MIC25" s="387"/>
      <c r="MID25" s="387"/>
      <c r="MIE25" s="387"/>
      <c r="MIF25" s="387"/>
      <c r="MIG25" s="387"/>
      <c r="MIH25" s="387"/>
      <c r="MII25" s="68"/>
      <c r="MIJ25" s="291"/>
      <c r="MIK25" s="68"/>
      <c r="MIL25" s="68"/>
      <c r="MIM25" s="68"/>
      <c r="MIN25" s="112"/>
      <c r="MIO25" s="112"/>
      <c r="MIP25" s="112"/>
      <c r="MJM25" s="5"/>
      <c r="MJN25" s="397"/>
      <c r="MJO25" s="397"/>
      <c r="MJP25" s="397"/>
      <c r="MJQ25" s="397"/>
      <c r="MJR25" s="397"/>
      <c r="MJS25" s="397"/>
      <c r="MJT25" s="397"/>
      <c r="MJU25" s="397"/>
      <c r="MJV25" s="397"/>
      <c r="MJW25" s="397"/>
      <c r="MJX25" s="397"/>
      <c r="MJY25" s="397"/>
      <c r="MJZ25" s="397"/>
      <c r="MKA25" s="397"/>
      <c r="MKB25" s="397"/>
      <c r="MKC25" s="397"/>
      <c r="MKD25" s="397"/>
      <c r="MKE25" s="397"/>
      <c r="MKF25" s="397"/>
      <c r="MKG25" s="397"/>
      <c r="MKH25" s="5"/>
      <c r="MKI25" s="5"/>
      <c r="MKJ25" s="388"/>
      <c r="MKK25" s="387"/>
      <c r="MKL25" s="387"/>
      <c r="MKM25" s="387"/>
      <c r="MKN25" s="387"/>
      <c r="MKO25" s="387"/>
      <c r="MKP25" s="387"/>
      <c r="MKQ25" s="68"/>
      <c r="MKR25" s="291"/>
      <c r="MKS25" s="68"/>
      <c r="MKT25" s="68"/>
      <c r="MKU25" s="68"/>
      <c r="MKV25" s="112"/>
      <c r="MKW25" s="112"/>
      <c r="MKX25" s="112"/>
      <c r="MLU25" s="5"/>
      <c r="MLV25" s="397"/>
      <c r="MLW25" s="397"/>
      <c r="MLX25" s="397"/>
      <c r="MLY25" s="397"/>
      <c r="MLZ25" s="397"/>
      <c r="MMA25" s="397"/>
      <c r="MMB25" s="397"/>
      <c r="MMC25" s="397"/>
      <c r="MMD25" s="397"/>
      <c r="MME25" s="397"/>
      <c r="MMF25" s="397"/>
      <c r="MMG25" s="397"/>
      <c r="MMH25" s="397"/>
      <c r="MMI25" s="397"/>
      <c r="MMJ25" s="397"/>
      <c r="MMK25" s="397"/>
      <c r="MML25" s="397"/>
      <c r="MMM25" s="397"/>
      <c r="MMN25" s="397"/>
      <c r="MMO25" s="397"/>
      <c r="MMP25" s="5"/>
      <c r="MMQ25" s="5"/>
      <c r="MMR25" s="388"/>
      <c r="MMS25" s="387"/>
      <c r="MMT25" s="387"/>
      <c r="MMU25" s="387"/>
      <c r="MMV25" s="387"/>
      <c r="MMW25" s="387"/>
      <c r="MMX25" s="387"/>
      <c r="MMY25" s="68"/>
      <c r="MMZ25" s="291"/>
      <c r="MNA25" s="68"/>
      <c r="MNB25" s="68"/>
      <c r="MNC25" s="68"/>
      <c r="MND25" s="112"/>
      <c r="MNE25" s="112"/>
      <c r="MNF25" s="112"/>
      <c r="MOC25" s="5"/>
      <c r="MOD25" s="397"/>
      <c r="MOE25" s="397"/>
      <c r="MOF25" s="397"/>
      <c r="MOG25" s="397"/>
      <c r="MOH25" s="397"/>
      <c r="MOI25" s="397"/>
      <c r="MOJ25" s="397"/>
      <c r="MOK25" s="397"/>
      <c r="MOL25" s="397"/>
      <c r="MOM25" s="397"/>
      <c r="MON25" s="397"/>
      <c r="MOO25" s="397"/>
      <c r="MOP25" s="397"/>
      <c r="MOQ25" s="397"/>
      <c r="MOR25" s="397"/>
      <c r="MOS25" s="397"/>
      <c r="MOT25" s="397"/>
      <c r="MOU25" s="397"/>
      <c r="MOV25" s="397"/>
      <c r="MOW25" s="397"/>
      <c r="MOX25" s="5"/>
      <c r="MOY25" s="5"/>
      <c r="MOZ25" s="388"/>
      <c r="MPA25" s="387"/>
      <c r="MPB25" s="387"/>
      <c r="MPC25" s="387"/>
      <c r="MPD25" s="387"/>
      <c r="MPE25" s="387"/>
      <c r="MPF25" s="387"/>
      <c r="MPG25" s="68"/>
      <c r="MPH25" s="291"/>
      <c r="MPI25" s="68"/>
      <c r="MPJ25" s="68"/>
      <c r="MPK25" s="68"/>
      <c r="MPL25" s="112"/>
      <c r="MPM25" s="112"/>
      <c r="MPN25" s="112"/>
      <c r="MQK25" s="5"/>
      <c r="MQL25" s="397"/>
      <c r="MQM25" s="397"/>
      <c r="MQN25" s="397"/>
      <c r="MQO25" s="397"/>
      <c r="MQP25" s="397"/>
      <c r="MQQ25" s="397"/>
      <c r="MQR25" s="397"/>
      <c r="MQS25" s="397"/>
      <c r="MQT25" s="397"/>
      <c r="MQU25" s="397"/>
      <c r="MQV25" s="397"/>
      <c r="MQW25" s="397"/>
      <c r="MQX25" s="397"/>
      <c r="MQY25" s="397"/>
      <c r="MQZ25" s="397"/>
      <c r="MRA25" s="397"/>
      <c r="MRB25" s="397"/>
      <c r="MRC25" s="397"/>
      <c r="MRD25" s="397"/>
      <c r="MRE25" s="397"/>
      <c r="MRF25" s="5"/>
      <c r="MRG25" s="5"/>
      <c r="MRH25" s="388"/>
      <c r="MRI25" s="387"/>
      <c r="MRJ25" s="387"/>
      <c r="MRK25" s="387"/>
      <c r="MRL25" s="387"/>
      <c r="MRM25" s="387"/>
      <c r="MRN25" s="387"/>
      <c r="MRO25" s="68"/>
      <c r="MRP25" s="291"/>
      <c r="MRQ25" s="68"/>
      <c r="MRR25" s="68"/>
      <c r="MRS25" s="68"/>
      <c r="MRT25" s="112"/>
      <c r="MRU25" s="112"/>
      <c r="MRV25" s="112"/>
      <c r="MSS25" s="5"/>
      <c r="MST25" s="397"/>
      <c r="MSU25" s="397"/>
      <c r="MSV25" s="397"/>
      <c r="MSW25" s="397"/>
      <c r="MSX25" s="397"/>
      <c r="MSY25" s="397"/>
      <c r="MSZ25" s="397"/>
      <c r="MTA25" s="397"/>
      <c r="MTB25" s="397"/>
      <c r="MTC25" s="397"/>
      <c r="MTD25" s="397"/>
      <c r="MTE25" s="397"/>
      <c r="MTF25" s="397"/>
      <c r="MTG25" s="397"/>
      <c r="MTH25" s="397"/>
      <c r="MTI25" s="397"/>
      <c r="MTJ25" s="397"/>
      <c r="MTK25" s="397"/>
      <c r="MTL25" s="397"/>
      <c r="MTM25" s="397"/>
      <c r="MTN25" s="5"/>
      <c r="MTO25" s="5"/>
      <c r="MTP25" s="388"/>
      <c r="MTQ25" s="387"/>
      <c r="MTR25" s="387"/>
      <c r="MTS25" s="387"/>
      <c r="MTT25" s="387"/>
      <c r="MTU25" s="387"/>
      <c r="MTV25" s="387"/>
      <c r="MTW25" s="68"/>
      <c r="MTX25" s="291"/>
      <c r="MTY25" s="68"/>
      <c r="MTZ25" s="68"/>
      <c r="MUA25" s="68"/>
      <c r="MUB25" s="112"/>
      <c r="MUC25" s="112"/>
      <c r="MUD25" s="112"/>
      <c r="MVA25" s="5"/>
      <c r="MVB25" s="397"/>
      <c r="MVC25" s="397"/>
      <c r="MVD25" s="397"/>
      <c r="MVE25" s="397"/>
      <c r="MVF25" s="397"/>
      <c r="MVG25" s="397"/>
      <c r="MVH25" s="397"/>
      <c r="MVI25" s="397"/>
      <c r="MVJ25" s="397"/>
      <c r="MVK25" s="397"/>
      <c r="MVL25" s="397"/>
      <c r="MVM25" s="397"/>
      <c r="MVN25" s="397"/>
      <c r="MVO25" s="397"/>
      <c r="MVP25" s="397"/>
      <c r="MVQ25" s="397"/>
      <c r="MVR25" s="397"/>
      <c r="MVS25" s="397"/>
      <c r="MVT25" s="397"/>
      <c r="MVU25" s="397"/>
      <c r="MVV25" s="5"/>
      <c r="MVW25" s="5"/>
      <c r="MVX25" s="388"/>
      <c r="MVY25" s="387"/>
      <c r="MVZ25" s="387"/>
      <c r="MWA25" s="387"/>
      <c r="MWB25" s="387"/>
      <c r="MWC25" s="387"/>
      <c r="MWD25" s="387"/>
      <c r="MWE25" s="68"/>
      <c r="MWF25" s="291"/>
      <c r="MWG25" s="68"/>
      <c r="MWH25" s="68"/>
      <c r="MWI25" s="68"/>
      <c r="MWJ25" s="112"/>
      <c r="MWK25" s="112"/>
      <c r="MWL25" s="112"/>
      <c r="MXI25" s="5"/>
      <c r="MXJ25" s="397"/>
      <c r="MXK25" s="397"/>
      <c r="MXL25" s="397"/>
      <c r="MXM25" s="397"/>
      <c r="MXN25" s="397"/>
      <c r="MXO25" s="397"/>
      <c r="MXP25" s="397"/>
      <c r="MXQ25" s="397"/>
      <c r="MXR25" s="397"/>
      <c r="MXS25" s="397"/>
      <c r="MXT25" s="397"/>
      <c r="MXU25" s="397"/>
      <c r="MXV25" s="397"/>
      <c r="MXW25" s="397"/>
      <c r="MXX25" s="397"/>
      <c r="MXY25" s="397"/>
      <c r="MXZ25" s="397"/>
      <c r="MYA25" s="397"/>
      <c r="MYB25" s="397"/>
      <c r="MYC25" s="397"/>
      <c r="MYD25" s="5"/>
      <c r="MYE25" s="5"/>
      <c r="MYF25" s="388"/>
      <c r="MYG25" s="387"/>
      <c r="MYH25" s="387"/>
      <c r="MYI25" s="387"/>
      <c r="MYJ25" s="387"/>
      <c r="MYK25" s="387"/>
      <c r="MYL25" s="387"/>
      <c r="MYM25" s="68"/>
      <c r="MYN25" s="291"/>
      <c r="MYO25" s="68"/>
      <c r="MYP25" s="68"/>
      <c r="MYQ25" s="68"/>
      <c r="MYR25" s="112"/>
      <c r="MYS25" s="112"/>
      <c r="MYT25" s="112"/>
      <c r="MZQ25" s="5"/>
      <c r="MZR25" s="397"/>
      <c r="MZS25" s="397"/>
      <c r="MZT25" s="397"/>
      <c r="MZU25" s="397"/>
      <c r="MZV25" s="397"/>
      <c r="MZW25" s="397"/>
      <c r="MZX25" s="397"/>
      <c r="MZY25" s="397"/>
      <c r="MZZ25" s="397"/>
      <c r="NAA25" s="397"/>
      <c r="NAB25" s="397"/>
      <c r="NAC25" s="397"/>
      <c r="NAD25" s="397"/>
      <c r="NAE25" s="397"/>
      <c r="NAF25" s="397"/>
      <c r="NAG25" s="397"/>
      <c r="NAH25" s="397"/>
      <c r="NAI25" s="397"/>
      <c r="NAJ25" s="397"/>
      <c r="NAK25" s="397"/>
      <c r="NAL25" s="5"/>
      <c r="NAM25" s="5"/>
      <c r="NAN25" s="388"/>
      <c r="NAO25" s="387"/>
      <c r="NAP25" s="387"/>
      <c r="NAQ25" s="387"/>
      <c r="NAR25" s="387"/>
      <c r="NAS25" s="387"/>
      <c r="NAT25" s="387"/>
      <c r="NAU25" s="68"/>
      <c r="NAV25" s="291"/>
      <c r="NAW25" s="68"/>
      <c r="NAX25" s="68"/>
      <c r="NAY25" s="68"/>
      <c r="NAZ25" s="112"/>
      <c r="NBA25" s="112"/>
      <c r="NBB25" s="112"/>
      <c r="NBY25" s="5"/>
      <c r="NBZ25" s="397"/>
      <c r="NCA25" s="397"/>
      <c r="NCB25" s="397"/>
      <c r="NCC25" s="397"/>
      <c r="NCD25" s="397"/>
      <c r="NCE25" s="397"/>
      <c r="NCF25" s="397"/>
      <c r="NCG25" s="397"/>
      <c r="NCH25" s="397"/>
      <c r="NCI25" s="397"/>
      <c r="NCJ25" s="397"/>
      <c r="NCK25" s="397"/>
      <c r="NCL25" s="397"/>
      <c r="NCM25" s="397"/>
      <c r="NCN25" s="397"/>
      <c r="NCO25" s="397"/>
      <c r="NCP25" s="397"/>
      <c r="NCQ25" s="397"/>
      <c r="NCR25" s="397"/>
      <c r="NCS25" s="397"/>
      <c r="NCT25" s="5"/>
      <c r="NCU25" s="5"/>
      <c r="NCV25" s="388"/>
      <c r="NCW25" s="387"/>
      <c r="NCX25" s="387"/>
      <c r="NCY25" s="387"/>
      <c r="NCZ25" s="387"/>
      <c r="NDA25" s="387"/>
      <c r="NDB25" s="387"/>
      <c r="NDC25" s="68"/>
      <c r="NDD25" s="291"/>
      <c r="NDE25" s="68"/>
      <c r="NDF25" s="68"/>
      <c r="NDG25" s="68"/>
      <c r="NDH25" s="112"/>
      <c r="NDI25" s="112"/>
      <c r="NDJ25" s="112"/>
      <c r="NEG25" s="5"/>
      <c r="NEH25" s="397"/>
      <c r="NEI25" s="397"/>
      <c r="NEJ25" s="397"/>
      <c r="NEK25" s="397"/>
      <c r="NEL25" s="397"/>
      <c r="NEM25" s="397"/>
      <c r="NEN25" s="397"/>
      <c r="NEO25" s="397"/>
      <c r="NEP25" s="397"/>
      <c r="NEQ25" s="397"/>
      <c r="NER25" s="397"/>
      <c r="NES25" s="397"/>
      <c r="NET25" s="397"/>
      <c r="NEU25" s="397"/>
      <c r="NEV25" s="397"/>
      <c r="NEW25" s="397"/>
      <c r="NEX25" s="397"/>
      <c r="NEY25" s="397"/>
      <c r="NEZ25" s="397"/>
      <c r="NFA25" s="397"/>
      <c r="NFB25" s="5"/>
      <c r="NFC25" s="5"/>
      <c r="NFD25" s="388"/>
      <c r="NFE25" s="387"/>
      <c r="NFF25" s="387"/>
      <c r="NFG25" s="387"/>
      <c r="NFH25" s="387"/>
      <c r="NFI25" s="387"/>
      <c r="NFJ25" s="387"/>
      <c r="NFK25" s="68"/>
      <c r="NFL25" s="291"/>
      <c r="NFM25" s="68"/>
      <c r="NFN25" s="68"/>
      <c r="NFO25" s="68"/>
      <c r="NFP25" s="112"/>
      <c r="NFQ25" s="112"/>
      <c r="NFR25" s="112"/>
      <c r="NGO25" s="5"/>
      <c r="NGP25" s="397"/>
      <c r="NGQ25" s="397"/>
      <c r="NGR25" s="397"/>
      <c r="NGS25" s="397"/>
      <c r="NGT25" s="397"/>
      <c r="NGU25" s="397"/>
      <c r="NGV25" s="397"/>
      <c r="NGW25" s="397"/>
      <c r="NGX25" s="397"/>
      <c r="NGY25" s="397"/>
      <c r="NGZ25" s="397"/>
      <c r="NHA25" s="397"/>
      <c r="NHB25" s="397"/>
      <c r="NHC25" s="397"/>
      <c r="NHD25" s="397"/>
      <c r="NHE25" s="397"/>
      <c r="NHF25" s="397"/>
      <c r="NHG25" s="397"/>
      <c r="NHH25" s="397"/>
      <c r="NHI25" s="397"/>
      <c r="NHJ25" s="5"/>
      <c r="NHK25" s="5"/>
      <c r="NHL25" s="388"/>
      <c r="NHM25" s="387"/>
      <c r="NHN25" s="387"/>
      <c r="NHO25" s="387"/>
      <c r="NHP25" s="387"/>
      <c r="NHQ25" s="387"/>
      <c r="NHR25" s="387"/>
      <c r="NHS25" s="68"/>
      <c r="NHT25" s="291"/>
      <c r="NHU25" s="68"/>
      <c r="NHV25" s="68"/>
      <c r="NHW25" s="68"/>
      <c r="NHX25" s="112"/>
      <c r="NHY25" s="112"/>
      <c r="NHZ25" s="112"/>
      <c r="NIW25" s="5"/>
      <c r="NIX25" s="397"/>
      <c r="NIY25" s="397"/>
      <c r="NIZ25" s="397"/>
      <c r="NJA25" s="397"/>
      <c r="NJB25" s="397"/>
      <c r="NJC25" s="397"/>
      <c r="NJD25" s="397"/>
      <c r="NJE25" s="397"/>
      <c r="NJF25" s="397"/>
      <c r="NJG25" s="397"/>
      <c r="NJH25" s="397"/>
      <c r="NJI25" s="397"/>
      <c r="NJJ25" s="397"/>
      <c r="NJK25" s="397"/>
      <c r="NJL25" s="397"/>
      <c r="NJM25" s="397"/>
      <c r="NJN25" s="397"/>
      <c r="NJO25" s="397"/>
      <c r="NJP25" s="397"/>
      <c r="NJQ25" s="397"/>
      <c r="NJR25" s="5"/>
      <c r="NJS25" s="5"/>
      <c r="NJT25" s="388"/>
      <c r="NJU25" s="387"/>
      <c r="NJV25" s="387"/>
      <c r="NJW25" s="387"/>
      <c r="NJX25" s="387"/>
      <c r="NJY25" s="387"/>
      <c r="NJZ25" s="387"/>
      <c r="NKA25" s="68"/>
      <c r="NKB25" s="291"/>
      <c r="NKC25" s="68"/>
      <c r="NKD25" s="68"/>
      <c r="NKE25" s="68"/>
      <c r="NKF25" s="112"/>
      <c r="NKG25" s="112"/>
      <c r="NKH25" s="112"/>
      <c r="NLE25" s="5"/>
      <c r="NLF25" s="397"/>
      <c r="NLG25" s="397"/>
      <c r="NLH25" s="397"/>
      <c r="NLI25" s="397"/>
      <c r="NLJ25" s="397"/>
      <c r="NLK25" s="397"/>
      <c r="NLL25" s="397"/>
      <c r="NLM25" s="397"/>
      <c r="NLN25" s="397"/>
      <c r="NLO25" s="397"/>
      <c r="NLP25" s="397"/>
      <c r="NLQ25" s="397"/>
      <c r="NLR25" s="397"/>
      <c r="NLS25" s="397"/>
      <c r="NLT25" s="397"/>
      <c r="NLU25" s="397"/>
      <c r="NLV25" s="397"/>
      <c r="NLW25" s="397"/>
      <c r="NLX25" s="397"/>
      <c r="NLY25" s="397"/>
      <c r="NLZ25" s="5"/>
      <c r="NMA25" s="5"/>
      <c r="NMB25" s="388"/>
      <c r="NMC25" s="387"/>
      <c r="NMD25" s="387"/>
      <c r="NME25" s="387"/>
      <c r="NMF25" s="387"/>
      <c r="NMG25" s="387"/>
      <c r="NMH25" s="387"/>
      <c r="NMI25" s="68"/>
      <c r="NMJ25" s="291"/>
      <c r="NMK25" s="68"/>
      <c r="NML25" s="68"/>
      <c r="NMM25" s="68"/>
      <c r="NMN25" s="112"/>
      <c r="NMO25" s="112"/>
      <c r="NMP25" s="112"/>
      <c r="NNM25" s="5"/>
      <c r="NNN25" s="397"/>
      <c r="NNO25" s="397"/>
      <c r="NNP25" s="397"/>
      <c r="NNQ25" s="397"/>
      <c r="NNR25" s="397"/>
      <c r="NNS25" s="397"/>
      <c r="NNT25" s="397"/>
      <c r="NNU25" s="397"/>
      <c r="NNV25" s="397"/>
      <c r="NNW25" s="397"/>
      <c r="NNX25" s="397"/>
      <c r="NNY25" s="397"/>
      <c r="NNZ25" s="397"/>
      <c r="NOA25" s="397"/>
      <c r="NOB25" s="397"/>
      <c r="NOC25" s="397"/>
      <c r="NOD25" s="397"/>
      <c r="NOE25" s="397"/>
      <c r="NOF25" s="397"/>
      <c r="NOG25" s="397"/>
      <c r="NOH25" s="5"/>
      <c r="NOI25" s="5"/>
      <c r="NOJ25" s="388"/>
      <c r="NOK25" s="387"/>
      <c r="NOL25" s="387"/>
      <c r="NOM25" s="387"/>
      <c r="NON25" s="387"/>
      <c r="NOO25" s="387"/>
      <c r="NOP25" s="387"/>
      <c r="NOQ25" s="68"/>
      <c r="NOR25" s="291"/>
      <c r="NOS25" s="68"/>
      <c r="NOT25" s="68"/>
      <c r="NOU25" s="68"/>
      <c r="NOV25" s="112"/>
      <c r="NOW25" s="112"/>
      <c r="NOX25" s="112"/>
      <c r="NPU25" s="5"/>
      <c r="NPV25" s="397"/>
      <c r="NPW25" s="397"/>
      <c r="NPX25" s="397"/>
      <c r="NPY25" s="397"/>
      <c r="NPZ25" s="397"/>
      <c r="NQA25" s="397"/>
      <c r="NQB25" s="397"/>
      <c r="NQC25" s="397"/>
      <c r="NQD25" s="397"/>
      <c r="NQE25" s="397"/>
      <c r="NQF25" s="397"/>
      <c r="NQG25" s="397"/>
      <c r="NQH25" s="397"/>
      <c r="NQI25" s="397"/>
      <c r="NQJ25" s="397"/>
      <c r="NQK25" s="397"/>
      <c r="NQL25" s="397"/>
      <c r="NQM25" s="397"/>
      <c r="NQN25" s="397"/>
      <c r="NQO25" s="397"/>
      <c r="NQP25" s="5"/>
      <c r="NQQ25" s="5"/>
      <c r="NQR25" s="388"/>
      <c r="NQS25" s="387"/>
      <c r="NQT25" s="387"/>
      <c r="NQU25" s="387"/>
      <c r="NQV25" s="387"/>
      <c r="NQW25" s="387"/>
      <c r="NQX25" s="387"/>
      <c r="NQY25" s="68"/>
      <c r="NQZ25" s="291"/>
      <c r="NRA25" s="68"/>
      <c r="NRB25" s="68"/>
      <c r="NRC25" s="68"/>
      <c r="NRD25" s="112"/>
      <c r="NRE25" s="112"/>
      <c r="NRF25" s="112"/>
      <c r="NSC25" s="5"/>
      <c r="NSD25" s="397"/>
      <c r="NSE25" s="397"/>
      <c r="NSF25" s="397"/>
      <c r="NSG25" s="397"/>
      <c r="NSH25" s="397"/>
      <c r="NSI25" s="397"/>
      <c r="NSJ25" s="397"/>
      <c r="NSK25" s="397"/>
      <c r="NSL25" s="397"/>
      <c r="NSM25" s="397"/>
      <c r="NSN25" s="397"/>
      <c r="NSO25" s="397"/>
      <c r="NSP25" s="397"/>
      <c r="NSQ25" s="397"/>
      <c r="NSR25" s="397"/>
      <c r="NSS25" s="397"/>
      <c r="NST25" s="397"/>
      <c r="NSU25" s="397"/>
      <c r="NSV25" s="397"/>
      <c r="NSW25" s="397"/>
      <c r="NSX25" s="5"/>
      <c r="NSY25" s="5"/>
      <c r="NSZ25" s="388"/>
      <c r="NTA25" s="387"/>
      <c r="NTB25" s="387"/>
      <c r="NTC25" s="387"/>
      <c r="NTD25" s="387"/>
      <c r="NTE25" s="387"/>
      <c r="NTF25" s="387"/>
      <c r="NTG25" s="68"/>
      <c r="NTH25" s="291"/>
      <c r="NTI25" s="68"/>
      <c r="NTJ25" s="68"/>
      <c r="NTK25" s="68"/>
      <c r="NTL25" s="112"/>
      <c r="NTM25" s="112"/>
      <c r="NTN25" s="112"/>
      <c r="NUK25" s="5"/>
      <c r="NUL25" s="397"/>
      <c r="NUM25" s="397"/>
      <c r="NUN25" s="397"/>
      <c r="NUO25" s="397"/>
      <c r="NUP25" s="397"/>
      <c r="NUQ25" s="397"/>
      <c r="NUR25" s="397"/>
      <c r="NUS25" s="397"/>
      <c r="NUT25" s="397"/>
      <c r="NUU25" s="397"/>
      <c r="NUV25" s="397"/>
      <c r="NUW25" s="397"/>
      <c r="NUX25" s="397"/>
      <c r="NUY25" s="397"/>
      <c r="NUZ25" s="397"/>
      <c r="NVA25" s="397"/>
      <c r="NVB25" s="397"/>
      <c r="NVC25" s="397"/>
      <c r="NVD25" s="397"/>
      <c r="NVE25" s="397"/>
      <c r="NVF25" s="5"/>
      <c r="NVG25" s="5"/>
      <c r="NVH25" s="388"/>
      <c r="NVI25" s="387"/>
      <c r="NVJ25" s="387"/>
      <c r="NVK25" s="387"/>
      <c r="NVL25" s="387"/>
      <c r="NVM25" s="387"/>
      <c r="NVN25" s="387"/>
      <c r="NVO25" s="68"/>
      <c r="NVP25" s="291"/>
      <c r="NVQ25" s="68"/>
      <c r="NVR25" s="68"/>
      <c r="NVS25" s="68"/>
      <c r="NVT25" s="112"/>
      <c r="NVU25" s="112"/>
      <c r="NVV25" s="112"/>
      <c r="NWS25" s="5"/>
      <c r="NWT25" s="397"/>
      <c r="NWU25" s="397"/>
      <c r="NWV25" s="397"/>
      <c r="NWW25" s="397"/>
      <c r="NWX25" s="397"/>
      <c r="NWY25" s="397"/>
      <c r="NWZ25" s="397"/>
      <c r="NXA25" s="397"/>
      <c r="NXB25" s="397"/>
      <c r="NXC25" s="397"/>
      <c r="NXD25" s="397"/>
      <c r="NXE25" s="397"/>
      <c r="NXF25" s="397"/>
      <c r="NXG25" s="397"/>
      <c r="NXH25" s="397"/>
      <c r="NXI25" s="397"/>
      <c r="NXJ25" s="397"/>
      <c r="NXK25" s="397"/>
      <c r="NXL25" s="397"/>
      <c r="NXM25" s="397"/>
      <c r="NXN25" s="5"/>
      <c r="NXO25" s="5"/>
      <c r="NXP25" s="388"/>
      <c r="NXQ25" s="387"/>
      <c r="NXR25" s="387"/>
      <c r="NXS25" s="387"/>
      <c r="NXT25" s="387"/>
      <c r="NXU25" s="387"/>
      <c r="NXV25" s="387"/>
      <c r="NXW25" s="68"/>
      <c r="NXX25" s="291"/>
      <c r="NXY25" s="68"/>
      <c r="NXZ25" s="68"/>
      <c r="NYA25" s="68"/>
      <c r="NYB25" s="112"/>
      <c r="NYC25" s="112"/>
      <c r="NYD25" s="112"/>
      <c r="NZA25" s="5"/>
      <c r="NZB25" s="397"/>
      <c r="NZC25" s="397"/>
      <c r="NZD25" s="397"/>
      <c r="NZE25" s="397"/>
      <c r="NZF25" s="397"/>
      <c r="NZG25" s="397"/>
      <c r="NZH25" s="397"/>
      <c r="NZI25" s="397"/>
      <c r="NZJ25" s="397"/>
      <c r="NZK25" s="397"/>
      <c r="NZL25" s="397"/>
      <c r="NZM25" s="397"/>
      <c r="NZN25" s="397"/>
      <c r="NZO25" s="397"/>
      <c r="NZP25" s="397"/>
      <c r="NZQ25" s="397"/>
      <c r="NZR25" s="397"/>
      <c r="NZS25" s="397"/>
      <c r="NZT25" s="397"/>
      <c r="NZU25" s="397"/>
      <c r="NZV25" s="5"/>
      <c r="NZW25" s="5"/>
      <c r="NZX25" s="388"/>
      <c r="NZY25" s="387"/>
      <c r="NZZ25" s="387"/>
      <c r="OAA25" s="387"/>
      <c r="OAB25" s="387"/>
      <c r="OAC25" s="387"/>
      <c r="OAD25" s="387"/>
      <c r="OAE25" s="68"/>
      <c r="OAF25" s="291"/>
      <c r="OAG25" s="68"/>
      <c r="OAH25" s="68"/>
      <c r="OAI25" s="68"/>
      <c r="OAJ25" s="112"/>
      <c r="OAK25" s="112"/>
      <c r="OAL25" s="112"/>
      <c r="OBI25" s="5"/>
      <c r="OBJ25" s="397"/>
      <c r="OBK25" s="397"/>
      <c r="OBL25" s="397"/>
      <c r="OBM25" s="397"/>
      <c r="OBN25" s="397"/>
      <c r="OBO25" s="397"/>
      <c r="OBP25" s="397"/>
      <c r="OBQ25" s="397"/>
      <c r="OBR25" s="397"/>
      <c r="OBS25" s="397"/>
      <c r="OBT25" s="397"/>
      <c r="OBU25" s="397"/>
      <c r="OBV25" s="397"/>
      <c r="OBW25" s="397"/>
      <c r="OBX25" s="397"/>
      <c r="OBY25" s="397"/>
      <c r="OBZ25" s="397"/>
      <c r="OCA25" s="397"/>
      <c r="OCB25" s="397"/>
      <c r="OCC25" s="397"/>
      <c r="OCD25" s="5"/>
      <c r="OCE25" s="5"/>
      <c r="OCF25" s="388"/>
      <c r="OCG25" s="387"/>
      <c r="OCH25" s="387"/>
      <c r="OCI25" s="387"/>
      <c r="OCJ25" s="387"/>
      <c r="OCK25" s="387"/>
      <c r="OCL25" s="387"/>
      <c r="OCM25" s="68"/>
      <c r="OCN25" s="291"/>
      <c r="OCO25" s="68"/>
      <c r="OCP25" s="68"/>
      <c r="OCQ25" s="68"/>
      <c r="OCR25" s="112"/>
      <c r="OCS25" s="112"/>
      <c r="OCT25" s="112"/>
      <c r="ODQ25" s="5"/>
      <c r="ODR25" s="397"/>
      <c r="ODS25" s="397"/>
      <c r="ODT25" s="397"/>
      <c r="ODU25" s="397"/>
      <c r="ODV25" s="397"/>
      <c r="ODW25" s="397"/>
      <c r="ODX25" s="397"/>
      <c r="ODY25" s="397"/>
      <c r="ODZ25" s="397"/>
      <c r="OEA25" s="397"/>
      <c r="OEB25" s="397"/>
      <c r="OEC25" s="397"/>
      <c r="OED25" s="397"/>
      <c r="OEE25" s="397"/>
      <c r="OEF25" s="397"/>
      <c r="OEG25" s="397"/>
      <c r="OEH25" s="397"/>
      <c r="OEI25" s="397"/>
      <c r="OEJ25" s="397"/>
      <c r="OEK25" s="397"/>
      <c r="OEL25" s="5"/>
      <c r="OEM25" s="5"/>
      <c r="OEN25" s="388"/>
      <c r="OEO25" s="387"/>
      <c r="OEP25" s="387"/>
      <c r="OEQ25" s="387"/>
      <c r="OER25" s="387"/>
      <c r="OES25" s="387"/>
      <c r="OET25" s="387"/>
      <c r="OEU25" s="68"/>
      <c r="OEV25" s="291"/>
      <c r="OEW25" s="68"/>
      <c r="OEX25" s="68"/>
      <c r="OEY25" s="68"/>
      <c r="OEZ25" s="112"/>
      <c r="OFA25" s="112"/>
      <c r="OFB25" s="112"/>
      <c r="OFY25" s="5"/>
      <c r="OFZ25" s="397"/>
      <c r="OGA25" s="397"/>
      <c r="OGB25" s="397"/>
      <c r="OGC25" s="397"/>
      <c r="OGD25" s="397"/>
      <c r="OGE25" s="397"/>
      <c r="OGF25" s="397"/>
      <c r="OGG25" s="397"/>
      <c r="OGH25" s="397"/>
      <c r="OGI25" s="397"/>
      <c r="OGJ25" s="397"/>
      <c r="OGK25" s="397"/>
      <c r="OGL25" s="397"/>
      <c r="OGM25" s="397"/>
      <c r="OGN25" s="397"/>
      <c r="OGO25" s="397"/>
      <c r="OGP25" s="397"/>
      <c r="OGQ25" s="397"/>
      <c r="OGR25" s="397"/>
      <c r="OGS25" s="397"/>
      <c r="OGT25" s="5"/>
      <c r="OGU25" s="5"/>
      <c r="OGV25" s="388"/>
      <c r="OGW25" s="387"/>
      <c r="OGX25" s="387"/>
      <c r="OGY25" s="387"/>
      <c r="OGZ25" s="387"/>
      <c r="OHA25" s="387"/>
      <c r="OHB25" s="387"/>
      <c r="OHC25" s="68"/>
      <c r="OHD25" s="291"/>
      <c r="OHE25" s="68"/>
      <c r="OHF25" s="68"/>
      <c r="OHG25" s="68"/>
      <c r="OHH25" s="112"/>
      <c r="OHI25" s="112"/>
      <c r="OHJ25" s="112"/>
      <c r="OIG25" s="5"/>
      <c r="OIH25" s="397"/>
      <c r="OII25" s="397"/>
      <c r="OIJ25" s="397"/>
      <c r="OIK25" s="397"/>
      <c r="OIL25" s="397"/>
      <c r="OIM25" s="397"/>
      <c r="OIN25" s="397"/>
      <c r="OIO25" s="397"/>
      <c r="OIP25" s="397"/>
      <c r="OIQ25" s="397"/>
      <c r="OIR25" s="397"/>
      <c r="OIS25" s="397"/>
      <c r="OIT25" s="397"/>
      <c r="OIU25" s="397"/>
      <c r="OIV25" s="397"/>
      <c r="OIW25" s="397"/>
      <c r="OIX25" s="397"/>
      <c r="OIY25" s="397"/>
      <c r="OIZ25" s="397"/>
      <c r="OJA25" s="397"/>
      <c r="OJB25" s="5"/>
      <c r="OJC25" s="5"/>
      <c r="OJD25" s="388"/>
      <c r="OJE25" s="387"/>
      <c r="OJF25" s="387"/>
      <c r="OJG25" s="387"/>
      <c r="OJH25" s="387"/>
      <c r="OJI25" s="387"/>
      <c r="OJJ25" s="387"/>
      <c r="OJK25" s="68"/>
      <c r="OJL25" s="291"/>
      <c r="OJM25" s="68"/>
      <c r="OJN25" s="68"/>
      <c r="OJO25" s="68"/>
      <c r="OJP25" s="112"/>
      <c r="OJQ25" s="112"/>
      <c r="OJR25" s="112"/>
      <c r="OKO25" s="5"/>
      <c r="OKP25" s="397"/>
      <c r="OKQ25" s="397"/>
      <c r="OKR25" s="397"/>
      <c r="OKS25" s="397"/>
      <c r="OKT25" s="397"/>
      <c r="OKU25" s="397"/>
      <c r="OKV25" s="397"/>
      <c r="OKW25" s="397"/>
      <c r="OKX25" s="397"/>
      <c r="OKY25" s="397"/>
      <c r="OKZ25" s="397"/>
      <c r="OLA25" s="397"/>
      <c r="OLB25" s="397"/>
      <c r="OLC25" s="397"/>
      <c r="OLD25" s="397"/>
      <c r="OLE25" s="397"/>
      <c r="OLF25" s="397"/>
      <c r="OLG25" s="397"/>
      <c r="OLH25" s="397"/>
      <c r="OLI25" s="397"/>
      <c r="OLJ25" s="5"/>
      <c r="OLK25" s="5"/>
      <c r="OLL25" s="388"/>
      <c r="OLM25" s="387"/>
      <c r="OLN25" s="387"/>
      <c r="OLO25" s="387"/>
      <c r="OLP25" s="387"/>
      <c r="OLQ25" s="387"/>
      <c r="OLR25" s="387"/>
      <c r="OLS25" s="68"/>
      <c r="OLT25" s="291"/>
      <c r="OLU25" s="68"/>
      <c r="OLV25" s="68"/>
      <c r="OLW25" s="68"/>
      <c r="OLX25" s="112"/>
      <c r="OLY25" s="112"/>
      <c r="OLZ25" s="112"/>
      <c r="OMW25" s="5"/>
      <c r="OMX25" s="397"/>
      <c r="OMY25" s="397"/>
      <c r="OMZ25" s="397"/>
      <c r="ONA25" s="397"/>
      <c r="ONB25" s="397"/>
      <c r="ONC25" s="397"/>
      <c r="OND25" s="397"/>
      <c r="ONE25" s="397"/>
      <c r="ONF25" s="397"/>
      <c r="ONG25" s="397"/>
      <c r="ONH25" s="397"/>
      <c r="ONI25" s="397"/>
      <c r="ONJ25" s="397"/>
      <c r="ONK25" s="397"/>
      <c r="ONL25" s="397"/>
      <c r="ONM25" s="397"/>
      <c r="ONN25" s="397"/>
      <c r="ONO25" s="397"/>
      <c r="ONP25" s="397"/>
      <c r="ONQ25" s="397"/>
      <c r="ONR25" s="5"/>
      <c r="ONS25" s="5"/>
      <c r="ONT25" s="388"/>
      <c r="ONU25" s="387"/>
      <c r="ONV25" s="387"/>
      <c r="ONW25" s="387"/>
      <c r="ONX25" s="387"/>
      <c r="ONY25" s="387"/>
      <c r="ONZ25" s="387"/>
      <c r="OOA25" s="68"/>
      <c r="OOB25" s="291"/>
      <c r="OOC25" s="68"/>
      <c r="OOD25" s="68"/>
      <c r="OOE25" s="68"/>
      <c r="OOF25" s="112"/>
      <c r="OOG25" s="112"/>
      <c r="OOH25" s="112"/>
      <c r="OPE25" s="5"/>
      <c r="OPF25" s="397"/>
      <c r="OPG25" s="397"/>
      <c r="OPH25" s="397"/>
      <c r="OPI25" s="397"/>
      <c r="OPJ25" s="397"/>
      <c r="OPK25" s="397"/>
      <c r="OPL25" s="397"/>
      <c r="OPM25" s="397"/>
      <c r="OPN25" s="397"/>
      <c r="OPO25" s="397"/>
      <c r="OPP25" s="397"/>
      <c r="OPQ25" s="397"/>
      <c r="OPR25" s="397"/>
      <c r="OPS25" s="397"/>
      <c r="OPT25" s="397"/>
      <c r="OPU25" s="397"/>
      <c r="OPV25" s="397"/>
      <c r="OPW25" s="397"/>
      <c r="OPX25" s="397"/>
      <c r="OPY25" s="397"/>
      <c r="OPZ25" s="5"/>
      <c r="OQA25" s="5"/>
      <c r="OQB25" s="388"/>
      <c r="OQC25" s="387"/>
      <c r="OQD25" s="387"/>
      <c r="OQE25" s="387"/>
      <c r="OQF25" s="387"/>
      <c r="OQG25" s="387"/>
      <c r="OQH25" s="387"/>
      <c r="OQI25" s="68"/>
      <c r="OQJ25" s="291"/>
      <c r="OQK25" s="68"/>
      <c r="OQL25" s="68"/>
      <c r="OQM25" s="68"/>
      <c r="OQN25" s="112"/>
      <c r="OQO25" s="112"/>
      <c r="OQP25" s="112"/>
      <c r="ORM25" s="5"/>
      <c r="ORN25" s="397"/>
      <c r="ORO25" s="397"/>
      <c r="ORP25" s="397"/>
      <c r="ORQ25" s="397"/>
      <c r="ORR25" s="397"/>
      <c r="ORS25" s="397"/>
      <c r="ORT25" s="397"/>
      <c r="ORU25" s="397"/>
      <c r="ORV25" s="397"/>
      <c r="ORW25" s="397"/>
      <c r="ORX25" s="397"/>
      <c r="ORY25" s="397"/>
      <c r="ORZ25" s="397"/>
      <c r="OSA25" s="397"/>
      <c r="OSB25" s="397"/>
      <c r="OSC25" s="397"/>
      <c r="OSD25" s="397"/>
      <c r="OSE25" s="397"/>
      <c r="OSF25" s="397"/>
      <c r="OSG25" s="397"/>
      <c r="OSH25" s="5"/>
      <c r="OSI25" s="5"/>
      <c r="OSJ25" s="388"/>
      <c r="OSK25" s="387"/>
      <c r="OSL25" s="387"/>
      <c r="OSM25" s="387"/>
      <c r="OSN25" s="387"/>
      <c r="OSO25" s="387"/>
      <c r="OSP25" s="387"/>
      <c r="OSQ25" s="68"/>
      <c r="OSR25" s="291"/>
      <c r="OSS25" s="68"/>
      <c r="OST25" s="68"/>
      <c r="OSU25" s="68"/>
      <c r="OSV25" s="112"/>
      <c r="OSW25" s="112"/>
      <c r="OSX25" s="112"/>
      <c r="OTU25" s="5"/>
      <c r="OTV25" s="397"/>
      <c r="OTW25" s="397"/>
      <c r="OTX25" s="397"/>
      <c r="OTY25" s="397"/>
      <c r="OTZ25" s="397"/>
      <c r="OUA25" s="397"/>
      <c r="OUB25" s="397"/>
      <c r="OUC25" s="397"/>
      <c r="OUD25" s="397"/>
      <c r="OUE25" s="397"/>
      <c r="OUF25" s="397"/>
      <c r="OUG25" s="397"/>
      <c r="OUH25" s="397"/>
      <c r="OUI25" s="397"/>
      <c r="OUJ25" s="397"/>
      <c r="OUK25" s="397"/>
      <c r="OUL25" s="397"/>
      <c r="OUM25" s="397"/>
      <c r="OUN25" s="397"/>
      <c r="OUO25" s="397"/>
      <c r="OUP25" s="5"/>
      <c r="OUQ25" s="5"/>
      <c r="OUR25" s="388"/>
      <c r="OUS25" s="387"/>
      <c r="OUT25" s="387"/>
      <c r="OUU25" s="387"/>
      <c r="OUV25" s="387"/>
      <c r="OUW25" s="387"/>
      <c r="OUX25" s="387"/>
      <c r="OUY25" s="68"/>
      <c r="OUZ25" s="291"/>
      <c r="OVA25" s="68"/>
      <c r="OVB25" s="68"/>
      <c r="OVC25" s="68"/>
      <c r="OVD25" s="112"/>
      <c r="OVE25" s="112"/>
      <c r="OVF25" s="112"/>
      <c r="OWC25" s="5"/>
      <c r="OWD25" s="397"/>
      <c r="OWE25" s="397"/>
      <c r="OWF25" s="397"/>
      <c r="OWG25" s="397"/>
      <c r="OWH25" s="397"/>
      <c r="OWI25" s="397"/>
      <c r="OWJ25" s="397"/>
      <c r="OWK25" s="397"/>
      <c r="OWL25" s="397"/>
      <c r="OWM25" s="397"/>
      <c r="OWN25" s="397"/>
      <c r="OWO25" s="397"/>
      <c r="OWP25" s="397"/>
      <c r="OWQ25" s="397"/>
      <c r="OWR25" s="397"/>
      <c r="OWS25" s="397"/>
      <c r="OWT25" s="397"/>
      <c r="OWU25" s="397"/>
      <c r="OWV25" s="397"/>
      <c r="OWW25" s="397"/>
      <c r="OWX25" s="5"/>
      <c r="OWY25" s="5"/>
      <c r="OWZ25" s="388"/>
      <c r="OXA25" s="387"/>
      <c r="OXB25" s="387"/>
      <c r="OXC25" s="387"/>
      <c r="OXD25" s="387"/>
      <c r="OXE25" s="387"/>
      <c r="OXF25" s="387"/>
      <c r="OXG25" s="68"/>
      <c r="OXH25" s="291"/>
      <c r="OXI25" s="68"/>
      <c r="OXJ25" s="68"/>
      <c r="OXK25" s="68"/>
      <c r="OXL25" s="112"/>
      <c r="OXM25" s="112"/>
      <c r="OXN25" s="112"/>
      <c r="OYK25" s="5"/>
      <c r="OYL25" s="397"/>
      <c r="OYM25" s="397"/>
      <c r="OYN25" s="397"/>
      <c r="OYO25" s="397"/>
      <c r="OYP25" s="397"/>
      <c r="OYQ25" s="397"/>
      <c r="OYR25" s="397"/>
      <c r="OYS25" s="397"/>
      <c r="OYT25" s="397"/>
      <c r="OYU25" s="397"/>
      <c r="OYV25" s="397"/>
      <c r="OYW25" s="397"/>
      <c r="OYX25" s="397"/>
      <c r="OYY25" s="397"/>
      <c r="OYZ25" s="397"/>
      <c r="OZA25" s="397"/>
      <c r="OZB25" s="397"/>
      <c r="OZC25" s="397"/>
      <c r="OZD25" s="397"/>
      <c r="OZE25" s="397"/>
      <c r="OZF25" s="5"/>
      <c r="OZG25" s="5"/>
      <c r="OZH25" s="388"/>
      <c r="OZI25" s="387"/>
      <c r="OZJ25" s="387"/>
      <c r="OZK25" s="387"/>
      <c r="OZL25" s="387"/>
      <c r="OZM25" s="387"/>
      <c r="OZN25" s="387"/>
      <c r="OZO25" s="68"/>
      <c r="OZP25" s="291"/>
      <c r="OZQ25" s="68"/>
      <c r="OZR25" s="68"/>
      <c r="OZS25" s="68"/>
      <c r="OZT25" s="112"/>
      <c r="OZU25" s="112"/>
      <c r="OZV25" s="112"/>
      <c r="PAS25" s="5"/>
      <c r="PAT25" s="397"/>
      <c r="PAU25" s="397"/>
      <c r="PAV25" s="397"/>
      <c r="PAW25" s="397"/>
      <c r="PAX25" s="397"/>
      <c r="PAY25" s="397"/>
      <c r="PAZ25" s="397"/>
      <c r="PBA25" s="397"/>
      <c r="PBB25" s="397"/>
      <c r="PBC25" s="397"/>
      <c r="PBD25" s="397"/>
      <c r="PBE25" s="397"/>
      <c r="PBF25" s="397"/>
      <c r="PBG25" s="397"/>
      <c r="PBH25" s="397"/>
      <c r="PBI25" s="397"/>
      <c r="PBJ25" s="397"/>
      <c r="PBK25" s="397"/>
      <c r="PBL25" s="397"/>
      <c r="PBM25" s="397"/>
      <c r="PBN25" s="5"/>
      <c r="PBO25" s="5"/>
      <c r="PBP25" s="388"/>
      <c r="PBQ25" s="387"/>
      <c r="PBR25" s="387"/>
      <c r="PBS25" s="387"/>
      <c r="PBT25" s="387"/>
      <c r="PBU25" s="387"/>
      <c r="PBV25" s="387"/>
      <c r="PBW25" s="68"/>
      <c r="PBX25" s="291"/>
      <c r="PBY25" s="68"/>
      <c r="PBZ25" s="68"/>
      <c r="PCA25" s="68"/>
      <c r="PCB25" s="112"/>
      <c r="PCC25" s="112"/>
      <c r="PCD25" s="112"/>
      <c r="PDA25" s="5"/>
      <c r="PDB25" s="397"/>
      <c r="PDC25" s="397"/>
      <c r="PDD25" s="397"/>
      <c r="PDE25" s="397"/>
      <c r="PDF25" s="397"/>
      <c r="PDG25" s="397"/>
      <c r="PDH25" s="397"/>
      <c r="PDI25" s="397"/>
      <c r="PDJ25" s="397"/>
      <c r="PDK25" s="397"/>
      <c r="PDL25" s="397"/>
      <c r="PDM25" s="397"/>
      <c r="PDN25" s="397"/>
      <c r="PDO25" s="397"/>
      <c r="PDP25" s="397"/>
      <c r="PDQ25" s="397"/>
      <c r="PDR25" s="397"/>
      <c r="PDS25" s="397"/>
      <c r="PDT25" s="397"/>
      <c r="PDU25" s="397"/>
      <c r="PDV25" s="5"/>
      <c r="PDW25" s="5"/>
      <c r="PDX25" s="388"/>
      <c r="PDY25" s="387"/>
      <c r="PDZ25" s="387"/>
      <c r="PEA25" s="387"/>
      <c r="PEB25" s="387"/>
      <c r="PEC25" s="387"/>
      <c r="PED25" s="387"/>
      <c r="PEE25" s="68"/>
      <c r="PEF25" s="291"/>
      <c r="PEG25" s="68"/>
      <c r="PEH25" s="68"/>
      <c r="PEI25" s="68"/>
      <c r="PEJ25" s="112"/>
      <c r="PEK25" s="112"/>
      <c r="PEL25" s="112"/>
      <c r="PFI25" s="5"/>
      <c r="PFJ25" s="397"/>
      <c r="PFK25" s="397"/>
      <c r="PFL25" s="397"/>
      <c r="PFM25" s="397"/>
      <c r="PFN25" s="397"/>
      <c r="PFO25" s="397"/>
      <c r="PFP25" s="397"/>
      <c r="PFQ25" s="397"/>
      <c r="PFR25" s="397"/>
      <c r="PFS25" s="397"/>
      <c r="PFT25" s="397"/>
      <c r="PFU25" s="397"/>
      <c r="PFV25" s="397"/>
      <c r="PFW25" s="397"/>
      <c r="PFX25" s="397"/>
      <c r="PFY25" s="397"/>
      <c r="PFZ25" s="397"/>
      <c r="PGA25" s="397"/>
      <c r="PGB25" s="397"/>
      <c r="PGC25" s="397"/>
      <c r="PGD25" s="5"/>
      <c r="PGE25" s="5"/>
      <c r="PGF25" s="388"/>
      <c r="PGG25" s="387"/>
      <c r="PGH25" s="387"/>
      <c r="PGI25" s="387"/>
      <c r="PGJ25" s="387"/>
      <c r="PGK25" s="387"/>
      <c r="PGL25" s="387"/>
      <c r="PGM25" s="68"/>
      <c r="PGN25" s="291"/>
      <c r="PGO25" s="68"/>
      <c r="PGP25" s="68"/>
      <c r="PGQ25" s="68"/>
      <c r="PGR25" s="112"/>
      <c r="PGS25" s="112"/>
      <c r="PGT25" s="112"/>
      <c r="PHQ25" s="5"/>
      <c r="PHR25" s="397"/>
      <c r="PHS25" s="397"/>
      <c r="PHT25" s="397"/>
      <c r="PHU25" s="397"/>
      <c r="PHV25" s="397"/>
      <c r="PHW25" s="397"/>
      <c r="PHX25" s="397"/>
      <c r="PHY25" s="397"/>
      <c r="PHZ25" s="397"/>
      <c r="PIA25" s="397"/>
      <c r="PIB25" s="397"/>
      <c r="PIC25" s="397"/>
      <c r="PID25" s="397"/>
      <c r="PIE25" s="397"/>
      <c r="PIF25" s="397"/>
      <c r="PIG25" s="397"/>
      <c r="PIH25" s="397"/>
      <c r="PII25" s="397"/>
      <c r="PIJ25" s="397"/>
      <c r="PIK25" s="397"/>
      <c r="PIL25" s="5"/>
      <c r="PIM25" s="5"/>
      <c r="PIN25" s="388"/>
      <c r="PIO25" s="387"/>
      <c r="PIP25" s="387"/>
      <c r="PIQ25" s="387"/>
      <c r="PIR25" s="387"/>
      <c r="PIS25" s="387"/>
      <c r="PIT25" s="387"/>
      <c r="PIU25" s="68"/>
      <c r="PIV25" s="291"/>
      <c r="PIW25" s="68"/>
      <c r="PIX25" s="68"/>
      <c r="PIY25" s="68"/>
      <c r="PIZ25" s="112"/>
      <c r="PJA25" s="112"/>
      <c r="PJB25" s="112"/>
      <c r="PJY25" s="5"/>
      <c r="PJZ25" s="397"/>
      <c r="PKA25" s="397"/>
      <c r="PKB25" s="397"/>
      <c r="PKC25" s="397"/>
      <c r="PKD25" s="397"/>
      <c r="PKE25" s="397"/>
      <c r="PKF25" s="397"/>
      <c r="PKG25" s="397"/>
      <c r="PKH25" s="397"/>
      <c r="PKI25" s="397"/>
      <c r="PKJ25" s="397"/>
      <c r="PKK25" s="397"/>
      <c r="PKL25" s="397"/>
      <c r="PKM25" s="397"/>
      <c r="PKN25" s="397"/>
      <c r="PKO25" s="397"/>
      <c r="PKP25" s="397"/>
      <c r="PKQ25" s="397"/>
      <c r="PKR25" s="397"/>
      <c r="PKS25" s="397"/>
      <c r="PKT25" s="5"/>
      <c r="PKU25" s="5"/>
      <c r="PKV25" s="388"/>
      <c r="PKW25" s="387"/>
      <c r="PKX25" s="387"/>
      <c r="PKY25" s="387"/>
      <c r="PKZ25" s="387"/>
      <c r="PLA25" s="387"/>
      <c r="PLB25" s="387"/>
      <c r="PLC25" s="68"/>
      <c r="PLD25" s="291"/>
      <c r="PLE25" s="68"/>
      <c r="PLF25" s="68"/>
      <c r="PLG25" s="68"/>
      <c r="PLH25" s="112"/>
      <c r="PLI25" s="112"/>
      <c r="PLJ25" s="112"/>
      <c r="PMG25" s="5"/>
      <c r="PMH25" s="397"/>
      <c r="PMI25" s="397"/>
      <c r="PMJ25" s="397"/>
      <c r="PMK25" s="397"/>
      <c r="PML25" s="397"/>
      <c r="PMM25" s="397"/>
      <c r="PMN25" s="397"/>
      <c r="PMO25" s="397"/>
      <c r="PMP25" s="397"/>
      <c r="PMQ25" s="397"/>
      <c r="PMR25" s="397"/>
      <c r="PMS25" s="397"/>
      <c r="PMT25" s="397"/>
      <c r="PMU25" s="397"/>
      <c r="PMV25" s="397"/>
      <c r="PMW25" s="397"/>
      <c r="PMX25" s="397"/>
      <c r="PMY25" s="397"/>
      <c r="PMZ25" s="397"/>
      <c r="PNA25" s="397"/>
      <c r="PNB25" s="5"/>
      <c r="PNC25" s="5"/>
      <c r="PND25" s="388"/>
      <c r="PNE25" s="387"/>
      <c r="PNF25" s="387"/>
      <c r="PNG25" s="387"/>
      <c r="PNH25" s="387"/>
      <c r="PNI25" s="387"/>
      <c r="PNJ25" s="387"/>
      <c r="PNK25" s="68"/>
      <c r="PNL25" s="291"/>
      <c r="PNM25" s="68"/>
      <c r="PNN25" s="68"/>
      <c r="PNO25" s="68"/>
      <c r="PNP25" s="112"/>
      <c r="PNQ25" s="112"/>
      <c r="PNR25" s="112"/>
      <c r="POO25" s="5"/>
      <c r="POP25" s="397"/>
      <c r="POQ25" s="397"/>
      <c r="POR25" s="397"/>
      <c r="POS25" s="397"/>
      <c r="POT25" s="397"/>
      <c r="POU25" s="397"/>
      <c r="POV25" s="397"/>
      <c r="POW25" s="397"/>
      <c r="POX25" s="397"/>
      <c r="POY25" s="397"/>
      <c r="POZ25" s="397"/>
      <c r="PPA25" s="397"/>
      <c r="PPB25" s="397"/>
      <c r="PPC25" s="397"/>
      <c r="PPD25" s="397"/>
      <c r="PPE25" s="397"/>
      <c r="PPF25" s="397"/>
      <c r="PPG25" s="397"/>
      <c r="PPH25" s="397"/>
      <c r="PPI25" s="397"/>
      <c r="PPJ25" s="5"/>
      <c r="PPK25" s="5"/>
      <c r="PPL25" s="388"/>
      <c r="PPM25" s="387"/>
      <c r="PPN25" s="387"/>
      <c r="PPO25" s="387"/>
      <c r="PPP25" s="387"/>
      <c r="PPQ25" s="387"/>
      <c r="PPR25" s="387"/>
      <c r="PPS25" s="68"/>
      <c r="PPT25" s="291"/>
      <c r="PPU25" s="68"/>
      <c r="PPV25" s="68"/>
      <c r="PPW25" s="68"/>
      <c r="PPX25" s="112"/>
      <c r="PPY25" s="112"/>
      <c r="PPZ25" s="112"/>
      <c r="PQW25" s="5"/>
      <c r="PQX25" s="397"/>
      <c r="PQY25" s="397"/>
      <c r="PQZ25" s="397"/>
      <c r="PRA25" s="397"/>
      <c r="PRB25" s="397"/>
      <c r="PRC25" s="397"/>
      <c r="PRD25" s="397"/>
      <c r="PRE25" s="397"/>
      <c r="PRF25" s="397"/>
      <c r="PRG25" s="397"/>
      <c r="PRH25" s="397"/>
      <c r="PRI25" s="397"/>
      <c r="PRJ25" s="397"/>
      <c r="PRK25" s="397"/>
      <c r="PRL25" s="397"/>
      <c r="PRM25" s="397"/>
      <c r="PRN25" s="397"/>
      <c r="PRO25" s="397"/>
      <c r="PRP25" s="397"/>
      <c r="PRQ25" s="397"/>
      <c r="PRR25" s="5"/>
      <c r="PRS25" s="5"/>
      <c r="PRT25" s="388"/>
      <c r="PRU25" s="387"/>
      <c r="PRV25" s="387"/>
      <c r="PRW25" s="387"/>
      <c r="PRX25" s="387"/>
      <c r="PRY25" s="387"/>
      <c r="PRZ25" s="387"/>
      <c r="PSA25" s="68"/>
      <c r="PSB25" s="291"/>
      <c r="PSC25" s="68"/>
      <c r="PSD25" s="68"/>
      <c r="PSE25" s="68"/>
      <c r="PSF25" s="112"/>
      <c r="PSG25" s="112"/>
      <c r="PSH25" s="112"/>
      <c r="PTE25" s="5"/>
      <c r="PTF25" s="397"/>
      <c r="PTG25" s="397"/>
      <c r="PTH25" s="397"/>
      <c r="PTI25" s="397"/>
      <c r="PTJ25" s="397"/>
      <c r="PTK25" s="397"/>
      <c r="PTL25" s="397"/>
      <c r="PTM25" s="397"/>
      <c r="PTN25" s="397"/>
      <c r="PTO25" s="397"/>
      <c r="PTP25" s="397"/>
      <c r="PTQ25" s="397"/>
      <c r="PTR25" s="397"/>
      <c r="PTS25" s="397"/>
      <c r="PTT25" s="397"/>
      <c r="PTU25" s="397"/>
      <c r="PTV25" s="397"/>
      <c r="PTW25" s="397"/>
      <c r="PTX25" s="397"/>
      <c r="PTY25" s="397"/>
      <c r="PTZ25" s="5"/>
      <c r="PUA25" s="5"/>
      <c r="PUB25" s="388"/>
      <c r="PUC25" s="387"/>
      <c r="PUD25" s="387"/>
      <c r="PUE25" s="387"/>
      <c r="PUF25" s="387"/>
      <c r="PUG25" s="387"/>
      <c r="PUH25" s="387"/>
      <c r="PUI25" s="68"/>
      <c r="PUJ25" s="291"/>
      <c r="PUK25" s="68"/>
      <c r="PUL25" s="68"/>
      <c r="PUM25" s="68"/>
      <c r="PUN25" s="112"/>
      <c r="PUO25" s="112"/>
      <c r="PUP25" s="112"/>
      <c r="PVM25" s="5"/>
      <c r="PVN25" s="397"/>
      <c r="PVO25" s="397"/>
      <c r="PVP25" s="397"/>
      <c r="PVQ25" s="397"/>
      <c r="PVR25" s="397"/>
      <c r="PVS25" s="397"/>
      <c r="PVT25" s="397"/>
      <c r="PVU25" s="397"/>
      <c r="PVV25" s="397"/>
      <c r="PVW25" s="397"/>
      <c r="PVX25" s="397"/>
      <c r="PVY25" s="397"/>
      <c r="PVZ25" s="397"/>
      <c r="PWA25" s="397"/>
      <c r="PWB25" s="397"/>
      <c r="PWC25" s="397"/>
      <c r="PWD25" s="397"/>
      <c r="PWE25" s="397"/>
      <c r="PWF25" s="397"/>
      <c r="PWG25" s="397"/>
      <c r="PWH25" s="5"/>
      <c r="PWI25" s="5"/>
      <c r="PWJ25" s="388"/>
      <c r="PWK25" s="387"/>
      <c r="PWL25" s="387"/>
      <c r="PWM25" s="387"/>
      <c r="PWN25" s="387"/>
      <c r="PWO25" s="387"/>
      <c r="PWP25" s="387"/>
      <c r="PWQ25" s="68"/>
      <c r="PWR25" s="291"/>
      <c r="PWS25" s="68"/>
      <c r="PWT25" s="68"/>
      <c r="PWU25" s="68"/>
      <c r="PWV25" s="112"/>
      <c r="PWW25" s="112"/>
      <c r="PWX25" s="112"/>
      <c r="PXU25" s="5"/>
      <c r="PXV25" s="397"/>
      <c r="PXW25" s="397"/>
      <c r="PXX25" s="397"/>
      <c r="PXY25" s="397"/>
      <c r="PXZ25" s="397"/>
      <c r="PYA25" s="397"/>
      <c r="PYB25" s="397"/>
      <c r="PYC25" s="397"/>
      <c r="PYD25" s="397"/>
      <c r="PYE25" s="397"/>
      <c r="PYF25" s="397"/>
      <c r="PYG25" s="397"/>
      <c r="PYH25" s="397"/>
      <c r="PYI25" s="397"/>
      <c r="PYJ25" s="397"/>
      <c r="PYK25" s="397"/>
      <c r="PYL25" s="397"/>
      <c r="PYM25" s="397"/>
      <c r="PYN25" s="397"/>
      <c r="PYO25" s="397"/>
      <c r="PYP25" s="5"/>
      <c r="PYQ25" s="5"/>
      <c r="PYR25" s="388"/>
      <c r="PYS25" s="387"/>
      <c r="PYT25" s="387"/>
      <c r="PYU25" s="387"/>
      <c r="PYV25" s="387"/>
      <c r="PYW25" s="387"/>
      <c r="PYX25" s="387"/>
      <c r="PYY25" s="68"/>
      <c r="PYZ25" s="291"/>
      <c r="PZA25" s="68"/>
      <c r="PZB25" s="68"/>
      <c r="PZC25" s="68"/>
      <c r="PZD25" s="112"/>
      <c r="PZE25" s="112"/>
      <c r="PZF25" s="112"/>
      <c r="QAC25" s="5"/>
      <c r="QAD25" s="397"/>
      <c r="QAE25" s="397"/>
      <c r="QAF25" s="397"/>
      <c r="QAG25" s="397"/>
      <c r="QAH25" s="397"/>
      <c r="QAI25" s="397"/>
      <c r="QAJ25" s="397"/>
      <c r="QAK25" s="397"/>
      <c r="QAL25" s="397"/>
      <c r="QAM25" s="397"/>
      <c r="QAN25" s="397"/>
      <c r="QAO25" s="397"/>
      <c r="QAP25" s="397"/>
      <c r="QAQ25" s="397"/>
      <c r="QAR25" s="397"/>
      <c r="QAS25" s="397"/>
      <c r="QAT25" s="397"/>
      <c r="QAU25" s="397"/>
      <c r="QAV25" s="397"/>
      <c r="QAW25" s="397"/>
      <c r="QAX25" s="5"/>
      <c r="QAY25" s="5"/>
      <c r="QAZ25" s="388"/>
      <c r="QBA25" s="387"/>
      <c r="QBB25" s="387"/>
      <c r="QBC25" s="387"/>
      <c r="QBD25" s="387"/>
      <c r="QBE25" s="387"/>
      <c r="QBF25" s="387"/>
      <c r="QBG25" s="68"/>
      <c r="QBH25" s="291"/>
      <c r="QBI25" s="68"/>
      <c r="QBJ25" s="68"/>
      <c r="QBK25" s="68"/>
      <c r="QBL25" s="112"/>
      <c r="QBM25" s="112"/>
      <c r="QBN25" s="112"/>
      <c r="QCK25" s="5"/>
      <c r="QCL25" s="397"/>
      <c r="QCM25" s="397"/>
      <c r="QCN25" s="397"/>
      <c r="QCO25" s="397"/>
      <c r="QCP25" s="397"/>
      <c r="QCQ25" s="397"/>
      <c r="QCR25" s="397"/>
      <c r="QCS25" s="397"/>
      <c r="QCT25" s="397"/>
      <c r="QCU25" s="397"/>
      <c r="QCV25" s="397"/>
      <c r="QCW25" s="397"/>
      <c r="QCX25" s="397"/>
      <c r="QCY25" s="397"/>
      <c r="QCZ25" s="397"/>
      <c r="QDA25" s="397"/>
      <c r="QDB25" s="397"/>
      <c r="QDC25" s="397"/>
      <c r="QDD25" s="397"/>
      <c r="QDE25" s="397"/>
      <c r="QDF25" s="5"/>
      <c r="QDG25" s="5"/>
      <c r="QDH25" s="388"/>
      <c r="QDI25" s="387"/>
      <c r="QDJ25" s="387"/>
      <c r="QDK25" s="387"/>
      <c r="QDL25" s="387"/>
      <c r="QDM25" s="387"/>
      <c r="QDN25" s="387"/>
      <c r="QDO25" s="68"/>
      <c r="QDP25" s="291"/>
      <c r="QDQ25" s="68"/>
      <c r="QDR25" s="68"/>
      <c r="QDS25" s="68"/>
      <c r="QDT25" s="112"/>
      <c r="QDU25" s="112"/>
      <c r="QDV25" s="112"/>
      <c r="QES25" s="5"/>
      <c r="QET25" s="397"/>
      <c r="QEU25" s="397"/>
      <c r="QEV25" s="397"/>
      <c r="QEW25" s="397"/>
      <c r="QEX25" s="397"/>
      <c r="QEY25" s="397"/>
      <c r="QEZ25" s="397"/>
      <c r="QFA25" s="397"/>
      <c r="QFB25" s="397"/>
      <c r="QFC25" s="397"/>
      <c r="QFD25" s="397"/>
      <c r="QFE25" s="397"/>
      <c r="QFF25" s="397"/>
      <c r="QFG25" s="397"/>
      <c r="QFH25" s="397"/>
      <c r="QFI25" s="397"/>
      <c r="QFJ25" s="397"/>
      <c r="QFK25" s="397"/>
      <c r="QFL25" s="397"/>
      <c r="QFM25" s="397"/>
      <c r="QFN25" s="5"/>
      <c r="QFO25" s="5"/>
      <c r="QFP25" s="388"/>
      <c r="QFQ25" s="387"/>
      <c r="QFR25" s="387"/>
      <c r="QFS25" s="387"/>
      <c r="QFT25" s="387"/>
      <c r="QFU25" s="387"/>
      <c r="QFV25" s="387"/>
      <c r="QFW25" s="68"/>
      <c r="QFX25" s="291"/>
      <c r="QFY25" s="68"/>
      <c r="QFZ25" s="68"/>
      <c r="QGA25" s="68"/>
      <c r="QGB25" s="112"/>
      <c r="QGC25" s="112"/>
      <c r="QGD25" s="112"/>
      <c r="QHA25" s="5"/>
      <c r="QHB25" s="397"/>
      <c r="QHC25" s="397"/>
      <c r="QHD25" s="397"/>
      <c r="QHE25" s="397"/>
      <c r="QHF25" s="397"/>
      <c r="QHG25" s="397"/>
      <c r="QHH25" s="397"/>
      <c r="QHI25" s="397"/>
      <c r="QHJ25" s="397"/>
      <c r="QHK25" s="397"/>
      <c r="QHL25" s="397"/>
      <c r="QHM25" s="397"/>
      <c r="QHN25" s="397"/>
      <c r="QHO25" s="397"/>
      <c r="QHP25" s="397"/>
      <c r="QHQ25" s="397"/>
      <c r="QHR25" s="397"/>
      <c r="QHS25" s="397"/>
      <c r="QHT25" s="397"/>
      <c r="QHU25" s="397"/>
      <c r="QHV25" s="5"/>
      <c r="QHW25" s="5"/>
      <c r="QHX25" s="388"/>
      <c r="QHY25" s="387"/>
      <c r="QHZ25" s="387"/>
      <c r="QIA25" s="387"/>
      <c r="QIB25" s="387"/>
      <c r="QIC25" s="387"/>
      <c r="QID25" s="387"/>
      <c r="QIE25" s="68"/>
      <c r="QIF25" s="291"/>
      <c r="QIG25" s="68"/>
      <c r="QIH25" s="68"/>
      <c r="QII25" s="68"/>
      <c r="QIJ25" s="112"/>
      <c r="QIK25" s="112"/>
      <c r="QIL25" s="112"/>
      <c r="QJI25" s="5"/>
      <c r="QJJ25" s="397"/>
      <c r="QJK25" s="397"/>
      <c r="QJL25" s="397"/>
      <c r="QJM25" s="397"/>
      <c r="QJN25" s="397"/>
      <c r="QJO25" s="397"/>
      <c r="QJP25" s="397"/>
      <c r="QJQ25" s="397"/>
      <c r="QJR25" s="397"/>
      <c r="QJS25" s="397"/>
      <c r="QJT25" s="397"/>
      <c r="QJU25" s="397"/>
      <c r="QJV25" s="397"/>
      <c r="QJW25" s="397"/>
      <c r="QJX25" s="397"/>
      <c r="QJY25" s="397"/>
      <c r="QJZ25" s="397"/>
      <c r="QKA25" s="397"/>
      <c r="QKB25" s="397"/>
      <c r="QKC25" s="397"/>
      <c r="QKD25" s="5"/>
      <c r="QKE25" s="5"/>
      <c r="QKF25" s="388"/>
      <c r="QKG25" s="387"/>
      <c r="QKH25" s="387"/>
      <c r="QKI25" s="387"/>
      <c r="QKJ25" s="387"/>
      <c r="QKK25" s="387"/>
      <c r="QKL25" s="387"/>
      <c r="QKM25" s="68"/>
      <c r="QKN25" s="291"/>
      <c r="QKO25" s="68"/>
      <c r="QKP25" s="68"/>
      <c r="QKQ25" s="68"/>
      <c r="QKR25" s="112"/>
      <c r="QKS25" s="112"/>
      <c r="QKT25" s="112"/>
      <c r="QLQ25" s="5"/>
      <c r="QLR25" s="397"/>
      <c r="QLS25" s="397"/>
      <c r="QLT25" s="397"/>
      <c r="QLU25" s="397"/>
      <c r="QLV25" s="397"/>
      <c r="QLW25" s="397"/>
      <c r="QLX25" s="397"/>
      <c r="QLY25" s="397"/>
      <c r="QLZ25" s="397"/>
      <c r="QMA25" s="397"/>
      <c r="QMB25" s="397"/>
      <c r="QMC25" s="397"/>
      <c r="QMD25" s="397"/>
      <c r="QME25" s="397"/>
      <c r="QMF25" s="397"/>
      <c r="QMG25" s="397"/>
      <c r="QMH25" s="397"/>
      <c r="QMI25" s="397"/>
      <c r="QMJ25" s="397"/>
      <c r="QMK25" s="397"/>
      <c r="QML25" s="5"/>
      <c r="QMM25" s="5"/>
      <c r="QMN25" s="388"/>
      <c r="QMO25" s="387"/>
      <c r="QMP25" s="387"/>
      <c r="QMQ25" s="387"/>
      <c r="QMR25" s="387"/>
      <c r="QMS25" s="387"/>
      <c r="QMT25" s="387"/>
      <c r="QMU25" s="68"/>
      <c r="QMV25" s="291"/>
      <c r="QMW25" s="68"/>
      <c r="QMX25" s="68"/>
      <c r="QMY25" s="68"/>
      <c r="QMZ25" s="112"/>
      <c r="QNA25" s="112"/>
      <c r="QNB25" s="112"/>
      <c r="QNY25" s="5"/>
      <c r="QNZ25" s="397"/>
      <c r="QOA25" s="397"/>
      <c r="QOB25" s="397"/>
      <c r="QOC25" s="397"/>
      <c r="QOD25" s="397"/>
      <c r="QOE25" s="397"/>
      <c r="QOF25" s="397"/>
      <c r="QOG25" s="397"/>
      <c r="QOH25" s="397"/>
      <c r="QOI25" s="397"/>
      <c r="QOJ25" s="397"/>
      <c r="QOK25" s="397"/>
      <c r="QOL25" s="397"/>
      <c r="QOM25" s="397"/>
      <c r="QON25" s="397"/>
      <c r="QOO25" s="397"/>
      <c r="QOP25" s="397"/>
      <c r="QOQ25" s="397"/>
      <c r="QOR25" s="397"/>
      <c r="QOS25" s="397"/>
      <c r="QOT25" s="5"/>
      <c r="QOU25" s="5"/>
      <c r="QOV25" s="388"/>
      <c r="QOW25" s="387"/>
      <c r="QOX25" s="387"/>
      <c r="QOY25" s="387"/>
      <c r="QOZ25" s="387"/>
      <c r="QPA25" s="387"/>
      <c r="QPB25" s="387"/>
      <c r="QPC25" s="68"/>
      <c r="QPD25" s="291"/>
      <c r="QPE25" s="68"/>
      <c r="QPF25" s="68"/>
      <c r="QPG25" s="68"/>
      <c r="QPH25" s="112"/>
      <c r="QPI25" s="112"/>
      <c r="QPJ25" s="112"/>
      <c r="QQG25" s="5"/>
      <c r="QQH25" s="397"/>
      <c r="QQI25" s="397"/>
      <c r="QQJ25" s="397"/>
      <c r="QQK25" s="397"/>
      <c r="QQL25" s="397"/>
      <c r="QQM25" s="397"/>
      <c r="QQN25" s="397"/>
      <c r="QQO25" s="397"/>
      <c r="QQP25" s="397"/>
      <c r="QQQ25" s="397"/>
      <c r="QQR25" s="397"/>
      <c r="QQS25" s="397"/>
      <c r="QQT25" s="397"/>
      <c r="QQU25" s="397"/>
      <c r="QQV25" s="397"/>
      <c r="QQW25" s="397"/>
      <c r="QQX25" s="397"/>
      <c r="QQY25" s="397"/>
      <c r="QQZ25" s="397"/>
      <c r="QRA25" s="397"/>
      <c r="QRB25" s="5"/>
      <c r="QRC25" s="5"/>
      <c r="QRD25" s="388"/>
      <c r="QRE25" s="387"/>
      <c r="QRF25" s="387"/>
      <c r="QRG25" s="387"/>
      <c r="QRH25" s="387"/>
      <c r="QRI25" s="387"/>
      <c r="QRJ25" s="387"/>
      <c r="QRK25" s="68"/>
      <c r="QRL25" s="291"/>
      <c r="QRM25" s="68"/>
      <c r="QRN25" s="68"/>
      <c r="QRO25" s="68"/>
      <c r="QRP25" s="112"/>
      <c r="QRQ25" s="112"/>
      <c r="QRR25" s="112"/>
      <c r="QSO25" s="5"/>
      <c r="QSP25" s="397"/>
      <c r="QSQ25" s="397"/>
      <c r="QSR25" s="397"/>
      <c r="QSS25" s="397"/>
      <c r="QST25" s="397"/>
      <c r="QSU25" s="397"/>
      <c r="QSV25" s="397"/>
      <c r="QSW25" s="397"/>
      <c r="QSX25" s="397"/>
      <c r="QSY25" s="397"/>
      <c r="QSZ25" s="397"/>
      <c r="QTA25" s="397"/>
      <c r="QTB25" s="397"/>
      <c r="QTC25" s="397"/>
      <c r="QTD25" s="397"/>
      <c r="QTE25" s="397"/>
      <c r="QTF25" s="397"/>
      <c r="QTG25" s="397"/>
      <c r="QTH25" s="397"/>
      <c r="QTI25" s="397"/>
      <c r="QTJ25" s="5"/>
      <c r="QTK25" s="5"/>
      <c r="QTL25" s="388"/>
      <c r="QTM25" s="387"/>
      <c r="QTN25" s="387"/>
      <c r="QTO25" s="387"/>
      <c r="QTP25" s="387"/>
      <c r="QTQ25" s="387"/>
      <c r="QTR25" s="387"/>
      <c r="QTS25" s="68"/>
      <c r="QTT25" s="291"/>
      <c r="QTU25" s="68"/>
      <c r="QTV25" s="68"/>
      <c r="QTW25" s="68"/>
      <c r="QTX25" s="112"/>
      <c r="QTY25" s="112"/>
      <c r="QTZ25" s="112"/>
      <c r="QUW25" s="5"/>
      <c r="QUX25" s="397"/>
      <c r="QUY25" s="397"/>
      <c r="QUZ25" s="397"/>
      <c r="QVA25" s="397"/>
      <c r="QVB25" s="397"/>
      <c r="QVC25" s="397"/>
      <c r="QVD25" s="397"/>
      <c r="QVE25" s="397"/>
      <c r="QVF25" s="397"/>
      <c r="QVG25" s="397"/>
      <c r="QVH25" s="397"/>
      <c r="QVI25" s="397"/>
      <c r="QVJ25" s="397"/>
      <c r="QVK25" s="397"/>
      <c r="QVL25" s="397"/>
      <c r="QVM25" s="397"/>
      <c r="QVN25" s="397"/>
      <c r="QVO25" s="397"/>
      <c r="QVP25" s="397"/>
      <c r="QVQ25" s="397"/>
      <c r="QVR25" s="5"/>
      <c r="QVS25" s="5"/>
      <c r="QVT25" s="388"/>
      <c r="QVU25" s="387"/>
      <c r="QVV25" s="387"/>
      <c r="QVW25" s="387"/>
      <c r="QVX25" s="387"/>
      <c r="QVY25" s="387"/>
      <c r="QVZ25" s="387"/>
      <c r="QWA25" s="68"/>
      <c r="QWB25" s="291"/>
      <c r="QWC25" s="68"/>
      <c r="QWD25" s="68"/>
      <c r="QWE25" s="68"/>
      <c r="QWF25" s="112"/>
      <c r="QWG25" s="112"/>
      <c r="QWH25" s="112"/>
      <c r="QXE25" s="5"/>
      <c r="QXF25" s="397"/>
      <c r="QXG25" s="397"/>
      <c r="QXH25" s="397"/>
      <c r="QXI25" s="397"/>
      <c r="QXJ25" s="397"/>
      <c r="QXK25" s="397"/>
      <c r="QXL25" s="397"/>
      <c r="QXM25" s="397"/>
      <c r="QXN25" s="397"/>
      <c r="QXO25" s="397"/>
      <c r="QXP25" s="397"/>
      <c r="QXQ25" s="397"/>
      <c r="QXR25" s="397"/>
      <c r="QXS25" s="397"/>
      <c r="QXT25" s="397"/>
      <c r="QXU25" s="397"/>
      <c r="QXV25" s="397"/>
      <c r="QXW25" s="397"/>
      <c r="QXX25" s="397"/>
      <c r="QXY25" s="397"/>
      <c r="QXZ25" s="5"/>
      <c r="QYA25" s="5"/>
      <c r="QYB25" s="388"/>
      <c r="QYC25" s="387"/>
      <c r="QYD25" s="387"/>
      <c r="QYE25" s="387"/>
      <c r="QYF25" s="387"/>
      <c r="QYG25" s="387"/>
      <c r="QYH25" s="387"/>
      <c r="QYI25" s="68"/>
      <c r="QYJ25" s="291"/>
      <c r="QYK25" s="68"/>
      <c r="QYL25" s="68"/>
      <c r="QYM25" s="68"/>
      <c r="QYN25" s="112"/>
      <c r="QYO25" s="112"/>
      <c r="QYP25" s="112"/>
      <c r="QZM25" s="5"/>
      <c r="QZN25" s="397"/>
      <c r="QZO25" s="397"/>
      <c r="QZP25" s="397"/>
      <c r="QZQ25" s="397"/>
      <c r="QZR25" s="397"/>
      <c r="QZS25" s="397"/>
      <c r="QZT25" s="397"/>
      <c r="QZU25" s="397"/>
      <c r="QZV25" s="397"/>
      <c r="QZW25" s="397"/>
      <c r="QZX25" s="397"/>
      <c r="QZY25" s="397"/>
      <c r="QZZ25" s="397"/>
      <c r="RAA25" s="397"/>
      <c r="RAB25" s="397"/>
      <c r="RAC25" s="397"/>
      <c r="RAD25" s="397"/>
      <c r="RAE25" s="397"/>
      <c r="RAF25" s="397"/>
      <c r="RAG25" s="397"/>
      <c r="RAH25" s="5"/>
      <c r="RAI25" s="5"/>
      <c r="RAJ25" s="388"/>
      <c r="RAK25" s="387"/>
      <c r="RAL25" s="387"/>
      <c r="RAM25" s="387"/>
      <c r="RAN25" s="387"/>
      <c r="RAO25" s="387"/>
      <c r="RAP25" s="387"/>
      <c r="RAQ25" s="68"/>
      <c r="RAR25" s="291"/>
      <c r="RAS25" s="68"/>
      <c r="RAT25" s="68"/>
      <c r="RAU25" s="68"/>
      <c r="RAV25" s="112"/>
      <c r="RAW25" s="112"/>
      <c r="RAX25" s="112"/>
      <c r="RBU25" s="5"/>
      <c r="RBV25" s="397"/>
      <c r="RBW25" s="397"/>
      <c r="RBX25" s="397"/>
      <c r="RBY25" s="397"/>
      <c r="RBZ25" s="397"/>
      <c r="RCA25" s="397"/>
      <c r="RCB25" s="397"/>
      <c r="RCC25" s="397"/>
      <c r="RCD25" s="397"/>
      <c r="RCE25" s="397"/>
      <c r="RCF25" s="397"/>
      <c r="RCG25" s="397"/>
      <c r="RCH25" s="397"/>
      <c r="RCI25" s="397"/>
      <c r="RCJ25" s="397"/>
      <c r="RCK25" s="397"/>
      <c r="RCL25" s="397"/>
      <c r="RCM25" s="397"/>
      <c r="RCN25" s="397"/>
      <c r="RCO25" s="397"/>
      <c r="RCP25" s="5"/>
      <c r="RCQ25" s="5"/>
      <c r="RCR25" s="388"/>
      <c r="RCS25" s="387"/>
      <c r="RCT25" s="387"/>
      <c r="RCU25" s="387"/>
      <c r="RCV25" s="387"/>
      <c r="RCW25" s="387"/>
      <c r="RCX25" s="387"/>
      <c r="RCY25" s="68"/>
      <c r="RCZ25" s="291"/>
      <c r="RDA25" s="68"/>
      <c r="RDB25" s="68"/>
      <c r="RDC25" s="68"/>
      <c r="RDD25" s="112"/>
      <c r="RDE25" s="112"/>
      <c r="RDF25" s="112"/>
      <c r="REC25" s="5"/>
      <c r="RED25" s="397"/>
      <c r="REE25" s="397"/>
      <c r="REF25" s="397"/>
      <c r="REG25" s="397"/>
      <c r="REH25" s="397"/>
      <c r="REI25" s="397"/>
      <c r="REJ25" s="397"/>
      <c r="REK25" s="397"/>
      <c r="REL25" s="397"/>
      <c r="REM25" s="397"/>
      <c r="REN25" s="397"/>
      <c r="REO25" s="397"/>
      <c r="REP25" s="397"/>
      <c r="REQ25" s="397"/>
      <c r="RER25" s="397"/>
      <c r="RES25" s="397"/>
      <c r="RET25" s="397"/>
      <c r="REU25" s="397"/>
      <c r="REV25" s="397"/>
      <c r="REW25" s="397"/>
      <c r="REX25" s="5"/>
      <c r="REY25" s="5"/>
      <c r="REZ25" s="388"/>
      <c r="RFA25" s="387"/>
      <c r="RFB25" s="387"/>
      <c r="RFC25" s="387"/>
      <c r="RFD25" s="387"/>
      <c r="RFE25" s="387"/>
      <c r="RFF25" s="387"/>
      <c r="RFG25" s="68"/>
      <c r="RFH25" s="291"/>
      <c r="RFI25" s="68"/>
      <c r="RFJ25" s="68"/>
      <c r="RFK25" s="68"/>
      <c r="RFL25" s="112"/>
      <c r="RFM25" s="112"/>
      <c r="RFN25" s="112"/>
      <c r="RGK25" s="5"/>
      <c r="RGL25" s="397"/>
      <c r="RGM25" s="397"/>
      <c r="RGN25" s="397"/>
      <c r="RGO25" s="397"/>
      <c r="RGP25" s="397"/>
      <c r="RGQ25" s="397"/>
      <c r="RGR25" s="397"/>
      <c r="RGS25" s="397"/>
      <c r="RGT25" s="397"/>
      <c r="RGU25" s="397"/>
      <c r="RGV25" s="397"/>
      <c r="RGW25" s="397"/>
      <c r="RGX25" s="397"/>
      <c r="RGY25" s="397"/>
      <c r="RGZ25" s="397"/>
      <c r="RHA25" s="397"/>
      <c r="RHB25" s="397"/>
      <c r="RHC25" s="397"/>
      <c r="RHD25" s="397"/>
      <c r="RHE25" s="397"/>
      <c r="RHF25" s="5"/>
      <c r="RHG25" s="5"/>
      <c r="RHH25" s="388"/>
      <c r="RHI25" s="387"/>
      <c r="RHJ25" s="387"/>
      <c r="RHK25" s="387"/>
      <c r="RHL25" s="387"/>
      <c r="RHM25" s="387"/>
      <c r="RHN25" s="387"/>
      <c r="RHO25" s="68"/>
      <c r="RHP25" s="291"/>
      <c r="RHQ25" s="68"/>
      <c r="RHR25" s="68"/>
      <c r="RHS25" s="68"/>
      <c r="RHT25" s="112"/>
      <c r="RHU25" s="112"/>
      <c r="RHV25" s="112"/>
      <c r="RIS25" s="5"/>
      <c r="RIT25" s="397"/>
      <c r="RIU25" s="397"/>
      <c r="RIV25" s="397"/>
      <c r="RIW25" s="397"/>
      <c r="RIX25" s="397"/>
      <c r="RIY25" s="397"/>
      <c r="RIZ25" s="397"/>
      <c r="RJA25" s="397"/>
      <c r="RJB25" s="397"/>
      <c r="RJC25" s="397"/>
      <c r="RJD25" s="397"/>
      <c r="RJE25" s="397"/>
      <c r="RJF25" s="397"/>
      <c r="RJG25" s="397"/>
      <c r="RJH25" s="397"/>
      <c r="RJI25" s="397"/>
      <c r="RJJ25" s="397"/>
      <c r="RJK25" s="397"/>
      <c r="RJL25" s="397"/>
      <c r="RJM25" s="397"/>
      <c r="RJN25" s="5"/>
      <c r="RJO25" s="5"/>
      <c r="RJP25" s="388"/>
      <c r="RJQ25" s="387"/>
      <c r="RJR25" s="387"/>
      <c r="RJS25" s="387"/>
      <c r="RJT25" s="387"/>
      <c r="RJU25" s="387"/>
      <c r="RJV25" s="387"/>
      <c r="RJW25" s="68"/>
      <c r="RJX25" s="291"/>
      <c r="RJY25" s="68"/>
      <c r="RJZ25" s="68"/>
      <c r="RKA25" s="68"/>
      <c r="RKB25" s="112"/>
      <c r="RKC25" s="112"/>
      <c r="RKD25" s="112"/>
      <c r="RLA25" s="5"/>
      <c r="RLB25" s="397"/>
      <c r="RLC25" s="397"/>
      <c r="RLD25" s="397"/>
      <c r="RLE25" s="397"/>
      <c r="RLF25" s="397"/>
      <c r="RLG25" s="397"/>
      <c r="RLH25" s="397"/>
      <c r="RLI25" s="397"/>
      <c r="RLJ25" s="397"/>
      <c r="RLK25" s="397"/>
      <c r="RLL25" s="397"/>
      <c r="RLM25" s="397"/>
      <c r="RLN25" s="397"/>
      <c r="RLO25" s="397"/>
      <c r="RLP25" s="397"/>
      <c r="RLQ25" s="397"/>
      <c r="RLR25" s="397"/>
      <c r="RLS25" s="397"/>
      <c r="RLT25" s="397"/>
      <c r="RLU25" s="397"/>
      <c r="RLV25" s="5"/>
      <c r="RLW25" s="5"/>
      <c r="RLX25" s="388"/>
      <c r="RLY25" s="387"/>
      <c r="RLZ25" s="387"/>
      <c r="RMA25" s="387"/>
      <c r="RMB25" s="387"/>
      <c r="RMC25" s="387"/>
      <c r="RMD25" s="387"/>
      <c r="RME25" s="68"/>
      <c r="RMF25" s="291"/>
      <c r="RMG25" s="68"/>
      <c r="RMH25" s="68"/>
      <c r="RMI25" s="68"/>
      <c r="RMJ25" s="112"/>
      <c r="RMK25" s="112"/>
      <c r="RML25" s="112"/>
      <c r="RNI25" s="5"/>
      <c r="RNJ25" s="397"/>
      <c r="RNK25" s="397"/>
      <c r="RNL25" s="397"/>
      <c r="RNM25" s="397"/>
      <c r="RNN25" s="397"/>
      <c r="RNO25" s="397"/>
      <c r="RNP25" s="397"/>
      <c r="RNQ25" s="397"/>
      <c r="RNR25" s="397"/>
      <c r="RNS25" s="397"/>
      <c r="RNT25" s="397"/>
      <c r="RNU25" s="397"/>
      <c r="RNV25" s="397"/>
      <c r="RNW25" s="397"/>
      <c r="RNX25" s="397"/>
      <c r="RNY25" s="397"/>
      <c r="RNZ25" s="397"/>
      <c r="ROA25" s="397"/>
      <c r="ROB25" s="397"/>
      <c r="ROC25" s="397"/>
      <c r="ROD25" s="5"/>
      <c r="ROE25" s="5"/>
      <c r="ROF25" s="388"/>
      <c r="ROG25" s="387"/>
      <c r="ROH25" s="387"/>
      <c r="ROI25" s="387"/>
      <c r="ROJ25" s="387"/>
      <c r="ROK25" s="387"/>
      <c r="ROL25" s="387"/>
      <c r="ROM25" s="68"/>
      <c r="RON25" s="291"/>
      <c r="ROO25" s="68"/>
      <c r="ROP25" s="68"/>
      <c r="ROQ25" s="68"/>
      <c r="ROR25" s="112"/>
      <c r="ROS25" s="112"/>
      <c r="ROT25" s="112"/>
      <c r="RPQ25" s="5"/>
      <c r="RPR25" s="397"/>
      <c r="RPS25" s="397"/>
      <c r="RPT25" s="397"/>
      <c r="RPU25" s="397"/>
      <c r="RPV25" s="397"/>
      <c r="RPW25" s="397"/>
      <c r="RPX25" s="397"/>
      <c r="RPY25" s="397"/>
      <c r="RPZ25" s="397"/>
      <c r="RQA25" s="397"/>
      <c r="RQB25" s="397"/>
      <c r="RQC25" s="397"/>
      <c r="RQD25" s="397"/>
      <c r="RQE25" s="397"/>
      <c r="RQF25" s="397"/>
      <c r="RQG25" s="397"/>
      <c r="RQH25" s="397"/>
      <c r="RQI25" s="397"/>
      <c r="RQJ25" s="397"/>
      <c r="RQK25" s="397"/>
      <c r="RQL25" s="5"/>
      <c r="RQM25" s="5"/>
      <c r="RQN25" s="388"/>
      <c r="RQO25" s="387"/>
      <c r="RQP25" s="387"/>
      <c r="RQQ25" s="387"/>
      <c r="RQR25" s="387"/>
      <c r="RQS25" s="387"/>
      <c r="RQT25" s="387"/>
      <c r="RQU25" s="68"/>
      <c r="RQV25" s="291"/>
      <c r="RQW25" s="68"/>
      <c r="RQX25" s="68"/>
      <c r="RQY25" s="68"/>
      <c r="RQZ25" s="112"/>
      <c r="RRA25" s="112"/>
      <c r="RRB25" s="112"/>
      <c r="RRY25" s="5"/>
      <c r="RRZ25" s="397"/>
      <c r="RSA25" s="397"/>
      <c r="RSB25" s="397"/>
      <c r="RSC25" s="397"/>
      <c r="RSD25" s="397"/>
      <c r="RSE25" s="397"/>
      <c r="RSF25" s="397"/>
      <c r="RSG25" s="397"/>
      <c r="RSH25" s="397"/>
      <c r="RSI25" s="397"/>
      <c r="RSJ25" s="397"/>
      <c r="RSK25" s="397"/>
      <c r="RSL25" s="397"/>
      <c r="RSM25" s="397"/>
      <c r="RSN25" s="397"/>
      <c r="RSO25" s="397"/>
      <c r="RSP25" s="397"/>
      <c r="RSQ25" s="397"/>
      <c r="RSR25" s="397"/>
      <c r="RSS25" s="397"/>
      <c r="RST25" s="5"/>
      <c r="RSU25" s="5"/>
      <c r="RSV25" s="388"/>
      <c r="RSW25" s="387"/>
      <c r="RSX25" s="387"/>
      <c r="RSY25" s="387"/>
      <c r="RSZ25" s="387"/>
      <c r="RTA25" s="387"/>
      <c r="RTB25" s="387"/>
      <c r="RTC25" s="68"/>
      <c r="RTD25" s="291"/>
      <c r="RTE25" s="68"/>
      <c r="RTF25" s="68"/>
      <c r="RTG25" s="68"/>
      <c r="RTH25" s="112"/>
      <c r="RTI25" s="112"/>
      <c r="RTJ25" s="112"/>
      <c r="RUG25" s="5"/>
      <c r="RUH25" s="397"/>
      <c r="RUI25" s="397"/>
      <c r="RUJ25" s="397"/>
      <c r="RUK25" s="397"/>
      <c r="RUL25" s="397"/>
      <c r="RUM25" s="397"/>
      <c r="RUN25" s="397"/>
      <c r="RUO25" s="397"/>
      <c r="RUP25" s="397"/>
      <c r="RUQ25" s="397"/>
      <c r="RUR25" s="397"/>
      <c r="RUS25" s="397"/>
      <c r="RUT25" s="397"/>
      <c r="RUU25" s="397"/>
      <c r="RUV25" s="397"/>
      <c r="RUW25" s="397"/>
      <c r="RUX25" s="397"/>
      <c r="RUY25" s="397"/>
      <c r="RUZ25" s="397"/>
      <c r="RVA25" s="397"/>
      <c r="RVB25" s="5"/>
      <c r="RVC25" s="5"/>
      <c r="RVD25" s="388"/>
      <c r="RVE25" s="387"/>
      <c r="RVF25" s="387"/>
      <c r="RVG25" s="387"/>
      <c r="RVH25" s="387"/>
      <c r="RVI25" s="387"/>
      <c r="RVJ25" s="387"/>
      <c r="RVK25" s="68"/>
      <c r="RVL25" s="291"/>
      <c r="RVM25" s="68"/>
      <c r="RVN25" s="68"/>
      <c r="RVO25" s="68"/>
      <c r="RVP25" s="112"/>
      <c r="RVQ25" s="112"/>
      <c r="RVR25" s="112"/>
      <c r="RWO25" s="5"/>
      <c r="RWP25" s="397"/>
      <c r="RWQ25" s="397"/>
      <c r="RWR25" s="397"/>
      <c r="RWS25" s="397"/>
      <c r="RWT25" s="397"/>
      <c r="RWU25" s="397"/>
      <c r="RWV25" s="397"/>
      <c r="RWW25" s="397"/>
      <c r="RWX25" s="397"/>
      <c r="RWY25" s="397"/>
      <c r="RWZ25" s="397"/>
      <c r="RXA25" s="397"/>
      <c r="RXB25" s="397"/>
      <c r="RXC25" s="397"/>
      <c r="RXD25" s="397"/>
      <c r="RXE25" s="397"/>
      <c r="RXF25" s="397"/>
      <c r="RXG25" s="397"/>
      <c r="RXH25" s="397"/>
      <c r="RXI25" s="397"/>
      <c r="RXJ25" s="5"/>
      <c r="RXK25" s="5"/>
      <c r="RXL25" s="388"/>
      <c r="RXM25" s="387"/>
      <c r="RXN25" s="387"/>
      <c r="RXO25" s="387"/>
      <c r="RXP25" s="387"/>
      <c r="RXQ25" s="387"/>
      <c r="RXR25" s="387"/>
      <c r="RXS25" s="68"/>
      <c r="RXT25" s="291"/>
      <c r="RXU25" s="68"/>
      <c r="RXV25" s="68"/>
      <c r="RXW25" s="68"/>
      <c r="RXX25" s="112"/>
      <c r="RXY25" s="112"/>
      <c r="RXZ25" s="112"/>
      <c r="RYW25" s="5"/>
      <c r="RYX25" s="397"/>
      <c r="RYY25" s="397"/>
      <c r="RYZ25" s="397"/>
      <c r="RZA25" s="397"/>
      <c r="RZB25" s="397"/>
      <c r="RZC25" s="397"/>
      <c r="RZD25" s="397"/>
      <c r="RZE25" s="397"/>
      <c r="RZF25" s="397"/>
      <c r="RZG25" s="397"/>
      <c r="RZH25" s="397"/>
      <c r="RZI25" s="397"/>
      <c r="RZJ25" s="397"/>
      <c r="RZK25" s="397"/>
      <c r="RZL25" s="397"/>
      <c r="RZM25" s="397"/>
      <c r="RZN25" s="397"/>
      <c r="RZO25" s="397"/>
      <c r="RZP25" s="397"/>
      <c r="RZQ25" s="397"/>
      <c r="RZR25" s="5"/>
      <c r="RZS25" s="5"/>
      <c r="RZT25" s="388"/>
      <c r="RZU25" s="387"/>
      <c r="RZV25" s="387"/>
      <c r="RZW25" s="387"/>
      <c r="RZX25" s="387"/>
      <c r="RZY25" s="387"/>
      <c r="RZZ25" s="387"/>
      <c r="SAA25" s="68"/>
      <c r="SAB25" s="291"/>
      <c r="SAC25" s="68"/>
      <c r="SAD25" s="68"/>
      <c r="SAE25" s="68"/>
      <c r="SAF25" s="112"/>
      <c r="SAG25" s="112"/>
      <c r="SAH25" s="112"/>
      <c r="SBE25" s="5"/>
      <c r="SBF25" s="397"/>
      <c r="SBG25" s="397"/>
      <c r="SBH25" s="397"/>
      <c r="SBI25" s="397"/>
      <c r="SBJ25" s="397"/>
      <c r="SBK25" s="397"/>
      <c r="SBL25" s="397"/>
      <c r="SBM25" s="397"/>
      <c r="SBN25" s="397"/>
      <c r="SBO25" s="397"/>
      <c r="SBP25" s="397"/>
      <c r="SBQ25" s="397"/>
      <c r="SBR25" s="397"/>
      <c r="SBS25" s="397"/>
      <c r="SBT25" s="397"/>
      <c r="SBU25" s="397"/>
      <c r="SBV25" s="397"/>
      <c r="SBW25" s="397"/>
      <c r="SBX25" s="397"/>
      <c r="SBY25" s="397"/>
      <c r="SBZ25" s="5"/>
      <c r="SCA25" s="5"/>
      <c r="SCB25" s="388"/>
      <c r="SCC25" s="387"/>
      <c r="SCD25" s="387"/>
      <c r="SCE25" s="387"/>
      <c r="SCF25" s="387"/>
      <c r="SCG25" s="387"/>
      <c r="SCH25" s="387"/>
      <c r="SCI25" s="68"/>
      <c r="SCJ25" s="291"/>
      <c r="SCK25" s="68"/>
      <c r="SCL25" s="68"/>
      <c r="SCM25" s="68"/>
      <c r="SCN25" s="112"/>
      <c r="SCO25" s="112"/>
      <c r="SCP25" s="112"/>
      <c r="SDM25" s="5"/>
      <c r="SDN25" s="397"/>
      <c r="SDO25" s="397"/>
      <c r="SDP25" s="397"/>
      <c r="SDQ25" s="397"/>
      <c r="SDR25" s="397"/>
      <c r="SDS25" s="397"/>
      <c r="SDT25" s="397"/>
      <c r="SDU25" s="397"/>
      <c r="SDV25" s="397"/>
      <c r="SDW25" s="397"/>
      <c r="SDX25" s="397"/>
      <c r="SDY25" s="397"/>
      <c r="SDZ25" s="397"/>
      <c r="SEA25" s="397"/>
      <c r="SEB25" s="397"/>
      <c r="SEC25" s="397"/>
      <c r="SED25" s="397"/>
      <c r="SEE25" s="397"/>
      <c r="SEF25" s="397"/>
      <c r="SEG25" s="397"/>
      <c r="SEH25" s="5"/>
      <c r="SEI25" s="5"/>
      <c r="SEJ25" s="388"/>
      <c r="SEK25" s="387"/>
      <c r="SEL25" s="387"/>
      <c r="SEM25" s="387"/>
      <c r="SEN25" s="387"/>
      <c r="SEO25" s="387"/>
      <c r="SEP25" s="387"/>
      <c r="SEQ25" s="68"/>
      <c r="SER25" s="291"/>
      <c r="SES25" s="68"/>
      <c r="SET25" s="68"/>
      <c r="SEU25" s="68"/>
      <c r="SEV25" s="112"/>
      <c r="SEW25" s="112"/>
      <c r="SEX25" s="112"/>
      <c r="SFU25" s="5"/>
      <c r="SFV25" s="397"/>
      <c r="SFW25" s="397"/>
      <c r="SFX25" s="397"/>
      <c r="SFY25" s="397"/>
      <c r="SFZ25" s="397"/>
      <c r="SGA25" s="397"/>
      <c r="SGB25" s="397"/>
      <c r="SGC25" s="397"/>
      <c r="SGD25" s="397"/>
      <c r="SGE25" s="397"/>
      <c r="SGF25" s="397"/>
      <c r="SGG25" s="397"/>
      <c r="SGH25" s="397"/>
      <c r="SGI25" s="397"/>
      <c r="SGJ25" s="397"/>
      <c r="SGK25" s="397"/>
      <c r="SGL25" s="397"/>
      <c r="SGM25" s="397"/>
      <c r="SGN25" s="397"/>
      <c r="SGO25" s="397"/>
      <c r="SGP25" s="5"/>
      <c r="SGQ25" s="5"/>
      <c r="SGR25" s="388"/>
      <c r="SGS25" s="387"/>
      <c r="SGT25" s="387"/>
      <c r="SGU25" s="387"/>
      <c r="SGV25" s="387"/>
      <c r="SGW25" s="387"/>
      <c r="SGX25" s="387"/>
      <c r="SGY25" s="68"/>
      <c r="SGZ25" s="291"/>
      <c r="SHA25" s="68"/>
      <c r="SHB25" s="68"/>
      <c r="SHC25" s="68"/>
      <c r="SHD25" s="112"/>
      <c r="SHE25" s="112"/>
      <c r="SHF25" s="112"/>
      <c r="SIC25" s="5"/>
      <c r="SID25" s="397"/>
      <c r="SIE25" s="397"/>
      <c r="SIF25" s="397"/>
      <c r="SIG25" s="397"/>
      <c r="SIH25" s="397"/>
      <c r="SII25" s="397"/>
      <c r="SIJ25" s="397"/>
      <c r="SIK25" s="397"/>
      <c r="SIL25" s="397"/>
      <c r="SIM25" s="397"/>
      <c r="SIN25" s="397"/>
      <c r="SIO25" s="397"/>
      <c r="SIP25" s="397"/>
      <c r="SIQ25" s="397"/>
      <c r="SIR25" s="397"/>
      <c r="SIS25" s="397"/>
      <c r="SIT25" s="397"/>
      <c r="SIU25" s="397"/>
      <c r="SIV25" s="397"/>
      <c r="SIW25" s="397"/>
      <c r="SIX25" s="5"/>
      <c r="SIY25" s="5"/>
      <c r="SIZ25" s="388"/>
      <c r="SJA25" s="387"/>
      <c r="SJB25" s="387"/>
      <c r="SJC25" s="387"/>
      <c r="SJD25" s="387"/>
      <c r="SJE25" s="387"/>
      <c r="SJF25" s="387"/>
      <c r="SJG25" s="68"/>
      <c r="SJH25" s="291"/>
      <c r="SJI25" s="68"/>
      <c r="SJJ25" s="68"/>
      <c r="SJK25" s="68"/>
      <c r="SJL25" s="112"/>
      <c r="SJM25" s="112"/>
      <c r="SJN25" s="112"/>
      <c r="SKK25" s="5"/>
      <c r="SKL25" s="397"/>
      <c r="SKM25" s="397"/>
      <c r="SKN25" s="397"/>
      <c r="SKO25" s="397"/>
      <c r="SKP25" s="397"/>
      <c r="SKQ25" s="397"/>
      <c r="SKR25" s="397"/>
      <c r="SKS25" s="397"/>
      <c r="SKT25" s="397"/>
      <c r="SKU25" s="397"/>
      <c r="SKV25" s="397"/>
      <c r="SKW25" s="397"/>
      <c r="SKX25" s="397"/>
      <c r="SKY25" s="397"/>
      <c r="SKZ25" s="397"/>
      <c r="SLA25" s="397"/>
      <c r="SLB25" s="397"/>
      <c r="SLC25" s="397"/>
      <c r="SLD25" s="397"/>
      <c r="SLE25" s="397"/>
      <c r="SLF25" s="5"/>
      <c r="SLG25" s="5"/>
      <c r="SLH25" s="388"/>
      <c r="SLI25" s="387"/>
      <c r="SLJ25" s="387"/>
      <c r="SLK25" s="387"/>
      <c r="SLL25" s="387"/>
      <c r="SLM25" s="387"/>
      <c r="SLN25" s="387"/>
      <c r="SLO25" s="68"/>
      <c r="SLP25" s="291"/>
      <c r="SLQ25" s="68"/>
      <c r="SLR25" s="68"/>
      <c r="SLS25" s="68"/>
      <c r="SLT25" s="112"/>
      <c r="SLU25" s="112"/>
      <c r="SLV25" s="112"/>
      <c r="SMS25" s="5"/>
      <c r="SMT25" s="397"/>
      <c r="SMU25" s="397"/>
      <c r="SMV25" s="397"/>
      <c r="SMW25" s="397"/>
      <c r="SMX25" s="397"/>
      <c r="SMY25" s="397"/>
      <c r="SMZ25" s="397"/>
      <c r="SNA25" s="397"/>
      <c r="SNB25" s="397"/>
      <c r="SNC25" s="397"/>
      <c r="SND25" s="397"/>
      <c r="SNE25" s="397"/>
      <c r="SNF25" s="397"/>
      <c r="SNG25" s="397"/>
      <c r="SNH25" s="397"/>
      <c r="SNI25" s="397"/>
      <c r="SNJ25" s="397"/>
      <c r="SNK25" s="397"/>
      <c r="SNL25" s="397"/>
      <c r="SNM25" s="397"/>
      <c r="SNN25" s="5"/>
      <c r="SNO25" s="5"/>
      <c r="SNP25" s="388"/>
      <c r="SNQ25" s="387"/>
      <c r="SNR25" s="387"/>
      <c r="SNS25" s="387"/>
      <c r="SNT25" s="387"/>
      <c r="SNU25" s="387"/>
      <c r="SNV25" s="387"/>
      <c r="SNW25" s="68"/>
      <c r="SNX25" s="291"/>
      <c r="SNY25" s="68"/>
      <c r="SNZ25" s="68"/>
      <c r="SOA25" s="68"/>
      <c r="SOB25" s="112"/>
      <c r="SOC25" s="112"/>
      <c r="SOD25" s="112"/>
      <c r="SPA25" s="5"/>
      <c r="SPB25" s="397"/>
      <c r="SPC25" s="397"/>
      <c r="SPD25" s="397"/>
      <c r="SPE25" s="397"/>
      <c r="SPF25" s="397"/>
      <c r="SPG25" s="397"/>
      <c r="SPH25" s="397"/>
      <c r="SPI25" s="397"/>
      <c r="SPJ25" s="397"/>
      <c r="SPK25" s="397"/>
      <c r="SPL25" s="397"/>
      <c r="SPM25" s="397"/>
      <c r="SPN25" s="397"/>
      <c r="SPO25" s="397"/>
      <c r="SPP25" s="397"/>
      <c r="SPQ25" s="397"/>
      <c r="SPR25" s="397"/>
      <c r="SPS25" s="397"/>
      <c r="SPT25" s="397"/>
      <c r="SPU25" s="397"/>
      <c r="SPV25" s="5"/>
      <c r="SPW25" s="5"/>
      <c r="SPX25" s="388"/>
      <c r="SPY25" s="387"/>
      <c r="SPZ25" s="387"/>
      <c r="SQA25" s="387"/>
      <c r="SQB25" s="387"/>
      <c r="SQC25" s="387"/>
      <c r="SQD25" s="387"/>
      <c r="SQE25" s="68"/>
      <c r="SQF25" s="291"/>
      <c r="SQG25" s="68"/>
      <c r="SQH25" s="68"/>
      <c r="SQI25" s="68"/>
      <c r="SQJ25" s="112"/>
      <c r="SQK25" s="112"/>
      <c r="SQL25" s="112"/>
      <c r="SRI25" s="5"/>
      <c r="SRJ25" s="397"/>
      <c r="SRK25" s="397"/>
      <c r="SRL25" s="397"/>
      <c r="SRM25" s="397"/>
      <c r="SRN25" s="397"/>
      <c r="SRO25" s="397"/>
      <c r="SRP25" s="397"/>
      <c r="SRQ25" s="397"/>
      <c r="SRR25" s="397"/>
      <c r="SRS25" s="397"/>
      <c r="SRT25" s="397"/>
      <c r="SRU25" s="397"/>
      <c r="SRV25" s="397"/>
      <c r="SRW25" s="397"/>
      <c r="SRX25" s="397"/>
      <c r="SRY25" s="397"/>
      <c r="SRZ25" s="397"/>
      <c r="SSA25" s="397"/>
      <c r="SSB25" s="397"/>
      <c r="SSC25" s="397"/>
      <c r="SSD25" s="5"/>
      <c r="SSE25" s="5"/>
      <c r="SSF25" s="388"/>
      <c r="SSG25" s="387"/>
      <c r="SSH25" s="387"/>
      <c r="SSI25" s="387"/>
      <c r="SSJ25" s="387"/>
      <c r="SSK25" s="387"/>
      <c r="SSL25" s="387"/>
      <c r="SSM25" s="68"/>
      <c r="SSN25" s="291"/>
      <c r="SSO25" s="68"/>
      <c r="SSP25" s="68"/>
      <c r="SSQ25" s="68"/>
      <c r="SSR25" s="112"/>
      <c r="SSS25" s="112"/>
      <c r="SST25" s="112"/>
      <c r="STQ25" s="5"/>
      <c r="STR25" s="397"/>
      <c r="STS25" s="397"/>
      <c r="STT25" s="397"/>
      <c r="STU25" s="397"/>
      <c r="STV25" s="397"/>
      <c r="STW25" s="397"/>
      <c r="STX25" s="397"/>
      <c r="STY25" s="397"/>
      <c r="STZ25" s="397"/>
      <c r="SUA25" s="397"/>
      <c r="SUB25" s="397"/>
      <c r="SUC25" s="397"/>
      <c r="SUD25" s="397"/>
      <c r="SUE25" s="397"/>
      <c r="SUF25" s="397"/>
      <c r="SUG25" s="397"/>
      <c r="SUH25" s="397"/>
      <c r="SUI25" s="397"/>
      <c r="SUJ25" s="397"/>
      <c r="SUK25" s="397"/>
      <c r="SUL25" s="5"/>
      <c r="SUM25" s="5"/>
      <c r="SUN25" s="388"/>
      <c r="SUO25" s="387"/>
      <c r="SUP25" s="387"/>
      <c r="SUQ25" s="387"/>
      <c r="SUR25" s="387"/>
      <c r="SUS25" s="387"/>
      <c r="SUT25" s="387"/>
      <c r="SUU25" s="68"/>
      <c r="SUV25" s="291"/>
      <c r="SUW25" s="68"/>
      <c r="SUX25" s="68"/>
      <c r="SUY25" s="68"/>
      <c r="SUZ25" s="112"/>
      <c r="SVA25" s="112"/>
      <c r="SVB25" s="112"/>
      <c r="SVY25" s="5"/>
      <c r="SVZ25" s="397"/>
      <c r="SWA25" s="397"/>
      <c r="SWB25" s="397"/>
      <c r="SWC25" s="397"/>
      <c r="SWD25" s="397"/>
      <c r="SWE25" s="397"/>
      <c r="SWF25" s="397"/>
      <c r="SWG25" s="397"/>
      <c r="SWH25" s="397"/>
      <c r="SWI25" s="397"/>
      <c r="SWJ25" s="397"/>
      <c r="SWK25" s="397"/>
      <c r="SWL25" s="397"/>
      <c r="SWM25" s="397"/>
      <c r="SWN25" s="397"/>
      <c r="SWO25" s="397"/>
      <c r="SWP25" s="397"/>
      <c r="SWQ25" s="397"/>
      <c r="SWR25" s="397"/>
      <c r="SWS25" s="397"/>
      <c r="SWT25" s="5"/>
      <c r="SWU25" s="5"/>
      <c r="SWV25" s="388"/>
      <c r="SWW25" s="387"/>
      <c r="SWX25" s="387"/>
      <c r="SWY25" s="387"/>
      <c r="SWZ25" s="387"/>
      <c r="SXA25" s="387"/>
      <c r="SXB25" s="387"/>
      <c r="SXC25" s="68"/>
      <c r="SXD25" s="291"/>
      <c r="SXE25" s="68"/>
      <c r="SXF25" s="68"/>
      <c r="SXG25" s="68"/>
      <c r="SXH25" s="112"/>
      <c r="SXI25" s="112"/>
      <c r="SXJ25" s="112"/>
      <c r="SYG25" s="5"/>
      <c r="SYH25" s="397"/>
      <c r="SYI25" s="397"/>
      <c r="SYJ25" s="397"/>
      <c r="SYK25" s="397"/>
      <c r="SYL25" s="397"/>
      <c r="SYM25" s="397"/>
      <c r="SYN25" s="397"/>
      <c r="SYO25" s="397"/>
      <c r="SYP25" s="397"/>
      <c r="SYQ25" s="397"/>
      <c r="SYR25" s="397"/>
      <c r="SYS25" s="397"/>
      <c r="SYT25" s="397"/>
      <c r="SYU25" s="397"/>
      <c r="SYV25" s="397"/>
      <c r="SYW25" s="397"/>
      <c r="SYX25" s="397"/>
      <c r="SYY25" s="397"/>
      <c r="SYZ25" s="397"/>
      <c r="SZA25" s="397"/>
      <c r="SZB25" s="5"/>
      <c r="SZC25" s="5"/>
      <c r="SZD25" s="388"/>
      <c r="SZE25" s="387"/>
      <c r="SZF25" s="387"/>
      <c r="SZG25" s="387"/>
      <c r="SZH25" s="387"/>
      <c r="SZI25" s="387"/>
      <c r="SZJ25" s="387"/>
      <c r="SZK25" s="68"/>
      <c r="SZL25" s="291"/>
      <c r="SZM25" s="68"/>
      <c r="SZN25" s="68"/>
      <c r="SZO25" s="68"/>
      <c r="SZP25" s="112"/>
      <c r="SZQ25" s="112"/>
      <c r="SZR25" s="112"/>
      <c r="TAO25" s="5"/>
      <c r="TAP25" s="397"/>
      <c r="TAQ25" s="397"/>
      <c r="TAR25" s="397"/>
      <c r="TAS25" s="397"/>
      <c r="TAT25" s="397"/>
      <c r="TAU25" s="397"/>
      <c r="TAV25" s="397"/>
      <c r="TAW25" s="397"/>
      <c r="TAX25" s="397"/>
      <c r="TAY25" s="397"/>
      <c r="TAZ25" s="397"/>
      <c r="TBA25" s="397"/>
      <c r="TBB25" s="397"/>
      <c r="TBC25" s="397"/>
      <c r="TBD25" s="397"/>
      <c r="TBE25" s="397"/>
      <c r="TBF25" s="397"/>
      <c r="TBG25" s="397"/>
      <c r="TBH25" s="397"/>
      <c r="TBI25" s="397"/>
      <c r="TBJ25" s="5"/>
      <c r="TBK25" s="5"/>
      <c r="TBL25" s="388"/>
      <c r="TBM25" s="387"/>
      <c r="TBN25" s="387"/>
      <c r="TBO25" s="387"/>
      <c r="TBP25" s="387"/>
      <c r="TBQ25" s="387"/>
      <c r="TBR25" s="387"/>
      <c r="TBS25" s="68"/>
      <c r="TBT25" s="291"/>
      <c r="TBU25" s="68"/>
      <c r="TBV25" s="68"/>
      <c r="TBW25" s="68"/>
      <c r="TBX25" s="112"/>
      <c r="TBY25" s="112"/>
      <c r="TBZ25" s="112"/>
      <c r="TCW25" s="5"/>
      <c r="TCX25" s="397"/>
      <c r="TCY25" s="397"/>
      <c r="TCZ25" s="397"/>
      <c r="TDA25" s="397"/>
      <c r="TDB25" s="397"/>
      <c r="TDC25" s="397"/>
      <c r="TDD25" s="397"/>
      <c r="TDE25" s="397"/>
      <c r="TDF25" s="397"/>
      <c r="TDG25" s="397"/>
      <c r="TDH25" s="397"/>
      <c r="TDI25" s="397"/>
      <c r="TDJ25" s="397"/>
      <c r="TDK25" s="397"/>
      <c r="TDL25" s="397"/>
      <c r="TDM25" s="397"/>
      <c r="TDN25" s="397"/>
      <c r="TDO25" s="397"/>
      <c r="TDP25" s="397"/>
      <c r="TDQ25" s="397"/>
      <c r="TDR25" s="5"/>
      <c r="TDS25" s="5"/>
      <c r="TDT25" s="388"/>
      <c r="TDU25" s="387"/>
      <c r="TDV25" s="387"/>
      <c r="TDW25" s="387"/>
      <c r="TDX25" s="387"/>
      <c r="TDY25" s="387"/>
      <c r="TDZ25" s="387"/>
      <c r="TEA25" s="68"/>
      <c r="TEB25" s="291"/>
      <c r="TEC25" s="68"/>
      <c r="TED25" s="68"/>
      <c r="TEE25" s="68"/>
      <c r="TEF25" s="112"/>
      <c r="TEG25" s="112"/>
      <c r="TEH25" s="112"/>
      <c r="TFE25" s="5"/>
      <c r="TFF25" s="397"/>
      <c r="TFG25" s="397"/>
      <c r="TFH25" s="397"/>
      <c r="TFI25" s="397"/>
      <c r="TFJ25" s="397"/>
      <c r="TFK25" s="397"/>
      <c r="TFL25" s="397"/>
      <c r="TFM25" s="397"/>
      <c r="TFN25" s="397"/>
      <c r="TFO25" s="397"/>
      <c r="TFP25" s="397"/>
      <c r="TFQ25" s="397"/>
      <c r="TFR25" s="397"/>
      <c r="TFS25" s="397"/>
      <c r="TFT25" s="397"/>
      <c r="TFU25" s="397"/>
      <c r="TFV25" s="397"/>
      <c r="TFW25" s="397"/>
      <c r="TFX25" s="397"/>
      <c r="TFY25" s="397"/>
      <c r="TFZ25" s="5"/>
      <c r="TGA25" s="5"/>
      <c r="TGB25" s="388"/>
      <c r="TGC25" s="387"/>
      <c r="TGD25" s="387"/>
      <c r="TGE25" s="387"/>
      <c r="TGF25" s="387"/>
      <c r="TGG25" s="387"/>
      <c r="TGH25" s="387"/>
      <c r="TGI25" s="68"/>
      <c r="TGJ25" s="291"/>
      <c r="TGK25" s="68"/>
      <c r="TGL25" s="68"/>
      <c r="TGM25" s="68"/>
      <c r="TGN25" s="112"/>
      <c r="TGO25" s="112"/>
      <c r="TGP25" s="112"/>
      <c r="THM25" s="5"/>
      <c r="THN25" s="397"/>
      <c r="THO25" s="397"/>
      <c r="THP25" s="397"/>
      <c r="THQ25" s="397"/>
      <c r="THR25" s="397"/>
      <c r="THS25" s="397"/>
      <c r="THT25" s="397"/>
      <c r="THU25" s="397"/>
      <c r="THV25" s="397"/>
      <c r="THW25" s="397"/>
      <c r="THX25" s="397"/>
      <c r="THY25" s="397"/>
      <c r="THZ25" s="397"/>
      <c r="TIA25" s="397"/>
      <c r="TIB25" s="397"/>
      <c r="TIC25" s="397"/>
      <c r="TID25" s="397"/>
      <c r="TIE25" s="397"/>
      <c r="TIF25" s="397"/>
      <c r="TIG25" s="397"/>
      <c r="TIH25" s="5"/>
      <c r="TII25" s="5"/>
      <c r="TIJ25" s="388"/>
      <c r="TIK25" s="387"/>
      <c r="TIL25" s="387"/>
      <c r="TIM25" s="387"/>
      <c r="TIN25" s="387"/>
      <c r="TIO25" s="387"/>
      <c r="TIP25" s="387"/>
      <c r="TIQ25" s="68"/>
      <c r="TIR25" s="291"/>
      <c r="TIS25" s="68"/>
      <c r="TIT25" s="68"/>
      <c r="TIU25" s="68"/>
      <c r="TIV25" s="112"/>
      <c r="TIW25" s="112"/>
      <c r="TIX25" s="112"/>
      <c r="TJU25" s="5"/>
      <c r="TJV25" s="397"/>
      <c r="TJW25" s="397"/>
      <c r="TJX25" s="397"/>
      <c r="TJY25" s="397"/>
      <c r="TJZ25" s="397"/>
      <c r="TKA25" s="397"/>
      <c r="TKB25" s="397"/>
      <c r="TKC25" s="397"/>
      <c r="TKD25" s="397"/>
      <c r="TKE25" s="397"/>
      <c r="TKF25" s="397"/>
      <c r="TKG25" s="397"/>
      <c r="TKH25" s="397"/>
      <c r="TKI25" s="397"/>
      <c r="TKJ25" s="397"/>
      <c r="TKK25" s="397"/>
      <c r="TKL25" s="397"/>
      <c r="TKM25" s="397"/>
      <c r="TKN25" s="397"/>
      <c r="TKO25" s="397"/>
      <c r="TKP25" s="5"/>
      <c r="TKQ25" s="5"/>
      <c r="TKR25" s="388"/>
      <c r="TKS25" s="387"/>
      <c r="TKT25" s="387"/>
      <c r="TKU25" s="387"/>
      <c r="TKV25" s="387"/>
      <c r="TKW25" s="387"/>
      <c r="TKX25" s="387"/>
      <c r="TKY25" s="68"/>
      <c r="TKZ25" s="291"/>
      <c r="TLA25" s="68"/>
      <c r="TLB25" s="68"/>
      <c r="TLC25" s="68"/>
      <c r="TLD25" s="112"/>
      <c r="TLE25" s="112"/>
      <c r="TLF25" s="112"/>
      <c r="TMC25" s="5"/>
      <c r="TMD25" s="397"/>
      <c r="TME25" s="397"/>
      <c r="TMF25" s="397"/>
      <c r="TMG25" s="397"/>
      <c r="TMH25" s="397"/>
      <c r="TMI25" s="397"/>
      <c r="TMJ25" s="397"/>
      <c r="TMK25" s="397"/>
      <c r="TML25" s="397"/>
      <c r="TMM25" s="397"/>
      <c r="TMN25" s="397"/>
      <c r="TMO25" s="397"/>
      <c r="TMP25" s="397"/>
      <c r="TMQ25" s="397"/>
      <c r="TMR25" s="397"/>
      <c r="TMS25" s="397"/>
      <c r="TMT25" s="397"/>
      <c r="TMU25" s="397"/>
      <c r="TMV25" s="397"/>
      <c r="TMW25" s="397"/>
      <c r="TMX25" s="5"/>
      <c r="TMY25" s="5"/>
      <c r="TMZ25" s="388"/>
      <c r="TNA25" s="387"/>
      <c r="TNB25" s="387"/>
      <c r="TNC25" s="387"/>
      <c r="TND25" s="387"/>
      <c r="TNE25" s="387"/>
      <c r="TNF25" s="387"/>
      <c r="TNG25" s="68"/>
      <c r="TNH25" s="291"/>
      <c r="TNI25" s="68"/>
      <c r="TNJ25" s="68"/>
      <c r="TNK25" s="68"/>
      <c r="TNL25" s="112"/>
      <c r="TNM25" s="112"/>
      <c r="TNN25" s="112"/>
      <c r="TOK25" s="5"/>
      <c r="TOL25" s="397"/>
      <c r="TOM25" s="397"/>
      <c r="TON25" s="397"/>
      <c r="TOO25" s="397"/>
      <c r="TOP25" s="397"/>
      <c r="TOQ25" s="397"/>
      <c r="TOR25" s="397"/>
      <c r="TOS25" s="397"/>
      <c r="TOT25" s="397"/>
      <c r="TOU25" s="397"/>
      <c r="TOV25" s="397"/>
      <c r="TOW25" s="397"/>
      <c r="TOX25" s="397"/>
      <c r="TOY25" s="397"/>
      <c r="TOZ25" s="397"/>
      <c r="TPA25" s="397"/>
      <c r="TPB25" s="397"/>
      <c r="TPC25" s="397"/>
      <c r="TPD25" s="397"/>
      <c r="TPE25" s="397"/>
      <c r="TPF25" s="5"/>
      <c r="TPG25" s="5"/>
      <c r="TPH25" s="388"/>
      <c r="TPI25" s="387"/>
      <c r="TPJ25" s="387"/>
      <c r="TPK25" s="387"/>
      <c r="TPL25" s="387"/>
      <c r="TPM25" s="387"/>
      <c r="TPN25" s="387"/>
      <c r="TPO25" s="68"/>
      <c r="TPP25" s="291"/>
      <c r="TPQ25" s="68"/>
      <c r="TPR25" s="68"/>
      <c r="TPS25" s="68"/>
      <c r="TPT25" s="112"/>
      <c r="TPU25" s="112"/>
      <c r="TPV25" s="112"/>
      <c r="TQS25" s="5"/>
      <c r="TQT25" s="397"/>
      <c r="TQU25" s="397"/>
      <c r="TQV25" s="397"/>
      <c r="TQW25" s="397"/>
      <c r="TQX25" s="397"/>
      <c r="TQY25" s="397"/>
      <c r="TQZ25" s="397"/>
      <c r="TRA25" s="397"/>
      <c r="TRB25" s="397"/>
      <c r="TRC25" s="397"/>
      <c r="TRD25" s="397"/>
      <c r="TRE25" s="397"/>
      <c r="TRF25" s="397"/>
      <c r="TRG25" s="397"/>
      <c r="TRH25" s="397"/>
      <c r="TRI25" s="397"/>
      <c r="TRJ25" s="397"/>
      <c r="TRK25" s="397"/>
      <c r="TRL25" s="397"/>
      <c r="TRM25" s="397"/>
      <c r="TRN25" s="5"/>
      <c r="TRO25" s="5"/>
      <c r="TRP25" s="388"/>
      <c r="TRQ25" s="387"/>
      <c r="TRR25" s="387"/>
      <c r="TRS25" s="387"/>
      <c r="TRT25" s="387"/>
      <c r="TRU25" s="387"/>
      <c r="TRV25" s="387"/>
      <c r="TRW25" s="68"/>
      <c r="TRX25" s="291"/>
      <c r="TRY25" s="68"/>
      <c r="TRZ25" s="68"/>
      <c r="TSA25" s="68"/>
      <c r="TSB25" s="112"/>
      <c r="TSC25" s="112"/>
      <c r="TSD25" s="112"/>
      <c r="TTA25" s="5"/>
      <c r="TTB25" s="397"/>
      <c r="TTC25" s="397"/>
      <c r="TTD25" s="397"/>
      <c r="TTE25" s="397"/>
      <c r="TTF25" s="397"/>
      <c r="TTG25" s="397"/>
      <c r="TTH25" s="397"/>
      <c r="TTI25" s="397"/>
      <c r="TTJ25" s="397"/>
      <c r="TTK25" s="397"/>
      <c r="TTL25" s="397"/>
      <c r="TTM25" s="397"/>
      <c r="TTN25" s="397"/>
      <c r="TTO25" s="397"/>
      <c r="TTP25" s="397"/>
      <c r="TTQ25" s="397"/>
      <c r="TTR25" s="397"/>
      <c r="TTS25" s="397"/>
      <c r="TTT25" s="397"/>
      <c r="TTU25" s="397"/>
      <c r="TTV25" s="5"/>
      <c r="TTW25" s="5"/>
      <c r="TTX25" s="388"/>
      <c r="TTY25" s="387"/>
      <c r="TTZ25" s="387"/>
      <c r="TUA25" s="387"/>
      <c r="TUB25" s="387"/>
      <c r="TUC25" s="387"/>
      <c r="TUD25" s="387"/>
      <c r="TUE25" s="68"/>
      <c r="TUF25" s="291"/>
      <c r="TUG25" s="68"/>
      <c r="TUH25" s="68"/>
      <c r="TUI25" s="68"/>
      <c r="TUJ25" s="112"/>
      <c r="TUK25" s="112"/>
      <c r="TUL25" s="112"/>
      <c r="TVI25" s="5"/>
      <c r="TVJ25" s="397"/>
      <c r="TVK25" s="397"/>
      <c r="TVL25" s="397"/>
      <c r="TVM25" s="397"/>
      <c r="TVN25" s="397"/>
      <c r="TVO25" s="397"/>
      <c r="TVP25" s="397"/>
      <c r="TVQ25" s="397"/>
      <c r="TVR25" s="397"/>
      <c r="TVS25" s="397"/>
      <c r="TVT25" s="397"/>
      <c r="TVU25" s="397"/>
      <c r="TVV25" s="397"/>
      <c r="TVW25" s="397"/>
      <c r="TVX25" s="397"/>
      <c r="TVY25" s="397"/>
      <c r="TVZ25" s="397"/>
      <c r="TWA25" s="397"/>
      <c r="TWB25" s="397"/>
      <c r="TWC25" s="397"/>
      <c r="TWD25" s="5"/>
      <c r="TWE25" s="5"/>
      <c r="TWF25" s="388"/>
      <c r="TWG25" s="387"/>
      <c r="TWH25" s="387"/>
      <c r="TWI25" s="387"/>
      <c r="TWJ25" s="387"/>
      <c r="TWK25" s="387"/>
      <c r="TWL25" s="387"/>
      <c r="TWM25" s="68"/>
      <c r="TWN25" s="291"/>
      <c r="TWO25" s="68"/>
      <c r="TWP25" s="68"/>
      <c r="TWQ25" s="68"/>
      <c r="TWR25" s="112"/>
      <c r="TWS25" s="112"/>
      <c r="TWT25" s="112"/>
      <c r="TXQ25" s="5"/>
      <c r="TXR25" s="397"/>
      <c r="TXS25" s="397"/>
      <c r="TXT25" s="397"/>
      <c r="TXU25" s="397"/>
      <c r="TXV25" s="397"/>
      <c r="TXW25" s="397"/>
      <c r="TXX25" s="397"/>
      <c r="TXY25" s="397"/>
      <c r="TXZ25" s="397"/>
      <c r="TYA25" s="397"/>
      <c r="TYB25" s="397"/>
      <c r="TYC25" s="397"/>
      <c r="TYD25" s="397"/>
      <c r="TYE25" s="397"/>
      <c r="TYF25" s="397"/>
      <c r="TYG25" s="397"/>
      <c r="TYH25" s="397"/>
      <c r="TYI25" s="397"/>
      <c r="TYJ25" s="397"/>
      <c r="TYK25" s="397"/>
      <c r="TYL25" s="5"/>
      <c r="TYM25" s="5"/>
      <c r="TYN25" s="388"/>
      <c r="TYO25" s="387"/>
      <c r="TYP25" s="387"/>
      <c r="TYQ25" s="387"/>
      <c r="TYR25" s="387"/>
      <c r="TYS25" s="387"/>
      <c r="TYT25" s="387"/>
      <c r="TYU25" s="68"/>
      <c r="TYV25" s="291"/>
      <c r="TYW25" s="68"/>
      <c r="TYX25" s="68"/>
      <c r="TYY25" s="68"/>
      <c r="TYZ25" s="112"/>
      <c r="TZA25" s="112"/>
      <c r="TZB25" s="112"/>
      <c r="TZY25" s="5"/>
      <c r="TZZ25" s="397"/>
      <c r="UAA25" s="397"/>
      <c r="UAB25" s="397"/>
      <c r="UAC25" s="397"/>
      <c r="UAD25" s="397"/>
      <c r="UAE25" s="397"/>
      <c r="UAF25" s="397"/>
      <c r="UAG25" s="397"/>
      <c r="UAH25" s="397"/>
      <c r="UAI25" s="397"/>
      <c r="UAJ25" s="397"/>
      <c r="UAK25" s="397"/>
      <c r="UAL25" s="397"/>
      <c r="UAM25" s="397"/>
      <c r="UAN25" s="397"/>
      <c r="UAO25" s="397"/>
      <c r="UAP25" s="397"/>
      <c r="UAQ25" s="397"/>
      <c r="UAR25" s="397"/>
      <c r="UAS25" s="397"/>
      <c r="UAT25" s="5"/>
      <c r="UAU25" s="5"/>
      <c r="UAV25" s="388"/>
      <c r="UAW25" s="387"/>
      <c r="UAX25" s="387"/>
      <c r="UAY25" s="387"/>
      <c r="UAZ25" s="387"/>
      <c r="UBA25" s="387"/>
      <c r="UBB25" s="387"/>
      <c r="UBC25" s="68"/>
      <c r="UBD25" s="291"/>
      <c r="UBE25" s="68"/>
      <c r="UBF25" s="68"/>
      <c r="UBG25" s="68"/>
      <c r="UBH25" s="112"/>
      <c r="UBI25" s="112"/>
      <c r="UBJ25" s="112"/>
      <c r="UCG25" s="5"/>
      <c r="UCH25" s="397"/>
      <c r="UCI25" s="397"/>
      <c r="UCJ25" s="397"/>
      <c r="UCK25" s="397"/>
      <c r="UCL25" s="397"/>
      <c r="UCM25" s="397"/>
      <c r="UCN25" s="397"/>
      <c r="UCO25" s="397"/>
      <c r="UCP25" s="397"/>
      <c r="UCQ25" s="397"/>
      <c r="UCR25" s="397"/>
      <c r="UCS25" s="397"/>
      <c r="UCT25" s="397"/>
      <c r="UCU25" s="397"/>
      <c r="UCV25" s="397"/>
      <c r="UCW25" s="397"/>
      <c r="UCX25" s="397"/>
      <c r="UCY25" s="397"/>
      <c r="UCZ25" s="397"/>
      <c r="UDA25" s="397"/>
      <c r="UDB25" s="5"/>
      <c r="UDC25" s="5"/>
      <c r="UDD25" s="388"/>
      <c r="UDE25" s="387"/>
      <c r="UDF25" s="387"/>
      <c r="UDG25" s="387"/>
      <c r="UDH25" s="387"/>
      <c r="UDI25" s="387"/>
      <c r="UDJ25" s="387"/>
      <c r="UDK25" s="68"/>
      <c r="UDL25" s="291"/>
      <c r="UDM25" s="68"/>
      <c r="UDN25" s="68"/>
      <c r="UDO25" s="68"/>
      <c r="UDP25" s="112"/>
      <c r="UDQ25" s="112"/>
      <c r="UDR25" s="112"/>
      <c r="UEO25" s="5"/>
      <c r="UEP25" s="397"/>
      <c r="UEQ25" s="397"/>
      <c r="UER25" s="397"/>
      <c r="UES25" s="397"/>
      <c r="UET25" s="397"/>
      <c r="UEU25" s="397"/>
      <c r="UEV25" s="397"/>
      <c r="UEW25" s="397"/>
      <c r="UEX25" s="397"/>
      <c r="UEY25" s="397"/>
      <c r="UEZ25" s="397"/>
      <c r="UFA25" s="397"/>
      <c r="UFB25" s="397"/>
      <c r="UFC25" s="397"/>
      <c r="UFD25" s="397"/>
      <c r="UFE25" s="397"/>
      <c r="UFF25" s="397"/>
      <c r="UFG25" s="397"/>
      <c r="UFH25" s="397"/>
      <c r="UFI25" s="397"/>
      <c r="UFJ25" s="5"/>
      <c r="UFK25" s="5"/>
      <c r="UFL25" s="388"/>
      <c r="UFM25" s="387"/>
      <c r="UFN25" s="387"/>
      <c r="UFO25" s="387"/>
      <c r="UFP25" s="387"/>
      <c r="UFQ25" s="387"/>
      <c r="UFR25" s="387"/>
      <c r="UFS25" s="68"/>
      <c r="UFT25" s="291"/>
      <c r="UFU25" s="68"/>
      <c r="UFV25" s="68"/>
      <c r="UFW25" s="68"/>
      <c r="UFX25" s="112"/>
      <c r="UFY25" s="112"/>
      <c r="UFZ25" s="112"/>
      <c r="UGW25" s="5"/>
      <c r="UGX25" s="397"/>
      <c r="UGY25" s="397"/>
      <c r="UGZ25" s="397"/>
      <c r="UHA25" s="397"/>
      <c r="UHB25" s="397"/>
      <c r="UHC25" s="397"/>
      <c r="UHD25" s="397"/>
      <c r="UHE25" s="397"/>
      <c r="UHF25" s="397"/>
      <c r="UHG25" s="397"/>
      <c r="UHH25" s="397"/>
      <c r="UHI25" s="397"/>
      <c r="UHJ25" s="397"/>
      <c r="UHK25" s="397"/>
      <c r="UHL25" s="397"/>
      <c r="UHM25" s="397"/>
      <c r="UHN25" s="397"/>
      <c r="UHO25" s="397"/>
      <c r="UHP25" s="397"/>
      <c r="UHQ25" s="397"/>
      <c r="UHR25" s="5"/>
      <c r="UHS25" s="5"/>
      <c r="UHT25" s="388"/>
      <c r="UHU25" s="387"/>
      <c r="UHV25" s="387"/>
      <c r="UHW25" s="387"/>
      <c r="UHX25" s="387"/>
      <c r="UHY25" s="387"/>
      <c r="UHZ25" s="387"/>
      <c r="UIA25" s="68"/>
      <c r="UIB25" s="291"/>
      <c r="UIC25" s="68"/>
      <c r="UID25" s="68"/>
      <c r="UIE25" s="68"/>
      <c r="UIF25" s="112"/>
      <c r="UIG25" s="112"/>
      <c r="UIH25" s="112"/>
      <c r="UJE25" s="5"/>
      <c r="UJF25" s="397"/>
      <c r="UJG25" s="397"/>
      <c r="UJH25" s="397"/>
      <c r="UJI25" s="397"/>
      <c r="UJJ25" s="397"/>
      <c r="UJK25" s="397"/>
      <c r="UJL25" s="397"/>
      <c r="UJM25" s="397"/>
      <c r="UJN25" s="397"/>
      <c r="UJO25" s="397"/>
      <c r="UJP25" s="397"/>
      <c r="UJQ25" s="397"/>
      <c r="UJR25" s="397"/>
      <c r="UJS25" s="397"/>
      <c r="UJT25" s="397"/>
      <c r="UJU25" s="397"/>
      <c r="UJV25" s="397"/>
      <c r="UJW25" s="397"/>
      <c r="UJX25" s="397"/>
      <c r="UJY25" s="397"/>
      <c r="UJZ25" s="5"/>
      <c r="UKA25" s="5"/>
      <c r="UKB25" s="388"/>
      <c r="UKC25" s="387"/>
      <c r="UKD25" s="387"/>
      <c r="UKE25" s="387"/>
      <c r="UKF25" s="387"/>
      <c r="UKG25" s="387"/>
      <c r="UKH25" s="387"/>
      <c r="UKI25" s="68"/>
      <c r="UKJ25" s="291"/>
      <c r="UKK25" s="68"/>
      <c r="UKL25" s="68"/>
      <c r="UKM25" s="68"/>
      <c r="UKN25" s="112"/>
      <c r="UKO25" s="112"/>
      <c r="UKP25" s="112"/>
      <c r="ULM25" s="5"/>
      <c r="ULN25" s="397"/>
      <c r="ULO25" s="397"/>
      <c r="ULP25" s="397"/>
      <c r="ULQ25" s="397"/>
      <c r="ULR25" s="397"/>
      <c r="ULS25" s="397"/>
      <c r="ULT25" s="397"/>
      <c r="ULU25" s="397"/>
      <c r="ULV25" s="397"/>
      <c r="ULW25" s="397"/>
      <c r="ULX25" s="397"/>
      <c r="ULY25" s="397"/>
      <c r="ULZ25" s="397"/>
      <c r="UMA25" s="397"/>
      <c r="UMB25" s="397"/>
      <c r="UMC25" s="397"/>
      <c r="UMD25" s="397"/>
      <c r="UME25" s="397"/>
      <c r="UMF25" s="397"/>
      <c r="UMG25" s="397"/>
      <c r="UMH25" s="5"/>
      <c r="UMI25" s="5"/>
      <c r="UMJ25" s="388"/>
      <c r="UMK25" s="387"/>
      <c r="UML25" s="387"/>
      <c r="UMM25" s="387"/>
      <c r="UMN25" s="387"/>
      <c r="UMO25" s="387"/>
      <c r="UMP25" s="387"/>
      <c r="UMQ25" s="68"/>
      <c r="UMR25" s="291"/>
      <c r="UMS25" s="68"/>
      <c r="UMT25" s="68"/>
      <c r="UMU25" s="68"/>
      <c r="UMV25" s="112"/>
      <c r="UMW25" s="112"/>
      <c r="UMX25" s="112"/>
      <c r="UNU25" s="5"/>
      <c r="UNV25" s="397"/>
      <c r="UNW25" s="397"/>
      <c r="UNX25" s="397"/>
      <c r="UNY25" s="397"/>
      <c r="UNZ25" s="397"/>
      <c r="UOA25" s="397"/>
      <c r="UOB25" s="397"/>
      <c r="UOC25" s="397"/>
      <c r="UOD25" s="397"/>
      <c r="UOE25" s="397"/>
      <c r="UOF25" s="397"/>
      <c r="UOG25" s="397"/>
      <c r="UOH25" s="397"/>
      <c r="UOI25" s="397"/>
      <c r="UOJ25" s="397"/>
      <c r="UOK25" s="397"/>
      <c r="UOL25" s="397"/>
      <c r="UOM25" s="397"/>
      <c r="UON25" s="397"/>
      <c r="UOO25" s="397"/>
      <c r="UOP25" s="5"/>
      <c r="UOQ25" s="5"/>
      <c r="UOR25" s="388"/>
      <c r="UOS25" s="387"/>
      <c r="UOT25" s="387"/>
      <c r="UOU25" s="387"/>
      <c r="UOV25" s="387"/>
      <c r="UOW25" s="387"/>
      <c r="UOX25" s="387"/>
      <c r="UOY25" s="68"/>
      <c r="UOZ25" s="291"/>
      <c r="UPA25" s="68"/>
      <c r="UPB25" s="68"/>
      <c r="UPC25" s="68"/>
      <c r="UPD25" s="112"/>
      <c r="UPE25" s="112"/>
      <c r="UPF25" s="112"/>
      <c r="UQC25" s="5"/>
      <c r="UQD25" s="397"/>
      <c r="UQE25" s="397"/>
      <c r="UQF25" s="397"/>
      <c r="UQG25" s="397"/>
      <c r="UQH25" s="397"/>
      <c r="UQI25" s="397"/>
      <c r="UQJ25" s="397"/>
      <c r="UQK25" s="397"/>
      <c r="UQL25" s="397"/>
      <c r="UQM25" s="397"/>
      <c r="UQN25" s="397"/>
      <c r="UQO25" s="397"/>
      <c r="UQP25" s="397"/>
      <c r="UQQ25" s="397"/>
      <c r="UQR25" s="397"/>
      <c r="UQS25" s="397"/>
      <c r="UQT25" s="397"/>
      <c r="UQU25" s="397"/>
      <c r="UQV25" s="397"/>
      <c r="UQW25" s="397"/>
      <c r="UQX25" s="5"/>
      <c r="UQY25" s="5"/>
      <c r="UQZ25" s="388"/>
      <c r="URA25" s="387"/>
      <c r="URB25" s="387"/>
      <c r="URC25" s="387"/>
      <c r="URD25" s="387"/>
      <c r="URE25" s="387"/>
      <c r="URF25" s="387"/>
      <c r="URG25" s="68"/>
      <c r="URH25" s="291"/>
      <c r="URI25" s="68"/>
      <c r="URJ25" s="68"/>
      <c r="URK25" s="68"/>
      <c r="URL25" s="112"/>
      <c r="URM25" s="112"/>
      <c r="URN25" s="112"/>
      <c r="USK25" s="5"/>
      <c r="USL25" s="397"/>
      <c r="USM25" s="397"/>
      <c r="USN25" s="397"/>
      <c r="USO25" s="397"/>
      <c r="USP25" s="397"/>
      <c r="USQ25" s="397"/>
      <c r="USR25" s="397"/>
      <c r="USS25" s="397"/>
      <c r="UST25" s="397"/>
      <c r="USU25" s="397"/>
      <c r="USV25" s="397"/>
      <c r="USW25" s="397"/>
      <c r="USX25" s="397"/>
      <c r="USY25" s="397"/>
      <c r="USZ25" s="397"/>
      <c r="UTA25" s="397"/>
      <c r="UTB25" s="397"/>
      <c r="UTC25" s="397"/>
      <c r="UTD25" s="397"/>
      <c r="UTE25" s="397"/>
      <c r="UTF25" s="5"/>
      <c r="UTG25" s="5"/>
      <c r="UTH25" s="388"/>
      <c r="UTI25" s="387"/>
      <c r="UTJ25" s="387"/>
      <c r="UTK25" s="387"/>
      <c r="UTL25" s="387"/>
      <c r="UTM25" s="387"/>
      <c r="UTN25" s="387"/>
      <c r="UTO25" s="68"/>
      <c r="UTP25" s="291"/>
      <c r="UTQ25" s="68"/>
      <c r="UTR25" s="68"/>
      <c r="UTS25" s="68"/>
      <c r="UTT25" s="112"/>
      <c r="UTU25" s="112"/>
      <c r="UTV25" s="112"/>
      <c r="UUS25" s="5"/>
      <c r="UUT25" s="397"/>
      <c r="UUU25" s="397"/>
      <c r="UUV25" s="397"/>
      <c r="UUW25" s="397"/>
      <c r="UUX25" s="397"/>
      <c r="UUY25" s="397"/>
      <c r="UUZ25" s="397"/>
      <c r="UVA25" s="397"/>
      <c r="UVB25" s="397"/>
      <c r="UVC25" s="397"/>
      <c r="UVD25" s="397"/>
      <c r="UVE25" s="397"/>
      <c r="UVF25" s="397"/>
      <c r="UVG25" s="397"/>
      <c r="UVH25" s="397"/>
      <c r="UVI25" s="397"/>
      <c r="UVJ25" s="397"/>
      <c r="UVK25" s="397"/>
      <c r="UVL25" s="397"/>
      <c r="UVM25" s="397"/>
      <c r="UVN25" s="5"/>
      <c r="UVO25" s="5"/>
      <c r="UVP25" s="388"/>
      <c r="UVQ25" s="387"/>
      <c r="UVR25" s="387"/>
      <c r="UVS25" s="387"/>
      <c r="UVT25" s="387"/>
      <c r="UVU25" s="387"/>
      <c r="UVV25" s="387"/>
      <c r="UVW25" s="68"/>
      <c r="UVX25" s="291"/>
      <c r="UVY25" s="68"/>
      <c r="UVZ25" s="68"/>
      <c r="UWA25" s="68"/>
      <c r="UWB25" s="112"/>
      <c r="UWC25" s="112"/>
      <c r="UWD25" s="112"/>
      <c r="UXA25" s="5"/>
      <c r="UXB25" s="397"/>
      <c r="UXC25" s="397"/>
      <c r="UXD25" s="397"/>
      <c r="UXE25" s="397"/>
      <c r="UXF25" s="397"/>
      <c r="UXG25" s="397"/>
      <c r="UXH25" s="397"/>
      <c r="UXI25" s="397"/>
      <c r="UXJ25" s="397"/>
      <c r="UXK25" s="397"/>
      <c r="UXL25" s="397"/>
      <c r="UXM25" s="397"/>
      <c r="UXN25" s="397"/>
      <c r="UXO25" s="397"/>
      <c r="UXP25" s="397"/>
      <c r="UXQ25" s="397"/>
      <c r="UXR25" s="397"/>
      <c r="UXS25" s="397"/>
      <c r="UXT25" s="397"/>
      <c r="UXU25" s="397"/>
      <c r="UXV25" s="5"/>
      <c r="UXW25" s="5"/>
      <c r="UXX25" s="388"/>
      <c r="UXY25" s="387"/>
      <c r="UXZ25" s="387"/>
      <c r="UYA25" s="387"/>
      <c r="UYB25" s="387"/>
      <c r="UYC25" s="387"/>
      <c r="UYD25" s="387"/>
      <c r="UYE25" s="68"/>
      <c r="UYF25" s="291"/>
      <c r="UYG25" s="68"/>
      <c r="UYH25" s="68"/>
      <c r="UYI25" s="68"/>
      <c r="UYJ25" s="112"/>
      <c r="UYK25" s="112"/>
      <c r="UYL25" s="112"/>
      <c r="UZI25" s="5"/>
      <c r="UZJ25" s="397"/>
      <c r="UZK25" s="397"/>
      <c r="UZL25" s="397"/>
      <c r="UZM25" s="397"/>
      <c r="UZN25" s="397"/>
      <c r="UZO25" s="397"/>
      <c r="UZP25" s="397"/>
      <c r="UZQ25" s="397"/>
      <c r="UZR25" s="397"/>
      <c r="UZS25" s="397"/>
      <c r="UZT25" s="397"/>
      <c r="UZU25" s="397"/>
      <c r="UZV25" s="397"/>
      <c r="UZW25" s="397"/>
      <c r="UZX25" s="397"/>
      <c r="UZY25" s="397"/>
      <c r="UZZ25" s="397"/>
      <c r="VAA25" s="397"/>
      <c r="VAB25" s="397"/>
      <c r="VAC25" s="397"/>
      <c r="VAD25" s="5"/>
      <c r="VAE25" s="5"/>
      <c r="VAF25" s="388"/>
      <c r="VAG25" s="387"/>
      <c r="VAH25" s="387"/>
      <c r="VAI25" s="387"/>
      <c r="VAJ25" s="387"/>
      <c r="VAK25" s="387"/>
      <c r="VAL25" s="387"/>
      <c r="VAM25" s="68"/>
      <c r="VAN25" s="291"/>
      <c r="VAO25" s="68"/>
      <c r="VAP25" s="68"/>
      <c r="VAQ25" s="68"/>
      <c r="VAR25" s="112"/>
      <c r="VAS25" s="112"/>
      <c r="VAT25" s="112"/>
      <c r="VBQ25" s="5"/>
      <c r="VBR25" s="397"/>
      <c r="VBS25" s="397"/>
      <c r="VBT25" s="397"/>
      <c r="VBU25" s="397"/>
      <c r="VBV25" s="397"/>
      <c r="VBW25" s="397"/>
      <c r="VBX25" s="397"/>
      <c r="VBY25" s="397"/>
      <c r="VBZ25" s="397"/>
      <c r="VCA25" s="397"/>
      <c r="VCB25" s="397"/>
      <c r="VCC25" s="397"/>
      <c r="VCD25" s="397"/>
      <c r="VCE25" s="397"/>
      <c r="VCF25" s="397"/>
      <c r="VCG25" s="397"/>
      <c r="VCH25" s="397"/>
      <c r="VCI25" s="397"/>
      <c r="VCJ25" s="397"/>
      <c r="VCK25" s="397"/>
      <c r="VCL25" s="5"/>
      <c r="VCM25" s="5"/>
      <c r="VCN25" s="388"/>
      <c r="VCO25" s="387"/>
      <c r="VCP25" s="387"/>
      <c r="VCQ25" s="387"/>
      <c r="VCR25" s="387"/>
      <c r="VCS25" s="387"/>
      <c r="VCT25" s="387"/>
      <c r="VCU25" s="68"/>
      <c r="VCV25" s="291"/>
      <c r="VCW25" s="68"/>
      <c r="VCX25" s="68"/>
      <c r="VCY25" s="68"/>
      <c r="VCZ25" s="112"/>
      <c r="VDA25" s="112"/>
      <c r="VDB25" s="112"/>
      <c r="VDY25" s="5"/>
      <c r="VDZ25" s="397"/>
      <c r="VEA25" s="397"/>
      <c r="VEB25" s="397"/>
      <c r="VEC25" s="397"/>
      <c r="VED25" s="397"/>
      <c r="VEE25" s="397"/>
      <c r="VEF25" s="397"/>
      <c r="VEG25" s="397"/>
      <c r="VEH25" s="397"/>
      <c r="VEI25" s="397"/>
      <c r="VEJ25" s="397"/>
      <c r="VEK25" s="397"/>
      <c r="VEL25" s="397"/>
      <c r="VEM25" s="397"/>
      <c r="VEN25" s="397"/>
      <c r="VEO25" s="397"/>
      <c r="VEP25" s="397"/>
      <c r="VEQ25" s="397"/>
      <c r="VER25" s="397"/>
      <c r="VES25" s="397"/>
      <c r="VET25" s="5"/>
      <c r="VEU25" s="5"/>
      <c r="VEV25" s="388"/>
      <c r="VEW25" s="387"/>
      <c r="VEX25" s="387"/>
      <c r="VEY25" s="387"/>
      <c r="VEZ25" s="387"/>
      <c r="VFA25" s="387"/>
      <c r="VFB25" s="387"/>
      <c r="VFC25" s="68"/>
      <c r="VFD25" s="291"/>
      <c r="VFE25" s="68"/>
      <c r="VFF25" s="68"/>
      <c r="VFG25" s="68"/>
      <c r="VFH25" s="112"/>
      <c r="VFI25" s="112"/>
      <c r="VFJ25" s="112"/>
      <c r="VGG25" s="5"/>
      <c r="VGH25" s="397"/>
      <c r="VGI25" s="397"/>
      <c r="VGJ25" s="397"/>
      <c r="VGK25" s="397"/>
      <c r="VGL25" s="397"/>
      <c r="VGM25" s="397"/>
      <c r="VGN25" s="397"/>
      <c r="VGO25" s="397"/>
      <c r="VGP25" s="397"/>
      <c r="VGQ25" s="397"/>
      <c r="VGR25" s="397"/>
      <c r="VGS25" s="397"/>
      <c r="VGT25" s="397"/>
      <c r="VGU25" s="397"/>
      <c r="VGV25" s="397"/>
      <c r="VGW25" s="397"/>
      <c r="VGX25" s="397"/>
      <c r="VGY25" s="397"/>
      <c r="VGZ25" s="397"/>
      <c r="VHA25" s="397"/>
      <c r="VHB25" s="5"/>
      <c r="VHC25" s="5"/>
      <c r="VHD25" s="388"/>
      <c r="VHE25" s="387"/>
      <c r="VHF25" s="387"/>
      <c r="VHG25" s="387"/>
      <c r="VHH25" s="387"/>
      <c r="VHI25" s="387"/>
      <c r="VHJ25" s="387"/>
      <c r="VHK25" s="68"/>
      <c r="VHL25" s="291"/>
      <c r="VHM25" s="68"/>
      <c r="VHN25" s="68"/>
      <c r="VHO25" s="68"/>
      <c r="VHP25" s="112"/>
      <c r="VHQ25" s="112"/>
      <c r="VHR25" s="112"/>
      <c r="VIO25" s="5"/>
      <c r="VIP25" s="397"/>
      <c r="VIQ25" s="397"/>
      <c r="VIR25" s="397"/>
      <c r="VIS25" s="397"/>
      <c r="VIT25" s="397"/>
      <c r="VIU25" s="397"/>
      <c r="VIV25" s="397"/>
      <c r="VIW25" s="397"/>
      <c r="VIX25" s="397"/>
      <c r="VIY25" s="397"/>
      <c r="VIZ25" s="397"/>
      <c r="VJA25" s="397"/>
      <c r="VJB25" s="397"/>
      <c r="VJC25" s="397"/>
      <c r="VJD25" s="397"/>
      <c r="VJE25" s="397"/>
      <c r="VJF25" s="397"/>
      <c r="VJG25" s="397"/>
      <c r="VJH25" s="397"/>
      <c r="VJI25" s="397"/>
      <c r="VJJ25" s="5"/>
      <c r="VJK25" s="5"/>
      <c r="VJL25" s="388"/>
      <c r="VJM25" s="387"/>
      <c r="VJN25" s="387"/>
      <c r="VJO25" s="387"/>
      <c r="VJP25" s="387"/>
      <c r="VJQ25" s="387"/>
      <c r="VJR25" s="387"/>
      <c r="VJS25" s="68"/>
      <c r="VJT25" s="291"/>
      <c r="VJU25" s="68"/>
      <c r="VJV25" s="68"/>
      <c r="VJW25" s="68"/>
      <c r="VJX25" s="112"/>
      <c r="VJY25" s="112"/>
      <c r="VJZ25" s="112"/>
      <c r="VKW25" s="5"/>
      <c r="VKX25" s="397"/>
      <c r="VKY25" s="397"/>
      <c r="VKZ25" s="397"/>
      <c r="VLA25" s="397"/>
      <c r="VLB25" s="397"/>
      <c r="VLC25" s="397"/>
      <c r="VLD25" s="397"/>
      <c r="VLE25" s="397"/>
      <c r="VLF25" s="397"/>
      <c r="VLG25" s="397"/>
      <c r="VLH25" s="397"/>
      <c r="VLI25" s="397"/>
      <c r="VLJ25" s="397"/>
      <c r="VLK25" s="397"/>
      <c r="VLL25" s="397"/>
      <c r="VLM25" s="397"/>
      <c r="VLN25" s="397"/>
      <c r="VLO25" s="397"/>
      <c r="VLP25" s="397"/>
      <c r="VLQ25" s="397"/>
      <c r="VLR25" s="5"/>
      <c r="VLS25" s="5"/>
      <c r="VLT25" s="388"/>
      <c r="VLU25" s="387"/>
      <c r="VLV25" s="387"/>
      <c r="VLW25" s="387"/>
      <c r="VLX25" s="387"/>
      <c r="VLY25" s="387"/>
      <c r="VLZ25" s="387"/>
      <c r="VMA25" s="68"/>
      <c r="VMB25" s="291"/>
      <c r="VMC25" s="68"/>
      <c r="VMD25" s="68"/>
      <c r="VME25" s="68"/>
      <c r="VMF25" s="112"/>
      <c r="VMG25" s="112"/>
      <c r="VMH25" s="112"/>
      <c r="VNE25" s="5"/>
      <c r="VNF25" s="397"/>
      <c r="VNG25" s="397"/>
      <c r="VNH25" s="397"/>
      <c r="VNI25" s="397"/>
      <c r="VNJ25" s="397"/>
      <c r="VNK25" s="397"/>
      <c r="VNL25" s="397"/>
      <c r="VNM25" s="397"/>
      <c r="VNN25" s="397"/>
      <c r="VNO25" s="397"/>
      <c r="VNP25" s="397"/>
      <c r="VNQ25" s="397"/>
      <c r="VNR25" s="397"/>
      <c r="VNS25" s="397"/>
      <c r="VNT25" s="397"/>
      <c r="VNU25" s="397"/>
      <c r="VNV25" s="397"/>
      <c r="VNW25" s="397"/>
      <c r="VNX25" s="397"/>
      <c r="VNY25" s="397"/>
      <c r="VNZ25" s="5"/>
      <c r="VOA25" s="5"/>
      <c r="VOB25" s="388"/>
      <c r="VOC25" s="387"/>
      <c r="VOD25" s="387"/>
      <c r="VOE25" s="387"/>
      <c r="VOF25" s="387"/>
      <c r="VOG25" s="387"/>
      <c r="VOH25" s="387"/>
      <c r="VOI25" s="68"/>
      <c r="VOJ25" s="291"/>
      <c r="VOK25" s="68"/>
      <c r="VOL25" s="68"/>
      <c r="VOM25" s="68"/>
      <c r="VON25" s="112"/>
      <c r="VOO25" s="112"/>
      <c r="VOP25" s="112"/>
      <c r="VPM25" s="5"/>
      <c r="VPN25" s="397"/>
      <c r="VPO25" s="397"/>
      <c r="VPP25" s="397"/>
      <c r="VPQ25" s="397"/>
      <c r="VPR25" s="397"/>
      <c r="VPS25" s="397"/>
      <c r="VPT25" s="397"/>
      <c r="VPU25" s="397"/>
      <c r="VPV25" s="397"/>
      <c r="VPW25" s="397"/>
      <c r="VPX25" s="397"/>
      <c r="VPY25" s="397"/>
      <c r="VPZ25" s="397"/>
      <c r="VQA25" s="397"/>
      <c r="VQB25" s="397"/>
      <c r="VQC25" s="397"/>
      <c r="VQD25" s="397"/>
      <c r="VQE25" s="397"/>
      <c r="VQF25" s="397"/>
      <c r="VQG25" s="397"/>
      <c r="VQH25" s="5"/>
      <c r="VQI25" s="5"/>
      <c r="VQJ25" s="388"/>
      <c r="VQK25" s="387"/>
      <c r="VQL25" s="387"/>
      <c r="VQM25" s="387"/>
      <c r="VQN25" s="387"/>
      <c r="VQO25" s="387"/>
      <c r="VQP25" s="387"/>
      <c r="VQQ25" s="68"/>
      <c r="VQR25" s="291"/>
      <c r="VQS25" s="68"/>
      <c r="VQT25" s="68"/>
      <c r="VQU25" s="68"/>
      <c r="VQV25" s="112"/>
      <c r="VQW25" s="112"/>
      <c r="VQX25" s="112"/>
      <c r="VRU25" s="5"/>
      <c r="VRV25" s="397"/>
      <c r="VRW25" s="397"/>
      <c r="VRX25" s="397"/>
      <c r="VRY25" s="397"/>
      <c r="VRZ25" s="397"/>
      <c r="VSA25" s="397"/>
      <c r="VSB25" s="397"/>
      <c r="VSC25" s="397"/>
      <c r="VSD25" s="397"/>
      <c r="VSE25" s="397"/>
      <c r="VSF25" s="397"/>
      <c r="VSG25" s="397"/>
      <c r="VSH25" s="397"/>
      <c r="VSI25" s="397"/>
      <c r="VSJ25" s="397"/>
      <c r="VSK25" s="397"/>
      <c r="VSL25" s="397"/>
      <c r="VSM25" s="397"/>
      <c r="VSN25" s="397"/>
      <c r="VSO25" s="397"/>
      <c r="VSP25" s="5"/>
      <c r="VSQ25" s="5"/>
      <c r="VSR25" s="388"/>
      <c r="VSS25" s="387"/>
      <c r="VST25" s="387"/>
      <c r="VSU25" s="387"/>
      <c r="VSV25" s="387"/>
      <c r="VSW25" s="387"/>
      <c r="VSX25" s="387"/>
      <c r="VSY25" s="68"/>
      <c r="VSZ25" s="291"/>
      <c r="VTA25" s="68"/>
      <c r="VTB25" s="68"/>
      <c r="VTC25" s="68"/>
      <c r="VTD25" s="112"/>
      <c r="VTE25" s="112"/>
      <c r="VTF25" s="112"/>
      <c r="VUC25" s="5"/>
      <c r="VUD25" s="397"/>
      <c r="VUE25" s="397"/>
      <c r="VUF25" s="397"/>
      <c r="VUG25" s="397"/>
      <c r="VUH25" s="397"/>
      <c r="VUI25" s="397"/>
      <c r="VUJ25" s="397"/>
      <c r="VUK25" s="397"/>
      <c r="VUL25" s="397"/>
      <c r="VUM25" s="397"/>
      <c r="VUN25" s="397"/>
      <c r="VUO25" s="397"/>
      <c r="VUP25" s="397"/>
      <c r="VUQ25" s="397"/>
      <c r="VUR25" s="397"/>
      <c r="VUS25" s="397"/>
      <c r="VUT25" s="397"/>
      <c r="VUU25" s="397"/>
      <c r="VUV25" s="397"/>
      <c r="VUW25" s="397"/>
      <c r="VUX25" s="5"/>
      <c r="VUY25" s="5"/>
      <c r="VUZ25" s="388"/>
      <c r="VVA25" s="387"/>
      <c r="VVB25" s="387"/>
      <c r="VVC25" s="387"/>
      <c r="VVD25" s="387"/>
      <c r="VVE25" s="387"/>
      <c r="VVF25" s="387"/>
      <c r="VVG25" s="68"/>
      <c r="VVH25" s="291"/>
      <c r="VVI25" s="68"/>
      <c r="VVJ25" s="68"/>
      <c r="VVK25" s="68"/>
      <c r="VVL25" s="112"/>
      <c r="VVM25" s="112"/>
      <c r="VVN25" s="112"/>
      <c r="VWK25" s="5"/>
      <c r="VWL25" s="397"/>
      <c r="VWM25" s="397"/>
      <c r="VWN25" s="397"/>
      <c r="VWO25" s="397"/>
      <c r="VWP25" s="397"/>
      <c r="VWQ25" s="397"/>
      <c r="VWR25" s="397"/>
      <c r="VWS25" s="397"/>
      <c r="VWT25" s="397"/>
      <c r="VWU25" s="397"/>
      <c r="VWV25" s="397"/>
      <c r="VWW25" s="397"/>
      <c r="VWX25" s="397"/>
      <c r="VWY25" s="397"/>
      <c r="VWZ25" s="397"/>
      <c r="VXA25" s="397"/>
      <c r="VXB25" s="397"/>
      <c r="VXC25" s="397"/>
      <c r="VXD25" s="397"/>
      <c r="VXE25" s="397"/>
      <c r="VXF25" s="5"/>
      <c r="VXG25" s="5"/>
      <c r="VXH25" s="388"/>
      <c r="VXI25" s="387"/>
      <c r="VXJ25" s="387"/>
      <c r="VXK25" s="387"/>
      <c r="VXL25" s="387"/>
      <c r="VXM25" s="387"/>
      <c r="VXN25" s="387"/>
      <c r="VXO25" s="68"/>
      <c r="VXP25" s="291"/>
      <c r="VXQ25" s="68"/>
      <c r="VXR25" s="68"/>
      <c r="VXS25" s="68"/>
      <c r="VXT25" s="112"/>
      <c r="VXU25" s="112"/>
      <c r="VXV25" s="112"/>
      <c r="VYS25" s="5"/>
      <c r="VYT25" s="397"/>
      <c r="VYU25" s="397"/>
      <c r="VYV25" s="397"/>
      <c r="VYW25" s="397"/>
      <c r="VYX25" s="397"/>
      <c r="VYY25" s="397"/>
      <c r="VYZ25" s="397"/>
      <c r="VZA25" s="397"/>
      <c r="VZB25" s="397"/>
      <c r="VZC25" s="397"/>
      <c r="VZD25" s="397"/>
      <c r="VZE25" s="397"/>
      <c r="VZF25" s="397"/>
      <c r="VZG25" s="397"/>
      <c r="VZH25" s="397"/>
      <c r="VZI25" s="397"/>
      <c r="VZJ25" s="397"/>
      <c r="VZK25" s="397"/>
      <c r="VZL25" s="397"/>
      <c r="VZM25" s="397"/>
      <c r="VZN25" s="5"/>
      <c r="VZO25" s="5"/>
      <c r="VZP25" s="388"/>
      <c r="VZQ25" s="387"/>
      <c r="VZR25" s="387"/>
      <c r="VZS25" s="387"/>
      <c r="VZT25" s="387"/>
      <c r="VZU25" s="387"/>
      <c r="VZV25" s="387"/>
      <c r="VZW25" s="68"/>
      <c r="VZX25" s="291"/>
      <c r="VZY25" s="68"/>
      <c r="VZZ25" s="68"/>
      <c r="WAA25" s="68"/>
      <c r="WAB25" s="112"/>
      <c r="WAC25" s="112"/>
      <c r="WAD25" s="112"/>
      <c r="WBA25" s="5"/>
      <c r="WBB25" s="397"/>
      <c r="WBC25" s="397"/>
      <c r="WBD25" s="397"/>
      <c r="WBE25" s="397"/>
      <c r="WBF25" s="397"/>
      <c r="WBG25" s="397"/>
      <c r="WBH25" s="397"/>
      <c r="WBI25" s="397"/>
      <c r="WBJ25" s="397"/>
      <c r="WBK25" s="397"/>
      <c r="WBL25" s="397"/>
      <c r="WBM25" s="397"/>
      <c r="WBN25" s="397"/>
      <c r="WBO25" s="397"/>
      <c r="WBP25" s="397"/>
      <c r="WBQ25" s="397"/>
      <c r="WBR25" s="397"/>
      <c r="WBS25" s="397"/>
      <c r="WBT25" s="397"/>
      <c r="WBU25" s="397"/>
      <c r="WBV25" s="5"/>
      <c r="WBW25" s="5"/>
      <c r="WBX25" s="388"/>
      <c r="WBY25" s="387"/>
      <c r="WBZ25" s="387"/>
      <c r="WCA25" s="387"/>
      <c r="WCB25" s="387"/>
      <c r="WCC25" s="387"/>
      <c r="WCD25" s="387"/>
      <c r="WCE25" s="68"/>
      <c r="WCF25" s="291"/>
      <c r="WCG25" s="68"/>
      <c r="WCH25" s="68"/>
      <c r="WCI25" s="68"/>
      <c r="WCJ25" s="112"/>
      <c r="WCK25" s="112"/>
      <c r="WCL25" s="112"/>
      <c r="WDI25" s="5"/>
      <c r="WDJ25" s="397"/>
      <c r="WDK25" s="397"/>
      <c r="WDL25" s="397"/>
      <c r="WDM25" s="397"/>
      <c r="WDN25" s="397"/>
      <c r="WDO25" s="397"/>
      <c r="WDP25" s="397"/>
      <c r="WDQ25" s="397"/>
      <c r="WDR25" s="397"/>
      <c r="WDS25" s="397"/>
      <c r="WDT25" s="397"/>
      <c r="WDU25" s="397"/>
      <c r="WDV25" s="397"/>
      <c r="WDW25" s="397"/>
      <c r="WDX25" s="397"/>
      <c r="WDY25" s="397"/>
      <c r="WDZ25" s="397"/>
      <c r="WEA25" s="397"/>
      <c r="WEB25" s="397"/>
      <c r="WEC25" s="397"/>
      <c r="WED25" s="5"/>
      <c r="WEE25" s="5"/>
      <c r="WEF25" s="388"/>
      <c r="WEG25" s="387"/>
      <c r="WEH25" s="387"/>
      <c r="WEI25" s="387"/>
      <c r="WEJ25" s="387"/>
      <c r="WEK25" s="387"/>
      <c r="WEL25" s="387"/>
      <c r="WEM25" s="68"/>
      <c r="WEN25" s="291"/>
      <c r="WEO25" s="68"/>
      <c r="WEP25" s="68"/>
      <c r="WEQ25" s="68"/>
      <c r="WER25" s="112"/>
      <c r="WES25" s="112"/>
      <c r="WET25" s="112"/>
      <c r="WFQ25" s="5"/>
      <c r="WFR25" s="397"/>
      <c r="WFS25" s="397"/>
      <c r="WFT25" s="397"/>
      <c r="WFU25" s="397"/>
      <c r="WFV25" s="397"/>
      <c r="WFW25" s="397"/>
      <c r="WFX25" s="397"/>
      <c r="WFY25" s="397"/>
      <c r="WFZ25" s="397"/>
      <c r="WGA25" s="397"/>
      <c r="WGB25" s="397"/>
      <c r="WGC25" s="397"/>
      <c r="WGD25" s="397"/>
      <c r="WGE25" s="397"/>
      <c r="WGF25" s="397"/>
      <c r="WGG25" s="397"/>
      <c r="WGH25" s="397"/>
      <c r="WGI25" s="397"/>
      <c r="WGJ25" s="397"/>
      <c r="WGK25" s="397"/>
      <c r="WGL25" s="5"/>
      <c r="WGM25" s="5"/>
      <c r="WGN25" s="388"/>
      <c r="WGO25" s="387"/>
      <c r="WGP25" s="387"/>
      <c r="WGQ25" s="387"/>
      <c r="WGR25" s="387"/>
      <c r="WGS25" s="387"/>
      <c r="WGT25" s="387"/>
      <c r="WGU25" s="68"/>
      <c r="WGV25" s="291"/>
      <c r="WGW25" s="68"/>
      <c r="WGX25" s="68"/>
      <c r="WGY25" s="68"/>
      <c r="WGZ25" s="112"/>
      <c r="WHA25" s="112"/>
      <c r="WHB25" s="112"/>
      <c r="WHY25" s="5"/>
      <c r="WHZ25" s="397"/>
      <c r="WIA25" s="397"/>
      <c r="WIB25" s="397"/>
      <c r="WIC25" s="397"/>
      <c r="WID25" s="397"/>
      <c r="WIE25" s="397"/>
      <c r="WIF25" s="397"/>
      <c r="WIG25" s="397"/>
      <c r="WIH25" s="397"/>
      <c r="WII25" s="397"/>
      <c r="WIJ25" s="397"/>
      <c r="WIK25" s="397"/>
      <c r="WIL25" s="397"/>
      <c r="WIM25" s="397"/>
      <c r="WIN25" s="397"/>
      <c r="WIO25" s="397"/>
      <c r="WIP25" s="397"/>
      <c r="WIQ25" s="397"/>
      <c r="WIR25" s="397"/>
      <c r="WIS25" s="397"/>
      <c r="WIT25" s="5"/>
      <c r="WIU25" s="5"/>
      <c r="WIV25" s="388"/>
      <c r="WIW25" s="387"/>
      <c r="WIX25" s="387"/>
      <c r="WIY25" s="387"/>
      <c r="WIZ25" s="387"/>
      <c r="WJA25" s="387"/>
      <c r="WJB25" s="387"/>
      <c r="WJC25" s="68"/>
      <c r="WJD25" s="291"/>
      <c r="WJE25" s="68"/>
      <c r="WJF25" s="68"/>
      <c r="WJG25" s="68"/>
      <c r="WJH25" s="112"/>
      <c r="WJI25" s="112"/>
      <c r="WJJ25" s="112"/>
      <c r="WKG25" s="5"/>
      <c r="WKH25" s="397"/>
      <c r="WKI25" s="397"/>
      <c r="WKJ25" s="397"/>
      <c r="WKK25" s="397"/>
      <c r="WKL25" s="397"/>
      <c r="WKM25" s="397"/>
      <c r="WKN25" s="397"/>
      <c r="WKO25" s="397"/>
      <c r="WKP25" s="397"/>
      <c r="WKQ25" s="397"/>
      <c r="WKR25" s="397"/>
      <c r="WKS25" s="397"/>
      <c r="WKT25" s="397"/>
      <c r="WKU25" s="397"/>
      <c r="WKV25" s="397"/>
      <c r="WKW25" s="397"/>
      <c r="WKX25" s="397"/>
      <c r="WKY25" s="397"/>
      <c r="WKZ25" s="397"/>
      <c r="WLA25" s="397"/>
      <c r="WLB25" s="5"/>
      <c r="WLC25" s="5"/>
      <c r="WLD25" s="388"/>
      <c r="WLE25" s="387"/>
      <c r="WLF25" s="387"/>
      <c r="WLG25" s="387"/>
      <c r="WLH25" s="387"/>
      <c r="WLI25" s="387"/>
      <c r="WLJ25" s="387"/>
      <c r="WLK25" s="68"/>
      <c r="WLL25" s="291"/>
      <c r="WLM25" s="68"/>
      <c r="WLN25" s="68"/>
      <c r="WLO25" s="68"/>
      <c r="WLP25" s="112"/>
      <c r="WLQ25" s="112"/>
      <c r="WLR25" s="112"/>
      <c r="WMO25" s="5"/>
      <c r="WMP25" s="397"/>
      <c r="WMQ25" s="397"/>
      <c r="WMR25" s="397"/>
      <c r="WMS25" s="397"/>
      <c r="WMT25" s="397"/>
      <c r="WMU25" s="397"/>
      <c r="WMV25" s="397"/>
      <c r="WMW25" s="397"/>
      <c r="WMX25" s="397"/>
      <c r="WMY25" s="397"/>
      <c r="WMZ25" s="397"/>
      <c r="WNA25" s="397"/>
      <c r="WNB25" s="397"/>
      <c r="WNC25" s="397"/>
      <c r="WND25" s="397"/>
      <c r="WNE25" s="397"/>
      <c r="WNF25" s="397"/>
      <c r="WNG25" s="397"/>
      <c r="WNH25" s="397"/>
      <c r="WNI25" s="397"/>
      <c r="WNJ25" s="5"/>
      <c r="WNK25" s="5"/>
      <c r="WNL25" s="388"/>
      <c r="WNM25" s="387"/>
      <c r="WNN25" s="387"/>
      <c r="WNO25" s="387"/>
      <c r="WNP25" s="387"/>
      <c r="WNQ25" s="387"/>
      <c r="WNR25" s="387"/>
      <c r="WNS25" s="68"/>
      <c r="WNT25" s="291"/>
      <c r="WNU25" s="68"/>
      <c r="WNV25" s="68"/>
      <c r="WNW25" s="68"/>
      <c r="WNX25" s="112"/>
      <c r="WNY25" s="112"/>
      <c r="WNZ25" s="112"/>
      <c r="WOW25" s="5"/>
      <c r="WOX25" s="397"/>
      <c r="WOY25" s="397"/>
      <c r="WOZ25" s="397"/>
      <c r="WPA25" s="397"/>
      <c r="WPB25" s="397"/>
      <c r="WPC25" s="397"/>
      <c r="WPD25" s="397"/>
      <c r="WPE25" s="397"/>
      <c r="WPF25" s="397"/>
      <c r="WPG25" s="397"/>
      <c r="WPH25" s="397"/>
      <c r="WPI25" s="397"/>
      <c r="WPJ25" s="397"/>
      <c r="WPK25" s="397"/>
      <c r="WPL25" s="397"/>
      <c r="WPM25" s="397"/>
      <c r="WPN25" s="397"/>
      <c r="WPO25" s="397"/>
      <c r="WPP25" s="397"/>
      <c r="WPQ25" s="397"/>
      <c r="WPR25" s="5"/>
      <c r="WPS25" s="5"/>
      <c r="WPT25" s="388"/>
      <c r="WPU25" s="387"/>
      <c r="WPV25" s="387"/>
      <c r="WPW25" s="387"/>
      <c r="WPX25" s="387"/>
      <c r="WPY25" s="387"/>
      <c r="WPZ25" s="387"/>
      <c r="WQA25" s="68"/>
      <c r="WQB25" s="291"/>
      <c r="WQC25" s="68"/>
      <c r="WQD25" s="68"/>
      <c r="WQE25" s="68"/>
      <c r="WQF25" s="112"/>
      <c r="WQG25" s="112"/>
      <c r="WQH25" s="112"/>
      <c r="WRE25" s="5"/>
      <c r="WRF25" s="397"/>
      <c r="WRG25" s="397"/>
      <c r="WRH25" s="397"/>
      <c r="WRI25" s="397"/>
      <c r="WRJ25" s="397"/>
      <c r="WRK25" s="397"/>
      <c r="WRL25" s="397"/>
      <c r="WRM25" s="397"/>
      <c r="WRN25" s="397"/>
      <c r="WRO25" s="397"/>
      <c r="WRP25" s="397"/>
      <c r="WRQ25" s="397"/>
      <c r="WRR25" s="397"/>
      <c r="WRS25" s="397"/>
      <c r="WRT25" s="397"/>
      <c r="WRU25" s="397"/>
      <c r="WRV25" s="397"/>
      <c r="WRW25" s="397"/>
      <c r="WRX25" s="397"/>
      <c r="WRY25" s="397"/>
      <c r="WRZ25" s="5"/>
      <c r="WSA25" s="5"/>
      <c r="WSB25" s="388"/>
      <c r="WSC25" s="387"/>
      <c r="WSD25" s="387"/>
      <c r="WSE25" s="387"/>
      <c r="WSF25" s="387"/>
      <c r="WSG25" s="387"/>
      <c r="WSH25" s="387"/>
      <c r="WSI25" s="68"/>
      <c r="WSJ25" s="291"/>
      <c r="WSK25" s="68"/>
      <c r="WSL25" s="68"/>
      <c r="WSM25" s="68"/>
      <c r="WSN25" s="112"/>
      <c r="WSO25" s="112"/>
      <c r="WSP25" s="112"/>
      <c r="WTM25" s="5"/>
      <c r="WTN25" s="397"/>
      <c r="WTO25" s="397"/>
      <c r="WTP25" s="397"/>
      <c r="WTQ25" s="397"/>
      <c r="WTR25" s="397"/>
      <c r="WTS25" s="397"/>
      <c r="WTT25" s="397"/>
      <c r="WTU25" s="397"/>
      <c r="WTV25" s="397"/>
      <c r="WTW25" s="397"/>
      <c r="WTX25" s="397"/>
      <c r="WTY25" s="397"/>
      <c r="WTZ25" s="397"/>
      <c r="WUA25" s="397"/>
      <c r="WUB25" s="397"/>
      <c r="WUC25" s="397"/>
      <c r="WUD25" s="397"/>
      <c r="WUE25" s="397"/>
      <c r="WUF25" s="397"/>
      <c r="WUG25" s="397"/>
      <c r="WUH25" s="5"/>
      <c r="WUI25" s="5"/>
      <c r="WUJ25" s="388"/>
      <c r="WUK25" s="387"/>
      <c r="WUL25" s="387"/>
      <c r="WUM25" s="387"/>
      <c r="WUN25" s="387"/>
      <c r="WUO25" s="387"/>
      <c r="WUP25" s="387"/>
      <c r="WUQ25" s="68"/>
      <c r="WUR25" s="291"/>
      <c r="WUS25" s="68"/>
      <c r="WUT25" s="68"/>
      <c r="WUU25" s="68"/>
      <c r="WUV25" s="112"/>
      <c r="WUW25" s="112"/>
      <c r="WUX25" s="112"/>
      <c r="WVU25" s="5"/>
      <c r="WVV25" s="397"/>
      <c r="WVW25" s="397"/>
      <c r="WVX25" s="397"/>
      <c r="WVY25" s="397"/>
      <c r="WVZ25" s="397"/>
      <c r="WWA25" s="397"/>
      <c r="WWB25" s="397"/>
      <c r="WWC25" s="397"/>
      <c r="WWD25" s="397"/>
      <c r="WWE25" s="397"/>
      <c r="WWF25" s="397"/>
      <c r="WWG25" s="397"/>
      <c r="WWH25" s="397"/>
      <c r="WWI25" s="397"/>
      <c r="WWJ25" s="397"/>
      <c r="WWK25" s="397"/>
      <c r="WWL25" s="397"/>
      <c r="WWM25" s="397"/>
      <c r="WWN25" s="397"/>
      <c r="WWO25" s="397"/>
      <c r="WWP25" s="5"/>
      <c r="WWQ25" s="5"/>
      <c r="WWR25" s="388"/>
      <c r="WWS25" s="387"/>
      <c r="WWT25" s="387"/>
      <c r="WWU25" s="387"/>
      <c r="WWV25" s="387"/>
      <c r="WWW25" s="387"/>
      <c r="WWX25" s="387"/>
      <c r="WWY25" s="68"/>
      <c r="WWZ25" s="291"/>
      <c r="WXA25" s="68"/>
      <c r="WXB25" s="68"/>
      <c r="WXC25" s="68"/>
      <c r="WXD25" s="112"/>
      <c r="WXE25" s="112"/>
      <c r="WXF25" s="112"/>
      <c r="WYC25" s="5"/>
      <c r="WYD25" s="397"/>
      <c r="WYE25" s="397"/>
      <c r="WYF25" s="397"/>
      <c r="WYG25" s="397"/>
      <c r="WYH25" s="397"/>
      <c r="WYI25" s="397"/>
      <c r="WYJ25" s="397"/>
      <c r="WYK25" s="397"/>
      <c r="WYL25" s="397"/>
      <c r="WYM25" s="397"/>
      <c r="WYN25" s="397"/>
      <c r="WYO25" s="397"/>
      <c r="WYP25" s="397"/>
      <c r="WYQ25" s="397"/>
      <c r="WYR25" s="397"/>
      <c r="WYS25" s="397"/>
      <c r="WYT25" s="397"/>
      <c r="WYU25" s="397"/>
      <c r="WYV25" s="397"/>
      <c r="WYW25" s="397"/>
      <c r="WYX25" s="5"/>
      <c r="WYY25" s="5"/>
      <c r="WYZ25" s="388"/>
      <c r="WZA25" s="387"/>
      <c r="WZB25" s="387"/>
      <c r="WZC25" s="387"/>
      <c r="WZD25" s="387"/>
      <c r="WZE25" s="387"/>
      <c r="WZF25" s="387"/>
      <c r="WZG25" s="68"/>
      <c r="WZH25" s="291"/>
      <c r="WZI25" s="68"/>
      <c r="WZJ25" s="68"/>
      <c r="WZK25" s="68"/>
      <c r="WZL25" s="112"/>
      <c r="WZM25" s="112"/>
      <c r="WZN25" s="112"/>
      <c r="XAK25" s="5"/>
      <c r="XAL25" s="397"/>
      <c r="XAM25" s="397"/>
      <c r="XAN25" s="397"/>
      <c r="XAO25" s="397"/>
      <c r="XAP25" s="397"/>
      <c r="XAQ25" s="397"/>
      <c r="XAR25" s="397"/>
      <c r="XAS25" s="397"/>
      <c r="XAT25" s="397"/>
      <c r="XAU25" s="397"/>
      <c r="XAV25" s="397"/>
      <c r="XAW25" s="397"/>
      <c r="XAX25" s="397"/>
      <c r="XAY25" s="397"/>
      <c r="XAZ25" s="397"/>
      <c r="XBA25" s="397"/>
      <c r="XBB25" s="397"/>
      <c r="XBC25" s="397"/>
      <c r="XBD25" s="397"/>
      <c r="XBE25" s="397"/>
      <c r="XBF25" s="5"/>
      <c r="XBG25" s="5"/>
      <c r="XBH25" s="388"/>
      <c r="XBI25" s="387"/>
      <c r="XBJ25" s="387"/>
      <c r="XBK25" s="387"/>
      <c r="XBL25" s="387"/>
      <c r="XBM25" s="387"/>
      <c r="XBN25" s="387"/>
      <c r="XBO25" s="68"/>
      <c r="XBP25" s="291"/>
      <c r="XBQ25" s="68"/>
      <c r="XBR25" s="68"/>
      <c r="XBS25" s="68"/>
      <c r="XBT25" s="112"/>
      <c r="XBU25" s="112"/>
      <c r="XBV25" s="112"/>
      <c r="XCS25" s="5"/>
      <c r="XCT25" s="397"/>
      <c r="XCU25" s="397"/>
      <c r="XCV25" s="397"/>
      <c r="XCW25" s="397"/>
      <c r="XCX25" s="397"/>
      <c r="XCY25" s="397"/>
      <c r="XCZ25" s="397"/>
      <c r="XDA25" s="397"/>
      <c r="XDB25" s="397"/>
      <c r="XDC25" s="397"/>
      <c r="XDD25" s="397"/>
      <c r="XDE25" s="397"/>
      <c r="XDF25" s="397"/>
      <c r="XDG25" s="397"/>
      <c r="XDH25" s="397"/>
      <c r="XDI25" s="397"/>
      <c r="XDJ25" s="397"/>
      <c r="XDK25" s="397"/>
      <c r="XDL25" s="397"/>
      <c r="XDM25" s="397"/>
      <c r="XDN25" s="5"/>
      <c r="XDO25" s="5"/>
      <c r="XDP25" s="388"/>
      <c r="XDQ25" s="387"/>
      <c r="XDR25" s="387"/>
      <c r="XDS25" s="387"/>
      <c r="XDT25" s="387"/>
      <c r="XDU25" s="387"/>
      <c r="XDV25" s="387"/>
      <c r="XDW25" s="68"/>
      <c r="XDX25" s="291"/>
      <c r="XDY25" s="68"/>
      <c r="XDZ25" s="68"/>
      <c r="XEA25" s="68"/>
      <c r="XEB25" s="112"/>
      <c r="XEC25" s="112"/>
      <c r="XED25" s="112"/>
      <c r="XFA25" s="5"/>
      <c r="XFB25" s="398"/>
      <c r="XFC25" s="398"/>
      <c r="XFD25" s="398"/>
    </row>
    <row r="26" spans="1:16384" customFormat="1" ht="15" customHeight="1">
      <c r="A26" s="5"/>
      <c r="B26" s="397"/>
      <c r="C26" s="397"/>
      <c r="D26" s="397"/>
      <c r="E26" s="397"/>
      <c r="F26" s="397"/>
      <c r="G26" s="397"/>
      <c r="H26" s="397"/>
      <c r="I26" s="397"/>
      <c r="J26" s="397"/>
      <c r="K26" s="397"/>
      <c r="L26" s="397"/>
      <c r="M26" s="397"/>
      <c r="N26" s="397"/>
      <c r="O26" s="397"/>
      <c r="P26" s="397"/>
      <c r="Q26" s="397"/>
      <c r="R26" s="397"/>
      <c r="S26" s="397"/>
      <c r="T26" s="397"/>
      <c r="U26" s="397"/>
      <c r="V26" s="5"/>
      <c r="W26" s="5"/>
      <c r="X26" s="5"/>
      <c r="Y26" s="5"/>
      <c r="Z26" s="5"/>
      <c r="AA26" s="5"/>
      <c r="AB26" s="5"/>
      <c r="AC26" s="5"/>
      <c r="AD26" s="5"/>
      <c r="AE26" s="68">
        <v>2</v>
      </c>
      <c r="AF26" s="291" t="s">
        <v>522</v>
      </c>
      <c r="AG26" s="68" t="s">
        <v>520</v>
      </c>
      <c r="AH26" s="68"/>
      <c r="AI26" s="68"/>
      <c r="AJ26" s="112"/>
      <c r="AK26" s="112"/>
      <c r="AL26" s="112"/>
      <c r="AM26" s="188"/>
      <c r="AN26" s="188"/>
      <c r="AO26" s="188"/>
      <c r="AP26" s="188"/>
      <c r="AQ26" s="188"/>
      <c r="AR26" s="188"/>
      <c r="BI26" s="5"/>
      <c r="BJ26" s="397"/>
      <c r="BK26" s="397"/>
      <c r="BL26" s="397"/>
      <c r="BM26" s="397"/>
      <c r="BN26" s="397"/>
      <c r="BO26" s="397"/>
      <c r="BP26" s="397"/>
      <c r="BQ26" s="397"/>
      <c r="BR26" s="397"/>
      <c r="BS26" s="397"/>
      <c r="BT26" s="397"/>
      <c r="BU26" s="397"/>
      <c r="BV26" s="397"/>
      <c r="BW26" s="397"/>
      <c r="BX26" s="397"/>
      <c r="BY26" s="397"/>
      <c r="BZ26" s="397"/>
      <c r="CA26" s="397"/>
      <c r="CB26" s="397"/>
      <c r="CC26" s="397"/>
      <c r="CD26" s="5"/>
      <c r="CE26" s="5"/>
      <c r="CF26" s="376"/>
      <c r="CG26" s="385"/>
      <c r="CH26" s="385"/>
      <c r="CI26" s="308"/>
      <c r="CJ26" s="379"/>
      <c r="CK26" s="380"/>
      <c r="CL26" s="313"/>
      <c r="CM26" s="68"/>
      <c r="CN26" s="291"/>
      <c r="CO26" s="68"/>
      <c r="CP26" s="68"/>
      <c r="CQ26" s="68"/>
      <c r="CR26" s="112"/>
      <c r="CS26" s="112"/>
      <c r="CT26" s="112"/>
      <c r="DQ26" s="5"/>
      <c r="DR26" s="397"/>
      <c r="DS26" s="397"/>
      <c r="DT26" s="397"/>
      <c r="DU26" s="397"/>
      <c r="DV26" s="397"/>
      <c r="DW26" s="397"/>
      <c r="DX26" s="397"/>
      <c r="DY26" s="397"/>
      <c r="DZ26" s="397"/>
      <c r="EA26" s="397"/>
      <c r="EB26" s="397"/>
      <c r="EC26" s="397"/>
      <c r="ED26" s="397"/>
      <c r="EE26" s="397"/>
      <c r="EF26" s="397"/>
      <c r="EG26" s="397"/>
      <c r="EH26" s="397"/>
      <c r="EI26" s="397"/>
      <c r="EJ26" s="397"/>
      <c r="EK26" s="397"/>
      <c r="EL26" s="5"/>
      <c r="EM26" s="5"/>
      <c r="EN26" s="376"/>
      <c r="EO26" s="385"/>
      <c r="EP26" s="385"/>
      <c r="EQ26" s="308"/>
      <c r="ER26" s="379"/>
      <c r="ES26" s="380"/>
      <c r="ET26" s="313"/>
      <c r="EU26" s="68"/>
      <c r="EV26" s="291"/>
      <c r="EW26" s="68"/>
      <c r="EX26" s="68"/>
      <c r="EY26" s="68"/>
      <c r="EZ26" s="112"/>
      <c r="FA26" s="112"/>
      <c r="FB26" s="112"/>
      <c r="FY26" s="5"/>
      <c r="FZ26" s="397"/>
      <c r="GA26" s="397"/>
      <c r="GB26" s="397"/>
      <c r="GC26" s="397"/>
      <c r="GD26" s="397"/>
      <c r="GE26" s="397"/>
      <c r="GF26" s="397"/>
      <c r="GG26" s="397"/>
      <c r="GH26" s="397"/>
      <c r="GI26" s="397"/>
      <c r="GJ26" s="397"/>
      <c r="GK26" s="397"/>
      <c r="GL26" s="397"/>
      <c r="GM26" s="397"/>
      <c r="GN26" s="397"/>
      <c r="GO26" s="397"/>
      <c r="GP26" s="397"/>
      <c r="GQ26" s="397"/>
      <c r="GR26" s="397"/>
      <c r="GS26" s="397"/>
      <c r="GT26" s="5"/>
      <c r="GU26" s="5"/>
      <c r="GV26" s="376"/>
      <c r="GW26" s="385"/>
      <c r="GX26" s="385"/>
      <c r="GY26" s="308"/>
      <c r="GZ26" s="379"/>
      <c r="HA26" s="380"/>
      <c r="HB26" s="313"/>
      <c r="HC26" s="68"/>
      <c r="HD26" s="291"/>
      <c r="HE26" s="68"/>
      <c r="HF26" s="68"/>
      <c r="HG26" s="68"/>
      <c r="HH26" s="112"/>
      <c r="HI26" s="112"/>
      <c r="HJ26" s="112"/>
      <c r="IG26" s="5"/>
      <c r="IH26" s="397"/>
      <c r="II26" s="397"/>
      <c r="IJ26" s="397"/>
      <c r="IK26" s="397"/>
      <c r="IL26" s="397"/>
      <c r="IM26" s="397"/>
      <c r="IN26" s="397"/>
      <c r="IO26" s="397"/>
      <c r="IP26" s="397"/>
      <c r="IQ26" s="397"/>
      <c r="IR26" s="397"/>
      <c r="IS26" s="397"/>
      <c r="IT26" s="397"/>
      <c r="IU26" s="397"/>
      <c r="IV26" s="397"/>
      <c r="IW26" s="397"/>
      <c r="IX26" s="397"/>
      <c r="IY26" s="397"/>
      <c r="IZ26" s="397"/>
      <c r="JA26" s="397"/>
      <c r="JB26" s="5"/>
      <c r="JC26" s="5"/>
      <c r="JD26" s="376"/>
      <c r="JE26" s="385"/>
      <c r="JF26" s="385"/>
      <c r="JG26" s="308"/>
      <c r="JH26" s="379"/>
      <c r="JI26" s="380"/>
      <c r="JJ26" s="313"/>
      <c r="JK26" s="68"/>
      <c r="JL26" s="291"/>
      <c r="JM26" s="68"/>
      <c r="JN26" s="68"/>
      <c r="JO26" s="68"/>
      <c r="JP26" s="112"/>
      <c r="JQ26" s="112"/>
      <c r="JR26" s="112"/>
      <c r="KO26" s="5"/>
      <c r="KP26" s="397"/>
      <c r="KQ26" s="397"/>
      <c r="KR26" s="397"/>
      <c r="KS26" s="397"/>
      <c r="KT26" s="397"/>
      <c r="KU26" s="397"/>
      <c r="KV26" s="397"/>
      <c r="KW26" s="397"/>
      <c r="KX26" s="397"/>
      <c r="KY26" s="397"/>
      <c r="KZ26" s="397"/>
      <c r="LA26" s="397"/>
      <c r="LB26" s="397"/>
      <c r="LC26" s="397"/>
      <c r="LD26" s="397"/>
      <c r="LE26" s="397"/>
      <c r="LF26" s="397"/>
      <c r="LG26" s="397"/>
      <c r="LH26" s="397"/>
      <c r="LI26" s="397"/>
      <c r="LJ26" s="5"/>
      <c r="LK26" s="5"/>
      <c r="LL26" s="376"/>
      <c r="LM26" s="385"/>
      <c r="LN26" s="385"/>
      <c r="LO26" s="308"/>
      <c r="LP26" s="379"/>
      <c r="LQ26" s="380"/>
      <c r="LR26" s="313"/>
      <c r="LS26" s="68"/>
      <c r="LT26" s="291"/>
      <c r="LU26" s="68"/>
      <c r="LV26" s="68"/>
      <c r="LW26" s="68"/>
      <c r="LX26" s="112"/>
      <c r="LY26" s="112"/>
      <c r="LZ26" s="112"/>
      <c r="MW26" s="5"/>
      <c r="MX26" s="397"/>
      <c r="MY26" s="397"/>
      <c r="MZ26" s="397"/>
      <c r="NA26" s="397"/>
      <c r="NB26" s="397"/>
      <c r="NC26" s="397"/>
      <c r="ND26" s="397"/>
      <c r="NE26" s="397"/>
      <c r="NF26" s="397"/>
      <c r="NG26" s="397"/>
      <c r="NH26" s="397"/>
      <c r="NI26" s="397"/>
      <c r="NJ26" s="397"/>
      <c r="NK26" s="397"/>
      <c r="NL26" s="397"/>
      <c r="NM26" s="397"/>
      <c r="NN26" s="397"/>
      <c r="NO26" s="397"/>
      <c r="NP26" s="397"/>
      <c r="NQ26" s="397"/>
      <c r="NR26" s="5"/>
      <c r="NS26" s="5"/>
      <c r="NT26" s="376"/>
      <c r="NU26" s="385"/>
      <c r="NV26" s="385"/>
      <c r="NW26" s="308"/>
      <c r="NX26" s="379"/>
      <c r="NY26" s="380"/>
      <c r="NZ26" s="313"/>
      <c r="OA26" s="68"/>
      <c r="OB26" s="291"/>
      <c r="OC26" s="68"/>
      <c r="OD26" s="68"/>
      <c r="OE26" s="68"/>
      <c r="OF26" s="112"/>
      <c r="OG26" s="112"/>
      <c r="OH26" s="112"/>
      <c r="PE26" s="5"/>
      <c r="PF26" s="397"/>
      <c r="PG26" s="397"/>
      <c r="PH26" s="397"/>
      <c r="PI26" s="397"/>
      <c r="PJ26" s="397"/>
      <c r="PK26" s="397"/>
      <c r="PL26" s="397"/>
      <c r="PM26" s="397"/>
      <c r="PN26" s="397"/>
      <c r="PO26" s="397"/>
      <c r="PP26" s="397"/>
      <c r="PQ26" s="397"/>
      <c r="PR26" s="397"/>
      <c r="PS26" s="397"/>
      <c r="PT26" s="397"/>
      <c r="PU26" s="397"/>
      <c r="PV26" s="397"/>
      <c r="PW26" s="397"/>
      <c r="PX26" s="397"/>
      <c r="PY26" s="397"/>
      <c r="PZ26" s="5"/>
      <c r="QA26" s="5"/>
      <c r="QB26" s="376"/>
      <c r="QC26" s="385"/>
      <c r="QD26" s="385"/>
      <c r="QE26" s="308"/>
      <c r="QF26" s="379"/>
      <c r="QG26" s="380"/>
      <c r="QH26" s="313"/>
      <c r="QI26" s="68"/>
      <c r="QJ26" s="291"/>
      <c r="QK26" s="68"/>
      <c r="QL26" s="68"/>
      <c r="QM26" s="68"/>
      <c r="QN26" s="112"/>
      <c r="QO26" s="112"/>
      <c r="QP26" s="112"/>
      <c r="RM26" s="5"/>
      <c r="RN26" s="397"/>
      <c r="RO26" s="397"/>
      <c r="RP26" s="397"/>
      <c r="RQ26" s="397"/>
      <c r="RR26" s="397"/>
      <c r="RS26" s="397"/>
      <c r="RT26" s="397"/>
      <c r="RU26" s="397"/>
      <c r="RV26" s="397"/>
      <c r="RW26" s="397"/>
      <c r="RX26" s="397"/>
      <c r="RY26" s="397"/>
      <c r="RZ26" s="397"/>
      <c r="SA26" s="397"/>
      <c r="SB26" s="397"/>
      <c r="SC26" s="397"/>
      <c r="SD26" s="397"/>
      <c r="SE26" s="397"/>
      <c r="SF26" s="397"/>
      <c r="SG26" s="397"/>
      <c r="SH26" s="5"/>
      <c r="SI26" s="5"/>
      <c r="SJ26" s="376"/>
      <c r="SK26" s="385"/>
      <c r="SL26" s="385"/>
      <c r="SM26" s="308"/>
      <c r="SN26" s="379"/>
      <c r="SO26" s="380"/>
      <c r="SP26" s="313"/>
      <c r="SQ26" s="68"/>
      <c r="SR26" s="291"/>
      <c r="SS26" s="68"/>
      <c r="ST26" s="68"/>
      <c r="SU26" s="68"/>
      <c r="SV26" s="112"/>
      <c r="SW26" s="112"/>
      <c r="SX26" s="112"/>
      <c r="TU26" s="5"/>
      <c r="TV26" s="397"/>
      <c r="TW26" s="397"/>
      <c r="TX26" s="397"/>
      <c r="TY26" s="397"/>
      <c r="TZ26" s="397"/>
      <c r="UA26" s="397"/>
      <c r="UB26" s="397"/>
      <c r="UC26" s="397"/>
      <c r="UD26" s="397"/>
      <c r="UE26" s="397"/>
      <c r="UF26" s="397"/>
      <c r="UG26" s="397"/>
      <c r="UH26" s="397"/>
      <c r="UI26" s="397"/>
      <c r="UJ26" s="397"/>
      <c r="UK26" s="397"/>
      <c r="UL26" s="397"/>
      <c r="UM26" s="397"/>
      <c r="UN26" s="397"/>
      <c r="UO26" s="397"/>
      <c r="UP26" s="5"/>
      <c r="UQ26" s="5"/>
      <c r="UR26" s="376"/>
      <c r="US26" s="385"/>
      <c r="UT26" s="385"/>
      <c r="UU26" s="308"/>
      <c r="UV26" s="379"/>
      <c r="UW26" s="380"/>
      <c r="UX26" s="313"/>
      <c r="UY26" s="68"/>
      <c r="UZ26" s="291"/>
      <c r="VA26" s="68"/>
      <c r="VB26" s="68"/>
      <c r="VC26" s="68"/>
      <c r="VD26" s="112"/>
      <c r="VE26" s="112"/>
      <c r="VF26" s="112"/>
      <c r="WC26" s="5"/>
      <c r="WD26" s="397"/>
      <c r="WE26" s="397"/>
      <c r="WF26" s="397"/>
      <c r="WG26" s="397"/>
      <c r="WH26" s="397"/>
      <c r="WI26" s="397"/>
      <c r="WJ26" s="397"/>
      <c r="WK26" s="397"/>
      <c r="WL26" s="397"/>
      <c r="WM26" s="397"/>
      <c r="WN26" s="397"/>
      <c r="WO26" s="397"/>
      <c r="WP26" s="397"/>
      <c r="WQ26" s="397"/>
      <c r="WR26" s="397"/>
      <c r="WS26" s="397"/>
      <c r="WT26" s="397"/>
      <c r="WU26" s="397"/>
      <c r="WV26" s="397"/>
      <c r="WW26" s="397"/>
      <c r="WX26" s="5"/>
      <c r="WY26" s="5"/>
      <c r="WZ26" s="376"/>
      <c r="XA26" s="385"/>
      <c r="XB26" s="385"/>
      <c r="XC26" s="308"/>
      <c r="XD26" s="379"/>
      <c r="XE26" s="380"/>
      <c r="XF26" s="313"/>
      <c r="XG26" s="68"/>
      <c r="XH26" s="291"/>
      <c r="XI26" s="68"/>
      <c r="XJ26" s="68"/>
      <c r="XK26" s="68"/>
      <c r="XL26" s="112"/>
      <c r="XM26" s="112"/>
      <c r="XN26" s="112"/>
      <c r="YK26" s="5"/>
      <c r="YL26" s="397"/>
      <c r="YM26" s="397"/>
      <c r="YN26" s="397"/>
      <c r="YO26" s="397"/>
      <c r="YP26" s="397"/>
      <c r="YQ26" s="397"/>
      <c r="YR26" s="397"/>
      <c r="YS26" s="397"/>
      <c r="YT26" s="397"/>
      <c r="YU26" s="397"/>
      <c r="YV26" s="397"/>
      <c r="YW26" s="397"/>
      <c r="YX26" s="397"/>
      <c r="YY26" s="397"/>
      <c r="YZ26" s="397"/>
      <c r="ZA26" s="397"/>
      <c r="ZB26" s="397"/>
      <c r="ZC26" s="397"/>
      <c r="ZD26" s="397"/>
      <c r="ZE26" s="397"/>
      <c r="ZF26" s="5"/>
      <c r="ZG26" s="5"/>
      <c r="ZH26" s="376"/>
      <c r="ZI26" s="385"/>
      <c r="ZJ26" s="385"/>
      <c r="ZK26" s="308"/>
      <c r="ZL26" s="379"/>
      <c r="ZM26" s="380"/>
      <c r="ZN26" s="313"/>
      <c r="ZO26" s="68"/>
      <c r="ZP26" s="291"/>
      <c r="ZQ26" s="68"/>
      <c r="ZR26" s="68"/>
      <c r="ZS26" s="68"/>
      <c r="ZT26" s="112"/>
      <c r="ZU26" s="112"/>
      <c r="ZV26" s="112"/>
      <c r="AAS26" s="5"/>
      <c r="AAT26" s="397"/>
      <c r="AAU26" s="397"/>
      <c r="AAV26" s="397"/>
      <c r="AAW26" s="397"/>
      <c r="AAX26" s="397"/>
      <c r="AAY26" s="397"/>
      <c r="AAZ26" s="397"/>
      <c r="ABA26" s="397"/>
      <c r="ABB26" s="397"/>
      <c r="ABC26" s="397"/>
      <c r="ABD26" s="397"/>
      <c r="ABE26" s="397"/>
      <c r="ABF26" s="397"/>
      <c r="ABG26" s="397"/>
      <c r="ABH26" s="397"/>
      <c r="ABI26" s="397"/>
      <c r="ABJ26" s="397"/>
      <c r="ABK26" s="397"/>
      <c r="ABL26" s="397"/>
      <c r="ABM26" s="397"/>
      <c r="ABN26" s="5"/>
      <c r="ABO26" s="5"/>
      <c r="ABP26" s="376"/>
      <c r="ABQ26" s="385"/>
      <c r="ABR26" s="385"/>
      <c r="ABS26" s="308"/>
      <c r="ABT26" s="379"/>
      <c r="ABU26" s="380"/>
      <c r="ABV26" s="313"/>
      <c r="ABW26" s="68"/>
      <c r="ABX26" s="291"/>
      <c r="ABY26" s="68"/>
      <c r="ABZ26" s="68"/>
      <c r="ACA26" s="68"/>
      <c r="ACB26" s="112"/>
      <c r="ACC26" s="112"/>
      <c r="ACD26" s="112"/>
      <c r="ADA26" s="5"/>
      <c r="ADB26" s="397"/>
      <c r="ADC26" s="397"/>
      <c r="ADD26" s="397"/>
      <c r="ADE26" s="397"/>
      <c r="ADF26" s="397"/>
      <c r="ADG26" s="397"/>
      <c r="ADH26" s="397"/>
      <c r="ADI26" s="397"/>
      <c r="ADJ26" s="397"/>
      <c r="ADK26" s="397"/>
      <c r="ADL26" s="397"/>
      <c r="ADM26" s="397"/>
      <c r="ADN26" s="397"/>
      <c r="ADO26" s="397"/>
      <c r="ADP26" s="397"/>
      <c r="ADQ26" s="397"/>
      <c r="ADR26" s="397"/>
      <c r="ADS26" s="397"/>
      <c r="ADT26" s="397"/>
      <c r="ADU26" s="397"/>
      <c r="ADV26" s="5"/>
      <c r="ADW26" s="5"/>
      <c r="ADX26" s="376"/>
      <c r="ADY26" s="385"/>
      <c r="ADZ26" s="385"/>
      <c r="AEA26" s="308"/>
      <c r="AEB26" s="379"/>
      <c r="AEC26" s="380"/>
      <c r="AED26" s="313"/>
      <c r="AEE26" s="68"/>
      <c r="AEF26" s="291"/>
      <c r="AEG26" s="68"/>
      <c r="AEH26" s="68"/>
      <c r="AEI26" s="68"/>
      <c r="AEJ26" s="112"/>
      <c r="AEK26" s="112"/>
      <c r="AEL26" s="112"/>
      <c r="AFI26" s="5"/>
      <c r="AFJ26" s="397"/>
      <c r="AFK26" s="397"/>
      <c r="AFL26" s="397"/>
      <c r="AFM26" s="397"/>
      <c r="AFN26" s="397"/>
      <c r="AFO26" s="397"/>
      <c r="AFP26" s="397"/>
      <c r="AFQ26" s="397"/>
      <c r="AFR26" s="397"/>
      <c r="AFS26" s="397"/>
      <c r="AFT26" s="397"/>
      <c r="AFU26" s="397"/>
      <c r="AFV26" s="397"/>
      <c r="AFW26" s="397"/>
      <c r="AFX26" s="397"/>
      <c r="AFY26" s="397"/>
      <c r="AFZ26" s="397"/>
      <c r="AGA26" s="397"/>
      <c r="AGB26" s="397"/>
      <c r="AGC26" s="397"/>
      <c r="AGD26" s="5"/>
      <c r="AGE26" s="5"/>
      <c r="AGF26" s="376"/>
      <c r="AGG26" s="385"/>
      <c r="AGH26" s="385"/>
      <c r="AGI26" s="308"/>
      <c r="AGJ26" s="379"/>
      <c r="AGK26" s="380"/>
      <c r="AGL26" s="313"/>
      <c r="AGM26" s="68"/>
      <c r="AGN26" s="291"/>
      <c r="AGO26" s="68"/>
      <c r="AGP26" s="68"/>
      <c r="AGQ26" s="68"/>
      <c r="AGR26" s="112"/>
      <c r="AGS26" s="112"/>
      <c r="AGT26" s="112"/>
      <c r="AHQ26" s="5"/>
      <c r="AHR26" s="397"/>
      <c r="AHS26" s="397"/>
      <c r="AHT26" s="397"/>
      <c r="AHU26" s="397"/>
      <c r="AHV26" s="397"/>
      <c r="AHW26" s="397"/>
      <c r="AHX26" s="397"/>
      <c r="AHY26" s="397"/>
      <c r="AHZ26" s="397"/>
      <c r="AIA26" s="397"/>
      <c r="AIB26" s="397"/>
      <c r="AIC26" s="397"/>
      <c r="AID26" s="397"/>
      <c r="AIE26" s="397"/>
      <c r="AIF26" s="397"/>
      <c r="AIG26" s="397"/>
      <c r="AIH26" s="397"/>
      <c r="AII26" s="397"/>
      <c r="AIJ26" s="397"/>
      <c r="AIK26" s="397"/>
      <c r="AIL26" s="5"/>
      <c r="AIM26" s="5"/>
      <c r="AIN26" s="376"/>
      <c r="AIO26" s="385"/>
      <c r="AIP26" s="385"/>
      <c r="AIQ26" s="308"/>
      <c r="AIR26" s="379"/>
      <c r="AIS26" s="380"/>
      <c r="AIT26" s="313"/>
      <c r="AIU26" s="68"/>
      <c r="AIV26" s="291"/>
      <c r="AIW26" s="68"/>
      <c r="AIX26" s="68"/>
      <c r="AIY26" s="68"/>
      <c r="AIZ26" s="112"/>
      <c r="AJA26" s="112"/>
      <c r="AJB26" s="112"/>
      <c r="AJY26" s="5"/>
      <c r="AJZ26" s="397"/>
      <c r="AKA26" s="397"/>
      <c r="AKB26" s="397"/>
      <c r="AKC26" s="397"/>
      <c r="AKD26" s="397"/>
      <c r="AKE26" s="397"/>
      <c r="AKF26" s="397"/>
      <c r="AKG26" s="397"/>
      <c r="AKH26" s="397"/>
      <c r="AKI26" s="397"/>
      <c r="AKJ26" s="397"/>
      <c r="AKK26" s="397"/>
      <c r="AKL26" s="397"/>
      <c r="AKM26" s="397"/>
      <c r="AKN26" s="397"/>
      <c r="AKO26" s="397"/>
      <c r="AKP26" s="397"/>
      <c r="AKQ26" s="397"/>
      <c r="AKR26" s="397"/>
      <c r="AKS26" s="397"/>
      <c r="AKT26" s="5"/>
      <c r="AKU26" s="5"/>
      <c r="AKV26" s="376"/>
      <c r="AKW26" s="385"/>
      <c r="AKX26" s="385"/>
      <c r="AKY26" s="308"/>
      <c r="AKZ26" s="379"/>
      <c r="ALA26" s="380"/>
      <c r="ALB26" s="313"/>
      <c r="ALC26" s="68"/>
      <c r="ALD26" s="291"/>
      <c r="ALE26" s="68"/>
      <c r="ALF26" s="68"/>
      <c r="ALG26" s="68"/>
      <c r="ALH26" s="112"/>
      <c r="ALI26" s="112"/>
      <c r="ALJ26" s="112"/>
      <c r="AMG26" s="5"/>
      <c r="AMH26" s="397"/>
      <c r="AMI26" s="397"/>
      <c r="AMJ26" s="397"/>
      <c r="AMK26" s="397"/>
      <c r="AML26" s="397"/>
      <c r="AMM26" s="397"/>
      <c r="AMN26" s="397"/>
      <c r="AMO26" s="397"/>
      <c r="AMP26" s="397"/>
      <c r="AMQ26" s="397"/>
      <c r="AMR26" s="397"/>
      <c r="AMS26" s="397"/>
      <c r="AMT26" s="397"/>
      <c r="AMU26" s="397"/>
      <c r="AMV26" s="397"/>
      <c r="AMW26" s="397"/>
      <c r="AMX26" s="397"/>
      <c r="AMY26" s="397"/>
      <c r="AMZ26" s="397"/>
      <c r="ANA26" s="397"/>
      <c r="ANB26" s="5"/>
      <c r="ANC26" s="5"/>
      <c r="AND26" s="376"/>
      <c r="ANE26" s="385"/>
      <c r="ANF26" s="385"/>
      <c r="ANG26" s="308"/>
      <c r="ANH26" s="379"/>
      <c r="ANI26" s="380"/>
      <c r="ANJ26" s="313"/>
      <c r="ANK26" s="68"/>
      <c r="ANL26" s="291"/>
      <c r="ANM26" s="68"/>
      <c r="ANN26" s="68"/>
      <c r="ANO26" s="68"/>
      <c r="ANP26" s="112"/>
      <c r="ANQ26" s="112"/>
      <c r="ANR26" s="112"/>
      <c r="AOO26" s="5"/>
      <c r="AOP26" s="397"/>
      <c r="AOQ26" s="397"/>
      <c r="AOR26" s="397"/>
      <c r="AOS26" s="397"/>
      <c r="AOT26" s="397"/>
      <c r="AOU26" s="397"/>
      <c r="AOV26" s="397"/>
      <c r="AOW26" s="397"/>
      <c r="AOX26" s="397"/>
      <c r="AOY26" s="397"/>
      <c r="AOZ26" s="397"/>
      <c r="APA26" s="397"/>
      <c r="APB26" s="397"/>
      <c r="APC26" s="397"/>
      <c r="APD26" s="397"/>
      <c r="APE26" s="397"/>
      <c r="APF26" s="397"/>
      <c r="APG26" s="397"/>
      <c r="APH26" s="397"/>
      <c r="API26" s="397"/>
      <c r="APJ26" s="5"/>
      <c r="APK26" s="5"/>
      <c r="APL26" s="376"/>
      <c r="APM26" s="385"/>
      <c r="APN26" s="385"/>
      <c r="APO26" s="308"/>
      <c r="APP26" s="379"/>
      <c r="APQ26" s="380"/>
      <c r="APR26" s="313"/>
      <c r="APS26" s="68"/>
      <c r="APT26" s="291"/>
      <c r="APU26" s="68"/>
      <c r="APV26" s="68"/>
      <c r="APW26" s="68"/>
      <c r="APX26" s="112"/>
      <c r="APY26" s="112"/>
      <c r="APZ26" s="112"/>
      <c r="AQW26" s="5"/>
      <c r="AQX26" s="397"/>
      <c r="AQY26" s="397"/>
      <c r="AQZ26" s="397"/>
      <c r="ARA26" s="397"/>
      <c r="ARB26" s="397"/>
      <c r="ARC26" s="397"/>
      <c r="ARD26" s="397"/>
      <c r="ARE26" s="397"/>
      <c r="ARF26" s="397"/>
      <c r="ARG26" s="397"/>
      <c r="ARH26" s="397"/>
      <c r="ARI26" s="397"/>
      <c r="ARJ26" s="397"/>
      <c r="ARK26" s="397"/>
      <c r="ARL26" s="397"/>
      <c r="ARM26" s="397"/>
      <c r="ARN26" s="397"/>
      <c r="ARO26" s="397"/>
      <c r="ARP26" s="397"/>
      <c r="ARQ26" s="397"/>
      <c r="ARR26" s="5"/>
      <c r="ARS26" s="5"/>
      <c r="ART26" s="376"/>
      <c r="ARU26" s="385"/>
      <c r="ARV26" s="385"/>
      <c r="ARW26" s="308"/>
      <c r="ARX26" s="379"/>
      <c r="ARY26" s="380"/>
      <c r="ARZ26" s="313"/>
      <c r="ASA26" s="68"/>
      <c r="ASB26" s="291"/>
      <c r="ASC26" s="68"/>
      <c r="ASD26" s="68"/>
      <c r="ASE26" s="68"/>
      <c r="ASF26" s="112"/>
      <c r="ASG26" s="112"/>
      <c r="ASH26" s="112"/>
      <c r="ATE26" s="5"/>
      <c r="ATF26" s="397"/>
      <c r="ATG26" s="397"/>
      <c r="ATH26" s="397"/>
      <c r="ATI26" s="397"/>
      <c r="ATJ26" s="397"/>
      <c r="ATK26" s="397"/>
      <c r="ATL26" s="397"/>
      <c r="ATM26" s="397"/>
      <c r="ATN26" s="397"/>
      <c r="ATO26" s="397"/>
      <c r="ATP26" s="397"/>
      <c r="ATQ26" s="397"/>
      <c r="ATR26" s="397"/>
      <c r="ATS26" s="397"/>
      <c r="ATT26" s="397"/>
      <c r="ATU26" s="397"/>
      <c r="ATV26" s="397"/>
      <c r="ATW26" s="397"/>
      <c r="ATX26" s="397"/>
      <c r="ATY26" s="397"/>
      <c r="ATZ26" s="5"/>
      <c r="AUA26" s="5"/>
      <c r="AUB26" s="376"/>
      <c r="AUC26" s="385"/>
      <c r="AUD26" s="385"/>
      <c r="AUE26" s="308"/>
      <c r="AUF26" s="379"/>
      <c r="AUG26" s="380"/>
      <c r="AUH26" s="313"/>
      <c r="AUI26" s="68"/>
      <c r="AUJ26" s="291"/>
      <c r="AUK26" s="68"/>
      <c r="AUL26" s="68"/>
      <c r="AUM26" s="68"/>
      <c r="AUN26" s="112"/>
      <c r="AUO26" s="112"/>
      <c r="AUP26" s="112"/>
      <c r="AVM26" s="5"/>
      <c r="AVN26" s="397"/>
      <c r="AVO26" s="397"/>
      <c r="AVP26" s="397"/>
      <c r="AVQ26" s="397"/>
      <c r="AVR26" s="397"/>
      <c r="AVS26" s="397"/>
      <c r="AVT26" s="397"/>
      <c r="AVU26" s="397"/>
      <c r="AVV26" s="397"/>
      <c r="AVW26" s="397"/>
      <c r="AVX26" s="397"/>
      <c r="AVY26" s="397"/>
      <c r="AVZ26" s="397"/>
      <c r="AWA26" s="397"/>
      <c r="AWB26" s="397"/>
      <c r="AWC26" s="397"/>
      <c r="AWD26" s="397"/>
      <c r="AWE26" s="397"/>
      <c r="AWF26" s="397"/>
      <c r="AWG26" s="397"/>
      <c r="AWH26" s="5"/>
      <c r="AWI26" s="5"/>
      <c r="AWJ26" s="376"/>
      <c r="AWK26" s="385"/>
      <c r="AWL26" s="385"/>
      <c r="AWM26" s="308"/>
      <c r="AWN26" s="379"/>
      <c r="AWO26" s="380"/>
      <c r="AWP26" s="313"/>
      <c r="AWQ26" s="68"/>
      <c r="AWR26" s="291"/>
      <c r="AWS26" s="68"/>
      <c r="AWT26" s="68"/>
      <c r="AWU26" s="68"/>
      <c r="AWV26" s="112"/>
      <c r="AWW26" s="112"/>
      <c r="AWX26" s="112"/>
      <c r="AXU26" s="5"/>
      <c r="AXV26" s="397"/>
      <c r="AXW26" s="397"/>
      <c r="AXX26" s="397"/>
      <c r="AXY26" s="397"/>
      <c r="AXZ26" s="397"/>
      <c r="AYA26" s="397"/>
      <c r="AYB26" s="397"/>
      <c r="AYC26" s="397"/>
      <c r="AYD26" s="397"/>
      <c r="AYE26" s="397"/>
      <c r="AYF26" s="397"/>
      <c r="AYG26" s="397"/>
      <c r="AYH26" s="397"/>
      <c r="AYI26" s="397"/>
      <c r="AYJ26" s="397"/>
      <c r="AYK26" s="397"/>
      <c r="AYL26" s="397"/>
      <c r="AYM26" s="397"/>
      <c r="AYN26" s="397"/>
      <c r="AYO26" s="397"/>
      <c r="AYP26" s="5"/>
      <c r="AYQ26" s="5"/>
      <c r="AYR26" s="376"/>
      <c r="AYS26" s="385"/>
      <c r="AYT26" s="385"/>
      <c r="AYU26" s="308"/>
      <c r="AYV26" s="379"/>
      <c r="AYW26" s="380"/>
      <c r="AYX26" s="313"/>
      <c r="AYY26" s="68"/>
      <c r="AYZ26" s="291"/>
      <c r="AZA26" s="68"/>
      <c r="AZB26" s="68"/>
      <c r="AZC26" s="68"/>
      <c r="AZD26" s="112"/>
      <c r="AZE26" s="112"/>
      <c r="AZF26" s="112"/>
      <c r="BAC26" s="5"/>
      <c r="BAD26" s="397"/>
      <c r="BAE26" s="397"/>
      <c r="BAF26" s="397"/>
      <c r="BAG26" s="397"/>
      <c r="BAH26" s="397"/>
      <c r="BAI26" s="397"/>
      <c r="BAJ26" s="397"/>
      <c r="BAK26" s="397"/>
      <c r="BAL26" s="397"/>
      <c r="BAM26" s="397"/>
      <c r="BAN26" s="397"/>
      <c r="BAO26" s="397"/>
      <c r="BAP26" s="397"/>
      <c r="BAQ26" s="397"/>
      <c r="BAR26" s="397"/>
      <c r="BAS26" s="397"/>
      <c r="BAT26" s="397"/>
      <c r="BAU26" s="397"/>
      <c r="BAV26" s="397"/>
      <c r="BAW26" s="397"/>
      <c r="BAX26" s="5"/>
      <c r="BAY26" s="5"/>
      <c r="BAZ26" s="376"/>
      <c r="BBA26" s="385"/>
      <c r="BBB26" s="385"/>
      <c r="BBC26" s="308"/>
      <c r="BBD26" s="379"/>
      <c r="BBE26" s="380"/>
      <c r="BBF26" s="313"/>
      <c r="BBG26" s="68"/>
      <c r="BBH26" s="291"/>
      <c r="BBI26" s="68"/>
      <c r="BBJ26" s="68"/>
      <c r="BBK26" s="68"/>
      <c r="BBL26" s="112"/>
      <c r="BBM26" s="112"/>
      <c r="BBN26" s="112"/>
      <c r="BCK26" s="5"/>
      <c r="BCL26" s="397"/>
      <c r="BCM26" s="397"/>
      <c r="BCN26" s="397"/>
      <c r="BCO26" s="397"/>
      <c r="BCP26" s="397"/>
      <c r="BCQ26" s="397"/>
      <c r="BCR26" s="397"/>
      <c r="BCS26" s="397"/>
      <c r="BCT26" s="397"/>
      <c r="BCU26" s="397"/>
      <c r="BCV26" s="397"/>
      <c r="BCW26" s="397"/>
      <c r="BCX26" s="397"/>
      <c r="BCY26" s="397"/>
      <c r="BCZ26" s="397"/>
      <c r="BDA26" s="397"/>
      <c r="BDB26" s="397"/>
      <c r="BDC26" s="397"/>
      <c r="BDD26" s="397"/>
      <c r="BDE26" s="397"/>
      <c r="BDF26" s="5"/>
      <c r="BDG26" s="5"/>
      <c r="BDH26" s="376"/>
      <c r="BDI26" s="385"/>
      <c r="BDJ26" s="385"/>
      <c r="BDK26" s="308"/>
      <c r="BDL26" s="379"/>
      <c r="BDM26" s="380"/>
      <c r="BDN26" s="313"/>
      <c r="BDO26" s="68"/>
      <c r="BDP26" s="291"/>
      <c r="BDQ26" s="68"/>
      <c r="BDR26" s="68"/>
      <c r="BDS26" s="68"/>
      <c r="BDT26" s="112"/>
      <c r="BDU26" s="112"/>
      <c r="BDV26" s="112"/>
      <c r="BES26" s="5"/>
      <c r="BET26" s="397"/>
      <c r="BEU26" s="397"/>
      <c r="BEV26" s="397"/>
      <c r="BEW26" s="397"/>
      <c r="BEX26" s="397"/>
      <c r="BEY26" s="397"/>
      <c r="BEZ26" s="397"/>
      <c r="BFA26" s="397"/>
      <c r="BFB26" s="397"/>
      <c r="BFC26" s="397"/>
      <c r="BFD26" s="397"/>
      <c r="BFE26" s="397"/>
      <c r="BFF26" s="397"/>
      <c r="BFG26" s="397"/>
      <c r="BFH26" s="397"/>
      <c r="BFI26" s="397"/>
      <c r="BFJ26" s="397"/>
      <c r="BFK26" s="397"/>
      <c r="BFL26" s="397"/>
      <c r="BFM26" s="397"/>
      <c r="BFN26" s="5"/>
      <c r="BFO26" s="5"/>
      <c r="BFP26" s="376"/>
      <c r="BFQ26" s="385"/>
      <c r="BFR26" s="385"/>
      <c r="BFS26" s="308"/>
      <c r="BFT26" s="379"/>
      <c r="BFU26" s="380"/>
      <c r="BFV26" s="313"/>
      <c r="BFW26" s="68"/>
      <c r="BFX26" s="291"/>
      <c r="BFY26" s="68"/>
      <c r="BFZ26" s="68"/>
      <c r="BGA26" s="68"/>
      <c r="BGB26" s="112"/>
      <c r="BGC26" s="112"/>
      <c r="BGD26" s="112"/>
      <c r="BHA26" s="5"/>
      <c r="BHB26" s="397"/>
      <c r="BHC26" s="397"/>
      <c r="BHD26" s="397"/>
      <c r="BHE26" s="397"/>
      <c r="BHF26" s="397"/>
      <c r="BHG26" s="397"/>
      <c r="BHH26" s="397"/>
      <c r="BHI26" s="397"/>
      <c r="BHJ26" s="397"/>
      <c r="BHK26" s="397"/>
      <c r="BHL26" s="397"/>
      <c r="BHM26" s="397"/>
      <c r="BHN26" s="397"/>
      <c r="BHO26" s="397"/>
      <c r="BHP26" s="397"/>
      <c r="BHQ26" s="397"/>
      <c r="BHR26" s="397"/>
      <c r="BHS26" s="397"/>
      <c r="BHT26" s="397"/>
      <c r="BHU26" s="397"/>
      <c r="BHV26" s="5"/>
      <c r="BHW26" s="5"/>
      <c r="BHX26" s="376"/>
      <c r="BHY26" s="385"/>
      <c r="BHZ26" s="385"/>
      <c r="BIA26" s="308"/>
      <c r="BIB26" s="379"/>
      <c r="BIC26" s="380"/>
      <c r="BID26" s="313"/>
      <c r="BIE26" s="68"/>
      <c r="BIF26" s="291"/>
      <c r="BIG26" s="68"/>
      <c r="BIH26" s="68"/>
      <c r="BII26" s="68"/>
      <c r="BIJ26" s="112"/>
      <c r="BIK26" s="112"/>
      <c r="BIL26" s="112"/>
      <c r="BJI26" s="5"/>
      <c r="BJJ26" s="397"/>
      <c r="BJK26" s="397"/>
      <c r="BJL26" s="397"/>
      <c r="BJM26" s="397"/>
      <c r="BJN26" s="397"/>
      <c r="BJO26" s="397"/>
      <c r="BJP26" s="397"/>
      <c r="BJQ26" s="397"/>
      <c r="BJR26" s="397"/>
      <c r="BJS26" s="397"/>
      <c r="BJT26" s="397"/>
      <c r="BJU26" s="397"/>
      <c r="BJV26" s="397"/>
      <c r="BJW26" s="397"/>
      <c r="BJX26" s="397"/>
      <c r="BJY26" s="397"/>
      <c r="BJZ26" s="397"/>
      <c r="BKA26" s="397"/>
      <c r="BKB26" s="397"/>
      <c r="BKC26" s="397"/>
      <c r="BKD26" s="5"/>
      <c r="BKE26" s="5"/>
      <c r="BKF26" s="376"/>
      <c r="BKG26" s="385"/>
      <c r="BKH26" s="385"/>
      <c r="BKI26" s="308"/>
      <c r="BKJ26" s="379"/>
      <c r="BKK26" s="380"/>
      <c r="BKL26" s="313"/>
      <c r="BKM26" s="68"/>
      <c r="BKN26" s="291"/>
      <c r="BKO26" s="68"/>
      <c r="BKP26" s="68"/>
      <c r="BKQ26" s="68"/>
      <c r="BKR26" s="112"/>
      <c r="BKS26" s="112"/>
      <c r="BKT26" s="112"/>
      <c r="BLQ26" s="5"/>
      <c r="BLR26" s="397"/>
      <c r="BLS26" s="397"/>
      <c r="BLT26" s="397"/>
      <c r="BLU26" s="397"/>
      <c r="BLV26" s="397"/>
      <c r="BLW26" s="397"/>
      <c r="BLX26" s="397"/>
      <c r="BLY26" s="397"/>
      <c r="BLZ26" s="397"/>
      <c r="BMA26" s="397"/>
      <c r="BMB26" s="397"/>
      <c r="BMC26" s="397"/>
      <c r="BMD26" s="397"/>
      <c r="BME26" s="397"/>
      <c r="BMF26" s="397"/>
      <c r="BMG26" s="397"/>
      <c r="BMH26" s="397"/>
      <c r="BMI26" s="397"/>
      <c r="BMJ26" s="397"/>
      <c r="BMK26" s="397"/>
      <c r="BML26" s="5"/>
      <c r="BMM26" s="5"/>
      <c r="BMN26" s="376"/>
      <c r="BMO26" s="385"/>
      <c r="BMP26" s="385"/>
      <c r="BMQ26" s="308"/>
      <c r="BMR26" s="379"/>
      <c r="BMS26" s="380"/>
      <c r="BMT26" s="313"/>
      <c r="BMU26" s="68"/>
      <c r="BMV26" s="291"/>
      <c r="BMW26" s="68"/>
      <c r="BMX26" s="68"/>
      <c r="BMY26" s="68"/>
      <c r="BMZ26" s="112"/>
      <c r="BNA26" s="112"/>
      <c r="BNB26" s="112"/>
      <c r="BNY26" s="5"/>
      <c r="BNZ26" s="397"/>
      <c r="BOA26" s="397"/>
      <c r="BOB26" s="397"/>
      <c r="BOC26" s="397"/>
      <c r="BOD26" s="397"/>
      <c r="BOE26" s="397"/>
      <c r="BOF26" s="397"/>
      <c r="BOG26" s="397"/>
      <c r="BOH26" s="397"/>
      <c r="BOI26" s="397"/>
      <c r="BOJ26" s="397"/>
      <c r="BOK26" s="397"/>
      <c r="BOL26" s="397"/>
      <c r="BOM26" s="397"/>
      <c r="BON26" s="397"/>
      <c r="BOO26" s="397"/>
      <c r="BOP26" s="397"/>
      <c r="BOQ26" s="397"/>
      <c r="BOR26" s="397"/>
      <c r="BOS26" s="397"/>
      <c r="BOT26" s="5"/>
      <c r="BOU26" s="5"/>
      <c r="BOV26" s="376"/>
      <c r="BOW26" s="385"/>
      <c r="BOX26" s="385"/>
      <c r="BOY26" s="308"/>
      <c r="BOZ26" s="379"/>
      <c r="BPA26" s="380"/>
      <c r="BPB26" s="313"/>
      <c r="BPC26" s="68"/>
      <c r="BPD26" s="291"/>
      <c r="BPE26" s="68"/>
      <c r="BPF26" s="68"/>
      <c r="BPG26" s="68"/>
      <c r="BPH26" s="112"/>
      <c r="BPI26" s="112"/>
      <c r="BPJ26" s="112"/>
      <c r="BQG26" s="5"/>
      <c r="BQH26" s="397"/>
      <c r="BQI26" s="397"/>
      <c r="BQJ26" s="397"/>
      <c r="BQK26" s="397"/>
      <c r="BQL26" s="397"/>
      <c r="BQM26" s="397"/>
      <c r="BQN26" s="397"/>
      <c r="BQO26" s="397"/>
      <c r="BQP26" s="397"/>
      <c r="BQQ26" s="397"/>
      <c r="BQR26" s="397"/>
      <c r="BQS26" s="397"/>
      <c r="BQT26" s="397"/>
      <c r="BQU26" s="397"/>
      <c r="BQV26" s="397"/>
      <c r="BQW26" s="397"/>
      <c r="BQX26" s="397"/>
      <c r="BQY26" s="397"/>
      <c r="BQZ26" s="397"/>
      <c r="BRA26" s="397"/>
      <c r="BRB26" s="5"/>
      <c r="BRC26" s="5"/>
      <c r="BRD26" s="376"/>
      <c r="BRE26" s="385"/>
      <c r="BRF26" s="385"/>
      <c r="BRG26" s="308"/>
      <c r="BRH26" s="379"/>
      <c r="BRI26" s="380"/>
      <c r="BRJ26" s="313"/>
      <c r="BRK26" s="68"/>
      <c r="BRL26" s="291"/>
      <c r="BRM26" s="68"/>
      <c r="BRN26" s="68"/>
      <c r="BRO26" s="68"/>
      <c r="BRP26" s="112"/>
      <c r="BRQ26" s="112"/>
      <c r="BRR26" s="112"/>
      <c r="BSO26" s="5"/>
      <c r="BSP26" s="397"/>
      <c r="BSQ26" s="397"/>
      <c r="BSR26" s="397"/>
      <c r="BSS26" s="397"/>
      <c r="BST26" s="397"/>
      <c r="BSU26" s="397"/>
      <c r="BSV26" s="397"/>
      <c r="BSW26" s="397"/>
      <c r="BSX26" s="397"/>
      <c r="BSY26" s="397"/>
      <c r="BSZ26" s="397"/>
      <c r="BTA26" s="397"/>
      <c r="BTB26" s="397"/>
      <c r="BTC26" s="397"/>
      <c r="BTD26" s="397"/>
      <c r="BTE26" s="397"/>
      <c r="BTF26" s="397"/>
      <c r="BTG26" s="397"/>
      <c r="BTH26" s="397"/>
      <c r="BTI26" s="397"/>
      <c r="BTJ26" s="5"/>
      <c r="BTK26" s="5"/>
      <c r="BTL26" s="376"/>
      <c r="BTM26" s="385"/>
      <c r="BTN26" s="385"/>
      <c r="BTO26" s="308"/>
      <c r="BTP26" s="379"/>
      <c r="BTQ26" s="380"/>
      <c r="BTR26" s="313"/>
      <c r="BTS26" s="68"/>
      <c r="BTT26" s="291"/>
      <c r="BTU26" s="68"/>
      <c r="BTV26" s="68"/>
      <c r="BTW26" s="68"/>
      <c r="BTX26" s="112"/>
      <c r="BTY26" s="112"/>
      <c r="BTZ26" s="112"/>
      <c r="BUW26" s="5"/>
      <c r="BUX26" s="397"/>
      <c r="BUY26" s="397"/>
      <c r="BUZ26" s="397"/>
      <c r="BVA26" s="397"/>
      <c r="BVB26" s="397"/>
      <c r="BVC26" s="397"/>
      <c r="BVD26" s="397"/>
      <c r="BVE26" s="397"/>
      <c r="BVF26" s="397"/>
      <c r="BVG26" s="397"/>
      <c r="BVH26" s="397"/>
      <c r="BVI26" s="397"/>
      <c r="BVJ26" s="397"/>
      <c r="BVK26" s="397"/>
      <c r="BVL26" s="397"/>
      <c r="BVM26" s="397"/>
      <c r="BVN26" s="397"/>
      <c r="BVO26" s="397"/>
      <c r="BVP26" s="397"/>
      <c r="BVQ26" s="397"/>
      <c r="BVR26" s="5"/>
      <c r="BVS26" s="5"/>
      <c r="BVT26" s="376"/>
      <c r="BVU26" s="385"/>
      <c r="BVV26" s="385"/>
      <c r="BVW26" s="308"/>
      <c r="BVX26" s="379"/>
      <c r="BVY26" s="380"/>
      <c r="BVZ26" s="313"/>
      <c r="BWA26" s="68"/>
      <c r="BWB26" s="291"/>
      <c r="BWC26" s="68"/>
      <c r="BWD26" s="68"/>
      <c r="BWE26" s="68"/>
      <c r="BWF26" s="112"/>
      <c r="BWG26" s="112"/>
      <c r="BWH26" s="112"/>
      <c r="BXE26" s="5"/>
      <c r="BXF26" s="397"/>
      <c r="BXG26" s="397"/>
      <c r="BXH26" s="397"/>
      <c r="BXI26" s="397"/>
      <c r="BXJ26" s="397"/>
      <c r="BXK26" s="397"/>
      <c r="BXL26" s="397"/>
      <c r="BXM26" s="397"/>
      <c r="BXN26" s="397"/>
      <c r="BXO26" s="397"/>
      <c r="BXP26" s="397"/>
      <c r="BXQ26" s="397"/>
      <c r="BXR26" s="397"/>
      <c r="BXS26" s="397"/>
      <c r="BXT26" s="397"/>
      <c r="BXU26" s="397"/>
      <c r="BXV26" s="397"/>
      <c r="BXW26" s="397"/>
      <c r="BXX26" s="397"/>
      <c r="BXY26" s="397"/>
      <c r="BXZ26" s="5"/>
      <c r="BYA26" s="5"/>
      <c r="BYB26" s="376"/>
      <c r="BYC26" s="385"/>
      <c r="BYD26" s="385"/>
      <c r="BYE26" s="308"/>
      <c r="BYF26" s="379"/>
      <c r="BYG26" s="380"/>
      <c r="BYH26" s="313"/>
      <c r="BYI26" s="68"/>
      <c r="BYJ26" s="291"/>
      <c r="BYK26" s="68"/>
      <c r="BYL26" s="68"/>
      <c r="BYM26" s="68"/>
      <c r="BYN26" s="112"/>
      <c r="BYO26" s="112"/>
      <c r="BYP26" s="112"/>
      <c r="BZM26" s="5"/>
      <c r="BZN26" s="397"/>
      <c r="BZO26" s="397"/>
      <c r="BZP26" s="397"/>
      <c r="BZQ26" s="397"/>
      <c r="BZR26" s="397"/>
      <c r="BZS26" s="397"/>
      <c r="BZT26" s="397"/>
      <c r="BZU26" s="397"/>
      <c r="BZV26" s="397"/>
      <c r="BZW26" s="397"/>
      <c r="BZX26" s="397"/>
      <c r="BZY26" s="397"/>
      <c r="BZZ26" s="397"/>
      <c r="CAA26" s="397"/>
      <c r="CAB26" s="397"/>
      <c r="CAC26" s="397"/>
      <c r="CAD26" s="397"/>
      <c r="CAE26" s="397"/>
      <c r="CAF26" s="397"/>
      <c r="CAG26" s="397"/>
      <c r="CAH26" s="5"/>
      <c r="CAI26" s="5"/>
      <c r="CAJ26" s="376"/>
      <c r="CAK26" s="385"/>
      <c r="CAL26" s="385"/>
      <c r="CAM26" s="308"/>
      <c r="CAN26" s="379"/>
      <c r="CAO26" s="380"/>
      <c r="CAP26" s="313"/>
      <c r="CAQ26" s="68"/>
      <c r="CAR26" s="291"/>
      <c r="CAS26" s="68"/>
      <c r="CAT26" s="68"/>
      <c r="CAU26" s="68"/>
      <c r="CAV26" s="112"/>
      <c r="CAW26" s="112"/>
      <c r="CAX26" s="112"/>
      <c r="CBU26" s="5"/>
      <c r="CBV26" s="397"/>
      <c r="CBW26" s="397"/>
      <c r="CBX26" s="397"/>
      <c r="CBY26" s="397"/>
      <c r="CBZ26" s="397"/>
      <c r="CCA26" s="397"/>
      <c r="CCB26" s="397"/>
      <c r="CCC26" s="397"/>
      <c r="CCD26" s="397"/>
      <c r="CCE26" s="397"/>
      <c r="CCF26" s="397"/>
      <c r="CCG26" s="397"/>
      <c r="CCH26" s="397"/>
      <c r="CCI26" s="397"/>
      <c r="CCJ26" s="397"/>
      <c r="CCK26" s="397"/>
      <c r="CCL26" s="397"/>
      <c r="CCM26" s="397"/>
      <c r="CCN26" s="397"/>
      <c r="CCO26" s="397"/>
      <c r="CCP26" s="5"/>
      <c r="CCQ26" s="5"/>
      <c r="CCR26" s="376"/>
      <c r="CCS26" s="385"/>
      <c r="CCT26" s="385"/>
      <c r="CCU26" s="308"/>
      <c r="CCV26" s="379"/>
      <c r="CCW26" s="380"/>
      <c r="CCX26" s="313"/>
      <c r="CCY26" s="68"/>
      <c r="CCZ26" s="291"/>
      <c r="CDA26" s="68"/>
      <c r="CDB26" s="68"/>
      <c r="CDC26" s="68"/>
      <c r="CDD26" s="112"/>
      <c r="CDE26" s="112"/>
      <c r="CDF26" s="112"/>
      <c r="CEC26" s="5"/>
      <c r="CED26" s="397"/>
      <c r="CEE26" s="397"/>
      <c r="CEF26" s="397"/>
      <c r="CEG26" s="397"/>
      <c r="CEH26" s="397"/>
      <c r="CEI26" s="397"/>
      <c r="CEJ26" s="397"/>
      <c r="CEK26" s="397"/>
      <c r="CEL26" s="397"/>
      <c r="CEM26" s="397"/>
      <c r="CEN26" s="397"/>
      <c r="CEO26" s="397"/>
      <c r="CEP26" s="397"/>
      <c r="CEQ26" s="397"/>
      <c r="CER26" s="397"/>
      <c r="CES26" s="397"/>
      <c r="CET26" s="397"/>
      <c r="CEU26" s="397"/>
      <c r="CEV26" s="397"/>
      <c r="CEW26" s="397"/>
      <c r="CEX26" s="5"/>
      <c r="CEY26" s="5"/>
      <c r="CEZ26" s="376"/>
      <c r="CFA26" s="385"/>
      <c r="CFB26" s="385"/>
      <c r="CFC26" s="308"/>
      <c r="CFD26" s="379"/>
      <c r="CFE26" s="380"/>
      <c r="CFF26" s="313"/>
      <c r="CFG26" s="68"/>
      <c r="CFH26" s="291"/>
      <c r="CFI26" s="68"/>
      <c r="CFJ26" s="68"/>
      <c r="CFK26" s="68"/>
      <c r="CFL26" s="112"/>
      <c r="CFM26" s="112"/>
      <c r="CFN26" s="112"/>
      <c r="CGK26" s="5"/>
      <c r="CGL26" s="397"/>
      <c r="CGM26" s="397"/>
      <c r="CGN26" s="397"/>
      <c r="CGO26" s="397"/>
      <c r="CGP26" s="397"/>
      <c r="CGQ26" s="397"/>
      <c r="CGR26" s="397"/>
      <c r="CGS26" s="397"/>
      <c r="CGT26" s="397"/>
      <c r="CGU26" s="397"/>
      <c r="CGV26" s="397"/>
      <c r="CGW26" s="397"/>
      <c r="CGX26" s="397"/>
      <c r="CGY26" s="397"/>
      <c r="CGZ26" s="397"/>
      <c r="CHA26" s="397"/>
      <c r="CHB26" s="397"/>
      <c r="CHC26" s="397"/>
      <c r="CHD26" s="397"/>
      <c r="CHE26" s="397"/>
      <c r="CHF26" s="5"/>
      <c r="CHG26" s="5"/>
      <c r="CHH26" s="376"/>
      <c r="CHI26" s="385"/>
      <c r="CHJ26" s="385"/>
      <c r="CHK26" s="308"/>
      <c r="CHL26" s="379"/>
      <c r="CHM26" s="380"/>
      <c r="CHN26" s="313"/>
      <c r="CHO26" s="68"/>
      <c r="CHP26" s="291"/>
      <c r="CHQ26" s="68"/>
      <c r="CHR26" s="68"/>
      <c r="CHS26" s="68"/>
      <c r="CHT26" s="112"/>
      <c r="CHU26" s="112"/>
      <c r="CHV26" s="112"/>
      <c r="CIS26" s="5"/>
      <c r="CIT26" s="397"/>
      <c r="CIU26" s="397"/>
      <c r="CIV26" s="397"/>
      <c r="CIW26" s="397"/>
      <c r="CIX26" s="397"/>
      <c r="CIY26" s="397"/>
      <c r="CIZ26" s="397"/>
      <c r="CJA26" s="397"/>
      <c r="CJB26" s="397"/>
      <c r="CJC26" s="397"/>
      <c r="CJD26" s="397"/>
      <c r="CJE26" s="397"/>
      <c r="CJF26" s="397"/>
      <c r="CJG26" s="397"/>
      <c r="CJH26" s="397"/>
      <c r="CJI26" s="397"/>
      <c r="CJJ26" s="397"/>
      <c r="CJK26" s="397"/>
      <c r="CJL26" s="397"/>
      <c r="CJM26" s="397"/>
      <c r="CJN26" s="5"/>
      <c r="CJO26" s="5"/>
      <c r="CJP26" s="376"/>
      <c r="CJQ26" s="385"/>
      <c r="CJR26" s="385"/>
      <c r="CJS26" s="308"/>
      <c r="CJT26" s="379"/>
      <c r="CJU26" s="380"/>
      <c r="CJV26" s="313"/>
      <c r="CJW26" s="68"/>
      <c r="CJX26" s="291"/>
      <c r="CJY26" s="68"/>
      <c r="CJZ26" s="68"/>
      <c r="CKA26" s="68"/>
      <c r="CKB26" s="112"/>
      <c r="CKC26" s="112"/>
      <c r="CKD26" s="112"/>
      <c r="CLA26" s="5"/>
      <c r="CLB26" s="397"/>
      <c r="CLC26" s="397"/>
      <c r="CLD26" s="397"/>
      <c r="CLE26" s="397"/>
      <c r="CLF26" s="397"/>
      <c r="CLG26" s="397"/>
      <c r="CLH26" s="397"/>
      <c r="CLI26" s="397"/>
      <c r="CLJ26" s="397"/>
      <c r="CLK26" s="397"/>
      <c r="CLL26" s="397"/>
      <c r="CLM26" s="397"/>
      <c r="CLN26" s="397"/>
      <c r="CLO26" s="397"/>
      <c r="CLP26" s="397"/>
      <c r="CLQ26" s="397"/>
      <c r="CLR26" s="397"/>
      <c r="CLS26" s="397"/>
      <c r="CLT26" s="397"/>
      <c r="CLU26" s="397"/>
      <c r="CLV26" s="5"/>
      <c r="CLW26" s="5"/>
      <c r="CLX26" s="376"/>
      <c r="CLY26" s="385"/>
      <c r="CLZ26" s="385"/>
      <c r="CMA26" s="308"/>
      <c r="CMB26" s="379"/>
      <c r="CMC26" s="380"/>
      <c r="CMD26" s="313"/>
      <c r="CME26" s="68"/>
      <c r="CMF26" s="291"/>
      <c r="CMG26" s="68"/>
      <c r="CMH26" s="68"/>
      <c r="CMI26" s="68"/>
      <c r="CMJ26" s="112"/>
      <c r="CMK26" s="112"/>
      <c r="CML26" s="112"/>
      <c r="CNI26" s="5"/>
      <c r="CNJ26" s="397"/>
      <c r="CNK26" s="397"/>
      <c r="CNL26" s="397"/>
      <c r="CNM26" s="397"/>
      <c r="CNN26" s="397"/>
      <c r="CNO26" s="397"/>
      <c r="CNP26" s="397"/>
      <c r="CNQ26" s="397"/>
      <c r="CNR26" s="397"/>
      <c r="CNS26" s="397"/>
      <c r="CNT26" s="397"/>
      <c r="CNU26" s="397"/>
      <c r="CNV26" s="397"/>
      <c r="CNW26" s="397"/>
      <c r="CNX26" s="397"/>
      <c r="CNY26" s="397"/>
      <c r="CNZ26" s="397"/>
      <c r="COA26" s="397"/>
      <c r="COB26" s="397"/>
      <c r="COC26" s="397"/>
      <c r="COD26" s="5"/>
      <c r="COE26" s="5"/>
      <c r="COF26" s="376"/>
      <c r="COG26" s="385"/>
      <c r="COH26" s="385"/>
      <c r="COI26" s="308"/>
      <c r="COJ26" s="379"/>
      <c r="COK26" s="380"/>
      <c r="COL26" s="313"/>
      <c r="COM26" s="68"/>
      <c r="CON26" s="291"/>
      <c r="COO26" s="68"/>
      <c r="COP26" s="68"/>
      <c r="COQ26" s="68"/>
      <c r="COR26" s="112"/>
      <c r="COS26" s="112"/>
      <c r="COT26" s="112"/>
      <c r="CPQ26" s="5"/>
      <c r="CPR26" s="397"/>
      <c r="CPS26" s="397"/>
      <c r="CPT26" s="397"/>
      <c r="CPU26" s="397"/>
      <c r="CPV26" s="397"/>
      <c r="CPW26" s="397"/>
      <c r="CPX26" s="397"/>
      <c r="CPY26" s="397"/>
      <c r="CPZ26" s="397"/>
      <c r="CQA26" s="397"/>
      <c r="CQB26" s="397"/>
      <c r="CQC26" s="397"/>
      <c r="CQD26" s="397"/>
      <c r="CQE26" s="397"/>
      <c r="CQF26" s="397"/>
      <c r="CQG26" s="397"/>
      <c r="CQH26" s="397"/>
      <c r="CQI26" s="397"/>
      <c r="CQJ26" s="397"/>
      <c r="CQK26" s="397"/>
      <c r="CQL26" s="5"/>
      <c r="CQM26" s="5"/>
      <c r="CQN26" s="376"/>
      <c r="CQO26" s="385"/>
      <c r="CQP26" s="385"/>
      <c r="CQQ26" s="308"/>
      <c r="CQR26" s="379"/>
      <c r="CQS26" s="380"/>
      <c r="CQT26" s="313"/>
      <c r="CQU26" s="68"/>
      <c r="CQV26" s="291"/>
      <c r="CQW26" s="68"/>
      <c r="CQX26" s="68"/>
      <c r="CQY26" s="68"/>
      <c r="CQZ26" s="112"/>
      <c r="CRA26" s="112"/>
      <c r="CRB26" s="112"/>
      <c r="CRY26" s="5"/>
      <c r="CRZ26" s="397"/>
      <c r="CSA26" s="397"/>
      <c r="CSB26" s="397"/>
      <c r="CSC26" s="397"/>
      <c r="CSD26" s="397"/>
      <c r="CSE26" s="397"/>
      <c r="CSF26" s="397"/>
      <c r="CSG26" s="397"/>
      <c r="CSH26" s="397"/>
      <c r="CSI26" s="397"/>
      <c r="CSJ26" s="397"/>
      <c r="CSK26" s="397"/>
      <c r="CSL26" s="397"/>
      <c r="CSM26" s="397"/>
      <c r="CSN26" s="397"/>
      <c r="CSO26" s="397"/>
      <c r="CSP26" s="397"/>
      <c r="CSQ26" s="397"/>
      <c r="CSR26" s="397"/>
      <c r="CSS26" s="397"/>
      <c r="CST26" s="5"/>
      <c r="CSU26" s="5"/>
      <c r="CSV26" s="376"/>
      <c r="CSW26" s="385"/>
      <c r="CSX26" s="385"/>
      <c r="CSY26" s="308"/>
      <c r="CSZ26" s="379"/>
      <c r="CTA26" s="380"/>
      <c r="CTB26" s="313"/>
      <c r="CTC26" s="68"/>
      <c r="CTD26" s="291"/>
      <c r="CTE26" s="68"/>
      <c r="CTF26" s="68"/>
      <c r="CTG26" s="68"/>
      <c r="CTH26" s="112"/>
      <c r="CTI26" s="112"/>
      <c r="CTJ26" s="112"/>
      <c r="CUG26" s="5"/>
      <c r="CUH26" s="397"/>
      <c r="CUI26" s="397"/>
      <c r="CUJ26" s="397"/>
      <c r="CUK26" s="397"/>
      <c r="CUL26" s="397"/>
      <c r="CUM26" s="397"/>
      <c r="CUN26" s="397"/>
      <c r="CUO26" s="397"/>
      <c r="CUP26" s="397"/>
      <c r="CUQ26" s="397"/>
      <c r="CUR26" s="397"/>
      <c r="CUS26" s="397"/>
      <c r="CUT26" s="397"/>
      <c r="CUU26" s="397"/>
      <c r="CUV26" s="397"/>
      <c r="CUW26" s="397"/>
      <c r="CUX26" s="397"/>
      <c r="CUY26" s="397"/>
      <c r="CUZ26" s="397"/>
      <c r="CVA26" s="397"/>
      <c r="CVB26" s="5"/>
      <c r="CVC26" s="5"/>
      <c r="CVD26" s="376"/>
      <c r="CVE26" s="385"/>
      <c r="CVF26" s="385"/>
      <c r="CVG26" s="308"/>
      <c r="CVH26" s="379"/>
      <c r="CVI26" s="380"/>
      <c r="CVJ26" s="313"/>
      <c r="CVK26" s="68"/>
      <c r="CVL26" s="291"/>
      <c r="CVM26" s="68"/>
      <c r="CVN26" s="68"/>
      <c r="CVO26" s="68"/>
      <c r="CVP26" s="112"/>
      <c r="CVQ26" s="112"/>
      <c r="CVR26" s="112"/>
      <c r="CWO26" s="5"/>
      <c r="CWP26" s="397"/>
      <c r="CWQ26" s="397"/>
      <c r="CWR26" s="397"/>
      <c r="CWS26" s="397"/>
      <c r="CWT26" s="397"/>
      <c r="CWU26" s="397"/>
      <c r="CWV26" s="397"/>
      <c r="CWW26" s="397"/>
      <c r="CWX26" s="397"/>
      <c r="CWY26" s="397"/>
      <c r="CWZ26" s="397"/>
      <c r="CXA26" s="397"/>
      <c r="CXB26" s="397"/>
      <c r="CXC26" s="397"/>
      <c r="CXD26" s="397"/>
      <c r="CXE26" s="397"/>
      <c r="CXF26" s="397"/>
      <c r="CXG26" s="397"/>
      <c r="CXH26" s="397"/>
      <c r="CXI26" s="397"/>
      <c r="CXJ26" s="5"/>
      <c r="CXK26" s="5"/>
      <c r="CXL26" s="376"/>
      <c r="CXM26" s="385"/>
      <c r="CXN26" s="385"/>
      <c r="CXO26" s="308"/>
      <c r="CXP26" s="379"/>
      <c r="CXQ26" s="380"/>
      <c r="CXR26" s="313"/>
      <c r="CXS26" s="68"/>
      <c r="CXT26" s="291"/>
      <c r="CXU26" s="68"/>
      <c r="CXV26" s="68"/>
      <c r="CXW26" s="68"/>
      <c r="CXX26" s="112"/>
      <c r="CXY26" s="112"/>
      <c r="CXZ26" s="112"/>
      <c r="CYW26" s="5"/>
      <c r="CYX26" s="397"/>
      <c r="CYY26" s="397"/>
      <c r="CYZ26" s="397"/>
      <c r="CZA26" s="397"/>
      <c r="CZB26" s="397"/>
      <c r="CZC26" s="397"/>
      <c r="CZD26" s="397"/>
      <c r="CZE26" s="397"/>
      <c r="CZF26" s="397"/>
      <c r="CZG26" s="397"/>
      <c r="CZH26" s="397"/>
      <c r="CZI26" s="397"/>
      <c r="CZJ26" s="397"/>
      <c r="CZK26" s="397"/>
      <c r="CZL26" s="397"/>
      <c r="CZM26" s="397"/>
      <c r="CZN26" s="397"/>
      <c r="CZO26" s="397"/>
      <c r="CZP26" s="397"/>
      <c r="CZQ26" s="397"/>
      <c r="CZR26" s="5"/>
      <c r="CZS26" s="5"/>
      <c r="CZT26" s="376"/>
      <c r="CZU26" s="385"/>
      <c r="CZV26" s="385"/>
      <c r="CZW26" s="308"/>
      <c r="CZX26" s="379"/>
      <c r="CZY26" s="380"/>
      <c r="CZZ26" s="313"/>
      <c r="DAA26" s="68"/>
      <c r="DAB26" s="291"/>
      <c r="DAC26" s="68"/>
      <c r="DAD26" s="68"/>
      <c r="DAE26" s="68"/>
      <c r="DAF26" s="112"/>
      <c r="DAG26" s="112"/>
      <c r="DAH26" s="112"/>
      <c r="DBE26" s="5"/>
      <c r="DBF26" s="397"/>
      <c r="DBG26" s="397"/>
      <c r="DBH26" s="397"/>
      <c r="DBI26" s="397"/>
      <c r="DBJ26" s="397"/>
      <c r="DBK26" s="397"/>
      <c r="DBL26" s="397"/>
      <c r="DBM26" s="397"/>
      <c r="DBN26" s="397"/>
      <c r="DBO26" s="397"/>
      <c r="DBP26" s="397"/>
      <c r="DBQ26" s="397"/>
      <c r="DBR26" s="397"/>
      <c r="DBS26" s="397"/>
      <c r="DBT26" s="397"/>
      <c r="DBU26" s="397"/>
      <c r="DBV26" s="397"/>
      <c r="DBW26" s="397"/>
      <c r="DBX26" s="397"/>
      <c r="DBY26" s="397"/>
      <c r="DBZ26" s="5"/>
      <c r="DCA26" s="5"/>
      <c r="DCB26" s="376"/>
      <c r="DCC26" s="385"/>
      <c r="DCD26" s="385"/>
      <c r="DCE26" s="308"/>
      <c r="DCF26" s="379"/>
      <c r="DCG26" s="380"/>
      <c r="DCH26" s="313"/>
      <c r="DCI26" s="68"/>
      <c r="DCJ26" s="291"/>
      <c r="DCK26" s="68"/>
      <c r="DCL26" s="68"/>
      <c r="DCM26" s="68"/>
      <c r="DCN26" s="112"/>
      <c r="DCO26" s="112"/>
      <c r="DCP26" s="112"/>
      <c r="DDM26" s="5"/>
      <c r="DDN26" s="397"/>
      <c r="DDO26" s="397"/>
      <c r="DDP26" s="397"/>
      <c r="DDQ26" s="397"/>
      <c r="DDR26" s="397"/>
      <c r="DDS26" s="397"/>
      <c r="DDT26" s="397"/>
      <c r="DDU26" s="397"/>
      <c r="DDV26" s="397"/>
      <c r="DDW26" s="397"/>
      <c r="DDX26" s="397"/>
      <c r="DDY26" s="397"/>
      <c r="DDZ26" s="397"/>
      <c r="DEA26" s="397"/>
      <c r="DEB26" s="397"/>
      <c r="DEC26" s="397"/>
      <c r="DED26" s="397"/>
      <c r="DEE26" s="397"/>
      <c r="DEF26" s="397"/>
      <c r="DEG26" s="397"/>
      <c r="DEH26" s="5"/>
      <c r="DEI26" s="5"/>
      <c r="DEJ26" s="376"/>
      <c r="DEK26" s="385"/>
      <c r="DEL26" s="385"/>
      <c r="DEM26" s="308"/>
      <c r="DEN26" s="379"/>
      <c r="DEO26" s="380"/>
      <c r="DEP26" s="313"/>
      <c r="DEQ26" s="68"/>
      <c r="DER26" s="291"/>
      <c r="DES26" s="68"/>
      <c r="DET26" s="68"/>
      <c r="DEU26" s="68"/>
      <c r="DEV26" s="112"/>
      <c r="DEW26" s="112"/>
      <c r="DEX26" s="112"/>
      <c r="DFU26" s="5"/>
      <c r="DFV26" s="397"/>
      <c r="DFW26" s="397"/>
      <c r="DFX26" s="397"/>
      <c r="DFY26" s="397"/>
      <c r="DFZ26" s="397"/>
      <c r="DGA26" s="397"/>
      <c r="DGB26" s="397"/>
      <c r="DGC26" s="397"/>
      <c r="DGD26" s="397"/>
      <c r="DGE26" s="397"/>
      <c r="DGF26" s="397"/>
      <c r="DGG26" s="397"/>
      <c r="DGH26" s="397"/>
      <c r="DGI26" s="397"/>
      <c r="DGJ26" s="397"/>
      <c r="DGK26" s="397"/>
      <c r="DGL26" s="397"/>
      <c r="DGM26" s="397"/>
      <c r="DGN26" s="397"/>
      <c r="DGO26" s="397"/>
      <c r="DGP26" s="5"/>
      <c r="DGQ26" s="5"/>
      <c r="DGR26" s="376"/>
      <c r="DGS26" s="385"/>
      <c r="DGT26" s="385"/>
      <c r="DGU26" s="308"/>
      <c r="DGV26" s="379"/>
      <c r="DGW26" s="380"/>
      <c r="DGX26" s="313"/>
      <c r="DGY26" s="68"/>
      <c r="DGZ26" s="291"/>
      <c r="DHA26" s="68"/>
      <c r="DHB26" s="68"/>
      <c r="DHC26" s="68"/>
      <c r="DHD26" s="112"/>
      <c r="DHE26" s="112"/>
      <c r="DHF26" s="112"/>
      <c r="DIC26" s="5"/>
      <c r="DID26" s="397"/>
      <c r="DIE26" s="397"/>
      <c r="DIF26" s="397"/>
      <c r="DIG26" s="397"/>
      <c r="DIH26" s="397"/>
      <c r="DII26" s="397"/>
      <c r="DIJ26" s="397"/>
      <c r="DIK26" s="397"/>
      <c r="DIL26" s="397"/>
      <c r="DIM26" s="397"/>
      <c r="DIN26" s="397"/>
      <c r="DIO26" s="397"/>
      <c r="DIP26" s="397"/>
      <c r="DIQ26" s="397"/>
      <c r="DIR26" s="397"/>
      <c r="DIS26" s="397"/>
      <c r="DIT26" s="397"/>
      <c r="DIU26" s="397"/>
      <c r="DIV26" s="397"/>
      <c r="DIW26" s="397"/>
      <c r="DIX26" s="5"/>
      <c r="DIY26" s="5"/>
      <c r="DIZ26" s="376"/>
      <c r="DJA26" s="385"/>
      <c r="DJB26" s="385"/>
      <c r="DJC26" s="308"/>
      <c r="DJD26" s="379"/>
      <c r="DJE26" s="380"/>
      <c r="DJF26" s="313"/>
      <c r="DJG26" s="68"/>
      <c r="DJH26" s="291"/>
      <c r="DJI26" s="68"/>
      <c r="DJJ26" s="68"/>
      <c r="DJK26" s="68"/>
      <c r="DJL26" s="112"/>
      <c r="DJM26" s="112"/>
      <c r="DJN26" s="112"/>
      <c r="DKK26" s="5"/>
      <c r="DKL26" s="397"/>
      <c r="DKM26" s="397"/>
      <c r="DKN26" s="397"/>
      <c r="DKO26" s="397"/>
      <c r="DKP26" s="397"/>
      <c r="DKQ26" s="397"/>
      <c r="DKR26" s="397"/>
      <c r="DKS26" s="397"/>
      <c r="DKT26" s="397"/>
      <c r="DKU26" s="397"/>
      <c r="DKV26" s="397"/>
      <c r="DKW26" s="397"/>
      <c r="DKX26" s="397"/>
      <c r="DKY26" s="397"/>
      <c r="DKZ26" s="397"/>
      <c r="DLA26" s="397"/>
      <c r="DLB26" s="397"/>
      <c r="DLC26" s="397"/>
      <c r="DLD26" s="397"/>
      <c r="DLE26" s="397"/>
      <c r="DLF26" s="5"/>
      <c r="DLG26" s="5"/>
      <c r="DLH26" s="376"/>
      <c r="DLI26" s="385"/>
      <c r="DLJ26" s="385"/>
      <c r="DLK26" s="308"/>
      <c r="DLL26" s="379"/>
      <c r="DLM26" s="380"/>
      <c r="DLN26" s="313"/>
      <c r="DLO26" s="68"/>
      <c r="DLP26" s="291"/>
      <c r="DLQ26" s="68"/>
      <c r="DLR26" s="68"/>
      <c r="DLS26" s="68"/>
      <c r="DLT26" s="112"/>
      <c r="DLU26" s="112"/>
      <c r="DLV26" s="112"/>
      <c r="DMS26" s="5"/>
      <c r="DMT26" s="397"/>
      <c r="DMU26" s="397"/>
      <c r="DMV26" s="397"/>
      <c r="DMW26" s="397"/>
      <c r="DMX26" s="397"/>
      <c r="DMY26" s="397"/>
      <c r="DMZ26" s="397"/>
      <c r="DNA26" s="397"/>
      <c r="DNB26" s="397"/>
      <c r="DNC26" s="397"/>
      <c r="DND26" s="397"/>
      <c r="DNE26" s="397"/>
      <c r="DNF26" s="397"/>
      <c r="DNG26" s="397"/>
      <c r="DNH26" s="397"/>
      <c r="DNI26" s="397"/>
      <c r="DNJ26" s="397"/>
      <c r="DNK26" s="397"/>
      <c r="DNL26" s="397"/>
      <c r="DNM26" s="397"/>
      <c r="DNN26" s="5"/>
      <c r="DNO26" s="5"/>
      <c r="DNP26" s="376"/>
      <c r="DNQ26" s="385"/>
      <c r="DNR26" s="385"/>
      <c r="DNS26" s="308"/>
      <c r="DNT26" s="379"/>
      <c r="DNU26" s="380"/>
      <c r="DNV26" s="313"/>
      <c r="DNW26" s="68"/>
      <c r="DNX26" s="291"/>
      <c r="DNY26" s="68"/>
      <c r="DNZ26" s="68"/>
      <c r="DOA26" s="68"/>
      <c r="DOB26" s="112"/>
      <c r="DOC26" s="112"/>
      <c r="DOD26" s="112"/>
      <c r="DPA26" s="5"/>
      <c r="DPB26" s="397"/>
      <c r="DPC26" s="397"/>
      <c r="DPD26" s="397"/>
      <c r="DPE26" s="397"/>
      <c r="DPF26" s="397"/>
      <c r="DPG26" s="397"/>
      <c r="DPH26" s="397"/>
      <c r="DPI26" s="397"/>
      <c r="DPJ26" s="397"/>
      <c r="DPK26" s="397"/>
      <c r="DPL26" s="397"/>
      <c r="DPM26" s="397"/>
      <c r="DPN26" s="397"/>
      <c r="DPO26" s="397"/>
      <c r="DPP26" s="397"/>
      <c r="DPQ26" s="397"/>
      <c r="DPR26" s="397"/>
      <c r="DPS26" s="397"/>
      <c r="DPT26" s="397"/>
      <c r="DPU26" s="397"/>
      <c r="DPV26" s="5"/>
      <c r="DPW26" s="5"/>
      <c r="DPX26" s="376"/>
      <c r="DPY26" s="385"/>
      <c r="DPZ26" s="385"/>
      <c r="DQA26" s="308"/>
      <c r="DQB26" s="379"/>
      <c r="DQC26" s="380"/>
      <c r="DQD26" s="313"/>
      <c r="DQE26" s="68"/>
      <c r="DQF26" s="291"/>
      <c r="DQG26" s="68"/>
      <c r="DQH26" s="68"/>
      <c r="DQI26" s="68"/>
      <c r="DQJ26" s="112"/>
      <c r="DQK26" s="112"/>
      <c r="DQL26" s="112"/>
      <c r="DRI26" s="5"/>
      <c r="DRJ26" s="397"/>
      <c r="DRK26" s="397"/>
      <c r="DRL26" s="397"/>
      <c r="DRM26" s="397"/>
      <c r="DRN26" s="397"/>
      <c r="DRO26" s="397"/>
      <c r="DRP26" s="397"/>
      <c r="DRQ26" s="397"/>
      <c r="DRR26" s="397"/>
      <c r="DRS26" s="397"/>
      <c r="DRT26" s="397"/>
      <c r="DRU26" s="397"/>
      <c r="DRV26" s="397"/>
      <c r="DRW26" s="397"/>
      <c r="DRX26" s="397"/>
      <c r="DRY26" s="397"/>
      <c r="DRZ26" s="397"/>
      <c r="DSA26" s="397"/>
      <c r="DSB26" s="397"/>
      <c r="DSC26" s="397"/>
      <c r="DSD26" s="5"/>
      <c r="DSE26" s="5"/>
      <c r="DSF26" s="376"/>
      <c r="DSG26" s="385"/>
      <c r="DSH26" s="385"/>
      <c r="DSI26" s="308"/>
      <c r="DSJ26" s="379"/>
      <c r="DSK26" s="380"/>
      <c r="DSL26" s="313"/>
      <c r="DSM26" s="68"/>
      <c r="DSN26" s="291"/>
      <c r="DSO26" s="68"/>
      <c r="DSP26" s="68"/>
      <c r="DSQ26" s="68"/>
      <c r="DSR26" s="112"/>
      <c r="DSS26" s="112"/>
      <c r="DST26" s="112"/>
      <c r="DTQ26" s="5"/>
      <c r="DTR26" s="397"/>
      <c r="DTS26" s="397"/>
      <c r="DTT26" s="397"/>
      <c r="DTU26" s="397"/>
      <c r="DTV26" s="397"/>
      <c r="DTW26" s="397"/>
      <c r="DTX26" s="397"/>
      <c r="DTY26" s="397"/>
      <c r="DTZ26" s="397"/>
      <c r="DUA26" s="397"/>
      <c r="DUB26" s="397"/>
      <c r="DUC26" s="397"/>
      <c r="DUD26" s="397"/>
      <c r="DUE26" s="397"/>
      <c r="DUF26" s="397"/>
      <c r="DUG26" s="397"/>
      <c r="DUH26" s="397"/>
      <c r="DUI26" s="397"/>
      <c r="DUJ26" s="397"/>
      <c r="DUK26" s="397"/>
      <c r="DUL26" s="5"/>
      <c r="DUM26" s="5"/>
      <c r="DUN26" s="376"/>
      <c r="DUO26" s="385"/>
      <c r="DUP26" s="385"/>
      <c r="DUQ26" s="308"/>
      <c r="DUR26" s="379"/>
      <c r="DUS26" s="380"/>
      <c r="DUT26" s="313"/>
      <c r="DUU26" s="68"/>
      <c r="DUV26" s="291"/>
      <c r="DUW26" s="68"/>
      <c r="DUX26" s="68"/>
      <c r="DUY26" s="68"/>
      <c r="DUZ26" s="112"/>
      <c r="DVA26" s="112"/>
      <c r="DVB26" s="112"/>
      <c r="DVY26" s="5"/>
      <c r="DVZ26" s="397"/>
      <c r="DWA26" s="397"/>
      <c r="DWB26" s="397"/>
      <c r="DWC26" s="397"/>
      <c r="DWD26" s="397"/>
      <c r="DWE26" s="397"/>
      <c r="DWF26" s="397"/>
      <c r="DWG26" s="397"/>
      <c r="DWH26" s="397"/>
      <c r="DWI26" s="397"/>
      <c r="DWJ26" s="397"/>
      <c r="DWK26" s="397"/>
      <c r="DWL26" s="397"/>
      <c r="DWM26" s="397"/>
      <c r="DWN26" s="397"/>
      <c r="DWO26" s="397"/>
      <c r="DWP26" s="397"/>
      <c r="DWQ26" s="397"/>
      <c r="DWR26" s="397"/>
      <c r="DWS26" s="397"/>
      <c r="DWT26" s="5"/>
      <c r="DWU26" s="5"/>
      <c r="DWV26" s="376"/>
      <c r="DWW26" s="385"/>
      <c r="DWX26" s="385"/>
      <c r="DWY26" s="308"/>
      <c r="DWZ26" s="379"/>
      <c r="DXA26" s="380"/>
      <c r="DXB26" s="313"/>
      <c r="DXC26" s="68"/>
      <c r="DXD26" s="291"/>
      <c r="DXE26" s="68"/>
      <c r="DXF26" s="68"/>
      <c r="DXG26" s="68"/>
      <c r="DXH26" s="112"/>
      <c r="DXI26" s="112"/>
      <c r="DXJ26" s="112"/>
      <c r="DYG26" s="5"/>
      <c r="DYH26" s="397"/>
      <c r="DYI26" s="397"/>
      <c r="DYJ26" s="397"/>
      <c r="DYK26" s="397"/>
      <c r="DYL26" s="397"/>
      <c r="DYM26" s="397"/>
      <c r="DYN26" s="397"/>
      <c r="DYO26" s="397"/>
      <c r="DYP26" s="397"/>
      <c r="DYQ26" s="397"/>
      <c r="DYR26" s="397"/>
      <c r="DYS26" s="397"/>
      <c r="DYT26" s="397"/>
      <c r="DYU26" s="397"/>
      <c r="DYV26" s="397"/>
      <c r="DYW26" s="397"/>
      <c r="DYX26" s="397"/>
      <c r="DYY26" s="397"/>
      <c r="DYZ26" s="397"/>
      <c r="DZA26" s="397"/>
      <c r="DZB26" s="5"/>
      <c r="DZC26" s="5"/>
      <c r="DZD26" s="376"/>
      <c r="DZE26" s="385"/>
      <c r="DZF26" s="385"/>
      <c r="DZG26" s="308"/>
      <c r="DZH26" s="379"/>
      <c r="DZI26" s="380"/>
      <c r="DZJ26" s="313"/>
      <c r="DZK26" s="68"/>
      <c r="DZL26" s="291"/>
      <c r="DZM26" s="68"/>
      <c r="DZN26" s="68"/>
      <c r="DZO26" s="68"/>
      <c r="DZP26" s="112"/>
      <c r="DZQ26" s="112"/>
      <c r="DZR26" s="112"/>
      <c r="EAO26" s="5"/>
      <c r="EAP26" s="397"/>
      <c r="EAQ26" s="397"/>
      <c r="EAR26" s="397"/>
      <c r="EAS26" s="397"/>
      <c r="EAT26" s="397"/>
      <c r="EAU26" s="397"/>
      <c r="EAV26" s="397"/>
      <c r="EAW26" s="397"/>
      <c r="EAX26" s="397"/>
      <c r="EAY26" s="397"/>
      <c r="EAZ26" s="397"/>
      <c r="EBA26" s="397"/>
      <c r="EBB26" s="397"/>
      <c r="EBC26" s="397"/>
      <c r="EBD26" s="397"/>
      <c r="EBE26" s="397"/>
      <c r="EBF26" s="397"/>
      <c r="EBG26" s="397"/>
      <c r="EBH26" s="397"/>
      <c r="EBI26" s="397"/>
      <c r="EBJ26" s="5"/>
      <c r="EBK26" s="5"/>
      <c r="EBL26" s="376"/>
      <c r="EBM26" s="385"/>
      <c r="EBN26" s="385"/>
      <c r="EBO26" s="308"/>
      <c r="EBP26" s="379"/>
      <c r="EBQ26" s="380"/>
      <c r="EBR26" s="313"/>
      <c r="EBS26" s="68"/>
      <c r="EBT26" s="291"/>
      <c r="EBU26" s="68"/>
      <c r="EBV26" s="68"/>
      <c r="EBW26" s="68"/>
      <c r="EBX26" s="112"/>
      <c r="EBY26" s="112"/>
      <c r="EBZ26" s="112"/>
      <c r="ECW26" s="5"/>
      <c r="ECX26" s="397"/>
      <c r="ECY26" s="397"/>
      <c r="ECZ26" s="397"/>
      <c r="EDA26" s="397"/>
      <c r="EDB26" s="397"/>
      <c r="EDC26" s="397"/>
      <c r="EDD26" s="397"/>
      <c r="EDE26" s="397"/>
      <c r="EDF26" s="397"/>
      <c r="EDG26" s="397"/>
      <c r="EDH26" s="397"/>
      <c r="EDI26" s="397"/>
      <c r="EDJ26" s="397"/>
      <c r="EDK26" s="397"/>
      <c r="EDL26" s="397"/>
      <c r="EDM26" s="397"/>
      <c r="EDN26" s="397"/>
      <c r="EDO26" s="397"/>
      <c r="EDP26" s="397"/>
      <c r="EDQ26" s="397"/>
      <c r="EDR26" s="5"/>
      <c r="EDS26" s="5"/>
      <c r="EDT26" s="376"/>
      <c r="EDU26" s="385"/>
      <c r="EDV26" s="385"/>
      <c r="EDW26" s="308"/>
      <c r="EDX26" s="379"/>
      <c r="EDY26" s="380"/>
      <c r="EDZ26" s="313"/>
      <c r="EEA26" s="68"/>
      <c r="EEB26" s="291"/>
      <c r="EEC26" s="68"/>
      <c r="EED26" s="68"/>
      <c r="EEE26" s="68"/>
      <c r="EEF26" s="112"/>
      <c r="EEG26" s="112"/>
      <c r="EEH26" s="112"/>
      <c r="EFE26" s="5"/>
      <c r="EFF26" s="397"/>
      <c r="EFG26" s="397"/>
      <c r="EFH26" s="397"/>
      <c r="EFI26" s="397"/>
      <c r="EFJ26" s="397"/>
      <c r="EFK26" s="397"/>
      <c r="EFL26" s="397"/>
      <c r="EFM26" s="397"/>
      <c r="EFN26" s="397"/>
      <c r="EFO26" s="397"/>
      <c r="EFP26" s="397"/>
      <c r="EFQ26" s="397"/>
      <c r="EFR26" s="397"/>
      <c r="EFS26" s="397"/>
      <c r="EFT26" s="397"/>
      <c r="EFU26" s="397"/>
      <c r="EFV26" s="397"/>
      <c r="EFW26" s="397"/>
      <c r="EFX26" s="397"/>
      <c r="EFY26" s="397"/>
      <c r="EFZ26" s="5"/>
      <c r="EGA26" s="5"/>
      <c r="EGB26" s="376"/>
      <c r="EGC26" s="385"/>
      <c r="EGD26" s="385"/>
      <c r="EGE26" s="308"/>
      <c r="EGF26" s="379"/>
      <c r="EGG26" s="380"/>
      <c r="EGH26" s="313"/>
      <c r="EGI26" s="68"/>
      <c r="EGJ26" s="291"/>
      <c r="EGK26" s="68"/>
      <c r="EGL26" s="68"/>
      <c r="EGM26" s="68"/>
      <c r="EGN26" s="112"/>
      <c r="EGO26" s="112"/>
      <c r="EGP26" s="112"/>
      <c r="EHM26" s="5"/>
      <c r="EHN26" s="397"/>
      <c r="EHO26" s="397"/>
      <c r="EHP26" s="397"/>
      <c r="EHQ26" s="397"/>
      <c r="EHR26" s="397"/>
      <c r="EHS26" s="397"/>
      <c r="EHT26" s="397"/>
      <c r="EHU26" s="397"/>
      <c r="EHV26" s="397"/>
      <c r="EHW26" s="397"/>
      <c r="EHX26" s="397"/>
      <c r="EHY26" s="397"/>
      <c r="EHZ26" s="397"/>
      <c r="EIA26" s="397"/>
      <c r="EIB26" s="397"/>
      <c r="EIC26" s="397"/>
      <c r="EID26" s="397"/>
      <c r="EIE26" s="397"/>
      <c r="EIF26" s="397"/>
      <c r="EIG26" s="397"/>
      <c r="EIH26" s="5"/>
      <c r="EII26" s="5"/>
      <c r="EIJ26" s="376"/>
      <c r="EIK26" s="385"/>
      <c r="EIL26" s="385"/>
      <c r="EIM26" s="308"/>
      <c r="EIN26" s="379"/>
      <c r="EIO26" s="380"/>
      <c r="EIP26" s="313"/>
      <c r="EIQ26" s="68"/>
      <c r="EIR26" s="291"/>
      <c r="EIS26" s="68"/>
      <c r="EIT26" s="68"/>
      <c r="EIU26" s="68"/>
      <c r="EIV26" s="112"/>
      <c r="EIW26" s="112"/>
      <c r="EIX26" s="112"/>
      <c r="EJU26" s="5"/>
      <c r="EJV26" s="397"/>
      <c r="EJW26" s="397"/>
      <c r="EJX26" s="397"/>
      <c r="EJY26" s="397"/>
      <c r="EJZ26" s="397"/>
      <c r="EKA26" s="397"/>
      <c r="EKB26" s="397"/>
      <c r="EKC26" s="397"/>
      <c r="EKD26" s="397"/>
      <c r="EKE26" s="397"/>
      <c r="EKF26" s="397"/>
      <c r="EKG26" s="397"/>
      <c r="EKH26" s="397"/>
      <c r="EKI26" s="397"/>
      <c r="EKJ26" s="397"/>
      <c r="EKK26" s="397"/>
      <c r="EKL26" s="397"/>
      <c r="EKM26" s="397"/>
      <c r="EKN26" s="397"/>
      <c r="EKO26" s="397"/>
      <c r="EKP26" s="5"/>
      <c r="EKQ26" s="5"/>
      <c r="EKR26" s="376"/>
      <c r="EKS26" s="385"/>
      <c r="EKT26" s="385"/>
      <c r="EKU26" s="308"/>
      <c r="EKV26" s="379"/>
      <c r="EKW26" s="380"/>
      <c r="EKX26" s="313"/>
      <c r="EKY26" s="68"/>
      <c r="EKZ26" s="291"/>
      <c r="ELA26" s="68"/>
      <c r="ELB26" s="68"/>
      <c r="ELC26" s="68"/>
      <c r="ELD26" s="112"/>
      <c r="ELE26" s="112"/>
      <c r="ELF26" s="112"/>
      <c r="EMC26" s="5"/>
      <c r="EMD26" s="397"/>
      <c r="EME26" s="397"/>
      <c r="EMF26" s="397"/>
      <c r="EMG26" s="397"/>
      <c r="EMH26" s="397"/>
      <c r="EMI26" s="397"/>
      <c r="EMJ26" s="397"/>
      <c r="EMK26" s="397"/>
      <c r="EML26" s="397"/>
      <c r="EMM26" s="397"/>
      <c r="EMN26" s="397"/>
      <c r="EMO26" s="397"/>
      <c r="EMP26" s="397"/>
      <c r="EMQ26" s="397"/>
      <c r="EMR26" s="397"/>
      <c r="EMS26" s="397"/>
      <c r="EMT26" s="397"/>
      <c r="EMU26" s="397"/>
      <c r="EMV26" s="397"/>
      <c r="EMW26" s="397"/>
      <c r="EMX26" s="5"/>
      <c r="EMY26" s="5"/>
      <c r="EMZ26" s="376"/>
      <c r="ENA26" s="385"/>
      <c r="ENB26" s="385"/>
      <c r="ENC26" s="308"/>
      <c r="END26" s="379"/>
      <c r="ENE26" s="380"/>
      <c r="ENF26" s="313"/>
      <c r="ENG26" s="68"/>
      <c r="ENH26" s="291"/>
      <c r="ENI26" s="68"/>
      <c r="ENJ26" s="68"/>
      <c r="ENK26" s="68"/>
      <c r="ENL26" s="112"/>
      <c r="ENM26" s="112"/>
      <c r="ENN26" s="112"/>
      <c r="EOK26" s="5"/>
      <c r="EOL26" s="397"/>
      <c r="EOM26" s="397"/>
      <c r="EON26" s="397"/>
      <c r="EOO26" s="397"/>
      <c r="EOP26" s="397"/>
      <c r="EOQ26" s="397"/>
      <c r="EOR26" s="397"/>
      <c r="EOS26" s="397"/>
      <c r="EOT26" s="397"/>
      <c r="EOU26" s="397"/>
      <c r="EOV26" s="397"/>
      <c r="EOW26" s="397"/>
      <c r="EOX26" s="397"/>
      <c r="EOY26" s="397"/>
      <c r="EOZ26" s="397"/>
      <c r="EPA26" s="397"/>
      <c r="EPB26" s="397"/>
      <c r="EPC26" s="397"/>
      <c r="EPD26" s="397"/>
      <c r="EPE26" s="397"/>
      <c r="EPF26" s="5"/>
      <c r="EPG26" s="5"/>
      <c r="EPH26" s="376"/>
      <c r="EPI26" s="385"/>
      <c r="EPJ26" s="385"/>
      <c r="EPK26" s="308"/>
      <c r="EPL26" s="379"/>
      <c r="EPM26" s="380"/>
      <c r="EPN26" s="313"/>
      <c r="EPO26" s="68"/>
      <c r="EPP26" s="291"/>
      <c r="EPQ26" s="68"/>
      <c r="EPR26" s="68"/>
      <c r="EPS26" s="68"/>
      <c r="EPT26" s="112"/>
      <c r="EPU26" s="112"/>
      <c r="EPV26" s="112"/>
      <c r="EQS26" s="5"/>
      <c r="EQT26" s="397"/>
      <c r="EQU26" s="397"/>
      <c r="EQV26" s="397"/>
      <c r="EQW26" s="397"/>
      <c r="EQX26" s="397"/>
      <c r="EQY26" s="397"/>
      <c r="EQZ26" s="397"/>
      <c r="ERA26" s="397"/>
      <c r="ERB26" s="397"/>
      <c r="ERC26" s="397"/>
      <c r="ERD26" s="397"/>
      <c r="ERE26" s="397"/>
      <c r="ERF26" s="397"/>
      <c r="ERG26" s="397"/>
      <c r="ERH26" s="397"/>
      <c r="ERI26" s="397"/>
      <c r="ERJ26" s="397"/>
      <c r="ERK26" s="397"/>
      <c r="ERL26" s="397"/>
      <c r="ERM26" s="397"/>
      <c r="ERN26" s="5"/>
      <c r="ERO26" s="5"/>
      <c r="ERP26" s="376"/>
      <c r="ERQ26" s="385"/>
      <c r="ERR26" s="385"/>
      <c r="ERS26" s="308"/>
      <c r="ERT26" s="379"/>
      <c r="ERU26" s="380"/>
      <c r="ERV26" s="313"/>
      <c r="ERW26" s="68"/>
      <c r="ERX26" s="291"/>
      <c r="ERY26" s="68"/>
      <c r="ERZ26" s="68"/>
      <c r="ESA26" s="68"/>
      <c r="ESB26" s="112"/>
      <c r="ESC26" s="112"/>
      <c r="ESD26" s="112"/>
      <c r="ETA26" s="5"/>
      <c r="ETB26" s="397"/>
      <c r="ETC26" s="397"/>
      <c r="ETD26" s="397"/>
      <c r="ETE26" s="397"/>
      <c r="ETF26" s="397"/>
      <c r="ETG26" s="397"/>
      <c r="ETH26" s="397"/>
      <c r="ETI26" s="397"/>
      <c r="ETJ26" s="397"/>
      <c r="ETK26" s="397"/>
      <c r="ETL26" s="397"/>
      <c r="ETM26" s="397"/>
      <c r="ETN26" s="397"/>
      <c r="ETO26" s="397"/>
      <c r="ETP26" s="397"/>
      <c r="ETQ26" s="397"/>
      <c r="ETR26" s="397"/>
      <c r="ETS26" s="397"/>
      <c r="ETT26" s="397"/>
      <c r="ETU26" s="397"/>
      <c r="ETV26" s="5"/>
      <c r="ETW26" s="5"/>
      <c r="ETX26" s="376"/>
      <c r="ETY26" s="385"/>
      <c r="ETZ26" s="385"/>
      <c r="EUA26" s="308"/>
      <c r="EUB26" s="379"/>
      <c r="EUC26" s="380"/>
      <c r="EUD26" s="313"/>
      <c r="EUE26" s="68"/>
      <c r="EUF26" s="291"/>
      <c r="EUG26" s="68"/>
      <c r="EUH26" s="68"/>
      <c r="EUI26" s="68"/>
      <c r="EUJ26" s="112"/>
      <c r="EUK26" s="112"/>
      <c r="EUL26" s="112"/>
      <c r="EVI26" s="5"/>
      <c r="EVJ26" s="397"/>
      <c r="EVK26" s="397"/>
      <c r="EVL26" s="397"/>
      <c r="EVM26" s="397"/>
      <c r="EVN26" s="397"/>
      <c r="EVO26" s="397"/>
      <c r="EVP26" s="397"/>
      <c r="EVQ26" s="397"/>
      <c r="EVR26" s="397"/>
      <c r="EVS26" s="397"/>
      <c r="EVT26" s="397"/>
      <c r="EVU26" s="397"/>
      <c r="EVV26" s="397"/>
      <c r="EVW26" s="397"/>
      <c r="EVX26" s="397"/>
      <c r="EVY26" s="397"/>
      <c r="EVZ26" s="397"/>
      <c r="EWA26" s="397"/>
      <c r="EWB26" s="397"/>
      <c r="EWC26" s="397"/>
      <c r="EWD26" s="5"/>
      <c r="EWE26" s="5"/>
      <c r="EWF26" s="376"/>
      <c r="EWG26" s="385"/>
      <c r="EWH26" s="385"/>
      <c r="EWI26" s="308"/>
      <c r="EWJ26" s="379"/>
      <c r="EWK26" s="380"/>
      <c r="EWL26" s="313"/>
      <c r="EWM26" s="68"/>
      <c r="EWN26" s="291"/>
      <c r="EWO26" s="68"/>
      <c r="EWP26" s="68"/>
      <c r="EWQ26" s="68"/>
      <c r="EWR26" s="112"/>
      <c r="EWS26" s="112"/>
      <c r="EWT26" s="112"/>
      <c r="EXQ26" s="5"/>
      <c r="EXR26" s="397"/>
      <c r="EXS26" s="397"/>
      <c r="EXT26" s="397"/>
      <c r="EXU26" s="397"/>
      <c r="EXV26" s="397"/>
      <c r="EXW26" s="397"/>
      <c r="EXX26" s="397"/>
      <c r="EXY26" s="397"/>
      <c r="EXZ26" s="397"/>
      <c r="EYA26" s="397"/>
      <c r="EYB26" s="397"/>
      <c r="EYC26" s="397"/>
      <c r="EYD26" s="397"/>
      <c r="EYE26" s="397"/>
      <c r="EYF26" s="397"/>
      <c r="EYG26" s="397"/>
      <c r="EYH26" s="397"/>
      <c r="EYI26" s="397"/>
      <c r="EYJ26" s="397"/>
      <c r="EYK26" s="397"/>
      <c r="EYL26" s="5"/>
      <c r="EYM26" s="5"/>
      <c r="EYN26" s="376"/>
      <c r="EYO26" s="385"/>
      <c r="EYP26" s="385"/>
      <c r="EYQ26" s="308"/>
      <c r="EYR26" s="379"/>
      <c r="EYS26" s="380"/>
      <c r="EYT26" s="313"/>
      <c r="EYU26" s="68"/>
      <c r="EYV26" s="291"/>
      <c r="EYW26" s="68"/>
      <c r="EYX26" s="68"/>
      <c r="EYY26" s="68"/>
      <c r="EYZ26" s="112"/>
      <c r="EZA26" s="112"/>
      <c r="EZB26" s="112"/>
      <c r="EZY26" s="5"/>
      <c r="EZZ26" s="397"/>
      <c r="FAA26" s="397"/>
      <c r="FAB26" s="397"/>
      <c r="FAC26" s="397"/>
      <c r="FAD26" s="397"/>
      <c r="FAE26" s="397"/>
      <c r="FAF26" s="397"/>
      <c r="FAG26" s="397"/>
      <c r="FAH26" s="397"/>
      <c r="FAI26" s="397"/>
      <c r="FAJ26" s="397"/>
      <c r="FAK26" s="397"/>
      <c r="FAL26" s="397"/>
      <c r="FAM26" s="397"/>
      <c r="FAN26" s="397"/>
      <c r="FAO26" s="397"/>
      <c r="FAP26" s="397"/>
      <c r="FAQ26" s="397"/>
      <c r="FAR26" s="397"/>
      <c r="FAS26" s="397"/>
      <c r="FAT26" s="5"/>
      <c r="FAU26" s="5"/>
      <c r="FAV26" s="376"/>
      <c r="FAW26" s="385"/>
      <c r="FAX26" s="385"/>
      <c r="FAY26" s="308"/>
      <c r="FAZ26" s="379"/>
      <c r="FBA26" s="380"/>
      <c r="FBB26" s="313"/>
      <c r="FBC26" s="68"/>
      <c r="FBD26" s="291"/>
      <c r="FBE26" s="68"/>
      <c r="FBF26" s="68"/>
      <c r="FBG26" s="68"/>
      <c r="FBH26" s="112"/>
      <c r="FBI26" s="112"/>
      <c r="FBJ26" s="112"/>
      <c r="FCG26" s="5"/>
      <c r="FCH26" s="397"/>
      <c r="FCI26" s="397"/>
      <c r="FCJ26" s="397"/>
      <c r="FCK26" s="397"/>
      <c r="FCL26" s="397"/>
      <c r="FCM26" s="397"/>
      <c r="FCN26" s="397"/>
      <c r="FCO26" s="397"/>
      <c r="FCP26" s="397"/>
      <c r="FCQ26" s="397"/>
      <c r="FCR26" s="397"/>
      <c r="FCS26" s="397"/>
      <c r="FCT26" s="397"/>
      <c r="FCU26" s="397"/>
      <c r="FCV26" s="397"/>
      <c r="FCW26" s="397"/>
      <c r="FCX26" s="397"/>
      <c r="FCY26" s="397"/>
      <c r="FCZ26" s="397"/>
      <c r="FDA26" s="397"/>
      <c r="FDB26" s="5"/>
      <c r="FDC26" s="5"/>
      <c r="FDD26" s="376"/>
      <c r="FDE26" s="385"/>
      <c r="FDF26" s="385"/>
      <c r="FDG26" s="308"/>
      <c r="FDH26" s="379"/>
      <c r="FDI26" s="380"/>
      <c r="FDJ26" s="313"/>
      <c r="FDK26" s="68"/>
      <c r="FDL26" s="291"/>
      <c r="FDM26" s="68"/>
      <c r="FDN26" s="68"/>
      <c r="FDO26" s="68"/>
      <c r="FDP26" s="112"/>
      <c r="FDQ26" s="112"/>
      <c r="FDR26" s="112"/>
      <c r="FEO26" s="5"/>
      <c r="FEP26" s="397"/>
      <c r="FEQ26" s="397"/>
      <c r="FER26" s="397"/>
      <c r="FES26" s="397"/>
      <c r="FET26" s="397"/>
      <c r="FEU26" s="397"/>
      <c r="FEV26" s="397"/>
      <c r="FEW26" s="397"/>
      <c r="FEX26" s="397"/>
      <c r="FEY26" s="397"/>
      <c r="FEZ26" s="397"/>
      <c r="FFA26" s="397"/>
      <c r="FFB26" s="397"/>
      <c r="FFC26" s="397"/>
      <c r="FFD26" s="397"/>
      <c r="FFE26" s="397"/>
      <c r="FFF26" s="397"/>
      <c r="FFG26" s="397"/>
      <c r="FFH26" s="397"/>
      <c r="FFI26" s="397"/>
      <c r="FFJ26" s="5"/>
      <c r="FFK26" s="5"/>
      <c r="FFL26" s="376"/>
      <c r="FFM26" s="385"/>
      <c r="FFN26" s="385"/>
      <c r="FFO26" s="308"/>
      <c r="FFP26" s="379"/>
      <c r="FFQ26" s="380"/>
      <c r="FFR26" s="313"/>
      <c r="FFS26" s="68"/>
      <c r="FFT26" s="291"/>
      <c r="FFU26" s="68"/>
      <c r="FFV26" s="68"/>
      <c r="FFW26" s="68"/>
      <c r="FFX26" s="112"/>
      <c r="FFY26" s="112"/>
      <c r="FFZ26" s="112"/>
      <c r="FGW26" s="5"/>
      <c r="FGX26" s="397"/>
      <c r="FGY26" s="397"/>
      <c r="FGZ26" s="397"/>
      <c r="FHA26" s="397"/>
      <c r="FHB26" s="397"/>
      <c r="FHC26" s="397"/>
      <c r="FHD26" s="397"/>
      <c r="FHE26" s="397"/>
      <c r="FHF26" s="397"/>
      <c r="FHG26" s="397"/>
      <c r="FHH26" s="397"/>
      <c r="FHI26" s="397"/>
      <c r="FHJ26" s="397"/>
      <c r="FHK26" s="397"/>
      <c r="FHL26" s="397"/>
      <c r="FHM26" s="397"/>
      <c r="FHN26" s="397"/>
      <c r="FHO26" s="397"/>
      <c r="FHP26" s="397"/>
      <c r="FHQ26" s="397"/>
      <c r="FHR26" s="5"/>
      <c r="FHS26" s="5"/>
      <c r="FHT26" s="376"/>
      <c r="FHU26" s="385"/>
      <c r="FHV26" s="385"/>
      <c r="FHW26" s="308"/>
      <c r="FHX26" s="379"/>
      <c r="FHY26" s="380"/>
      <c r="FHZ26" s="313"/>
      <c r="FIA26" s="68"/>
      <c r="FIB26" s="291"/>
      <c r="FIC26" s="68"/>
      <c r="FID26" s="68"/>
      <c r="FIE26" s="68"/>
      <c r="FIF26" s="112"/>
      <c r="FIG26" s="112"/>
      <c r="FIH26" s="112"/>
      <c r="FJE26" s="5"/>
      <c r="FJF26" s="397"/>
      <c r="FJG26" s="397"/>
      <c r="FJH26" s="397"/>
      <c r="FJI26" s="397"/>
      <c r="FJJ26" s="397"/>
      <c r="FJK26" s="397"/>
      <c r="FJL26" s="397"/>
      <c r="FJM26" s="397"/>
      <c r="FJN26" s="397"/>
      <c r="FJO26" s="397"/>
      <c r="FJP26" s="397"/>
      <c r="FJQ26" s="397"/>
      <c r="FJR26" s="397"/>
      <c r="FJS26" s="397"/>
      <c r="FJT26" s="397"/>
      <c r="FJU26" s="397"/>
      <c r="FJV26" s="397"/>
      <c r="FJW26" s="397"/>
      <c r="FJX26" s="397"/>
      <c r="FJY26" s="397"/>
      <c r="FJZ26" s="5"/>
      <c r="FKA26" s="5"/>
      <c r="FKB26" s="376"/>
      <c r="FKC26" s="385"/>
      <c r="FKD26" s="385"/>
      <c r="FKE26" s="308"/>
      <c r="FKF26" s="379"/>
      <c r="FKG26" s="380"/>
      <c r="FKH26" s="313"/>
      <c r="FKI26" s="68"/>
      <c r="FKJ26" s="291"/>
      <c r="FKK26" s="68"/>
      <c r="FKL26" s="68"/>
      <c r="FKM26" s="68"/>
      <c r="FKN26" s="112"/>
      <c r="FKO26" s="112"/>
      <c r="FKP26" s="112"/>
      <c r="FLM26" s="5"/>
      <c r="FLN26" s="397"/>
      <c r="FLO26" s="397"/>
      <c r="FLP26" s="397"/>
      <c r="FLQ26" s="397"/>
      <c r="FLR26" s="397"/>
      <c r="FLS26" s="397"/>
      <c r="FLT26" s="397"/>
      <c r="FLU26" s="397"/>
      <c r="FLV26" s="397"/>
      <c r="FLW26" s="397"/>
      <c r="FLX26" s="397"/>
      <c r="FLY26" s="397"/>
      <c r="FLZ26" s="397"/>
      <c r="FMA26" s="397"/>
      <c r="FMB26" s="397"/>
      <c r="FMC26" s="397"/>
      <c r="FMD26" s="397"/>
      <c r="FME26" s="397"/>
      <c r="FMF26" s="397"/>
      <c r="FMG26" s="397"/>
      <c r="FMH26" s="5"/>
      <c r="FMI26" s="5"/>
      <c r="FMJ26" s="376"/>
      <c r="FMK26" s="385"/>
      <c r="FML26" s="385"/>
      <c r="FMM26" s="308"/>
      <c r="FMN26" s="379"/>
      <c r="FMO26" s="380"/>
      <c r="FMP26" s="313"/>
      <c r="FMQ26" s="68"/>
      <c r="FMR26" s="291"/>
      <c r="FMS26" s="68"/>
      <c r="FMT26" s="68"/>
      <c r="FMU26" s="68"/>
      <c r="FMV26" s="112"/>
      <c r="FMW26" s="112"/>
      <c r="FMX26" s="112"/>
      <c r="FNU26" s="5"/>
      <c r="FNV26" s="397"/>
      <c r="FNW26" s="397"/>
      <c r="FNX26" s="397"/>
      <c r="FNY26" s="397"/>
      <c r="FNZ26" s="397"/>
      <c r="FOA26" s="397"/>
      <c r="FOB26" s="397"/>
      <c r="FOC26" s="397"/>
      <c r="FOD26" s="397"/>
      <c r="FOE26" s="397"/>
      <c r="FOF26" s="397"/>
      <c r="FOG26" s="397"/>
      <c r="FOH26" s="397"/>
      <c r="FOI26" s="397"/>
      <c r="FOJ26" s="397"/>
      <c r="FOK26" s="397"/>
      <c r="FOL26" s="397"/>
      <c r="FOM26" s="397"/>
      <c r="FON26" s="397"/>
      <c r="FOO26" s="397"/>
      <c r="FOP26" s="5"/>
      <c r="FOQ26" s="5"/>
      <c r="FOR26" s="376"/>
      <c r="FOS26" s="385"/>
      <c r="FOT26" s="385"/>
      <c r="FOU26" s="308"/>
      <c r="FOV26" s="379"/>
      <c r="FOW26" s="380"/>
      <c r="FOX26" s="313"/>
      <c r="FOY26" s="68"/>
      <c r="FOZ26" s="291"/>
      <c r="FPA26" s="68"/>
      <c r="FPB26" s="68"/>
      <c r="FPC26" s="68"/>
      <c r="FPD26" s="112"/>
      <c r="FPE26" s="112"/>
      <c r="FPF26" s="112"/>
      <c r="FQC26" s="5"/>
      <c r="FQD26" s="397"/>
      <c r="FQE26" s="397"/>
      <c r="FQF26" s="397"/>
      <c r="FQG26" s="397"/>
      <c r="FQH26" s="397"/>
      <c r="FQI26" s="397"/>
      <c r="FQJ26" s="397"/>
      <c r="FQK26" s="397"/>
      <c r="FQL26" s="397"/>
      <c r="FQM26" s="397"/>
      <c r="FQN26" s="397"/>
      <c r="FQO26" s="397"/>
      <c r="FQP26" s="397"/>
      <c r="FQQ26" s="397"/>
      <c r="FQR26" s="397"/>
      <c r="FQS26" s="397"/>
      <c r="FQT26" s="397"/>
      <c r="FQU26" s="397"/>
      <c r="FQV26" s="397"/>
      <c r="FQW26" s="397"/>
      <c r="FQX26" s="5"/>
      <c r="FQY26" s="5"/>
      <c r="FQZ26" s="376"/>
      <c r="FRA26" s="385"/>
      <c r="FRB26" s="385"/>
      <c r="FRC26" s="308"/>
      <c r="FRD26" s="379"/>
      <c r="FRE26" s="380"/>
      <c r="FRF26" s="313"/>
      <c r="FRG26" s="68"/>
      <c r="FRH26" s="291"/>
      <c r="FRI26" s="68"/>
      <c r="FRJ26" s="68"/>
      <c r="FRK26" s="68"/>
      <c r="FRL26" s="112"/>
      <c r="FRM26" s="112"/>
      <c r="FRN26" s="112"/>
      <c r="FSK26" s="5"/>
      <c r="FSL26" s="397"/>
      <c r="FSM26" s="397"/>
      <c r="FSN26" s="397"/>
      <c r="FSO26" s="397"/>
      <c r="FSP26" s="397"/>
      <c r="FSQ26" s="397"/>
      <c r="FSR26" s="397"/>
      <c r="FSS26" s="397"/>
      <c r="FST26" s="397"/>
      <c r="FSU26" s="397"/>
      <c r="FSV26" s="397"/>
      <c r="FSW26" s="397"/>
      <c r="FSX26" s="397"/>
      <c r="FSY26" s="397"/>
      <c r="FSZ26" s="397"/>
      <c r="FTA26" s="397"/>
      <c r="FTB26" s="397"/>
      <c r="FTC26" s="397"/>
      <c r="FTD26" s="397"/>
      <c r="FTE26" s="397"/>
      <c r="FTF26" s="5"/>
      <c r="FTG26" s="5"/>
      <c r="FTH26" s="376"/>
      <c r="FTI26" s="385"/>
      <c r="FTJ26" s="385"/>
      <c r="FTK26" s="308"/>
      <c r="FTL26" s="379"/>
      <c r="FTM26" s="380"/>
      <c r="FTN26" s="313"/>
      <c r="FTO26" s="68"/>
      <c r="FTP26" s="291"/>
      <c r="FTQ26" s="68"/>
      <c r="FTR26" s="68"/>
      <c r="FTS26" s="68"/>
      <c r="FTT26" s="112"/>
      <c r="FTU26" s="112"/>
      <c r="FTV26" s="112"/>
      <c r="FUS26" s="5"/>
      <c r="FUT26" s="397"/>
      <c r="FUU26" s="397"/>
      <c r="FUV26" s="397"/>
      <c r="FUW26" s="397"/>
      <c r="FUX26" s="397"/>
      <c r="FUY26" s="397"/>
      <c r="FUZ26" s="397"/>
      <c r="FVA26" s="397"/>
      <c r="FVB26" s="397"/>
      <c r="FVC26" s="397"/>
      <c r="FVD26" s="397"/>
      <c r="FVE26" s="397"/>
      <c r="FVF26" s="397"/>
      <c r="FVG26" s="397"/>
      <c r="FVH26" s="397"/>
      <c r="FVI26" s="397"/>
      <c r="FVJ26" s="397"/>
      <c r="FVK26" s="397"/>
      <c r="FVL26" s="397"/>
      <c r="FVM26" s="397"/>
      <c r="FVN26" s="5"/>
      <c r="FVO26" s="5"/>
      <c r="FVP26" s="376"/>
      <c r="FVQ26" s="385"/>
      <c r="FVR26" s="385"/>
      <c r="FVS26" s="308"/>
      <c r="FVT26" s="379"/>
      <c r="FVU26" s="380"/>
      <c r="FVV26" s="313"/>
      <c r="FVW26" s="68"/>
      <c r="FVX26" s="291"/>
      <c r="FVY26" s="68"/>
      <c r="FVZ26" s="68"/>
      <c r="FWA26" s="68"/>
      <c r="FWB26" s="112"/>
      <c r="FWC26" s="112"/>
      <c r="FWD26" s="112"/>
      <c r="FXA26" s="5"/>
      <c r="FXB26" s="397"/>
      <c r="FXC26" s="397"/>
      <c r="FXD26" s="397"/>
      <c r="FXE26" s="397"/>
      <c r="FXF26" s="397"/>
      <c r="FXG26" s="397"/>
      <c r="FXH26" s="397"/>
      <c r="FXI26" s="397"/>
      <c r="FXJ26" s="397"/>
      <c r="FXK26" s="397"/>
      <c r="FXL26" s="397"/>
      <c r="FXM26" s="397"/>
      <c r="FXN26" s="397"/>
      <c r="FXO26" s="397"/>
      <c r="FXP26" s="397"/>
      <c r="FXQ26" s="397"/>
      <c r="FXR26" s="397"/>
      <c r="FXS26" s="397"/>
      <c r="FXT26" s="397"/>
      <c r="FXU26" s="397"/>
      <c r="FXV26" s="5"/>
      <c r="FXW26" s="5"/>
      <c r="FXX26" s="376"/>
      <c r="FXY26" s="385"/>
      <c r="FXZ26" s="385"/>
      <c r="FYA26" s="308"/>
      <c r="FYB26" s="379"/>
      <c r="FYC26" s="380"/>
      <c r="FYD26" s="313"/>
      <c r="FYE26" s="68"/>
      <c r="FYF26" s="291"/>
      <c r="FYG26" s="68"/>
      <c r="FYH26" s="68"/>
      <c r="FYI26" s="68"/>
      <c r="FYJ26" s="112"/>
      <c r="FYK26" s="112"/>
      <c r="FYL26" s="112"/>
      <c r="FZI26" s="5"/>
      <c r="FZJ26" s="397"/>
      <c r="FZK26" s="397"/>
      <c r="FZL26" s="397"/>
      <c r="FZM26" s="397"/>
      <c r="FZN26" s="397"/>
      <c r="FZO26" s="397"/>
      <c r="FZP26" s="397"/>
      <c r="FZQ26" s="397"/>
      <c r="FZR26" s="397"/>
      <c r="FZS26" s="397"/>
      <c r="FZT26" s="397"/>
      <c r="FZU26" s="397"/>
      <c r="FZV26" s="397"/>
      <c r="FZW26" s="397"/>
      <c r="FZX26" s="397"/>
      <c r="FZY26" s="397"/>
      <c r="FZZ26" s="397"/>
      <c r="GAA26" s="397"/>
      <c r="GAB26" s="397"/>
      <c r="GAC26" s="397"/>
      <c r="GAD26" s="5"/>
      <c r="GAE26" s="5"/>
      <c r="GAF26" s="376"/>
      <c r="GAG26" s="385"/>
      <c r="GAH26" s="385"/>
      <c r="GAI26" s="308"/>
      <c r="GAJ26" s="379"/>
      <c r="GAK26" s="380"/>
      <c r="GAL26" s="313"/>
      <c r="GAM26" s="68"/>
      <c r="GAN26" s="291"/>
      <c r="GAO26" s="68"/>
      <c r="GAP26" s="68"/>
      <c r="GAQ26" s="68"/>
      <c r="GAR26" s="112"/>
      <c r="GAS26" s="112"/>
      <c r="GAT26" s="112"/>
      <c r="GBQ26" s="5"/>
      <c r="GBR26" s="397"/>
      <c r="GBS26" s="397"/>
      <c r="GBT26" s="397"/>
      <c r="GBU26" s="397"/>
      <c r="GBV26" s="397"/>
      <c r="GBW26" s="397"/>
      <c r="GBX26" s="397"/>
      <c r="GBY26" s="397"/>
      <c r="GBZ26" s="397"/>
      <c r="GCA26" s="397"/>
      <c r="GCB26" s="397"/>
      <c r="GCC26" s="397"/>
      <c r="GCD26" s="397"/>
      <c r="GCE26" s="397"/>
      <c r="GCF26" s="397"/>
      <c r="GCG26" s="397"/>
      <c r="GCH26" s="397"/>
      <c r="GCI26" s="397"/>
      <c r="GCJ26" s="397"/>
      <c r="GCK26" s="397"/>
      <c r="GCL26" s="5"/>
      <c r="GCM26" s="5"/>
      <c r="GCN26" s="376"/>
      <c r="GCO26" s="385"/>
      <c r="GCP26" s="385"/>
      <c r="GCQ26" s="308"/>
      <c r="GCR26" s="379"/>
      <c r="GCS26" s="380"/>
      <c r="GCT26" s="313"/>
      <c r="GCU26" s="68"/>
      <c r="GCV26" s="291"/>
      <c r="GCW26" s="68"/>
      <c r="GCX26" s="68"/>
      <c r="GCY26" s="68"/>
      <c r="GCZ26" s="112"/>
      <c r="GDA26" s="112"/>
      <c r="GDB26" s="112"/>
      <c r="GDY26" s="5"/>
      <c r="GDZ26" s="397"/>
      <c r="GEA26" s="397"/>
      <c r="GEB26" s="397"/>
      <c r="GEC26" s="397"/>
      <c r="GED26" s="397"/>
      <c r="GEE26" s="397"/>
      <c r="GEF26" s="397"/>
      <c r="GEG26" s="397"/>
      <c r="GEH26" s="397"/>
      <c r="GEI26" s="397"/>
      <c r="GEJ26" s="397"/>
      <c r="GEK26" s="397"/>
      <c r="GEL26" s="397"/>
      <c r="GEM26" s="397"/>
      <c r="GEN26" s="397"/>
      <c r="GEO26" s="397"/>
      <c r="GEP26" s="397"/>
      <c r="GEQ26" s="397"/>
      <c r="GER26" s="397"/>
      <c r="GES26" s="397"/>
      <c r="GET26" s="5"/>
      <c r="GEU26" s="5"/>
      <c r="GEV26" s="376"/>
      <c r="GEW26" s="385"/>
      <c r="GEX26" s="385"/>
      <c r="GEY26" s="308"/>
      <c r="GEZ26" s="379"/>
      <c r="GFA26" s="380"/>
      <c r="GFB26" s="313"/>
      <c r="GFC26" s="68"/>
      <c r="GFD26" s="291"/>
      <c r="GFE26" s="68"/>
      <c r="GFF26" s="68"/>
      <c r="GFG26" s="68"/>
      <c r="GFH26" s="112"/>
      <c r="GFI26" s="112"/>
      <c r="GFJ26" s="112"/>
      <c r="GGG26" s="5"/>
      <c r="GGH26" s="397"/>
      <c r="GGI26" s="397"/>
      <c r="GGJ26" s="397"/>
      <c r="GGK26" s="397"/>
      <c r="GGL26" s="397"/>
      <c r="GGM26" s="397"/>
      <c r="GGN26" s="397"/>
      <c r="GGO26" s="397"/>
      <c r="GGP26" s="397"/>
      <c r="GGQ26" s="397"/>
      <c r="GGR26" s="397"/>
      <c r="GGS26" s="397"/>
      <c r="GGT26" s="397"/>
      <c r="GGU26" s="397"/>
      <c r="GGV26" s="397"/>
      <c r="GGW26" s="397"/>
      <c r="GGX26" s="397"/>
      <c r="GGY26" s="397"/>
      <c r="GGZ26" s="397"/>
      <c r="GHA26" s="397"/>
      <c r="GHB26" s="5"/>
      <c r="GHC26" s="5"/>
      <c r="GHD26" s="376"/>
      <c r="GHE26" s="385"/>
      <c r="GHF26" s="385"/>
      <c r="GHG26" s="308"/>
      <c r="GHH26" s="379"/>
      <c r="GHI26" s="380"/>
      <c r="GHJ26" s="313"/>
      <c r="GHK26" s="68"/>
      <c r="GHL26" s="291"/>
      <c r="GHM26" s="68"/>
      <c r="GHN26" s="68"/>
      <c r="GHO26" s="68"/>
      <c r="GHP26" s="112"/>
      <c r="GHQ26" s="112"/>
      <c r="GHR26" s="112"/>
      <c r="GIO26" s="5"/>
      <c r="GIP26" s="397"/>
      <c r="GIQ26" s="397"/>
      <c r="GIR26" s="397"/>
      <c r="GIS26" s="397"/>
      <c r="GIT26" s="397"/>
      <c r="GIU26" s="397"/>
      <c r="GIV26" s="397"/>
      <c r="GIW26" s="397"/>
      <c r="GIX26" s="397"/>
      <c r="GIY26" s="397"/>
      <c r="GIZ26" s="397"/>
      <c r="GJA26" s="397"/>
      <c r="GJB26" s="397"/>
      <c r="GJC26" s="397"/>
      <c r="GJD26" s="397"/>
      <c r="GJE26" s="397"/>
      <c r="GJF26" s="397"/>
      <c r="GJG26" s="397"/>
      <c r="GJH26" s="397"/>
      <c r="GJI26" s="397"/>
      <c r="GJJ26" s="5"/>
      <c r="GJK26" s="5"/>
      <c r="GJL26" s="376"/>
      <c r="GJM26" s="385"/>
      <c r="GJN26" s="385"/>
      <c r="GJO26" s="308"/>
      <c r="GJP26" s="379"/>
      <c r="GJQ26" s="380"/>
      <c r="GJR26" s="313"/>
      <c r="GJS26" s="68"/>
      <c r="GJT26" s="291"/>
      <c r="GJU26" s="68"/>
      <c r="GJV26" s="68"/>
      <c r="GJW26" s="68"/>
      <c r="GJX26" s="112"/>
      <c r="GJY26" s="112"/>
      <c r="GJZ26" s="112"/>
      <c r="GKW26" s="5"/>
      <c r="GKX26" s="397"/>
      <c r="GKY26" s="397"/>
      <c r="GKZ26" s="397"/>
      <c r="GLA26" s="397"/>
      <c r="GLB26" s="397"/>
      <c r="GLC26" s="397"/>
      <c r="GLD26" s="397"/>
      <c r="GLE26" s="397"/>
      <c r="GLF26" s="397"/>
      <c r="GLG26" s="397"/>
      <c r="GLH26" s="397"/>
      <c r="GLI26" s="397"/>
      <c r="GLJ26" s="397"/>
      <c r="GLK26" s="397"/>
      <c r="GLL26" s="397"/>
      <c r="GLM26" s="397"/>
      <c r="GLN26" s="397"/>
      <c r="GLO26" s="397"/>
      <c r="GLP26" s="397"/>
      <c r="GLQ26" s="397"/>
      <c r="GLR26" s="5"/>
      <c r="GLS26" s="5"/>
      <c r="GLT26" s="376"/>
      <c r="GLU26" s="385"/>
      <c r="GLV26" s="385"/>
      <c r="GLW26" s="308"/>
      <c r="GLX26" s="379"/>
      <c r="GLY26" s="380"/>
      <c r="GLZ26" s="313"/>
      <c r="GMA26" s="68"/>
      <c r="GMB26" s="291"/>
      <c r="GMC26" s="68"/>
      <c r="GMD26" s="68"/>
      <c r="GME26" s="68"/>
      <c r="GMF26" s="112"/>
      <c r="GMG26" s="112"/>
      <c r="GMH26" s="112"/>
      <c r="GNE26" s="5"/>
      <c r="GNF26" s="397"/>
      <c r="GNG26" s="397"/>
      <c r="GNH26" s="397"/>
      <c r="GNI26" s="397"/>
      <c r="GNJ26" s="397"/>
      <c r="GNK26" s="397"/>
      <c r="GNL26" s="397"/>
      <c r="GNM26" s="397"/>
      <c r="GNN26" s="397"/>
      <c r="GNO26" s="397"/>
      <c r="GNP26" s="397"/>
      <c r="GNQ26" s="397"/>
      <c r="GNR26" s="397"/>
      <c r="GNS26" s="397"/>
      <c r="GNT26" s="397"/>
      <c r="GNU26" s="397"/>
      <c r="GNV26" s="397"/>
      <c r="GNW26" s="397"/>
      <c r="GNX26" s="397"/>
      <c r="GNY26" s="397"/>
      <c r="GNZ26" s="5"/>
      <c r="GOA26" s="5"/>
      <c r="GOB26" s="376"/>
      <c r="GOC26" s="385"/>
      <c r="GOD26" s="385"/>
      <c r="GOE26" s="308"/>
      <c r="GOF26" s="379"/>
      <c r="GOG26" s="380"/>
      <c r="GOH26" s="313"/>
      <c r="GOI26" s="68"/>
      <c r="GOJ26" s="291"/>
      <c r="GOK26" s="68"/>
      <c r="GOL26" s="68"/>
      <c r="GOM26" s="68"/>
      <c r="GON26" s="112"/>
      <c r="GOO26" s="112"/>
      <c r="GOP26" s="112"/>
      <c r="GPM26" s="5"/>
      <c r="GPN26" s="397"/>
      <c r="GPO26" s="397"/>
      <c r="GPP26" s="397"/>
      <c r="GPQ26" s="397"/>
      <c r="GPR26" s="397"/>
      <c r="GPS26" s="397"/>
      <c r="GPT26" s="397"/>
      <c r="GPU26" s="397"/>
      <c r="GPV26" s="397"/>
      <c r="GPW26" s="397"/>
      <c r="GPX26" s="397"/>
      <c r="GPY26" s="397"/>
      <c r="GPZ26" s="397"/>
      <c r="GQA26" s="397"/>
      <c r="GQB26" s="397"/>
      <c r="GQC26" s="397"/>
      <c r="GQD26" s="397"/>
      <c r="GQE26" s="397"/>
      <c r="GQF26" s="397"/>
      <c r="GQG26" s="397"/>
      <c r="GQH26" s="5"/>
      <c r="GQI26" s="5"/>
      <c r="GQJ26" s="376"/>
      <c r="GQK26" s="385"/>
      <c r="GQL26" s="385"/>
      <c r="GQM26" s="308"/>
      <c r="GQN26" s="379"/>
      <c r="GQO26" s="380"/>
      <c r="GQP26" s="313"/>
      <c r="GQQ26" s="68"/>
      <c r="GQR26" s="291"/>
      <c r="GQS26" s="68"/>
      <c r="GQT26" s="68"/>
      <c r="GQU26" s="68"/>
      <c r="GQV26" s="112"/>
      <c r="GQW26" s="112"/>
      <c r="GQX26" s="112"/>
      <c r="GRU26" s="5"/>
      <c r="GRV26" s="397"/>
      <c r="GRW26" s="397"/>
      <c r="GRX26" s="397"/>
      <c r="GRY26" s="397"/>
      <c r="GRZ26" s="397"/>
      <c r="GSA26" s="397"/>
      <c r="GSB26" s="397"/>
      <c r="GSC26" s="397"/>
      <c r="GSD26" s="397"/>
      <c r="GSE26" s="397"/>
      <c r="GSF26" s="397"/>
      <c r="GSG26" s="397"/>
      <c r="GSH26" s="397"/>
      <c r="GSI26" s="397"/>
      <c r="GSJ26" s="397"/>
      <c r="GSK26" s="397"/>
      <c r="GSL26" s="397"/>
      <c r="GSM26" s="397"/>
      <c r="GSN26" s="397"/>
      <c r="GSO26" s="397"/>
      <c r="GSP26" s="5"/>
      <c r="GSQ26" s="5"/>
      <c r="GSR26" s="376"/>
      <c r="GSS26" s="385"/>
      <c r="GST26" s="385"/>
      <c r="GSU26" s="308"/>
      <c r="GSV26" s="379"/>
      <c r="GSW26" s="380"/>
      <c r="GSX26" s="313"/>
      <c r="GSY26" s="68"/>
      <c r="GSZ26" s="291"/>
      <c r="GTA26" s="68"/>
      <c r="GTB26" s="68"/>
      <c r="GTC26" s="68"/>
      <c r="GTD26" s="112"/>
      <c r="GTE26" s="112"/>
      <c r="GTF26" s="112"/>
      <c r="GUC26" s="5"/>
      <c r="GUD26" s="397"/>
      <c r="GUE26" s="397"/>
      <c r="GUF26" s="397"/>
      <c r="GUG26" s="397"/>
      <c r="GUH26" s="397"/>
      <c r="GUI26" s="397"/>
      <c r="GUJ26" s="397"/>
      <c r="GUK26" s="397"/>
      <c r="GUL26" s="397"/>
      <c r="GUM26" s="397"/>
      <c r="GUN26" s="397"/>
      <c r="GUO26" s="397"/>
      <c r="GUP26" s="397"/>
      <c r="GUQ26" s="397"/>
      <c r="GUR26" s="397"/>
      <c r="GUS26" s="397"/>
      <c r="GUT26" s="397"/>
      <c r="GUU26" s="397"/>
      <c r="GUV26" s="397"/>
      <c r="GUW26" s="397"/>
      <c r="GUX26" s="5"/>
      <c r="GUY26" s="5"/>
      <c r="GUZ26" s="376"/>
      <c r="GVA26" s="385"/>
      <c r="GVB26" s="385"/>
      <c r="GVC26" s="308"/>
      <c r="GVD26" s="379"/>
      <c r="GVE26" s="380"/>
      <c r="GVF26" s="313"/>
      <c r="GVG26" s="68"/>
      <c r="GVH26" s="291"/>
      <c r="GVI26" s="68"/>
      <c r="GVJ26" s="68"/>
      <c r="GVK26" s="68"/>
      <c r="GVL26" s="112"/>
      <c r="GVM26" s="112"/>
      <c r="GVN26" s="112"/>
      <c r="GWK26" s="5"/>
      <c r="GWL26" s="397"/>
      <c r="GWM26" s="397"/>
      <c r="GWN26" s="397"/>
      <c r="GWO26" s="397"/>
      <c r="GWP26" s="397"/>
      <c r="GWQ26" s="397"/>
      <c r="GWR26" s="397"/>
      <c r="GWS26" s="397"/>
      <c r="GWT26" s="397"/>
      <c r="GWU26" s="397"/>
      <c r="GWV26" s="397"/>
      <c r="GWW26" s="397"/>
      <c r="GWX26" s="397"/>
      <c r="GWY26" s="397"/>
      <c r="GWZ26" s="397"/>
      <c r="GXA26" s="397"/>
      <c r="GXB26" s="397"/>
      <c r="GXC26" s="397"/>
      <c r="GXD26" s="397"/>
      <c r="GXE26" s="397"/>
      <c r="GXF26" s="5"/>
      <c r="GXG26" s="5"/>
      <c r="GXH26" s="376"/>
      <c r="GXI26" s="385"/>
      <c r="GXJ26" s="385"/>
      <c r="GXK26" s="308"/>
      <c r="GXL26" s="379"/>
      <c r="GXM26" s="380"/>
      <c r="GXN26" s="313"/>
      <c r="GXO26" s="68"/>
      <c r="GXP26" s="291"/>
      <c r="GXQ26" s="68"/>
      <c r="GXR26" s="68"/>
      <c r="GXS26" s="68"/>
      <c r="GXT26" s="112"/>
      <c r="GXU26" s="112"/>
      <c r="GXV26" s="112"/>
      <c r="GYS26" s="5"/>
      <c r="GYT26" s="397"/>
      <c r="GYU26" s="397"/>
      <c r="GYV26" s="397"/>
      <c r="GYW26" s="397"/>
      <c r="GYX26" s="397"/>
      <c r="GYY26" s="397"/>
      <c r="GYZ26" s="397"/>
      <c r="GZA26" s="397"/>
      <c r="GZB26" s="397"/>
      <c r="GZC26" s="397"/>
      <c r="GZD26" s="397"/>
      <c r="GZE26" s="397"/>
      <c r="GZF26" s="397"/>
      <c r="GZG26" s="397"/>
      <c r="GZH26" s="397"/>
      <c r="GZI26" s="397"/>
      <c r="GZJ26" s="397"/>
      <c r="GZK26" s="397"/>
      <c r="GZL26" s="397"/>
      <c r="GZM26" s="397"/>
      <c r="GZN26" s="5"/>
      <c r="GZO26" s="5"/>
      <c r="GZP26" s="376"/>
      <c r="GZQ26" s="385"/>
      <c r="GZR26" s="385"/>
      <c r="GZS26" s="308"/>
      <c r="GZT26" s="379"/>
      <c r="GZU26" s="380"/>
      <c r="GZV26" s="313"/>
      <c r="GZW26" s="68"/>
      <c r="GZX26" s="291"/>
      <c r="GZY26" s="68"/>
      <c r="GZZ26" s="68"/>
      <c r="HAA26" s="68"/>
      <c r="HAB26" s="112"/>
      <c r="HAC26" s="112"/>
      <c r="HAD26" s="112"/>
      <c r="HBA26" s="5"/>
      <c r="HBB26" s="397"/>
      <c r="HBC26" s="397"/>
      <c r="HBD26" s="397"/>
      <c r="HBE26" s="397"/>
      <c r="HBF26" s="397"/>
      <c r="HBG26" s="397"/>
      <c r="HBH26" s="397"/>
      <c r="HBI26" s="397"/>
      <c r="HBJ26" s="397"/>
      <c r="HBK26" s="397"/>
      <c r="HBL26" s="397"/>
      <c r="HBM26" s="397"/>
      <c r="HBN26" s="397"/>
      <c r="HBO26" s="397"/>
      <c r="HBP26" s="397"/>
      <c r="HBQ26" s="397"/>
      <c r="HBR26" s="397"/>
      <c r="HBS26" s="397"/>
      <c r="HBT26" s="397"/>
      <c r="HBU26" s="397"/>
      <c r="HBV26" s="5"/>
      <c r="HBW26" s="5"/>
      <c r="HBX26" s="376"/>
      <c r="HBY26" s="385"/>
      <c r="HBZ26" s="385"/>
      <c r="HCA26" s="308"/>
      <c r="HCB26" s="379"/>
      <c r="HCC26" s="380"/>
      <c r="HCD26" s="313"/>
      <c r="HCE26" s="68"/>
      <c r="HCF26" s="291"/>
      <c r="HCG26" s="68"/>
      <c r="HCH26" s="68"/>
      <c r="HCI26" s="68"/>
      <c r="HCJ26" s="112"/>
      <c r="HCK26" s="112"/>
      <c r="HCL26" s="112"/>
      <c r="HDI26" s="5"/>
      <c r="HDJ26" s="397"/>
      <c r="HDK26" s="397"/>
      <c r="HDL26" s="397"/>
      <c r="HDM26" s="397"/>
      <c r="HDN26" s="397"/>
      <c r="HDO26" s="397"/>
      <c r="HDP26" s="397"/>
      <c r="HDQ26" s="397"/>
      <c r="HDR26" s="397"/>
      <c r="HDS26" s="397"/>
      <c r="HDT26" s="397"/>
      <c r="HDU26" s="397"/>
      <c r="HDV26" s="397"/>
      <c r="HDW26" s="397"/>
      <c r="HDX26" s="397"/>
      <c r="HDY26" s="397"/>
      <c r="HDZ26" s="397"/>
      <c r="HEA26" s="397"/>
      <c r="HEB26" s="397"/>
      <c r="HEC26" s="397"/>
      <c r="HED26" s="5"/>
      <c r="HEE26" s="5"/>
      <c r="HEF26" s="376"/>
      <c r="HEG26" s="385"/>
      <c r="HEH26" s="385"/>
      <c r="HEI26" s="308"/>
      <c r="HEJ26" s="379"/>
      <c r="HEK26" s="380"/>
      <c r="HEL26" s="313"/>
      <c r="HEM26" s="68"/>
      <c r="HEN26" s="291"/>
      <c r="HEO26" s="68"/>
      <c r="HEP26" s="68"/>
      <c r="HEQ26" s="68"/>
      <c r="HER26" s="112"/>
      <c r="HES26" s="112"/>
      <c r="HET26" s="112"/>
      <c r="HFQ26" s="5"/>
      <c r="HFR26" s="397"/>
      <c r="HFS26" s="397"/>
      <c r="HFT26" s="397"/>
      <c r="HFU26" s="397"/>
      <c r="HFV26" s="397"/>
      <c r="HFW26" s="397"/>
      <c r="HFX26" s="397"/>
      <c r="HFY26" s="397"/>
      <c r="HFZ26" s="397"/>
      <c r="HGA26" s="397"/>
      <c r="HGB26" s="397"/>
      <c r="HGC26" s="397"/>
      <c r="HGD26" s="397"/>
      <c r="HGE26" s="397"/>
      <c r="HGF26" s="397"/>
      <c r="HGG26" s="397"/>
      <c r="HGH26" s="397"/>
      <c r="HGI26" s="397"/>
      <c r="HGJ26" s="397"/>
      <c r="HGK26" s="397"/>
      <c r="HGL26" s="5"/>
      <c r="HGM26" s="5"/>
      <c r="HGN26" s="376"/>
      <c r="HGO26" s="385"/>
      <c r="HGP26" s="385"/>
      <c r="HGQ26" s="308"/>
      <c r="HGR26" s="379"/>
      <c r="HGS26" s="380"/>
      <c r="HGT26" s="313"/>
      <c r="HGU26" s="68"/>
      <c r="HGV26" s="291"/>
      <c r="HGW26" s="68"/>
      <c r="HGX26" s="68"/>
      <c r="HGY26" s="68"/>
      <c r="HGZ26" s="112"/>
      <c r="HHA26" s="112"/>
      <c r="HHB26" s="112"/>
      <c r="HHY26" s="5"/>
      <c r="HHZ26" s="397"/>
      <c r="HIA26" s="397"/>
      <c r="HIB26" s="397"/>
      <c r="HIC26" s="397"/>
      <c r="HID26" s="397"/>
      <c r="HIE26" s="397"/>
      <c r="HIF26" s="397"/>
      <c r="HIG26" s="397"/>
      <c r="HIH26" s="397"/>
      <c r="HII26" s="397"/>
      <c r="HIJ26" s="397"/>
      <c r="HIK26" s="397"/>
      <c r="HIL26" s="397"/>
      <c r="HIM26" s="397"/>
      <c r="HIN26" s="397"/>
      <c r="HIO26" s="397"/>
      <c r="HIP26" s="397"/>
      <c r="HIQ26" s="397"/>
      <c r="HIR26" s="397"/>
      <c r="HIS26" s="397"/>
      <c r="HIT26" s="5"/>
      <c r="HIU26" s="5"/>
      <c r="HIV26" s="376"/>
      <c r="HIW26" s="385"/>
      <c r="HIX26" s="385"/>
      <c r="HIY26" s="308"/>
      <c r="HIZ26" s="379"/>
      <c r="HJA26" s="380"/>
      <c r="HJB26" s="313"/>
      <c r="HJC26" s="68"/>
      <c r="HJD26" s="291"/>
      <c r="HJE26" s="68"/>
      <c r="HJF26" s="68"/>
      <c r="HJG26" s="68"/>
      <c r="HJH26" s="112"/>
      <c r="HJI26" s="112"/>
      <c r="HJJ26" s="112"/>
      <c r="HKG26" s="5"/>
      <c r="HKH26" s="397"/>
      <c r="HKI26" s="397"/>
      <c r="HKJ26" s="397"/>
      <c r="HKK26" s="397"/>
      <c r="HKL26" s="397"/>
      <c r="HKM26" s="397"/>
      <c r="HKN26" s="397"/>
      <c r="HKO26" s="397"/>
      <c r="HKP26" s="397"/>
      <c r="HKQ26" s="397"/>
      <c r="HKR26" s="397"/>
      <c r="HKS26" s="397"/>
      <c r="HKT26" s="397"/>
      <c r="HKU26" s="397"/>
      <c r="HKV26" s="397"/>
      <c r="HKW26" s="397"/>
      <c r="HKX26" s="397"/>
      <c r="HKY26" s="397"/>
      <c r="HKZ26" s="397"/>
      <c r="HLA26" s="397"/>
      <c r="HLB26" s="5"/>
      <c r="HLC26" s="5"/>
      <c r="HLD26" s="376"/>
      <c r="HLE26" s="385"/>
      <c r="HLF26" s="385"/>
      <c r="HLG26" s="308"/>
      <c r="HLH26" s="379"/>
      <c r="HLI26" s="380"/>
      <c r="HLJ26" s="313"/>
      <c r="HLK26" s="68"/>
      <c r="HLL26" s="291"/>
      <c r="HLM26" s="68"/>
      <c r="HLN26" s="68"/>
      <c r="HLO26" s="68"/>
      <c r="HLP26" s="112"/>
      <c r="HLQ26" s="112"/>
      <c r="HLR26" s="112"/>
      <c r="HMO26" s="5"/>
      <c r="HMP26" s="397"/>
      <c r="HMQ26" s="397"/>
      <c r="HMR26" s="397"/>
      <c r="HMS26" s="397"/>
      <c r="HMT26" s="397"/>
      <c r="HMU26" s="397"/>
      <c r="HMV26" s="397"/>
      <c r="HMW26" s="397"/>
      <c r="HMX26" s="397"/>
      <c r="HMY26" s="397"/>
      <c r="HMZ26" s="397"/>
      <c r="HNA26" s="397"/>
      <c r="HNB26" s="397"/>
      <c r="HNC26" s="397"/>
      <c r="HND26" s="397"/>
      <c r="HNE26" s="397"/>
      <c r="HNF26" s="397"/>
      <c r="HNG26" s="397"/>
      <c r="HNH26" s="397"/>
      <c r="HNI26" s="397"/>
      <c r="HNJ26" s="5"/>
      <c r="HNK26" s="5"/>
      <c r="HNL26" s="376"/>
      <c r="HNM26" s="385"/>
      <c r="HNN26" s="385"/>
      <c r="HNO26" s="308"/>
      <c r="HNP26" s="379"/>
      <c r="HNQ26" s="380"/>
      <c r="HNR26" s="313"/>
      <c r="HNS26" s="68"/>
      <c r="HNT26" s="291"/>
      <c r="HNU26" s="68"/>
      <c r="HNV26" s="68"/>
      <c r="HNW26" s="68"/>
      <c r="HNX26" s="112"/>
      <c r="HNY26" s="112"/>
      <c r="HNZ26" s="112"/>
      <c r="HOW26" s="5"/>
      <c r="HOX26" s="397"/>
      <c r="HOY26" s="397"/>
      <c r="HOZ26" s="397"/>
      <c r="HPA26" s="397"/>
      <c r="HPB26" s="397"/>
      <c r="HPC26" s="397"/>
      <c r="HPD26" s="397"/>
      <c r="HPE26" s="397"/>
      <c r="HPF26" s="397"/>
      <c r="HPG26" s="397"/>
      <c r="HPH26" s="397"/>
      <c r="HPI26" s="397"/>
      <c r="HPJ26" s="397"/>
      <c r="HPK26" s="397"/>
      <c r="HPL26" s="397"/>
      <c r="HPM26" s="397"/>
      <c r="HPN26" s="397"/>
      <c r="HPO26" s="397"/>
      <c r="HPP26" s="397"/>
      <c r="HPQ26" s="397"/>
      <c r="HPR26" s="5"/>
      <c r="HPS26" s="5"/>
      <c r="HPT26" s="376"/>
      <c r="HPU26" s="385"/>
      <c r="HPV26" s="385"/>
      <c r="HPW26" s="308"/>
      <c r="HPX26" s="379"/>
      <c r="HPY26" s="380"/>
      <c r="HPZ26" s="313"/>
      <c r="HQA26" s="68"/>
      <c r="HQB26" s="291"/>
      <c r="HQC26" s="68"/>
      <c r="HQD26" s="68"/>
      <c r="HQE26" s="68"/>
      <c r="HQF26" s="112"/>
      <c r="HQG26" s="112"/>
      <c r="HQH26" s="112"/>
      <c r="HRE26" s="5"/>
      <c r="HRF26" s="397"/>
      <c r="HRG26" s="397"/>
      <c r="HRH26" s="397"/>
      <c r="HRI26" s="397"/>
      <c r="HRJ26" s="397"/>
      <c r="HRK26" s="397"/>
      <c r="HRL26" s="397"/>
      <c r="HRM26" s="397"/>
      <c r="HRN26" s="397"/>
      <c r="HRO26" s="397"/>
      <c r="HRP26" s="397"/>
      <c r="HRQ26" s="397"/>
      <c r="HRR26" s="397"/>
      <c r="HRS26" s="397"/>
      <c r="HRT26" s="397"/>
      <c r="HRU26" s="397"/>
      <c r="HRV26" s="397"/>
      <c r="HRW26" s="397"/>
      <c r="HRX26" s="397"/>
      <c r="HRY26" s="397"/>
      <c r="HRZ26" s="5"/>
      <c r="HSA26" s="5"/>
      <c r="HSB26" s="376"/>
      <c r="HSC26" s="385"/>
      <c r="HSD26" s="385"/>
      <c r="HSE26" s="308"/>
      <c r="HSF26" s="379"/>
      <c r="HSG26" s="380"/>
      <c r="HSH26" s="313"/>
      <c r="HSI26" s="68"/>
      <c r="HSJ26" s="291"/>
      <c r="HSK26" s="68"/>
      <c r="HSL26" s="68"/>
      <c r="HSM26" s="68"/>
      <c r="HSN26" s="112"/>
      <c r="HSO26" s="112"/>
      <c r="HSP26" s="112"/>
      <c r="HTM26" s="5"/>
      <c r="HTN26" s="397"/>
      <c r="HTO26" s="397"/>
      <c r="HTP26" s="397"/>
      <c r="HTQ26" s="397"/>
      <c r="HTR26" s="397"/>
      <c r="HTS26" s="397"/>
      <c r="HTT26" s="397"/>
      <c r="HTU26" s="397"/>
      <c r="HTV26" s="397"/>
      <c r="HTW26" s="397"/>
      <c r="HTX26" s="397"/>
      <c r="HTY26" s="397"/>
      <c r="HTZ26" s="397"/>
      <c r="HUA26" s="397"/>
      <c r="HUB26" s="397"/>
      <c r="HUC26" s="397"/>
      <c r="HUD26" s="397"/>
      <c r="HUE26" s="397"/>
      <c r="HUF26" s="397"/>
      <c r="HUG26" s="397"/>
      <c r="HUH26" s="5"/>
      <c r="HUI26" s="5"/>
      <c r="HUJ26" s="376"/>
      <c r="HUK26" s="385"/>
      <c r="HUL26" s="385"/>
      <c r="HUM26" s="308"/>
      <c r="HUN26" s="379"/>
      <c r="HUO26" s="380"/>
      <c r="HUP26" s="313"/>
      <c r="HUQ26" s="68"/>
      <c r="HUR26" s="291"/>
      <c r="HUS26" s="68"/>
      <c r="HUT26" s="68"/>
      <c r="HUU26" s="68"/>
      <c r="HUV26" s="112"/>
      <c r="HUW26" s="112"/>
      <c r="HUX26" s="112"/>
      <c r="HVU26" s="5"/>
      <c r="HVV26" s="397"/>
      <c r="HVW26" s="397"/>
      <c r="HVX26" s="397"/>
      <c r="HVY26" s="397"/>
      <c r="HVZ26" s="397"/>
      <c r="HWA26" s="397"/>
      <c r="HWB26" s="397"/>
      <c r="HWC26" s="397"/>
      <c r="HWD26" s="397"/>
      <c r="HWE26" s="397"/>
      <c r="HWF26" s="397"/>
      <c r="HWG26" s="397"/>
      <c r="HWH26" s="397"/>
      <c r="HWI26" s="397"/>
      <c r="HWJ26" s="397"/>
      <c r="HWK26" s="397"/>
      <c r="HWL26" s="397"/>
      <c r="HWM26" s="397"/>
      <c r="HWN26" s="397"/>
      <c r="HWO26" s="397"/>
      <c r="HWP26" s="5"/>
      <c r="HWQ26" s="5"/>
      <c r="HWR26" s="376"/>
      <c r="HWS26" s="385"/>
      <c r="HWT26" s="385"/>
      <c r="HWU26" s="308"/>
      <c r="HWV26" s="379"/>
      <c r="HWW26" s="380"/>
      <c r="HWX26" s="313"/>
      <c r="HWY26" s="68"/>
      <c r="HWZ26" s="291"/>
      <c r="HXA26" s="68"/>
      <c r="HXB26" s="68"/>
      <c r="HXC26" s="68"/>
      <c r="HXD26" s="112"/>
      <c r="HXE26" s="112"/>
      <c r="HXF26" s="112"/>
      <c r="HYC26" s="5"/>
      <c r="HYD26" s="397"/>
      <c r="HYE26" s="397"/>
      <c r="HYF26" s="397"/>
      <c r="HYG26" s="397"/>
      <c r="HYH26" s="397"/>
      <c r="HYI26" s="397"/>
      <c r="HYJ26" s="397"/>
      <c r="HYK26" s="397"/>
      <c r="HYL26" s="397"/>
      <c r="HYM26" s="397"/>
      <c r="HYN26" s="397"/>
      <c r="HYO26" s="397"/>
      <c r="HYP26" s="397"/>
      <c r="HYQ26" s="397"/>
      <c r="HYR26" s="397"/>
      <c r="HYS26" s="397"/>
      <c r="HYT26" s="397"/>
      <c r="HYU26" s="397"/>
      <c r="HYV26" s="397"/>
      <c r="HYW26" s="397"/>
      <c r="HYX26" s="5"/>
      <c r="HYY26" s="5"/>
      <c r="HYZ26" s="376"/>
      <c r="HZA26" s="385"/>
      <c r="HZB26" s="385"/>
      <c r="HZC26" s="308"/>
      <c r="HZD26" s="379"/>
      <c r="HZE26" s="380"/>
      <c r="HZF26" s="313"/>
      <c r="HZG26" s="68"/>
      <c r="HZH26" s="291"/>
      <c r="HZI26" s="68"/>
      <c r="HZJ26" s="68"/>
      <c r="HZK26" s="68"/>
      <c r="HZL26" s="112"/>
      <c r="HZM26" s="112"/>
      <c r="HZN26" s="112"/>
      <c r="IAK26" s="5"/>
      <c r="IAL26" s="397"/>
      <c r="IAM26" s="397"/>
      <c r="IAN26" s="397"/>
      <c r="IAO26" s="397"/>
      <c r="IAP26" s="397"/>
      <c r="IAQ26" s="397"/>
      <c r="IAR26" s="397"/>
      <c r="IAS26" s="397"/>
      <c r="IAT26" s="397"/>
      <c r="IAU26" s="397"/>
      <c r="IAV26" s="397"/>
      <c r="IAW26" s="397"/>
      <c r="IAX26" s="397"/>
      <c r="IAY26" s="397"/>
      <c r="IAZ26" s="397"/>
      <c r="IBA26" s="397"/>
      <c r="IBB26" s="397"/>
      <c r="IBC26" s="397"/>
      <c r="IBD26" s="397"/>
      <c r="IBE26" s="397"/>
      <c r="IBF26" s="5"/>
      <c r="IBG26" s="5"/>
      <c r="IBH26" s="376"/>
      <c r="IBI26" s="385"/>
      <c r="IBJ26" s="385"/>
      <c r="IBK26" s="308"/>
      <c r="IBL26" s="379"/>
      <c r="IBM26" s="380"/>
      <c r="IBN26" s="313"/>
      <c r="IBO26" s="68"/>
      <c r="IBP26" s="291"/>
      <c r="IBQ26" s="68"/>
      <c r="IBR26" s="68"/>
      <c r="IBS26" s="68"/>
      <c r="IBT26" s="112"/>
      <c r="IBU26" s="112"/>
      <c r="IBV26" s="112"/>
      <c r="ICS26" s="5"/>
      <c r="ICT26" s="397"/>
      <c r="ICU26" s="397"/>
      <c r="ICV26" s="397"/>
      <c r="ICW26" s="397"/>
      <c r="ICX26" s="397"/>
      <c r="ICY26" s="397"/>
      <c r="ICZ26" s="397"/>
      <c r="IDA26" s="397"/>
      <c r="IDB26" s="397"/>
      <c r="IDC26" s="397"/>
      <c r="IDD26" s="397"/>
      <c r="IDE26" s="397"/>
      <c r="IDF26" s="397"/>
      <c r="IDG26" s="397"/>
      <c r="IDH26" s="397"/>
      <c r="IDI26" s="397"/>
      <c r="IDJ26" s="397"/>
      <c r="IDK26" s="397"/>
      <c r="IDL26" s="397"/>
      <c r="IDM26" s="397"/>
      <c r="IDN26" s="5"/>
      <c r="IDO26" s="5"/>
      <c r="IDP26" s="376"/>
      <c r="IDQ26" s="385"/>
      <c r="IDR26" s="385"/>
      <c r="IDS26" s="308"/>
      <c r="IDT26" s="379"/>
      <c r="IDU26" s="380"/>
      <c r="IDV26" s="313"/>
      <c r="IDW26" s="68"/>
      <c r="IDX26" s="291"/>
      <c r="IDY26" s="68"/>
      <c r="IDZ26" s="68"/>
      <c r="IEA26" s="68"/>
      <c r="IEB26" s="112"/>
      <c r="IEC26" s="112"/>
      <c r="IED26" s="112"/>
      <c r="IFA26" s="5"/>
      <c r="IFB26" s="397"/>
      <c r="IFC26" s="397"/>
      <c r="IFD26" s="397"/>
      <c r="IFE26" s="397"/>
      <c r="IFF26" s="397"/>
      <c r="IFG26" s="397"/>
      <c r="IFH26" s="397"/>
      <c r="IFI26" s="397"/>
      <c r="IFJ26" s="397"/>
      <c r="IFK26" s="397"/>
      <c r="IFL26" s="397"/>
      <c r="IFM26" s="397"/>
      <c r="IFN26" s="397"/>
      <c r="IFO26" s="397"/>
      <c r="IFP26" s="397"/>
      <c r="IFQ26" s="397"/>
      <c r="IFR26" s="397"/>
      <c r="IFS26" s="397"/>
      <c r="IFT26" s="397"/>
      <c r="IFU26" s="397"/>
      <c r="IFV26" s="5"/>
      <c r="IFW26" s="5"/>
      <c r="IFX26" s="376"/>
      <c r="IFY26" s="385"/>
      <c r="IFZ26" s="385"/>
      <c r="IGA26" s="308"/>
      <c r="IGB26" s="379"/>
      <c r="IGC26" s="380"/>
      <c r="IGD26" s="313"/>
      <c r="IGE26" s="68"/>
      <c r="IGF26" s="291"/>
      <c r="IGG26" s="68"/>
      <c r="IGH26" s="68"/>
      <c r="IGI26" s="68"/>
      <c r="IGJ26" s="112"/>
      <c r="IGK26" s="112"/>
      <c r="IGL26" s="112"/>
      <c r="IHI26" s="5"/>
      <c r="IHJ26" s="397"/>
      <c r="IHK26" s="397"/>
      <c r="IHL26" s="397"/>
      <c r="IHM26" s="397"/>
      <c r="IHN26" s="397"/>
      <c r="IHO26" s="397"/>
      <c r="IHP26" s="397"/>
      <c r="IHQ26" s="397"/>
      <c r="IHR26" s="397"/>
      <c r="IHS26" s="397"/>
      <c r="IHT26" s="397"/>
      <c r="IHU26" s="397"/>
      <c r="IHV26" s="397"/>
      <c r="IHW26" s="397"/>
      <c r="IHX26" s="397"/>
      <c r="IHY26" s="397"/>
      <c r="IHZ26" s="397"/>
      <c r="IIA26" s="397"/>
      <c r="IIB26" s="397"/>
      <c r="IIC26" s="397"/>
      <c r="IID26" s="5"/>
      <c r="IIE26" s="5"/>
      <c r="IIF26" s="376"/>
      <c r="IIG26" s="385"/>
      <c r="IIH26" s="385"/>
      <c r="III26" s="308"/>
      <c r="IIJ26" s="379"/>
      <c r="IIK26" s="380"/>
      <c r="IIL26" s="313"/>
      <c r="IIM26" s="68"/>
      <c r="IIN26" s="291"/>
      <c r="IIO26" s="68"/>
      <c r="IIP26" s="68"/>
      <c r="IIQ26" s="68"/>
      <c r="IIR26" s="112"/>
      <c r="IIS26" s="112"/>
      <c r="IIT26" s="112"/>
      <c r="IJQ26" s="5"/>
      <c r="IJR26" s="397"/>
      <c r="IJS26" s="397"/>
      <c r="IJT26" s="397"/>
      <c r="IJU26" s="397"/>
      <c r="IJV26" s="397"/>
      <c r="IJW26" s="397"/>
      <c r="IJX26" s="397"/>
      <c r="IJY26" s="397"/>
      <c r="IJZ26" s="397"/>
      <c r="IKA26" s="397"/>
      <c r="IKB26" s="397"/>
      <c r="IKC26" s="397"/>
      <c r="IKD26" s="397"/>
      <c r="IKE26" s="397"/>
      <c r="IKF26" s="397"/>
      <c r="IKG26" s="397"/>
      <c r="IKH26" s="397"/>
      <c r="IKI26" s="397"/>
      <c r="IKJ26" s="397"/>
      <c r="IKK26" s="397"/>
      <c r="IKL26" s="5"/>
      <c r="IKM26" s="5"/>
      <c r="IKN26" s="376"/>
      <c r="IKO26" s="385"/>
      <c r="IKP26" s="385"/>
      <c r="IKQ26" s="308"/>
      <c r="IKR26" s="379"/>
      <c r="IKS26" s="380"/>
      <c r="IKT26" s="313"/>
      <c r="IKU26" s="68"/>
      <c r="IKV26" s="291"/>
      <c r="IKW26" s="68"/>
      <c r="IKX26" s="68"/>
      <c r="IKY26" s="68"/>
      <c r="IKZ26" s="112"/>
      <c r="ILA26" s="112"/>
      <c r="ILB26" s="112"/>
      <c r="ILY26" s="5"/>
      <c r="ILZ26" s="397"/>
      <c r="IMA26" s="397"/>
      <c r="IMB26" s="397"/>
      <c r="IMC26" s="397"/>
      <c r="IMD26" s="397"/>
      <c r="IME26" s="397"/>
      <c r="IMF26" s="397"/>
      <c r="IMG26" s="397"/>
      <c r="IMH26" s="397"/>
      <c r="IMI26" s="397"/>
      <c r="IMJ26" s="397"/>
      <c r="IMK26" s="397"/>
      <c r="IML26" s="397"/>
      <c r="IMM26" s="397"/>
      <c r="IMN26" s="397"/>
      <c r="IMO26" s="397"/>
      <c r="IMP26" s="397"/>
      <c r="IMQ26" s="397"/>
      <c r="IMR26" s="397"/>
      <c r="IMS26" s="397"/>
      <c r="IMT26" s="5"/>
      <c r="IMU26" s="5"/>
      <c r="IMV26" s="376"/>
      <c r="IMW26" s="385"/>
      <c r="IMX26" s="385"/>
      <c r="IMY26" s="308"/>
      <c r="IMZ26" s="379"/>
      <c r="INA26" s="380"/>
      <c r="INB26" s="313"/>
      <c r="INC26" s="68"/>
      <c r="IND26" s="291"/>
      <c r="INE26" s="68"/>
      <c r="INF26" s="68"/>
      <c r="ING26" s="68"/>
      <c r="INH26" s="112"/>
      <c r="INI26" s="112"/>
      <c r="INJ26" s="112"/>
      <c r="IOG26" s="5"/>
      <c r="IOH26" s="397"/>
      <c r="IOI26" s="397"/>
      <c r="IOJ26" s="397"/>
      <c r="IOK26" s="397"/>
      <c r="IOL26" s="397"/>
      <c r="IOM26" s="397"/>
      <c r="ION26" s="397"/>
      <c r="IOO26" s="397"/>
      <c r="IOP26" s="397"/>
      <c r="IOQ26" s="397"/>
      <c r="IOR26" s="397"/>
      <c r="IOS26" s="397"/>
      <c r="IOT26" s="397"/>
      <c r="IOU26" s="397"/>
      <c r="IOV26" s="397"/>
      <c r="IOW26" s="397"/>
      <c r="IOX26" s="397"/>
      <c r="IOY26" s="397"/>
      <c r="IOZ26" s="397"/>
      <c r="IPA26" s="397"/>
      <c r="IPB26" s="5"/>
      <c r="IPC26" s="5"/>
      <c r="IPD26" s="376"/>
      <c r="IPE26" s="385"/>
      <c r="IPF26" s="385"/>
      <c r="IPG26" s="308"/>
      <c r="IPH26" s="379"/>
      <c r="IPI26" s="380"/>
      <c r="IPJ26" s="313"/>
      <c r="IPK26" s="68"/>
      <c r="IPL26" s="291"/>
      <c r="IPM26" s="68"/>
      <c r="IPN26" s="68"/>
      <c r="IPO26" s="68"/>
      <c r="IPP26" s="112"/>
      <c r="IPQ26" s="112"/>
      <c r="IPR26" s="112"/>
      <c r="IQO26" s="5"/>
      <c r="IQP26" s="397"/>
      <c r="IQQ26" s="397"/>
      <c r="IQR26" s="397"/>
      <c r="IQS26" s="397"/>
      <c r="IQT26" s="397"/>
      <c r="IQU26" s="397"/>
      <c r="IQV26" s="397"/>
      <c r="IQW26" s="397"/>
      <c r="IQX26" s="397"/>
      <c r="IQY26" s="397"/>
      <c r="IQZ26" s="397"/>
      <c r="IRA26" s="397"/>
      <c r="IRB26" s="397"/>
      <c r="IRC26" s="397"/>
      <c r="IRD26" s="397"/>
      <c r="IRE26" s="397"/>
      <c r="IRF26" s="397"/>
      <c r="IRG26" s="397"/>
      <c r="IRH26" s="397"/>
      <c r="IRI26" s="397"/>
      <c r="IRJ26" s="5"/>
      <c r="IRK26" s="5"/>
      <c r="IRL26" s="376"/>
      <c r="IRM26" s="385"/>
      <c r="IRN26" s="385"/>
      <c r="IRO26" s="308"/>
      <c r="IRP26" s="379"/>
      <c r="IRQ26" s="380"/>
      <c r="IRR26" s="313"/>
      <c r="IRS26" s="68"/>
      <c r="IRT26" s="291"/>
      <c r="IRU26" s="68"/>
      <c r="IRV26" s="68"/>
      <c r="IRW26" s="68"/>
      <c r="IRX26" s="112"/>
      <c r="IRY26" s="112"/>
      <c r="IRZ26" s="112"/>
      <c r="ISW26" s="5"/>
      <c r="ISX26" s="397"/>
      <c r="ISY26" s="397"/>
      <c r="ISZ26" s="397"/>
      <c r="ITA26" s="397"/>
      <c r="ITB26" s="397"/>
      <c r="ITC26" s="397"/>
      <c r="ITD26" s="397"/>
      <c r="ITE26" s="397"/>
      <c r="ITF26" s="397"/>
      <c r="ITG26" s="397"/>
      <c r="ITH26" s="397"/>
      <c r="ITI26" s="397"/>
      <c r="ITJ26" s="397"/>
      <c r="ITK26" s="397"/>
      <c r="ITL26" s="397"/>
      <c r="ITM26" s="397"/>
      <c r="ITN26" s="397"/>
      <c r="ITO26" s="397"/>
      <c r="ITP26" s="397"/>
      <c r="ITQ26" s="397"/>
      <c r="ITR26" s="5"/>
      <c r="ITS26" s="5"/>
      <c r="ITT26" s="376"/>
      <c r="ITU26" s="385"/>
      <c r="ITV26" s="385"/>
      <c r="ITW26" s="308"/>
      <c r="ITX26" s="379"/>
      <c r="ITY26" s="380"/>
      <c r="ITZ26" s="313"/>
      <c r="IUA26" s="68"/>
      <c r="IUB26" s="291"/>
      <c r="IUC26" s="68"/>
      <c r="IUD26" s="68"/>
      <c r="IUE26" s="68"/>
      <c r="IUF26" s="112"/>
      <c r="IUG26" s="112"/>
      <c r="IUH26" s="112"/>
      <c r="IVE26" s="5"/>
      <c r="IVF26" s="397"/>
      <c r="IVG26" s="397"/>
      <c r="IVH26" s="397"/>
      <c r="IVI26" s="397"/>
      <c r="IVJ26" s="397"/>
      <c r="IVK26" s="397"/>
      <c r="IVL26" s="397"/>
      <c r="IVM26" s="397"/>
      <c r="IVN26" s="397"/>
      <c r="IVO26" s="397"/>
      <c r="IVP26" s="397"/>
      <c r="IVQ26" s="397"/>
      <c r="IVR26" s="397"/>
      <c r="IVS26" s="397"/>
      <c r="IVT26" s="397"/>
      <c r="IVU26" s="397"/>
      <c r="IVV26" s="397"/>
      <c r="IVW26" s="397"/>
      <c r="IVX26" s="397"/>
      <c r="IVY26" s="397"/>
      <c r="IVZ26" s="5"/>
      <c r="IWA26" s="5"/>
      <c r="IWB26" s="376"/>
      <c r="IWC26" s="385"/>
      <c r="IWD26" s="385"/>
      <c r="IWE26" s="308"/>
      <c r="IWF26" s="379"/>
      <c r="IWG26" s="380"/>
      <c r="IWH26" s="313"/>
      <c r="IWI26" s="68"/>
      <c r="IWJ26" s="291"/>
      <c r="IWK26" s="68"/>
      <c r="IWL26" s="68"/>
      <c r="IWM26" s="68"/>
      <c r="IWN26" s="112"/>
      <c r="IWO26" s="112"/>
      <c r="IWP26" s="112"/>
      <c r="IXM26" s="5"/>
      <c r="IXN26" s="397"/>
      <c r="IXO26" s="397"/>
      <c r="IXP26" s="397"/>
      <c r="IXQ26" s="397"/>
      <c r="IXR26" s="397"/>
      <c r="IXS26" s="397"/>
      <c r="IXT26" s="397"/>
      <c r="IXU26" s="397"/>
      <c r="IXV26" s="397"/>
      <c r="IXW26" s="397"/>
      <c r="IXX26" s="397"/>
      <c r="IXY26" s="397"/>
      <c r="IXZ26" s="397"/>
      <c r="IYA26" s="397"/>
      <c r="IYB26" s="397"/>
      <c r="IYC26" s="397"/>
      <c r="IYD26" s="397"/>
      <c r="IYE26" s="397"/>
      <c r="IYF26" s="397"/>
      <c r="IYG26" s="397"/>
      <c r="IYH26" s="5"/>
      <c r="IYI26" s="5"/>
      <c r="IYJ26" s="376"/>
      <c r="IYK26" s="385"/>
      <c r="IYL26" s="385"/>
      <c r="IYM26" s="308"/>
      <c r="IYN26" s="379"/>
      <c r="IYO26" s="380"/>
      <c r="IYP26" s="313"/>
      <c r="IYQ26" s="68"/>
      <c r="IYR26" s="291"/>
      <c r="IYS26" s="68"/>
      <c r="IYT26" s="68"/>
      <c r="IYU26" s="68"/>
      <c r="IYV26" s="112"/>
      <c r="IYW26" s="112"/>
      <c r="IYX26" s="112"/>
      <c r="IZU26" s="5"/>
      <c r="IZV26" s="397"/>
      <c r="IZW26" s="397"/>
      <c r="IZX26" s="397"/>
      <c r="IZY26" s="397"/>
      <c r="IZZ26" s="397"/>
      <c r="JAA26" s="397"/>
      <c r="JAB26" s="397"/>
      <c r="JAC26" s="397"/>
      <c r="JAD26" s="397"/>
      <c r="JAE26" s="397"/>
      <c r="JAF26" s="397"/>
      <c r="JAG26" s="397"/>
      <c r="JAH26" s="397"/>
      <c r="JAI26" s="397"/>
      <c r="JAJ26" s="397"/>
      <c r="JAK26" s="397"/>
      <c r="JAL26" s="397"/>
      <c r="JAM26" s="397"/>
      <c r="JAN26" s="397"/>
      <c r="JAO26" s="397"/>
      <c r="JAP26" s="5"/>
      <c r="JAQ26" s="5"/>
      <c r="JAR26" s="376"/>
      <c r="JAS26" s="385"/>
      <c r="JAT26" s="385"/>
      <c r="JAU26" s="308"/>
      <c r="JAV26" s="379"/>
      <c r="JAW26" s="380"/>
      <c r="JAX26" s="313"/>
      <c r="JAY26" s="68"/>
      <c r="JAZ26" s="291"/>
      <c r="JBA26" s="68"/>
      <c r="JBB26" s="68"/>
      <c r="JBC26" s="68"/>
      <c r="JBD26" s="112"/>
      <c r="JBE26" s="112"/>
      <c r="JBF26" s="112"/>
      <c r="JCC26" s="5"/>
      <c r="JCD26" s="397"/>
      <c r="JCE26" s="397"/>
      <c r="JCF26" s="397"/>
      <c r="JCG26" s="397"/>
      <c r="JCH26" s="397"/>
      <c r="JCI26" s="397"/>
      <c r="JCJ26" s="397"/>
      <c r="JCK26" s="397"/>
      <c r="JCL26" s="397"/>
      <c r="JCM26" s="397"/>
      <c r="JCN26" s="397"/>
      <c r="JCO26" s="397"/>
      <c r="JCP26" s="397"/>
      <c r="JCQ26" s="397"/>
      <c r="JCR26" s="397"/>
      <c r="JCS26" s="397"/>
      <c r="JCT26" s="397"/>
      <c r="JCU26" s="397"/>
      <c r="JCV26" s="397"/>
      <c r="JCW26" s="397"/>
      <c r="JCX26" s="5"/>
      <c r="JCY26" s="5"/>
      <c r="JCZ26" s="376"/>
      <c r="JDA26" s="385"/>
      <c r="JDB26" s="385"/>
      <c r="JDC26" s="308"/>
      <c r="JDD26" s="379"/>
      <c r="JDE26" s="380"/>
      <c r="JDF26" s="313"/>
      <c r="JDG26" s="68"/>
      <c r="JDH26" s="291"/>
      <c r="JDI26" s="68"/>
      <c r="JDJ26" s="68"/>
      <c r="JDK26" s="68"/>
      <c r="JDL26" s="112"/>
      <c r="JDM26" s="112"/>
      <c r="JDN26" s="112"/>
      <c r="JEK26" s="5"/>
      <c r="JEL26" s="397"/>
      <c r="JEM26" s="397"/>
      <c r="JEN26" s="397"/>
      <c r="JEO26" s="397"/>
      <c r="JEP26" s="397"/>
      <c r="JEQ26" s="397"/>
      <c r="JER26" s="397"/>
      <c r="JES26" s="397"/>
      <c r="JET26" s="397"/>
      <c r="JEU26" s="397"/>
      <c r="JEV26" s="397"/>
      <c r="JEW26" s="397"/>
      <c r="JEX26" s="397"/>
      <c r="JEY26" s="397"/>
      <c r="JEZ26" s="397"/>
      <c r="JFA26" s="397"/>
      <c r="JFB26" s="397"/>
      <c r="JFC26" s="397"/>
      <c r="JFD26" s="397"/>
      <c r="JFE26" s="397"/>
      <c r="JFF26" s="5"/>
      <c r="JFG26" s="5"/>
      <c r="JFH26" s="376"/>
      <c r="JFI26" s="385"/>
      <c r="JFJ26" s="385"/>
      <c r="JFK26" s="308"/>
      <c r="JFL26" s="379"/>
      <c r="JFM26" s="380"/>
      <c r="JFN26" s="313"/>
      <c r="JFO26" s="68"/>
      <c r="JFP26" s="291"/>
      <c r="JFQ26" s="68"/>
      <c r="JFR26" s="68"/>
      <c r="JFS26" s="68"/>
      <c r="JFT26" s="112"/>
      <c r="JFU26" s="112"/>
      <c r="JFV26" s="112"/>
      <c r="JGS26" s="5"/>
      <c r="JGT26" s="397"/>
      <c r="JGU26" s="397"/>
      <c r="JGV26" s="397"/>
      <c r="JGW26" s="397"/>
      <c r="JGX26" s="397"/>
      <c r="JGY26" s="397"/>
      <c r="JGZ26" s="397"/>
      <c r="JHA26" s="397"/>
      <c r="JHB26" s="397"/>
      <c r="JHC26" s="397"/>
      <c r="JHD26" s="397"/>
      <c r="JHE26" s="397"/>
      <c r="JHF26" s="397"/>
      <c r="JHG26" s="397"/>
      <c r="JHH26" s="397"/>
      <c r="JHI26" s="397"/>
      <c r="JHJ26" s="397"/>
      <c r="JHK26" s="397"/>
      <c r="JHL26" s="397"/>
      <c r="JHM26" s="397"/>
      <c r="JHN26" s="5"/>
      <c r="JHO26" s="5"/>
      <c r="JHP26" s="376"/>
      <c r="JHQ26" s="385"/>
      <c r="JHR26" s="385"/>
      <c r="JHS26" s="308"/>
      <c r="JHT26" s="379"/>
      <c r="JHU26" s="380"/>
      <c r="JHV26" s="313"/>
      <c r="JHW26" s="68"/>
      <c r="JHX26" s="291"/>
      <c r="JHY26" s="68"/>
      <c r="JHZ26" s="68"/>
      <c r="JIA26" s="68"/>
      <c r="JIB26" s="112"/>
      <c r="JIC26" s="112"/>
      <c r="JID26" s="112"/>
      <c r="JJA26" s="5"/>
      <c r="JJB26" s="397"/>
      <c r="JJC26" s="397"/>
      <c r="JJD26" s="397"/>
      <c r="JJE26" s="397"/>
      <c r="JJF26" s="397"/>
      <c r="JJG26" s="397"/>
      <c r="JJH26" s="397"/>
      <c r="JJI26" s="397"/>
      <c r="JJJ26" s="397"/>
      <c r="JJK26" s="397"/>
      <c r="JJL26" s="397"/>
      <c r="JJM26" s="397"/>
      <c r="JJN26" s="397"/>
      <c r="JJO26" s="397"/>
      <c r="JJP26" s="397"/>
      <c r="JJQ26" s="397"/>
      <c r="JJR26" s="397"/>
      <c r="JJS26" s="397"/>
      <c r="JJT26" s="397"/>
      <c r="JJU26" s="397"/>
      <c r="JJV26" s="5"/>
      <c r="JJW26" s="5"/>
      <c r="JJX26" s="376"/>
      <c r="JJY26" s="385"/>
      <c r="JJZ26" s="385"/>
      <c r="JKA26" s="308"/>
      <c r="JKB26" s="379"/>
      <c r="JKC26" s="380"/>
      <c r="JKD26" s="313"/>
      <c r="JKE26" s="68"/>
      <c r="JKF26" s="291"/>
      <c r="JKG26" s="68"/>
      <c r="JKH26" s="68"/>
      <c r="JKI26" s="68"/>
      <c r="JKJ26" s="112"/>
      <c r="JKK26" s="112"/>
      <c r="JKL26" s="112"/>
      <c r="JLI26" s="5"/>
      <c r="JLJ26" s="397"/>
      <c r="JLK26" s="397"/>
      <c r="JLL26" s="397"/>
      <c r="JLM26" s="397"/>
      <c r="JLN26" s="397"/>
      <c r="JLO26" s="397"/>
      <c r="JLP26" s="397"/>
      <c r="JLQ26" s="397"/>
      <c r="JLR26" s="397"/>
      <c r="JLS26" s="397"/>
      <c r="JLT26" s="397"/>
      <c r="JLU26" s="397"/>
      <c r="JLV26" s="397"/>
      <c r="JLW26" s="397"/>
      <c r="JLX26" s="397"/>
      <c r="JLY26" s="397"/>
      <c r="JLZ26" s="397"/>
      <c r="JMA26" s="397"/>
      <c r="JMB26" s="397"/>
      <c r="JMC26" s="397"/>
      <c r="JMD26" s="5"/>
      <c r="JME26" s="5"/>
      <c r="JMF26" s="376"/>
      <c r="JMG26" s="385"/>
      <c r="JMH26" s="385"/>
      <c r="JMI26" s="308"/>
      <c r="JMJ26" s="379"/>
      <c r="JMK26" s="380"/>
      <c r="JML26" s="313"/>
      <c r="JMM26" s="68"/>
      <c r="JMN26" s="291"/>
      <c r="JMO26" s="68"/>
      <c r="JMP26" s="68"/>
      <c r="JMQ26" s="68"/>
      <c r="JMR26" s="112"/>
      <c r="JMS26" s="112"/>
      <c r="JMT26" s="112"/>
      <c r="JNQ26" s="5"/>
      <c r="JNR26" s="397"/>
      <c r="JNS26" s="397"/>
      <c r="JNT26" s="397"/>
      <c r="JNU26" s="397"/>
      <c r="JNV26" s="397"/>
      <c r="JNW26" s="397"/>
      <c r="JNX26" s="397"/>
      <c r="JNY26" s="397"/>
      <c r="JNZ26" s="397"/>
      <c r="JOA26" s="397"/>
      <c r="JOB26" s="397"/>
      <c r="JOC26" s="397"/>
      <c r="JOD26" s="397"/>
      <c r="JOE26" s="397"/>
      <c r="JOF26" s="397"/>
      <c r="JOG26" s="397"/>
      <c r="JOH26" s="397"/>
      <c r="JOI26" s="397"/>
      <c r="JOJ26" s="397"/>
      <c r="JOK26" s="397"/>
      <c r="JOL26" s="5"/>
      <c r="JOM26" s="5"/>
      <c r="JON26" s="376"/>
      <c r="JOO26" s="385"/>
      <c r="JOP26" s="385"/>
      <c r="JOQ26" s="308"/>
      <c r="JOR26" s="379"/>
      <c r="JOS26" s="380"/>
      <c r="JOT26" s="313"/>
      <c r="JOU26" s="68"/>
      <c r="JOV26" s="291"/>
      <c r="JOW26" s="68"/>
      <c r="JOX26" s="68"/>
      <c r="JOY26" s="68"/>
      <c r="JOZ26" s="112"/>
      <c r="JPA26" s="112"/>
      <c r="JPB26" s="112"/>
      <c r="JPY26" s="5"/>
      <c r="JPZ26" s="397"/>
      <c r="JQA26" s="397"/>
      <c r="JQB26" s="397"/>
      <c r="JQC26" s="397"/>
      <c r="JQD26" s="397"/>
      <c r="JQE26" s="397"/>
      <c r="JQF26" s="397"/>
      <c r="JQG26" s="397"/>
      <c r="JQH26" s="397"/>
      <c r="JQI26" s="397"/>
      <c r="JQJ26" s="397"/>
      <c r="JQK26" s="397"/>
      <c r="JQL26" s="397"/>
      <c r="JQM26" s="397"/>
      <c r="JQN26" s="397"/>
      <c r="JQO26" s="397"/>
      <c r="JQP26" s="397"/>
      <c r="JQQ26" s="397"/>
      <c r="JQR26" s="397"/>
      <c r="JQS26" s="397"/>
      <c r="JQT26" s="5"/>
      <c r="JQU26" s="5"/>
      <c r="JQV26" s="376"/>
      <c r="JQW26" s="385"/>
      <c r="JQX26" s="385"/>
      <c r="JQY26" s="308"/>
      <c r="JQZ26" s="379"/>
      <c r="JRA26" s="380"/>
      <c r="JRB26" s="313"/>
      <c r="JRC26" s="68"/>
      <c r="JRD26" s="291"/>
      <c r="JRE26" s="68"/>
      <c r="JRF26" s="68"/>
      <c r="JRG26" s="68"/>
      <c r="JRH26" s="112"/>
      <c r="JRI26" s="112"/>
      <c r="JRJ26" s="112"/>
      <c r="JSG26" s="5"/>
      <c r="JSH26" s="397"/>
      <c r="JSI26" s="397"/>
      <c r="JSJ26" s="397"/>
      <c r="JSK26" s="397"/>
      <c r="JSL26" s="397"/>
      <c r="JSM26" s="397"/>
      <c r="JSN26" s="397"/>
      <c r="JSO26" s="397"/>
      <c r="JSP26" s="397"/>
      <c r="JSQ26" s="397"/>
      <c r="JSR26" s="397"/>
      <c r="JSS26" s="397"/>
      <c r="JST26" s="397"/>
      <c r="JSU26" s="397"/>
      <c r="JSV26" s="397"/>
      <c r="JSW26" s="397"/>
      <c r="JSX26" s="397"/>
      <c r="JSY26" s="397"/>
      <c r="JSZ26" s="397"/>
      <c r="JTA26" s="397"/>
      <c r="JTB26" s="5"/>
      <c r="JTC26" s="5"/>
      <c r="JTD26" s="376"/>
      <c r="JTE26" s="385"/>
      <c r="JTF26" s="385"/>
      <c r="JTG26" s="308"/>
      <c r="JTH26" s="379"/>
      <c r="JTI26" s="380"/>
      <c r="JTJ26" s="313"/>
      <c r="JTK26" s="68"/>
      <c r="JTL26" s="291"/>
      <c r="JTM26" s="68"/>
      <c r="JTN26" s="68"/>
      <c r="JTO26" s="68"/>
      <c r="JTP26" s="112"/>
      <c r="JTQ26" s="112"/>
      <c r="JTR26" s="112"/>
      <c r="JUO26" s="5"/>
      <c r="JUP26" s="397"/>
      <c r="JUQ26" s="397"/>
      <c r="JUR26" s="397"/>
      <c r="JUS26" s="397"/>
      <c r="JUT26" s="397"/>
      <c r="JUU26" s="397"/>
      <c r="JUV26" s="397"/>
      <c r="JUW26" s="397"/>
      <c r="JUX26" s="397"/>
      <c r="JUY26" s="397"/>
      <c r="JUZ26" s="397"/>
      <c r="JVA26" s="397"/>
      <c r="JVB26" s="397"/>
      <c r="JVC26" s="397"/>
      <c r="JVD26" s="397"/>
      <c r="JVE26" s="397"/>
      <c r="JVF26" s="397"/>
      <c r="JVG26" s="397"/>
      <c r="JVH26" s="397"/>
      <c r="JVI26" s="397"/>
      <c r="JVJ26" s="5"/>
      <c r="JVK26" s="5"/>
      <c r="JVL26" s="376"/>
      <c r="JVM26" s="385"/>
      <c r="JVN26" s="385"/>
      <c r="JVO26" s="308"/>
      <c r="JVP26" s="379"/>
      <c r="JVQ26" s="380"/>
      <c r="JVR26" s="313"/>
      <c r="JVS26" s="68"/>
      <c r="JVT26" s="291"/>
      <c r="JVU26" s="68"/>
      <c r="JVV26" s="68"/>
      <c r="JVW26" s="68"/>
      <c r="JVX26" s="112"/>
      <c r="JVY26" s="112"/>
      <c r="JVZ26" s="112"/>
      <c r="JWW26" s="5"/>
      <c r="JWX26" s="397"/>
      <c r="JWY26" s="397"/>
      <c r="JWZ26" s="397"/>
      <c r="JXA26" s="397"/>
      <c r="JXB26" s="397"/>
      <c r="JXC26" s="397"/>
      <c r="JXD26" s="397"/>
      <c r="JXE26" s="397"/>
      <c r="JXF26" s="397"/>
      <c r="JXG26" s="397"/>
      <c r="JXH26" s="397"/>
      <c r="JXI26" s="397"/>
      <c r="JXJ26" s="397"/>
      <c r="JXK26" s="397"/>
      <c r="JXL26" s="397"/>
      <c r="JXM26" s="397"/>
      <c r="JXN26" s="397"/>
      <c r="JXO26" s="397"/>
      <c r="JXP26" s="397"/>
      <c r="JXQ26" s="397"/>
      <c r="JXR26" s="5"/>
      <c r="JXS26" s="5"/>
      <c r="JXT26" s="376"/>
      <c r="JXU26" s="385"/>
      <c r="JXV26" s="385"/>
      <c r="JXW26" s="308"/>
      <c r="JXX26" s="379"/>
      <c r="JXY26" s="380"/>
      <c r="JXZ26" s="313"/>
      <c r="JYA26" s="68"/>
      <c r="JYB26" s="291"/>
      <c r="JYC26" s="68"/>
      <c r="JYD26" s="68"/>
      <c r="JYE26" s="68"/>
      <c r="JYF26" s="112"/>
      <c r="JYG26" s="112"/>
      <c r="JYH26" s="112"/>
      <c r="JZE26" s="5"/>
      <c r="JZF26" s="397"/>
      <c r="JZG26" s="397"/>
      <c r="JZH26" s="397"/>
      <c r="JZI26" s="397"/>
      <c r="JZJ26" s="397"/>
      <c r="JZK26" s="397"/>
      <c r="JZL26" s="397"/>
      <c r="JZM26" s="397"/>
      <c r="JZN26" s="397"/>
      <c r="JZO26" s="397"/>
      <c r="JZP26" s="397"/>
      <c r="JZQ26" s="397"/>
      <c r="JZR26" s="397"/>
      <c r="JZS26" s="397"/>
      <c r="JZT26" s="397"/>
      <c r="JZU26" s="397"/>
      <c r="JZV26" s="397"/>
      <c r="JZW26" s="397"/>
      <c r="JZX26" s="397"/>
      <c r="JZY26" s="397"/>
      <c r="JZZ26" s="5"/>
      <c r="KAA26" s="5"/>
      <c r="KAB26" s="376"/>
      <c r="KAC26" s="385"/>
      <c r="KAD26" s="385"/>
      <c r="KAE26" s="308"/>
      <c r="KAF26" s="379"/>
      <c r="KAG26" s="380"/>
      <c r="KAH26" s="313"/>
      <c r="KAI26" s="68"/>
      <c r="KAJ26" s="291"/>
      <c r="KAK26" s="68"/>
      <c r="KAL26" s="68"/>
      <c r="KAM26" s="68"/>
      <c r="KAN26" s="112"/>
      <c r="KAO26" s="112"/>
      <c r="KAP26" s="112"/>
      <c r="KBM26" s="5"/>
      <c r="KBN26" s="397"/>
      <c r="KBO26" s="397"/>
      <c r="KBP26" s="397"/>
      <c r="KBQ26" s="397"/>
      <c r="KBR26" s="397"/>
      <c r="KBS26" s="397"/>
      <c r="KBT26" s="397"/>
      <c r="KBU26" s="397"/>
      <c r="KBV26" s="397"/>
      <c r="KBW26" s="397"/>
      <c r="KBX26" s="397"/>
      <c r="KBY26" s="397"/>
      <c r="KBZ26" s="397"/>
      <c r="KCA26" s="397"/>
      <c r="KCB26" s="397"/>
      <c r="KCC26" s="397"/>
      <c r="KCD26" s="397"/>
      <c r="KCE26" s="397"/>
      <c r="KCF26" s="397"/>
      <c r="KCG26" s="397"/>
      <c r="KCH26" s="5"/>
      <c r="KCI26" s="5"/>
      <c r="KCJ26" s="376"/>
      <c r="KCK26" s="385"/>
      <c r="KCL26" s="385"/>
      <c r="KCM26" s="308"/>
      <c r="KCN26" s="379"/>
      <c r="KCO26" s="380"/>
      <c r="KCP26" s="313"/>
      <c r="KCQ26" s="68"/>
      <c r="KCR26" s="291"/>
      <c r="KCS26" s="68"/>
      <c r="KCT26" s="68"/>
      <c r="KCU26" s="68"/>
      <c r="KCV26" s="112"/>
      <c r="KCW26" s="112"/>
      <c r="KCX26" s="112"/>
      <c r="KDU26" s="5"/>
      <c r="KDV26" s="397"/>
      <c r="KDW26" s="397"/>
      <c r="KDX26" s="397"/>
      <c r="KDY26" s="397"/>
      <c r="KDZ26" s="397"/>
      <c r="KEA26" s="397"/>
      <c r="KEB26" s="397"/>
      <c r="KEC26" s="397"/>
      <c r="KED26" s="397"/>
      <c r="KEE26" s="397"/>
      <c r="KEF26" s="397"/>
      <c r="KEG26" s="397"/>
      <c r="KEH26" s="397"/>
      <c r="KEI26" s="397"/>
      <c r="KEJ26" s="397"/>
      <c r="KEK26" s="397"/>
      <c r="KEL26" s="397"/>
      <c r="KEM26" s="397"/>
      <c r="KEN26" s="397"/>
      <c r="KEO26" s="397"/>
      <c r="KEP26" s="5"/>
      <c r="KEQ26" s="5"/>
      <c r="KER26" s="376"/>
      <c r="KES26" s="385"/>
      <c r="KET26" s="385"/>
      <c r="KEU26" s="308"/>
      <c r="KEV26" s="379"/>
      <c r="KEW26" s="380"/>
      <c r="KEX26" s="313"/>
      <c r="KEY26" s="68"/>
      <c r="KEZ26" s="291"/>
      <c r="KFA26" s="68"/>
      <c r="KFB26" s="68"/>
      <c r="KFC26" s="68"/>
      <c r="KFD26" s="112"/>
      <c r="KFE26" s="112"/>
      <c r="KFF26" s="112"/>
      <c r="KGC26" s="5"/>
      <c r="KGD26" s="397"/>
      <c r="KGE26" s="397"/>
      <c r="KGF26" s="397"/>
      <c r="KGG26" s="397"/>
      <c r="KGH26" s="397"/>
      <c r="KGI26" s="397"/>
      <c r="KGJ26" s="397"/>
      <c r="KGK26" s="397"/>
      <c r="KGL26" s="397"/>
      <c r="KGM26" s="397"/>
      <c r="KGN26" s="397"/>
      <c r="KGO26" s="397"/>
      <c r="KGP26" s="397"/>
      <c r="KGQ26" s="397"/>
      <c r="KGR26" s="397"/>
      <c r="KGS26" s="397"/>
      <c r="KGT26" s="397"/>
      <c r="KGU26" s="397"/>
      <c r="KGV26" s="397"/>
      <c r="KGW26" s="397"/>
      <c r="KGX26" s="5"/>
      <c r="KGY26" s="5"/>
      <c r="KGZ26" s="376"/>
      <c r="KHA26" s="385"/>
      <c r="KHB26" s="385"/>
      <c r="KHC26" s="308"/>
      <c r="KHD26" s="379"/>
      <c r="KHE26" s="380"/>
      <c r="KHF26" s="313"/>
      <c r="KHG26" s="68"/>
      <c r="KHH26" s="291"/>
      <c r="KHI26" s="68"/>
      <c r="KHJ26" s="68"/>
      <c r="KHK26" s="68"/>
      <c r="KHL26" s="112"/>
      <c r="KHM26" s="112"/>
      <c r="KHN26" s="112"/>
      <c r="KIK26" s="5"/>
      <c r="KIL26" s="397"/>
      <c r="KIM26" s="397"/>
      <c r="KIN26" s="397"/>
      <c r="KIO26" s="397"/>
      <c r="KIP26" s="397"/>
      <c r="KIQ26" s="397"/>
      <c r="KIR26" s="397"/>
      <c r="KIS26" s="397"/>
      <c r="KIT26" s="397"/>
      <c r="KIU26" s="397"/>
      <c r="KIV26" s="397"/>
      <c r="KIW26" s="397"/>
      <c r="KIX26" s="397"/>
      <c r="KIY26" s="397"/>
      <c r="KIZ26" s="397"/>
      <c r="KJA26" s="397"/>
      <c r="KJB26" s="397"/>
      <c r="KJC26" s="397"/>
      <c r="KJD26" s="397"/>
      <c r="KJE26" s="397"/>
      <c r="KJF26" s="5"/>
      <c r="KJG26" s="5"/>
      <c r="KJH26" s="376"/>
      <c r="KJI26" s="385"/>
      <c r="KJJ26" s="385"/>
      <c r="KJK26" s="308"/>
      <c r="KJL26" s="379"/>
      <c r="KJM26" s="380"/>
      <c r="KJN26" s="313"/>
      <c r="KJO26" s="68"/>
      <c r="KJP26" s="291"/>
      <c r="KJQ26" s="68"/>
      <c r="KJR26" s="68"/>
      <c r="KJS26" s="68"/>
      <c r="KJT26" s="112"/>
      <c r="KJU26" s="112"/>
      <c r="KJV26" s="112"/>
      <c r="KKS26" s="5"/>
      <c r="KKT26" s="397"/>
      <c r="KKU26" s="397"/>
      <c r="KKV26" s="397"/>
      <c r="KKW26" s="397"/>
      <c r="KKX26" s="397"/>
      <c r="KKY26" s="397"/>
      <c r="KKZ26" s="397"/>
      <c r="KLA26" s="397"/>
      <c r="KLB26" s="397"/>
      <c r="KLC26" s="397"/>
      <c r="KLD26" s="397"/>
      <c r="KLE26" s="397"/>
      <c r="KLF26" s="397"/>
      <c r="KLG26" s="397"/>
      <c r="KLH26" s="397"/>
      <c r="KLI26" s="397"/>
      <c r="KLJ26" s="397"/>
      <c r="KLK26" s="397"/>
      <c r="KLL26" s="397"/>
      <c r="KLM26" s="397"/>
      <c r="KLN26" s="5"/>
      <c r="KLO26" s="5"/>
      <c r="KLP26" s="376"/>
      <c r="KLQ26" s="385"/>
      <c r="KLR26" s="385"/>
      <c r="KLS26" s="308"/>
      <c r="KLT26" s="379"/>
      <c r="KLU26" s="380"/>
      <c r="KLV26" s="313"/>
      <c r="KLW26" s="68"/>
      <c r="KLX26" s="291"/>
      <c r="KLY26" s="68"/>
      <c r="KLZ26" s="68"/>
      <c r="KMA26" s="68"/>
      <c r="KMB26" s="112"/>
      <c r="KMC26" s="112"/>
      <c r="KMD26" s="112"/>
      <c r="KNA26" s="5"/>
      <c r="KNB26" s="397"/>
      <c r="KNC26" s="397"/>
      <c r="KND26" s="397"/>
      <c r="KNE26" s="397"/>
      <c r="KNF26" s="397"/>
      <c r="KNG26" s="397"/>
      <c r="KNH26" s="397"/>
      <c r="KNI26" s="397"/>
      <c r="KNJ26" s="397"/>
      <c r="KNK26" s="397"/>
      <c r="KNL26" s="397"/>
      <c r="KNM26" s="397"/>
      <c r="KNN26" s="397"/>
      <c r="KNO26" s="397"/>
      <c r="KNP26" s="397"/>
      <c r="KNQ26" s="397"/>
      <c r="KNR26" s="397"/>
      <c r="KNS26" s="397"/>
      <c r="KNT26" s="397"/>
      <c r="KNU26" s="397"/>
      <c r="KNV26" s="5"/>
      <c r="KNW26" s="5"/>
      <c r="KNX26" s="376"/>
      <c r="KNY26" s="385"/>
      <c r="KNZ26" s="385"/>
      <c r="KOA26" s="308"/>
      <c r="KOB26" s="379"/>
      <c r="KOC26" s="380"/>
      <c r="KOD26" s="313"/>
      <c r="KOE26" s="68"/>
      <c r="KOF26" s="291"/>
      <c r="KOG26" s="68"/>
      <c r="KOH26" s="68"/>
      <c r="KOI26" s="68"/>
      <c r="KOJ26" s="112"/>
      <c r="KOK26" s="112"/>
      <c r="KOL26" s="112"/>
      <c r="KPI26" s="5"/>
      <c r="KPJ26" s="397"/>
      <c r="KPK26" s="397"/>
      <c r="KPL26" s="397"/>
      <c r="KPM26" s="397"/>
      <c r="KPN26" s="397"/>
      <c r="KPO26" s="397"/>
      <c r="KPP26" s="397"/>
      <c r="KPQ26" s="397"/>
      <c r="KPR26" s="397"/>
      <c r="KPS26" s="397"/>
      <c r="KPT26" s="397"/>
      <c r="KPU26" s="397"/>
      <c r="KPV26" s="397"/>
      <c r="KPW26" s="397"/>
      <c r="KPX26" s="397"/>
      <c r="KPY26" s="397"/>
      <c r="KPZ26" s="397"/>
      <c r="KQA26" s="397"/>
      <c r="KQB26" s="397"/>
      <c r="KQC26" s="397"/>
      <c r="KQD26" s="5"/>
      <c r="KQE26" s="5"/>
      <c r="KQF26" s="376"/>
      <c r="KQG26" s="385"/>
      <c r="KQH26" s="385"/>
      <c r="KQI26" s="308"/>
      <c r="KQJ26" s="379"/>
      <c r="KQK26" s="380"/>
      <c r="KQL26" s="313"/>
      <c r="KQM26" s="68"/>
      <c r="KQN26" s="291"/>
      <c r="KQO26" s="68"/>
      <c r="KQP26" s="68"/>
      <c r="KQQ26" s="68"/>
      <c r="KQR26" s="112"/>
      <c r="KQS26" s="112"/>
      <c r="KQT26" s="112"/>
      <c r="KRQ26" s="5"/>
      <c r="KRR26" s="397"/>
      <c r="KRS26" s="397"/>
      <c r="KRT26" s="397"/>
      <c r="KRU26" s="397"/>
      <c r="KRV26" s="397"/>
      <c r="KRW26" s="397"/>
      <c r="KRX26" s="397"/>
      <c r="KRY26" s="397"/>
      <c r="KRZ26" s="397"/>
      <c r="KSA26" s="397"/>
      <c r="KSB26" s="397"/>
      <c r="KSC26" s="397"/>
      <c r="KSD26" s="397"/>
      <c r="KSE26" s="397"/>
      <c r="KSF26" s="397"/>
      <c r="KSG26" s="397"/>
      <c r="KSH26" s="397"/>
      <c r="KSI26" s="397"/>
      <c r="KSJ26" s="397"/>
      <c r="KSK26" s="397"/>
      <c r="KSL26" s="5"/>
      <c r="KSM26" s="5"/>
      <c r="KSN26" s="376"/>
      <c r="KSO26" s="385"/>
      <c r="KSP26" s="385"/>
      <c r="KSQ26" s="308"/>
      <c r="KSR26" s="379"/>
      <c r="KSS26" s="380"/>
      <c r="KST26" s="313"/>
      <c r="KSU26" s="68"/>
      <c r="KSV26" s="291"/>
      <c r="KSW26" s="68"/>
      <c r="KSX26" s="68"/>
      <c r="KSY26" s="68"/>
      <c r="KSZ26" s="112"/>
      <c r="KTA26" s="112"/>
      <c r="KTB26" s="112"/>
      <c r="KTY26" s="5"/>
      <c r="KTZ26" s="397"/>
      <c r="KUA26" s="397"/>
      <c r="KUB26" s="397"/>
      <c r="KUC26" s="397"/>
      <c r="KUD26" s="397"/>
      <c r="KUE26" s="397"/>
      <c r="KUF26" s="397"/>
      <c r="KUG26" s="397"/>
      <c r="KUH26" s="397"/>
      <c r="KUI26" s="397"/>
      <c r="KUJ26" s="397"/>
      <c r="KUK26" s="397"/>
      <c r="KUL26" s="397"/>
      <c r="KUM26" s="397"/>
      <c r="KUN26" s="397"/>
      <c r="KUO26" s="397"/>
      <c r="KUP26" s="397"/>
      <c r="KUQ26" s="397"/>
      <c r="KUR26" s="397"/>
      <c r="KUS26" s="397"/>
      <c r="KUT26" s="5"/>
      <c r="KUU26" s="5"/>
      <c r="KUV26" s="376"/>
      <c r="KUW26" s="385"/>
      <c r="KUX26" s="385"/>
      <c r="KUY26" s="308"/>
      <c r="KUZ26" s="379"/>
      <c r="KVA26" s="380"/>
      <c r="KVB26" s="313"/>
      <c r="KVC26" s="68"/>
      <c r="KVD26" s="291"/>
      <c r="KVE26" s="68"/>
      <c r="KVF26" s="68"/>
      <c r="KVG26" s="68"/>
      <c r="KVH26" s="112"/>
      <c r="KVI26" s="112"/>
      <c r="KVJ26" s="112"/>
      <c r="KWG26" s="5"/>
      <c r="KWH26" s="397"/>
      <c r="KWI26" s="397"/>
      <c r="KWJ26" s="397"/>
      <c r="KWK26" s="397"/>
      <c r="KWL26" s="397"/>
      <c r="KWM26" s="397"/>
      <c r="KWN26" s="397"/>
      <c r="KWO26" s="397"/>
      <c r="KWP26" s="397"/>
      <c r="KWQ26" s="397"/>
      <c r="KWR26" s="397"/>
      <c r="KWS26" s="397"/>
      <c r="KWT26" s="397"/>
      <c r="KWU26" s="397"/>
      <c r="KWV26" s="397"/>
      <c r="KWW26" s="397"/>
      <c r="KWX26" s="397"/>
      <c r="KWY26" s="397"/>
      <c r="KWZ26" s="397"/>
      <c r="KXA26" s="397"/>
      <c r="KXB26" s="5"/>
      <c r="KXC26" s="5"/>
      <c r="KXD26" s="376"/>
      <c r="KXE26" s="385"/>
      <c r="KXF26" s="385"/>
      <c r="KXG26" s="308"/>
      <c r="KXH26" s="379"/>
      <c r="KXI26" s="380"/>
      <c r="KXJ26" s="313"/>
      <c r="KXK26" s="68"/>
      <c r="KXL26" s="291"/>
      <c r="KXM26" s="68"/>
      <c r="KXN26" s="68"/>
      <c r="KXO26" s="68"/>
      <c r="KXP26" s="112"/>
      <c r="KXQ26" s="112"/>
      <c r="KXR26" s="112"/>
      <c r="KYO26" s="5"/>
      <c r="KYP26" s="397"/>
      <c r="KYQ26" s="397"/>
      <c r="KYR26" s="397"/>
      <c r="KYS26" s="397"/>
      <c r="KYT26" s="397"/>
      <c r="KYU26" s="397"/>
      <c r="KYV26" s="397"/>
      <c r="KYW26" s="397"/>
      <c r="KYX26" s="397"/>
      <c r="KYY26" s="397"/>
      <c r="KYZ26" s="397"/>
      <c r="KZA26" s="397"/>
      <c r="KZB26" s="397"/>
      <c r="KZC26" s="397"/>
      <c r="KZD26" s="397"/>
      <c r="KZE26" s="397"/>
      <c r="KZF26" s="397"/>
      <c r="KZG26" s="397"/>
      <c r="KZH26" s="397"/>
      <c r="KZI26" s="397"/>
      <c r="KZJ26" s="5"/>
      <c r="KZK26" s="5"/>
      <c r="KZL26" s="376"/>
      <c r="KZM26" s="385"/>
      <c r="KZN26" s="385"/>
      <c r="KZO26" s="308"/>
      <c r="KZP26" s="379"/>
      <c r="KZQ26" s="380"/>
      <c r="KZR26" s="313"/>
      <c r="KZS26" s="68"/>
      <c r="KZT26" s="291"/>
      <c r="KZU26" s="68"/>
      <c r="KZV26" s="68"/>
      <c r="KZW26" s="68"/>
      <c r="KZX26" s="112"/>
      <c r="KZY26" s="112"/>
      <c r="KZZ26" s="112"/>
      <c r="LAW26" s="5"/>
      <c r="LAX26" s="397"/>
      <c r="LAY26" s="397"/>
      <c r="LAZ26" s="397"/>
      <c r="LBA26" s="397"/>
      <c r="LBB26" s="397"/>
      <c r="LBC26" s="397"/>
      <c r="LBD26" s="397"/>
      <c r="LBE26" s="397"/>
      <c r="LBF26" s="397"/>
      <c r="LBG26" s="397"/>
      <c r="LBH26" s="397"/>
      <c r="LBI26" s="397"/>
      <c r="LBJ26" s="397"/>
      <c r="LBK26" s="397"/>
      <c r="LBL26" s="397"/>
      <c r="LBM26" s="397"/>
      <c r="LBN26" s="397"/>
      <c r="LBO26" s="397"/>
      <c r="LBP26" s="397"/>
      <c r="LBQ26" s="397"/>
      <c r="LBR26" s="5"/>
      <c r="LBS26" s="5"/>
      <c r="LBT26" s="376"/>
      <c r="LBU26" s="385"/>
      <c r="LBV26" s="385"/>
      <c r="LBW26" s="308"/>
      <c r="LBX26" s="379"/>
      <c r="LBY26" s="380"/>
      <c r="LBZ26" s="313"/>
      <c r="LCA26" s="68"/>
      <c r="LCB26" s="291"/>
      <c r="LCC26" s="68"/>
      <c r="LCD26" s="68"/>
      <c r="LCE26" s="68"/>
      <c r="LCF26" s="112"/>
      <c r="LCG26" s="112"/>
      <c r="LCH26" s="112"/>
      <c r="LDE26" s="5"/>
      <c r="LDF26" s="397"/>
      <c r="LDG26" s="397"/>
      <c r="LDH26" s="397"/>
      <c r="LDI26" s="397"/>
      <c r="LDJ26" s="397"/>
      <c r="LDK26" s="397"/>
      <c r="LDL26" s="397"/>
      <c r="LDM26" s="397"/>
      <c r="LDN26" s="397"/>
      <c r="LDO26" s="397"/>
      <c r="LDP26" s="397"/>
      <c r="LDQ26" s="397"/>
      <c r="LDR26" s="397"/>
      <c r="LDS26" s="397"/>
      <c r="LDT26" s="397"/>
      <c r="LDU26" s="397"/>
      <c r="LDV26" s="397"/>
      <c r="LDW26" s="397"/>
      <c r="LDX26" s="397"/>
      <c r="LDY26" s="397"/>
      <c r="LDZ26" s="5"/>
      <c r="LEA26" s="5"/>
      <c r="LEB26" s="376"/>
      <c r="LEC26" s="385"/>
      <c r="LED26" s="385"/>
      <c r="LEE26" s="308"/>
      <c r="LEF26" s="379"/>
      <c r="LEG26" s="380"/>
      <c r="LEH26" s="313"/>
      <c r="LEI26" s="68"/>
      <c r="LEJ26" s="291"/>
      <c r="LEK26" s="68"/>
      <c r="LEL26" s="68"/>
      <c r="LEM26" s="68"/>
      <c r="LEN26" s="112"/>
      <c r="LEO26" s="112"/>
      <c r="LEP26" s="112"/>
      <c r="LFM26" s="5"/>
      <c r="LFN26" s="397"/>
      <c r="LFO26" s="397"/>
      <c r="LFP26" s="397"/>
      <c r="LFQ26" s="397"/>
      <c r="LFR26" s="397"/>
      <c r="LFS26" s="397"/>
      <c r="LFT26" s="397"/>
      <c r="LFU26" s="397"/>
      <c r="LFV26" s="397"/>
      <c r="LFW26" s="397"/>
      <c r="LFX26" s="397"/>
      <c r="LFY26" s="397"/>
      <c r="LFZ26" s="397"/>
      <c r="LGA26" s="397"/>
      <c r="LGB26" s="397"/>
      <c r="LGC26" s="397"/>
      <c r="LGD26" s="397"/>
      <c r="LGE26" s="397"/>
      <c r="LGF26" s="397"/>
      <c r="LGG26" s="397"/>
      <c r="LGH26" s="5"/>
      <c r="LGI26" s="5"/>
      <c r="LGJ26" s="376"/>
      <c r="LGK26" s="385"/>
      <c r="LGL26" s="385"/>
      <c r="LGM26" s="308"/>
      <c r="LGN26" s="379"/>
      <c r="LGO26" s="380"/>
      <c r="LGP26" s="313"/>
      <c r="LGQ26" s="68"/>
      <c r="LGR26" s="291"/>
      <c r="LGS26" s="68"/>
      <c r="LGT26" s="68"/>
      <c r="LGU26" s="68"/>
      <c r="LGV26" s="112"/>
      <c r="LGW26" s="112"/>
      <c r="LGX26" s="112"/>
      <c r="LHU26" s="5"/>
      <c r="LHV26" s="397"/>
      <c r="LHW26" s="397"/>
      <c r="LHX26" s="397"/>
      <c r="LHY26" s="397"/>
      <c r="LHZ26" s="397"/>
      <c r="LIA26" s="397"/>
      <c r="LIB26" s="397"/>
      <c r="LIC26" s="397"/>
      <c r="LID26" s="397"/>
      <c r="LIE26" s="397"/>
      <c r="LIF26" s="397"/>
      <c r="LIG26" s="397"/>
      <c r="LIH26" s="397"/>
      <c r="LII26" s="397"/>
      <c r="LIJ26" s="397"/>
      <c r="LIK26" s="397"/>
      <c r="LIL26" s="397"/>
      <c r="LIM26" s="397"/>
      <c r="LIN26" s="397"/>
      <c r="LIO26" s="397"/>
      <c r="LIP26" s="5"/>
      <c r="LIQ26" s="5"/>
      <c r="LIR26" s="376"/>
      <c r="LIS26" s="385"/>
      <c r="LIT26" s="385"/>
      <c r="LIU26" s="308"/>
      <c r="LIV26" s="379"/>
      <c r="LIW26" s="380"/>
      <c r="LIX26" s="313"/>
      <c r="LIY26" s="68"/>
      <c r="LIZ26" s="291"/>
      <c r="LJA26" s="68"/>
      <c r="LJB26" s="68"/>
      <c r="LJC26" s="68"/>
      <c r="LJD26" s="112"/>
      <c r="LJE26" s="112"/>
      <c r="LJF26" s="112"/>
      <c r="LKC26" s="5"/>
      <c r="LKD26" s="397"/>
      <c r="LKE26" s="397"/>
      <c r="LKF26" s="397"/>
      <c r="LKG26" s="397"/>
      <c r="LKH26" s="397"/>
      <c r="LKI26" s="397"/>
      <c r="LKJ26" s="397"/>
      <c r="LKK26" s="397"/>
      <c r="LKL26" s="397"/>
      <c r="LKM26" s="397"/>
      <c r="LKN26" s="397"/>
      <c r="LKO26" s="397"/>
      <c r="LKP26" s="397"/>
      <c r="LKQ26" s="397"/>
      <c r="LKR26" s="397"/>
      <c r="LKS26" s="397"/>
      <c r="LKT26" s="397"/>
      <c r="LKU26" s="397"/>
      <c r="LKV26" s="397"/>
      <c r="LKW26" s="397"/>
      <c r="LKX26" s="5"/>
      <c r="LKY26" s="5"/>
      <c r="LKZ26" s="376"/>
      <c r="LLA26" s="385"/>
      <c r="LLB26" s="385"/>
      <c r="LLC26" s="308"/>
      <c r="LLD26" s="379"/>
      <c r="LLE26" s="380"/>
      <c r="LLF26" s="313"/>
      <c r="LLG26" s="68"/>
      <c r="LLH26" s="291"/>
      <c r="LLI26" s="68"/>
      <c r="LLJ26" s="68"/>
      <c r="LLK26" s="68"/>
      <c r="LLL26" s="112"/>
      <c r="LLM26" s="112"/>
      <c r="LLN26" s="112"/>
      <c r="LMK26" s="5"/>
      <c r="LML26" s="397"/>
      <c r="LMM26" s="397"/>
      <c r="LMN26" s="397"/>
      <c r="LMO26" s="397"/>
      <c r="LMP26" s="397"/>
      <c r="LMQ26" s="397"/>
      <c r="LMR26" s="397"/>
      <c r="LMS26" s="397"/>
      <c r="LMT26" s="397"/>
      <c r="LMU26" s="397"/>
      <c r="LMV26" s="397"/>
      <c r="LMW26" s="397"/>
      <c r="LMX26" s="397"/>
      <c r="LMY26" s="397"/>
      <c r="LMZ26" s="397"/>
      <c r="LNA26" s="397"/>
      <c r="LNB26" s="397"/>
      <c r="LNC26" s="397"/>
      <c r="LND26" s="397"/>
      <c r="LNE26" s="397"/>
      <c r="LNF26" s="5"/>
      <c r="LNG26" s="5"/>
      <c r="LNH26" s="376"/>
      <c r="LNI26" s="385"/>
      <c r="LNJ26" s="385"/>
      <c r="LNK26" s="308"/>
      <c r="LNL26" s="379"/>
      <c r="LNM26" s="380"/>
      <c r="LNN26" s="313"/>
      <c r="LNO26" s="68"/>
      <c r="LNP26" s="291"/>
      <c r="LNQ26" s="68"/>
      <c r="LNR26" s="68"/>
      <c r="LNS26" s="68"/>
      <c r="LNT26" s="112"/>
      <c r="LNU26" s="112"/>
      <c r="LNV26" s="112"/>
      <c r="LOS26" s="5"/>
      <c r="LOT26" s="397"/>
      <c r="LOU26" s="397"/>
      <c r="LOV26" s="397"/>
      <c r="LOW26" s="397"/>
      <c r="LOX26" s="397"/>
      <c r="LOY26" s="397"/>
      <c r="LOZ26" s="397"/>
      <c r="LPA26" s="397"/>
      <c r="LPB26" s="397"/>
      <c r="LPC26" s="397"/>
      <c r="LPD26" s="397"/>
      <c r="LPE26" s="397"/>
      <c r="LPF26" s="397"/>
      <c r="LPG26" s="397"/>
      <c r="LPH26" s="397"/>
      <c r="LPI26" s="397"/>
      <c r="LPJ26" s="397"/>
      <c r="LPK26" s="397"/>
      <c r="LPL26" s="397"/>
      <c r="LPM26" s="397"/>
      <c r="LPN26" s="5"/>
      <c r="LPO26" s="5"/>
      <c r="LPP26" s="376"/>
      <c r="LPQ26" s="385"/>
      <c r="LPR26" s="385"/>
      <c r="LPS26" s="308"/>
      <c r="LPT26" s="379"/>
      <c r="LPU26" s="380"/>
      <c r="LPV26" s="313"/>
      <c r="LPW26" s="68"/>
      <c r="LPX26" s="291"/>
      <c r="LPY26" s="68"/>
      <c r="LPZ26" s="68"/>
      <c r="LQA26" s="68"/>
      <c r="LQB26" s="112"/>
      <c r="LQC26" s="112"/>
      <c r="LQD26" s="112"/>
      <c r="LRA26" s="5"/>
      <c r="LRB26" s="397"/>
      <c r="LRC26" s="397"/>
      <c r="LRD26" s="397"/>
      <c r="LRE26" s="397"/>
      <c r="LRF26" s="397"/>
      <c r="LRG26" s="397"/>
      <c r="LRH26" s="397"/>
      <c r="LRI26" s="397"/>
      <c r="LRJ26" s="397"/>
      <c r="LRK26" s="397"/>
      <c r="LRL26" s="397"/>
      <c r="LRM26" s="397"/>
      <c r="LRN26" s="397"/>
      <c r="LRO26" s="397"/>
      <c r="LRP26" s="397"/>
      <c r="LRQ26" s="397"/>
      <c r="LRR26" s="397"/>
      <c r="LRS26" s="397"/>
      <c r="LRT26" s="397"/>
      <c r="LRU26" s="397"/>
      <c r="LRV26" s="5"/>
      <c r="LRW26" s="5"/>
      <c r="LRX26" s="376"/>
      <c r="LRY26" s="385"/>
      <c r="LRZ26" s="385"/>
      <c r="LSA26" s="308"/>
      <c r="LSB26" s="379"/>
      <c r="LSC26" s="380"/>
      <c r="LSD26" s="313"/>
      <c r="LSE26" s="68"/>
      <c r="LSF26" s="291"/>
      <c r="LSG26" s="68"/>
      <c r="LSH26" s="68"/>
      <c r="LSI26" s="68"/>
      <c r="LSJ26" s="112"/>
      <c r="LSK26" s="112"/>
      <c r="LSL26" s="112"/>
      <c r="LTI26" s="5"/>
      <c r="LTJ26" s="397"/>
      <c r="LTK26" s="397"/>
      <c r="LTL26" s="397"/>
      <c r="LTM26" s="397"/>
      <c r="LTN26" s="397"/>
      <c r="LTO26" s="397"/>
      <c r="LTP26" s="397"/>
      <c r="LTQ26" s="397"/>
      <c r="LTR26" s="397"/>
      <c r="LTS26" s="397"/>
      <c r="LTT26" s="397"/>
      <c r="LTU26" s="397"/>
      <c r="LTV26" s="397"/>
      <c r="LTW26" s="397"/>
      <c r="LTX26" s="397"/>
      <c r="LTY26" s="397"/>
      <c r="LTZ26" s="397"/>
      <c r="LUA26" s="397"/>
      <c r="LUB26" s="397"/>
      <c r="LUC26" s="397"/>
      <c r="LUD26" s="5"/>
      <c r="LUE26" s="5"/>
      <c r="LUF26" s="376"/>
      <c r="LUG26" s="385"/>
      <c r="LUH26" s="385"/>
      <c r="LUI26" s="308"/>
      <c r="LUJ26" s="379"/>
      <c r="LUK26" s="380"/>
      <c r="LUL26" s="313"/>
      <c r="LUM26" s="68"/>
      <c r="LUN26" s="291"/>
      <c r="LUO26" s="68"/>
      <c r="LUP26" s="68"/>
      <c r="LUQ26" s="68"/>
      <c r="LUR26" s="112"/>
      <c r="LUS26" s="112"/>
      <c r="LUT26" s="112"/>
      <c r="LVQ26" s="5"/>
      <c r="LVR26" s="397"/>
      <c r="LVS26" s="397"/>
      <c r="LVT26" s="397"/>
      <c r="LVU26" s="397"/>
      <c r="LVV26" s="397"/>
      <c r="LVW26" s="397"/>
      <c r="LVX26" s="397"/>
      <c r="LVY26" s="397"/>
      <c r="LVZ26" s="397"/>
      <c r="LWA26" s="397"/>
      <c r="LWB26" s="397"/>
      <c r="LWC26" s="397"/>
      <c r="LWD26" s="397"/>
      <c r="LWE26" s="397"/>
      <c r="LWF26" s="397"/>
      <c r="LWG26" s="397"/>
      <c r="LWH26" s="397"/>
      <c r="LWI26" s="397"/>
      <c r="LWJ26" s="397"/>
      <c r="LWK26" s="397"/>
      <c r="LWL26" s="5"/>
      <c r="LWM26" s="5"/>
      <c r="LWN26" s="376"/>
      <c r="LWO26" s="385"/>
      <c r="LWP26" s="385"/>
      <c r="LWQ26" s="308"/>
      <c r="LWR26" s="379"/>
      <c r="LWS26" s="380"/>
      <c r="LWT26" s="313"/>
      <c r="LWU26" s="68"/>
      <c r="LWV26" s="291"/>
      <c r="LWW26" s="68"/>
      <c r="LWX26" s="68"/>
      <c r="LWY26" s="68"/>
      <c r="LWZ26" s="112"/>
      <c r="LXA26" s="112"/>
      <c r="LXB26" s="112"/>
      <c r="LXY26" s="5"/>
      <c r="LXZ26" s="397"/>
      <c r="LYA26" s="397"/>
      <c r="LYB26" s="397"/>
      <c r="LYC26" s="397"/>
      <c r="LYD26" s="397"/>
      <c r="LYE26" s="397"/>
      <c r="LYF26" s="397"/>
      <c r="LYG26" s="397"/>
      <c r="LYH26" s="397"/>
      <c r="LYI26" s="397"/>
      <c r="LYJ26" s="397"/>
      <c r="LYK26" s="397"/>
      <c r="LYL26" s="397"/>
      <c r="LYM26" s="397"/>
      <c r="LYN26" s="397"/>
      <c r="LYO26" s="397"/>
      <c r="LYP26" s="397"/>
      <c r="LYQ26" s="397"/>
      <c r="LYR26" s="397"/>
      <c r="LYS26" s="397"/>
      <c r="LYT26" s="5"/>
      <c r="LYU26" s="5"/>
      <c r="LYV26" s="376"/>
      <c r="LYW26" s="385"/>
      <c r="LYX26" s="385"/>
      <c r="LYY26" s="308"/>
      <c r="LYZ26" s="379"/>
      <c r="LZA26" s="380"/>
      <c r="LZB26" s="313"/>
      <c r="LZC26" s="68"/>
      <c r="LZD26" s="291"/>
      <c r="LZE26" s="68"/>
      <c r="LZF26" s="68"/>
      <c r="LZG26" s="68"/>
      <c r="LZH26" s="112"/>
      <c r="LZI26" s="112"/>
      <c r="LZJ26" s="112"/>
      <c r="MAG26" s="5"/>
      <c r="MAH26" s="397"/>
      <c r="MAI26" s="397"/>
      <c r="MAJ26" s="397"/>
      <c r="MAK26" s="397"/>
      <c r="MAL26" s="397"/>
      <c r="MAM26" s="397"/>
      <c r="MAN26" s="397"/>
      <c r="MAO26" s="397"/>
      <c r="MAP26" s="397"/>
      <c r="MAQ26" s="397"/>
      <c r="MAR26" s="397"/>
      <c r="MAS26" s="397"/>
      <c r="MAT26" s="397"/>
      <c r="MAU26" s="397"/>
      <c r="MAV26" s="397"/>
      <c r="MAW26" s="397"/>
      <c r="MAX26" s="397"/>
      <c r="MAY26" s="397"/>
      <c r="MAZ26" s="397"/>
      <c r="MBA26" s="397"/>
      <c r="MBB26" s="5"/>
      <c r="MBC26" s="5"/>
      <c r="MBD26" s="376"/>
      <c r="MBE26" s="385"/>
      <c r="MBF26" s="385"/>
      <c r="MBG26" s="308"/>
      <c r="MBH26" s="379"/>
      <c r="MBI26" s="380"/>
      <c r="MBJ26" s="313"/>
      <c r="MBK26" s="68"/>
      <c r="MBL26" s="291"/>
      <c r="MBM26" s="68"/>
      <c r="MBN26" s="68"/>
      <c r="MBO26" s="68"/>
      <c r="MBP26" s="112"/>
      <c r="MBQ26" s="112"/>
      <c r="MBR26" s="112"/>
      <c r="MCO26" s="5"/>
      <c r="MCP26" s="397"/>
      <c r="MCQ26" s="397"/>
      <c r="MCR26" s="397"/>
      <c r="MCS26" s="397"/>
      <c r="MCT26" s="397"/>
      <c r="MCU26" s="397"/>
      <c r="MCV26" s="397"/>
      <c r="MCW26" s="397"/>
      <c r="MCX26" s="397"/>
      <c r="MCY26" s="397"/>
      <c r="MCZ26" s="397"/>
      <c r="MDA26" s="397"/>
      <c r="MDB26" s="397"/>
      <c r="MDC26" s="397"/>
      <c r="MDD26" s="397"/>
      <c r="MDE26" s="397"/>
      <c r="MDF26" s="397"/>
      <c r="MDG26" s="397"/>
      <c r="MDH26" s="397"/>
      <c r="MDI26" s="397"/>
      <c r="MDJ26" s="5"/>
      <c r="MDK26" s="5"/>
      <c r="MDL26" s="376"/>
      <c r="MDM26" s="385"/>
      <c r="MDN26" s="385"/>
      <c r="MDO26" s="308"/>
      <c r="MDP26" s="379"/>
      <c r="MDQ26" s="380"/>
      <c r="MDR26" s="313"/>
      <c r="MDS26" s="68"/>
      <c r="MDT26" s="291"/>
      <c r="MDU26" s="68"/>
      <c r="MDV26" s="68"/>
      <c r="MDW26" s="68"/>
      <c r="MDX26" s="112"/>
      <c r="MDY26" s="112"/>
      <c r="MDZ26" s="112"/>
      <c r="MEW26" s="5"/>
      <c r="MEX26" s="397"/>
      <c r="MEY26" s="397"/>
      <c r="MEZ26" s="397"/>
      <c r="MFA26" s="397"/>
      <c r="MFB26" s="397"/>
      <c r="MFC26" s="397"/>
      <c r="MFD26" s="397"/>
      <c r="MFE26" s="397"/>
      <c r="MFF26" s="397"/>
      <c r="MFG26" s="397"/>
      <c r="MFH26" s="397"/>
      <c r="MFI26" s="397"/>
      <c r="MFJ26" s="397"/>
      <c r="MFK26" s="397"/>
      <c r="MFL26" s="397"/>
      <c r="MFM26" s="397"/>
      <c r="MFN26" s="397"/>
      <c r="MFO26" s="397"/>
      <c r="MFP26" s="397"/>
      <c r="MFQ26" s="397"/>
      <c r="MFR26" s="5"/>
      <c r="MFS26" s="5"/>
      <c r="MFT26" s="376"/>
      <c r="MFU26" s="385"/>
      <c r="MFV26" s="385"/>
      <c r="MFW26" s="308"/>
      <c r="MFX26" s="379"/>
      <c r="MFY26" s="380"/>
      <c r="MFZ26" s="313"/>
      <c r="MGA26" s="68"/>
      <c r="MGB26" s="291"/>
      <c r="MGC26" s="68"/>
      <c r="MGD26" s="68"/>
      <c r="MGE26" s="68"/>
      <c r="MGF26" s="112"/>
      <c r="MGG26" s="112"/>
      <c r="MGH26" s="112"/>
      <c r="MHE26" s="5"/>
      <c r="MHF26" s="397"/>
      <c r="MHG26" s="397"/>
      <c r="MHH26" s="397"/>
      <c r="MHI26" s="397"/>
      <c r="MHJ26" s="397"/>
      <c r="MHK26" s="397"/>
      <c r="MHL26" s="397"/>
      <c r="MHM26" s="397"/>
      <c r="MHN26" s="397"/>
      <c r="MHO26" s="397"/>
      <c r="MHP26" s="397"/>
      <c r="MHQ26" s="397"/>
      <c r="MHR26" s="397"/>
      <c r="MHS26" s="397"/>
      <c r="MHT26" s="397"/>
      <c r="MHU26" s="397"/>
      <c r="MHV26" s="397"/>
      <c r="MHW26" s="397"/>
      <c r="MHX26" s="397"/>
      <c r="MHY26" s="397"/>
      <c r="MHZ26" s="5"/>
      <c r="MIA26" s="5"/>
      <c r="MIB26" s="376"/>
      <c r="MIC26" s="385"/>
      <c r="MID26" s="385"/>
      <c r="MIE26" s="308"/>
      <c r="MIF26" s="379"/>
      <c r="MIG26" s="380"/>
      <c r="MIH26" s="313"/>
      <c r="MII26" s="68"/>
      <c r="MIJ26" s="291"/>
      <c r="MIK26" s="68"/>
      <c r="MIL26" s="68"/>
      <c r="MIM26" s="68"/>
      <c r="MIN26" s="112"/>
      <c r="MIO26" s="112"/>
      <c r="MIP26" s="112"/>
      <c r="MJM26" s="5"/>
      <c r="MJN26" s="397"/>
      <c r="MJO26" s="397"/>
      <c r="MJP26" s="397"/>
      <c r="MJQ26" s="397"/>
      <c r="MJR26" s="397"/>
      <c r="MJS26" s="397"/>
      <c r="MJT26" s="397"/>
      <c r="MJU26" s="397"/>
      <c r="MJV26" s="397"/>
      <c r="MJW26" s="397"/>
      <c r="MJX26" s="397"/>
      <c r="MJY26" s="397"/>
      <c r="MJZ26" s="397"/>
      <c r="MKA26" s="397"/>
      <c r="MKB26" s="397"/>
      <c r="MKC26" s="397"/>
      <c r="MKD26" s="397"/>
      <c r="MKE26" s="397"/>
      <c r="MKF26" s="397"/>
      <c r="MKG26" s="397"/>
      <c r="MKH26" s="5"/>
      <c r="MKI26" s="5"/>
      <c r="MKJ26" s="376"/>
      <c r="MKK26" s="385"/>
      <c r="MKL26" s="385"/>
      <c r="MKM26" s="308"/>
      <c r="MKN26" s="379"/>
      <c r="MKO26" s="380"/>
      <c r="MKP26" s="313"/>
      <c r="MKQ26" s="68"/>
      <c r="MKR26" s="291"/>
      <c r="MKS26" s="68"/>
      <c r="MKT26" s="68"/>
      <c r="MKU26" s="68"/>
      <c r="MKV26" s="112"/>
      <c r="MKW26" s="112"/>
      <c r="MKX26" s="112"/>
      <c r="MLU26" s="5"/>
      <c r="MLV26" s="397"/>
      <c r="MLW26" s="397"/>
      <c r="MLX26" s="397"/>
      <c r="MLY26" s="397"/>
      <c r="MLZ26" s="397"/>
      <c r="MMA26" s="397"/>
      <c r="MMB26" s="397"/>
      <c r="MMC26" s="397"/>
      <c r="MMD26" s="397"/>
      <c r="MME26" s="397"/>
      <c r="MMF26" s="397"/>
      <c r="MMG26" s="397"/>
      <c r="MMH26" s="397"/>
      <c r="MMI26" s="397"/>
      <c r="MMJ26" s="397"/>
      <c r="MMK26" s="397"/>
      <c r="MML26" s="397"/>
      <c r="MMM26" s="397"/>
      <c r="MMN26" s="397"/>
      <c r="MMO26" s="397"/>
      <c r="MMP26" s="5"/>
      <c r="MMQ26" s="5"/>
      <c r="MMR26" s="376"/>
      <c r="MMS26" s="385"/>
      <c r="MMT26" s="385"/>
      <c r="MMU26" s="308"/>
      <c r="MMV26" s="379"/>
      <c r="MMW26" s="380"/>
      <c r="MMX26" s="313"/>
      <c r="MMY26" s="68"/>
      <c r="MMZ26" s="291"/>
      <c r="MNA26" s="68"/>
      <c r="MNB26" s="68"/>
      <c r="MNC26" s="68"/>
      <c r="MND26" s="112"/>
      <c r="MNE26" s="112"/>
      <c r="MNF26" s="112"/>
      <c r="MOC26" s="5"/>
      <c r="MOD26" s="397"/>
      <c r="MOE26" s="397"/>
      <c r="MOF26" s="397"/>
      <c r="MOG26" s="397"/>
      <c r="MOH26" s="397"/>
      <c r="MOI26" s="397"/>
      <c r="MOJ26" s="397"/>
      <c r="MOK26" s="397"/>
      <c r="MOL26" s="397"/>
      <c r="MOM26" s="397"/>
      <c r="MON26" s="397"/>
      <c r="MOO26" s="397"/>
      <c r="MOP26" s="397"/>
      <c r="MOQ26" s="397"/>
      <c r="MOR26" s="397"/>
      <c r="MOS26" s="397"/>
      <c r="MOT26" s="397"/>
      <c r="MOU26" s="397"/>
      <c r="MOV26" s="397"/>
      <c r="MOW26" s="397"/>
      <c r="MOX26" s="5"/>
      <c r="MOY26" s="5"/>
      <c r="MOZ26" s="376"/>
      <c r="MPA26" s="385"/>
      <c r="MPB26" s="385"/>
      <c r="MPC26" s="308"/>
      <c r="MPD26" s="379"/>
      <c r="MPE26" s="380"/>
      <c r="MPF26" s="313"/>
      <c r="MPG26" s="68"/>
      <c r="MPH26" s="291"/>
      <c r="MPI26" s="68"/>
      <c r="MPJ26" s="68"/>
      <c r="MPK26" s="68"/>
      <c r="MPL26" s="112"/>
      <c r="MPM26" s="112"/>
      <c r="MPN26" s="112"/>
      <c r="MQK26" s="5"/>
      <c r="MQL26" s="397"/>
      <c r="MQM26" s="397"/>
      <c r="MQN26" s="397"/>
      <c r="MQO26" s="397"/>
      <c r="MQP26" s="397"/>
      <c r="MQQ26" s="397"/>
      <c r="MQR26" s="397"/>
      <c r="MQS26" s="397"/>
      <c r="MQT26" s="397"/>
      <c r="MQU26" s="397"/>
      <c r="MQV26" s="397"/>
      <c r="MQW26" s="397"/>
      <c r="MQX26" s="397"/>
      <c r="MQY26" s="397"/>
      <c r="MQZ26" s="397"/>
      <c r="MRA26" s="397"/>
      <c r="MRB26" s="397"/>
      <c r="MRC26" s="397"/>
      <c r="MRD26" s="397"/>
      <c r="MRE26" s="397"/>
      <c r="MRF26" s="5"/>
      <c r="MRG26" s="5"/>
      <c r="MRH26" s="376"/>
      <c r="MRI26" s="385"/>
      <c r="MRJ26" s="385"/>
      <c r="MRK26" s="308"/>
      <c r="MRL26" s="379"/>
      <c r="MRM26" s="380"/>
      <c r="MRN26" s="313"/>
      <c r="MRO26" s="68"/>
      <c r="MRP26" s="291"/>
      <c r="MRQ26" s="68"/>
      <c r="MRR26" s="68"/>
      <c r="MRS26" s="68"/>
      <c r="MRT26" s="112"/>
      <c r="MRU26" s="112"/>
      <c r="MRV26" s="112"/>
      <c r="MSS26" s="5"/>
      <c r="MST26" s="397"/>
      <c r="MSU26" s="397"/>
      <c r="MSV26" s="397"/>
      <c r="MSW26" s="397"/>
      <c r="MSX26" s="397"/>
      <c r="MSY26" s="397"/>
      <c r="MSZ26" s="397"/>
      <c r="MTA26" s="397"/>
      <c r="MTB26" s="397"/>
      <c r="MTC26" s="397"/>
      <c r="MTD26" s="397"/>
      <c r="MTE26" s="397"/>
      <c r="MTF26" s="397"/>
      <c r="MTG26" s="397"/>
      <c r="MTH26" s="397"/>
      <c r="MTI26" s="397"/>
      <c r="MTJ26" s="397"/>
      <c r="MTK26" s="397"/>
      <c r="MTL26" s="397"/>
      <c r="MTM26" s="397"/>
      <c r="MTN26" s="5"/>
      <c r="MTO26" s="5"/>
      <c r="MTP26" s="376"/>
      <c r="MTQ26" s="385"/>
      <c r="MTR26" s="385"/>
      <c r="MTS26" s="308"/>
      <c r="MTT26" s="379"/>
      <c r="MTU26" s="380"/>
      <c r="MTV26" s="313"/>
      <c r="MTW26" s="68"/>
      <c r="MTX26" s="291"/>
      <c r="MTY26" s="68"/>
      <c r="MTZ26" s="68"/>
      <c r="MUA26" s="68"/>
      <c r="MUB26" s="112"/>
      <c r="MUC26" s="112"/>
      <c r="MUD26" s="112"/>
      <c r="MVA26" s="5"/>
      <c r="MVB26" s="397"/>
      <c r="MVC26" s="397"/>
      <c r="MVD26" s="397"/>
      <c r="MVE26" s="397"/>
      <c r="MVF26" s="397"/>
      <c r="MVG26" s="397"/>
      <c r="MVH26" s="397"/>
      <c r="MVI26" s="397"/>
      <c r="MVJ26" s="397"/>
      <c r="MVK26" s="397"/>
      <c r="MVL26" s="397"/>
      <c r="MVM26" s="397"/>
      <c r="MVN26" s="397"/>
      <c r="MVO26" s="397"/>
      <c r="MVP26" s="397"/>
      <c r="MVQ26" s="397"/>
      <c r="MVR26" s="397"/>
      <c r="MVS26" s="397"/>
      <c r="MVT26" s="397"/>
      <c r="MVU26" s="397"/>
      <c r="MVV26" s="5"/>
      <c r="MVW26" s="5"/>
      <c r="MVX26" s="376"/>
      <c r="MVY26" s="385"/>
      <c r="MVZ26" s="385"/>
      <c r="MWA26" s="308"/>
      <c r="MWB26" s="379"/>
      <c r="MWC26" s="380"/>
      <c r="MWD26" s="313"/>
      <c r="MWE26" s="68"/>
      <c r="MWF26" s="291"/>
      <c r="MWG26" s="68"/>
      <c r="MWH26" s="68"/>
      <c r="MWI26" s="68"/>
      <c r="MWJ26" s="112"/>
      <c r="MWK26" s="112"/>
      <c r="MWL26" s="112"/>
      <c r="MXI26" s="5"/>
      <c r="MXJ26" s="397"/>
      <c r="MXK26" s="397"/>
      <c r="MXL26" s="397"/>
      <c r="MXM26" s="397"/>
      <c r="MXN26" s="397"/>
      <c r="MXO26" s="397"/>
      <c r="MXP26" s="397"/>
      <c r="MXQ26" s="397"/>
      <c r="MXR26" s="397"/>
      <c r="MXS26" s="397"/>
      <c r="MXT26" s="397"/>
      <c r="MXU26" s="397"/>
      <c r="MXV26" s="397"/>
      <c r="MXW26" s="397"/>
      <c r="MXX26" s="397"/>
      <c r="MXY26" s="397"/>
      <c r="MXZ26" s="397"/>
      <c r="MYA26" s="397"/>
      <c r="MYB26" s="397"/>
      <c r="MYC26" s="397"/>
      <c r="MYD26" s="5"/>
      <c r="MYE26" s="5"/>
      <c r="MYF26" s="376"/>
      <c r="MYG26" s="385"/>
      <c r="MYH26" s="385"/>
      <c r="MYI26" s="308"/>
      <c r="MYJ26" s="379"/>
      <c r="MYK26" s="380"/>
      <c r="MYL26" s="313"/>
      <c r="MYM26" s="68"/>
      <c r="MYN26" s="291"/>
      <c r="MYO26" s="68"/>
      <c r="MYP26" s="68"/>
      <c r="MYQ26" s="68"/>
      <c r="MYR26" s="112"/>
      <c r="MYS26" s="112"/>
      <c r="MYT26" s="112"/>
      <c r="MZQ26" s="5"/>
      <c r="MZR26" s="397"/>
      <c r="MZS26" s="397"/>
      <c r="MZT26" s="397"/>
      <c r="MZU26" s="397"/>
      <c r="MZV26" s="397"/>
      <c r="MZW26" s="397"/>
      <c r="MZX26" s="397"/>
      <c r="MZY26" s="397"/>
      <c r="MZZ26" s="397"/>
      <c r="NAA26" s="397"/>
      <c r="NAB26" s="397"/>
      <c r="NAC26" s="397"/>
      <c r="NAD26" s="397"/>
      <c r="NAE26" s="397"/>
      <c r="NAF26" s="397"/>
      <c r="NAG26" s="397"/>
      <c r="NAH26" s="397"/>
      <c r="NAI26" s="397"/>
      <c r="NAJ26" s="397"/>
      <c r="NAK26" s="397"/>
      <c r="NAL26" s="5"/>
      <c r="NAM26" s="5"/>
      <c r="NAN26" s="376"/>
      <c r="NAO26" s="385"/>
      <c r="NAP26" s="385"/>
      <c r="NAQ26" s="308"/>
      <c r="NAR26" s="379"/>
      <c r="NAS26" s="380"/>
      <c r="NAT26" s="313"/>
      <c r="NAU26" s="68"/>
      <c r="NAV26" s="291"/>
      <c r="NAW26" s="68"/>
      <c r="NAX26" s="68"/>
      <c r="NAY26" s="68"/>
      <c r="NAZ26" s="112"/>
      <c r="NBA26" s="112"/>
      <c r="NBB26" s="112"/>
      <c r="NBY26" s="5"/>
      <c r="NBZ26" s="397"/>
      <c r="NCA26" s="397"/>
      <c r="NCB26" s="397"/>
      <c r="NCC26" s="397"/>
      <c r="NCD26" s="397"/>
      <c r="NCE26" s="397"/>
      <c r="NCF26" s="397"/>
      <c r="NCG26" s="397"/>
      <c r="NCH26" s="397"/>
      <c r="NCI26" s="397"/>
      <c r="NCJ26" s="397"/>
      <c r="NCK26" s="397"/>
      <c r="NCL26" s="397"/>
      <c r="NCM26" s="397"/>
      <c r="NCN26" s="397"/>
      <c r="NCO26" s="397"/>
      <c r="NCP26" s="397"/>
      <c r="NCQ26" s="397"/>
      <c r="NCR26" s="397"/>
      <c r="NCS26" s="397"/>
      <c r="NCT26" s="5"/>
      <c r="NCU26" s="5"/>
      <c r="NCV26" s="376"/>
      <c r="NCW26" s="385"/>
      <c r="NCX26" s="385"/>
      <c r="NCY26" s="308"/>
      <c r="NCZ26" s="379"/>
      <c r="NDA26" s="380"/>
      <c r="NDB26" s="313"/>
      <c r="NDC26" s="68"/>
      <c r="NDD26" s="291"/>
      <c r="NDE26" s="68"/>
      <c r="NDF26" s="68"/>
      <c r="NDG26" s="68"/>
      <c r="NDH26" s="112"/>
      <c r="NDI26" s="112"/>
      <c r="NDJ26" s="112"/>
      <c r="NEG26" s="5"/>
      <c r="NEH26" s="397"/>
      <c r="NEI26" s="397"/>
      <c r="NEJ26" s="397"/>
      <c r="NEK26" s="397"/>
      <c r="NEL26" s="397"/>
      <c r="NEM26" s="397"/>
      <c r="NEN26" s="397"/>
      <c r="NEO26" s="397"/>
      <c r="NEP26" s="397"/>
      <c r="NEQ26" s="397"/>
      <c r="NER26" s="397"/>
      <c r="NES26" s="397"/>
      <c r="NET26" s="397"/>
      <c r="NEU26" s="397"/>
      <c r="NEV26" s="397"/>
      <c r="NEW26" s="397"/>
      <c r="NEX26" s="397"/>
      <c r="NEY26" s="397"/>
      <c r="NEZ26" s="397"/>
      <c r="NFA26" s="397"/>
      <c r="NFB26" s="5"/>
      <c r="NFC26" s="5"/>
      <c r="NFD26" s="376"/>
      <c r="NFE26" s="385"/>
      <c r="NFF26" s="385"/>
      <c r="NFG26" s="308"/>
      <c r="NFH26" s="379"/>
      <c r="NFI26" s="380"/>
      <c r="NFJ26" s="313"/>
      <c r="NFK26" s="68"/>
      <c r="NFL26" s="291"/>
      <c r="NFM26" s="68"/>
      <c r="NFN26" s="68"/>
      <c r="NFO26" s="68"/>
      <c r="NFP26" s="112"/>
      <c r="NFQ26" s="112"/>
      <c r="NFR26" s="112"/>
      <c r="NGO26" s="5"/>
      <c r="NGP26" s="397"/>
      <c r="NGQ26" s="397"/>
      <c r="NGR26" s="397"/>
      <c r="NGS26" s="397"/>
      <c r="NGT26" s="397"/>
      <c r="NGU26" s="397"/>
      <c r="NGV26" s="397"/>
      <c r="NGW26" s="397"/>
      <c r="NGX26" s="397"/>
      <c r="NGY26" s="397"/>
      <c r="NGZ26" s="397"/>
      <c r="NHA26" s="397"/>
      <c r="NHB26" s="397"/>
      <c r="NHC26" s="397"/>
      <c r="NHD26" s="397"/>
      <c r="NHE26" s="397"/>
      <c r="NHF26" s="397"/>
      <c r="NHG26" s="397"/>
      <c r="NHH26" s="397"/>
      <c r="NHI26" s="397"/>
      <c r="NHJ26" s="5"/>
      <c r="NHK26" s="5"/>
      <c r="NHL26" s="376"/>
      <c r="NHM26" s="385"/>
      <c r="NHN26" s="385"/>
      <c r="NHO26" s="308"/>
      <c r="NHP26" s="379"/>
      <c r="NHQ26" s="380"/>
      <c r="NHR26" s="313"/>
      <c r="NHS26" s="68"/>
      <c r="NHT26" s="291"/>
      <c r="NHU26" s="68"/>
      <c r="NHV26" s="68"/>
      <c r="NHW26" s="68"/>
      <c r="NHX26" s="112"/>
      <c r="NHY26" s="112"/>
      <c r="NHZ26" s="112"/>
      <c r="NIW26" s="5"/>
      <c r="NIX26" s="397"/>
      <c r="NIY26" s="397"/>
      <c r="NIZ26" s="397"/>
      <c r="NJA26" s="397"/>
      <c r="NJB26" s="397"/>
      <c r="NJC26" s="397"/>
      <c r="NJD26" s="397"/>
      <c r="NJE26" s="397"/>
      <c r="NJF26" s="397"/>
      <c r="NJG26" s="397"/>
      <c r="NJH26" s="397"/>
      <c r="NJI26" s="397"/>
      <c r="NJJ26" s="397"/>
      <c r="NJK26" s="397"/>
      <c r="NJL26" s="397"/>
      <c r="NJM26" s="397"/>
      <c r="NJN26" s="397"/>
      <c r="NJO26" s="397"/>
      <c r="NJP26" s="397"/>
      <c r="NJQ26" s="397"/>
      <c r="NJR26" s="5"/>
      <c r="NJS26" s="5"/>
      <c r="NJT26" s="376"/>
      <c r="NJU26" s="385"/>
      <c r="NJV26" s="385"/>
      <c r="NJW26" s="308"/>
      <c r="NJX26" s="379"/>
      <c r="NJY26" s="380"/>
      <c r="NJZ26" s="313"/>
      <c r="NKA26" s="68"/>
      <c r="NKB26" s="291"/>
      <c r="NKC26" s="68"/>
      <c r="NKD26" s="68"/>
      <c r="NKE26" s="68"/>
      <c r="NKF26" s="112"/>
      <c r="NKG26" s="112"/>
      <c r="NKH26" s="112"/>
      <c r="NLE26" s="5"/>
      <c r="NLF26" s="397"/>
      <c r="NLG26" s="397"/>
      <c r="NLH26" s="397"/>
      <c r="NLI26" s="397"/>
      <c r="NLJ26" s="397"/>
      <c r="NLK26" s="397"/>
      <c r="NLL26" s="397"/>
      <c r="NLM26" s="397"/>
      <c r="NLN26" s="397"/>
      <c r="NLO26" s="397"/>
      <c r="NLP26" s="397"/>
      <c r="NLQ26" s="397"/>
      <c r="NLR26" s="397"/>
      <c r="NLS26" s="397"/>
      <c r="NLT26" s="397"/>
      <c r="NLU26" s="397"/>
      <c r="NLV26" s="397"/>
      <c r="NLW26" s="397"/>
      <c r="NLX26" s="397"/>
      <c r="NLY26" s="397"/>
      <c r="NLZ26" s="5"/>
      <c r="NMA26" s="5"/>
      <c r="NMB26" s="376"/>
      <c r="NMC26" s="385"/>
      <c r="NMD26" s="385"/>
      <c r="NME26" s="308"/>
      <c r="NMF26" s="379"/>
      <c r="NMG26" s="380"/>
      <c r="NMH26" s="313"/>
      <c r="NMI26" s="68"/>
      <c r="NMJ26" s="291"/>
      <c r="NMK26" s="68"/>
      <c r="NML26" s="68"/>
      <c r="NMM26" s="68"/>
      <c r="NMN26" s="112"/>
      <c r="NMO26" s="112"/>
      <c r="NMP26" s="112"/>
      <c r="NNM26" s="5"/>
      <c r="NNN26" s="397"/>
      <c r="NNO26" s="397"/>
      <c r="NNP26" s="397"/>
      <c r="NNQ26" s="397"/>
      <c r="NNR26" s="397"/>
      <c r="NNS26" s="397"/>
      <c r="NNT26" s="397"/>
      <c r="NNU26" s="397"/>
      <c r="NNV26" s="397"/>
      <c r="NNW26" s="397"/>
      <c r="NNX26" s="397"/>
      <c r="NNY26" s="397"/>
      <c r="NNZ26" s="397"/>
      <c r="NOA26" s="397"/>
      <c r="NOB26" s="397"/>
      <c r="NOC26" s="397"/>
      <c r="NOD26" s="397"/>
      <c r="NOE26" s="397"/>
      <c r="NOF26" s="397"/>
      <c r="NOG26" s="397"/>
      <c r="NOH26" s="5"/>
      <c r="NOI26" s="5"/>
      <c r="NOJ26" s="376"/>
      <c r="NOK26" s="385"/>
      <c r="NOL26" s="385"/>
      <c r="NOM26" s="308"/>
      <c r="NON26" s="379"/>
      <c r="NOO26" s="380"/>
      <c r="NOP26" s="313"/>
      <c r="NOQ26" s="68"/>
      <c r="NOR26" s="291"/>
      <c r="NOS26" s="68"/>
      <c r="NOT26" s="68"/>
      <c r="NOU26" s="68"/>
      <c r="NOV26" s="112"/>
      <c r="NOW26" s="112"/>
      <c r="NOX26" s="112"/>
      <c r="NPU26" s="5"/>
      <c r="NPV26" s="397"/>
      <c r="NPW26" s="397"/>
      <c r="NPX26" s="397"/>
      <c r="NPY26" s="397"/>
      <c r="NPZ26" s="397"/>
      <c r="NQA26" s="397"/>
      <c r="NQB26" s="397"/>
      <c r="NQC26" s="397"/>
      <c r="NQD26" s="397"/>
      <c r="NQE26" s="397"/>
      <c r="NQF26" s="397"/>
      <c r="NQG26" s="397"/>
      <c r="NQH26" s="397"/>
      <c r="NQI26" s="397"/>
      <c r="NQJ26" s="397"/>
      <c r="NQK26" s="397"/>
      <c r="NQL26" s="397"/>
      <c r="NQM26" s="397"/>
      <c r="NQN26" s="397"/>
      <c r="NQO26" s="397"/>
      <c r="NQP26" s="5"/>
      <c r="NQQ26" s="5"/>
      <c r="NQR26" s="376"/>
      <c r="NQS26" s="385"/>
      <c r="NQT26" s="385"/>
      <c r="NQU26" s="308"/>
      <c r="NQV26" s="379"/>
      <c r="NQW26" s="380"/>
      <c r="NQX26" s="313"/>
      <c r="NQY26" s="68"/>
      <c r="NQZ26" s="291"/>
      <c r="NRA26" s="68"/>
      <c r="NRB26" s="68"/>
      <c r="NRC26" s="68"/>
      <c r="NRD26" s="112"/>
      <c r="NRE26" s="112"/>
      <c r="NRF26" s="112"/>
      <c r="NSC26" s="5"/>
      <c r="NSD26" s="397"/>
      <c r="NSE26" s="397"/>
      <c r="NSF26" s="397"/>
      <c r="NSG26" s="397"/>
      <c r="NSH26" s="397"/>
      <c r="NSI26" s="397"/>
      <c r="NSJ26" s="397"/>
      <c r="NSK26" s="397"/>
      <c r="NSL26" s="397"/>
      <c r="NSM26" s="397"/>
      <c r="NSN26" s="397"/>
      <c r="NSO26" s="397"/>
      <c r="NSP26" s="397"/>
      <c r="NSQ26" s="397"/>
      <c r="NSR26" s="397"/>
      <c r="NSS26" s="397"/>
      <c r="NST26" s="397"/>
      <c r="NSU26" s="397"/>
      <c r="NSV26" s="397"/>
      <c r="NSW26" s="397"/>
      <c r="NSX26" s="5"/>
      <c r="NSY26" s="5"/>
      <c r="NSZ26" s="376"/>
      <c r="NTA26" s="385"/>
      <c r="NTB26" s="385"/>
      <c r="NTC26" s="308"/>
      <c r="NTD26" s="379"/>
      <c r="NTE26" s="380"/>
      <c r="NTF26" s="313"/>
      <c r="NTG26" s="68"/>
      <c r="NTH26" s="291"/>
      <c r="NTI26" s="68"/>
      <c r="NTJ26" s="68"/>
      <c r="NTK26" s="68"/>
      <c r="NTL26" s="112"/>
      <c r="NTM26" s="112"/>
      <c r="NTN26" s="112"/>
      <c r="NUK26" s="5"/>
      <c r="NUL26" s="397"/>
      <c r="NUM26" s="397"/>
      <c r="NUN26" s="397"/>
      <c r="NUO26" s="397"/>
      <c r="NUP26" s="397"/>
      <c r="NUQ26" s="397"/>
      <c r="NUR26" s="397"/>
      <c r="NUS26" s="397"/>
      <c r="NUT26" s="397"/>
      <c r="NUU26" s="397"/>
      <c r="NUV26" s="397"/>
      <c r="NUW26" s="397"/>
      <c r="NUX26" s="397"/>
      <c r="NUY26" s="397"/>
      <c r="NUZ26" s="397"/>
      <c r="NVA26" s="397"/>
      <c r="NVB26" s="397"/>
      <c r="NVC26" s="397"/>
      <c r="NVD26" s="397"/>
      <c r="NVE26" s="397"/>
      <c r="NVF26" s="5"/>
      <c r="NVG26" s="5"/>
      <c r="NVH26" s="376"/>
      <c r="NVI26" s="385"/>
      <c r="NVJ26" s="385"/>
      <c r="NVK26" s="308"/>
      <c r="NVL26" s="379"/>
      <c r="NVM26" s="380"/>
      <c r="NVN26" s="313"/>
      <c r="NVO26" s="68"/>
      <c r="NVP26" s="291"/>
      <c r="NVQ26" s="68"/>
      <c r="NVR26" s="68"/>
      <c r="NVS26" s="68"/>
      <c r="NVT26" s="112"/>
      <c r="NVU26" s="112"/>
      <c r="NVV26" s="112"/>
      <c r="NWS26" s="5"/>
      <c r="NWT26" s="397"/>
      <c r="NWU26" s="397"/>
      <c r="NWV26" s="397"/>
      <c r="NWW26" s="397"/>
      <c r="NWX26" s="397"/>
      <c r="NWY26" s="397"/>
      <c r="NWZ26" s="397"/>
      <c r="NXA26" s="397"/>
      <c r="NXB26" s="397"/>
      <c r="NXC26" s="397"/>
      <c r="NXD26" s="397"/>
      <c r="NXE26" s="397"/>
      <c r="NXF26" s="397"/>
      <c r="NXG26" s="397"/>
      <c r="NXH26" s="397"/>
      <c r="NXI26" s="397"/>
      <c r="NXJ26" s="397"/>
      <c r="NXK26" s="397"/>
      <c r="NXL26" s="397"/>
      <c r="NXM26" s="397"/>
      <c r="NXN26" s="5"/>
      <c r="NXO26" s="5"/>
      <c r="NXP26" s="376"/>
      <c r="NXQ26" s="385"/>
      <c r="NXR26" s="385"/>
      <c r="NXS26" s="308"/>
      <c r="NXT26" s="379"/>
      <c r="NXU26" s="380"/>
      <c r="NXV26" s="313"/>
      <c r="NXW26" s="68"/>
      <c r="NXX26" s="291"/>
      <c r="NXY26" s="68"/>
      <c r="NXZ26" s="68"/>
      <c r="NYA26" s="68"/>
      <c r="NYB26" s="112"/>
      <c r="NYC26" s="112"/>
      <c r="NYD26" s="112"/>
      <c r="NZA26" s="5"/>
      <c r="NZB26" s="397"/>
      <c r="NZC26" s="397"/>
      <c r="NZD26" s="397"/>
      <c r="NZE26" s="397"/>
      <c r="NZF26" s="397"/>
      <c r="NZG26" s="397"/>
      <c r="NZH26" s="397"/>
      <c r="NZI26" s="397"/>
      <c r="NZJ26" s="397"/>
      <c r="NZK26" s="397"/>
      <c r="NZL26" s="397"/>
      <c r="NZM26" s="397"/>
      <c r="NZN26" s="397"/>
      <c r="NZO26" s="397"/>
      <c r="NZP26" s="397"/>
      <c r="NZQ26" s="397"/>
      <c r="NZR26" s="397"/>
      <c r="NZS26" s="397"/>
      <c r="NZT26" s="397"/>
      <c r="NZU26" s="397"/>
      <c r="NZV26" s="5"/>
      <c r="NZW26" s="5"/>
      <c r="NZX26" s="376"/>
      <c r="NZY26" s="385"/>
      <c r="NZZ26" s="385"/>
      <c r="OAA26" s="308"/>
      <c r="OAB26" s="379"/>
      <c r="OAC26" s="380"/>
      <c r="OAD26" s="313"/>
      <c r="OAE26" s="68"/>
      <c r="OAF26" s="291"/>
      <c r="OAG26" s="68"/>
      <c r="OAH26" s="68"/>
      <c r="OAI26" s="68"/>
      <c r="OAJ26" s="112"/>
      <c r="OAK26" s="112"/>
      <c r="OAL26" s="112"/>
      <c r="OBI26" s="5"/>
      <c r="OBJ26" s="397"/>
      <c r="OBK26" s="397"/>
      <c r="OBL26" s="397"/>
      <c r="OBM26" s="397"/>
      <c r="OBN26" s="397"/>
      <c r="OBO26" s="397"/>
      <c r="OBP26" s="397"/>
      <c r="OBQ26" s="397"/>
      <c r="OBR26" s="397"/>
      <c r="OBS26" s="397"/>
      <c r="OBT26" s="397"/>
      <c r="OBU26" s="397"/>
      <c r="OBV26" s="397"/>
      <c r="OBW26" s="397"/>
      <c r="OBX26" s="397"/>
      <c r="OBY26" s="397"/>
      <c r="OBZ26" s="397"/>
      <c r="OCA26" s="397"/>
      <c r="OCB26" s="397"/>
      <c r="OCC26" s="397"/>
      <c r="OCD26" s="5"/>
      <c r="OCE26" s="5"/>
      <c r="OCF26" s="376"/>
      <c r="OCG26" s="385"/>
      <c r="OCH26" s="385"/>
      <c r="OCI26" s="308"/>
      <c r="OCJ26" s="379"/>
      <c r="OCK26" s="380"/>
      <c r="OCL26" s="313"/>
      <c r="OCM26" s="68"/>
      <c r="OCN26" s="291"/>
      <c r="OCO26" s="68"/>
      <c r="OCP26" s="68"/>
      <c r="OCQ26" s="68"/>
      <c r="OCR26" s="112"/>
      <c r="OCS26" s="112"/>
      <c r="OCT26" s="112"/>
      <c r="ODQ26" s="5"/>
      <c r="ODR26" s="397"/>
      <c r="ODS26" s="397"/>
      <c r="ODT26" s="397"/>
      <c r="ODU26" s="397"/>
      <c r="ODV26" s="397"/>
      <c r="ODW26" s="397"/>
      <c r="ODX26" s="397"/>
      <c r="ODY26" s="397"/>
      <c r="ODZ26" s="397"/>
      <c r="OEA26" s="397"/>
      <c r="OEB26" s="397"/>
      <c r="OEC26" s="397"/>
      <c r="OED26" s="397"/>
      <c r="OEE26" s="397"/>
      <c r="OEF26" s="397"/>
      <c r="OEG26" s="397"/>
      <c r="OEH26" s="397"/>
      <c r="OEI26" s="397"/>
      <c r="OEJ26" s="397"/>
      <c r="OEK26" s="397"/>
      <c r="OEL26" s="5"/>
      <c r="OEM26" s="5"/>
      <c r="OEN26" s="376"/>
      <c r="OEO26" s="385"/>
      <c r="OEP26" s="385"/>
      <c r="OEQ26" s="308"/>
      <c r="OER26" s="379"/>
      <c r="OES26" s="380"/>
      <c r="OET26" s="313"/>
      <c r="OEU26" s="68"/>
      <c r="OEV26" s="291"/>
      <c r="OEW26" s="68"/>
      <c r="OEX26" s="68"/>
      <c r="OEY26" s="68"/>
      <c r="OEZ26" s="112"/>
      <c r="OFA26" s="112"/>
      <c r="OFB26" s="112"/>
      <c r="OFY26" s="5"/>
      <c r="OFZ26" s="397"/>
      <c r="OGA26" s="397"/>
      <c r="OGB26" s="397"/>
      <c r="OGC26" s="397"/>
      <c r="OGD26" s="397"/>
      <c r="OGE26" s="397"/>
      <c r="OGF26" s="397"/>
      <c r="OGG26" s="397"/>
      <c r="OGH26" s="397"/>
      <c r="OGI26" s="397"/>
      <c r="OGJ26" s="397"/>
      <c r="OGK26" s="397"/>
      <c r="OGL26" s="397"/>
      <c r="OGM26" s="397"/>
      <c r="OGN26" s="397"/>
      <c r="OGO26" s="397"/>
      <c r="OGP26" s="397"/>
      <c r="OGQ26" s="397"/>
      <c r="OGR26" s="397"/>
      <c r="OGS26" s="397"/>
      <c r="OGT26" s="5"/>
      <c r="OGU26" s="5"/>
      <c r="OGV26" s="376"/>
      <c r="OGW26" s="385"/>
      <c r="OGX26" s="385"/>
      <c r="OGY26" s="308"/>
      <c r="OGZ26" s="379"/>
      <c r="OHA26" s="380"/>
      <c r="OHB26" s="313"/>
      <c r="OHC26" s="68"/>
      <c r="OHD26" s="291"/>
      <c r="OHE26" s="68"/>
      <c r="OHF26" s="68"/>
      <c r="OHG26" s="68"/>
      <c r="OHH26" s="112"/>
      <c r="OHI26" s="112"/>
      <c r="OHJ26" s="112"/>
      <c r="OIG26" s="5"/>
      <c r="OIH26" s="397"/>
      <c r="OII26" s="397"/>
      <c r="OIJ26" s="397"/>
      <c r="OIK26" s="397"/>
      <c r="OIL26" s="397"/>
      <c r="OIM26" s="397"/>
      <c r="OIN26" s="397"/>
      <c r="OIO26" s="397"/>
      <c r="OIP26" s="397"/>
      <c r="OIQ26" s="397"/>
      <c r="OIR26" s="397"/>
      <c r="OIS26" s="397"/>
      <c r="OIT26" s="397"/>
      <c r="OIU26" s="397"/>
      <c r="OIV26" s="397"/>
      <c r="OIW26" s="397"/>
      <c r="OIX26" s="397"/>
      <c r="OIY26" s="397"/>
      <c r="OIZ26" s="397"/>
      <c r="OJA26" s="397"/>
      <c r="OJB26" s="5"/>
      <c r="OJC26" s="5"/>
      <c r="OJD26" s="376"/>
      <c r="OJE26" s="385"/>
      <c r="OJF26" s="385"/>
      <c r="OJG26" s="308"/>
      <c r="OJH26" s="379"/>
      <c r="OJI26" s="380"/>
      <c r="OJJ26" s="313"/>
      <c r="OJK26" s="68"/>
      <c r="OJL26" s="291"/>
      <c r="OJM26" s="68"/>
      <c r="OJN26" s="68"/>
      <c r="OJO26" s="68"/>
      <c r="OJP26" s="112"/>
      <c r="OJQ26" s="112"/>
      <c r="OJR26" s="112"/>
      <c r="OKO26" s="5"/>
      <c r="OKP26" s="397"/>
      <c r="OKQ26" s="397"/>
      <c r="OKR26" s="397"/>
      <c r="OKS26" s="397"/>
      <c r="OKT26" s="397"/>
      <c r="OKU26" s="397"/>
      <c r="OKV26" s="397"/>
      <c r="OKW26" s="397"/>
      <c r="OKX26" s="397"/>
      <c r="OKY26" s="397"/>
      <c r="OKZ26" s="397"/>
      <c r="OLA26" s="397"/>
      <c r="OLB26" s="397"/>
      <c r="OLC26" s="397"/>
      <c r="OLD26" s="397"/>
      <c r="OLE26" s="397"/>
      <c r="OLF26" s="397"/>
      <c r="OLG26" s="397"/>
      <c r="OLH26" s="397"/>
      <c r="OLI26" s="397"/>
      <c r="OLJ26" s="5"/>
      <c r="OLK26" s="5"/>
      <c r="OLL26" s="376"/>
      <c r="OLM26" s="385"/>
      <c r="OLN26" s="385"/>
      <c r="OLO26" s="308"/>
      <c r="OLP26" s="379"/>
      <c r="OLQ26" s="380"/>
      <c r="OLR26" s="313"/>
      <c r="OLS26" s="68"/>
      <c r="OLT26" s="291"/>
      <c r="OLU26" s="68"/>
      <c r="OLV26" s="68"/>
      <c r="OLW26" s="68"/>
      <c r="OLX26" s="112"/>
      <c r="OLY26" s="112"/>
      <c r="OLZ26" s="112"/>
      <c r="OMW26" s="5"/>
      <c r="OMX26" s="397"/>
      <c r="OMY26" s="397"/>
      <c r="OMZ26" s="397"/>
      <c r="ONA26" s="397"/>
      <c r="ONB26" s="397"/>
      <c r="ONC26" s="397"/>
      <c r="OND26" s="397"/>
      <c r="ONE26" s="397"/>
      <c r="ONF26" s="397"/>
      <c r="ONG26" s="397"/>
      <c r="ONH26" s="397"/>
      <c r="ONI26" s="397"/>
      <c r="ONJ26" s="397"/>
      <c r="ONK26" s="397"/>
      <c r="ONL26" s="397"/>
      <c r="ONM26" s="397"/>
      <c r="ONN26" s="397"/>
      <c r="ONO26" s="397"/>
      <c r="ONP26" s="397"/>
      <c r="ONQ26" s="397"/>
      <c r="ONR26" s="5"/>
      <c r="ONS26" s="5"/>
      <c r="ONT26" s="376"/>
      <c r="ONU26" s="385"/>
      <c r="ONV26" s="385"/>
      <c r="ONW26" s="308"/>
      <c r="ONX26" s="379"/>
      <c r="ONY26" s="380"/>
      <c r="ONZ26" s="313"/>
      <c r="OOA26" s="68"/>
      <c r="OOB26" s="291"/>
      <c r="OOC26" s="68"/>
      <c r="OOD26" s="68"/>
      <c r="OOE26" s="68"/>
      <c r="OOF26" s="112"/>
      <c r="OOG26" s="112"/>
      <c r="OOH26" s="112"/>
      <c r="OPE26" s="5"/>
      <c r="OPF26" s="397"/>
      <c r="OPG26" s="397"/>
      <c r="OPH26" s="397"/>
      <c r="OPI26" s="397"/>
      <c r="OPJ26" s="397"/>
      <c r="OPK26" s="397"/>
      <c r="OPL26" s="397"/>
      <c r="OPM26" s="397"/>
      <c r="OPN26" s="397"/>
      <c r="OPO26" s="397"/>
      <c r="OPP26" s="397"/>
      <c r="OPQ26" s="397"/>
      <c r="OPR26" s="397"/>
      <c r="OPS26" s="397"/>
      <c r="OPT26" s="397"/>
      <c r="OPU26" s="397"/>
      <c r="OPV26" s="397"/>
      <c r="OPW26" s="397"/>
      <c r="OPX26" s="397"/>
      <c r="OPY26" s="397"/>
      <c r="OPZ26" s="5"/>
      <c r="OQA26" s="5"/>
      <c r="OQB26" s="376"/>
      <c r="OQC26" s="385"/>
      <c r="OQD26" s="385"/>
      <c r="OQE26" s="308"/>
      <c r="OQF26" s="379"/>
      <c r="OQG26" s="380"/>
      <c r="OQH26" s="313"/>
      <c r="OQI26" s="68"/>
      <c r="OQJ26" s="291"/>
      <c r="OQK26" s="68"/>
      <c r="OQL26" s="68"/>
      <c r="OQM26" s="68"/>
      <c r="OQN26" s="112"/>
      <c r="OQO26" s="112"/>
      <c r="OQP26" s="112"/>
      <c r="ORM26" s="5"/>
      <c r="ORN26" s="397"/>
      <c r="ORO26" s="397"/>
      <c r="ORP26" s="397"/>
      <c r="ORQ26" s="397"/>
      <c r="ORR26" s="397"/>
      <c r="ORS26" s="397"/>
      <c r="ORT26" s="397"/>
      <c r="ORU26" s="397"/>
      <c r="ORV26" s="397"/>
      <c r="ORW26" s="397"/>
      <c r="ORX26" s="397"/>
      <c r="ORY26" s="397"/>
      <c r="ORZ26" s="397"/>
      <c r="OSA26" s="397"/>
      <c r="OSB26" s="397"/>
      <c r="OSC26" s="397"/>
      <c r="OSD26" s="397"/>
      <c r="OSE26" s="397"/>
      <c r="OSF26" s="397"/>
      <c r="OSG26" s="397"/>
      <c r="OSH26" s="5"/>
      <c r="OSI26" s="5"/>
      <c r="OSJ26" s="376"/>
      <c r="OSK26" s="385"/>
      <c r="OSL26" s="385"/>
      <c r="OSM26" s="308"/>
      <c r="OSN26" s="379"/>
      <c r="OSO26" s="380"/>
      <c r="OSP26" s="313"/>
      <c r="OSQ26" s="68"/>
      <c r="OSR26" s="291"/>
      <c r="OSS26" s="68"/>
      <c r="OST26" s="68"/>
      <c r="OSU26" s="68"/>
      <c r="OSV26" s="112"/>
      <c r="OSW26" s="112"/>
      <c r="OSX26" s="112"/>
      <c r="OTU26" s="5"/>
      <c r="OTV26" s="397"/>
      <c r="OTW26" s="397"/>
      <c r="OTX26" s="397"/>
      <c r="OTY26" s="397"/>
      <c r="OTZ26" s="397"/>
      <c r="OUA26" s="397"/>
      <c r="OUB26" s="397"/>
      <c r="OUC26" s="397"/>
      <c r="OUD26" s="397"/>
      <c r="OUE26" s="397"/>
      <c r="OUF26" s="397"/>
      <c r="OUG26" s="397"/>
      <c r="OUH26" s="397"/>
      <c r="OUI26" s="397"/>
      <c r="OUJ26" s="397"/>
      <c r="OUK26" s="397"/>
      <c r="OUL26" s="397"/>
      <c r="OUM26" s="397"/>
      <c r="OUN26" s="397"/>
      <c r="OUO26" s="397"/>
      <c r="OUP26" s="5"/>
      <c r="OUQ26" s="5"/>
      <c r="OUR26" s="376"/>
      <c r="OUS26" s="385"/>
      <c r="OUT26" s="385"/>
      <c r="OUU26" s="308"/>
      <c r="OUV26" s="379"/>
      <c r="OUW26" s="380"/>
      <c r="OUX26" s="313"/>
      <c r="OUY26" s="68"/>
      <c r="OUZ26" s="291"/>
      <c r="OVA26" s="68"/>
      <c r="OVB26" s="68"/>
      <c r="OVC26" s="68"/>
      <c r="OVD26" s="112"/>
      <c r="OVE26" s="112"/>
      <c r="OVF26" s="112"/>
      <c r="OWC26" s="5"/>
      <c r="OWD26" s="397"/>
      <c r="OWE26" s="397"/>
      <c r="OWF26" s="397"/>
      <c r="OWG26" s="397"/>
      <c r="OWH26" s="397"/>
      <c r="OWI26" s="397"/>
      <c r="OWJ26" s="397"/>
      <c r="OWK26" s="397"/>
      <c r="OWL26" s="397"/>
      <c r="OWM26" s="397"/>
      <c r="OWN26" s="397"/>
      <c r="OWO26" s="397"/>
      <c r="OWP26" s="397"/>
      <c r="OWQ26" s="397"/>
      <c r="OWR26" s="397"/>
      <c r="OWS26" s="397"/>
      <c r="OWT26" s="397"/>
      <c r="OWU26" s="397"/>
      <c r="OWV26" s="397"/>
      <c r="OWW26" s="397"/>
      <c r="OWX26" s="5"/>
      <c r="OWY26" s="5"/>
      <c r="OWZ26" s="376"/>
      <c r="OXA26" s="385"/>
      <c r="OXB26" s="385"/>
      <c r="OXC26" s="308"/>
      <c r="OXD26" s="379"/>
      <c r="OXE26" s="380"/>
      <c r="OXF26" s="313"/>
      <c r="OXG26" s="68"/>
      <c r="OXH26" s="291"/>
      <c r="OXI26" s="68"/>
      <c r="OXJ26" s="68"/>
      <c r="OXK26" s="68"/>
      <c r="OXL26" s="112"/>
      <c r="OXM26" s="112"/>
      <c r="OXN26" s="112"/>
      <c r="OYK26" s="5"/>
      <c r="OYL26" s="397"/>
      <c r="OYM26" s="397"/>
      <c r="OYN26" s="397"/>
      <c r="OYO26" s="397"/>
      <c r="OYP26" s="397"/>
      <c r="OYQ26" s="397"/>
      <c r="OYR26" s="397"/>
      <c r="OYS26" s="397"/>
      <c r="OYT26" s="397"/>
      <c r="OYU26" s="397"/>
      <c r="OYV26" s="397"/>
      <c r="OYW26" s="397"/>
      <c r="OYX26" s="397"/>
      <c r="OYY26" s="397"/>
      <c r="OYZ26" s="397"/>
      <c r="OZA26" s="397"/>
      <c r="OZB26" s="397"/>
      <c r="OZC26" s="397"/>
      <c r="OZD26" s="397"/>
      <c r="OZE26" s="397"/>
      <c r="OZF26" s="5"/>
      <c r="OZG26" s="5"/>
      <c r="OZH26" s="376"/>
      <c r="OZI26" s="385"/>
      <c r="OZJ26" s="385"/>
      <c r="OZK26" s="308"/>
      <c r="OZL26" s="379"/>
      <c r="OZM26" s="380"/>
      <c r="OZN26" s="313"/>
      <c r="OZO26" s="68"/>
      <c r="OZP26" s="291"/>
      <c r="OZQ26" s="68"/>
      <c r="OZR26" s="68"/>
      <c r="OZS26" s="68"/>
      <c r="OZT26" s="112"/>
      <c r="OZU26" s="112"/>
      <c r="OZV26" s="112"/>
      <c r="PAS26" s="5"/>
      <c r="PAT26" s="397"/>
      <c r="PAU26" s="397"/>
      <c r="PAV26" s="397"/>
      <c r="PAW26" s="397"/>
      <c r="PAX26" s="397"/>
      <c r="PAY26" s="397"/>
      <c r="PAZ26" s="397"/>
      <c r="PBA26" s="397"/>
      <c r="PBB26" s="397"/>
      <c r="PBC26" s="397"/>
      <c r="PBD26" s="397"/>
      <c r="PBE26" s="397"/>
      <c r="PBF26" s="397"/>
      <c r="PBG26" s="397"/>
      <c r="PBH26" s="397"/>
      <c r="PBI26" s="397"/>
      <c r="PBJ26" s="397"/>
      <c r="PBK26" s="397"/>
      <c r="PBL26" s="397"/>
      <c r="PBM26" s="397"/>
      <c r="PBN26" s="5"/>
      <c r="PBO26" s="5"/>
      <c r="PBP26" s="376"/>
      <c r="PBQ26" s="385"/>
      <c r="PBR26" s="385"/>
      <c r="PBS26" s="308"/>
      <c r="PBT26" s="379"/>
      <c r="PBU26" s="380"/>
      <c r="PBV26" s="313"/>
      <c r="PBW26" s="68"/>
      <c r="PBX26" s="291"/>
      <c r="PBY26" s="68"/>
      <c r="PBZ26" s="68"/>
      <c r="PCA26" s="68"/>
      <c r="PCB26" s="112"/>
      <c r="PCC26" s="112"/>
      <c r="PCD26" s="112"/>
      <c r="PDA26" s="5"/>
      <c r="PDB26" s="397"/>
      <c r="PDC26" s="397"/>
      <c r="PDD26" s="397"/>
      <c r="PDE26" s="397"/>
      <c r="PDF26" s="397"/>
      <c r="PDG26" s="397"/>
      <c r="PDH26" s="397"/>
      <c r="PDI26" s="397"/>
      <c r="PDJ26" s="397"/>
      <c r="PDK26" s="397"/>
      <c r="PDL26" s="397"/>
      <c r="PDM26" s="397"/>
      <c r="PDN26" s="397"/>
      <c r="PDO26" s="397"/>
      <c r="PDP26" s="397"/>
      <c r="PDQ26" s="397"/>
      <c r="PDR26" s="397"/>
      <c r="PDS26" s="397"/>
      <c r="PDT26" s="397"/>
      <c r="PDU26" s="397"/>
      <c r="PDV26" s="5"/>
      <c r="PDW26" s="5"/>
      <c r="PDX26" s="376"/>
      <c r="PDY26" s="385"/>
      <c r="PDZ26" s="385"/>
      <c r="PEA26" s="308"/>
      <c r="PEB26" s="379"/>
      <c r="PEC26" s="380"/>
      <c r="PED26" s="313"/>
      <c r="PEE26" s="68"/>
      <c r="PEF26" s="291"/>
      <c r="PEG26" s="68"/>
      <c r="PEH26" s="68"/>
      <c r="PEI26" s="68"/>
      <c r="PEJ26" s="112"/>
      <c r="PEK26" s="112"/>
      <c r="PEL26" s="112"/>
      <c r="PFI26" s="5"/>
      <c r="PFJ26" s="397"/>
      <c r="PFK26" s="397"/>
      <c r="PFL26" s="397"/>
      <c r="PFM26" s="397"/>
      <c r="PFN26" s="397"/>
      <c r="PFO26" s="397"/>
      <c r="PFP26" s="397"/>
      <c r="PFQ26" s="397"/>
      <c r="PFR26" s="397"/>
      <c r="PFS26" s="397"/>
      <c r="PFT26" s="397"/>
      <c r="PFU26" s="397"/>
      <c r="PFV26" s="397"/>
      <c r="PFW26" s="397"/>
      <c r="PFX26" s="397"/>
      <c r="PFY26" s="397"/>
      <c r="PFZ26" s="397"/>
      <c r="PGA26" s="397"/>
      <c r="PGB26" s="397"/>
      <c r="PGC26" s="397"/>
      <c r="PGD26" s="5"/>
      <c r="PGE26" s="5"/>
      <c r="PGF26" s="376"/>
      <c r="PGG26" s="385"/>
      <c r="PGH26" s="385"/>
      <c r="PGI26" s="308"/>
      <c r="PGJ26" s="379"/>
      <c r="PGK26" s="380"/>
      <c r="PGL26" s="313"/>
      <c r="PGM26" s="68"/>
      <c r="PGN26" s="291"/>
      <c r="PGO26" s="68"/>
      <c r="PGP26" s="68"/>
      <c r="PGQ26" s="68"/>
      <c r="PGR26" s="112"/>
      <c r="PGS26" s="112"/>
      <c r="PGT26" s="112"/>
      <c r="PHQ26" s="5"/>
      <c r="PHR26" s="397"/>
      <c r="PHS26" s="397"/>
      <c r="PHT26" s="397"/>
      <c r="PHU26" s="397"/>
      <c r="PHV26" s="397"/>
      <c r="PHW26" s="397"/>
      <c r="PHX26" s="397"/>
      <c r="PHY26" s="397"/>
      <c r="PHZ26" s="397"/>
      <c r="PIA26" s="397"/>
      <c r="PIB26" s="397"/>
      <c r="PIC26" s="397"/>
      <c r="PID26" s="397"/>
      <c r="PIE26" s="397"/>
      <c r="PIF26" s="397"/>
      <c r="PIG26" s="397"/>
      <c r="PIH26" s="397"/>
      <c r="PII26" s="397"/>
      <c r="PIJ26" s="397"/>
      <c r="PIK26" s="397"/>
      <c r="PIL26" s="5"/>
      <c r="PIM26" s="5"/>
      <c r="PIN26" s="376"/>
      <c r="PIO26" s="385"/>
      <c r="PIP26" s="385"/>
      <c r="PIQ26" s="308"/>
      <c r="PIR26" s="379"/>
      <c r="PIS26" s="380"/>
      <c r="PIT26" s="313"/>
      <c r="PIU26" s="68"/>
      <c r="PIV26" s="291"/>
      <c r="PIW26" s="68"/>
      <c r="PIX26" s="68"/>
      <c r="PIY26" s="68"/>
      <c r="PIZ26" s="112"/>
      <c r="PJA26" s="112"/>
      <c r="PJB26" s="112"/>
      <c r="PJY26" s="5"/>
      <c r="PJZ26" s="397"/>
      <c r="PKA26" s="397"/>
      <c r="PKB26" s="397"/>
      <c r="PKC26" s="397"/>
      <c r="PKD26" s="397"/>
      <c r="PKE26" s="397"/>
      <c r="PKF26" s="397"/>
      <c r="PKG26" s="397"/>
      <c r="PKH26" s="397"/>
      <c r="PKI26" s="397"/>
      <c r="PKJ26" s="397"/>
      <c r="PKK26" s="397"/>
      <c r="PKL26" s="397"/>
      <c r="PKM26" s="397"/>
      <c r="PKN26" s="397"/>
      <c r="PKO26" s="397"/>
      <c r="PKP26" s="397"/>
      <c r="PKQ26" s="397"/>
      <c r="PKR26" s="397"/>
      <c r="PKS26" s="397"/>
      <c r="PKT26" s="5"/>
      <c r="PKU26" s="5"/>
      <c r="PKV26" s="376"/>
      <c r="PKW26" s="385"/>
      <c r="PKX26" s="385"/>
      <c r="PKY26" s="308"/>
      <c r="PKZ26" s="379"/>
      <c r="PLA26" s="380"/>
      <c r="PLB26" s="313"/>
      <c r="PLC26" s="68"/>
      <c r="PLD26" s="291"/>
      <c r="PLE26" s="68"/>
      <c r="PLF26" s="68"/>
      <c r="PLG26" s="68"/>
      <c r="PLH26" s="112"/>
      <c r="PLI26" s="112"/>
      <c r="PLJ26" s="112"/>
      <c r="PMG26" s="5"/>
      <c r="PMH26" s="397"/>
      <c r="PMI26" s="397"/>
      <c r="PMJ26" s="397"/>
      <c r="PMK26" s="397"/>
      <c r="PML26" s="397"/>
      <c r="PMM26" s="397"/>
      <c r="PMN26" s="397"/>
      <c r="PMO26" s="397"/>
      <c r="PMP26" s="397"/>
      <c r="PMQ26" s="397"/>
      <c r="PMR26" s="397"/>
      <c r="PMS26" s="397"/>
      <c r="PMT26" s="397"/>
      <c r="PMU26" s="397"/>
      <c r="PMV26" s="397"/>
      <c r="PMW26" s="397"/>
      <c r="PMX26" s="397"/>
      <c r="PMY26" s="397"/>
      <c r="PMZ26" s="397"/>
      <c r="PNA26" s="397"/>
      <c r="PNB26" s="5"/>
      <c r="PNC26" s="5"/>
      <c r="PND26" s="376"/>
      <c r="PNE26" s="385"/>
      <c r="PNF26" s="385"/>
      <c r="PNG26" s="308"/>
      <c r="PNH26" s="379"/>
      <c r="PNI26" s="380"/>
      <c r="PNJ26" s="313"/>
      <c r="PNK26" s="68"/>
      <c r="PNL26" s="291"/>
      <c r="PNM26" s="68"/>
      <c r="PNN26" s="68"/>
      <c r="PNO26" s="68"/>
      <c r="PNP26" s="112"/>
      <c r="PNQ26" s="112"/>
      <c r="PNR26" s="112"/>
      <c r="POO26" s="5"/>
      <c r="POP26" s="397"/>
      <c r="POQ26" s="397"/>
      <c r="POR26" s="397"/>
      <c r="POS26" s="397"/>
      <c r="POT26" s="397"/>
      <c r="POU26" s="397"/>
      <c r="POV26" s="397"/>
      <c r="POW26" s="397"/>
      <c r="POX26" s="397"/>
      <c r="POY26" s="397"/>
      <c r="POZ26" s="397"/>
      <c r="PPA26" s="397"/>
      <c r="PPB26" s="397"/>
      <c r="PPC26" s="397"/>
      <c r="PPD26" s="397"/>
      <c r="PPE26" s="397"/>
      <c r="PPF26" s="397"/>
      <c r="PPG26" s="397"/>
      <c r="PPH26" s="397"/>
      <c r="PPI26" s="397"/>
      <c r="PPJ26" s="5"/>
      <c r="PPK26" s="5"/>
      <c r="PPL26" s="376"/>
      <c r="PPM26" s="385"/>
      <c r="PPN26" s="385"/>
      <c r="PPO26" s="308"/>
      <c r="PPP26" s="379"/>
      <c r="PPQ26" s="380"/>
      <c r="PPR26" s="313"/>
      <c r="PPS26" s="68"/>
      <c r="PPT26" s="291"/>
      <c r="PPU26" s="68"/>
      <c r="PPV26" s="68"/>
      <c r="PPW26" s="68"/>
      <c r="PPX26" s="112"/>
      <c r="PPY26" s="112"/>
      <c r="PPZ26" s="112"/>
      <c r="PQW26" s="5"/>
      <c r="PQX26" s="397"/>
      <c r="PQY26" s="397"/>
      <c r="PQZ26" s="397"/>
      <c r="PRA26" s="397"/>
      <c r="PRB26" s="397"/>
      <c r="PRC26" s="397"/>
      <c r="PRD26" s="397"/>
      <c r="PRE26" s="397"/>
      <c r="PRF26" s="397"/>
      <c r="PRG26" s="397"/>
      <c r="PRH26" s="397"/>
      <c r="PRI26" s="397"/>
      <c r="PRJ26" s="397"/>
      <c r="PRK26" s="397"/>
      <c r="PRL26" s="397"/>
      <c r="PRM26" s="397"/>
      <c r="PRN26" s="397"/>
      <c r="PRO26" s="397"/>
      <c r="PRP26" s="397"/>
      <c r="PRQ26" s="397"/>
      <c r="PRR26" s="5"/>
      <c r="PRS26" s="5"/>
      <c r="PRT26" s="376"/>
      <c r="PRU26" s="385"/>
      <c r="PRV26" s="385"/>
      <c r="PRW26" s="308"/>
      <c r="PRX26" s="379"/>
      <c r="PRY26" s="380"/>
      <c r="PRZ26" s="313"/>
      <c r="PSA26" s="68"/>
      <c r="PSB26" s="291"/>
      <c r="PSC26" s="68"/>
      <c r="PSD26" s="68"/>
      <c r="PSE26" s="68"/>
      <c r="PSF26" s="112"/>
      <c r="PSG26" s="112"/>
      <c r="PSH26" s="112"/>
      <c r="PTE26" s="5"/>
      <c r="PTF26" s="397"/>
      <c r="PTG26" s="397"/>
      <c r="PTH26" s="397"/>
      <c r="PTI26" s="397"/>
      <c r="PTJ26" s="397"/>
      <c r="PTK26" s="397"/>
      <c r="PTL26" s="397"/>
      <c r="PTM26" s="397"/>
      <c r="PTN26" s="397"/>
      <c r="PTO26" s="397"/>
      <c r="PTP26" s="397"/>
      <c r="PTQ26" s="397"/>
      <c r="PTR26" s="397"/>
      <c r="PTS26" s="397"/>
      <c r="PTT26" s="397"/>
      <c r="PTU26" s="397"/>
      <c r="PTV26" s="397"/>
      <c r="PTW26" s="397"/>
      <c r="PTX26" s="397"/>
      <c r="PTY26" s="397"/>
      <c r="PTZ26" s="5"/>
      <c r="PUA26" s="5"/>
      <c r="PUB26" s="376"/>
      <c r="PUC26" s="385"/>
      <c r="PUD26" s="385"/>
      <c r="PUE26" s="308"/>
      <c r="PUF26" s="379"/>
      <c r="PUG26" s="380"/>
      <c r="PUH26" s="313"/>
      <c r="PUI26" s="68"/>
      <c r="PUJ26" s="291"/>
      <c r="PUK26" s="68"/>
      <c r="PUL26" s="68"/>
      <c r="PUM26" s="68"/>
      <c r="PUN26" s="112"/>
      <c r="PUO26" s="112"/>
      <c r="PUP26" s="112"/>
      <c r="PVM26" s="5"/>
      <c r="PVN26" s="397"/>
      <c r="PVO26" s="397"/>
      <c r="PVP26" s="397"/>
      <c r="PVQ26" s="397"/>
      <c r="PVR26" s="397"/>
      <c r="PVS26" s="397"/>
      <c r="PVT26" s="397"/>
      <c r="PVU26" s="397"/>
      <c r="PVV26" s="397"/>
      <c r="PVW26" s="397"/>
      <c r="PVX26" s="397"/>
      <c r="PVY26" s="397"/>
      <c r="PVZ26" s="397"/>
      <c r="PWA26" s="397"/>
      <c r="PWB26" s="397"/>
      <c r="PWC26" s="397"/>
      <c r="PWD26" s="397"/>
      <c r="PWE26" s="397"/>
      <c r="PWF26" s="397"/>
      <c r="PWG26" s="397"/>
      <c r="PWH26" s="5"/>
      <c r="PWI26" s="5"/>
      <c r="PWJ26" s="376"/>
      <c r="PWK26" s="385"/>
      <c r="PWL26" s="385"/>
      <c r="PWM26" s="308"/>
      <c r="PWN26" s="379"/>
      <c r="PWO26" s="380"/>
      <c r="PWP26" s="313"/>
      <c r="PWQ26" s="68"/>
      <c r="PWR26" s="291"/>
      <c r="PWS26" s="68"/>
      <c r="PWT26" s="68"/>
      <c r="PWU26" s="68"/>
      <c r="PWV26" s="112"/>
      <c r="PWW26" s="112"/>
      <c r="PWX26" s="112"/>
      <c r="PXU26" s="5"/>
      <c r="PXV26" s="397"/>
      <c r="PXW26" s="397"/>
      <c r="PXX26" s="397"/>
      <c r="PXY26" s="397"/>
      <c r="PXZ26" s="397"/>
      <c r="PYA26" s="397"/>
      <c r="PYB26" s="397"/>
      <c r="PYC26" s="397"/>
      <c r="PYD26" s="397"/>
      <c r="PYE26" s="397"/>
      <c r="PYF26" s="397"/>
      <c r="PYG26" s="397"/>
      <c r="PYH26" s="397"/>
      <c r="PYI26" s="397"/>
      <c r="PYJ26" s="397"/>
      <c r="PYK26" s="397"/>
      <c r="PYL26" s="397"/>
      <c r="PYM26" s="397"/>
      <c r="PYN26" s="397"/>
      <c r="PYO26" s="397"/>
      <c r="PYP26" s="5"/>
      <c r="PYQ26" s="5"/>
      <c r="PYR26" s="376"/>
      <c r="PYS26" s="385"/>
      <c r="PYT26" s="385"/>
      <c r="PYU26" s="308"/>
      <c r="PYV26" s="379"/>
      <c r="PYW26" s="380"/>
      <c r="PYX26" s="313"/>
      <c r="PYY26" s="68"/>
      <c r="PYZ26" s="291"/>
      <c r="PZA26" s="68"/>
      <c r="PZB26" s="68"/>
      <c r="PZC26" s="68"/>
      <c r="PZD26" s="112"/>
      <c r="PZE26" s="112"/>
      <c r="PZF26" s="112"/>
      <c r="QAC26" s="5"/>
      <c r="QAD26" s="397"/>
      <c r="QAE26" s="397"/>
      <c r="QAF26" s="397"/>
      <c r="QAG26" s="397"/>
      <c r="QAH26" s="397"/>
      <c r="QAI26" s="397"/>
      <c r="QAJ26" s="397"/>
      <c r="QAK26" s="397"/>
      <c r="QAL26" s="397"/>
      <c r="QAM26" s="397"/>
      <c r="QAN26" s="397"/>
      <c r="QAO26" s="397"/>
      <c r="QAP26" s="397"/>
      <c r="QAQ26" s="397"/>
      <c r="QAR26" s="397"/>
      <c r="QAS26" s="397"/>
      <c r="QAT26" s="397"/>
      <c r="QAU26" s="397"/>
      <c r="QAV26" s="397"/>
      <c r="QAW26" s="397"/>
      <c r="QAX26" s="5"/>
      <c r="QAY26" s="5"/>
      <c r="QAZ26" s="376"/>
      <c r="QBA26" s="385"/>
      <c r="QBB26" s="385"/>
      <c r="QBC26" s="308"/>
      <c r="QBD26" s="379"/>
      <c r="QBE26" s="380"/>
      <c r="QBF26" s="313"/>
      <c r="QBG26" s="68"/>
      <c r="QBH26" s="291"/>
      <c r="QBI26" s="68"/>
      <c r="QBJ26" s="68"/>
      <c r="QBK26" s="68"/>
      <c r="QBL26" s="112"/>
      <c r="QBM26" s="112"/>
      <c r="QBN26" s="112"/>
      <c r="QCK26" s="5"/>
      <c r="QCL26" s="397"/>
      <c r="QCM26" s="397"/>
      <c r="QCN26" s="397"/>
      <c r="QCO26" s="397"/>
      <c r="QCP26" s="397"/>
      <c r="QCQ26" s="397"/>
      <c r="QCR26" s="397"/>
      <c r="QCS26" s="397"/>
      <c r="QCT26" s="397"/>
      <c r="QCU26" s="397"/>
      <c r="QCV26" s="397"/>
      <c r="QCW26" s="397"/>
      <c r="QCX26" s="397"/>
      <c r="QCY26" s="397"/>
      <c r="QCZ26" s="397"/>
      <c r="QDA26" s="397"/>
      <c r="QDB26" s="397"/>
      <c r="QDC26" s="397"/>
      <c r="QDD26" s="397"/>
      <c r="QDE26" s="397"/>
      <c r="QDF26" s="5"/>
      <c r="QDG26" s="5"/>
      <c r="QDH26" s="376"/>
      <c r="QDI26" s="385"/>
      <c r="QDJ26" s="385"/>
      <c r="QDK26" s="308"/>
      <c r="QDL26" s="379"/>
      <c r="QDM26" s="380"/>
      <c r="QDN26" s="313"/>
      <c r="QDO26" s="68"/>
      <c r="QDP26" s="291"/>
      <c r="QDQ26" s="68"/>
      <c r="QDR26" s="68"/>
      <c r="QDS26" s="68"/>
      <c r="QDT26" s="112"/>
      <c r="QDU26" s="112"/>
      <c r="QDV26" s="112"/>
      <c r="QES26" s="5"/>
      <c r="QET26" s="397"/>
      <c r="QEU26" s="397"/>
      <c r="QEV26" s="397"/>
      <c r="QEW26" s="397"/>
      <c r="QEX26" s="397"/>
      <c r="QEY26" s="397"/>
      <c r="QEZ26" s="397"/>
      <c r="QFA26" s="397"/>
      <c r="QFB26" s="397"/>
      <c r="QFC26" s="397"/>
      <c r="QFD26" s="397"/>
      <c r="QFE26" s="397"/>
      <c r="QFF26" s="397"/>
      <c r="QFG26" s="397"/>
      <c r="QFH26" s="397"/>
      <c r="QFI26" s="397"/>
      <c r="QFJ26" s="397"/>
      <c r="QFK26" s="397"/>
      <c r="QFL26" s="397"/>
      <c r="QFM26" s="397"/>
      <c r="QFN26" s="5"/>
      <c r="QFO26" s="5"/>
      <c r="QFP26" s="376"/>
      <c r="QFQ26" s="385"/>
      <c r="QFR26" s="385"/>
      <c r="QFS26" s="308"/>
      <c r="QFT26" s="379"/>
      <c r="QFU26" s="380"/>
      <c r="QFV26" s="313"/>
      <c r="QFW26" s="68"/>
      <c r="QFX26" s="291"/>
      <c r="QFY26" s="68"/>
      <c r="QFZ26" s="68"/>
      <c r="QGA26" s="68"/>
      <c r="QGB26" s="112"/>
      <c r="QGC26" s="112"/>
      <c r="QGD26" s="112"/>
      <c r="QHA26" s="5"/>
      <c r="QHB26" s="397"/>
      <c r="QHC26" s="397"/>
      <c r="QHD26" s="397"/>
      <c r="QHE26" s="397"/>
      <c r="QHF26" s="397"/>
      <c r="QHG26" s="397"/>
      <c r="QHH26" s="397"/>
      <c r="QHI26" s="397"/>
      <c r="QHJ26" s="397"/>
      <c r="QHK26" s="397"/>
      <c r="QHL26" s="397"/>
      <c r="QHM26" s="397"/>
      <c r="QHN26" s="397"/>
      <c r="QHO26" s="397"/>
      <c r="QHP26" s="397"/>
      <c r="QHQ26" s="397"/>
      <c r="QHR26" s="397"/>
      <c r="QHS26" s="397"/>
      <c r="QHT26" s="397"/>
      <c r="QHU26" s="397"/>
      <c r="QHV26" s="5"/>
      <c r="QHW26" s="5"/>
      <c r="QHX26" s="376"/>
      <c r="QHY26" s="385"/>
      <c r="QHZ26" s="385"/>
      <c r="QIA26" s="308"/>
      <c r="QIB26" s="379"/>
      <c r="QIC26" s="380"/>
      <c r="QID26" s="313"/>
      <c r="QIE26" s="68"/>
      <c r="QIF26" s="291"/>
      <c r="QIG26" s="68"/>
      <c r="QIH26" s="68"/>
      <c r="QII26" s="68"/>
      <c r="QIJ26" s="112"/>
      <c r="QIK26" s="112"/>
      <c r="QIL26" s="112"/>
      <c r="QJI26" s="5"/>
      <c r="QJJ26" s="397"/>
      <c r="QJK26" s="397"/>
      <c r="QJL26" s="397"/>
      <c r="QJM26" s="397"/>
      <c r="QJN26" s="397"/>
      <c r="QJO26" s="397"/>
      <c r="QJP26" s="397"/>
      <c r="QJQ26" s="397"/>
      <c r="QJR26" s="397"/>
      <c r="QJS26" s="397"/>
      <c r="QJT26" s="397"/>
      <c r="QJU26" s="397"/>
      <c r="QJV26" s="397"/>
      <c r="QJW26" s="397"/>
      <c r="QJX26" s="397"/>
      <c r="QJY26" s="397"/>
      <c r="QJZ26" s="397"/>
      <c r="QKA26" s="397"/>
      <c r="QKB26" s="397"/>
      <c r="QKC26" s="397"/>
      <c r="QKD26" s="5"/>
      <c r="QKE26" s="5"/>
      <c r="QKF26" s="376"/>
      <c r="QKG26" s="385"/>
      <c r="QKH26" s="385"/>
      <c r="QKI26" s="308"/>
      <c r="QKJ26" s="379"/>
      <c r="QKK26" s="380"/>
      <c r="QKL26" s="313"/>
      <c r="QKM26" s="68"/>
      <c r="QKN26" s="291"/>
      <c r="QKO26" s="68"/>
      <c r="QKP26" s="68"/>
      <c r="QKQ26" s="68"/>
      <c r="QKR26" s="112"/>
      <c r="QKS26" s="112"/>
      <c r="QKT26" s="112"/>
      <c r="QLQ26" s="5"/>
      <c r="QLR26" s="397"/>
      <c r="QLS26" s="397"/>
      <c r="QLT26" s="397"/>
      <c r="QLU26" s="397"/>
      <c r="QLV26" s="397"/>
      <c r="QLW26" s="397"/>
      <c r="QLX26" s="397"/>
      <c r="QLY26" s="397"/>
      <c r="QLZ26" s="397"/>
      <c r="QMA26" s="397"/>
      <c r="QMB26" s="397"/>
      <c r="QMC26" s="397"/>
      <c r="QMD26" s="397"/>
      <c r="QME26" s="397"/>
      <c r="QMF26" s="397"/>
      <c r="QMG26" s="397"/>
      <c r="QMH26" s="397"/>
      <c r="QMI26" s="397"/>
      <c r="QMJ26" s="397"/>
      <c r="QMK26" s="397"/>
      <c r="QML26" s="5"/>
      <c r="QMM26" s="5"/>
      <c r="QMN26" s="376"/>
      <c r="QMO26" s="385"/>
      <c r="QMP26" s="385"/>
      <c r="QMQ26" s="308"/>
      <c r="QMR26" s="379"/>
      <c r="QMS26" s="380"/>
      <c r="QMT26" s="313"/>
      <c r="QMU26" s="68"/>
      <c r="QMV26" s="291"/>
      <c r="QMW26" s="68"/>
      <c r="QMX26" s="68"/>
      <c r="QMY26" s="68"/>
      <c r="QMZ26" s="112"/>
      <c r="QNA26" s="112"/>
      <c r="QNB26" s="112"/>
      <c r="QNY26" s="5"/>
      <c r="QNZ26" s="397"/>
      <c r="QOA26" s="397"/>
      <c r="QOB26" s="397"/>
      <c r="QOC26" s="397"/>
      <c r="QOD26" s="397"/>
      <c r="QOE26" s="397"/>
      <c r="QOF26" s="397"/>
      <c r="QOG26" s="397"/>
      <c r="QOH26" s="397"/>
      <c r="QOI26" s="397"/>
      <c r="QOJ26" s="397"/>
      <c r="QOK26" s="397"/>
      <c r="QOL26" s="397"/>
      <c r="QOM26" s="397"/>
      <c r="QON26" s="397"/>
      <c r="QOO26" s="397"/>
      <c r="QOP26" s="397"/>
      <c r="QOQ26" s="397"/>
      <c r="QOR26" s="397"/>
      <c r="QOS26" s="397"/>
      <c r="QOT26" s="5"/>
      <c r="QOU26" s="5"/>
      <c r="QOV26" s="376"/>
      <c r="QOW26" s="385"/>
      <c r="QOX26" s="385"/>
      <c r="QOY26" s="308"/>
      <c r="QOZ26" s="379"/>
      <c r="QPA26" s="380"/>
      <c r="QPB26" s="313"/>
      <c r="QPC26" s="68"/>
      <c r="QPD26" s="291"/>
      <c r="QPE26" s="68"/>
      <c r="QPF26" s="68"/>
      <c r="QPG26" s="68"/>
      <c r="QPH26" s="112"/>
      <c r="QPI26" s="112"/>
      <c r="QPJ26" s="112"/>
      <c r="QQG26" s="5"/>
      <c r="QQH26" s="397"/>
      <c r="QQI26" s="397"/>
      <c r="QQJ26" s="397"/>
      <c r="QQK26" s="397"/>
      <c r="QQL26" s="397"/>
      <c r="QQM26" s="397"/>
      <c r="QQN26" s="397"/>
      <c r="QQO26" s="397"/>
      <c r="QQP26" s="397"/>
      <c r="QQQ26" s="397"/>
      <c r="QQR26" s="397"/>
      <c r="QQS26" s="397"/>
      <c r="QQT26" s="397"/>
      <c r="QQU26" s="397"/>
      <c r="QQV26" s="397"/>
      <c r="QQW26" s="397"/>
      <c r="QQX26" s="397"/>
      <c r="QQY26" s="397"/>
      <c r="QQZ26" s="397"/>
      <c r="QRA26" s="397"/>
      <c r="QRB26" s="5"/>
      <c r="QRC26" s="5"/>
      <c r="QRD26" s="376"/>
      <c r="QRE26" s="385"/>
      <c r="QRF26" s="385"/>
      <c r="QRG26" s="308"/>
      <c r="QRH26" s="379"/>
      <c r="QRI26" s="380"/>
      <c r="QRJ26" s="313"/>
      <c r="QRK26" s="68"/>
      <c r="QRL26" s="291"/>
      <c r="QRM26" s="68"/>
      <c r="QRN26" s="68"/>
      <c r="QRO26" s="68"/>
      <c r="QRP26" s="112"/>
      <c r="QRQ26" s="112"/>
      <c r="QRR26" s="112"/>
      <c r="QSO26" s="5"/>
      <c r="QSP26" s="397"/>
      <c r="QSQ26" s="397"/>
      <c r="QSR26" s="397"/>
      <c r="QSS26" s="397"/>
      <c r="QST26" s="397"/>
      <c r="QSU26" s="397"/>
      <c r="QSV26" s="397"/>
      <c r="QSW26" s="397"/>
      <c r="QSX26" s="397"/>
      <c r="QSY26" s="397"/>
      <c r="QSZ26" s="397"/>
      <c r="QTA26" s="397"/>
      <c r="QTB26" s="397"/>
      <c r="QTC26" s="397"/>
      <c r="QTD26" s="397"/>
      <c r="QTE26" s="397"/>
      <c r="QTF26" s="397"/>
      <c r="QTG26" s="397"/>
      <c r="QTH26" s="397"/>
      <c r="QTI26" s="397"/>
      <c r="QTJ26" s="5"/>
      <c r="QTK26" s="5"/>
      <c r="QTL26" s="376"/>
      <c r="QTM26" s="385"/>
      <c r="QTN26" s="385"/>
      <c r="QTO26" s="308"/>
      <c r="QTP26" s="379"/>
      <c r="QTQ26" s="380"/>
      <c r="QTR26" s="313"/>
      <c r="QTS26" s="68"/>
      <c r="QTT26" s="291"/>
      <c r="QTU26" s="68"/>
      <c r="QTV26" s="68"/>
      <c r="QTW26" s="68"/>
      <c r="QTX26" s="112"/>
      <c r="QTY26" s="112"/>
      <c r="QTZ26" s="112"/>
      <c r="QUW26" s="5"/>
      <c r="QUX26" s="397"/>
      <c r="QUY26" s="397"/>
      <c r="QUZ26" s="397"/>
      <c r="QVA26" s="397"/>
      <c r="QVB26" s="397"/>
      <c r="QVC26" s="397"/>
      <c r="QVD26" s="397"/>
      <c r="QVE26" s="397"/>
      <c r="QVF26" s="397"/>
      <c r="QVG26" s="397"/>
      <c r="QVH26" s="397"/>
      <c r="QVI26" s="397"/>
      <c r="QVJ26" s="397"/>
      <c r="QVK26" s="397"/>
      <c r="QVL26" s="397"/>
      <c r="QVM26" s="397"/>
      <c r="QVN26" s="397"/>
      <c r="QVO26" s="397"/>
      <c r="QVP26" s="397"/>
      <c r="QVQ26" s="397"/>
      <c r="QVR26" s="5"/>
      <c r="QVS26" s="5"/>
      <c r="QVT26" s="376"/>
      <c r="QVU26" s="385"/>
      <c r="QVV26" s="385"/>
      <c r="QVW26" s="308"/>
      <c r="QVX26" s="379"/>
      <c r="QVY26" s="380"/>
      <c r="QVZ26" s="313"/>
      <c r="QWA26" s="68"/>
      <c r="QWB26" s="291"/>
      <c r="QWC26" s="68"/>
      <c r="QWD26" s="68"/>
      <c r="QWE26" s="68"/>
      <c r="QWF26" s="112"/>
      <c r="QWG26" s="112"/>
      <c r="QWH26" s="112"/>
      <c r="QXE26" s="5"/>
      <c r="QXF26" s="397"/>
      <c r="QXG26" s="397"/>
      <c r="QXH26" s="397"/>
      <c r="QXI26" s="397"/>
      <c r="QXJ26" s="397"/>
      <c r="QXK26" s="397"/>
      <c r="QXL26" s="397"/>
      <c r="QXM26" s="397"/>
      <c r="QXN26" s="397"/>
      <c r="QXO26" s="397"/>
      <c r="QXP26" s="397"/>
      <c r="QXQ26" s="397"/>
      <c r="QXR26" s="397"/>
      <c r="QXS26" s="397"/>
      <c r="QXT26" s="397"/>
      <c r="QXU26" s="397"/>
      <c r="QXV26" s="397"/>
      <c r="QXW26" s="397"/>
      <c r="QXX26" s="397"/>
      <c r="QXY26" s="397"/>
      <c r="QXZ26" s="5"/>
      <c r="QYA26" s="5"/>
      <c r="QYB26" s="376"/>
      <c r="QYC26" s="385"/>
      <c r="QYD26" s="385"/>
      <c r="QYE26" s="308"/>
      <c r="QYF26" s="379"/>
      <c r="QYG26" s="380"/>
      <c r="QYH26" s="313"/>
      <c r="QYI26" s="68"/>
      <c r="QYJ26" s="291"/>
      <c r="QYK26" s="68"/>
      <c r="QYL26" s="68"/>
      <c r="QYM26" s="68"/>
      <c r="QYN26" s="112"/>
      <c r="QYO26" s="112"/>
      <c r="QYP26" s="112"/>
      <c r="QZM26" s="5"/>
      <c r="QZN26" s="397"/>
      <c r="QZO26" s="397"/>
      <c r="QZP26" s="397"/>
      <c r="QZQ26" s="397"/>
      <c r="QZR26" s="397"/>
      <c r="QZS26" s="397"/>
      <c r="QZT26" s="397"/>
      <c r="QZU26" s="397"/>
      <c r="QZV26" s="397"/>
      <c r="QZW26" s="397"/>
      <c r="QZX26" s="397"/>
      <c r="QZY26" s="397"/>
      <c r="QZZ26" s="397"/>
      <c r="RAA26" s="397"/>
      <c r="RAB26" s="397"/>
      <c r="RAC26" s="397"/>
      <c r="RAD26" s="397"/>
      <c r="RAE26" s="397"/>
      <c r="RAF26" s="397"/>
      <c r="RAG26" s="397"/>
      <c r="RAH26" s="5"/>
      <c r="RAI26" s="5"/>
      <c r="RAJ26" s="376"/>
      <c r="RAK26" s="385"/>
      <c r="RAL26" s="385"/>
      <c r="RAM26" s="308"/>
      <c r="RAN26" s="379"/>
      <c r="RAO26" s="380"/>
      <c r="RAP26" s="313"/>
      <c r="RAQ26" s="68"/>
      <c r="RAR26" s="291"/>
      <c r="RAS26" s="68"/>
      <c r="RAT26" s="68"/>
      <c r="RAU26" s="68"/>
      <c r="RAV26" s="112"/>
      <c r="RAW26" s="112"/>
      <c r="RAX26" s="112"/>
      <c r="RBU26" s="5"/>
      <c r="RBV26" s="397"/>
      <c r="RBW26" s="397"/>
      <c r="RBX26" s="397"/>
      <c r="RBY26" s="397"/>
      <c r="RBZ26" s="397"/>
      <c r="RCA26" s="397"/>
      <c r="RCB26" s="397"/>
      <c r="RCC26" s="397"/>
      <c r="RCD26" s="397"/>
      <c r="RCE26" s="397"/>
      <c r="RCF26" s="397"/>
      <c r="RCG26" s="397"/>
      <c r="RCH26" s="397"/>
      <c r="RCI26" s="397"/>
      <c r="RCJ26" s="397"/>
      <c r="RCK26" s="397"/>
      <c r="RCL26" s="397"/>
      <c r="RCM26" s="397"/>
      <c r="RCN26" s="397"/>
      <c r="RCO26" s="397"/>
      <c r="RCP26" s="5"/>
      <c r="RCQ26" s="5"/>
      <c r="RCR26" s="376"/>
      <c r="RCS26" s="385"/>
      <c r="RCT26" s="385"/>
      <c r="RCU26" s="308"/>
      <c r="RCV26" s="379"/>
      <c r="RCW26" s="380"/>
      <c r="RCX26" s="313"/>
      <c r="RCY26" s="68"/>
      <c r="RCZ26" s="291"/>
      <c r="RDA26" s="68"/>
      <c r="RDB26" s="68"/>
      <c r="RDC26" s="68"/>
      <c r="RDD26" s="112"/>
      <c r="RDE26" s="112"/>
      <c r="RDF26" s="112"/>
      <c r="REC26" s="5"/>
      <c r="RED26" s="397"/>
      <c r="REE26" s="397"/>
      <c r="REF26" s="397"/>
      <c r="REG26" s="397"/>
      <c r="REH26" s="397"/>
      <c r="REI26" s="397"/>
      <c r="REJ26" s="397"/>
      <c r="REK26" s="397"/>
      <c r="REL26" s="397"/>
      <c r="REM26" s="397"/>
      <c r="REN26" s="397"/>
      <c r="REO26" s="397"/>
      <c r="REP26" s="397"/>
      <c r="REQ26" s="397"/>
      <c r="RER26" s="397"/>
      <c r="RES26" s="397"/>
      <c r="RET26" s="397"/>
      <c r="REU26" s="397"/>
      <c r="REV26" s="397"/>
      <c r="REW26" s="397"/>
      <c r="REX26" s="5"/>
      <c r="REY26" s="5"/>
      <c r="REZ26" s="376"/>
      <c r="RFA26" s="385"/>
      <c r="RFB26" s="385"/>
      <c r="RFC26" s="308"/>
      <c r="RFD26" s="379"/>
      <c r="RFE26" s="380"/>
      <c r="RFF26" s="313"/>
      <c r="RFG26" s="68"/>
      <c r="RFH26" s="291"/>
      <c r="RFI26" s="68"/>
      <c r="RFJ26" s="68"/>
      <c r="RFK26" s="68"/>
      <c r="RFL26" s="112"/>
      <c r="RFM26" s="112"/>
      <c r="RFN26" s="112"/>
      <c r="RGK26" s="5"/>
      <c r="RGL26" s="397"/>
      <c r="RGM26" s="397"/>
      <c r="RGN26" s="397"/>
      <c r="RGO26" s="397"/>
      <c r="RGP26" s="397"/>
      <c r="RGQ26" s="397"/>
      <c r="RGR26" s="397"/>
      <c r="RGS26" s="397"/>
      <c r="RGT26" s="397"/>
      <c r="RGU26" s="397"/>
      <c r="RGV26" s="397"/>
      <c r="RGW26" s="397"/>
      <c r="RGX26" s="397"/>
      <c r="RGY26" s="397"/>
      <c r="RGZ26" s="397"/>
      <c r="RHA26" s="397"/>
      <c r="RHB26" s="397"/>
      <c r="RHC26" s="397"/>
      <c r="RHD26" s="397"/>
      <c r="RHE26" s="397"/>
      <c r="RHF26" s="5"/>
      <c r="RHG26" s="5"/>
      <c r="RHH26" s="376"/>
      <c r="RHI26" s="385"/>
      <c r="RHJ26" s="385"/>
      <c r="RHK26" s="308"/>
      <c r="RHL26" s="379"/>
      <c r="RHM26" s="380"/>
      <c r="RHN26" s="313"/>
      <c r="RHO26" s="68"/>
      <c r="RHP26" s="291"/>
      <c r="RHQ26" s="68"/>
      <c r="RHR26" s="68"/>
      <c r="RHS26" s="68"/>
      <c r="RHT26" s="112"/>
      <c r="RHU26" s="112"/>
      <c r="RHV26" s="112"/>
      <c r="RIS26" s="5"/>
      <c r="RIT26" s="397"/>
      <c r="RIU26" s="397"/>
      <c r="RIV26" s="397"/>
      <c r="RIW26" s="397"/>
      <c r="RIX26" s="397"/>
      <c r="RIY26" s="397"/>
      <c r="RIZ26" s="397"/>
      <c r="RJA26" s="397"/>
      <c r="RJB26" s="397"/>
      <c r="RJC26" s="397"/>
      <c r="RJD26" s="397"/>
      <c r="RJE26" s="397"/>
      <c r="RJF26" s="397"/>
      <c r="RJG26" s="397"/>
      <c r="RJH26" s="397"/>
      <c r="RJI26" s="397"/>
      <c r="RJJ26" s="397"/>
      <c r="RJK26" s="397"/>
      <c r="RJL26" s="397"/>
      <c r="RJM26" s="397"/>
      <c r="RJN26" s="5"/>
      <c r="RJO26" s="5"/>
      <c r="RJP26" s="376"/>
      <c r="RJQ26" s="385"/>
      <c r="RJR26" s="385"/>
      <c r="RJS26" s="308"/>
      <c r="RJT26" s="379"/>
      <c r="RJU26" s="380"/>
      <c r="RJV26" s="313"/>
      <c r="RJW26" s="68"/>
      <c r="RJX26" s="291"/>
      <c r="RJY26" s="68"/>
      <c r="RJZ26" s="68"/>
      <c r="RKA26" s="68"/>
      <c r="RKB26" s="112"/>
      <c r="RKC26" s="112"/>
      <c r="RKD26" s="112"/>
      <c r="RLA26" s="5"/>
      <c r="RLB26" s="397"/>
      <c r="RLC26" s="397"/>
      <c r="RLD26" s="397"/>
      <c r="RLE26" s="397"/>
      <c r="RLF26" s="397"/>
      <c r="RLG26" s="397"/>
      <c r="RLH26" s="397"/>
      <c r="RLI26" s="397"/>
      <c r="RLJ26" s="397"/>
      <c r="RLK26" s="397"/>
      <c r="RLL26" s="397"/>
      <c r="RLM26" s="397"/>
      <c r="RLN26" s="397"/>
      <c r="RLO26" s="397"/>
      <c r="RLP26" s="397"/>
      <c r="RLQ26" s="397"/>
      <c r="RLR26" s="397"/>
      <c r="RLS26" s="397"/>
      <c r="RLT26" s="397"/>
      <c r="RLU26" s="397"/>
      <c r="RLV26" s="5"/>
      <c r="RLW26" s="5"/>
      <c r="RLX26" s="376"/>
      <c r="RLY26" s="385"/>
      <c r="RLZ26" s="385"/>
      <c r="RMA26" s="308"/>
      <c r="RMB26" s="379"/>
      <c r="RMC26" s="380"/>
      <c r="RMD26" s="313"/>
      <c r="RME26" s="68"/>
      <c r="RMF26" s="291"/>
      <c r="RMG26" s="68"/>
      <c r="RMH26" s="68"/>
      <c r="RMI26" s="68"/>
      <c r="RMJ26" s="112"/>
      <c r="RMK26" s="112"/>
      <c r="RML26" s="112"/>
      <c r="RNI26" s="5"/>
      <c r="RNJ26" s="397"/>
      <c r="RNK26" s="397"/>
      <c r="RNL26" s="397"/>
      <c r="RNM26" s="397"/>
      <c r="RNN26" s="397"/>
      <c r="RNO26" s="397"/>
      <c r="RNP26" s="397"/>
      <c r="RNQ26" s="397"/>
      <c r="RNR26" s="397"/>
      <c r="RNS26" s="397"/>
      <c r="RNT26" s="397"/>
      <c r="RNU26" s="397"/>
      <c r="RNV26" s="397"/>
      <c r="RNW26" s="397"/>
      <c r="RNX26" s="397"/>
      <c r="RNY26" s="397"/>
      <c r="RNZ26" s="397"/>
      <c r="ROA26" s="397"/>
      <c r="ROB26" s="397"/>
      <c r="ROC26" s="397"/>
      <c r="ROD26" s="5"/>
      <c r="ROE26" s="5"/>
      <c r="ROF26" s="376"/>
      <c r="ROG26" s="385"/>
      <c r="ROH26" s="385"/>
      <c r="ROI26" s="308"/>
      <c r="ROJ26" s="379"/>
      <c r="ROK26" s="380"/>
      <c r="ROL26" s="313"/>
      <c r="ROM26" s="68"/>
      <c r="RON26" s="291"/>
      <c r="ROO26" s="68"/>
      <c r="ROP26" s="68"/>
      <c r="ROQ26" s="68"/>
      <c r="ROR26" s="112"/>
      <c r="ROS26" s="112"/>
      <c r="ROT26" s="112"/>
      <c r="RPQ26" s="5"/>
      <c r="RPR26" s="397"/>
      <c r="RPS26" s="397"/>
      <c r="RPT26" s="397"/>
      <c r="RPU26" s="397"/>
      <c r="RPV26" s="397"/>
      <c r="RPW26" s="397"/>
      <c r="RPX26" s="397"/>
      <c r="RPY26" s="397"/>
      <c r="RPZ26" s="397"/>
      <c r="RQA26" s="397"/>
      <c r="RQB26" s="397"/>
      <c r="RQC26" s="397"/>
      <c r="RQD26" s="397"/>
      <c r="RQE26" s="397"/>
      <c r="RQF26" s="397"/>
      <c r="RQG26" s="397"/>
      <c r="RQH26" s="397"/>
      <c r="RQI26" s="397"/>
      <c r="RQJ26" s="397"/>
      <c r="RQK26" s="397"/>
      <c r="RQL26" s="5"/>
      <c r="RQM26" s="5"/>
      <c r="RQN26" s="376"/>
      <c r="RQO26" s="385"/>
      <c r="RQP26" s="385"/>
      <c r="RQQ26" s="308"/>
      <c r="RQR26" s="379"/>
      <c r="RQS26" s="380"/>
      <c r="RQT26" s="313"/>
      <c r="RQU26" s="68"/>
      <c r="RQV26" s="291"/>
      <c r="RQW26" s="68"/>
      <c r="RQX26" s="68"/>
      <c r="RQY26" s="68"/>
      <c r="RQZ26" s="112"/>
      <c r="RRA26" s="112"/>
      <c r="RRB26" s="112"/>
      <c r="RRY26" s="5"/>
      <c r="RRZ26" s="397"/>
      <c r="RSA26" s="397"/>
      <c r="RSB26" s="397"/>
      <c r="RSC26" s="397"/>
      <c r="RSD26" s="397"/>
      <c r="RSE26" s="397"/>
      <c r="RSF26" s="397"/>
      <c r="RSG26" s="397"/>
      <c r="RSH26" s="397"/>
      <c r="RSI26" s="397"/>
      <c r="RSJ26" s="397"/>
      <c r="RSK26" s="397"/>
      <c r="RSL26" s="397"/>
      <c r="RSM26" s="397"/>
      <c r="RSN26" s="397"/>
      <c r="RSO26" s="397"/>
      <c r="RSP26" s="397"/>
      <c r="RSQ26" s="397"/>
      <c r="RSR26" s="397"/>
      <c r="RSS26" s="397"/>
      <c r="RST26" s="5"/>
      <c r="RSU26" s="5"/>
      <c r="RSV26" s="376"/>
      <c r="RSW26" s="385"/>
      <c r="RSX26" s="385"/>
      <c r="RSY26" s="308"/>
      <c r="RSZ26" s="379"/>
      <c r="RTA26" s="380"/>
      <c r="RTB26" s="313"/>
      <c r="RTC26" s="68"/>
      <c r="RTD26" s="291"/>
      <c r="RTE26" s="68"/>
      <c r="RTF26" s="68"/>
      <c r="RTG26" s="68"/>
      <c r="RTH26" s="112"/>
      <c r="RTI26" s="112"/>
      <c r="RTJ26" s="112"/>
      <c r="RUG26" s="5"/>
      <c r="RUH26" s="397"/>
      <c r="RUI26" s="397"/>
      <c r="RUJ26" s="397"/>
      <c r="RUK26" s="397"/>
      <c r="RUL26" s="397"/>
      <c r="RUM26" s="397"/>
      <c r="RUN26" s="397"/>
      <c r="RUO26" s="397"/>
      <c r="RUP26" s="397"/>
      <c r="RUQ26" s="397"/>
      <c r="RUR26" s="397"/>
      <c r="RUS26" s="397"/>
      <c r="RUT26" s="397"/>
      <c r="RUU26" s="397"/>
      <c r="RUV26" s="397"/>
      <c r="RUW26" s="397"/>
      <c r="RUX26" s="397"/>
      <c r="RUY26" s="397"/>
      <c r="RUZ26" s="397"/>
      <c r="RVA26" s="397"/>
      <c r="RVB26" s="5"/>
      <c r="RVC26" s="5"/>
      <c r="RVD26" s="376"/>
      <c r="RVE26" s="385"/>
      <c r="RVF26" s="385"/>
      <c r="RVG26" s="308"/>
      <c r="RVH26" s="379"/>
      <c r="RVI26" s="380"/>
      <c r="RVJ26" s="313"/>
      <c r="RVK26" s="68"/>
      <c r="RVL26" s="291"/>
      <c r="RVM26" s="68"/>
      <c r="RVN26" s="68"/>
      <c r="RVO26" s="68"/>
      <c r="RVP26" s="112"/>
      <c r="RVQ26" s="112"/>
      <c r="RVR26" s="112"/>
      <c r="RWO26" s="5"/>
      <c r="RWP26" s="397"/>
      <c r="RWQ26" s="397"/>
      <c r="RWR26" s="397"/>
      <c r="RWS26" s="397"/>
      <c r="RWT26" s="397"/>
      <c r="RWU26" s="397"/>
      <c r="RWV26" s="397"/>
      <c r="RWW26" s="397"/>
      <c r="RWX26" s="397"/>
      <c r="RWY26" s="397"/>
      <c r="RWZ26" s="397"/>
      <c r="RXA26" s="397"/>
      <c r="RXB26" s="397"/>
      <c r="RXC26" s="397"/>
      <c r="RXD26" s="397"/>
      <c r="RXE26" s="397"/>
      <c r="RXF26" s="397"/>
      <c r="RXG26" s="397"/>
      <c r="RXH26" s="397"/>
      <c r="RXI26" s="397"/>
      <c r="RXJ26" s="5"/>
      <c r="RXK26" s="5"/>
      <c r="RXL26" s="376"/>
      <c r="RXM26" s="385"/>
      <c r="RXN26" s="385"/>
      <c r="RXO26" s="308"/>
      <c r="RXP26" s="379"/>
      <c r="RXQ26" s="380"/>
      <c r="RXR26" s="313"/>
      <c r="RXS26" s="68"/>
      <c r="RXT26" s="291"/>
      <c r="RXU26" s="68"/>
      <c r="RXV26" s="68"/>
      <c r="RXW26" s="68"/>
      <c r="RXX26" s="112"/>
      <c r="RXY26" s="112"/>
      <c r="RXZ26" s="112"/>
      <c r="RYW26" s="5"/>
      <c r="RYX26" s="397"/>
      <c r="RYY26" s="397"/>
      <c r="RYZ26" s="397"/>
      <c r="RZA26" s="397"/>
      <c r="RZB26" s="397"/>
      <c r="RZC26" s="397"/>
      <c r="RZD26" s="397"/>
      <c r="RZE26" s="397"/>
      <c r="RZF26" s="397"/>
      <c r="RZG26" s="397"/>
      <c r="RZH26" s="397"/>
      <c r="RZI26" s="397"/>
      <c r="RZJ26" s="397"/>
      <c r="RZK26" s="397"/>
      <c r="RZL26" s="397"/>
      <c r="RZM26" s="397"/>
      <c r="RZN26" s="397"/>
      <c r="RZO26" s="397"/>
      <c r="RZP26" s="397"/>
      <c r="RZQ26" s="397"/>
      <c r="RZR26" s="5"/>
      <c r="RZS26" s="5"/>
      <c r="RZT26" s="376"/>
      <c r="RZU26" s="385"/>
      <c r="RZV26" s="385"/>
      <c r="RZW26" s="308"/>
      <c r="RZX26" s="379"/>
      <c r="RZY26" s="380"/>
      <c r="RZZ26" s="313"/>
      <c r="SAA26" s="68"/>
      <c r="SAB26" s="291"/>
      <c r="SAC26" s="68"/>
      <c r="SAD26" s="68"/>
      <c r="SAE26" s="68"/>
      <c r="SAF26" s="112"/>
      <c r="SAG26" s="112"/>
      <c r="SAH26" s="112"/>
      <c r="SBE26" s="5"/>
      <c r="SBF26" s="397"/>
      <c r="SBG26" s="397"/>
      <c r="SBH26" s="397"/>
      <c r="SBI26" s="397"/>
      <c r="SBJ26" s="397"/>
      <c r="SBK26" s="397"/>
      <c r="SBL26" s="397"/>
      <c r="SBM26" s="397"/>
      <c r="SBN26" s="397"/>
      <c r="SBO26" s="397"/>
      <c r="SBP26" s="397"/>
      <c r="SBQ26" s="397"/>
      <c r="SBR26" s="397"/>
      <c r="SBS26" s="397"/>
      <c r="SBT26" s="397"/>
      <c r="SBU26" s="397"/>
      <c r="SBV26" s="397"/>
      <c r="SBW26" s="397"/>
      <c r="SBX26" s="397"/>
      <c r="SBY26" s="397"/>
      <c r="SBZ26" s="5"/>
      <c r="SCA26" s="5"/>
      <c r="SCB26" s="376"/>
      <c r="SCC26" s="385"/>
      <c r="SCD26" s="385"/>
      <c r="SCE26" s="308"/>
      <c r="SCF26" s="379"/>
      <c r="SCG26" s="380"/>
      <c r="SCH26" s="313"/>
      <c r="SCI26" s="68"/>
      <c r="SCJ26" s="291"/>
      <c r="SCK26" s="68"/>
      <c r="SCL26" s="68"/>
      <c r="SCM26" s="68"/>
      <c r="SCN26" s="112"/>
      <c r="SCO26" s="112"/>
      <c r="SCP26" s="112"/>
      <c r="SDM26" s="5"/>
      <c r="SDN26" s="397"/>
      <c r="SDO26" s="397"/>
      <c r="SDP26" s="397"/>
      <c r="SDQ26" s="397"/>
      <c r="SDR26" s="397"/>
      <c r="SDS26" s="397"/>
      <c r="SDT26" s="397"/>
      <c r="SDU26" s="397"/>
      <c r="SDV26" s="397"/>
      <c r="SDW26" s="397"/>
      <c r="SDX26" s="397"/>
      <c r="SDY26" s="397"/>
      <c r="SDZ26" s="397"/>
      <c r="SEA26" s="397"/>
      <c r="SEB26" s="397"/>
      <c r="SEC26" s="397"/>
      <c r="SED26" s="397"/>
      <c r="SEE26" s="397"/>
      <c r="SEF26" s="397"/>
      <c r="SEG26" s="397"/>
      <c r="SEH26" s="5"/>
      <c r="SEI26" s="5"/>
      <c r="SEJ26" s="376"/>
      <c r="SEK26" s="385"/>
      <c r="SEL26" s="385"/>
      <c r="SEM26" s="308"/>
      <c r="SEN26" s="379"/>
      <c r="SEO26" s="380"/>
      <c r="SEP26" s="313"/>
      <c r="SEQ26" s="68"/>
      <c r="SER26" s="291"/>
      <c r="SES26" s="68"/>
      <c r="SET26" s="68"/>
      <c r="SEU26" s="68"/>
      <c r="SEV26" s="112"/>
      <c r="SEW26" s="112"/>
      <c r="SEX26" s="112"/>
      <c r="SFU26" s="5"/>
      <c r="SFV26" s="397"/>
      <c r="SFW26" s="397"/>
      <c r="SFX26" s="397"/>
      <c r="SFY26" s="397"/>
      <c r="SFZ26" s="397"/>
      <c r="SGA26" s="397"/>
      <c r="SGB26" s="397"/>
      <c r="SGC26" s="397"/>
      <c r="SGD26" s="397"/>
      <c r="SGE26" s="397"/>
      <c r="SGF26" s="397"/>
      <c r="SGG26" s="397"/>
      <c r="SGH26" s="397"/>
      <c r="SGI26" s="397"/>
      <c r="SGJ26" s="397"/>
      <c r="SGK26" s="397"/>
      <c r="SGL26" s="397"/>
      <c r="SGM26" s="397"/>
      <c r="SGN26" s="397"/>
      <c r="SGO26" s="397"/>
      <c r="SGP26" s="5"/>
      <c r="SGQ26" s="5"/>
      <c r="SGR26" s="376"/>
      <c r="SGS26" s="385"/>
      <c r="SGT26" s="385"/>
      <c r="SGU26" s="308"/>
      <c r="SGV26" s="379"/>
      <c r="SGW26" s="380"/>
      <c r="SGX26" s="313"/>
      <c r="SGY26" s="68"/>
      <c r="SGZ26" s="291"/>
      <c r="SHA26" s="68"/>
      <c r="SHB26" s="68"/>
      <c r="SHC26" s="68"/>
      <c r="SHD26" s="112"/>
      <c r="SHE26" s="112"/>
      <c r="SHF26" s="112"/>
      <c r="SIC26" s="5"/>
      <c r="SID26" s="397"/>
      <c r="SIE26" s="397"/>
      <c r="SIF26" s="397"/>
      <c r="SIG26" s="397"/>
      <c r="SIH26" s="397"/>
      <c r="SII26" s="397"/>
      <c r="SIJ26" s="397"/>
      <c r="SIK26" s="397"/>
      <c r="SIL26" s="397"/>
      <c r="SIM26" s="397"/>
      <c r="SIN26" s="397"/>
      <c r="SIO26" s="397"/>
      <c r="SIP26" s="397"/>
      <c r="SIQ26" s="397"/>
      <c r="SIR26" s="397"/>
      <c r="SIS26" s="397"/>
      <c r="SIT26" s="397"/>
      <c r="SIU26" s="397"/>
      <c r="SIV26" s="397"/>
      <c r="SIW26" s="397"/>
      <c r="SIX26" s="5"/>
      <c r="SIY26" s="5"/>
      <c r="SIZ26" s="376"/>
      <c r="SJA26" s="385"/>
      <c r="SJB26" s="385"/>
      <c r="SJC26" s="308"/>
      <c r="SJD26" s="379"/>
      <c r="SJE26" s="380"/>
      <c r="SJF26" s="313"/>
      <c r="SJG26" s="68"/>
      <c r="SJH26" s="291"/>
      <c r="SJI26" s="68"/>
      <c r="SJJ26" s="68"/>
      <c r="SJK26" s="68"/>
      <c r="SJL26" s="112"/>
      <c r="SJM26" s="112"/>
      <c r="SJN26" s="112"/>
      <c r="SKK26" s="5"/>
      <c r="SKL26" s="397"/>
      <c r="SKM26" s="397"/>
      <c r="SKN26" s="397"/>
      <c r="SKO26" s="397"/>
      <c r="SKP26" s="397"/>
      <c r="SKQ26" s="397"/>
      <c r="SKR26" s="397"/>
      <c r="SKS26" s="397"/>
      <c r="SKT26" s="397"/>
      <c r="SKU26" s="397"/>
      <c r="SKV26" s="397"/>
      <c r="SKW26" s="397"/>
      <c r="SKX26" s="397"/>
      <c r="SKY26" s="397"/>
      <c r="SKZ26" s="397"/>
      <c r="SLA26" s="397"/>
      <c r="SLB26" s="397"/>
      <c r="SLC26" s="397"/>
      <c r="SLD26" s="397"/>
      <c r="SLE26" s="397"/>
      <c r="SLF26" s="5"/>
      <c r="SLG26" s="5"/>
      <c r="SLH26" s="376"/>
      <c r="SLI26" s="385"/>
      <c r="SLJ26" s="385"/>
      <c r="SLK26" s="308"/>
      <c r="SLL26" s="379"/>
      <c r="SLM26" s="380"/>
      <c r="SLN26" s="313"/>
      <c r="SLO26" s="68"/>
      <c r="SLP26" s="291"/>
      <c r="SLQ26" s="68"/>
      <c r="SLR26" s="68"/>
      <c r="SLS26" s="68"/>
      <c r="SLT26" s="112"/>
      <c r="SLU26" s="112"/>
      <c r="SLV26" s="112"/>
      <c r="SMS26" s="5"/>
      <c r="SMT26" s="397"/>
      <c r="SMU26" s="397"/>
      <c r="SMV26" s="397"/>
      <c r="SMW26" s="397"/>
      <c r="SMX26" s="397"/>
      <c r="SMY26" s="397"/>
      <c r="SMZ26" s="397"/>
      <c r="SNA26" s="397"/>
      <c r="SNB26" s="397"/>
      <c r="SNC26" s="397"/>
      <c r="SND26" s="397"/>
      <c r="SNE26" s="397"/>
      <c r="SNF26" s="397"/>
      <c r="SNG26" s="397"/>
      <c r="SNH26" s="397"/>
      <c r="SNI26" s="397"/>
      <c r="SNJ26" s="397"/>
      <c r="SNK26" s="397"/>
      <c r="SNL26" s="397"/>
      <c r="SNM26" s="397"/>
      <c r="SNN26" s="5"/>
      <c r="SNO26" s="5"/>
      <c r="SNP26" s="376"/>
      <c r="SNQ26" s="385"/>
      <c r="SNR26" s="385"/>
      <c r="SNS26" s="308"/>
      <c r="SNT26" s="379"/>
      <c r="SNU26" s="380"/>
      <c r="SNV26" s="313"/>
      <c r="SNW26" s="68"/>
      <c r="SNX26" s="291"/>
      <c r="SNY26" s="68"/>
      <c r="SNZ26" s="68"/>
      <c r="SOA26" s="68"/>
      <c r="SOB26" s="112"/>
      <c r="SOC26" s="112"/>
      <c r="SOD26" s="112"/>
      <c r="SPA26" s="5"/>
      <c r="SPB26" s="397"/>
      <c r="SPC26" s="397"/>
      <c r="SPD26" s="397"/>
      <c r="SPE26" s="397"/>
      <c r="SPF26" s="397"/>
      <c r="SPG26" s="397"/>
      <c r="SPH26" s="397"/>
      <c r="SPI26" s="397"/>
      <c r="SPJ26" s="397"/>
      <c r="SPK26" s="397"/>
      <c r="SPL26" s="397"/>
      <c r="SPM26" s="397"/>
      <c r="SPN26" s="397"/>
      <c r="SPO26" s="397"/>
      <c r="SPP26" s="397"/>
      <c r="SPQ26" s="397"/>
      <c r="SPR26" s="397"/>
      <c r="SPS26" s="397"/>
      <c r="SPT26" s="397"/>
      <c r="SPU26" s="397"/>
      <c r="SPV26" s="5"/>
      <c r="SPW26" s="5"/>
      <c r="SPX26" s="376"/>
      <c r="SPY26" s="385"/>
      <c r="SPZ26" s="385"/>
      <c r="SQA26" s="308"/>
      <c r="SQB26" s="379"/>
      <c r="SQC26" s="380"/>
      <c r="SQD26" s="313"/>
      <c r="SQE26" s="68"/>
      <c r="SQF26" s="291"/>
      <c r="SQG26" s="68"/>
      <c r="SQH26" s="68"/>
      <c r="SQI26" s="68"/>
      <c r="SQJ26" s="112"/>
      <c r="SQK26" s="112"/>
      <c r="SQL26" s="112"/>
      <c r="SRI26" s="5"/>
      <c r="SRJ26" s="397"/>
      <c r="SRK26" s="397"/>
      <c r="SRL26" s="397"/>
      <c r="SRM26" s="397"/>
      <c r="SRN26" s="397"/>
      <c r="SRO26" s="397"/>
      <c r="SRP26" s="397"/>
      <c r="SRQ26" s="397"/>
      <c r="SRR26" s="397"/>
      <c r="SRS26" s="397"/>
      <c r="SRT26" s="397"/>
      <c r="SRU26" s="397"/>
      <c r="SRV26" s="397"/>
      <c r="SRW26" s="397"/>
      <c r="SRX26" s="397"/>
      <c r="SRY26" s="397"/>
      <c r="SRZ26" s="397"/>
      <c r="SSA26" s="397"/>
      <c r="SSB26" s="397"/>
      <c r="SSC26" s="397"/>
      <c r="SSD26" s="5"/>
      <c r="SSE26" s="5"/>
      <c r="SSF26" s="376"/>
      <c r="SSG26" s="385"/>
      <c r="SSH26" s="385"/>
      <c r="SSI26" s="308"/>
      <c r="SSJ26" s="379"/>
      <c r="SSK26" s="380"/>
      <c r="SSL26" s="313"/>
      <c r="SSM26" s="68"/>
      <c r="SSN26" s="291"/>
      <c r="SSO26" s="68"/>
      <c r="SSP26" s="68"/>
      <c r="SSQ26" s="68"/>
      <c r="SSR26" s="112"/>
      <c r="SSS26" s="112"/>
      <c r="SST26" s="112"/>
      <c r="STQ26" s="5"/>
      <c r="STR26" s="397"/>
      <c r="STS26" s="397"/>
      <c r="STT26" s="397"/>
      <c r="STU26" s="397"/>
      <c r="STV26" s="397"/>
      <c r="STW26" s="397"/>
      <c r="STX26" s="397"/>
      <c r="STY26" s="397"/>
      <c r="STZ26" s="397"/>
      <c r="SUA26" s="397"/>
      <c r="SUB26" s="397"/>
      <c r="SUC26" s="397"/>
      <c r="SUD26" s="397"/>
      <c r="SUE26" s="397"/>
      <c r="SUF26" s="397"/>
      <c r="SUG26" s="397"/>
      <c r="SUH26" s="397"/>
      <c r="SUI26" s="397"/>
      <c r="SUJ26" s="397"/>
      <c r="SUK26" s="397"/>
      <c r="SUL26" s="5"/>
      <c r="SUM26" s="5"/>
      <c r="SUN26" s="376"/>
      <c r="SUO26" s="385"/>
      <c r="SUP26" s="385"/>
      <c r="SUQ26" s="308"/>
      <c r="SUR26" s="379"/>
      <c r="SUS26" s="380"/>
      <c r="SUT26" s="313"/>
      <c r="SUU26" s="68"/>
      <c r="SUV26" s="291"/>
      <c r="SUW26" s="68"/>
      <c r="SUX26" s="68"/>
      <c r="SUY26" s="68"/>
      <c r="SUZ26" s="112"/>
      <c r="SVA26" s="112"/>
      <c r="SVB26" s="112"/>
      <c r="SVY26" s="5"/>
      <c r="SVZ26" s="397"/>
      <c r="SWA26" s="397"/>
      <c r="SWB26" s="397"/>
      <c r="SWC26" s="397"/>
      <c r="SWD26" s="397"/>
      <c r="SWE26" s="397"/>
      <c r="SWF26" s="397"/>
      <c r="SWG26" s="397"/>
      <c r="SWH26" s="397"/>
      <c r="SWI26" s="397"/>
      <c r="SWJ26" s="397"/>
      <c r="SWK26" s="397"/>
      <c r="SWL26" s="397"/>
      <c r="SWM26" s="397"/>
      <c r="SWN26" s="397"/>
      <c r="SWO26" s="397"/>
      <c r="SWP26" s="397"/>
      <c r="SWQ26" s="397"/>
      <c r="SWR26" s="397"/>
      <c r="SWS26" s="397"/>
      <c r="SWT26" s="5"/>
      <c r="SWU26" s="5"/>
      <c r="SWV26" s="376"/>
      <c r="SWW26" s="385"/>
      <c r="SWX26" s="385"/>
      <c r="SWY26" s="308"/>
      <c r="SWZ26" s="379"/>
      <c r="SXA26" s="380"/>
      <c r="SXB26" s="313"/>
      <c r="SXC26" s="68"/>
      <c r="SXD26" s="291"/>
      <c r="SXE26" s="68"/>
      <c r="SXF26" s="68"/>
      <c r="SXG26" s="68"/>
      <c r="SXH26" s="112"/>
      <c r="SXI26" s="112"/>
      <c r="SXJ26" s="112"/>
      <c r="SYG26" s="5"/>
      <c r="SYH26" s="397"/>
      <c r="SYI26" s="397"/>
      <c r="SYJ26" s="397"/>
      <c r="SYK26" s="397"/>
      <c r="SYL26" s="397"/>
      <c r="SYM26" s="397"/>
      <c r="SYN26" s="397"/>
      <c r="SYO26" s="397"/>
      <c r="SYP26" s="397"/>
      <c r="SYQ26" s="397"/>
      <c r="SYR26" s="397"/>
      <c r="SYS26" s="397"/>
      <c r="SYT26" s="397"/>
      <c r="SYU26" s="397"/>
      <c r="SYV26" s="397"/>
      <c r="SYW26" s="397"/>
      <c r="SYX26" s="397"/>
      <c r="SYY26" s="397"/>
      <c r="SYZ26" s="397"/>
      <c r="SZA26" s="397"/>
      <c r="SZB26" s="5"/>
      <c r="SZC26" s="5"/>
      <c r="SZD26" s="376"/>
      <c r="SZE26" s="385"/>
      <c r="SZF26" s="385"/>
      <c r="SZG26" s="308"/>
      <c r="SZH26" s="379"/>
      <c r="SZI26" s="380"/>
      <c r="SZJ26" s="313"/>
      <c r="SZK26" s="68"/>
      <c r="SZL26" s="291"/>
      <c r="SZM26" s="68"/>
      <c r="SZN26" s="68"/>
      <c r="SZO26" s="68"/>
      <c r="SZP26" s="112"/>
      <c r="SZQ26" s="112"/>
      <c r="SZR26" s="112"/>
      <c r="TAO26" s="5"/>
      <c r="TAP26" s="397"/>
      <c r="TAQ26" s="397"/>
      <c r="TAR26" s="397"/>
      <c r="TAS26" s="397"/>
      <c r="TAT26" s="397"/>
      <c r="TAU26" s="397"/>
      <c r="TAV26" s="397"/>
      <c r="TAW26" s="397"/>
      <c r="TAX26" s="397"/>
      <c r="TAY26" s="397"/>
      <c r="TAZ26" s="397"/>
      <c r="TBA26" s="397"/>
      <c r="TBB26" s="397"/>
      <c r="TBC26" s="397"/>
      <c r="TBD26" s="397"/>
      <c r="TBE26" s="397"/>
      <c r="TBF26" s="397"/>
      <c r="TBG26" s="397"/>
      <c r="TBH26" s="397"/>
      <c r="TBI26" s="397"/>
      <c r="TBJ26" s="5"/>
      <c r="TBK26" s="5"/>
      <c r="TBL26" s="376"/>
      <c r="TBM26" s="385"/>
      <c r="TBN26" s="385"/>
      <c r="TBO26" s="308"/>
      <c r="TBP26" s="379"/>
      <c r="TBQ26" s="380"/>
      <c r="TBR26" s="313"/>
      <c r="TBS26" s="68"/>
      <c r="TBT26" s="291"/>
      <c r="TBU26" s="68"/>
      <c r="TBV26" s="68"/>
      <c r="TBW26" s="68"/>
      <c r="TBX26" s="112"/>
      <c r="TBY26" s="112"/>
      <c r="TBZ26" s="112"/>
      <c r="TCW26" s="5"/>
      <c r="TCX26" s="397"/>
      <c r="TCY26" s="397"/>
      <c r="TCZ26" s="397"/>
      <c r="TDA26" s="397"/>
      <c r="TDB26" s="397"/>
      <c r="TDC26" s="397"/>
      <c r="TDD26" s="397"/>
      <c r="TDE26" s="397"/>
      <c r="TDF26" s="397"/>
      <c r="TDG26" s="397"/>
      <c r="TDH26" s="397"/>
      <c r="TDI26" s="397"/>
      <c r="TDJ26" s="397"/>
      <c r="TDK26" s="397"/>
      <c r="TDL26" s="397"/>
      <c r="TDM26" s="397"/>
      <c r="TDN26" s="397"/>
      <c r="TDO26" s="397"/>
      <c r="TDP26" s="397"/>
      <c r="TDQ26" s="397"/>
      <c r="TDR26" s="5"/>
      <c r="TDS26" s="5"/>
      <c r="TDT26" s="376"/>
      <c r="TDU26" s="385"/>
      <c r="TDV26" s="385"/>
      <c r="TDW26" s="308"/>
      <c r="TDX26" s="379"/>
      <c r="TDY26" s="380"/>
      <c r="TDZ26" s="313"/>
      <c r="TEA26" s="68"/>
      <c r="TEB26" s="291"/>
      <c r="TEC26" s="68"/>
      <c r="TED26" s="68"/>
      <c r="TEE26" s="68"/>
      <c r="TEF26" s="112"/>
      <c r="TEG26" s="112"/>
      <c r="TEH26" s="112"/>
      <c r="TFE26" s="5"/>
      <c r="TFF26" s="397"/>
      <c r="TFG26" s="397"/>
      <c r="TFH26" s="397"/>
      <c r="TFI26" s="397"/>
      <c r="TFJ26" s="397"/>
      <c r="TFK26" s="397"/>
      <c r="TFL26" s="397"/>
      <c r="TFM26" s="397"/>
      <c r="TFN26" s="397"/>
      <c r="TFO26" s="397"/>
      <c r="TFP26" s="397"/>
      <c r="TFQ26" s="397"/>
      <c r="TFR26" s="397"/>
      <c r="TFS26" s="397"/>
      <c r="TFT26" s="397"/>
      <c r="TFU26" s="397"/>
      <c r="TFV26" s="397"/>
      <c r="TFW26" s="397"/>
      <c r="TFX26" s="397"/>
      <c r="TFY26" s="397"/>
      <c r="TFZ26" s="5"/>
      <c r="TGA26" s="5"/>
      <c r="TGB26" s="376"/>
      <c r="TGC26" s="385"/>
      <c r="TGD26" s="385"/>
      <c r="TGE26" s="308"/>
      <c r="TGF26" s="379"/>
      <c r="TGG26" s="380"/>
      <c r="TGH26" s="313"/>
      <c r="TGI26" s="68"/>
      <c r="TGJ26" s="291"/>
      <c r="TGK26" s="68"/>
      <c r="TGL26" s="68"/>
      <c r="TGM26" s="68"/>
      <c r="TGN26" s="112"/>
      <c r="TGO26" s="112"/>
      <c r="TGP26" s="112"/>
      <c r="THM26" s="5"/>
      <c r="THN26" s="397"/>
      <c r="THO26" s="397"/>
      <c r="THP26" s="397"/>
      <c r="THQ26" s="397"/>
      <c r="THR26" s="397"/>
      <c r="THS26" s="397"/>
      <c r="THT26" s="397"/>
      <c r="THU26" s="397"/>
      <c r="THV26" s="397"/>
      <c r="THW26" s="397"/>
      <c r="THX26" s="397"/>
      <c r="THY26" s="397"/>
      <c r="THZ26" s="397"/>
      <c r="TIA26" s="397"/>
      <c r="TIB26" s="397"/>
      <c r="TIC26" s="397"/>
      <c r="TID26" s="397"/>
      <c r="TIE26" s="397"/>
      <c r="TIF26" s="397"/>
      <c r="TIG26" s="397"/>
      <c r="TIH26" s="5"/>
      <c r="TII26" s="5"/>
      <c r="TIJ26" s="376"/>
      <c r="TIK26" s="385"/>
      <c r="TIL26" s="385"/>
      <c r="TIM26" s="308"/>
      <c r="TIN26" s="379"/>
      <c r="TIO26" s="380"/>
      <c r="TIP26" s="313"/>
      <c r="TIQ26" s="68"/>
      <c r="TIR26" s="291"/>
      <c r="TIS26" s="68"/>
      <c r="TIT26" s="68"/>
      <c r="TIU26" s="68"/>
      <c r="TIV26" s="112"/>
      <c r="TIW26" s="112"/>
      <c r="TIX26" s="112"/>
      <c r="TJU26" s="5"/>
      <c r="TJV26" s="397"/>
      <c r="TJW26" s="397"/>
      <c r="TJX26" s="397"/>
      <c r="TJY26" s="397"/>
      <c r="TJZ26" s="397"/>
      <c r="TKA26" s="397"/>
      <c r="TKB26" s="397"/>
      <c r="TKC26" s="397"/>
      <c r="TKD26" s="397"/>
      <c r="TKE26" s="397"/>
      <c r="TKF26" s="397"/>
      <c r="TKG26" s="397"/>
      <c r="TKH26" s="397"/>
      <c r="TKI26" s="397"/>
      <c r="TKJ26" s="397"/>
      <c r="TKK26" s="397"/>
      <c r="TKL26" s="397"/>
      <c r="TKM26" s="397"/>
      <c r="TKN26" s="397"/>
      <c r="TKO26" s="397"/>
      <c r="TKP26" s="5"/>
      <c r="TKQ26" s="5"/>
      <c r="TKR26" s="376"/>
      <c r="TKS26" s="385"/>
      <c r="TKT26" s="385"/>
      <c r="TKU26" s="308"/>
      <c r="TKV26" s="379"/>
      <c r="TKW26" s="380"/>
      <c r="TKX26" s="313"/>
      <c r="TKY26" s="68"/>
      <c r="TKZ26" s="291"/>
      <c r="TLA26" s="68"/>
      <c r="TLB26" s="68"/>
      <c r="TLC26" s="68"/>
      <c r="TLD26" s="112"/>
      <c r="TLE26" s="112"/>
      <c r="TLF26" s="112"/>
      <c r="TMC26" s="5"/>
      <c r="TMD26" s="397"/>
      <c r="TME26" s="397"/>
      <c r="TMF26" s="397"/>
      <c r="TMG26" s="397"/>
      <c r="TMH26" s="397"/>
      <c r="TMI26" s="397"/>
      <c r="TMJ26" s="397"/>
      <c r="TMK26" s="397"/>
      <c r="TML26" s="397"/>
      <c r="TMM26" s="397"/>
      <c r="TMN26" s="397"/>
      <c r="TMO26" s="397"/>
      <c r="TMP26" s="397"/>
      <c r="TMQ26" s="397"/>
      <c r="TMR26" s="397"/>
      <c r="TMS26" s="397"/>
      <c r="TMT26" s="397"/>
      <c r="TMU26" s="397"/>
      <c r="TMV26" s="397"/>
      <c r="TMW26" s="397"/>
      <c r="TMX26" s="5"/>
      <c r="TMY26" s="5"/>
      <c r="TMZ26" s="376"/>
      <c r="TNA26" s="385"/>
      <c r="TNB26" s="385"/>
      <c r="TNC26" s="308"/>
      <c r="TND26" s="379"/>
      <c r="TNE26" s="380"/>
      <c r="TNF26" s="313"/>
      <c r="TNG26" s="68"/>
      <c r="TNH26" s="291"/>
      <c r="TNI26" s="68"/>
      <c r="TNJ26" s="68"/>
      <c r="TNK26" s="68"/>
      <c r="TNL26" s="112"/>
      <c r="TNM26" s="112"/>
      <c r="TNN26" s="112"/>
      <c r="TOK26" s="5"/>
      <c r="TOL26" s="397"/>
      <c r="TOM26" s="397"/>
      <c r="TON26" s="397"/>
      <c r="TOO26" s="397"/>
      <c r="TOP26" s="397"/>
      <c r="TOQ26" s="397"/>
      <c r="TOR26" s="397"/>
      <c r="TOS26" s="397"/>
      <c r="TOT26" s="397"/>
      <c r="TOU26" s="397"/>
      <c r="TOV26" s="397"/>
      <c r="TOW26" s="397"/>
      <c r="TOX26" s="397"/>
      <c r="TOY26" s="397"/>
      <c r="TOZ26" s="397"/>
      <c r="TPA26" s="397"/>
      <c r="TPB26" s="397"/>
      <c r="TPC26" s="397"/>
      <c r="TPD26" s="397"/>
      <c r="TPE26" s="397"/>
      <c r="TPF26" s="5"/>
      <c r="TPG26" s="5"/>
      <c r="TPH26" s="376"/>
      <c r="TPI26" s="385"/>
      <c r="TPJ26" s="385"/>
      <c r="TPK26" s="308"/>
      <c r="TPL26" s="379"/>
      <c r="TPM26" s="380"/>
      <c r="TPN26" s="313"/>
      <c r="TPO26" s="68"/>
      <c r="TPP26" s="291"/>
      <c r="TPQ26" s="68"/>
      <c r="TPR26" s="68"/>
      <c r="TPS26" s="68"/>
      <c r="TPT26" s="112"/>
      <c r="TPU26" s="112"/>
      <c r="TPV26" s="112"/>
      <c r="TQS26" s="5"/>
      <c r="TQT26" s="397"/>
      <c r="TQU26" s="397"/>
      <c r="TQV26" s="397"/>
      <c r="TQW26" s="397"/>
      <c r="TQX26" s="397"/>
      <c r="TQY26" s="397"/>
      <c r="TQZ26" s="397"/>
      <c r="TRA26" s="397"/>
      <c r="TRB26" s="397"/>
      <c r="TRC26" s="397"/>
      <c r="TRD26" s="397"/>
      <c r="TRE26" s="397"/>
      <c r="TRF26" s="397"/>
      <c r="TRG26" s="397"/>
      <c r="TRH26" s="397"/>
      <c r="TRI26" s="397"/>
      <c r="TRJ26" s="397"/>
      <c r="TRK26" s="397"/>
      <c r="TRL26" s="397"/>
      <c r="TRM26" s="397"/>
      <c r="TRN26" s="5"/>
      <c r="TRO26" s="5"/>
      <c r="TRP26" s="376"/>
      <c r="TRQ26" s="385"/>
      <c r="TRR26" s="385"/>
      <c r="TRS26" s="308"/>
      <c r="TRT26" s="379"/>
      <c r="TRU26" s="380"/>
      <c r="TRV26" s="313"/>
      <c r="TRW26" s="68"/>
      <c r="TRX26" s="291"/>
      <c r="TRY26" s="68"/>
      <c r="TRZ26" s="68"/>
      <c r="TSA26" s="68"/>
      <c r="TSB26" s="112"/>
      <c r="TSC26" s="112"/>
      <c r="TSD26" s="112"/>
      <c r="TTA26" s="5"/>
      <c r="TTB26" s="397"/>
      <c r="TTC26" s="397"/>
      <c r="TTD26" s="397"/>
      <c r="TTE26" s="397"/>
      <c r="TTF26" s="397"/>
      <c r="TTG26" s="397"/>
      <c r="TTH26" s="397"/>
      <c r="TTI26" s="397"/>
      <c r="TTJ26" s="397"/>
      <c r="TTK26" s="397"/>
      <c r="TTL26" s="397"/>
      <c r="TTM26" s="397"/>
      <c r="TTN26" s="397"/>
      <c r="TTO26" s="397"/>
      <c r="TTP26" s="397"/>
      <c r="TTQ26" s="397"/>
      <c r="TTR26" s="397"/>
      <c r="TTS26" s="397"/>
      <c r="TTT26" s="397"/>
      <c r="TTU26" s="397"/>
      <c r="TTV26" s="5"/>
      <c r="TTW26" s="5"/>
      <c r="TTX26" s="376"/>
      <c r="TTY26" s="385"/>
      <c r="TTZ26" s="385"/>
      <c r="TUA26" s="308"/>
      <c r="TUB26" s="379"/>
      <c r="TUC26" s="380"/>
      <c r="TUD26" s="313"/>
      <c r="TUE26" s="68"/>
      <c r="TUF26" s="291"/>
      <c r="TUG26" s="68"/>
      <c r="TUH26" s="68"/>
      <c r="TUI26" s="68"/>
      <c r="TUJ26" s="112"/>
      <c r="TUK26" s="112"/>
      <c r="TUL26" s="112"/>
      <c r="TVI26" s="5"/>
      <c r="TVJ26" s="397"/>
      <c r="TVK26" s="397"/>
      <c r="TVL26" s="397"/>
      <c r="TVM26" s="397"/>
      <c r="TVN26" s="397"/>
      <c r="TVO26" s="397"/>
      <c r="TVP26" s="397"/>
      <c r="TVQ26" s="397"/>
      <c r="TVR26" s="397"/>
      <c r="TVS26" s="397"/>
      <c r="TVT26" s="397"/>
      <c r="TVU26" s="397"/>
      <c r="TVV26" s="397"/>
      <c r="TVW26" s="397"/>
      <c r="TVX26" s="397"/>
      <c r="TVY26" s="397"/>
      <c r="TVZ26" s="397"/>
      <c r="TWA26" s="397"/>
      <c r="TWB26" s="397"/>
      <c r="TWC26" s="397"/>
      <c r="TWD26" s="5"/>
      <c r="TWE26" s="5"/>
      <c r="TWF26" s="376"/>
      <c r="TWG26" s="385"/>
      <c r="TWH26" s="385"/>
      <c r="TWI26" s="308"/>
      <c r="TWJ26" s="379"/>
      <c r="TWK26" s="380"/>
      <c r="TWL26" s="313"/>
      <c r="TWM26" s="68"/>
      <c r="TWN26" s="291"/>
      <c r="TWO26" s="68"/>
      <c r="TWP26" s="68"/>
      <c r="TWQ26" s="68"/>
      <c r="TWR26" s="112"/>
      <c r="TWS26" s="112"/>
      <c r="TWT26" s="112"/>
      <c r="TXQ26" s="5"/>
      <c r="TXR26" s="397"/>
      <c r="TXS26" s="397"/>
      <c r="TXT26" s="397"/>
      <c r="TXU26" s="397"/>
      <c r="TXV26" s="397"/>
      <c r="TXW26" s="397"/>
      <c r="TXX26" s="397"/>
      <c r="TXY26" s="397"/>
      <c r="TXZ26" s="397"/>
      <c r="TYA26" s="397"/>
      <c r="TYB26" s="397"/>
      <c r="TYC26" s="397"/>
      <c r="TYD26" s="397"/>
      <c r="TYE26" s="397"/>
      <c r="TYF26" s="397"/>
      <c r="TYG26" s="397"/>
      <c r="TYH26" s="397"/>
      <c r="TYI26" s="397"/>
      <c r="TYJ26" s="397"/>
      <c r="TYK26" s="397"/>
      <c r="TYL26" s="5"/>
      <c r="TYM26" s="5"/>
      <c r="TYN26" s="376"/>
      <c r="TYO26" s="385"/>
      <c r="TYP26" s="385"/>
      <c r="TYQ26" s="308"/>
      <c r="TYR26" s="379"/>
      <c r="TYS26" s="380"/>
      <c r="TYT26" s="313"/>
      <c r="TYU26" s="68"/>
      <c r="TYV26" s="291"/>
      <c r="TYW26" s="68"/>
      <c r="TYX26" s="68"/>
      <c r="TYY26" s="68"/>
      <c r="TYZ26" s="112"/>
      <c r="TZA26" s="112"/>
      <c r="TZB26" s="112"/>
      <c r="TZY26" s="5"/>
      <c r="TZZ26" s="397"/>
      <c r="UAA26" s="397"/>
      <c r="UAB26" s="397"/>
      <c r="UAC26" s="397"/>
      <c r="UAD26" s="397"/>
      <c r="UAE26" s="397"/>
      <c r="UAF26" s="397"/>
      <c r="UAG26" s="397"/>
      <c r="UAH26" s="397"/>
      <c r="UAI26" s="397"/>
      <c r="UAJ26" s="397"/>
      <c r="UAK26" s="397"/>
      <c r="UAL26" s="397"/>
      <c r="UAM26" s="397"/>
      <c r="UAN26" s="397"/>
      <c r="UAO26" s="397"/>
      <c r="UAP26" s="397"/>
      <c r="UAQ26" s="397"/>
      <c r="UAR26" s="397"/>
      <c r="UAS26" s="397"/>
      <c r="UAT26" s="5"/>
      <c r="UAU26" s="5"/>
      <c r="UAV26" s="376"/>
      <c r="UAW26" s="385"/>
      <c r="UAX26" s="385"/>
      <c r="UAY26" s="308"/>
      <c r="UAZ26" s="379"/>
      <c r="UBA26" s="380"/>
      <c r="UBB26" s="313"/>
      <c r="UBC26" s="68"/>
      <c r="UBD26" s="291"/>
      <c r="UBE26" s="68"/>
      <c r="UBF26" s="68"/>
      <c r="UBG26" s="68"/>
      <c r="UBH26" s="112"/>
      <c r="UBI26" s="112"/>
      <c r="UBJ26" s="112"/>
      <c r="UCG26" s="5"/>
      <c r="UCH26" s="397"/>
      <c r="UCI26" s="397"/>
      <c r="UCJ26" s="397"/>
      <c r="UCK26" s="397"/>
      <c r="UCL26" s="397"/>
      <c r="UCM26" s="397"/>
      <c r="UCN26" s="397"/>
      <c r="UCO26" s="397"/>
      <c r="UCP26" s="397"/>
      <c r="UCQ26" s="397"/>
      <c r="UCR26" s="397"/>
      <c r="UCS26" s="397"/>
      <c r="UCT26" s="397"/>
      <c r="UCU26" s="397"/>
      <c r="UCV26" s="397"/>
      <c r="UCW26" s="397"/>
      <c r="UCX26" s="397"/>
      <c r="UCY26" s="397"/>
      <c r="UCZ26" s="397"/>
      <c r="UDA26" s="397"/>
      <c r="UDB26" s="5"/>
      <c r="UDC26" s="5"/>
      <c r="UDD26" s="376"/>
      <c r="UDE26" s="385"/>
      <c r="UDF26" s="385"/>
      <c r="UDG26" s="308"/>
      <c r="UDH26" s="379"/>
      <c r="UDI26" s="380"/>
      <c r="UDJ26" s="313"/>
      <c r="UDK26" s="68"/>
      <c r="UDL26" s="291"/>
      <c r="UDM26" s="68"/>
      <c r="UDN26" s="68"/>
      <c r="UDO26" s="68"/>
      <c r="UDP26" s="112"/>
      <c r="UDQ26" s="112"/>
      <c r="UDR26" s="112"/>
      <c r="UEO26" s="5"/>
      <c r="UEP26" s="397"/>
      <c r="UEQ26" s="397"/>
      <c r="UER26" s="397"/>
      <c r="UES26" s="397"/>
      <c r="UET26" s="397"/>
      <c r="UEU26" s="397"/>
      <c r="UEV26" s="397"/>
      <c r="UEW26" s="397"/>
      <c r="UEX26" s="397"/>
      <c r="UEY26" s="397"/>
      <c r="UEZ26" s="397"/>
      <c r="UFA26" s="397"/>
      <c r="UFB26" s="397"/>
      <c r="UFC26" s="397"/>
      <c r="UFD26" s="397"/>
      <c r="UFE26" s="397"/>
      <c r="UFF26" s="397"/>
      <c r="UFG26" s="397"/>
      <c r="UFH26" s="397"/>
      <c r="UFI26" s="397"/>
      <c r="UFJ26" s="5"/>
      <c r="UFK26" s="5"/>
      <c r="UFL26" s="376"/>
      <c r="UFM26" s="385"/>
      <c r="UFN26" s="385"/>
      <c r="UFO26" s="308"/>
      <c r="UFP26" s="379"/>
      <c r="UFQ26" s="380"/>
      <c r="UFR26" s="313"/>
      <c r="UFS26" s="68"/>
      <c r="UFT26" s="291"/>
      <c r="UFU26" s="68"/>
      <c r="UFV26" s="68"/>
      <c r="UFW26" s="68"/>
      <c r="UFX26" s="112"/>
      <c r="UFY26" s="112"/>
      <c r="UFZ26" s="112"/>
      <c r="UGW26" s="5"/>
      <c r="UGX26" s="397"/>
      <c r="UGY26" s="397"/>
      <c r="UGZ26" s="397"/>
      <c r="UHA26" s="397"/>
      <c r="UHB26" s="397"/>
      <c r="UHC26" s="397"/>
      <c r="UHD26" s="397"/>
      <c r="UHE26" s="397"/>
      <c r="UHF26" s="397"/>
      <c r="UHG26" s="397"/>
      <c r="UHH26" s="397"/>
      <c r="UHI26" s="397"/>
      <c r="UHJ26" s="397"/>
      <c r="UHK26" s="397"/>
      <c r="UHL26" s="397"/>
      <c r="UHM26" s="397"/>
      <c r="UHN26" s="397"/>
      <c r="UHO26" s="397"/>
      <c r="UHP26" s="397"/>
      <c r="UHQ26" s="397"/>
      <c r="UHR26" s="5"/>
      <c r="UHS26" s="5"/>
      <c r="UHT26" s="376"/>
      <c r="UHU26" s="385"/>
      <c r="UHV26" s="385"/>
      <c r="UHW26" s="308"/>
      <c r="UHX26" s="379"/>
      <c r="UHY26" s="380"/>
      <c r="UHZ26" s="313"/>
      <c r="UIA26" s="68"/>
      <c r="UIB26" s="291"/>
      <c r="UIC26" s="68"/>
      <c r="UID26" s="68"/>
      <c r="UIE26" s="68"/>
      <c r="UIF26" s="112"/>
      <c r="UIG26" s="112"/>
      <c r="UIH26" s="112"/>
      <c r="UJE26" s="5"/>
      <c r="UJF26" s="397"/>
      <c r="UJG26" s="397"/>
      <c r="UJH26" s="397"/>
      <c r="UJI26" s="397"/>
      <c r="UJJ26" s="397"/>
      <c r="UJK26" s="397"/>
      <c r="UJL26" s="397"/>
      <c r="UJM26" s="397"/>
      <c r="UJN26" s="397"/>
      <c r="UJO26" s="397"/>
      <c r="UJP26" s="397"/>
      <c r="UJQ26" s="397"/>
      <c r="UJR26" s="397"/>
      <c r="UJS26" s="397"/>
      <c r="UJT26" s="397"/>
      <c r="UJU26" s="397"/>
      <c r="UJV26" s="397"/>
      <c r="UJW26" s="397"/>
      <c r="UJX26" s="397"/>
      <c r="UJY26" s="397"/>
      <c r="UJZ26" s="5"/>
      <c r="UKA26" s="5"/>
      <c r="UKB26" s="376"/>
      <c r="UKC26" s="385"/>
      <c r="UKD26" s="385"/>
      <c r="UKE26" s="308"/>
      <c r="UKF26" s="379"/>
      <c r="UKG26" s="380"/>
      <c r="UKH26" s="313"/>
      <c r="UKI26" s="68"/>
      <c r="UKJ26" s="291"/>
      <c r="UKK26" s="68"/>
      <c r="UKL26" s="68"/>
      <c r="UKM26" s="68"/>
      <c r="UKN26" s="112"/>
      <c r="UKO26" s="112"/>
      <c r="UKP26" s="112"/>
      <c r="ULM26" s="5"/>
      <c r="ULN26" s="397"/>
      <c r="ULO26" s="397"/>
      <c r="ULP26" s="397"/>
      <c r="ULQ26" s="397"/>
      <c r="ULR26" s="397"/>
      <c r="ULS26" s="397"/>
      <c r="ULT26" s="397"/>
      <c r="ULU26" s="397"/>
      <c r="ULV26" s="397"/>
      <c r="ULW26" s="397"/>
      <c r="ULX26" s="397"/>
      <c r="ULY26" s="397"/>
      <c r="ULZ26" s="397"/>
      <c r="UMA26" s="397"/>
      <c r="UMB26" s="397"/>
      <c r="UMC26" s="397"/>
      <c r="UMD26" s="397"/>
      <c r="UME26" s="397"/>
      <c r="UMF26" s="397"/>
      <c r="UMG26" s="397"/>
      <c r="UMH26" s="5"/>
      <c r="UMI26" s="5"/>
      <c r="UMJ26" s="376"/>
      <c r="UMK26" s="385"/>
      <c r="UML26" s="385"/>
      <c r="UMM26" s="308"/>
      <c r="UMN26" s="379"/>
      <c r="UMO26" s="380"/>
      <c r="UMP26" s="313"/>
      <c r="UMQ26" s="68"/>
      <c r="UMR26" s="291"/>
      <c r="UMS26" s="68"/>
      <c r="UMT26" s="68"/>
      <c r="UMU26" s="68"/>
      <c r="UMV26" s="112"/>
      <c r="UMW26" s="112"/>
      <c r="UMX26" s="112"/>
      <c r="UNU26" s="5"/>
      <c r="UNV26" s="397"/>
      <c r="UNW26" s="397"/>
      <c r="UNX26" s="397"/>
      <c r="UNY26" s="397"/>
      <c r="UNZ26" s="397"/>
      <c r="UOA26" s="397"/>
      <c r="UOB26" s="397"/>
      <c r="UOC26" s="397"/>
      <c r="UOD26" s="397"/>
      <c r="UOE26" s="397"/>
      <c r="UOF26" s="397"/>
      <c r="UOG26" s="397"/>
      <c r="UOH26" s="397"/>
      <c r="UOI26" s="397"/>
      <c r="UOJ26" s="397"/>
      <c r="UOK26" s="397"/>
      <c r="UOL26" s="397"/>
      <c r="UOM26" s="397"/>
      <c r="UON26" s="397"/>
      <c r="UOO26" s="397"/>
      <c r="UOP26" s="5"/>
      <c r="UOQ26" s="5"/>
      <c r="UOR26" s="376"/>
      <c r="UOS26" s="385"/>
      <c r="UOT26" s="385"/>
      <c r="UOU26" s="308"/>
      <c r="UOV26" s="379"/>
      <c r="UOW26" s="380"/>
      <c r="UOX26" s="313"/>
      <c r="UOY26" s="68"/>
      <c r="UOZ26" s="291"/>
      <c r="UPA26" s="68"/>
      <c r="UPB26" s="68"/>
      <c r="UPC26" s="68"/>
      <c r="UPD26" s="112"/>
      <c r="UPE26" s="112"/>
      <c r="UPF26" s="112"/>
      <c r="UQC26" s="5"/>
      <c r="UQD26" s="397"/>
      <c r="UQE26" s="397"/>
      <c r="UQF26" s="397"/>
      <c r="UQG26" s="397"/>
      <c r="UQH26" s="397"/>
      <c r="UQI26" s="397"/>
      <c r="UQJ26" s="397"/>
      <c r="UQK26" s="397"/>
      <c r="UQL26" s="397"/>
      <c r="UQM26" s="397"/>
      <c r="UQN26" s="397"/>
      <c r="UQO26" s="397"/>
      <c r="UQP26" s="397"/>
      <c r="UQQ26" s="397"/>
      <c r="UQR26" s="397"/>
      <c r="UQS26" s="397"/>
      <c r="UQT26" s="397"/>
      <c r="UQU26" s="397"/>
      <c r="UQV26" s="397"/>
      <c r="UQW26" s="397"/>
      <c r="UQX26" s="5"/>
      <c r="UQY26" s="5"/>
      <c r="UQZ26" s="376"/>
      <c r="URA26" s="385"/>
      <c r="URB26" s="385"/>
      <c r="URC26" s="308"/>
      <c r="URD26" s="379"/>
      <c r="URE26" s="380"/>
      <c r="URF26" s="313"/>
      <c r="URG26" s="68"/>
      <c r="URH26" s="291"/>
      <c r="URI26" s="68"/>
      <c r="URJ26" s="68"/>
      <c r="URK26" s="68"/>
      <c r="URL26" s="112"/>
      <c r="URM26" s="112"/>
      <c r="URN26" s="112"/>
      <c r="USK26" s="5"/>
      <c r="USL26" s="397"/>
      <c r="USM26" s="397"/>
      <c r="USN26" s="397"/>
      <c r="USO26" s="397"/>
      <c r="USP26" s="397"/>
      <c r="USQ26" s="397"/>
      <c r="USR26" s="397"/>
      <c r="USS26" s="397"/>
      <c r="UST26" s="397"/>
      <c r="USU26" s="397"/>
      <c r="USV26" s="397"/>
      <c r="USW26" s="397"/>
      <c r="USX26" s="397"/>
      <c r="USY26" s="397"/>
      <c r="USZ26" s="397"/>
      <c r="UTA26" s="397"/>
      <c r="UTB26" s="397"/>
      <c r="UTC26" s="397"/>
      <c r="UTD26" s="397"/>
      <c r="UTE26" s="397"/>
      <c r="UTF26" s="5"/>
      <c r="UTG26" s="5"/>
      <c r="UTH26" s="376"/>
      <c r="UTI26" s="385"/>
      <c r="UTJ26" s="385"/>
      <c r="UTK26" s="308"/>
      <c r="UTL26" s="379"/>
      <c r="UTM26" s="380"/>
      <c r="UTN26" s="313"/>
      <c r="UTO26" s="68"/>
      <c r="UTP26" s="291"/>
      <c r="UTQ26" s="68"/>
      <c r="UTR26" s="68"/>
      <c r="UTS26" s="68"/>
      <c r="UTT26" s="112"/>
      <c r="UTU26" s="112"/>
      <c r="UTV26" s="112"/>
      <c r="UUS26" s="5"/>
      <c r="UUT26" s="397"/>
      <c r="UUU26" s="397"/>
      <c r="UUV26" s="397"/>
      <c r="UUW26" s="397"/>
      <c r="UUX26" s="397"/>
      <c r="UUY26" s="397"/>
      <c r="UUZ26" s="397"/>
      <c r="UVA26" s="397"/>
      <c r="UVB26" s="397"/>
      <c r="UVC26" s="397"/>
      <c r="UVD26" s="397"/>
      <c r="UVE26" s="397"/>
      <c r="UVF26" s="397"/>
      <c r="UVG26" s="397"/>
      <c r="UVH26" s="397"/>
      <c r="UVI26" s="397"/>
      <c r="UVJ26" s="397"/>
      <c r="UVK26" s="397"/>
      <c r="UVL26" s="397"/>
      <c r="UVM26" s="397"/>
      <c r="UVN26" s="5"/>
      <c r="UVO26" s="5"/>
      <c r="UVP26" s="376"/>
      <c r="UVQ26" s="385"/>
      <c r="UVR26" s="385"/>
      <c r="UVS26" s="308"/>
      <c r="UVT26" s="379"/>
      <c r="UVU26" s="380"/>
      <c r="UVV26" s="313"/>
      <c r="UVW26" s="68"/>
      <c r="UVX26" s="291"/>
      <c r="UVY26" s="68"/>
      <c r="UVZ26" s="68"/>
      <c r="UWA26" s="68"/>
      <c r="UWB26" s="112"/>
      <c r="UWC26" s="112"/>
      <c r="UWD26" s="112"/>
      <c r="UXA26" s="5"/>
      <c r="UXB26" s="397"/>
      <c r="UXC26" s="397"/>
      <c r="UXD26" s="397"/>
      <c r="UXE26" s="397"/>
      <c r="UXF26" s="397"/>
      <c r="UXG26" s="397"/>
      <c r="UXH26" s="397"/>
      <c r="UXI26" s="397"/>
      <c r="UXJ26" s="397"/>
      <c r="UXK26" s="397"/>
      <c r="UXL26" s="397"/>
      <c r="UXM26" s="397"/>
      <c r="UXN26" s="397"/>
      <c r="UXO26" s="397"/>
      <c r="UXP26" s="397"/>
      <c r="UXQ26" s="397"/>
      <c r="UXR26" s="397"/>
      <c r="UXS26" s="397"/>
      <c r="UXT26" s="397"/>
      <c r="UXU26" s="397"/>
      <c r="UXV26" s="5"/>
      <c r="UXW26" s="5"/>
      <c r="UXX26" s="376"/>
      <c r="UXY26" s="385"/>
      <c r="UXZ26" s="385"/>
      <c r="UYA26" s="308"/>
      <c r="UYB26" s="379"/>
      <c r="UYC26" s="380"/>
      <c r="UYD26" s="313"/>
      <c r="UYE26" s="68"/>
      <c r="UYF26" s="291"/>
      <c r="UYG26" s="68"/>
      <c r="UYH26" s="68"/>
      <c r="UYI26" s="68"/>
      <c r="UYJ26" s="112"/>
      <c r="UYK26" s="112"/>
      <c r="UYL26" s="112"/>
      <c r="UZI26" s="5"/>
      <c r="UZJ26" s="397"/>
      <c r="UZK26" s="397"/>
      <c r="UZL26" s="397"/>
      <c r="UZM26" s="397"/>
      <c r="UZN26" s="397"/>
      <c r="UZO26" s="397"/>
      <c r="UZP26" s="397"/>
      <c r="UZQ26" s="397"/>
      <c r="UZR26" s="397"/>
      <c r="UZS26" s="397"/>
      <c r="UZT26" s="397"/>
      <c r="UZU26" s="397"/>
      <c r="UZV26" s="397"/>
      <c r="UZW26" s="397"/>
      <c r="UZX26" s="397"/>
      <c r="UZY26" s="397"/>
      <c r="UZZ26" s="397"/>
      <c r="VAA26" s="397"/>
      <c r="VAB26" s="397"/>
      <c r="VAC26" s="397"/>
      <c r="VAD26" s="5"/>
      <c r="VAE26" s="5"/>
      <c r="VAF26" s="376"/>
      <c r="VAG26" s="385"/>
      <c r="VAH26" s="385"/>
      <c r="VAI26" s="308"/>
      <c r="VAJ26" s="379"/>
      <c r="VAK26" s="380"/>
      <c r="VAL26" s="313"/>
      <c r="VAM26" s="68"/>
      <c r="VAN26" s="291"/>
      <c r="VAO26" s="68"/>
      <c r="VAP26" s="68"/>
      <c r="VAQ26" s="68"/>
      <c r="VAR26" s="112"/>
      <c r="VAS26" s="112"/>
      <c r="VAT26" s="112"/>
      <c r="VBQ26" s="5"/>
      <c r="VBR26" s="397"/>
      <c r="VBS26" s="397"/>
      <c r="VBT26" s="397"/>
      <c r="VBU26" s="397"/>
      <c r="VBV26" s="397"/>
      <c r="VBW26" s="397"/>
      <c r="VBX26" s="397"/>
      <c r="VBY26" s="397"/>
      <c r="VBZ26" s="397"/>
      <c r="VCA26" s="397"/>
      <c r="VCB26" s="397"/>
      <c r="VCC26" s="397"/>
      <c r="VCD26" s="397"/>
      <c r="VCE26" s="397"/>
      <c r="VCF26" s="397"/>
      <c r="VCG26" s="397"/>
      <c r="VCH26" s="397"/>
      <c r="VCI26" s="397"/>
      <c r="VCJ26" s="397"/>
      <c r="VCK26" s="397"/>
      <c r="VCL26" s="5"/>
      <c r="VCM26" s="5"/>
      <c r="VCN26" s="376"/>
      <c r="VCO26" s="385"/>
      <c r="VCP26" s="385"/>
      <c r="VCQ26" s="308"/>
      <c r="VCR26" s="379"/>
      <c r="VCS26" s="380"/>
      <c r="VCT26" s="313"/>
      <c r="VCU26" s="68"/>
      <c r="VCV26" s="291"/>
      <c r="VCW26" s="68"/>
      <c r="VCX26" s="68"/>
      <c r="VCY26" s="68"/>
      <c r="VCZ26" s="112"/>
      <c r="VDA26" s="112"/>
      <c r="VDB26" s="112"/>
      <c r="VDY26" s="5"/>
      <c r="VDZ26" s="397"/>
      <c r="VEA26" s="397"/>
      <c r="VEB26" s="397"/>
      <c r="VEC26" s="397"/>
      <c r="VED26" s="397"/>
      <c r="VEE26" s="397"/>
      <c r="VEF26" s="397"/>
      <c r="VEG26" s="397"/>
      <c r="VEH26" s="397"/>
      <c r="VEI26" s="397"/>
      <c r="VEJ26" s="397"/>
      <c r="VEK26" s="397"/>
      <c r="VEL26" s="397"/>
      <c r="VEM26" s="397"/>
      <c r="VEN26" s="397"/>
      <c r="VEO26" s="397"/>
      <c r="VEP26" s="397"/>
      <c r="VEQ26" s="397"/>
      <c r="VER26" s="397"/>
      <c r="VES26" s="397"/>
      <c r="VET26" s="5"/>
      <c r="VEU26" s="5"/>
      <c r="VEV26" s="376"/>
      <c r="VEW26" s="385"/>
      <c r="VEX26" s="385"/>
      <c r="VEY26" s="308"/>
      <c r="VEZ26" s="379"/>
      <c r="VFA26" s="380"/>
      <c r="VFB26" s="313"/>
      <c r="VFC26" s="68"/>
      <c r="VFD26" s="291"/>
      <c r="VFE26" s="68"/>
      <c r="VFF26" s="68"/>
      <c r="VFG26" s="68"/>
      <c r="VFH26" s="112"/>
      <c r="VFI26" s="112"/>
      <c r="VFJ26" s="112"/>
      <c r="VGG26" s="5"/>
      <c r="VGH26" s="397"/>
      <c r="VGI26" s="397"/>
      <c r="VGJ26" s="397"/>
      <c r="VGK26" s="397"/>
      <c r="VGL26" s="397"/>
      <c r="VGM26" s="397"/>
      <c r="VGN26" s="397"/>
      <c r="VGO26" s="397"/>
      <c r="VGP26" s="397"/>
      <c r="VGQ26" s="397"/>
      <c r="VGR26" s="397"/>
      <c r="VGS26" s="397"/>
      <c r="VGT26" s="397"/>
      <c r="VGU26" s="397"/>
      <c r="VGV26" s="397"/>
      <c r="VGW26" s="397"/>
      <c r="VGX26" s="397"/>
      <c r="VGY26" s="397"/>
      <c r="VGZ26" s="397"/>
      <c r="VHA26" s="397"/>
      <c r="VHB26" s="5"/>
      <c r="VHC26" s="5"/>
      <c r="VHD26" s="376"/>
      <c r="VHE26" s="385"/>
      <c r="VHF26" s="385"/>
      <c r="VHG26" s="308"/>
      <c r="VHH26" s="379"/>
      <c r="VHI26" s="380"/>
      <c r="VHJ26" s="313"/>
      <c r="VHK26" s="68"/>
      <c r="VHL26" s="291"/>
      <c r="VHM26" s="68"/>
      <c r="VHN26" s="68"/>
      <c r="VHO26" s="68"/>
      <c r="VHP26" s="112"/>
      <c r="VHQ26" s="112"/>
      <c r="VHR26" s="112"/>
      <c r="VIO26" s="5"/>
      <c r="VIP26" s="397"/>
      <c r="VIQ26" s="397"/>
      <c r="VIR26" s="397"/>
      <c r="VIS26" s="397"/>
      <c r="VIT26" s="397"/>
      <c r="VIU26" s="397"/>
      <c r="VIV26" s="397"/>
      <c r="VIW26" s="397"/>
      <c r="VIX26" s="397"/>
      <c r="VIY26" s="397"/>
      <c r="VIZ26" s="397"/>
      <c r="VJA26" s="397"/>
      <c r="VJB26" s="397"/>
      <c r="VJC26" s="397"/>
      <c r="VJD26" s="397"/>
      <c r="VJE26" s="397"/>
      <c r="VJF26" s="397"/>
      <c r="VJG26" s="397"/>
      <c r="VJH26" s="397"/>
      <c r="VJI26" s="397"/>
      <c r="VJJ26" s="5"/>
      <c r="VJK26" s="5"/>
      <c r="VJL26" s="376"/>
      <c r="VJM26" s="385"/>
      <c r="VJN26" s="385"/>
      <c r="VJO26" s="308"/>
      <c r="VJP26" s="379"/>
      <c r="VJQ26" s="380"/>
      <c r="VJR26" s="313"/>
      <c r="VJS26" s="68"/>
      <c r="VJT26" s="291"/>
      <c r="VJU26" s="68"/>
      <c r="VJV26" s="68"/>
      <c r="VJW26" s="68"/>
      <c r="VJX26" s="112"/>
      <c r="VJY26" s="112"/>
      <c r="VJZ26" s="112"/>
      <c r="VKW26" s="5"/>
      <c r="VKX26" s="397"/>
      <c r="VKY26" s="397"/>
      <c r="VKZ26" s="397"/>
      <c r="VLA26" s="397"/>
      <c r="VLB26" s="397"/>
      <c r="VLC26" s="397"/>
      <c r="VLD26" s="397"/>
      <c r="VLE26" s="397"/>
      <c r="VLF26" s="397"/>
      <c r="VLG26" s="397"/>
      <c r="VLH26" s="397"/>
      <c r="VLI26" s="397"/>
      <c r="VLJ26" s="397"/>
      <c r="VLK26" s="397"/>
      <c r="VLL26" s="397"/>
      <c r="VLM26" s="397"/>
      <c r="VLN26" s="397"/>
      <c r="VLO26" s="397"/>
      <c r="VLP26" s="397"/>
      <c r="VLQ26" s="397"/>
      <c r="VLR26" s="5"/>
      <c r="VLS26" s="5"/>
      <c r="VLT26" s="376"/>
      <c r="VLU26" s="385"/>
      <c r="VLV26" s="385"/>
      <c r="VLW26" s="308"/>
      <c r="VLX26" s="379"/>
      <c r="VLY26" s="380"/>
      <c r="VLZ26" s="313"/>
      <c r="VMA26" s="68"/>
      <c r="VMB26" s="291"/>
      <c r="VMC26" s="68"/>
      <c r="VMD26" s="68"/>
      <c r="VME26" s="68"/>
      <c r="VMF26" s="112"/>
      <c r="VMG26" s="112"/>
      <c r="VMH26" s="112"/>
      <c r="VNE26" s="5"/>
      <c r="VNF26" s="397"/>
      <c r="VNG26" s="397"/>
      <c r="VNH26" s="397"/>
      <c r="VNI26" s="397"/>
      <c r="VNJ26" s="397"/>
      <c r="VNK26" s="397"/>
      <c r="VNL26" s="397"/>
      <c r="VNM26" s="397"/>
      <c r="VNN26" s="397"/>
      <c r="VNO26" s="397"/>
      <c r="VNP26" s="397"/>
      <c r="VNQ26" s="397"/>
      <c r="VNR26" s="397"/>
      <c r="VNS26" s="397"/>
      <c r="VNT26" s="397"/>
      <c r="VNU26" s="397"/>
      <c r="VNV26" s="397"/>
      <c r="VNW26" s="397"/>
      <c r="VNX26" s="397"/>
      <c r="VNY26" s="397"/>
      <c r="VNZ26" s="5"/>
      <c r="VOA26" s="5"/>
      <c r="VOB26" s="376"/>
      <c r="VOC26" s="385"/>
      <c r="VOD26" s="385"/>
      <c r="VOE26" s="308"/>
      <c r="VOF26" s="379"/>
      <c r="VOG26" s="380"/>
      <c r="VOH26" s="313"/>
      <c r="VOI26" s="68"/>
      <c r="VOJ26" s="291"/>
      <c r="VOK26" s="68"/>
      <c r="VOL26" s="68"/>
      <c r="VOM26" s="68"/>
      <c r="VON26" s="112"/>
      <c r="VOO26" s="112"/>
      <c r="VOP26" s="112"/>
      <c r="VPM26" s="5"/>
      <c r="VPN26" s="397"/>
      <c r="VPO26" s="397"/>
      <c r="VPP26" s="397"/>
      <c r="VPQ26" s="397"/>
      <c r="VPR26" s="397"/>
      <c r="VPS26" s="397"/>
      <c r="VPT26" s="397"/>
      <c r="VPU26" s="397"/>
      <c r="VPV26" s="397"/>
      <c r="VPW26" s="397"/>
      <c r="VPX26" s="397"/>
      <c r="VPY26" s="397"/>
      <c r="VPZ26" s="397"/>
      <c r="VQA26" s="397"/>
      <c r="VQB26" s="397"/>
      <c r="VQC26" s="397"/>
      <c r="VQD26" s="397"/>
      <c r="VQE26" s="397"/>
      <c r="VQF26" s="397"/>
      <c r="VQG26" s="397"/>
      <c r="VQH26" s="5"/>
      <c r="VQI26" s="5"/>
      <c r="VQJ26" s="376"/>
      <c r="VQK26" s="385"/>
      <c r="VQL26" s="385"/>
      <c r="VQM26" s="308"/>
      <c r="VQN26" s="379"/>
      <c r="VQO26" s="380"/>
      <c r="VQP26" s="313"/>
      <c r="VQQ26" s="68"/>
      <c r="VQR26" s="291"/>
      <c r="VQS26" s="68"/>
      <c r="VQT26" s="68"/>
      <c r="VQU26" s="68"/>
      <c r="VQV26" s="112"/>
      <c r="VQW26" s="112"/>
      <c r="VQX26" s="112"/>
      <c r="VRU26" s="5"/>
      <c r="VRV26" s="397"/>
      <c r="VRW26" s="397"/>
      <c r="VRX26" s="397"/>
      <c r="VRY26" s="397"/>
      <c r="VRZ26" s="397"/>
      <c r="VSA26" s="397"/>
      <c r="VSB26" s="397"/>
      <c r="VSC26" s="397"/>
      <c r="VSD26" s="397"/>
      <c r="VSE26" s="397"/>
      <c r="VSF26" s="397"/>
      <c r="VSG26" s="397"/>
      <c r="VSH26" s="397"/>
      <c r="VSI26" s="397"/>
      <c r="VSJ26" s="397"/>
      <c r="VSK26" s="397"/>
      <c r="VSL26" s="397"/>
      <c r="VSM26" s="397"/>
      <c r="VSN26" s="397"/>
      <c r="VSO26" s="397"/>
      <c r="VSP26" s="5"/>
      <c r="VSQ26" s="5"/>
      <c r="VSR26" s="376"/>
      <c r="VSS26" s="385"/>
      <c r="VST26" s="385"/>
      <c r="VSU26" s="308"/>
      <c r="VSV26" s="379"/>
      <c r="VSW26" s="380"/>
      <c r="VSX26" s="313"/>
      <c r="VSY26" s="68"/>
      <c r="VSZ26" s="291"/>
      <c r="VTA26" s="68"/>
      <c r="VTB26" s="68"/>
      <c r="VTC26" s="68"/>
      <c r="VTD26" s="112"/>
      <c r="VTE26" s="112"/>
      <c r="VTF26" s="112"/>
      <c r="VUC26" s="5"/>
      <c r="VUD26" s="397"/>
      <c r="VUE26" s="397"/>
      <c r="VUF26" s="397"/>
      <c r="VUG26" s="397"/>
      <c r="VUH26" s="397"/>
      <c r="VUI26" s="397"/>
      <c r="VUJ26" s="397"/>
      <c r="VUK26" s="397"/>
      <c r="VUL26" s="397"/>
      <c r="VUM26" s="397"/>
      <c r="VUN26" s="397"/>
      <c r="VUO26" s="397"/>
      <c r="VUP26" s="397"/>
      <c r="VUQ26" s="397"/>
      <c r="VUR26" s="397"/>
      <c r="VUS26" s="397"/>
      <c r="VUT26" s="397"/>
      <c r="VUU26" s="397"/>
      <c r="VUV26" s="397"/>
      <c r="VUW26" s="397"/>
      <c r="VUX26" s="5"/>
      <c r="VUY26" s="5"/>
      <c r="VUZ26" s="376"/>
      <c r="VVA26" s="385"/>
      <c r="VVB26" s="385"/>
      <c r="VVC26" s="308"/>
      <c r="VVD26" s="379"/>
      <c r="VVE26" s="380"/>
      <c r="VVF26" s="313"/>
      <c r="VVG26" s="68"/>
      <c r="VVH26" s="291"/>
      <c r="VVI26" s="68"/>
      <c r="VVJ26" s="68"/>
      <c r="VVK26" s="68"/>
      <c r="VVL26" s="112"/>
      <c r="VVM26" s="112"/>
      <c r="VVN26" s="112"/>
      <c r="VWK26" s="5"/>
      <c r="VWL26" s="397"/>
      <c r="VWM26" s="397"/>
      <c r="VWN26" s="397"/>
      <c r="VWO26" s="397"/>
      <c r="VWP26" s="397"/>
      <c r="VWQ26" s="397"/>
      <c r="VWR26" s="397"/>
      <c r="VWS26" s="397"/>
      <c r="VWT26" s="397"/>
      <c r="VWU26" s="397"/>
      <c r="VWV26" s="397"/>
      <c r="VWW26" s="397"/>
      <c r="VWX26" s="397"/>
      <c r="VWY26" s="397"/>
      <c r="VWZ26" s="397"/>
      <c r="VXA26" s="397"/>
      <c r="VXB26" s="397"/>
      <c r="VXC26" s="397"/>
      <c r="VXD26" s="397"/>
      <c r="VXE26" s="397"/>
      <c r="VXF26" s="5"/>
      <c r="VXG26" s="5"/>
      <c r="VXH26" s="376"/>
      <c r="VXI26" s="385"/>
      <c r="VXJ26" s="385"/>
      <c r="VXK26" s="308"/>
      <c r="VXL26" s="379"/>
      <c r="VXM26" s="380"/>
      <c r="VXN26" s="313"/>
      <c r="VXO26" s="68"/>
      <c r="VXP26" s="291"/>
      <c r="VXQ26" s="68"/>
      <c r="VXR26" s="68"/>
      <c r="VXS26" s="68"/>
      <c r="VXT26" s="112"/>
      <c r="VXU26" s="112"/>
      <c r="VXV26" s="112"/>
      <c r="VYS26" s="5"/>
      <c r="VYT26" s="397"/>
      <c r="VYU26" s="397"/>
      <c r="VYV26" s="397"/>
      <c r="VYW26" s="397"/>
      <c r="VYX26" s="397"/>
      <c r="VYY26" s="397"/>
      <c r="VYZ26" s="397"/>
      <c r="VZA26" s="397"/>
      <c r="VZB26" s="397"/>
      <c r="VZC26" s="397"/>
      <c r="VZD26" s="397"/>
      <c r="VZE26" s="397"/>
      <c r="VZF26" s="397"/>
      <c r="VZG26" s="397"/>
      <c r="VZH26" s="397"/>
      <c r="VZI26" s="397"/>
      <c r="VZJ26" s="397"/>
      <c r="VZK26" s="397"/>
      <c r="VZL26" s="397"/>
      <c r="VZM26" s="397"/>
      <c r="VZN26" s="5"/>
      <c r="VZO26" s="5"/>
      <c r="VZP26" s="376"/>
      <c r="VZQ26" s="385"/>
      <c r="VZR26" s="385"/>
      <c r="VZS26" s="308"/>
      <c r="VZT26" s="379"/>
      <c r="VZU26" s="380"/>
      <c r="VZV26" s="313"/>
      <c r="VZW26" s="68"/>
      <c r="VZX26" s="291"/>
      <c r="VZY26" s="68"/>
      <c r="VZZ26" s="68"/>
      <c r="WAA26" s="68"/>
      <c r="WAB26" s="112"/>
      <c r="WAC26" s="112"/>
      <c r="WAD26" s="112"/>
      <c r="WBA26" s="5"/>
      <c r="WBB26" s="397"/>
      <c r="WBC26" s="397"/>
      <c r="WBD26" s="397"/>
      <c r="WBE26" s="397"/>
      <c r="WBF26" s="397"/>
      <c r="WBG26" s="397"/>
      <c r="WBH26" s="397"/>
      <c r="WBI26" s="397"/>
      <c r="WBJ26" s="397"/>
      <c r="WBK26" s="397"/>
      <c r="WBL26" s="397"/>
      <c r="WBM26" s="397"/>
      <c r="WBN26" s="397"/>
      <c r="WBO26" s="397"/>
      <c r="WBP26" s="397"/>
      <c r="WBQ26" s="397"/>
      <c r="WBR26" s="397"/>
      <c r="WBS26" s="397"/>
      <c r="WBT26" s="397"/>
      <c r="WBU26" s="397"/>
      <c r="WBV26" s="5"/>
      <c r="WBW26" s="5"/>
      <c r="WBX26" s="376"/>
      <c r="WBY26" s="385"/>
      <c r="WBZ26" s="385"/>
      <c r="WCA26" s="308"/>
      <c r="WCB26" s="379"/>
      <c r="WCC26" s="380"/>
      <c r="WCD26" s="313"/>
      <c r="WCE26" s="68"/>
      <c r="WCF26" s="291"/>
      <c r="WCG26" s="68"/>
      <c r="WCH26" s="68"/>
      <c r="WCI26" s="68"/>
      <c r="WCJ26" s="112"/>
      <c r="WCK26" s="112"/>
      <c r="WCL26" s="112"/>
      <c r="WDI26" s="5"/>
      <c r="WDJ26" s="397"/>
      <c r="WDK26" s="397"/>
      <c r="WDL26" s="397"/>
      <c r="WDM26" s="397"/>
      <c r="WDN26" s="397"/>
      <c r="WDO26" s="397"/>
      <c r="WDP26" s="397"/>
      <c r="WDQ26" s="397"/>
      <c r="WDR26" s="397"/>
      <c r="WDS26" s="397"/>
      <c r="WDT26" s="397"/>
      <c r="WDU26" s="397"/>
      <c r="WDV26" s="397"/>
      <c r="WDW26" s="397"/>
      <c r="WDX26" s="397"/>
      <c r="WDY26" s="397"/>
      <c r="WDZ26" s="397"/>
      <c r="WEA26" s="397"/>
      <c r="WEB26" s="397"/>
      <c r="WEC26" s="397"/>
      <c r="WED26" s="5"/>
      <c r="WEE26" s="5"/>
      <c r="WEF26" s="376"/>
      <c r="WEG26" s="385"/>
      <c r="WEH26" s="385"/>
      <c r="WEI26" s="308"/>
      <c r="WEJ26" s="379"/>
      <c r="WEK26" s="380"/>
      <c r="WEL26" s="313"/>
      <c r="WEM26" s="68"/>
      <c r="WEN26" s="291"/>
      <c r="WEO26" s="68"/>
      <c r="WEP26" s="68"/>
      <c r="WEQ26" s="68"/>
      <c r="WER26" s="112"/>
      <c r="WES26" s="112"/>
      <c r="WET26" s="112"/>
      <c r="WFQ26" s="5"/>
      <c r="WFR26" s="397"/>
      <c r="WFS26" s="397"/>
      <c r="WFT26" s="397"/>
      <c r="WFU26" s="397"/>
      <c r="WFV26" s="397"/>
      <c r="WFW26" s="397"/>
      <c r="WFX26" s="397"/>
      <c r="WFY26" s="397"/>
      <c r="WFZ26" s="397"/>
      <c r="WGA26" s="397"/>
      <c r="WGB26" s="397"/>
      <c r="WGC26" s="397"/>
      <c r="WGD26" s="397"/>
      <c r="WGE26" s="397"/>
      <c r="WGF26" s="397"/>
      <c r="WGG26" s="397"/>
      <c r="WGH26" s="397"/>
      <c r="WGI26" s="397"/>
      <c r="WGJ26" s="397"/>
      <c r="WGK26" s="397"/>
      <c r="WGL26" s="5"/>
      <c r="WGM26" s="5"/>
      <c r="WGN26" s="376"/>
      <c r="WGO26" s="385"/>
      <c r="WGP26" s="385"/>
      <c r="WGQ26" s="308"/>
      <c r="WGR26" s="379"/>
      <c r="WGS26" s="380"/>
      <c r="WGT26" s="313"/>
      <c r="WGU26" s="68"/>
      <c r="WGV26" s="291"/>
      <c r="WGW26" s="68"/>
      <c r="WGX26" s="68"/>
      <c r="WGY26" s="68"/>
      <c r="WGZ26" s="112"/>
      <c r="WHA26" s="112"/>
      <c r="WHB26" s="112"/>
      <c r="WHY26" s="5"/>
      <c r="WHZ26" s="397"/>
      <c r="WIA26" s="397"/>
      <c r="WIB26" s="397"/>
      <c r="WIC26" s="397"/>
      <c r="WID26" s="397"/>
      <c r="WIE26" s="397"/>
      <c r="WIF26" s="397"/>
      <c r="WIG26" s="397"/>
      <c r="WIH26" s="397"/>
      <c r="WII26" s="397"/>
      <c r="WIJ26" s="397"/>
      <c r="WIK26" s="397"/>
      <c r="WIL26" s="397"/>
      <c r="WIM26" s="397"/>
      <c r="WIN26" s="397"/>
      <c r="WIO26" s="397"/>
      <c r="WIP26" s="397"/>
      <c r="WIQ26" s="397"/>
      <c r="WIR26" s="397"/>
      <c r="WIS26" s="397"/>
      <c r="WIT26" s="5"/>
      <c r="WIU26" s="5"/>
      <c r="WIV26" s="376"/>
      <c r="WIW26" s="385"/>
      <c r="WIX26" s="385"/>
      <c r="WIY26" s="308"/>
      <c r="WIZ26" s="379"/>
      <c r="WJA26" s="380"/>
      <c r="WJB26" s="313"/>
      <c r="WJC26" s="68"/>
      <c r="WJD26" s="291"/>
      <c r="WJE26" s="68"/>
      <c r="WJF26" s="68"/>
      <c r="WJG26" s="68"/>
      <c r="WJH26" s="112"/>
      <c r="WJI26" s="112"/>
      <c r="WJJ26" s="112"/>
      <c r="WKG26" s="5"/>
      <c r="WKH26" s="397"/>
      <c r="WKI26" s="397"/>
      <c r="WKJ26" s="397"/>
      <c r="WKK26" s="397"/>
      <c r="WKL26" s="397"/>
      <c r="WKM26" s="397"/>
      <c r="WKN26" s="397"/>
      <c r="WKO26" s="397"/>
      <c r="WKP26" s="397"/>
      <c r="WKQ26" s="397"/>
      <c r="WKR26" s="397"/>
      <c r="WKS26" s="397"/>
      <c r="WKT26" s="397"/>
      <c r="WKU26" s="397"/>
      <c r="WKV26" s="397"/>
      <c r="WKW26" s="397"/>
      <c r="WKX26" s="397"/>
      <c r="WKY26" s="397"/>
      <c r="WKZ26" s="397"/>
      <c r="WLA26" s="397"/>
      <c r="WLB26" s="5"/>
      <c r="WLC26" s="5"/>
      <c r="WLD26" s="376"/>
      <c r="WLE26" s="385"/>
      <c r="WLF26" s="385"/>
      <c r="WLG26" s="308"/>
      <c r="WLH26" s="379"/>
      <c r="WLI26" s="380"/>
      <c r="WLJ26" s="313"/>
      <c r="WLK26" s="68"/>
      <c r="WLL26" s="291"/>
      <c r="WLM26" s="68"/>
      <c r="WLN26" s="68"/>
      <c r="WLO26" s="68"/>
      <c r="WLP26" s="112"/>
      <c r="WLQ26" s="112"/>
      <c r="WLR26" s="112"/>
      <c r="WMO26" s="5"/>
      <c r="WMP26" s="397"/>
      <c r="WMQ26" s="397"/>
      <c r="WMR26" s="397"/>
      <c r="WMS26" s="397"/>
      <c r="WMT26" s="397"/>
      <c r="WMU26" s="397"/>
      <c r="WMV26" s="397"/>
      <c r="WMW26" s="397"/>
      <c r="WMX26" s="397"/>
      <c r="WMY26" s="397"/>
      <c r="WMZ26" s="397"/>
      <c r="WNA26" s="397"/>
      <c r="WNB26" s="397"/>
      <c r="WNC26" s="397"/>
      <c r="WND26" s="397"/>
      <c r="WNE26" s="397"/>
      <c r="WNF26" s="397"/>
      <c r="WNG26" s="397"/>
      <c r="WNH26" s="397"/>
      <c r="WNI26" s="397"/>
      <c r="WNJ26" s="5"/>
      <c r="WNK26" s="5"/>
      <c r="WNL26" s="376"/>
      <c r="WNM26" s="385"/>
      <c r="WNN26" s="385"/>
      <c r="WNO26" s="308"/>
      <c r="WNP26" s="379"/>
      <c r="WNQ26" s="380"/>
      <c r="WNR26" s="313"/>
      <c r="WNS26" s="68"/>
      <c r="WNT26" s="291"/>
      <c r="WNU26" s="68"/>
      <c r="WNV26" s="68"/>
      <c r="WNW26" s="68"/>
      <c r="WNX26" s="112"/>
      <c r="WNY26" s="112"/>
      <c r="WNZ26" s="112"/>
      <c r="WOW26" s="5"/>
      <c r="WOX26" s="397"/>
      <c r="WOY26" s="397"/>
      <c r="WOZ26" s="397"/>
      <c r="WPA26" s="397"/>
      <c r="WPB26" s="397"/>
      <c r="WPC26" s="397"/>
      <c r="WPD26" s="397"/>
      <c r="WPE26" s="397"/>
      <c r="WPF26" s="397"/>
      <c r="WPG26" s="397"/>
      <c r="WPH26" s="397"/>
      <c r="WPI26" s="397"/>
      <c r="WPJ26" s="397"/>
      <c r="WPK26" s="397"/>
      <c r="WPL26" s="397"/>
      <c r="WPM26" s="397"/>
      <c r="WPN26" s="397"/>
      <c r="WPO26" s="397"/>
      <c r="WPP26" s="397"/>
      <c r="WPQ26" s="397"/>
      <c r="WPR26" s="5"/>
      <c r="WPS26" s="5"/>
      <c r="WPT26" s="376"/>
      <c r="WPU26" s="385"/>
      <c r="WPV26" s="385"/>
      <c r="WPW26" s="308"/>
      <c r="WPX26" s="379"/>
      <c r="WPY26" s="380"/>
      <c r="WPZ26" s="313"/>
      <c r="WQA26" s="68"/>
      <c r="WQB26" s="291"/>
      <c r="WQC26" s="68"/>
      <c r="WQD26" s="68"/>
      <c r="WQE26" s="68"/>
      <c r="WQF26" s="112"/>
      <c r="WQG26" s="112"/>
      <c r="WQH26" s="112"/>
      <c r="WRE26" s="5"/>
      <c r="WRF26" s="397"/>
      <c r="WRG26" s="397"/>
      <c r="WRH26" s="397"/>
      <c r="WRI26" s="397"/>
      <c r="WRJ26" s="397"/>
      <c r="WRK26" s="397"/>
      <c r="WRL26" s="397"/>
      <c r="WRM26" s="397"/>
      <c r="WRN26" s="397"/>
      <c r="WRO26" s="397"/>
      <c r="WRP26" s="397"/>
      <c r="WRQ26" s="397"/>
      <c r="WRR26" s="397"/>
      <c r="WRS26" s="397"/>
      <c r="WRT26" s="397"/>
      <c r="WRU26" s="397"/>
      <c r="WRV26" s="397"/>
      <c r="WRW26" s="397"/>
      <c r="WRX26" s="397"/>
      <c r="WRY26" s="397"/>
      <c r="WRZ26" s="5"/>
      <c r="WSA26" s="5"/>
      <c r="WSB26" s="376"/>
      <c r="WSC26" s="385"/>
      <c r="WSD26" s="385"/>
      <c r="WSE26" s="308"/>
      <c r="WSF26" s="379"/>
      <c r="WSG26" s="380"/>
      <c r="WSH26" s="313"/>
      <c r="WSI26" s="68"/>
      <c r="WSJ26" s="291"/>
      <c r="WSK26" s="68"/>
      <c r="WSL26" s="68"/>
      <c r="WSM26" s="68"/>
      <c r="WSN26" s="112"/>
      <c r="WSO26" s="112"/>
      <c r="WSP26" s="112"/>
      <c r="WTM26" s="5"/>
      <c r="WTN26" s="397"/>
      <c r="WTO26" s="397"/>
      <c r="WTP26" s="397"/>
      <c r="WTQ26" s="397"/>
      <c r="WTR26" s="397"/>
      <c r="WTS26" s="397"/>
      <c r="WTT26" s="397"/>
      <c r="WTU26" s="397"/>
      <c r="WTV26" s="397"/>
      <c r="WTW26" s="397"/>
      <c r="WTX26" s="397"/>
      <c r="WTY26" s="397"/>
      <c r="WTZ26" s="397"/>
      <c r="WUA26" s="397"/>
      <c r="WUB26" s="397"/>
      <c r="WUC26" s="397"/>
      <c r="WUD26" s="397"/>
      <c r="WUE26" s="397"/>
      <c r="WUF26" s="397"/>
      <c r="WUG26" s="397"/>
      <c r="WUH26" s="5"/>
      <c r="WUI26" s="5"/>
      <c r="WUJ26" s="376"/>
      <c r="WUK26" s="385"/>
      <c r="WUL26" s="385"/>
      <c r="WUM26" s="308"/>
      <c r="WUN26" s="379"/>
      <c r="WUO26" s="380"/>
      <c r="WUP26" s="313"/>
      <c r="WUQ26" s="68"/>
      <c r="WUR26" s="291"/>
      <c r="WUS26" s="68"/>
      <c r="WUT26" s="68"/>
      <c r="WUU26" s="68"/>
      <c r="WUV26" s="112"/>
      <c r="WUW26" s="112"/>
      <c r="WUX26" s="112"/>
      <c r="WVU26" s="5"/>
      <c r="WVV26" s="397"/>
      <c r="WVW26" s="397"/>
      <c r="WVX26" s="397"/>
      <c r="WVY26" s="397"/>
      <c r="WVZ26" s="397"/>
      <c r="WWA26" s="397"/>
      <c r="WWB26" s="397"/>
      <c r="WWC26" s="397"/>
      <c r="WWD26" s="397"/>
      <c r="WWE26" s="397"/>
      <c r="WWF26" s="397"/>
      <c r="WWG26" s="397"/>
      <c r="WWH26" s="397"/>
      <c r="WWI26" s="397"/>
      <c r="WWJ26" s="397"/>
      <c r="WWK26" s="397"/>
      <c r="WWL26" s="397"/>
      <c r="WWM26" s="397"/>
      <c r="WWN26" s="397"/>
      <c r="WWO26" s="397"/>
      <c r="WWP26" s="5"/>
      <c r="WWQ26" s="5"/>
      <c r="WWR26" s="376"/>
      <c r="WWS26" s="385"/>
      <c r="WWT26" s="385"/>
      <c r="WWU26" s="308"/>
      <c r="WWV26" s="379"/>
      <c r="WWW26" s="380"/>
      <c r="WWX26" s="313"/>
      <c r="WWY26" s="68"/>
      <c r="WWZ26" s="291"/>
      <c r="WXA26" s="68"/>
      <c r="WXB26" s="68"/>
      <c r="WXC26" s="68"/>
      <c r="WXD26" s="112"/>
      <c r="WXE26" s="112"/>
      <c r="WXF26" s="112"/>
      <c r="WYC26" s="5"/>
      <c r="WYD26" s="397"/>
      <c r="WYE26" s="397"/>
      <c r="WYF26" s="397"/>
      <c r="WYG26" s="397"/>
      <c r="WYH26" s="397"/>
      <c r="WYI26" s="397"/>
      <c r="WYJ26" s="397"/>
      <c r="WYK26" s="397"/>
      <c r="WYL26" s="397"/>
      <c r="WYM26" s="397"/>
      <c r="WYN26" s="397"/>
      <c r="WYO26" s="397"/>
      <c r="WYP26" s="397"/>
      <c r="WYQ26" s="397"/>
      <c r="WYR26" s="397"/>
      <c r="WYS26" s="397"/>
      <c r="WYT26" s="397"/>
      <c r="WYU26" s="397"/>
      <c r="WYV26" s="397"/>
      <c r="WYW26" s="397"/>
      <c r="WYX26" s="5"/>
      <c r="WYY26" s="5"/>
      <c r="WYZ26" s="376"/>
      <c r="WZA26" s="385"/>
      <c r="WZB26" s="385"/>
      <c r="WZC26" s="308"/>
      <c r="WZD26" s="379"/>
      <c r="WZE26" s="380"/>
      <c r="WZF26" s="313"/>
      <c r="WZG26" s="68"/>
      <c r="WZH26" s="291"/>
      <c r="WZI26" s="68"/>
      <c r="WZJ26" s="68"/>
      <c r="WZK26" s="68"/>
      <c r="WZL26" s="112"/>
      <c r="WZM26" s="112"/>
      <c r="WZN26" s="112"/>
      <c r="XAK26" s="5"/>
      <c r="XAL26" s="397"/>
      <c r="XAM26" s="397"/>
      <c r="XAN26" s="397"/>
      <c r="XAO26" s="397"/>
      <c r="XAP26" s="397"/>
      <c r="XAQ26" s="397"/>
      <c r="XAR26" s="397"/>
      <c r="XAS26" s="397"/>
      <c r="XAT26" s="397"/>
      <c r="XAU26" s="397"/>
      <c r="XAV26" s="397"/>
      <c r="XAW26" s="397"/>
      <c r="XAX26" s="397"/>
      <c r="XAY26" s="397"/>
      <c r="XAZ26" s="397"/>
      <c r="XBA26" s="397"/>
      <c r="XBB26" s="397"/>
      <c r="XBC26" s="397"/>
      <c r="XBD26" s="397"/>
      <c r="XBE26" s="397"/>
      <c r="XBF26" s="5"/>
      <c r="XBG26" s="5"/>
      <c r="XBH26" s="376"/>
      <c r="XBI26" s="385"/>
      <c r="XBJ26" s="385"/>
      <c r="XBK26" s="308"/>
      <c r="XBL26" s="379"/>
      <c r="XBM26" s="380"/>
      <c r="XBN26" s="313"/>
      <c r="XBO26" s="68"/>
      <c r="XBP26" s="291"/>
      <c r="XBQ26" s="68"/>
      <c r="XBR26" s="68"/>
      <c r="XBS26" s="68"/>
      <c r="XBT26" s="112"/>
      <c r="XBU26" s="112"/>
      <c r="XBV26" s="112"/>
      <c r="XCS26" s="5"/>
      <c r="XCT26" s="397"/>
      <c r="XCU26" s="397"/>
      <c r="XCV26" s="397"/>
      <c r="XCW26" s="397"/>
      <c r="XCX26" s="397"/>
      <c r="XCY26" s="397"/>
      <c r="XCZ26" s="397"/>
      <c r="XDA26" s="397"/>
      <c r="XDB26" s="397"/>
      <c r="XDC26" s="397"/>
      <c r="XDD26" s="397"/>
      <c r="XDE26" s="397"/>
      <c r="XDF26" s="397"/>
      <c r="XDG26" s="397"/>
      <c r="XDH26" s="397"/>
      <c r="XDI26" s="397"/>
      <c r="XDJ26" s="397"/>
      <c r="XDK26" s="397"/>
      <c r="XDL26" s="397"/>
      <c r="XDM26" s="397"/>
      <c r="XDN26" s="5"/>
      <c r="XDO26" s="5"/>
      <c r="XDP26" s="376"/>
      <c r="XDQ26" s="385"/>
      <c r="XDR26" s="385"/>
      <c r="XDS26" s="308"/>
      <c r="XDT26" s="379"/>
      <c r="XDU26" s="380"/>
      <c r="XDV26" s="313"/>
      <c r="XDW26" s="68"/>
      <c r="XDX26" s="291"/>
      <c r="XDY26" s="68"/>
      <c r="XDZ26" s="68"/>
      <c r="XEA26" s="68"/>
      <c r="XEB26" s="112"/>
      <c r="XEC26" s="112"/>
      <c r="XED26" s="112"/>
      <c r="XFA26" s="5"/>
      <c r="XFB26" s="398"/>
      <c r="XFC26" s="398"/>
      <c r="XFD26" s="398"/>
    </row>
    <row r="27" spans="1:16384" customFormat="1" ht="15" customHeight="1">
      <c r="A27" s="5"/>
      <c r="B27" s="5"/>
      <c r="C27" s="5"/>
      <c r="D27" s="314"/>
      <c r="E27" s="314"/>
      <c r="F27" s="314"/>
      <c r="G27" s="314"/>
      <c r="H27" s="314"/>
      <c r="I27" s="314"/>
      <c r="J27" s="314"/>
      <c r="K27" s="314"/>
      <c r="L27" s="314"/>
      <c r="M27" s="314"/>
      <c r="N27" s="314"/>
      <c r="O27" s="5"/>
      <c r="P27" s="5"/>
      <c r="Q27" s="5"/>
      <c r="R27" s="5"/>
      <c r="S27" s="5"/>
      <c r="T27" s="5"/>
      <c r="U27" s="5"/>
      <c r="V27" s="5"/>
      <c r="W27" s="5"/>
      <c r="X27" s="5"/>
      <c r="Y27" s="5"/>
      <c r="Z27" s="5"/>
      <c r="AA27" s="5"/>
      <c r="AB27" s="5"/>
      <c r="AC27" s="5"/>
      <c r="AD27" s="5"/>
      <c r="AE27" s="68">
        <v>3</v>
      </c>
      <c r="AF27" s="291" t="s">
        <v>502</v>
      </c>
      <c r="AG27" s="68" t="s">
        <v>503</v>
      </c>
      <c r="AH27" s="68"/>
      <c r="AI27" s="68"/>
      <c r="AJ27" s="112"/>
      <c r="AK27" s="112"/>
      <c r="AL27" s="112"/>
      <c r="AM27" s="188"/>
      <c r="AN27" s="188"/>
      <c r="AO27" s="188"/>
      <c r="AP27" s="188"/>
      <c r="AQ27" s="188"/>
      <c r="AR27" s="188"/>
      <c r="BI27" s="5"/>
      <c r="BJ27" s="5"/>
      <c r="BK27" s="5"/>
      <c r="BL27" s="314"/>
      <c r="BM27" s="314"/>
      <c r="BN27" s="314"/>
      <c r="BO27" s="314"/>
      <c r="BP27" s="314"/>
      <c r="BQ27" s="314"/>
      <c r="BR27" s="314"/>
      <c r="BS27" s="314"/>
      <c r="BT27" s="314"/>
      <c r="BU27" s="314"/>
      <c r="BV27" s="314"/>
      <c r="BW27" s="5"/>
      <c r="BX27" s="5"/>
      <c r="BY27" s="5"/>
      <c r="BZ27" s="5"/>
      <c r="CA27" s="5"/>
      <c r="CB27" s="5"/>
      <c r="CC27" s="5"/>
      <c r="CD27" s="5"/>
      <c r="CE27" s="5"/>
      <c r="CF27" s="376"/>
      <c r="CG27" s="386"/>
      <c r="CH27" s="386"/>
      <c r="CI27" s="312"/>
      <c r="CJ27" s="381"/>
      <c r="CK27" s="382"/>
      <c r="CL27" s="315"/>
      <c r="CM27" s="68"/>
      <c r="CN27" s="291"/>
      <c r="CO27" s="68"/>
      <c r="CP27" s="68"/>
      <c r="CQ27" s="68"/>
      <c r="CR27" s="112"/>
      <c r="CS27" s="112"/>
      <c r="CT27" s="112"/>
      <c r="DQ27" s="5"/>
      <c r="DR27" s="5"/>
      <c r="DS27" s="5"/>
      <c r="DT27" s="314"/>
      <c r="DU27" s="314"/>
      <c r="DV27" s="314"/>
      <c r="DW27" s="314"/>
      <c r="DX27" s="314"/>
      <c r="DY27" s="314"/>
      <c r="DZ27" s="314"/>
      <c r="EA27" s="314"/>
      <c r="EB27" s="314"/>
      <c r="EC27" s="314"/>
      <c r="ED27" s="314"/>
      <c r="EE27" s="5"/>
      <c r="EF27" s="5"/>
      <c r="EG27" s="5"/>
      <c r="EH27" s="5"/>
      <c r="EI27" s="5"/>
      <c r="EJ27" s="5"/>
      <c r="EK27" s="5"/>
      <c r="EL27" s="5"/>
      <c r="EM27" s="5"/>
      <c r="EN27" s="376"/>
      <c r="EO27" s="386"/>
      <c r="EP27" s="386"/>
      <c r="EQ27" s="312"/>
      <c r="ER27" s="381"/>
      <c r="ES27" s="382"/>
      <c r="ET27" s="315"/>
      <c r="EU27" s="68"/>
      <c r="EV27" s="291"/>
      <c r="EW27" s="68"/>
      <c r="EX27" s="68"/>
      <c r="EY27" s="68"/>
      <c r="EZ27" s="112"/>
      <c r="FA27" s="112"/>
      <c r="FB27" s="112"/>
      <c r="FY27" s="5"/>
      <c r="FZ27" s="5"/>
      <c r="GA27" s="5"/>
      <c r="GB27" s="314"/>
      <c r="GC27" s="314"/>
      <c r="GD27" s="314"/>
      <c r="GE27" s="314"/>
      <c r="GF27" s="314"/>
      <c r="GG27" s="314"/>
      <c r="GH27" s="314"/>
      <c r="GI27" s="314"/>
      <c r="GJ27" s="314"/>
      <c r="GK27" s="314"/>
      <c r="GL27" s="314"/>
      <c r="GM27" s="5"/>
      <c r="GN27" s="5"/>
      <c r="GO27" s="5"/>
      <c r="GP27" s="5"/>
      <c r="GQ27" s="5"/>
      <c r="GR27" s="5"/>
      <c r="GS27" s="5"/>
      <c r="GT27" s="5"/>
      <c r="GU27" s="5"/>
      <c r="GV27" s="376"/>
      <c r="GW27" s="386"/>
      <c r="GX27" s="386"/>
      <c r="GY27" s="312"/>
      <c r="GZ27" s="381"/>
      <c r="HA27" s="382"/>
      <c r="HB27" s="315"/>
      <c r="HC27" s="68"/>
      <c r="HD27" s="291"/>
      <c r="HE27" s="68"/>
      <c r="HF27" s="68"/>
      <c r="HG27" s="68"/>
      <c r="HH27" s="112"/>
      <c r="HI27" s="112"/>
      <c r="HJ27" s="112"/>
      <c r="IG27" s="5"/>
      <c r="IH27" s="5"/>
      <c r="II27" s="5"/>
      <c r="IJ27" s="314"/>
      <c r="IK27" s="314"/>
      <c r="IL27" s="314"/>
      <c r="IM27" s="314"/>
      <c r="IN27" s="314"/>
      <c r="IO27" s="314"/>
      <c r="IP27" s="314"/>
      <c r="IQ27" s="314"/>
      <c r="IR27" s="314"/>
      <c r="IS27" s="314"/>
      <c r="IT27" s="314"/>
      <c r="IU27" s="5"/>
      <c r="IV27" s="5"/>
      <c r="IW27" s="5"/>
      <c r="IX27" s="5"/>
      <c r="IY27" s="5"/>
      <c r="IZ27" s="5"/>
      <c r="JA27" s="5"/>
      <c r="JB27" s="5"/>
      <c r="JC27" s="5"/>
      <c r="JD27" s="376"/>
      <c r="JE27" s="386"/>
      <c r="JF27" s="386"/>
      <c r="JG27" s="312"/>
      <c r="JH27" s="381"/>
      <c r="JI27" s="382"/>
      <c r="JJ27" s="315"/>
      <c r="JK27" s="68"/>
      <c r="JL27" s="291"/>
      <c r="JM27" s="68"/>
      <c r="JN27" s="68"/>
      <c r="JO27" s="68"/>
      <c r="JP27" s="112"/>
      <c r="JQ27" s="112"/>
      <c r="JR27" s="112"/>
      <c r="KO27" s="5"/>
      <c r="KP27" s="5"/>
      <c r="KQ27" s="5"/>
      <c r="KR27" s="314"/>
      <c r="KS27" s="314"/>
      <c r="KT27" s="314"/>
      <c r="KU27" s="314"/>
      <c r="KV27" s="314"/>
      <c r="KW27" s="314"/>
      <c r="KX27" s="314"/>
      <c r="KY27" s="314"/>
      <c r="KZ27" s="314"/>
      <c r="LA27" s="314"/>
      <c r="LB27" s="314"/>
      <c r="LC27" s="5"/>
      <c r="LD27" s="5"/>
      <c r="LE27" s="5"/>
      <c r="LF27" s="5"/>
      <c r="LG27" s="5"/>
      <c r="LH27" s="5"/>
      <c r="LI27" s="5"/>
      <c r="LJ27" s="5"/>
      <c r="LK27" s="5"/>
      <c r="LL27" s="376"/>
      <c r="LM27" s="386"/>
      <c r="LN27" s="386"/>
      <c r="LO27" s="312"/>
      <c r="LP27" s="381"/>
      <c r="LQ27" s="382"/>
      <c r="LR27" s="315"/>
      <c r="LS27" s="68"/>
      <c r="LT27" s="291"/>
      <c r="LU27" s="68"/>
      <c r="LV27" s="68"/>
      <c r="LW27" s="68"/>
      <c r="LX27" s="112"/>
      <c r="LY27" s="112"/>
      <c r="LZ27" s="112"/>
      <c r="MW27" s="5"/>
      <c r="MX27" s="5"/>
      <c r="MY27" s="5"/>
      <c r="MZ27" s="314"/>
      <c r="NA27" s="314"/>
      <c r="NB27" s="314"/>
      <c r="NC27" s="314"/>
      <c r="ND27" s="314"/>
      <c r="NE27" s="314"/>
      <c r="NF27" s="314"/>
      <c r="NG27" s="314"/>
      <c r="NH27" s="314"/>
      <c r="NI27" s="314"/>
      <c r="NJ27" s="314"/>
      <c r="NK27" s="5"/>
      <c r="NL27" s="5"/>
      <c r="NM27" s="5"/>
      <c r="NN27" s="5"/>
      <c r="NO27" s="5"/>
      <c r="NP27" s="5"/>
      <c r="NQ27" s="5"/>
      <c r="NR27" s="5"/>
      <c r="NS27" s="5"/>
      <c r="NT27" s="376"/>
      <c r="NU27" s="386"/>
      <c r="NV27" s="386"/>
      <c r="NW27" s="312"/>
      <c r="NX27" s="381"/>
      <c r="NY27" s="382"/>
      <c r="NZ27" s="315"/>
      <c r="OA27" s="68"/>
      <c r="OB27" s="291"/>
      <c r="OC27" s="68"/>
      <c r="OD27" s="68"/>
      <c r="OE27" s="68"/>
      <c r="OF27" s="112"/>
      <c r="OG27" s="112"/>
      <c r="OH27" s="112"/>
      <c r="PE27" s="5"/>
      <c r="PF27" s="5"/>
      <c r="PG27" s="5"/>
      <c r="PH27" s="314"/>
      <c r="PI27" s="314"/>
      <c r="PJ27" s="314"/>
      <c r="PK27" s="314"/>
      <c r="PL27" s="314"/>
      <c r="PM27" s="314"/>
      <c r="PN27" s="314"/>
      <c r="PO27" s="314"/>
      <c r="PP27" s="314"/>
      <c r="PQ27" s="314"/>
      <c r="PR27" s="314"/>
      <c r="PS27" s="5"/>
      <c r="PT27" s="5"/>
      <c r="PU27" s="5"/>
      <c r="PV27" s="5"/>
      <c r="PW27" s="5"/>
      <c r="PX27" s="5"/>
      <c r="PY27" s="5"/>
      <c r="PZ27" s="5"/>
      <c r="QA27" s="5"/>
      <c r="QB27" s="376"/>
      <c r="QC27" s="386"/>
      <c r="QD27" s="386"/>
      <c r="QE27" s="312"/>
      <c r="QF27" s="381"/>
      <c r="QG27" s="382"/>
      <c r="QH27" s="315"/>
      <c r="QI27" s="68"/>
      <c r="QJ27" s="291"/>
      <c r="QK27" s="68"/>
      <c r="QL27" s="68"/>
      <c r="QM27" s="68"/>
      <c r="QN27" s="112"/>
      <c r="QO27" s="112"/>
      <c r="QP27" s="112"/>
      <c r="RM27" s="5"/>
      <c r="RN27" s="5"/>
      <c r="RO27" s="5"/>
      <c r="RP27" s="314"/>
      <c r="RQ27" s="314"/>
      <c r="RR27" s="314"/>
      <c r="RS27" s="314"/>
      <c r="RT27" s="314"/>
      <c r="RU27" s="314"/>
      <c r="RV27" s="314"/>
      <c r="RW27" s="314"/>
      <c r="RX27" s="314"/>
      <c r="RY27" s="314"/>
      <c r="RZ27" s="314"/>
      <c r="SA27" s="5"/>
      <c r="SB27" s="5"/>
      <c r="SC27" s="5"/>
      <c r="SD27" s="5"/>
      <c r="SE27" s="5"/>
      <c r="SF27" s="5"/>
      <c r="SG27" s="5"/>
      <c r="SH27" s="5"/>
      <c r="SI27" s="5"/>
      <c r="SJ27" s="376"/>
      <c r="SK27" s="386"/>
      <c r="SL27" s="386"/>
      <c r="SM27" s="312"/>
      <c r="SN27" s="381"/>
      <c r="SO27" s="382"/>
      <c r="SP27" s="315"/>
      <c r="SQ27" s="68"/>
      <c r="SR27" s="291"/>
      <c r="SS27" s="68"/>
      <c r="ST27" s="68"/>
      <c r="SU27" s="68"/>
      <c r="SV27" s="112"/>
      <c r="SW27" s="112"/>
      <c r="SX27" s="112"/>
      <c r="TU27" s="5"/>
      <c r="TV27" s="5"/>
      <c r="TW27" s="5"/>
      <c r="TX27" s="314"/>
      <c r="TY27" s="314"/>
      <c r="TZ27" s="314"/>
      <c r="UA27" s="314"/>
      <c r="UB27" s="314"/>
      <c r="UC27" s="314"/>
      <c r="UD27" s="314"/>
      <c r="UE27" s="314"/>
      <c r="UF27" s="314"/>
      <c r="UG27" s="314"/>
      <c r="UH27" s="314"/>
      <c r="UI27" s="5"/>
      <c r="UJ27" s="5"/>
      <c r="UK27" s="5"/>
      <c r="UL27" s="5"/>
      <c r="UM27" s="5"/>
      <c r="UN27" s="5"/>
      <c r="UO27" s="5"/>
      <c r="UP27" s="5"/>
      <c r="UQ27" s="5"/>
      <c r="UR27" s="376"/>
      <c r="US27" s="386"/>
      <c r="UT27" s="386"/>
      <c r="UU27" s="312"/>
      <c r="UV27" s="381"/>
      <c r="UW27" s="382"/>
      <c r="UX27" s="315"/>
      <c r="UY27" s="68"/>
      <c r="UZ27" s="291"/>
      <c r="VA27" s="68"/>
      <c r="VB27" s="68"/>
      <c r="VC27" s="68"/>
      <c r="VD27" s="112"/>
      <c r="VE27" s="112"/>
      <c r="VF27" s="112"/>
      <c r="WC27" s="5"/>
      <c r="WD27" s="5"/>
      <c r="WE27" s="5"/>
      <c r="WF27" s="314"/>
      <c r="WG27" s="314"/>
      <c r="WH27" s="314"/>
      <c r="WI27" s="314"/>
      <c r="WJ27" s="314"/>
      <c r="WK27" s="314"/>
      <c r="WL27" s="314"/>
      <c r="WM27" s="314"/>
      <c r="WN27" s="314"/>
      <c r="WO27" s="314"/>
      <c r="WP27" s="314"/>
      <c r="WQ27" s="5"/>
      <c r="WR27" s="5"/>
      <c r="WS27" s="5"/>
      <c r="WT27" s="5"/>
      <c r="WU27" s="5"/>
      <c r="WV27" s="5"/>
      <c r="WW27" s="5"/>
      <c r="WX27" s="5"/>
      <c r="WY27" s="5"/>
      <c r="WZ27" s="376"/>
      <c r="XA27" s="386"/>
      <c r="XB27" s="386"/>
      <c r="XC27" s="312"/>
      <c r="XD27" s="381"/>
      <c r="XE27" s="382"/>
      <c r="XF27" s="315"/>
      <c r="XG27" s="68"/>
      <c r="XH27" s="291"/>
      <c r="XI27" s="68"/>
      <c r="XJ27" s="68"/>
      <c r="XK27" s="68"/>
      <c r="XL27" s="112"/>
      <c r="XM27" s="112"/>
      <c r="XN27" s="112"/>
      <c r="YK27" s="5"/>
      <c r="YL27" s="5"/>
      <c r="YM27" s="5"/>
      <c r="YN27" s="314"/>
      <c r="YO27" s="314"/>
      <c r="YP27" s="314"/>
      <c r="YQ27" s="314"/>
      <c r="YR27" s="314"/>
      <c r="YS27" s="314"/>
      <c r="YT27" s="314"/>
      <c r="YU27" s="314"/>
      <c r="YV27" s="314"/>
      <c r="YW27" s="314"/>
      <c r="YX27" s="314"/>
      <c r="YY27" s="5"/>
      <c r="YZ27" s="5"/>
      <c r="ZA27" s="5"/>
      <c r="ZB27" s="5"/>
      <c r="ZC27" s="5"/>
      <c r="ZD27" s="5"/>
      <c r="ZE27" s="5"/>
      <c r="ZF27" s="5"/>
      <c r="ZG27" s="5"/>
      <c r="ZH27" s="376"/>
      <c r="ZI27" s="386"/>
      <c r="ZJ27" s="386"/>
      <c r="ZK27" s="312"/>
      <c r="ZL27" s="381"/>
      <c r="ZM27" s="382"/>
      <c r="ZN27" s="315"/>
      <c r="ZO27" s="68"/>
      <c r="ZP27" s="291"/>
      <c r="ZQ27" s="68"/>
      <c r="ZR27" s="68"/>
      <c r="ZS27" s="68"/>
      <c r="ZT27" s="112"/>
      <c r="ZU27" s="112"/>
      <c r="ZV27" s="112"/>
      <c r="AAS27" s="5"/>
      <c r="AAT27" s="5"/>
      <c r="AAU27" s="5"/>
      <c r="AAV27" s="314"/>
      <c r="AAW27" s="314"/>
      <c r="AAX27" s="314"/>
      <c r="AAY27" s="314"/>
      <c r="AAZ27" s="314"/>
      <c r="ABA27" s="314"/>
      <c r="ABB27" s="314"/>
      <c r="ABC27" s="314"/>
      <c r="ABD27" s="314"/>
      <c r="ABE27" s="314"/>
      <c r="ABF27" s="314"/>
      <c r="ABG27" s="5"/>
      <c r="ABH27" s="5"/>
      <c r="ABI27" s="5"/>
      <c r="ABJ27" s="5"/>
      <c r="ABK27" s="5"/>
      <c r="ABL27" s="5"/>
      <c r="ABM27" s="5"/>
      <c r="ABN27" s="5"/>
      <c r="ABO27" s="5"/>
      <c r="ABP27" s="376"/>
      <c r="ABQ27" s="386"/>
      <c r="ABR27" s="386"/>
      <c r="ABS27" s="312"/>
      <c r="ABT27" s="381"/>
      <c r="ABU27" s="382"/>
      <c r="ABV27" s="315"/>
      <c r="ABW27" s="68"/>
      <c r="ABX27" s="291"/>
      <c r="ABY27" s="68"/>
      <c r="ABZ27" s="68"/>
      <c r="ACA27" s="68"/>
      <c r="ACB27" s="112"/>
      <c r="ACC27" s="112"/>
      <c r="ACD27" s="112"/>
      <c r="ADA27" s="5"/>
      <c r="ADB27" s="5"/>
      <c r="ADC27" s="5"/>
      <c r="ADD27" s="314"/>
      <c r="ADE27" s="314"/>
      <c r="ADF27" s="314"/>
      <c r="ADG27" s="314"/>
      <c r="ADH27" s="314"/>
      <c r="ADI27" s="314"/>
      <c r="ADJ27" s="314"/>
      <c r="ADK27" s="314"/>
      <c r="ADL27" s="314"/>
      <c r="ADM27" s="314"/>
      <c r="ADN27" s="314"/>
      <c r="ADO27" s="5"/>
      <c r="ADP27" s="5"/>
      <c r="ADQ27" s="5"/>
      <c r="ADR27" s="5"/>
      <c r="ADS27" s="5"/>
      <c r="ADT27" s="5"/>
      <c r="ADU27" s="5"/>
      <c r="ADV27" s="5"/>
      <c r="ADW27" s="5"/>
      <c r="ADX27" s="376"/>
      <c r="ADY27" s="386"/>
      <c r="ADZ27" s="386"/>
      <c r="AEA27" s="312"/>
      <c r="AEB27" s="381"/>
      <c r="AEC27" s="382"/>
      <c r="AED27" s="315"/>
      <c r="AEE27" s="68"/>
      <c r="AEF27" s="291"/>
      <c r="AEG27" s="68"/>
      <c r="AEH27" s="68"/>
      <c r="AEI27" s="68"/>
      <c r="AEJ27" s="112"/>
      <c r="AEK27" s="112"/>
      <c r="AEL27" s="112"/>
      <c r="AFI27" s="5"/>
      <c r="AFJ27" s="5"/>
      <c r="AFK27" s="5"/>
      <c r="AFL27" s="314"/>
      <c r="AFM27" s="314"/>
      <c r="AFN27" s="314"/>
      <c r="AFO27" s="314"/>
      <c r="AFP27" s="314"/>
      <c r="AFQ27" s="314"/>
      <c r="AFR27" s="314"/>
      <c r="AFS27" s="314"/>
      <c r="AFT27" s="314"/>
      <c r="AFU27" s="314"/>
      <c r="AFV27" s="314"/>
      <c r="AFW27" s="5"/>
      <c r="AFX27" s="5"/>
      <c r="AFY27" s="5"/>
      <c r="AFZ27" s="5"/>
      <c r="AGA27" s="5"/>
      <c r="AGB27" s="5"/>
      <c r="AGC27" s="5"/>
      <c r="AGD27" s="5"/>
      <c r="AGE27" s="5"/>
      <c r="AGF27" s="376"/>
      <c r="AGG27" s="386"/>
      <c r="AGH27" s="386"/>
      <c r="AGI27" s="312"/>
      <c r="AGJ27" s="381"/>
      <c r="AGK27" s="382"/>
      <c r="AGL27" s="315"/>
      <c r="AGM27" s="68"/>
      <c r="AGN27" s="291"/>
      <c r="AGO27" s="68"/>
      <c r="AGP27" s="68"/>
      <c r="AGQ27" s="68"/>
      <c r="AGR27" s="112"/>
      <c r="AGS27" s="112"/>
      <c r="AGT27" s="112"/>
      <c r="AHQ27" s="5"/>
      <c r="AHR27" s="5"/>
      <c r="AHS27" s="5"/>
      <c r="AHT27" s="314"/>
      <c r="AHU27" s="314"/>
      <c r="AHV27" s="314"/>
      <c r="AHW27" s="314"/>
      <c r="AHX27" s="314"/>
      <c r="AHY27" s="314"/>
      <c r="AHZ27" s="314"/>
      <c r="AIA27" s="314"/>
      <c r="AIB27" s="314"/>
      <c r="AIC27" s="314"/>
      <c r="AID27" s="314"/>
      <c r="AIE27" s="5"/>
      <c r="AIF27" s="5"/>
      <c r="AIG27" s="5"/>
      <c r="AIH27" s="5"/>
      <c r="AII27" s="5"/>
      <c r="AIJ27" s="5"/>
      <c r="AIK27" s="5"/>
      <c r="AIL27" s="5"/>
      <c r="AIM27" s="5"/>
      <c r="AIN27" s="376"/>
      <c r="AIO27" s="386"/>
      <c r="AIP27" s="386"/>
      <c r="AIQ27" s="312"/>
      <c r="AIR27" s="381"/>
      <c r="AIS27" s="382"/>
      <c r="AIT27" s="315"/>
      <c r="AIU27" s="68"/>
      <c r="AIV27" s="291"/>
      <c r="AIW27" s="68"/>
      <c r="AIX27" s="68"/>
      <c r="AIY27" s="68"/>
      <c r="AIZ27" s="112"/>
      <c r="AJA27" s="112"/>
      <c r="AJB27" s="112"/>
      <c r="AJY27" s="5"/>
      <c r="AJZ27" s="5"/>
      <c r="AKA27" s="5"/>
      <c r="AKB27" s="314"/>
      <c r="AKC27" s="314"/>
      <c r="AKD27" s="314"/>
      <c r="AKE27" s="314"/>
      <c r="AKF27" s="314"/>
      <c r="AKG27" s="314"/>
      <c r="AKH27" s="314"/>
      <c r="AKI27" s="314"/>
      <c r="AKJ27" s="314"/>
      <c r="AKK27" s="314"/>
      <c r="AKL27" s="314"/>
      <c r="AKM27" s="5"/>
      <c r="AKN27" s="5"/>
      <c r="AKO27" s="5"/>
      <c r="AKP27" s="5"/>
      <c r="AKQ27" s="5"/>
      <c r="AKR27" s="5"/>
      <c r="AKS27" s="5"/>
      <c r="AKT27" s="5"/>
      <c r="AKU27" s="5"/>
      <c r="AKV27" s="376"/>
      <c r="AKW27" s="386"/>
      <c r="AKX27" s="386"/>
      <c r="AKY27" s="312"/>
      <c r="AKZ27" s="381"/>
      <c r="ALA27" s="382"/>
      <c r="ALB27" s="315"/>
      <c r="ALC27" s="68"/>
      <c r="ALD27" s="291"/>
      <c r="ALE27" s="68"/>
      <c r="ALF27" s="68"/>
      <c r="ALG27" s="68"/>
      <c r="ALH27" s="112"/>
      <c r="ALI27" s="112"/>
      <c r="ALJ27" s="112"/>
      <c r="AMG27" s="5"/>
      <c r="AMH27" s="5"/>
      <c r="AMI27" s="5"/>
      <c r="AMJ27" s="314"/>
      <c r="AMK27" s="314"/>
      <c r="AML27" s="314"/>
      <c r="AMM27" s="314"/>
      <c r="AMN27" s="314"/>
      <c r="AMO27" s="314"/>
      <c r="AMP27" s="314"/>
      <c r="AMQ27" s="314"/>
      <c r="AMR27" s="314"/>
      <c r="AMS27" s="314"/>
      <c r="AMT27" s="314"/>
      <c r="AMU27" s="5"/>
      <c r="AMV27" s="5"/>
      <c r="AMW27" s="5"/>
      <c r="AMX27" s="5"/>
      <c r="AMY27" s="5"/>
      <c r="AMZ27" s="5"/>
      <c r="ANA27" s="5"/>
      <c r="ANB27" s="5"/>
      <c r="ANC27" s="5"/>
      <c r="AND27" s="376"/>
      <c r="ANE27" s="386"/>
      <c r="ANF27" s="386"/>
      <c r="ANG27" s="312"/>
      <c r="ANH27" s="381"/>
      <c r="ANI27" s="382"/>
      <c r="ANJ27" s="315"/>
      <c r="ANK27" s="68"/>
      <c r="ANL27" s="291"/>
      <c r="ANM27" s="68"/>
      <c r="ANN27" s="68"/>
      <c r="ANO27" s="68"/>
      <c r="ANP27" s="112"/>
      <c r="ANQ27" s="112"/>
      <c r="ANR27" s="112"/>
      <c r="AOO27" s="5"/>
      <c r="AOP27" s="5"/>
      <c r="AOQ27" s="5"/>
      <c r="AOR27" s="314"/>
      <c r="AOS27" s="314"/>
      <c r="AOT27" s="314"/>
      <c r="AOU27" s="314"/>
      <c r="AOV27" s="314"/>
      <c r="AOW27" s="314"/>
      <c r="AOX27" s="314"/>
      <c r="AOY27" s="314"/>
      <c r="AOZ27" s="314"/>
      <c r="APA27" s="314"/>
      <c r="APB27" s="314"/>
      <c r="APC27" s="5"/>
      <c r="APD27" s="5"/>
      <c r="APE27" s="5"/>
      <c r="APF27" s="5"/>
      <c r="APG27" s="5"/>
      <c r="APH27" s="5"/>
      <c r="API27" s="5"/>
      <c r="APJ27" s="5"/>
      <c r="APK27" s="5"/>
      <c r="APL27" s="376"/>
      <c r="APM27" s="386"/>
      <c r="APN27" s="386"/>
      <c r="APO27" s="312"/>
      <c r="APP27" s="381"/>
      <c r="APQ27" s="382"/>
      <c r="APR27" s="315"/>
      <c r="APS27" s="68"/>
      <c r="APT27" s="291"/>
      <c r="APU27" s="68"/>
      <c r="APV27" s="68"/>
      <c r="APW27" s="68"/>
      <c r="APX27" s="112"/>
      <c r="APY27" s="112"/>
      <c r="APZ27" s="112"/>
      <c r="AQW27" s="5"/>
      <c r="AQX27" s="5"/>
      <c r="AQY27" s="5"/>
      <c r="AQZ27" s="314"/>
      <c r="ARA27" s="314"/>
      <c r="ARB27" s="314"/>
      <c r="ARC27" s="314"/>
      <c r="ARD27" s="314"/>
      <c r="ARE27" s="314"/>
      <c r="ARF27" s="314"/>
      <c r="ARG27" s="314"/>
      <c r="ARH27" s="314"/>
      <c r="ARI27" s="314"/>
      <c r="ARJ27" s="314"/>
      <c r="ARK27" s="5"/>
      <c r="ARL27" s="5"/>
      <c r="ARM27" s="5"/>
      <c r="ARN27" s="5"/>
      <c r="ARO27" s="5"/>
      <c r="ARP27" s="5"/>
      <c r="ARQ27" s="5"/>
      <c r="ARR27" s="5"/>
      <c r="ARS27" s="5"/>
      <c r="ART27" s="376"/>
      <c r="ARU27" s="386"/>
      <c r="ARV27" s="386"/>
      <c r="ARW27" s="312"/>
      <c r="ARX27" s="381"/>
      <c r="ARY27" s="382"/>
      <c r="ARZ27" s="315"/>
      <c r="ASA27" s="68"/>
      <c r="ASB27" s="291"/>
      <c r="ASC27" s="68"/>
      <c r="ASD27" s="68"/>
      <c r="ASE27" s="68"/>
      <c r="ASF27" s="112"/>
      <c r="ASG27" s="112"/>
      <c r="ASH27" s="112"/>
      <c r="ATE27" s="5"/>
      <c r="ATF27" s="5"/>
      <c r="ATG27" s="5"/>
      <c r="ATH27" s="314"/>
      <c r="ATI27" s="314"/>
      <c r="ATJ27" s="314"/>
      <c r="ATK27" s="314"/>
      <c r="ATL27" s="314"/>
      <c r="ATM27" s="314"/>
      <c r="ATN27" s="314"/>
      <c r="ATO27" s="314"/>
      <c r="ATP27" s="314"/>
      <c r="ATQ27" s="314"/>
      <c r="ATR27" s="314"/>
      <c r="ATS27" s="5"/>
      <c r="ATT27" s="5"/>
      <c r="ATU27" s="5"/>
      <c r="ATV27" s="5"/>
      <c r="ATW27" s="5"/>
      <c r="ATX27" s="5"/>
      <c r="ATY27" s="5"/>
      <c r="ATZ27" s="5"/>
      <c r="AUA27" s="5"/>
      <c r="AUB27" s="376"/>
      <c r="AUC27" s="386"/>
      <c r="AUD27" s="386"/>
      <c r="AUE27" s="312"/>
      <c r="AUF27" s="381"/>
      <c r="AUG27" s="382"/>
      <c r="AUH27" s="315"/>
      <c r="AUI27" s="68"/>
      <c r="AUJ27" s="291"/>
      <c r="AUK27" s="68"/>
      <c r="AUL27" s="68"/>
      <c r="AUM27" s="68"/>
      <c r="AUN27" s="112"/>
      <c r="AUO27" s="112"/>
      <c r="AUP27" s="112"/>
      <c r="AVM27" s="5"/>
      <c r="AVN27" s="5"/>
      <c r="AVO27" s="5"/>
      <c r="AVP27" s="314"/>
      <c r="AVQ27" s="314"/>
      <c r="AVR27" s="314"/>
      <c r="AVS27" s="314"/>
      <c r="AVT27" s="314"/>
      <c r="AVU27" s="314"/>
      <c r="AVV27" s="314"/>
      <c r="AVW27" s="314"/>
      <c r="AVX27" s="314"/>
      <c r="AVY27" s="314"/>
      <c r="AVZ27" s="314"/>
      <c r="AWA27" s="5"/>
      <c r="AWB27" s="5"/>
      <c r="AWC27" s="5"/>
      <c r="AWD27" s="5"/>
      <c r="AWE27" s="5"/>
      <c r="AWF27" s="5"/>
      <c r="AWG27" s="5"/>
      <c r="AWH27" s="5"/>
      <c r="AWI27" s="5"/>
      <c r="AWJ27" s="376"/>
      <c r="AWK27" s="386"/>
      <c r="AWL27" s="386"/>
      <c r="AWM27" s="312"/>
      <c r="AWN27" s="381"/>
      <c r="AWO27" s="382"/>
      <c r="AWP27" s="315"/>
      <c r="AWQ27" s="68"/>
      <c r="AWR27" s="291"/>
      <c r="AWS27" s="68"/>
      <c r="AWT27" s="68"/>
      <c r="AWU27" s="68"/>
      <c r="AWV27" s="112"/>
      <c r="AWW27" s="112"/>
      <c r="AWX27" s="112"/>
      <c r="AXU27" s="5"/>
      <c r="AXV27" s="5"/>
      <c r="AXW27" s="5"/>
      <c r="AXX27" s="314"/>
      <c r="AXY27" s="314"/>
      <c r="AXZ27" s="314"/>
      <c r="AYA27" s="314"/>
      <c r="AYB27" s="314"/>
      <c r="AYC27" s="314"/>
      <c r="AYD27" s="314"/>
      <c r="AYE27" s="314"/>
      <c r="AYF27" s="314"/>
      <c r="AYG27" s="314"/>
      <c r="AYH27" s="314"/>
      <c r="AYI27" s="5"/>
      <c r="AYJ27" s="5"/>
      <c r="AYK27" s="5"/>
      <c r="AYL27" s="5"/>
      <c r="AYM27" s="5"/>
      <c r="AYN27" s="5"/>
      <c r="AYO27" s="5"/>
      <c r="AYP27" s="5"/>
      <c r="AYQ27" s="5"/>
      <c r="AYR27" s="376"/>
      <c r="AYS27" s="386"/>
      <c r="AYT27" s="386"/>
      <c r="AYU27" s="312"/>
      <c r="AYV27" s="381"/>
      <c r="AYW27" s="382"/>
      <c r="AYX27" s="315"/>
      <c r="AYY27" s="68"/>
      <c r="AYZ27" s="291"/>
      <c r="AZA27" s="68"/>
      <c r="AZB27" s="68"/>
      <c r="AZC27" s="68"/>
      <c r="AZD27" s="112"/>
      <c r="AZE27" s="112"/>
      <c r="AZF27" s="112"/>
      <c r="BAC27" s="5"/>
      <c r="BAD27" s="5"/>
      <c r="BAE27" s="5"/>
      <c r="BAF27" s="314"/>
      <c r="BAG27" s="314"/>
      <c r="BAH27" s="314"/>
      <c r="BAI27" s="314"/>
      <c r="BAJ27" s="314"/>
      <c r="BAK27" s="314"/>
      <c r="BAL27" s="314"/>
      <c r="BAM27" s="314"/>
      <c r="BAN27" s="314"/>
      <c r="BAO27" s="314"/>
      <c r="BAP27" s="314"/>
      <c r="BAQ27" s="5"/>
      <c r="BAR27" s="5"/>
      <c r="BAS27" s="5"/>
      <c r="BAT27" s="5"/>
      <c r="BAU27" s="5"/>
      <c r="BAV27" s="5"/>
      <c r="BAW27" s="5"/>
      <c r="BAX27" s="5"/>
      <c r="BAY27" s="5"/>
      <c r="BAZ27" s="376"/>
      <c r="BBA27" s="386"/>
      <c r="BBB27" s="386"/>
      <c r="BBC27" s="312"/>
      <c r="BBD27" s="381"/>
      <c r="BBE27" s="382"/>
      <c r="BBF27" s="315"/>
      <c r="BBG27" s="68"/>
      <c r="BBH27" s="291"/>
      <c r="BBI27" s="68"/>
      <c r="BBJ27" s="68"/>
      <c r="BBK27" s="68"/>
      <c r="BBL27" s="112"/>
      <c r="BBM27" s="112"/>
      <c r="BBN27" s="112"/>
      <c r="BCK27" s="5"/>
      <c r="BCL27" s="5"/>
      <c r="BCM27" s="5"/>
      <c r="BCN27" s="314"/>
      <c r="BCO27" s="314"/>
      <c r="BCP27" s="314"/>
      <c r="BCQ27" s="314"/>
      <c r="BCR27" s="314"/>
      <c r="BCS27" s="314"/>
      <c r="BCT27" s="314"/>
      <c r="BCU27" s="314"/>
      <c r="BCV27" s="314"/>
      <c r="BCW27" s="314"/>
      <c r="BCX27" s="314"/>
      <c r="BCY27" s="5"/>
      <c r="BCZ27" s="5"/>
      <c r="BDA27" s="5"/>
      <c r="BDB27" s="5"/>
      <c r="BDC27" s="5"/>
      <c r="BDD27" s="5"/>
      <c r="BDE27" s="5"/>
      <c r="BDF27" s="5"/>
      <c r="BDG27" s="5"/>
      <c r="BDH27" s="376"/>
      <c r="BDI27" s="386"/>
      <c r="BDJ27" s="386"/>
      <c r="BDK27" s="312"/>
      <c r="BDL27" s="381"/>
      <c r="BDM27" s="382"/>
      <c r="BDN27" s="315"/>
      <c r="BDO27" s="68"/>
      <c r="BDP27" s="291"/>
      <c r="BDQ27" s="68"/>
      <c r="BDR27" s="68"/>
      <c r="BDS27" s="68"/>
      <c r="BDT27" s="112"/>
      <c r="BDU27" s="112"/>
      <c r="BDV27" s="112"/>
      <c r="BES27" s="5"/>
      <c r="BET27" s="5"/>
      <c r="BEU27" s="5"/>
      <c r="BEV27" s="314"/>
      <c r="BEW27" s="314"/>
      <c r="BEX27" s="314"/>
      <c r="BEY27" s="314"/>
      <c r="BEZ27" s="314"/>
      <c r="BFA27" s="314"/>
      <c r="BFB27" s="314"/>
      <c r="BFC27" s="314"/>
      <c r="BFD27" s="314"/>
      <c r="BFE27" s="314"/>
      <c r="BFF27" s="314"/>
      <c r="BFG27" s="5"/>
      <c r="BFH27" s="5"/>
      <c r="BFI27" s="5"/>
      <c r="BFJ27" s="5"/>
      <c r="BFK27" s="5"/>
      <c r="BFL27" s="5"/>
      <c r="BFM27" s="5"/>
      <c r="BFN27" s="5"/>
      <c r="BFO27" s="5"/>
      <c r="BFP27" s="376"/>
      <c r="BFQ27" s="386"/>
      <c r="BFR27" s="386"/>
      <c r="BFS27" s="312"/>
      <c r="BFT27" s="381"/>
      <c r="BFU27" s="382"/>
      <c r="BFV27" s="315"/>
      <c r="BFW27" s="68"/>
      <c r="BFX27" s="291"/>
      <c r="BFY27" s="68"/>
      <c r="BFZ27" s="68"/>
      <c r="BGA27" s="68"/>
      <c r="BGB27" s="112"/>
      <c r="BGC27" s="112"/>
      <c r="BGD27" s="112"/>
      <c r="BHA27" s="5"/>
      <c r="BHB27" s="5"/>
      <c r="BHC27" s="5"/>
      <c r="BHD27" s="314"/>
      <c r="BHE27" s="314"/>
      <c r="BHF27" s="314"/>
      <c r="BHG27" s="314"/>
      <c r="BHH27" s="314"/>
      <c r="BHI27" s="314"/>
      <c r="BHJ27" s="314"/>
      <c r="BHK27" s="314"/>
      <c r="BHL27" s="314"/>
      <c r="BHM27" s="314"/>
      <c r="BHN27" s="314"/>
      <c r="BHO27" s="5"/>
      <c r="BHP27" s="5"/>
      <c r="BHQ27" s="5"/>
      <c r="BHR27" s="5"/>
      <c r="BHS27" s="5"/>
      <c r="BHT27" s="5"/>
      <c r="BHU27" s="5"/>
      <c r="BHV27" s="5"/>
      <c r="BHW27" s="5"/>
      <c r="BHX27" s="376"/>
      <c r="BHY27" s="386"/>
      <c r="BHZ27" s="386"/>
      <c r="BIA27" s="312"/>
      <c r="BIB27" s="381"/>
      <c r="BIC27" s="382"/>
      <c r="BID27" s="315"/>
      <c r="BIE27" s="68"/>
      <c r="BIF27" s="291"/>
      <c r="BIG27" s="68"/>
      <c r="BIH27" s="68"/>
      <c r="BII27" s="68"/>
      <c r="BIJ27" s="112"/>
      <c r="BIK27" s="112"/>
      <c r="BIL27" s="112"/>
      <c r="BJI27" s="5"/>
      <c r="BJJ27" s="5"/>
      <c r="BJK27" s="5"/>
      <c r="BJL27" s="314"/>
      <c r="BJM27" s="314"/>
      <c r="BJN27" s="314"/>
      <c r="BJO27" s="314"/>
      <c r="BJP27" s="314"/>
      <c r="BJQ27" s="314"/>
      <c r="BJR27" s="314"/>
      <c r="BJS27" s="314"/>
      <c r="BJT27" s="314"/>
      <c r="BJU27" s="314"/>
      <c r="BJV27" s="314"/>
      <c r="BJW27" s="5"/>
      <c r="BJX27" s="5"/>
      <c r="BJY27" s="5"/>
      <c r="BJZ27" s="5"/>
      <c r="BKA27" s="5"/>
      <c r="BKB27" s="5"/>
      <c r="BKC27" s="5"/>
      <c r="BKD27" s="5"/>
      <c r="BKE27" s="5"/>
      <c r="BKF27" s="376"/>
      <c r="BKG27" s="386"/>
      <c r="BKH27" s="386"/>
      <c r="BKI27" s="312"/>
      <c r="BKJ27" s="381"/>
      <c r="BKK27" s="382"/>
      <c r="BKL27" s="315"/>
      <c r="BKM27" s="68"/>
      <c r="BKN27" s="291"/>
      <c r="BKO27" s="68"/>
      <c r="BKP27" s="68"/>
      <c r="BKQ27" s="68"/>
      <c r="BKR27" s="112"/>
      <c r="BKS27" s="112"/>
      <c r="BKT27" s="112"/>
      <c r="BLQ27" s="5"/>
      <c r="BLR27" s="5"/>
      <c r="BLS27" s="5"/>
      <c r="BLT27" s="314"/>
      <c r="BLU27" s="314"/>
      <c r="BLV27" s="314"/>
      <c r="BLW27" s="314"/>
      <c r="BLX27" s="314"/>
      <c r="BLY27" s="314"/>
      <c r="BLZ27" s="314"/>
      <c r="BMA27" s="314"/>
      <c r="BMB27" s="314"/>
      <c r="BMC27" s="314"/>
      <c r="BMD27" s="314"/>
      <c r="BME27" s="5"/>
      <c r="BMF27" s="5"/>
      <c r="BMG27" s="5"/>
      <c r="BMH27" s="5"/>
      <c r="BMI27" s="5"/>
      <c r="BMJ27" s="5"/>
      <c r="BMK27" s="5"/>
      <c r="BML27" s="5"/>
      <c r="BMM27" s="5"/>
      <c r="BMN27" s="376"/>
      <c r="BMO27" s="386"/>
      <c r="BMP27" s="386"/>
      <c r="BMQ27" s="312"/>
      <c r="BMR27" s="381"/>
      <c r="BMS27" s="382"/>
      <c r="BMT27" s="315"/>
      <c r="BMU27" s="68"/>
      <c r="BMV27" s="291"/>
      <c r="BMW27" s="68"/>
      <c r="BMX27" s="68"/>
      <c r="BMY27" s="68"/>
      <c r="BMZ27" s="112"/>
      <c r="BNA27" s="112"/>
      <c r="BNB27" s="112"/>
      <c r="BNY27" s="5"/>
      <c r="BNZ27" s="5"/>
      <c r="BOA27" s="5"/>
      <c r="BOB27" s="314"/>
      <c r="BOC27" s="314"/>
      <c r="BOD27" s="314"/>
      <c r="BOE27" s="314"/>
      <c r="BOF27" s="314"/>
      <c r="BOG27" s="314"/>
      <c r="BOH27" s="314"/>
      <c r="BOI27" s="314"/>
      <c r="BOJ27" s="314"/>
      <c r="BOK27" s="314"/>
      <c r="BOL27" s="314"/>
      <c r="BOM27" s="5"/>
      <c r="BON27" s="5"/>
      <c r="BOO27" s="5"/>
      <c r="BOP27" s="5"/>
      <c r="BOQ27" s="5"/>
      <c r="BOR27" s="5"/>
      <c r="BOS27" s="5"/>
      <c r="BOT27" s="5"/>
      <c r="BOU27" s="5"/>
      <c r="BOV27" s="376"/>
      <c r="BOW27" s="386"/>
      <c r="BOX27" s="386"/>
      <c r="BOY27" s="312"/>
      <c r="BOZ27" s="381"/>
      <c r="BPA27" s="382"/>
      <c r="BPB27" s="315"/>
      <c r="BPC27" s="68"/>
      <c r="BPD27" s="291"/>
      <c r="BPE27" s="68"/>
      <c r="BPF27" s="68"/>
      <c r="BPG27" s="68"/>
      <c r="BPH27" s="112"/>
      <c r="BPI27" s="112"/>
      <c r="BPJ27" s="112"/>
      <c r="BQG27" s="5"/>
      <c r="BQH27" s="5"/>
      <c r="BQI27" s="5"/>
      <c r="BQJ27" s="314"/>
      <c r="BQK27" s="314"/>
      <c r="BQL27" s="314"/>
      <c r="BQM27" s="314"/>
      <c r="BQN27" s="314"/>
      <c r="BQO27" s="314"/>
      <c r="BQP27" s="314"/>
      <c r="BQQ27" s="314"/>
      <c r="BQR27" s="314"/>
      <c r="BQS27" s="314"/>
      <c r="BQT27" s="314"/>
      <c r="BQU27" s="5"/>
      <c r="BQV27" s="5"/>
      <c r="BQW27" s="5"/>
      <c r="BQX27" s="5"/>
      <c r="BQY27" s="5"/>
      <c r="BQZ27" s="5"/>
      <c r="BRA27" s="5"/>
      <c r="BRB27" s="5"/>
      <c r="BRC27" s="5"/>
      <c r="BRD27" s="376"/>
      <c r="BRE27" s="386"/>
      <c r="BRF27" s="386"/>
      <c r="BRG27" s="312"/>
      <c r="BRH27" s="381"/>
      <c r="BRI27" s="382"/>
      <c r="BRJ27" s="315"/>
      <c r="BRK27" s="68"/>
      <c r="BRL27" s="291"/>
      <c r="BRM27" s="68"/>
      <c r="BRN27" s="68"/>
      <c r="BRO27" s="68"/>
      <c r="BRP27" s="112"/>
      <c r="BRQ27" s="112"/>
      <c r="BRR27" s="112"/>
      <c r="BSO27" s="5"/>
      <c r="BSP27" s="5"/>
      <c r="BSQ27" s="5"/>
      <c r="BSR27" s="314"/>
      <c r="BSS27" s="314"/>
      <c r="BST27" s="314"/>
      <c r="BSU27" s="314"/>
      <c r="BSV27" s="314"/>
      <c r="BSW27" s="314"/>
      <c r="BSX27" s="314"/>
      <c r="BSY27" s="314"/>
      <c r="BSZ27" s="314"/>
      <c r="BTA27" s="314"/>
      <c r="BTB27" s="314"/>
      <c r="BTC27" s="5"/>
      <c r="BTD27" s="5"/>
      <c r="BTE27" s="5"/>
      <c r="BTF27" s="5"/>
      <c r="BTG27" s="5"/>
      <c r="BTH27" s="5"/>
      <c r="BTI27" s="5"/>
      <c r="BTJ27" s="5"/>
      <c r="BTK27" s="5"/>
      <c r="BTL27" s="376"/>
      <c r="BTM27" s="386"/>
      <c r="BTN27" s="386"/>
      <c r="BTO27" s="312"/>
      <c r="BTP27" s="381"/>
      <c r="BTQ27" s="382"/>
      <c r="BTR27" s="315"/>
      <c r="BTS27" s="68"/>
      <c r="BTT27" s="291"/>
      <c r="BTU27" s="68"/>
      <c r="BTV27" s="68"/>
      <c r="BTW27" s="68"/>
      <c r="BTX27" s="112"/>
      <c r="BTY27" s="112"/>
      <c r="BTZ27" s="112"/>
      <c r="BUW27" s="5"/>
      <c r="BUX27" s="5"/>
      <c r="BUY27" s="5"/>
      <c r="BUZ27" s="314"/>
      <c r="BVA27" s="314"/>
      <c r="BVB27" s="314"/>
      <c r="BVC27" s="314"/>
      <c r="BVD27" s="314"/>
      <c r="BVE27" s="314"/>
      <c r="BVF27" s="314"/>
      <c r="BVG27" s="314"/>
      <c r="BVH27" s="314"/>
      <c r="BVI27" s="314"/>
      <c r="BVJ27" s="314"/>
      <c r="BVK27" s="5"/>
      <c r="BVL27" s="5"/>
      <c r="BVM27" s="5"/>
      <c r="BVN27" s="5"/>
      <c r="BVO27" s="5"/>
      <c r="BVP27" s="5"/>
      <c r="BVQ27" s="5"/>
      <c r="BVR27" s="5"/>
      <c r="BVS27" s="5"/>
      <c r="BVT27" s="376"/>
      <c r="BVU27" s="386"/>
      <c r="BVV27" s="386"/>
      <c r="BVW27" s="312"/>
      <c r="BVX27" s="381"/>
      <c r="BVY27" s="382"/>
      <c r="BVZ27" s="315"/>
      <c r="BWA27" s="68"/>
      <c r="BWB27" s="291"/>
      <c r="BWC27" s="68"/>
      <c r="BWD27" s="68"/>
      <c r="BWE27" s="68"/>
      <c r="BWF27" s="112"/>
      <c r="BWG27" s="112"/>
      <c r="BWH27" s="112"/>
      <c r="BXE27" s="5"/>
      <c r="BXF27" s="5"/>
      <c r="BXG27" s="5"/>
      <c r="BXH27" s="314"/>
      <c r="BXI27" s="314"/>
      <c r="BXJ27" s="314"/>
      <c r="BXK27" s="314"/>
      <c r="BXL27" s="314"/>
      <c r="BXM27" s="314"/>
      <c r="BXN27" s="314"/>
      <c r="BXO27" s="314"/>
      <c r="BXP27" s="314"/>
      <c r="BXQ27" s="314"/>
      <c r="BXR27" s="314"/>
      <c r="BXS27" s="5"/>
      <c r="BXT27" s="5"/>
      <c r="BXU27" s="5"/>
      <c r="BXV27" s="5"/>
      <c r="BXW27" s="5"/>
      <c r="BXX27" s="5"/>
      <c r="BXY27" s="5"/>
      <c r="BXZ27" s="5"/>
      <c r="BYA27" s="5"/>
      <c r="BYB27" s="376"/>
      <c r="BYC27" s="386"/>
      <c r="BYD27" s="386"/>
      <c r="BYE27" s="312"/>
      <c r="BYF27" s="381"/>
      <c r="BYG27" s="382"/>
      <c r="BYH27" s="315"/>
      <c r="BYI27" s="68"/>
      <c r="BYJ27" s="291"/>
      <c r="BYK27" s="68"/>
      <c r="BYL27" s="68"/>
      <c r="BYM27" s="68"/>
      <c r="BYN27" s="112"/>
      <c r="BYO27" s="112"/>
      <c r="BYP27" s="112"/>
      <c r="BZM27" s="5"/>
      <c r="BZN27" s="5"/>
      <c r="BZO27" s="5"/>
      <c r="BZP27" s="314"/>
      <c r="BZQ27" s="314"/>
      <c r="BZR27" s="314"/>
      <c r="BZS27" s="314"/>
      <c r="BZT27" s="314"/>
      <c r="BZU27" s="314"/>
      <c r="BZV27" s="314"/>
      <c r="BZW27" s="314"/>
      <c r="BZX27" s="314"/>
      <c r="BZY27" s="314"/>
      <c r="BZZ27" s="314"/>
      <c r="CAA27" s="5"/>
      <c r="CAB27" s="5"/>
      <c r="CAC27" s="5"/>
      <c r="CAD27" s="5"/>
      <c r="CAE27" s="5"/>
      <c r="CAF27" s="5"/>
      <c r="CAG27" s="5"/>
      <c r="CAH27" s="5"/>
      <c r="CAI27" s="5"/>
      <c r="CAJ27" s="376"/>
      <c r="CAK27" s="386"/>
      <c r="CAL27" s="386"/>
      <c r="CAM27" s="312"/>
      <c r="CAN27" s="381"/>
      <c r="CAO27" s="382"/>
      <c r="CAP27" s="315"/>
      <c r="CAQ27" s="68"/>
      <c r="CAR27" s="291"/>
      <c r="CAS27" s="68"/>
      <c r="CAT27" s="68"/>
      <c r="CAU27" s="68"/>
      <c r="CAV27" s="112"/>
      <c r="CAW27" s="112"/>
      <c r="CAX27" s="112"/>
      <c r="CBU27" s="5"/>
      <c r="CBV27" s="5"/>
      <c r="CBW27" s="5"/>
      <c r="CBX27" s="314"/>
      <c r="CBY27" s="314"/>
      <c r="CBZ27" s="314"/>
      <c r="CCA27" s="314"/>
      <c r="CCB27" s="314"/>
      <c r="CCC27" s="314"/>
      <c r="CCD27" s="314"/>
      <c r="CCE27" s="314"/>
      <c r="CCF27" s="314"/>
      <c r="CCG27" s="314"/>
      <c r="CCH27" s="314"/>
      <c r="CCI27" s="5"/>
      <c r="CCJ27" s="5"/>
      <c r="CCK27" s="5"/>
      <c r="CCL27" s="5"/>
      <c r="CCM27" s="5"/>
      <c r="CCN27" s="5"/>
      <c r="CCO27" s="5"/>
      <c r="CCP27" s="5"/>
      <c r="CCQ27" s="5"/>
      <c r="CCR27" s="376"/>
      <c r="CCS27" s="386"/>
      <c r="CCT27" s="386"/>
      <c r="CCU27" s="312"/>
      <c r="CCV27" s="381"/>
      <c r="CCW27" s="382"/>
      <c r="CCX27" s="315"/>
      <c r="CCY27" s="68"/>
      <c r="CCZ27" s="291"/>
      <c r="CDA27" s="68"/>
      <c r="CDB27" s="68"/>
      <c r="CDC27" s="68"/>
      <c r="CDD27" s="112"/>
      <c r="CDE27" s="112"/>
      <c r="CDF27" s="112"/>
      <c r="CEC27" s="5"/>
      <c r="CED27" s="5"/>
      <c r="CEE27" s="5"/>
      <c r="CEF27" s="314"/>
      <c r="CEG27" s="314"/>
      <c r="CEH27" s="314"/>
      <c r="CEI27" s="314"/>
      <c r="CEJ27" s="314"/>
      <c r="CEK27" s="314"/>
      <c r="CEL27" s="314"/>
      <c r="CEM27" s="314"/>
      <c r="CEN27" s="314"/>
      <c r="CEO27" s="314"/>
      <c r="CEP27" s="314"/>
      <c r="CEQ27" s="5"/>
      <c r="CER27" s="5"/>
      <c r="CES27" s="5"/>
      <c r="CET27" s="5"/>
      <c r="CEU27" s="5"/>
      <c r="CEV27" s="5"/>
      <c r="CEW27" s="5"/>
      <c r="CEX27" s="5"/>
      <c r="CEY27" s="5"/>
      <c r="CEZ27" s="376"/>
      <c r="CFA27" s="386"/>
      <c r="CFB27" s="386"/>
      <c r="CFC27" s="312"/>
      <c r="CFD27" s="381"/>
      <c r="CFE27" s="382"/>
      <c r="CFF27" s="315"/>
      <c r="CFG27" s="68"/>
      <c r="CFH27" s="291"/>
      <c r="CFI27" s="68"/>
      <c r="CFJ27" s="68"/>
      <c r="CFK27" s="68"/>
      <c r="CFL27" s="112"/>
      <c r="CFM27" s="112"/>
      <c r="CFN27" s="112"/>
      <c r="CGK27" s="5"/>
      <c r="CGL27" s="5"/>
      <c r="CGM27" s="5"/>
      <c r="CGN27" s="314"/>
      <c r="CGO27" s="314"/>
      <c r="CGP27" s="314"/>
      <c r="CGQ27" s="314"/>
      <c r="CGR27" s="314"/>
      <c r="CGS27" s="314"/>
      <c r="CGT27" s="314"/>
      <c r="CGU27" s="314"/>
      <c r="CGV27" s="314"/>
      <c r="CGW27" s="314"/>
      <c r="CGX27" s="314"/>
      <c r="CGY27" s="5"/>
      <c r="CGZ27" s="5"/>
      <c r="CHA27" s="5"/>
      <c r="CHB27" s="5"/>
      <c r="CHC27" s="5"/>
      <c r="CHD27" s="5"/>
      <c r="CHE27" s="5"/>
      <c r="CHF27" s="5"/>
      <c r="CHG27" s="5"/>
      <c r="CHH27" s="376"/>
      <c r="CHI27" s="386"/>
      <c r="CHJ27" s="386"/>
      <c r="CHK27" s="312"/>
      <c r="CHL27" s="381"/>
      <c r="CHM27" s="382"/>
      <c r="CHN27" s="315"/>
      <c r="CHO27" s="68"/>
      <c r="CHP27" s="291"/>
      <c r="CHQ27" s="68"/>
      <c r="CHR27" s="68"/>
      <c r="CHS27" s="68"/>
      <c r="CHT27" s="112"/>
      <c r="CHU27" s="112"/>
      <c r="CHV27" s="112"/>
      <c r="CIS27" s="5"/>
      <c r="CIT27" s="5"/>
      <c r="CIU27" s="5"/>
      <c r="CIV27" s="314"/>
      <c r="CIW27" s="314"/>
      <c r="CIX27" s="314"/>
      <c r="CIY27" s="314"/>
      <c r="CIZ27" s="314"/>
      <c r="CJA27" s="314"/>
      <c r="CJB27" s="314"/>
      <c r="CJC27" s="314"/>
      <c r="CJD27" s="314"/>
      <c r="CJE27" s="314"/>
      <c r="CJF27" s="314"/>
      <c r="CJG27" s="5"/>
      <c r="CJH27" s="5"/>
      <c r="CJI27" s="5"/>
      <c r="CJJ27" s="5"/>
      <c r="CJK27" s="5"/>
      <c r="CJL27" s="5"/>
      <c r="CJM27" s="5"/>
      <c r="CJN27" s="5"/>
      <c r="CJO27" s="5"/>
      <c r="CJP27" s="376"/>
      <c r="CJQ27" s="386"/>
      <c r="CJR27" s="386"/>
      <c r="CJS27" s="312"/>
      <c r="CJT27" s="381"/>
      <c r="CJU27" s="382"/>
      <c r="CJV27" s="315"/>
      <c r="CJW27" s="68"/>
      <c r="CJX27" s="291"/>
      <c r="CJY27" s="68"/>
      <c r="CJZ27" s="68"/>
      <c r="CKA27" s="68"/>
      <c r="CKB27" s="112"/>
      <c r="CKC27" s="112"/>
      <c r="CKD27" s="112"/>
      <c r="CLA27" s="5"/>
      <c r="CLB27" s="5"/>
      <c r="CLC27" s="5"/>
      <c r="CLD27" s="314"/>
      <c r="CLE27" s="314"/>
      <c r="CLF27" s="314"/>
      <c r="CLG27" s="314"/>
      <c r="CLH27" s="314"/>
      <c r="CLI27" s="314"/>
      <c r="CLJ27" s="314"/>
      <c r="CLK27" s="314"/>
      <c r="CLL27" s="314"/>
      <c r="CLM27" s="314"/>
      <c r="CLN27" s="314"/>
      <c r="CLO27" s="5"/>
      <c r="CLP27" s="5"/>
      <c r="CLQ27" s="5"/>
      <c r="CLR27" s="5"/>
      <c r="CLS27" s="5"/>
      <c r="CLT27" s="5"/>
      <c r="CLU27" s="5"/>
      <c r="CLV27" s="5"/>
      <c r="CLW27" s="5"/>
      <c r="CLX27" s="376"/>
      <c r="CLY27" s="386"/>
      <c r="CLZ27" s="386"/>
      <c r="CMA27" s="312"/>
      <c r="CMB27" s="381"/>
      <c r="CMC27" s="382"/>
      <c r="CMD27" s="315"/>
      <c r="CME27" s="68"/>
      <c r="CMF27" s="291"/>
      <c r="CMG27" s="68"/>
      <c r="CMH27" s="68"/>
      <c r="CMI27" s="68"/>
      <c r="CMJ27" s="112"/>
      <c r="CMK27" s="112"/>
      <c r="CML27" s="112"/>
      <c r="CNI27" s="5"/>
      <c r="CNJ27" s="5"/>
      <c r="CNK27" s="5"/>
      <c r="CNL27" s="314"/>
      <c r="CNM27" s="314"/>
      <c r="CNN27" s="314"/>
      <c r="CNO27" s="314"/>
      <c r="CNP27" s="314"/>
      <c r="CNQ27" s="314"/>
      <c r="CNR27" s="314"/>
      <c r="CNS27" s="314"/>
      <c r="CNT27" s="314"/>
      <c r="CNU27" s="314"/>
      <c r="CNV27" s="314"/>
      <c r="CNW27" s="5"/>
      <c r="CNX27" s="5"/>
      <c r="CNY27" s="5"/>
      <c r="CNZ27" s="5"/>
      <c r="COA27" s="5"/>
      <c r="COB27" s="5"/>
      <c r="COC27" s="5"/>
      <c r="COD27" s="5"/>
      <c r="COE27" s="5"/>
      <c r="COF27" s="376"/>
      <c r="COG27" s="386"/>
      <c r="COH27" s="386"/>
      <c r="COI27" s="312"/>
      <c r="COJ27" s="381"/>
      <c r="COK27" s="382"/>
      <c r="COL27" s="315"/>
      <c r="COM27" s="68"/>
      <c r="CON27" s="291"/>
      <c r="COO27" s="68"/>
      <c r="COP27" s="68"/>
      <c r="COQ27" s="68"/>
      <c r="COR27" s="112"/>
      <c r="COS27" s="112"/>
      <c r="COT27" s="112"/>
      <c r="CPQ27" s="5"/>
      <c r="CPR27" s="5"/>
      <c r="CPS27" s="5"/>
      <c r="CPT27" s="314"/>
      <c r="CPU27" s="314"/>
      <c r="CPV27" s="314"/>
      <c r="CPW27" s="314"/>
      <c r="CPX27" s="314"/>
      <c r="CPY27" s="314"/>
      <c r="CPZ27" s="314"/>
      <c r="CQA27" s="314"/>
      <c r="CQB27" s="314"/>
      <c r="CQC27" s="314"/>
      <c r="CQD27" s="314"/>
      <c r="CQE27" s="5"/>
      <c r="CQF27" s="5"/>
      <c r="CQG27" s="5"/>
      <c r="CQH27" s="5"/>
      <c r="CQI27" s="5"/>
      <c r="CQJ27" s="5"/>
      <c r="CQK27" s="5"/>
      <c r="CQL27" s="5"/>
      <c r="CQM27" s="5"/>
      <c r="CQN27" s="376"/>
      <c r="CQO27" s="386"/>
      <c r="CQP27" s="386"/>
      <c r="CQQ27" s="312"/>
      <c r="CQR27" s="381"/>
      <c r="CQS27" s="382"/>
      <c r="CQT27" s="315"/>
      <c r="CQU27" s="68"/>
      <c r="CQV27" s="291"/>
      <c r="CQW27" s="68"/>
      <c r="CQX27" s="68"/>
      <c r="CQY27" s="68"/>
      <c r="CQZ27" s="112"/>
      <c r="CRA27" s="112"/>
      <c r="CRB27" s="112"/>
      <c r="CRY27" s="5"/>
      <c r="CRZ27" s="5"/>
      <c r="CSA27" s="5"/>
      <c r="CSB27" s="314"/>
      <c r="CSC27" s="314"/>
      <c r="CSD27" s="314"/>
      <c r="CSE27" s="314"/>
      <c r="CSF27" s="314"/>
      <c r="CSG27" s="314"/>
      <c r="CSH27" s="314"/>
      <c r="CSI27" s="314"/>
      <c r="CSJ27" s="314"/>
      <c r="CSK27" s="314"/>
      <c r="CSL27" s="314"/>
      <c r="CSM27" s="5"/>
      <c r="CSN27" s="5"/>
      <c r="CSO27" s="5"/>
      <c r="CSP27" s="5"/>
      <c r="CSQ27" s="5"/>
      <c r="CSR27" s="5"/>
      <c r="CSS27" s="5"/>
      <c r="CST27" s="5"/>
      <c r="CSU27" s="5"/>
      <c r="CSV27" s="376"/>
      <c r="CSW27" s="386"/>
      <c r="CSX27" s="386"/>
      <c r="CSY27" s="312"/>
      <c r="CSZ27" s="381"/>
      <c r="CTA27" s="382"/>
      <c r="CTB27" s="315"/>
      <c r="CTC27" s="68"/>
      <c r="CTD27" s="291"/>
      <c r="CTE27" s="68"/>
      <c r="CTF27" s="68"/>
      <c r="CTG27" s="68"/>
      <c r="CTH27" s="112"/>
      <c r="CTI27" s="112"/>
      <c r="CTJ27" s="112"/>
      <c r="CUG27" s="5"/>
      <c r="CUH27" s="5"/>
      <c r="CUI27" s="5"/>
      <c r="CUJ27" s="314"/>
      <c r="CUK27" s="314"/>
      <c r="CUL27" s="314"/>
      <c r="CUM27" s="314"/>
      <c r="CUN27" s="314"/>
      <c r="CUO27" s="314"/>
      <c r="CUP27" s="314"/>
      <c r="CUQ27" s="314"/>
      <c r="CUR27" s="314"/>
      <c r="CUS27" s="314"/>
      <c r="CUT27" s="314"/>
      <c r="CUU27" s="5"/>
      <c r="CUV27" s="5"/>
      <c r="CUW27" s="5"/>
      <c r="CUX27" s="5"/>
      <c r="CUY27" s="5"/>
      <c r="CUZ27" s="5"/>
      <c r="CVA27" s="5"/>
      <c r="CVB27" s="5"/>
      <c r="CVC27" s="5"/>
      <c r="CVD27" s="376"/>
      <c r="CVE27" s="386"/>
      <c r="CVF27" s="386"/>
      <c r="CVG27" s="312"/>
      <c r="CVH27" s="381"/>
      <c r="CVI27" s="382"/>
      <c r="CVJ27" s="315"/>
      <c r="CVK27" s="68"/>
      <c r="CVL27" s="291"/>
      <c r="CVM27" s="68"/>
      <c r="CVN27" s="68"/>
      <c r="CVO27" s="68"/>
      <c r="CVP27" s="112"/>
      <c r="CVQ27" s="112"/>
      <c r="CVR27" s="112"/>
      <c r="CWO27" s="5"/>
      <c r="CWP27" s="5"/>
      <c r="CWQ27" s="5"/>
      <c r="CWR27" s="314"/>
      <c r="CWS27" s="314"/>
      <c r="CWT27" s="314"/>
      <c r="CWU27" s="314"/>
      <c r="CWV27" s="314"/>
      <c r="CWW27" s="314"/>
      <c r="CWX27" s="314"/>
      <c r="CWY27" s="314"/>
      <c r="CWZ27" s="314"/>
      <c r="CXA27" s="314"/>
      <c r="CXB27" s="314"/>
      <c r="CXC27" s="5"/>
      <c r="CXD27" s="5"/>
      <c r="CXE27" s="5"/>
      <c r="CXF27" s="5"/>
      <c r="CXG27" s="5"/>
      <c r="CXH27" s="5"/>
      <c r="CXI27" s="5"/>
      <c r="CXJ27" s="5"/>
      <c r="CXK27" s="5"/>
      <c r="CXL27" s="376"/>
      <c r="CXM27" s="386"/>
      <c r="CXN27" s="386"/>
      <c r="CXO27" s="312"/>
      <c r="CXP27" s="381"/>
      <c r="CXQ27" s="382"/>
      <c r="CXR27" s="315"/>
      <c r="CXS27" s="68"/>
      <c r="CXT27" s="291"/>
      <c r="CXU27" s="68"/>
      <c r="CXV27" s="68"/>
      <c r="CXW27" s="68"/>
      <c r="CXX27" s="112"/>
      <c r="CXY27" s="112"/>
      <c r="CXZ27" s="112"/>
      <c r="CYW27" s="5"/>
      <c r="CYX27" s="5"/>
      <c r="CYY27" s="5"/>
      <c r="CYZ27" s="314"/>
      <c r="CZA27" s="314"/>
      <c r="CZB27" s="314"/>
      <c r="CZC27" s="314"/>
      <c r="CZD27" s="314"/>
      <c r="CZE27" s="314"/>
      <c r="CZF27" s="314"/>
      <c r="CZG27" s="314"/>
      <c r="CZH27" s="314"/>
      <c r="CZI27" s="314"/>
      <c r="CZJ27" s="314"/>
      <c r="CZK27" s="5"/>
      <c r="CZL27" s="5"/>
      <c r="CZM27" s="5"/>
      <c r="CZN27" s="5"/>
      <c r="CZO27" s="5"/>
      <c r="CZP27" s="5"/>
      <c r="CZQ27" s="5"/>
      <c r="CZR27" s="5"/>
      <c r="CZS27" s="5"/>
      <c r="CZT27" s="376"/>
      <c r="CZU27" s="386"/>
      <c r="CZV27" s="386"/>
      <c r="CZW27" s="312"/>
      <c r="CZX27" s="381"/>
      <c r="CZY27" s="382"/>
      <c r="CZZ27" s="315"/>
      <c r="DAA27" s="68"/>
      <c r="DAB27" s="291"/>
      <c r="DAC27" s="68"/>
      <c r="DAD27" s="68"/>
      <c r="DAE27" s="68"/>
      <c r="DAF27" s="112"/>
      <c r="DAG27" s="112"/>
      <c r="DAH27" s="112"/>
      <c r="DBE27" s="5"/>
      <c r="DBF27" s="5"/>
      <c r="DBG27" s="5"/>
      <c r="DBH27" s="314"/>
      <c r="DBI27" s="314"/>
      <c r="DBJ27" s="314"/>
      <c r="DBK27" s="314"/>
      <c r="DBL27" s="314"/>
      <c r="DBM27" s="314"/>
      <c r="DBN27" s="314"/>
      <c r="DBO27" s="314"/>
      <c r="DBP27" s="314"/>
      <c r="DBQ27" s="314"/>
      <c r="DBR27" s="314"/>
      <c r="DBS27" s="5"/>
      <c r="DBT27" s="5"/>
      <c r="DBU27" s="5"/>
      <c r="DBV27" s="5"/>
      <c r="DBW27" s="5"/>
      <c r="DBX27" s="5"/>
      <c r="DBY27" s="5"/>
      <c r="DBZ27" s="5"/>
      <c r="DCA27" s="5"/>
      <c r="DCB27" s="376"/>
      <c r="DCC27" s="386"/>
      <c r="DCD27" s="386"/>
      <c r="DCE27" s="312"/>
      <c r="DCF27" s="381"/>
      <c r="DCG27" s="382"/>
      <c r="DCH27" s="315"/>
      <c r="DCI27" s="68"/>
      <c r="DCJ27" s="291"/>
      <c r="DCK27" s="68"/>
      <c r="DCL27" s="68"/>
      <c r="DCM27" s="68"/>
      <c r="DCN27" s="112"/>
      <c r="DCO27" s="112"/>
      <c r="DCP27" s="112"/>
      <c r="DDM27" s="5"/>
      <c r="DDN27" s="5"/>
      <c r="DDO27" s="5"/>
      <c r="DDP27" s="314"/>
      <c r="DDQ27" s="314"/>
      <c r="DDR27" s="314"/>
      <c r="DDS27" s="314"/>
      <c r="DDT27" s="314"/>
      <c r="DDU27" s="314"/>
      <c r="DDV27" s="314"/>
      <c r="DDW27" s="314"/>
      <c r="DDX27" s="314"/>
      <c r="DDY27" s="314"/>
      <c r="DDZ27" s="314"/>
      <c r="DEA27" s="5"/>
      <c r="DEB27" s="5"/>
      <c r="DEC27" s="5"/>
      <c r="DED27" s="5"/>
      <c r="DEE27" s="5"/>
      <c r="DEF27" s="5"/>
      <c r="DEG27" s="5"/>
      <c r="DEH27" s="5"/>
      <c r="DEI27" s="5"/>
      <c r="DEJ27" s="376"/>
      <c r="DEK27" s="386"/>
      <c r="DEL27" s="386"/>
      <c r="DEM27" s="312"/>
      <c r="DEN27" s="381"/>
      <c r="DEO27" s="382"/>
      <c r="DEP27" s="315"/>
      <c r="DEQ27" s="68"/>
      <c r="DER27" s="291"/>
      <c r="DES27" s="68"/>
      <c r="DET27" s="68"/>
      <c r="DEU27" s="68"/>
      <c r="DEV27" s="112"/>
      <c r="DEW27" s="112"/>
      <c r="DEX27" s="112"/>
      <c r="DFU27" s="5"/>
      <c r="DFV27" s="5"/>
      <c r="DFW27" s="5"/>
      <c r="DFX27" s="314"/>
      <c r="DFY27" s="314"/>
      <c r="DFZ27" s="314"/>
      <c r="DGA27" s="314"/>
      <c r="DGB27" s="314"/>
      <c r="DGC27" s="314"/>
      <c r="DGD27" s="314"/>
      <c r="DGE27" s="314"/>
      <c r="DGF27" s="314"/>
      <c r="DGG27" s="314"/>
      <c r="DGH27" s="314"/>
      <c r="DGI27" s="5"/>
      <c r="DGJ27" s="5"/>
      <c r="DGK27" s="5"/>
      <c r="DGL27" s="5"/>
      <c r="DGM27" s="5"/>
      <c r="DGN27" s="5"/>
      <c r="DGO27" s="5"/>
      <c r="DGP27" s="5"/>
      <c r="DGQ27" s="5"/>
      <c r="DGR27" s="376"/>
      <c r="DGS27" s="386"/>
      <c r="DGT27" s="386"/>
      <c r="DGU27" s="312"/>
      <c r="DGV27" s="381"/>
      <c r="DGW27" s="382"/>
      <c r="DGX27" s="315"/>
      <c r="DGY27" s="68"/>
      <c r="DGZ27" s="291"/>
      <c r="DHA27" s="68"/>
      <c r="DHB27" s="68"/>
      <c r="DHC27" s="68"/>
      <c r="DHD27" s="112"/>
      <c r="DHE27" s="112"/>
      <c r="DHF27" s="112"/>
      <c r="DIC27" s="5"/>
      <c r="DID27" s="5"/>
      <c r="DIE27" s="5"/>
      <c r="DIF27" s="314"/>
      <c r="DIG27" s="314"/>
      <c r="DIH27" s="314"/>
      <c r="DII27" s="314"/>
      <c r="DIJ27" s="314"/>
      <c r="DIK27" s="314"/>
      <c r="DIL27" s="314"/>
      <c r="DIM27" s="314"/>
      <c r="DIN27" s="314"/>
      <c r="DIO27" s="314"/>
      <c r="DIP27" s="314"/>
      <c r="DIQ27" s="5"/>
      <c r="DIR27" s="5"/>
      <c r="DIS27" s="5"/>
      <c r="DIT27" s="5"/>
      <c r="DIU27" s="5"/>
      <c r="DIV27" s="5"/>
      <c r="DIW27" s="5"/>
      <c r="DIX27" s="5"/>
      <c r="DIY27" s="5"/>
      <c r="DIZ27" s="376"/>
      <c r="DJA27" s="386"/>
      <c r="DJB27" s="386"/>
      <c r="DJC27" s="312"/>
      <c r="DJD27" s="381"/>
      <c r="DJE27" s="382"/>
      <c r="DJF27" s="315"/>
      <c r="DJG27" s="68"/>
      <c r="DJH27" s="291"/>
      <c r="DJI27" s="68"/>
      <c r="DJJ27" s="68"/>
      <c r="DJK27" s="68"/>
      <c r="DJL27" s="112"/>
      <c r="DJM27" s="112"/>
      <c r="DJN27" s="112"/>
      <c r="DKK27" s="5"/>
      <c r="DKL27" s="5"/>
      <c r="DKM27" s="5"/>
      <c r="DKN27" s="314"/>
      <c r="DKO27" s="314"/>
      <c r="DKP27" s="314"/>
      <c r="DKQ27" s="314"/>
      <c r="DKR27" s="314"/>
      <c r="DKS27" s="314"/>
      <c r="DKT27" s="314"/>
      <c r="DKU27" s="314"/>
      <c r="DKV27" s="314"/>
      <c r="DKW27" s="314"/>
      <c r="DKX27" s="314"/>
      <c r="DKY27" s="5"/>
      <c r="DKZ27" s="5"/>
      <c r="DLA27" s="5"/>
      <c r="DLB27" s="5"/>
      <c r="DLC27" s="5"/>
      <c r="DLD27" s="5"/>
      <c r="DLE27" s="5"/>
      <c r="DLF27" s="5"/>
      <c r="DLG27" s="5"/>
      <c r="DLH27" s="376"/>
      <c r="DLI27" s="386"/>
      <c r="DLJ27" s="386"/>
      <c r="DLK27" s="312"/>
      <c r="DLL27" s="381"/>
      <c r="DLM27" s="382"/>
      <c r="DLN27" s="315"/>
      <c r="DLO27" s="68"/>
      <c r="DLP27" s="291"/>
      <c r="DLQ27" s="68"/>
      <c r="DLR27" s="68"/>
      <c r="DLS27" s="68"/>
      <c r="DLT27" s="112"/>
      <c r="DLU27" s="112"/>
      <c r="DLV27" s="112"/>
      <c r="DMS27" s="5"/>
      <c r="DMT27" s="5"/>
      <c r="DMU27" s="5"/>
      <c r="DMV27" s="314"/>
      <c r="DMW27" s="314"/>
      <c r="DMX27" s="314"/>
      <c r="DMY27" s="314"/>
      <c r="DMZ27" s="314"/>
      <c r="DNA27" s="314"/>
      <c r="DNB27" s="314"/>
      <c r="DNC27" s="314"/>
      <c r="DND27" s="314"/>
      <c r="DNE27" s="314"/>
      <c r="DNF27" s="314"/>
      <c r="DNG27" s="5"/>
      <c r="DNH27" s="5"/>
      <c r="DNI27" s="5"/>
      <c r="DNJ27" s="5"/>
      <c r="DNK27" s="5"/>
      <c r="DNL27" s="5"/>
      <c r="DNM27" s="5"/>
      <c r="DNN27" s="5"/>
      <c r="DNO27" s="5"/>
      <c r="DNP27" s="376"/>
      <c r="DNQ27" s="386"/>
      <c r="DNR27" s="386"/>
      <c r="DNS27" s="312"/>
      <c r="DNT27" s="381"/>
      <c r="DNU27" s="382"/>
      <c r="DNV27" s="315"/>
      <c r="DNW27" s="68"/>
      <c r="DNX27" s="291"/>
      <c r="DNY27" s="68"/>
      <c r="DNZ27" s="68"/>
      <c r="DOA27" s="68"/>
      <c r="DOB27" s="112"/>
      <c r="DOC27" s="112"/>
      <c r="DOD27" s="112"/>
      <c r="DPA27" s="5"/>
      <c r="DPB27" s="5"/>
      <c r="DPC27" s="5"/>
      <c r="DPD27" s="314"/>
      <c r="DPE27" s="314"/>
      <c r="DPF27" s="314"/>
      <c r="DPG27" s="314"/>
      <c r="DPH27" s="314"/>
      <c r="DPI27" s="314"/>
      <c r="DPJ27" s="314"/>
      <c r="DPK27" s="314"/>
      <c r="DPL27" s="314"/>
      <c r="DPM27" s="314"/>
      <c r="DPN27" s="314"/>
      <c r="DPO27" s="5"/>
      <c r="DPP27" s="5"/>
      <c r="DPQ27" s="5"/>
      <c r="DPR27" s="5"/>
      <c r="DPS27" s="5"/>
      <c r="DPT27" s="5"/>
      <c r="DPU27" s="5"/>
      <c r="DPV27" s="5"/>
      <c r="DPW27" s="5"/>
      <c r="DPX27" s="376"/>
      <c r="DPY27" s="386"/>
      <c r="DPZ27" s="386"/>
      <c r="DQA27" s="312"/>
      <c r="DQB27" s="381"/>
      <c r="DQC27" s="382"/>
      <c r="DQD27" s="315"/>
      <c r="DQE27" s="68"/>
      <c r="DQF27" s="291"/>
      <c r="DQG27" s="68"/>
      <c r="DQH27" s="68"/>
      <c r="DQI27" s="68"/>
      <c r="DQJ27" s="112"/>
      <c r="DQK27" s="112"/>
      <c r="DQL27" s="112"/>
      <c r="DRI27" s="5"/>
      <c r="DRJ27" s="5"/>
      <c r="DRK27" s="5"/>
      <c r="DRL27" s="314"/>
      <c r="DRM27" s="314"/>
      <c r="DRN27" s="314"/>
      <c r="DRO27" s="314"/>
      <c r="DRP27" s="314"/>
      <c r="DRQ27" s="314"/>
      <c r="DRR27" s="314"/>
      <c r="DRS27" s="314"/>
      <c r="DRT27" s="314"/>
      <c r="DRU27" s="314"/>
      <c r="DRV27" s="314"/>
      <c r="DRW27" s="5"/>
      <c r="DRX27" s="5"/>
      <c r="DRY27" s="5"/>
      <c r="DRZ27" s="5"/>
      <c r="DSA27" s="5"/>
      <c r="DSB27" s="5"/>
      <c r="DSC27" s="5"/>
      <c r="DSD27" s="5"/>
      <c r="DSE27" s="5"/>
      <c r="DSF27" s="376"/>
      <c r="DSG27" s="386"/>
      <c r="DSH27" s="386"/>
      <c r="DSI27" s="312"/>
      <c r="DSJ27" s="381"/>
      <c r="DSK27" s="382"/>
      <c r="DSL27" s="315"/>
      <c r="DSM27" s="68"/>
      <c r="DSN27" s="291"/>
      <c r="DSO27" s="68"/>
      <c r="DSP27" s="68"/>
      <c r="DSQ27" s="68"/>
      <c r="DSR27" s="112"/>
      <c r="DSS27" s="112"/>
      <c r="DST27" s="112"/>
      <c r="DTQ27" s="5"/>
      <c r="DTR27" s="5"/>
      <c r="DTS27" s="5"/>
      <c r="DTT27" s="314"/>
      <c r="DTU27" s="314"/>
      <c r="DTV27" s="314"/>
      <c r="DTW27" s="314"/>
      <c r="DTX27" s="314"/>
      <c r="DTY27" s="314"/>
      <c r="DTZ27" s="314"/>
      <c r="DUA27" s="314"/>
      <c r="DUB27" s="314"/>
      <c r="DUC27" s="314"/>
      <c r="DUD27" s="314"/>
      <c r="DUE27" s="5"/>
      <c r="DUF27" s="5"/>
      <c r="DUG27" s="5"/>
      <c r="DUH27" s="5"/>
      <c r="DUI27" s="5"/>
      <c r="DUJ27" s="5"/>
      <c r="DUK27" s="5"/>
      <c r="DUL27" s="5"/>
      <c r="DUM27" s="5"/>
      <c r="DUN27" s="376"/>
      <c r="DUO27" s="386"/>
      <c r="DUP27" s="386"/>
      <c r="DUQ27" s="312"/>
      <c r="DUR27" s="381"/>
      <c r="DUS27" s="382"/>
      <c r="DUT27" s="315"/>
      <c r="DUU27" s="68"/>
      <c r="DUV27" s="291"/>
      <c r="DUW27" s="68"/>
      <c r="DUX27" s="68"/>
      <c r="DUY27" s="68"/>
      <c r="DUZ27" s="112"/>
      <c r="DVA27" s="112"/>
      <c r="DVB27" s="112"/>
      <c r="DVY27" s="5"/>
      <c r="DVZ27" s="5"/>
      <c r="DWA27" s="5"/>
      <c r="DWB27" s="314"/>
      <c r="DWC27" s="314"/>
      <c r="DWD27" s="314"/>
      <c r="DWE27" s="314"/>
      <c r="DWF27" s="314"/>
      <c r="DWG27" s="314"/>
      <c r="DWH27" s="314"/>
      <c r="DWI27" s="314"/>
      <c r="DWJ27" s="314"/>
      <c r="DWK27" s="314"/>
      <c r="DWL27" s="314"/>
      <c r="DWM27" s="5"/>
      <c r="DWN27" s="5"/>
      <c r="DWO27" s="5"/>
      <c r="DWP27" s="5"/>
      <c r="DWQ27" s="5"/>
      <c r="DWR27" s="5"/>
      <c r="DWS27" s="5"/>
      <c r="DWT27" s="5"/>
      <c r="DWU27" s="5"/>
      <c r="DWV27" s="376"/>
      <c r="DWW27" s="386"/>
      <c r="DWX27" s="386"/>
      <c r="DWY27" s="312"/>
      <c r="DWZ27" s="381"/>
      <c r="DXA27" s="382"/>
      <c r="DXB27" s="315"/>
      <c r="DXC27" s="68"/>
      <c r="DXD27" s="291"/>
      <c r="DXE27" s="68"/>
      <c r="DXF27" s="68"/>
      <c r="DXG27" s="68"/>
      <c r="DXH27" s="112"/>
      <c r="DXI27" s="112"/>
      <c r="DXJ27" s="112"/>
      <c r="DYG27" s="5"/>
      <c r="DYH27" s="5"/>
      <c r="DYI27" s="5"/>
      <c r="DYJ27" s="314"/>
      <c r="DYK27" s="314"/>
      <c r="DYL27" s="314"/>
      <c r="DYM27" s="314"/>
      <c r="DYN27" s="314"/>
      <c r="DYO27" s="314"/>
      <c r="DYP27" s="314"/>
      <c r="DYQ27" s="314"/>
      <c r="DYR27" s="314"/>
      <c r="DYS27" s="314"/>
      <c r="DYT27" s="314"/>
      <c r="DYU27" s="5"/>
      <c r="DYV27" s="5"/>
      <c r="DYW27" s="5"/>
      <c r="DYX27" s="5"/>
      <c r="DYY27" s="5"/>
      <c r="DYZ27" s="5"/>
      <c r="DZA27" s="5"/>
      <c r="DZB27" s="5"/>
      <c r="DZC27" s="5"/>
      <c r="DZD27" s="376"/>
      <c r="DZE27" s="386"/>
      <c r="DZF27" s="386"/>
      <c r="DZG27" s="312"/>
      <c r="DZH27" s="381"/>
      <c r="DZI27" s="382"/>
      <c r="DZJ27" s="315"/>
      <c r="DZK27" s="68"/>
      <c r="DZL27" s="291"/>
      <c r="DZM27" s="68"/>
      <c r="DZN27" s="68"/>
      <c r="DZO27" s="68"/>
      <c r="DZP27" s="112"/>
      <c r="DZQ27" s="112"/>
      <c r="DZR27" s="112"/>
      <c r="EAO27" s="5"/>
      <c r="EAP27" s="5"/>
      <c r="EAQ27" s="5"/>
      <c r="EAR27" s="314"/>
      <c r="EAS27" s="314"/>
      <c r="EAT27" s="314"/>
      <c r="EAU27" s="314"/>
      <c r="EAV27" s="314"/>
      <c r="EAW27" s="314"/>
      <c r="EAX27" s="314"/>
      <c r="EAY27" s="314"/>
      <c r="EAZ27" s="314"/>
      <c r="EBA27" s="314"/>
      <c r="EBB27" s="314"/>
      <c r="EBC27" s="5"/>
      <c r="EBD27" s="5"/>
      <c r="EBE27" s="5"/>
      <c r="EBF27" s="5"/>
      <c r="EBG27" s="5"/>
      <c r="EBH27" s="5"/>
      <c r="EBI27" s="5"/>
      <c r="EBJ27" s="5"/>
      <c r="EBK27" s="5"/>
      <c r="EBL27" s="376"/>
      <c r="EBM27" s="386"/>
      <c r="EBN27" s="386"/>
      <c r="EBO27" s="312"/>
      <c r="EBP27" s="381"/>
      <c r="EBQ27" s="382"/>
      <c r="EBR27" s="315"/>
      <c r="EBS27" s="68"/>
      <c r="EBT27" s="291"/>
      <c r="EBU27" s="68"/>
      <c r="EBV27" s="68"/>
      <c r="EBW27" s="68"/>
      <c r="EBX27" s="112"/>
      <c r="EBY27" s="112"/>
      <c r="EBZ27" s="112"/>
      <c r="ECW27" s="5"/>
      <c r="ECX27" s="5"/>
      <c r="ECY27" s="5"/>
      <c r="ECZ27" s="314"/>
      <c r="EDA27" s="314"/>
      <c r="EDB27" s="314"/>
      <c r="EDC27" s="314"/>
      <c r="EDD27" s="314"/>
      <c r="EDE27" s="314"/>
      <c r="EDF27" s="314"/>
      <c r="EDG27" s="314"/>
      <c r="EDH27" s="314"/>
      <c r="EDI27" s="314"/>
      <c r="EDJ27" s="314"/>
      <c r="EDK27" s="5"/>
      <c r="EDL27" s="5"/>
      <c r="EDM27" s="5"/>
      <c r="EDN27" s="5"/>
      <c r="EDO27" s="5"/>
      <c r="EDP27" s="5"/>
      <c r="EDQ27" s="5"/>
      <c r="EDR27" s="5"/>
      <c r="EDS27" s="5"/>
      <c r="EDT27" s="376"/>
      <c r="EDU27" s="386"/>
      <c r="EDV27" s="386"/>
      <c r="EDW27" s="312"/>
      <c r="EDX27" s="381"/>
      <c r="EDY27" s="382"/>
      <c r="EDZ27" s="315"/>
      <c r="EEA27" s="68"/>
      <c r="EEB27" s="291"/>
      <c r="EEC27" s="68"/>
      <c r="EED27" s="68"/>
      <c r="EEE27" s="68"/>
      <c r="EEF27" s="112"/>
      <c r="EEG27" s="112"/>
      <c r="EEH27" s="112"/>
      <c r="EFE27" s="5"/>
      <c r="EFF27" s="5"/>
      <c r="EFG27" s="5"/>
      <c r="EFH27" s="314"/>
      <c r="EFI27" s="314"/>
      <c r="EFJ27" s="314"/>
      <c r="EFK27" s="314"/>
      <c r="EFL27" s="314"/>
      <c r="EFM27" s="314"/>
      <c r="EFN27" s="314"/>
      <c r="EFO27" s="314"/>
      <c r="EFP27" s="314"/>
      <c r="EFQ27" s="314"/>
      <c r="EFR27" s="314"/>
      <c r="EFS27" s="5"/>
      <c r="EFT27" s="5"/>
      <c r="EFU27" s="5"/>
      <c r="EFV27" s="5"/>
      <c r="EFW27" s="5"/>
      <c r="EFX27" s="5"/>
      <c r="EFY27" s="5"/>
      <c r="EFZ27" s="5"/>
      <c r="EGA27" s="5"/>
      <c r="EGB27" s="376"/>
      <c r="EGC27" s="386"/>
      <c r="EGD27" s="386"/>
      <c r="EGE27" s="312"/>
      <c r="EGF27" s="381"/>
      <c r="EGG27" s="382"/>
      <c r="EGH27" s="315"/>
      <c r="EGI27" s="68"/>
      <c r="EGJ27" s="291"/>
      <c r="EGK27" s="68"/>
      <c r="EGL27" s="68"/>
      <c r="EGM27" s="68"/>
      <c r="EGN27" s="112"/>
      <c r="EGO27" s="112"/>
      <c r="EGP27" s="112"/>
      <c r="EHM27" s="5"/>
      <c r="EHN27" s="5"/>
      <c r="EHO27" s="5"/>
      <c r="EHP27" s="314"/>
      <c r="EHQ27" s="314"/>
      <c r="EHR27" s="314"/>
      <c r="EHS27" s="314"/>
      <c r="EHT27" s="314"/>
      <c r="EHU27" s="314"/>
      <c r="EHV27" s="314"/>
      <c r="EHW27" s="314"/>
      <c r="EHX27" s="314"/>
      <c r="EHY27" s="314"/>
      <c r="EHZ27" s="314"/>
      <c r="EIA27" s="5"/>
      <c r="EIB27" s="5"/>
      <c r="EIC27" s="5"/>
      <c r="EID27" s="5"/>
      <c r="EIE27" s="5"/>
      <c r="EIF27" s="5"/>
      <c r="EIG27" s="5"/>
      <c r="EIH27" s="5"/>
      <c r="EII27" s="5"/>
      <c r="EIJ27" s="376"/>
      <c r="EIK27" s="386"/>
      <c r="EIL27" s="386"/>
      <c r="EIM27" s="312"/>
      <c r="EIN27" s="381"/>
      <c r="EIO27" s="382"/>
      <c r="EIP27" s="315"/>
      <c r="EIQ27" s="68"/>
      <c r="EIR27" s="291"/>
      <c r="EIS27" s="68"/>
      <c r="EIT27" s="68"/>
      <c r="EIU27" s="68"/>
      <c r="EIV27" s="112"/>
      <c r="EIW27" s="112"/>
      <c r="EIX27" s="112"/>
      <c r="EJU27" s="5"/>
      <c r="EJV27" s="5"/>
      <c r="EJW27" s="5"/>
      <c r="EJX27" s="314"/>
      <c r="EJY27" s="314"/>
      <c r="EJZ27" s="314"/>
      <c r="EKA27" s="314"/>
      <c r="EKB27" s="314"/>
      <c r="EKC27" s="314"/>
      <c r="EKD27" s="314"/>
      <c r="EKE27" s="314"/>
      <c r="EKF27" s="314"/>
      <c r="EKG27" s="314"/>
      <c r="EKH27" s="314"/>
      <c r="EKI27" s="5"/>
      <c r="EKJ27" s="5"/>
      <c r="EKK27" s="5"/>
      <c r="EKL27" s="5"/>
      <c r="EKM27" s="5"/>
      <c r="EKN27" s="5"/>
      <c r="EKO27" s="5"/>
      <c r="EKP27" s="5"/>
      <c r="EKQ27" s="5"/>
      <c r="EKR27" s="376"/>
      <c r="EKS27" s="386"/>
      <c r="EKT27" s="386"/>
      <c r="EKU27" s="312"/>
      <c r="EKV27" s="381"/>
      <c r="EKW27" s="382"/>
      <c r="EKX27" s="315"/>
      <c r="EKY27" s="68"/>
      <c r="EKZ27" s="291"/>
      <c r="ELA27" s="68"/>
      <c r="ELB27" s="68"/>
      <c r="ELC27" s="68"/>
      <c r="ELD27" s="112"/>
      <c r="ELE27" s="112"/>
      <c r="ELF27" s="112"/>
      <c r="EMC27" s="5"/>
      <c r="EMD27" s="5"/>
      <c r="EME27" s="5"/>
      <c r="EMF27" s="314"/>
      <c r="EMG27" s="314"/>
      <c r="EMH27" s="314"/>
      <c r="EMI27" s="314"/>
      <c r="EMJ27" s="314"/>
      <c r="EMK27" s="314"/>
      <c r="EML27" s="314"/>
      <c r="EMM27" s="314"/>
      <c r="EMN27" s="314"/>
      <c r="EMO27" s="314"/>
      <c r="EMP27" s="314"/>
      <c r="EMQ27" s="5"/>
      <c r="EMR27" s="5"/>
      <c r="EMS27" s="5"/>
      <c r="EMT27" s="5"/>
      <c r="EMU27" s="5"/>
      <c r="EMV27" s="5"/>
      <c r="EMW27" s="5"/>
      <c r="EMX27" s="5"/>
      <c r="EMY27" s="5"/>
      <c r="EMZ27" s="376"/>
      <c r="ENA27" s="386"/>
      <c r="ENB27" s="386"/>
      <c r="ENC27" s="312"/>
      <c r="END27" s="381"/>
      <c r="ENE27" s="382"/>
      <c r="ENF27" s="315"/>
      <c r="ENG27" s="68"/>
      <c r="ENH27" s="291"/>
      <c r="ENI27" s="68"/>
      <c r="ENJ27" s="68"/>
      <c r="ENK27" s="68"/>
      <c r="ENL27" s="112"/>
      <c r="ENM27" s="112"/>
      <c r="ENN27" s="112"/>
      <c r="EOK27" s="5"/>
      <c r="EOL27" s="5"/>
      <c r="EOM27" s="5"/>
      <c r="EON27" s="314"/>
      <c r="EOO27" s="314"/>
      <c r="EOP27" s="314"/>
      <c r="EOQ27" s="314"/>
      <c r="EOR27" s="314"/>
      <c r="EOS27" s="314"/>
      <c r="EOT27" s="314"/>
      <c r="EOU27" s="314"/>
      <c r="EOV27" s="314"/>
      <c r="EOW27" s="314"/>
      <c r="EOX27" s="314"/>
      <c r="EOY27" s="5"/>
      <c r="EOZ27" s="5"/>
      <c r="EPA27" s="5"/>
      <c r="EPB27" s="5"/>
      <c r="EPC27" s="5"/>
      <c r="EPD27" s="5"/>
      <c r="EPE27" s="5"/>
      <c r="EPF27" s="5"/>
      <c r="EPG27" s="5"/>
      <c r="EPH27" s="376"/>
      <c r="EPI27" s="386"/>
      <c r="EPJ27" s="386"/>
      <c r="EPK27" s="312"/>
      <c r="EPL27" s="381"/>
      <c r="EPM27" s="382"/>
      <c r="EPN27" s="315"/>
      <c r="EPO27" s="68"/>
      <c r="EPP27" s="291"/>
      <c r="EPQ27" s="68"/>
      <c r="EPR27" s="68"/>
      <c r="EPS27" s="68"/>
      <c r="EPT27" s="112"/>
      <c r="EPU27" s="112"/>
      <c r="EPV27" s="112"/>
      <c r="EQS27" s="5"/>
      <c r="EQT27" s="5"/>
      <c r="EQU27" s="5"/>
      <c r="EQV27" s="314"/>
      <c r="EQW27" s="314"/>
      <c r="EQX27" s="314"/>
      <c r="EQY27" s="314"/>
      <c r="EQZ27" s="314"/>
      <c r="ERA27" s="314"/>
      <c r="ERB27" s="314"/>
      <c r="ERC27" s="314"/>
      <c r="ERD27" s="314"/>
      <c r="ERE27" s="314"/>
      <c r="ERF27" s="314"/>
      <c r="ERG27" s="5"/>
      <c r="ERH27" s="5"/>
      <c r="ERI27" s="5"/>
      <c r="ERJ27" s="5"/>
      <c r="ERK27" s="5"/>
      <c r="ERL27" s="5"/>
      <c r="ERM27" s="5"/>
      <c r="ERN27" s="5"/>
      <c r="ERO27" s="5"/>
      <c r="ERP27" s="376"/>
      <c r="ERQ27" s="386"/>
      <c r="ERR27" s="386"/>
      <c r="ERS27" s="312"/>
      <c r="ERT27" s="381"/>
      <c r="ERU27" s="382"/>
      <c r="ERV27" s="315"/>
      <c r="ERW27" s="68"/>
      <c r="ERX27" s="291"/>
      <c r="ERY27" s="68"/>
      <c r="ERZ27" s="68"/>
      <c r="ESA27" s="68"/>
      <c r="ESB27" s="112"/>
      <c r="ESC27" s="112"/>
      <c r="ESD27" s="112"/>
      <c r="ETA27" s="5"/>
      <c r="ETB27" s="5"/>
      <c r="ETC27" s="5"/>
      <c r="ETD27" s="314"/>
      <c r="ETE27" s="314"/>
      <c r="ETF27" s="314"/>
      <c r="ETG27" s="314"/>
      <c r="ETH27" s="314"/>
      <c r="ETI27" s="314"/>
      <c r="ETJ27" s="314"/>
      <c r="ETK27" s="314"/>
      <c r="ETL27" s="314"/>
      <c r="ETM27" s="314"/>
      <c r="ETN27" s="314"/>
      <c r="ETO27" s="5"/>
      <c r="ETP27" s="5"/>
      <c r="ETQ27" s="5"/>
      <c r="ETR27" s="5"/>
      <c r="ETS27" s="5"/>
      <c r="ETT27" s="5"/>
      <c r="ETU27" s="5"/>
      <c r="ETV27" s="5"/>
      <c r="ETW27" s="5"/>
      <c r="ETX27" s="376"/>
      <c r="ETY27" s="386"/>
      <c r="ETZ27" s="386"/>
      <c r="EUA27" s="312"/>
      <c r="EUB27" s="381"/>
      <c r="EUC27" s="382"/>
      <c r="EUD27" s="315"/>
      <c r="EUE27" s="68"/>
      <c r="EUF27" s="291"/>
      <c r="EUG27" s="68"/>
      <c r="EUH27" s="68"/>
      <c r="EUI27" s="68"/>
      <c r="EUJ27" s="112"/>
      <c r="EUK27" s="112"/>
      <c r="EUL27" s="112"/>
      <c r="EVI27" s="5"/>
      <c r="EVJ27" s="5"/>
      <c r="EVK27" s="5"/>
      <c r="EVL27" s="314"/>
      <c r="EVM27" s="314"/>
      <c r="EVN27" s="314"/>
      <c r="EVO27" s="314"/>
      <c r="EVP27" s="314"/>
      <c r="EVQ27" s="314"/>
      <c r="EVR27" s="314"/>
      <c r="EVS27" s="314"/>
      <c r="EVT27" s="314"/>
      <c r="EVU27" s="314"/>
      <c r="EVV27" s="314"/>
      <c r="EVW27" s="5"/>
      <c r="EVX27" s="5"/>
      <c r="EVY27" s="5"/>
      <c r="EVZ27" s="5"/>
      <c r="EWA27" s="5"/>
      <c r="EWB27" s="5"/>
      <c r="EWC27" s="5"/>
      <c r="EWD27" s="5"/>
      <c r="EWE27" s="5"/>
      <c r="EWF27" s="376"/>
      <c r="EWG27" s="386"/>
      <c r="EWH27" s="386"/>
      <c r="EWI27" s="312"/>
      <c r="EWJ27" s="381"/>
      <c r="EWK27" s="382"/>
      <c r="EWL27" s="315"/>
      <c r="EWM27" s="68"/>
      <c r="EWN27" s="291"/>
      <c r="EWO27" s="68"/>
      <c r="EWP27" s="68"/>
      <c r="EWQ27" s="68"/>
      <c r="EWR27" s="112"/>
      <c r="EWS27" s="112"/>
      <c r="EWT27" s="112"/>
      <c r="EXQ27" s="5"/>
      <c r="EXR27" s="5"/>
      <c r="EXS27" s="5"/>
      <c r="EXT27" s="314"/>
      <c r="EXU27" s="314"/>
      <c r="EXV27" s="314"/>
      <c r="EXW27" s="314"/>
      <c r="EXX27" s="314"/>
      <c r="EXY27" s="314"/>
      <c r="EXZ27" s="314"/>
      <c r="EYA27" s="314"/>
      <c r="EYB27" s="314"/>
      <c r="EYC27" s="314"/>
      <c r="EYD27" s="314"/>
      <c r="EYE27" s="5"/>
      <c r="EYF27" s="5"/>
      <c r="EYG27" s="5"/>
      <c r="EYH27" s="5"/>
      <c r="EYI27" s="5"/>
      <c r="EYJ27" s="5"/>
      <c r="EYK27" s="5"/>
      <c r="EYL27" s="5"/>
      <c r="EYM27" s="5"/>
      <c r="EYN27" s="376"/>
      <c r="EYO27" s="386"/>
      <c r="EYP27" s="386"/>
      <c r="EYQ27" s="312"/>
      <c r="EYR27" s="381"/>
      <c r="EYS27" s="382"/>
      <c r="EYT27" s="315"/>
      <c r="EYU27" s="68"/>
      <c r="EYV27" s="291"/>
      <c r="EYW27" s="68"/>
      <c r="EYX27" s="68"/>
      <c r="EYY27" s="68"/>
      <c r="EYZ27" s="112"/>
      <c r="EZA27" s="112"/>
      <c r="EZB27" s="112"/>
      <c r="EZY27" s="5"/>
      <c r="EZZ27" s="5"/>
      <c r="FAA27" s="5"/>
      <c r="FAB27" s="314"/>
      <c r="FAC27" s="314"/>
      <c r="FAD27" s="314"/>
      <c r="FAE27" s="314"/>
      <c r="FAF27" s="314"/>
      <c r="FAG27" s="314"/>
      <c r="FAH27" s="314"/>
      <c r="FAI27" s="314"/>
      <c r="FAJ27" s="314"/>
      <c r="FAK27" s="314"/>
      <c r="FAL27" s="314"/>
      <c r="FAM27" s="5"/>
      <c r="FAN27" s="5"/>
      <c r="FAO27" s="5"/>
      <c r="FAP27" s="5"/>
      <c r="FAQ27" s="5"/>
      <c r="FAR27" s="5"/>
      <c r="FAS27" s="5"/>
      <c r="FAT27" s="5"/>
      <c r="FAU27" s="5"/>
      <c r="FAV27" s="376"/>
      <c r="FAW27" s="386"/>
      <c r="FAX27" s="386"/>
      <c r="FAY27" s="312"/>
      <c r="FAZ27" s="381"/>
      <c r="FBA27" s="382"/>
      <c r="FBB27" s="315"/>
      <c r="FBC27" s="68"/>
      <c r="FBD27" s="291"/>
      <c r="FBE27" s="68"/>
      <c r="FBF27" s="68"/>
      <c r="FBG27" s="68"/>
      <c r="FBH27" s="112"/>
      <c r="FBI27" s="112"/>
      <c r="FBJ27" s="112"/>
      <c r="FCG27" s="5"/>
      <c r="FCH27" s="5"/>
      <c r="FCI27" s="5"/>
      <c r="FCJ27" s="314"/>
      <c r="FCK27" s="314"/>
      <c r="FCL27" s="314"/>
      <c r="FCM27" s="314"/>
      <c r="FCN27" s="314"/>
      <c r="FCO27" s="314"/>
      <c r="FCP27" s="314"/>
      <c r="FCQ27" s="314"/>
      <c r="FCR27" s="314"/>
      <c r="FCS27" s="314"/>
      <c r="FCT27" s="314"/>
      <c r="FCU27" s="5"/>
      <c r="FCV27" s="5"/>
      <c r="FCW27" s="5"/>
      <c r="FCX27" s="5"/>
      <c r="FCY27" s="5"/>
      <c r="FCZ27" s="5"/>
      <c r="FDA27" s="5"/>
      <c r="FDB27" s="5"/>
      <c r="FDC27" s="5"/>
      <c r="FDD27" s="376"/>
      <c r="FDE27" s="386"/>
      <c r="FDF27" s="386"/>
      <c r="FDG27" s="312"/>
      <c r="FDH27" s="381"/>
      <c r="FDI27" s="382"/>
      <c r="FDJ27" s="315"/>
      <c r="FDK27" s="68"/>
      <c r="FDL27" s="291"/>
      <c r="FDM27" s="68"/>
      <c r="FDN27" s="68"/>
      <c r="FDO27" s="68"/>
      <c r="FDP27" s="112"/>
      <c r="FDQ27" s="112"/>
      <c r="FDR27" s="112"/>
      <c r="FEO27" s="5"/>
      <c r="FEP27" s="5"/>
      <c r="FEQ27" s="5"/>
      <c r="FER27" s="314"/>
      <c r="FES27" s="314"/>
      <c r="FET27" s="314"/>
      <c r="FEU27" s="314"/>
      <c r="FEV27" s="314"/>
      <c r="FEW27" s="314"/>
      <c r="FEX27" s="314"/>
      <c r="FEY27" s="314"/>
      <c r="FEZ27" s="314"/>
      <c r="FFA27" s="314"/>
      <c r="FFB27" s="314"/>
      <c r="FFC27" s="5"/>
      <c r="FFD27" s="5"/>
      <c r="FFE27" s="5"/>
      <c r="FFF27" s="5"/>
      <c r="FFG27" s="5"/>
      <c r="FFH27" s="5"/>
      <c r="FFI27" s="5"/>
      <c r="FFJ27" s="5"/>
      <c r="FFK27" s="5"/>
      <c r="FFL27" s="376"/>
      <c r="FFM27" s="386"/>
      <c r="FFN27" s="386"/>
      <c r="FFO27" s="312"/>
      <c r="FFP27" s="381"/>
      <c r="FFQ27" s="382"/>
      <c r="FFR27" s="315"/>
      <c r="FFS27" s="68"/>
      <c r="FFT27" s="291"/>
      <c r="FFU27" s="68"/>
      <c r="FFV27" s="68"/>
      <c r="FFW27" s="68"/>
      <c r="FFX27" s="112"/>
      <c r="FFY27" s="112"/>
      <c r="FFZ27" s="112"/>
      <c r="FGW27" s="5"/>
      <c r="FGX27" s="5"/>
      <c r="FGY27" s="5"/>
      <c r="FGZ27" s="314"/>
      <c r="FHA27" s="314"/>
      <c r="FHB27" s="314"/>
      <c r="FHC27" s="314"/>
      <c r="FHD27" s="314"/>
      <c r="FHE27" s="314"/>
      <c r="FHF27" s="314"/>
      <c r="FHG27" s="314"/>
      <c r="FHH27" s="314"/>
      <c r="FHI27" s="314"/>
      <c r="FHJ27" s="314"/>
      <c r="FHK27" s="5"/>
      <c r="FHL27" s="5"/>
      <c r="FHM27" s="5"/>
      <c r="FHN27" s="5"/>
      <c r="FHO27" s="5"/>
      <c r="FHP27" s="5"/>
      <c r="FHQ27" s="5"/>
      <c r="FHR27" s="5"/>
      <c r="FHS27" s="5"/>
      <c r="FHT27" s="376"/>
      <c r="FHU27" s="386"/>
      <c r="FHV27" s="386"/>
      <c r="FHW27" s="312"/>
      <c r="FHX27" s="381"/>
      <c r="FHY27" s="382"/>
      <c r="FHZ27" s="315"/>
      <c r="FIA27" s="68"/>
      <c r="FIB27" s="291"/>
      <c r="FIC27" s="68"/>
      <c r="FID27" s="68"/>
      <c r="FIE27" s="68"/>
      <c r="FIF27" s="112"/>
      <c r="FIG27" s="112"/>
      <c r="FIH27" s="112"/>
      <c r="FJE27" s="5"/>
      <c r="FJF27" s="5"/>
      <c r="FJG27" s="5"/>
      <c r="FJH27" s="314"/>
      <c r="FJI27" s="314"/>
      <c r="FJJ27" s="314"/>
      <c r="FJK27" s="314"/>
      <c r="FJL27" s="314"/>
      <c r="FJM27" s="314"/>
      <c r="FJN27" s="314"/>
      <c r="FJO27" s="314"/>
      <c r="FJP27" s="314"/>
      <c r="FJQ27" s="314"/>
      <c r="FJR27" s="314"/>
      <c r="FJS27" s="5"/>
      <c r="FJT27" s="5"/>
      <c r="FJU27" s="5"/>
      <c r="FJV27" s="5"/>
      <c r="FJW27" s="5"/>
      <c r="FJX27" s="5"/>
      <c r="FJY27" s="5"/>
      <c r="FJZ27" s="5"/>
      <c r="FKA27" s="5"/>
      <c r="FKB27" s="376"/>
      <c r="FKC27" s="386"/>
      <c r="FKD27" s="386"/>
      <c r="FKE27" s="312"/>
      <c r="FKF27" s="381"/>
      <c r="FKG27" s="382"/>
      <c r="FKH27" s="315"/>
      <c r="FKI27" s="68"/>
      <c r="FKJ27" s="291"/>
      <c r="FKK27" s="68"/>
      <c r="FKL27" s="68"/>
      <c r="FKM27" s="68"/>
      <c r="FKN27" s="112"/>
      <c r="FKO27" s="112"/>
      <c r="FKP27" s="112"/>
      <c r="FLM27" s="5"/>
      <c r="FLN27" s="5"/>
      <c r="FLO27" s="5"/>
      <c r="FLP27" s="314"/>
      <c r="FLQ27" s="314"/>
      <c r="FLR27" s="314"/>
      <c r="FLS27" s="314"/>
      <c r="FLT27" s="314"/>
      <c r="FLU27" s="314"/>
      <c r="FLV27" s="314"/>
      <c r="FLW27" s="314"/>
      <c r="FLX27" s="314"/>
      <c r="FLY27" s="314"/>
      <c r="FLZ27" s="314"/>
      <c r="FMA27" s="5"/>
      <c r="FMB27" s="5"/>
      <c r="FMC27" s="5"/>
      <c r="FMD27" s="5"/>
      <c r="FME27" s="5"/>
      <c r="FMF27" s="5"/>
      <c r="FMG27" s="5"/>
      <c r="FMH27" s="5"/>
      <c r="FMI27" s="5"/>
      <c r="FMJ27" s="376"/>
      <c r="FMK27" s="386"/>
      <c r="FML27" s="386"/>
      <c r="FMM27" s="312"/>
      <c r="FMN27" s="381"/>
      <c r="FMO27" s="382"/>
      <c r="FMP27" s="315"/>
      <c r="FMQ27" s="68"/>
      <c r="FMR27" s="291"/>
      <c r="FMS27" s="68"/>
      <c r="FMT27" s="68"/>
      <c r="FMU27" s="68"/>
      <c r="FMV27" s="112"/>
      <c r="FMW27" s="112"/>
      <c r="FMX27" s="112"/>
      <c r="FNU27" s="5"/>
      <c r="FNV27" s="5"/>
      <c r="FNW27" s="5"/>
      <c r="FNX27" s="314"/>
      <c r="FNY27" s="314"/>
      <c r="FNZ27" s="314"/>
      <c r="FOA27" s="314"/>
      <c r="FOB27" s="314"/>
      <c r="FOC27" s="314"/>
      <c r="FOD27" s="314"/>
      <c r="FOE27" s="314"/>
      <c r="FOF27" s="314"/>
      <c r="FOG27" s="314"/>
      <c r="FOH27" s="314"/>
      <c r="FOI27" s="5"/>
      <c r="FOJ27" s="5"/>
      <c r="FOK27" s="5"/>
      <c r="FOL27" s="5"/>
      <c r="FOM27" s="5"/>
      <c r="FON27" s="5"/>
      <c r="FOO27" s="5"/>
      <c r="FOP27" s="5"/>
      <c r="FOQ27" s="5"/>
      <c r="FOR27" s="376"/>
      <c r="FOS27" s="386"/>
      <c r="FOT27" s="386"/>
      <c r="FOU27" s="312"/>
      <c r="FOV27" s="381"/>
      <c r="FOW27" s="382"/>
      <c r="FOX27" s="315"/>
      <c r="FOY27" s="68"/>
      <c r="FOZ27" s="291"/>
      <c r="FPA27" s="68"/>
      <c r="FPB27" s="68"/>
      <c r="FPC27" s="68"/>
      <c r="FPD27" s="112"/>
      <c r="FPE27" s="112"/>
      <c r="FPF27" s="112"/>
      <c r="FQC27" s="5"/>
      <c r="FQD27" s="5"/>
      <c r="FQE27" s="5"/>
      <c r="FQF27" s="314"/>
      <c r="FQG27" s="314"/>
      <c r="FQH27" s="314"/>
      <c r="FQI27" s="314"/>
      <c r="FQJ27" s="314"/>
      <c r="FQK27" s="314"/>
      <c r="FQL27" s="314"/>
      <c r="FQM27" s="314"/>
      <c r="FQN27" s="314"/>
      <c r="FQO27" s="314"/>
      <c r="FQP27" s="314"/>
      <c r="FQQ27" s="5"/>
      <c r="FQR27" s="5"/>
      <c r="FQS27" s="5"/>
      <c r="FQT27" s="5"/>
      <c r="FQU27" s="5"/>
      <c r="FQV27" s="5"/>
      <c r="FQW27" s="5"/>
      <c r="FQX27" s="5"/>
      <c r="FQY27" s="5"/>
      <c r="FQZ27" s="376"/>
      <c r="FRA27" s="386"/>
      <c r="FRB27" s="386"/>
      <c r="FRC27" s="312"/>
      <c r="FRD27" s="381"/>
      <c r="FRE27" s="382"/>
      <c r="FRF27" s="315"/>
      <c r="FRG27" s="68"/>
      <c r="FRH27" s="291"/>
      <c r="FRI27" s="68"/>
      <c r="FRJ27" s="68"/>
      <c r="FRK27" s="68"/>
      <c r="FRL27" s="112"/>
      <c r="FRM27" s="112"/>
      <c r="FRN27" s="112"/>
      <c r="FSK27" s="5"/>
      <c r="FSL27" s="5"/>
      <c r="FSM27" s="5"/>
      <c r="FSN27" s="314"/>
      <c r="FSO27" s="314"/>
      <c r="FSP27" s="314"/>
      <c r="FSQ27" s="314"/>
      <c r="FSR27" s="314"/>
      <c r="FSS27" s="314"/>
      <c r="FST27" s="314"/>
      <c r="FSU27" s="314"/>
      <c r="FSV27" s="314"/>
      <c r="FSW27" s="314"/>
      <c r="FSX27" s="314"/>
      <c r="FSY27" s="5"/>
      <c r="FSZ27" s="5"/>
      <c r="FTA27" s="5"/>
      <c r="FTB27" s="5"/>
      <c r="FTC27" s="5"/>
      <c r="FTD27" s="5"/>
      <c r="FTE27" s="5"/>
      <c r="FTF27" s="5"/>
      <c r="FTG27" s="5"/>
      <c r="FTH27" s="376"/>
      <c r="FTI27" s="386"/>
      <c r="FTJ27" s="386"/>
      <c r="FTK27" s="312"/>
      <c r="FTL27" s="381"/>
      <c r="FTM27" s="382"/>
      <c r="FTN27" s="315"/>
      <c r="FTO27" s="68"/>
      <c r="FTP27" s="291"/>
      <c r="FTQ27" s="68"/>
      <c r="FTR27" s="68"/>
      <c r="FTS27" s="68"/>
      <c r="FTT27" s="112"/>
      <c r="FTU27" s="112"/>
      <c r="FTV27" s="112"/>
      <c r="FUS27" s="5"/>
      <c r="FUT27" s="5"/>
      <c r="FUU27" s="5"/>
      <c r="FUV27" s="314"/>
      <c r="FUW27" s="314"/>
      <c r="FUX27" s="314"/>
      <c r="FUY27" s="314"/>
      <c r="FUZ27" s="314"/>
      <c r="FVA27" s="314"/>
      <c r="FVB27" s="314"/>
      <c r="FVC27" s="314"/>
      <c r="FVD27" s="314"/>
      <c r="FVE27" s="314"/>
      <c r="FVF27" s="314"/>
      <c r="FVG27" s="5"/>
      <c r="FVH27" s="5"/>
      <c r="FVI27" s="5"/>
      <c r="FVJ27" s="5"/>
      <c r="FVK27" s="5"/>
      <c r="FVL27" s="5"/>
      <c r="FVM27" s="5"/>
      <c r="FVN27" s="5"/>
      <c r="FVO27" s="5"/>
      <c r="FVP27" s="376"/>
      <c r="FVQ27" s="386"/>
      <c r="FVR27" s="386"/>
      <c r="FVS27" s="312"/>
      <c r="FVT27" s="381"/>
      <c r="FVU27" s="382"/>
      <c r="FVV27" s="315"/>
      <c r="FVW27" s="68"/>
      <c r="FVX27" s="291"/>
      <c r="FVY27" s="68"/>
      <c r="FVZ27" s="68"/>
      <c r="FWA27" s="68"/>
      <c r="FWB27" s="112"/>
      <c r="FWC27" s="112"/>
      <c r="FWD27" s="112"/>
      <c r="FXA27" s="5"/>
      <c r="FXB27" s="5"/>
      <c r="FXC27" s="5"/>
      <c r="FXD27" s="314"/>
      <c r="FXE27" s="314"/>
      <c r="FXF27" s="314"/>
      <c r="FXG27" s="314"/>
      <c r="FXH27" s="314"/>
      <c r="FXI27" s="314"/>
      <c r="FXJ27" s="314"/>
      <c r="FXK27" s="314"/>
      <c r="FXL27" s="314"/>
      <c r="FXM27" s="314"/>
      <c r="FXN27" s="314"/>
      <c r="FXO27" s="5"/>
      <c r="FXP27" s="5"/>
      <c r="FXQ27" s="5"/>
      <c r="FXR27" s="5"/>
      <c r="FXS27" s="5"/>
      <c r="FXT27" s="5"/>
      <c r="FXU27" s="5"/>
      <c r="FXV27" s="5"/>
      <c r="FXW27" s="5"/>
      <c r="FXX27" s="376"/>
      <c r="FXY27" s="386"/>
      <c r="FXZ27" s="386"/>
      <c r="FYA27" s="312"/>
      <c r="FYB27" s="381"/>
      <c r="FYC27" s="382"/>
      <c r="FYD27" s="315"/>
      <c r="FYE27" s="68"/>
      <c r="FYF27" s="291"/>
      <c r="FYG27" s="68"/>
      <c r="FYH27" s="68"/>
      <c r="FYI27" s="68"/>
      <c r="FYJ27" s="112"/>
      <c r="FYK27" s="112"/>
      <c r="FYL27" s="112"/>
      <c r="FZI27" s="5"/>
      <c r="FZJ27" s="5"/>
      <c r="FZK27" s="5"/>
      <c r="FZL27" s="314"/>
      <c r="FZM27" s="314"/>
      <c r="FZN27" s="314"/>
      <c r="FZO27" s="314"/>
      <c r="FZP27" s="314"/>
      <c r="FZQ27" s="314"/>
      <c r="FZR27" s="314"/>
      <c r="FZS27" s="314"/>
      <c r="FZT27" s="314"/>
      <c r="FZU27" s="314"/>
      <c r="FZV27" s="314"/>
      <c r="FZW27" s="5"/>
      <c r="FZX27" s="5"/>
      <c r="FZY27" s="5"/>
      <c r="FZZ27" s="5"/>
      <c r="GAA27" s="5"/>
      <c r="GAB27" s="5"/>
      <c r="GAC27" s="5"/>
      <c r="GAD27" s="5"/>
      <c r="GAE27" s="5"/>
      <c r="GAF27" s="376"/>
      <c r="GAG27" s="386"/>
      <c r="GAH27" s="386"/>
      <c r="GAI27" s="312"/>
      <c r="GAJ27" s="381"/>
      <c r="GAK27" s="382"/>
      <c r="GAL27" s="315"/>
      <c r="GAM27" s="68"/>
      <c r="GAN27" s="291"/>
      <c r="GAO27" s="68"/>
      <c r="GAP27" s="68"/>
      <c r="GAQ27" s="68"/>
      <c r="GAR27" s="112"/>
      <c r="GAS27" s="112"/>
      <c r="GAT27" s="112"/>
      <c r="GBQ27" s="5"/>
      <c r="GBR27" s="5"/>
      <c r="GBS27" s="5"/>
      <c r="GBT27" s="314"/>
      <c r="GBU27" s="314"/>
      <c r="GBV27" s="314"/>
      <c r="GBW27" s="314"/>
      <c r="GBX27" s="314"/>
      <c r="GBY27" s="314"/>
      <c r="GBZ27" s="314"/>
      <c r="GCA27" s="314"/>
      <c r="GCB27" s="314"/>
      <c r="GCC27" s="314"/>
      <c r="GCD27" s="314"/>
      <c r="GCE27" s="5"/>
      <c r="GCF27" s="5"/>
      <c r="GCG27" s="5"/>
      <c r="GCH27" s="5"/>
      <c r="GCI27" s="5"/>
      <c r="GCJ27" s="5"/>
      <c r="GCK27" s="5"/>
      <c r="GCL27" s="5"/>
      <c r="GCM27" s="5"/>
      <c r="GCN27" s="376"/>
      <c r="GCO27" s="386"/>
      <c r="GCP27" s="386"/>
      <c r="GCQ27" s="312"/>
      <c r="GCR27" s="381"/>
      <c r="GCS27" s="382"/>
      <c r="GCT27" s="315"/>
      <c r="GCU27" s="68"/>
      <c r="GCV27" s="291"/>
      <c r="GCW27" s="68"/>
      <c r="GCX27" s="68"/>
      <c r="GCY27" s="68"/>
      <c r="GCZ27" s="112"/>
      <c r="GDA27" s="112"/>
      <c r="GDB27" s="112"/>
      <c r="GDY27" s="5"/>
      <c r="GDZ27" s="5"/>
      <c r="GEA27" s="5"/>
      <c r="GEB27" s="314"/>
      <c r="GEC27" s="314"/>
      <c r="GED27" s="314"/>
      <c r="GEE27" s="314"/>
      <c r="GEF27" s="314"/>
      <c r="GEG27" s="314"/>
      <c r="GEH27" s="314"/>
      <c r="GEI27" s="314"/>
      <c r="GEJ27" s="314"/>
      <c r="GEK27" s="314"/>
      <c r="GEL27" s="314"/>
      <c r="GEM27" s="5"/>
      <c r="GEN27" s="5"/>
      <c r="GEO27" s="5"/>
      <c r="GEP27" s="5"/>
      <c r="GEQ27" s="5"/>
      <c r="GER27" s="5"/>
      <c r="GES27" s="5"/>
      <c r="GET27" s="5"/>
      <c r="GEU27" s="5"/>
      <c r="GEV27" s="376"/>
      <c r="GEW27" s="386"/>
      <c r="GEX27" s="386"/>
      <c r="GEY27" s="312"/>
      <c r="GEZ27" s="381"/>
      <c r="GFA27" s="382"/>
      <c r="GFB27" s="315"/>
      <c r="GFC27" s="68"/>
      <c r="GFD27" s="291"/>
      <c r="GFE27" s="68"/>
      <c r="GFF27" s="68"/>
      <c r="GFG27" s="68"/>
      <c r="GFH27" s="112"/>
      <c r="GFI27" s="112"/>
      <c r="GFJ27" s="112"/>
      <c r="GGG27" s="5"/>
      <c r="GGH27" s="5"/>
      <c r="GGI27" s="5"/>
      <c r="GGJ27" s="314"/>
      <c r="GGK27" s="314"/>
      <c r="GGL27" s="314"/>
      <c r="GGM27" s="314"/>
      <c r="GGN27" s="314"/>
      <c r="GGO27" s="314"/>
      <c r="GGP27" s="314"/>
      <c r="GGQ27" s="314"/>
      <c r="GGR27" s="314"/>
      <c r="GGS27" s="314"/>
      <c r="GGT27" s="314"/>
      <c r="GGU27" s="5"/>
      <c r="GGV27" s="5"/>
      <c r="GGW27" s="5"/>
      <c r="GGX27" s="5"/>
      <c r="GGY27" s="5"/>
      <c r="GGZ27" s="5"/>
      <c r="GHA27" s="5"/>
      <c r="GHB27" s="5"/>
      <c r="GHC27" s="5"/>
      <c r="GHD27" s="376"/>
      <c r="GHE27" s="386"/>
      <c r="GHF27" s="386"/>
      <c r="GHG27" s="312"/>
      <c r="GHH27" s="381"/>
      <c r="GHI27" s="382"/>
      <c r="GHJ27" s="315"/>
      <c r="GHK27" s="68"/>
      <c r="GHL27" s="291"/>
      <c r="GHM27" s="68"/>
      <c r="GHN27" s="68"/>
      <c r="GHO27" s="68"/>
      <c r="GHP27" s="112"/>
      <c r="GHQ27" s="112"/>
      <c r="GHR27" s="112"/>
      <c r="GIO27" s="5"/>
      <c r="GIP27" s="5"/>
      <c r="GIQ27" s="5"/>
      <c r="GIR27" s="314"/>
      <c r="GIS27" s="314"/>
      <c r="GIT27" s="314"/>
      <c r="GIU27" s="314"/>
      <c r="GIV27" s="314"/>
      <c r="GIW27" s="314"/>
      <c r="GIX27" s="314"/>
      <c r="GIY27" s="314"/>
      <c r="GIZ27" s="314"/>
      <c r="GJA27" s="314"/>
      <c r="GJB27" s="314"/>
      <c r="GJC27" s="5"/>
      <c r="GJD27" s="5"/>
      <c r="GJE27" s="5"/>
      <c r="GJF27" s="5"/>
      <c r="GJG27" s="5"/>
      <c r="GJH27" s="5"/>
      <c r="GJI27" s="5"/>
      <c r="GJJ27" s="5"/>
      <c r="GJK27" s="5"/>
      <c r="GJL27" s="376"/>
      <c r="GJM27" s="386"/>
      <c r="GJN27" s="386"/>
      <c r="GJO27" s="312"/>
      <c r="GJP27" s="381"/>
      <c r="GJQ27" s="382"/>
      <c r="GJR27" s="315"/>
      <c r="GJS27" s="68"/>
      <c r="GJT27" s="291"/>
      <c r="GJU27" s="68"/>
      <c r="GJV27" s="68"/>
      <c r="GJW27" s="68"/>
      <c r="GJX27" s="112"/>
      <c r="GJY27" s="112"/>
      <c r="GJZ27" s="112"/>
      <c r="GKW27" s="5"/>
      <c r="GKX27" s="5"/>
      <c r="GKY27" s="5"/>
      <c r="GKZ27" s="314"/>
      <c r="GLA27" s="314"/>
      <c r="GLB27" s="314"/>
      <c r="GLC27" s="314"/>
      <c r="GLD27" s="314"/>
      <c r="GLE27" s="314"/>
      <c r="GLF27" s="314"/>
      <c r="GLG27" s="314"/>
      <c r="GLH27" s="314"/>
      <c r="GLI27" s="314"/>
      <c r="GLJ27" s="314"/>
      <c r="GLK27" s="5"/>
      <c r="GLL27" s="5"/>
      <c r="GLM27" s="5"/>
      <c r="GLN27" s="5"/>
      <c r="GLO27" s="5"/>
      <c r="GLP27" s="5"/>
      <c r="GLQ27" s="5"/>
      <c r="GLR27" s="5"/>
      <c r="GLS27" s="5"/>
      <c r="GLT27" s="376"/>
      <c r="GLU27" s="386"/>
      <c r="GLV27" s="386"/>
      <c r="GLW27" s="312"/>
      <c r="GLX27" s="381"/>
      <c r="GLY27" s="382"/>
      <c r="GLZ27" s="315"/>
      <c r="GMA27" s="68"/>
      <c r="GMB27" s="291"/>
      <c r="GMC27" s="68"/>
      <c r="GMD27" s="68"/>
      <c r="GME27" s="68"/>
      <c r="GMF27" s="112"/>
      <c r="GMG27" s="112"/>
      <c r="GMH27" s="112"/>
      <c r="GNE27" s="5"/>
      <c r="GNF27" s="5"/>
      <c r="GNG27" s="5"/>
      <c r="GNH27" s="314"/>
      <c r="GNI27" s="314"/>
      <c r="GNJ27" s="314"/>
      <c r="GNK27" s="314"/>
      <c r="GNL27" s="314"/>
      <c r="GNM27" s="314"/>
      <c r="GNN27" s="314"/>
      <c r="GNO27" s="314"/>
      <c r="GNP27" s="314"/>
      <c r="GNQ27" s="314"/>
      <c r="GNR27" s="314"/>
      <c r="GNS27" s="5"/>
      <c r="GNT27" s="5"/>
      <c r="GNU27" s="5"/>
      <c r="GNV27" s="5"/>
      <c r="GNW27" s="5"/>
      <c r="GNX27" s="5"/>
      <c r="GNY27" s="5"/>
      <c r="GNZ27" s="5"/>
      <c r="GOA27" s="5"/>
      <c r="GOB27" s="376"/>
      <c r="GOC27" s="386"/>
      <c r="GOD27" s="386"/>
      <c r="GOE27" s="312"/>
      <c r="GOF27" s="381"/>
      <c r="GOG27" s="382"/>
      <c r="GOH27" s="315"/>
      <c r="GOI27" s="68"/>
      <c r="GOJ27" s="291"/>
      <c r="GOK27" s="68"/>
      <c r="GOL27" s="68"/>
      <c r="GOM27" s="68"/>
      <c r="GON27" s="112"/>
      <c r="GOO27" s="112"/>
      <c r="GOP27" s="112"/>
      <c r="GPM27" s="5"/>
      <c r="GPN27" s="5"/>
      <c r="GPO27" s="5"/>
      <c r="GPP27" s="314"/>
      <c r="GPQ27" s="314"/>
      <c r="GPR27" s="314"/>
      <c r="GPS27" s="314"/>
      <c r="GPT27" s="314"/>
      <c r="GPU27" s="314"/>
      <c r="GPV27" s="314"/>
      <c r="GPW27" s="314"/>
      <c r="GPX27" s="314"/>
      <c r="GPY27" s="314"/>
      <c r="GPZ27" s="314"/>
      <c r="GQA27" s="5"/>
      <c r="GQB27" s="5"/>
      <c r="GQC27" s="5"/>
      <c r="GQD27" s="5"/>
      <c r="GQE27" s="5"/>
      <c r="GQF27" s="5"/>
      <c r="GQG27" s="5"/>
      <c r="GQH27" s="5"/>
      <c r="GQI27" s="5"/>
      <c r="GQJ27" s="376"/>
      <c r="GQK27" s="386"/>
      <c r="GQL27" s="386"/>
      <c r="GQM27" s="312"/>
      <c r="GQN27" s="381"/>
      <c r="GQO27" s="382"/>
      <c r="GQP27" s="315"/>
      <c r="GQQ27" s="68"/>
      <c r="GQR27" s="291"/>
      <c r="GQS27" s="68"/>
      <c r="GQT27" s="68"/>
      <c r="GQU27" s="68"/>
      <c r="GQV27" s="112"/>
      <c r="GQW27" s="112"/>
      <c r="GQX27" s="112"/>
      <c r="GRU27" s="5"/>
      <c r="GRV27" s="5"/>
      <c r="GRW27" s="5"/>
      <c r="GRX27" s="314"/>
      <c r="GRY27" s="314"/>
      <c r="GRZ27" s="314"/>
      <c r="GSA27" s="314"/>
      <c r="GSB27" s="314"/>
      <c r="GSC27" s="314"/>
      <c r="GSD27" s="314"/>
      <c r="GSE27" s="314"/>
      <c r="GSF27" s="314"/>
      <c r="GSG27" s="314"/>
      <c r="GSH27" s="314"/>
      <c r="GSI27" s="5"/>
      <c r="GSJ27" s="5"/>
      <c r="GSK27" s="5"/>
      <c r="GSL27" s="5"/>
      <c r="GSM27" s="5"/>
      <c r="GSN27" s="5"/>
      <c r="GSO27" s="5"/>
      <c r="GSP27" s="5"/>
      <c r="GSQ27" s="5"/>
      <c r="GSR27" s="376"/>
      <c r="GSS27" s="386"/>
      <c r="GST27" s="386"/>
      <c r="GSU27" s="312"/>
      <c r="GSV27" s="381"/>
      <c r="GSW27" s="382"/>
      <c r="GSX27" s="315"/>
      <c r="GSY27" s="68"/>
      <c r="GSZ27" s="291"/>
      <c r="GTA27" s="68"/>
      <c r="GTB27" s="68"/>
      <c r="GTC27" s="68"/>
      <c r="GTD27" s="112"/>
      <c r="GTE27" s="112"/>
      <c r="GTF27" s="112"/>
      <c r="GUC27" s="5"/>
      <c r="GUD27" s="5"/>
      <c r="GUE27" s="5"/>
      <c r="GUF27" s="314"/>
      <c r="GUG27" s="314"/>
      <c r="GUH27" s="314"/>
      <c r="GUI27" s="314"/>
      <c r="GUJ27" s="314"/>
      <c r="GUK27" s="314"/>
      <c r="GUL27" s="314"/>
      <c r="GUM27" s="314"/>
      <c r="GUN27" s="314"/>
      <c r="GUO27" s="314"/>
      <c r="GUP27" s="314"/>
      <c r="GUQ27" s="5"/>
      <c r="GUR27" s="5"/>
      <c r="GUS27" s="5"/>
      <c r="GUT27" s="5"/>
      <c r="GUU27" s="5"/>
      <c r="GUV27" s="5"/>
      <c r="GUW27" s="5"/>
      <c r="GUX27" s="5"/>
      <c r="GUY27" s="5"/>
      <c r="GUZ27" s="376"/>
      <c r="GVA27" s="386"/>
      <c r="GVB27" s="386"/>
      <c r="GVC27" s="312"/>
      <c r="GVD27" s="381"/>
      <c r="GVE27" s="382"/>
      <c r="GVF27" s="315"/>
      <c r="GVG27" s="68"/>
      <c r="GVH27" s="291"/>
      <c r="GVI27" s="68"/>
      <c r="GVJ27" s="68"/>
      <c r="GVK27" s="68"/>
      <c r="GVL27" s="112"/>
      <c r="GVM27" s="112"/>
      <c r="GVN27" s="112"/>
      <c r="GWK27" s="5"/>
      <c r="GWL27" s="5"/>
      <c r="GWM27" s="5"/>
      <c r="GWN27" s="314"/>
      <c r="GWO27" s="314"/>
      <c r="GWP27" s="314"/>
      <c r="GWQ27" s="314"/>
      <c r="GWR27" s="314"/>
      <c r="GWS27" s="314"/>
      <c r="GWT27" s="314"/>
      <c r="GWU27" s="314"/>
      <c r="GWV27" s="314"/>
      <c r="GWW27" s="314"/>
      <c r="GWX27" s="314"/>
      <c r="GWY27" s="5"/>
      <c r="GWZ27" s="5"/>
      <c r="GXA27" s="5"/>
      <c r="GXB27" s="5"/>
      <c r="GXC27" s="5"/>
      <c r="GXD27" s="5"/>
      <c r="GXE27" s="5"/>
      <c r="GXF27" s="5"/>
      <c r="GXG27" s="5"/>
      <c r="GXH27" s="376"/>
      <c r="GXI27" s="386"/>
      <c r="GXJ27" s="386"/>
      <c r="GXK27" s="312"/>
      <c r="GXL27" s="381"/>
      <c r="GXM27" s="382"/>
      <c r="GXN27" s="315"/>
      <c r="GXO27" s="68"/>
      <c r="GXP27" s="291"/>
      <c r="GXQ27" s="68"/>
      <c r="GXR27" s="68"/>
      <c r="GXS27" s="68"/>
      <c r="GXT27" s="112"/>
      <c r="GXU27" s="112"/>
      <c r="GXV27" s="112"/>
      <c r="GYS27" s="5"/>
      <c r="GYT27" s="5"/>
      <c r="GYU27" s="5"/>
      <c r="GYV27" s="314"/>
      <c r="GYW27" s="314"/>
      <c r="GYX27" s="314"/>
      <c r="GYY27" s="314"/>
      <c r="GYZ27" s="314"/>
      <c r="GZA27" s="314"/>
      <c r="GZB27" s="314"/>
      <c r="GZC27" s="314"/>
      <c r="GZD27" s="314"/>
      <c r="GZE27" s="314"/>
      <c r="GZF27" s="314"/>
      <c r="GZG27" s="5"/>
      <c r="GZH27" s="5"/>
      <c r="GZI27" s="5"/>
      <c r="GZJ27" s="5"/>
      <c r="GZK27" s="5"/>
      <c r="GZL27" s="5"/>
      <c r="GZM27" s="5"/>
      <c r="GZN27" s="5"/>
      <c r="GZO27" s="5"/>
      <c r="GZP27" s="376"/>
      <c r="GZQ27" s="386"/>
      <c r="GZR27" s="386"/>
      <c r="GZS27" s="312"/>
      <c r="GZT27" s="381"/>
      <c r="GZU27" s="382"/>
      <c r="GZV27" s="315"/>
      <c r="GZW27" s="68"/>
      <c r="GZX27" s="291"/>
      <c r="GZY27" s="68"/>
      <c r="GZZ27" s="68"/>
      <c r="HAA27" s="68"/>
      <c r="HAB27" s="112"/>
      <c r="HAC27" s="112"/>
      <c r="HAD27" s="112"/>
      <c r="HBA27" s="5"/>
      <c r="HBB27" s="5"/>
      <c r="HBC27" s="5"/>
      <c r="HBD27" s="314"/>
      <c r="HBE27" s="314"/>
      <c r="HBF27" s="314"/>
      <c r="HBG27" s="314"/>
      <c r="HBH27" s="314"/>
      <c r="HBI27" s="314"/>
      <c r="HBJ27" s="314"/>
      <c r="HBK27" s="314"/>
      <c r="HBL27" s="314"/>
      <c r="HBM27" s="314"/>
      <c r="HBN27" s="314"/>
      <c r="HBO27" s="5"/>
      <c r="HBP27" s="5"/>
      <c r="HBQ27" s="5"/>
      <c r="HBR27" s="5"/>
      <c r="HBS27" s="5"/>
      <c r="HBT27" s="5"/>
      <c r="HBU27" s="5"/>
      <c r="HBV27" s="5"/>
      <c r="HBW27" s="5"/>
      <c r="HBX27" s="376"/>
      <c r="HBY27" s="386"/>
      <c r="HBZ27" s="386"/>
      <c r="HCA27" s="312"/>
      <c r="HCB27" s="381"/>
      <c r="HCC27" s="382"/>
      <c r="HCD27" s="315"/>
      <c r="HCE27" s="68"/>
      <c r="HCF27" s="291"/>
      <c r="HCG27" s="68"/>
      <c r="HCH27" s="68"/>
      <c r="HCI27" s="68"/>
      <c r="HCJ27" s="112"/>
      <c r="HCK27" s="112"/>
      <c r="HCL27" s="112"/>
      <c r="HDI27" s="5"/>
      <c r="HDJ27" s="5"/>
      <c r="HDK27" s="5"/>
      <c r="HDL27" s="314"/>
      <c r="HDM27" s="314"/>
      <c r="HDN27" s="314"/>
      <c r="HDO27" s="314"/>
      <c r="HDP27" s="314"/>
      <c r="HDQ27" s="314"/>
      <c r="HDR27" s="314"/>
      <c r="HDS27" s="314"/>
      <c r="HDT27" s="314"/>
      <c r="HDU27" s="314"/>
      <c r="HDV27" s="314"/>
      <c r="HDW27" s="5"/>
      <c r="HDX27" s="5"/>
      <c r="HDY27" s="5"/>
      <c r="HDZ27" s="5"/>
      <c r="HEA27" s="5"/>
      <c r="HEB27" s="5"/>
      <c r="HEC27" s="5"/>
      <c r="HED27" s="5"/>
      <c r="HEE27" s="5"/>
      <c r="HEF27" s="376"/>
      <c r="HEG27" s="386"/>
      <c r="HEH27" s="386"/>
      <c r="HEI27" s="312"/>
      <c r="HEJ27" s="381"/>
      <c r="HEK27" s="382"/>
      <c r="HEL27" s="315"/>
      <c r="HEM27" s="68"/>
      <c r="HEN27" s="291"/>
      <c r="HEO27" s="68"/>
      <c r="HEP27" s="68"/>
      <c r="HEQ27" s="68"/>
      <c r="HER27" s="112"/>
      <c r="HES27" s="112"/>
      <c r="HET27" s="112"/>
      <c r="HFQ27" s="5"/>
      <c r="HFR27" s="5"/>
      <c r="HFS27" s="5"/>
      <c r="HFT27" s="314"/>
      <c r="HFU27" s="314"/>
      <c r="HFV27" s="314"/>
      <c r="HFW27" s="314"/>
      <c r="HFX27" s="314"/>
      <c r="HFY27" s="314"/>
      <c r="HFZ27" s="314"/>
      <c r="HGA27" s="314"/>
      <c r="HGB27" s="314"/>
      <c r="HGC27" s="314"/>
      <c r="HGD27" s="314"/>
      <c r="HGE27" s="5"/>
      <c r="HGF27" s="5"/>
      <c r="HGG27" s="5"/>
      <c r="HGH27" s="5"/>
      <c r="HGI27" s="5"/>
      <c r="HGJ27" s="5"/>
      <c r="HGK27" s="5"/>
      <c r="HGL27" s="5"/>
      <c r="HGM27" s="5"/>
      <c r="HGN27" s="376"/>
      <c r="HGO27" s="386"/>
      <c r="HGP27" s="386"/>
      <c r="HGQ27" s="312"/>
      <c r="HGR27" s="381"/>
      <c r="HGS27" s="382"/>
      <c r="HGT27" s="315"/>
      <c r="HGU27" s="68"/>
      <c r="HGV27" s="291"/>
      <c r="HGW27" s="68"/>
      <c r="HGX27" s="68"/>
      <c r="HGY27" s="68"/>
      <c r="HGZ27" s="112"/>
      <c r="HHA27" s="112"/>
      <c r="HHB27" s="112"/>
      <c r="HHY27" s="5"/>
      <c r="HHZ27" s="5"/>
      <c r="HIA27" s="5"/>
      <c r="HIB27" s="314"/>
      <c r="HIC27" s="314"/>
      <c r="HID27" s="314"/>
      <c r="HIE27" s="314"/>
      <c r="HIF27" s="314"/>
      <c r="HIG27" s="314"/>
      <c r="HIH27" s="314"/>
      <c r="HII27" s="314"/>
      <c r="HIJ27" s="314"/>
      <c r="HIK27" s="314"/>
      <c r="HIL27" s="314"/>
      <c r="HIM27" s="5"/>
      <c r="HIN27" s="5"/>
      <c r="HIO27" s="5"/>
      <c r="HIP27" s="5"/>
      <c r="HIQ27" s="5"/>
      <c r="HIR27" s="5"/>
      <c r="HIS27" s="5"/>
      <c r="HIT27" s="5"/>
      <c r="HIU27" s="5"/>
      <c r="HIV27" s="376"/>
      <c r="HIW27" s="386"/>
      <c r="HIX27" s="386"/>
      <c r="HIY27" s="312"/>
      <c r="HIZ27" s="381"/>
      <c r="HJA27" s="382"/>
      <c r="HJB27" s="315"/>
      <c r="HJC27" s="68"/>
      <c r="HJD27" s="291"/>
      <c r="HJE27" s="68"/>
      <c r="HJF27" s="68"/>
      <c r="HJG27" s="68"/>
      <c r="HJH27" s="112"/>
      <c r="HJI27" s="112"/>
      <c r="HJJ27" s="112"/>
      <c r="HKG27" s="5"/>
      <c r="HKH27" s="5"/>
      <c r="HKI27" s="5"/>
      <c r="HKJ27" s="314"/>
      <c r="HKK27" s="314"/>
      <c r="HKL27" s="314"/>
      <c r="HKM27" s="314"/>
      <c r="HKN27" s="314"/>
      <c r="HKO27" s="314"/>
      <c r="HKP27" s="314"/>
      <c r="HKQ27" s="314"/>
      <c r="HKR27" s="314"/>
      <c r="HKS27" s="314"/>
      <c r="HKT27" s="314"/>
      <c r="HKU27" s="5"/>
      <c r="HKV27" s="5"/>
      <c r="HKW27" s="5"/>
      <c r="HKX27" s="5"/>
      <c r="HKY27" s="5"/>
      <c r="HKZ27" s="5"/>
      <c r="HLA27" s="5"/>
      <c r="HLB27" s="5"/>
      <c r="HLC27" s="5"/>
      <c r="HLD27" s="376"/>
      <c r="HLE27" s="386"/>
      <c r="HLF27" s="386"/>
      <c r="HLG27" s="312"/>
      <c r="HLH27" s="381"/>
      <c r="HLI27" s="382"/>
      <c r="HLJ27" s="315"/>
      <c r="HLK27" s="68"/>
      <c r="HLL27" s="291"/>
      <c r="HLM27" s="68"/>
      <c r="HLN27" s="68"/>
      <c r="HLO27" s="68"/>
      <c r="HLP27" s="112"/>
      <c r="HLQ27" s="112"/>
      <c r="HLR27" s="112"/>
      <c r="HMO27" s="5"/>
      <c r="HMP27" s="5"/>
      <c r="HMQ27" s="5"/>
      <c r="HMR27" s="314"/>
      <c r="HMS27" s="314"/>
      <c r="HMT27" s="314"/>
      <c r="HMU27" s="314"/>
      <c r="HMV27" s="314"/>
      <c r="HMW27" s="314"/>
      <c r="HMX27" s="314"/>
      <c r="HMY27" s="314"/>
      <c r="HMZ27" s="314"/>
      <c r="HNA27" s="314"/>
      <c r="HNB27" s="314"/>
      <c r="HNC27" s="5"/>
      <c r="HND27" s="5"/>
      <c r="HNE27" s="5"/>
      <c r="HNF27" s="5"/>
      <c r="HNG27" s="5"/>
      <c r="HNH27" s="5"/>
      <c r="HNI27" s="5"/>
      <c r="HNJ27" s="5"/>
      <c r="HNK27" s="5"/>
      <c r="HNL27" s="376"/>
      <c r="HNM27" s="386"/>
      <c r="HNN27" s="386"/>
      <c r="HNO27" s="312"/>
      <c r="HNP27" s="381"/>
      <c r="HNQ27" s="382"/>
      <c r="HNR27" s="315"/>
      <c r="HNS27" s="68"/>
      <c r="HNT27" s="291"/>
      <c r="HNU27" s="68"/>
      <c r="HNV27" s="68"/>
      <c r="HNW27" s="68"/>
      <c r="HNX27" s="112"/>
      <c r="HNY27" s="112"/>
      <c r="HNZ27" s="112"/>
      <c r="HOW27" s="5"/>
      <c r="HOX27" s="5"/>
      <c r="HOY27" s="5"/>
      <c r="HOZ27" s="314"/>
      <c r="HPA27" s="314"/>
      <c r="HPB27" s="314"/>
      <c r="HPC27" s="314"/>
      <c r="HPD27" s="314"/>
      <c r="HPE27" s="314"/>
      <c r="HPF27" s="314"/>
      <c r="HPG27" s="314"/>
      <c r="HPH27" s="314"/>
      <c r="HPI27" s="314"/>
      <c r="HPJ27" s="314"/>
      <c r="HPK27" s="5"/>
      <c r="HPL27" s="5"/>
      <c r="HPM27" s="5"/>
      <c r="HPN27" s="5"/>
      <c r="HPO27" s="5"/>
      <c r="HPP27" s="5"/>
      <c r="HPQ27" s="5"/>
      <c r="HPR27" s="5"/>
      <c r="HPS27" s="5"/>
      <c r="HPT27" s="376"/>
      <c r="HPU27" s="386"/>
      <c r="HPV27" s="386"/>
      <c r="HPW27" s="312"/>
      <c r="HPX27" s="381"/>
      <c r="HPY27" s="382"/>
      <c r="HPZ27" s="315"/>
      <c r="HQA27" s="68"/>
      <c r="HQB27" s="291"/>
      <c r="HQC27" s="68"/>
      <c r="HQD27" s="68"/>
      <c r="HQE27" s="68"/>
      <c r="HQF27" s="112"/>
      <c r="HQG27" s="112"/>
      <c r="HQH27" s="112"/>
      <c r="HRE27" s="5"/>
      <c r="HRF27" s="5"/>
      <c r="HRG27" s="5"/>
      <c r="HRH27" s="314"/>
      <c r="HRI27" s="314"/>
      <c r="HRJ27" s="314"/>
      <c r="HRK27" s="314"/>
      <c r="HRL27" s="314"/>
      <c r="HRM27" s="314"/>
      <c r="HRN27" s="314"/>
      <c r="HRO27" s="314"/>
      <c r="HRP27" s="314"/>
      <c r="HRQ27" s="314"/>
      <c r="HRR27" s="314"/>
      <c r="HRS27" s="5"/>
      <c r="HRT27" s="5"/>
      <c r="HRU27" s="5"/>
      <c r="HRV27" s="5"/>
      <c r="HRW27" s="5"/>
      <c r="HRX27" s="5"/>
      <c r="HRY27" s="5"/>
      <c r="HRZ27" s="5"/>
      <c r="HSA27" s="5"/>
      <c r="HSB27" s="376"/>
      <c r="HSC27" s="386"/>
      <c r="HSD27" s="386"/>
      <c r="HSE27" s="312"/>
      <c r="HSF27" s="381"/>
      <c r="HSG27" s="382"/>
      <c r="HSH27" s="315"/>
      <c r="HSI27" s="68"/>
      <c r="HSJ27" s="291"/>
      <c r="HSK27" s="68"/>
      <c r="HSL27" s="68"/>
      <c r="HSM27" s="68"/>
      <c r="HSN27" s="112"/>
      <c r="HSO27" s="112"/>
      <c r="HSP27" s="112"/>
      <c r="HTM27" s="5"/>
      <c r="HTN27" s="5"/>
      <c r="HTO27" s="5"/>
      <c r="HTP27" s="314"/>
      <c r="HTQ27" s="314"/>
      <c r="HTR27" s="314"/>
      <c r="HTS27" s="314"/>
      <c r="HTT27" s="314"/>
      <c r="HTU27" s="314"/>
      <c r="HTV27" s="314"/>
      <c r="HTW27" s="314"/>
      <c r="HTX27" s="314"/>
      <c r="HTY27" s="314"/>
      <c r="HTZ27" s="314"/>
      <c r="HUA27" s="5"/>
      <c r="HUB27" s="5"/>
      <c r="HUC27" s="5"/>
      <c r="HUD27" s="5"/>
      <c r="HUE27" s="5"/>
      <c r="HUF27" s="5"/>
      <c r="HUG27" s="5"/>
      <c r="HUH27" s="5"/>
      <c r="HUI27" s="5"/>
      <c r="HUJ27" s="376"/>
      <c r="HUK27" s="386"/>
      <c r="HUL27" s="386"/>
      <c r="HUM27" s="312"/>
      <c r="HUN27" s="381"/>
      <c r="HUO27" s="382"/>
      <c r="HUP27" s="315"/>
      <c r="HUQ27" s="68"/>
      <c r="HUR27" s="291"/>
      <c r="HUS27" s="68"/>
      <c r="HUT27" s="68"/>
      <c r="HUU27" s="68"/>
      <c r="HUV27" s="112"/>
      <c r="HUW27" s="112"/>
      <c r="HUX27" s="112"/>
      <c r="HVU27" s="5"/>
      <c r="HVV27" s="5"/>
      <c r="HVW27" s="5"/>
      <c r="HVX27" s="314"/>
      <c r="HVY27" s="314"/>
      <c r="HVZ27" s="314"/>
      <c r="HWA27" s="314"/>
      <c r="HWB27" s="314"/>
      <c r="HWC27" s="314"/>
      <c r="HWD27" s="314"/>
      <c r="HWE27" s="314"/>
      <c r="HWF27" s="314"/>
      <c r="HWG27" s="314"/>
      <c r="HWH27" s="314"/>
      <c r="HWI27" s="5"/>
      <c r="HWJ27" s="5"/>
      <c r="HWK27" s="5"/>
      <c r="HWL27" s="5"/>
      <c r="HWM27" s="5"/>
      <c r="HWN27" s="5"/>
      <c r="HWO27" s="5"/>
      <c r="HWP27" s="5"/>
      <c r="HWQ27" s="5"/>
      <c r="HWR27" s="376"/>
      <c r="HWS27" s="386"/>
      <c r="HWT27" s="386"/>
      <c r="HWU27" s="312"/>
      <c r="HWV27" s="381"/>
      <c r="HWW27" s="382"/>
      <c r="HWX27" s="315"/>
      <c r="HWY27" s="68"/>
      <c r="HWZ27" s="291"/>
      <c r="HXA27" s="68"/>
      <c r="HXB27" s="68"/>
      <c r="HXC27" s="68"/>
      <c r="HXD27" s="112"/>
      <c r="HXE27" s="112"/>
      <c r="HXF27" s="112"/>
      <c r="HYC27" s="5"/>
      <c r="HYD27" s="5"/>
      <c r="HYE27" s="5"/>
      <c r="HYF27" s="314"/>
      <c r="HYG27" s="314"/>
      <c r="HYH27" s="314"/>
      <c r="HYI27" s="314"/>
      <c r="HYJ27" s="314"/>
      <c r="HYK27" s="314"/>
      <c r="HYL27" s="314"/>
      <c r="HYM27" s="314"/>
      <c r="HYN27" s="314"/>
      <c r="HYO27" s="314"/>
      <c r="HYP27" s="314"/>
      <c r="HYQ27" s="5"/>
      <c r="HYR27" s="5"/>
      <c r="HYS27" s="5"/>
      <c r="HYT27" s="5"/>
      <c r="HYU27" s="5"/>
      <c r="HYV27" s="5"/>
      <c r="HYW27" s="5"/>
      <c r="HYX27" s="5"/>
      <c r="HYY27" s="5"/>
      <c r="HYZ27" s="376"/>
      <c r="HZA27" s="386"/>
      <c r="HZB27" s="386"/>
      <c r="HZC27" s="312"/>
      <c r="HZD27" s="381"/>
      <c r="HZE27" s="382"/>
      <c r="HZF27" s="315"/>
      <c r="HZG27" s="68"/>
      <c r="HZH27" s="291"/>
      <c r="HZI27" s="68"/>
      <c r="HZJ27" s="68"/>
      <c r="HZK27" s="68"/>
      <c r="HZL27" s="112"/>
      <c r="HZM27" s="112"/>
      <c r="HZN27" s="112"/>
      <c r="IAK27" s="5"/>
      <c r="IAL27" s="5"/>
      <c r="IAM27" s="5"/>
      <c r="IAN27" s="314"/>
      <c r="IAO27" s="314"/>
      <c r="IAP27" s="314"/>
      <c r="IAQ27" s="314"/>
      <c r="IAR27" s="314"/>
      <c r="IAS27" s="314"/>
      <c r="IAT27" s="314"/>
      <c r="IAU27" s="314"/>
      <c r="IAV27" s="314"/>
      <c r="IAW27" s="314"/>
      <c r="IAX27" s="314"/>
      <c r="IAY27" s="5"/>
      <c r="IAZ27" s="5"/>
      <c r="IBA27" s="5"/>
      <c r="IBB27" s="5"/>
      <c r="IBC27" s="5"/>
      <c r="IBD27" s="5"/>
      <c r="IBE27" s="5"/>
      <c r="IBF27" s="5"/>
      <c r="IBG27" s="5"/>
      <c r="IBH27" s="376"/>
      <c r="IBI27" s="386"/>
      <c r="IBJ27" s="386"/>
      <c r="IBK27" s="312"/>
      <c r="IBL27" s="381"/>
      <c r="IBM27" s="382"/>
      <c r="IBN27" s="315"/>
      <c r="IBO27" s="68"/>
      <c r="IBP27" s="291"/>
      <c r="IBQ27" s="68"/>
      <c r="IBR27" s="68"/>
      <c r="IBS27" s="68"/>
      <c r="IBT27" s="112"/>
      <c r="IBU27" s="112"/>
      <c r="IBV27" s="112"/>
      <c r="ICS27" s="5"/>
      <c r="ICT27" s="5"/>
      <c r="ICU27" s="5"/>
      <c r="ICV27" s="314"/>
      <c r="ICW27" s="314"/>
      <c r="ICX27" s="314"/>
      <c r="ICY27" s="314"/>
      <c r="ICZ27" s="314"/>
      <c r="IDA27" s="314"/>
      <c r="IDB27" s="314"/>
      <c r="IDC27" s="314"/>
      <c r="IDD27" s="314"/>
      <c r="IDE27" s="314"/>
      <c r="IDF27" s="314"/>
      <c r="IDG27" s="5"/>
      <c r="IDH27" s="5"/>
      <c r="IDI27" s="5"/>
      <c r="IDJ27" s="5"/>
      <c r="IDK27" s="5"/>
      <c r="IDL27" s="5"/>
      <c r="IDM27" s="5"/>
      <c r="IDN27" s="5"/>
      <c r="IDO27" s="5"/>
      <c r="IDP27" s="376"/>
      <c r="IDQ27" s="386"/>
      <c r="IDR27" s="386"/>
      <c r="IDS27" s="312"/>
      <c r="IDT27" s="381"/>
      <c r="IDU27" s="382"/>
      <c r="IDV27" s="315"/>
      <c r="IDW27" s="68"/>
      <c r="IDX27" s="291"/>
      <c r="IDY27" s="68"/>
      <c r="IDZ27" s="68"/>
      <c r="IEA27" s="68"/>
      <c r="IEB27" s="112"/>
      <c r="IEC27" s="112"/>
      <c r="IED27" s="112"/>
      <c r="IFA27" s="5"/>
      <c r="IFB27" s="5"/>
      <c r="IFC27" s="5"/>
      <c r="IFD27" s="314"/>
      <c r="IFE27" s="314"/>
      <c r="IFF27" s="314"/>
      <c r="IFG27" s="314"/>
      <c r="IFH27" s="314"/>
      <c r="IFI27" s="314"/>
      <c r="IFJ27" s="314"/>
      <c r="IFK27" s="314"/>
      <c r="IFL27" s="314"/>
      <c r="IFM27" s="314"/>
      <c r="IFN27" s="314"/>
      <c r="IFO27" s="5"/>
      <c r="IFP27" s="5"/>
      <c r="IFQ27" s="5"/>
      <c r="IFR27" s="5"/>
      <c r="IFS27" s="5"/>
      <c r="IFT27" s="5"/>
      <c r="IFU27" s="5"/>
      <c r="IFV27" s="5"/>
      <c r="IFW27" s="5"/>
      <c r="IFX27" s="376"/>
      <c r="IFY27" s="386"/>
      <c r="IFZ27" s="386"/>
      <c r="IGA27" s="312"/>
      <c r="IGB27" s="381"/>
      <c r="IGC27" s="382"/>
      <c r="IGD27" s="315"/>
      <c r="IGE27" s="68"/>
      <c r="IGF27" s="291"/>
      <c r="IGG27" s="68"/>
      <c r="IGH27" s="68"/>
      <c r="IGI27" s="68"/>
      <c r="IGJ27" s="112"/>
      <c r="IGK27" s="112"/>
      <c r="IGL27" s="112"/>
      <c r="IHI27" s="5"/>
      <c r="IHJ27" s="5"/>
      <c r="IHK27" s="5"/>
      <c r="IHL27" s="314"/>
      <c r="IHM27" s="314"/>
      <c r="IHN27" s="314"/>
      <c r="IHO27" s="314"/>
      <c r="IHP27" s="314"/>
      <c r="IHQ27" s="314"/>
      <c r="IHR27" s="314"/>
      <c r="IHS27" s="314"/>
      <c r="IHT27" s="314"/>
      <c r="IHU27" s="314"/>
      <c r="IHV27" s="314"/>
      <c r="IHW27" s="5"/>
      <c r="IHX27" s="5"/>
      <c r="IHY27" s="5"/>
      <c r="IHZ27" s="5"/>
      <c r="IIA27" s="5"/>
      <c r="IIB27" s="5"/>
      <c r="IIC27" s="5"/>
      <c r="IID27" s="5"/>
      <c r="IIE27" s="5"/>
      <c r="IIF27" s="376"/>
      <c r="IIG27" s="386"/>
      <c r="IIH27" s="386"/>
      <c r="III27" s="312"/>
      <c r="IIJ27" s="381"/>
      <c r="IIK27" s="382"/>
      <c r="IIL27" s="315"/>
      <c r="IIM27" s="68"/>
      <c r="IIN27" s="291"/>
      <c r="IIO27" s="68"/>
      <c r="IIP27" s="68"/>
      <c r="IIQ27" s="68"/>
      <c r="IIR27" s="112"/>
      <c r="IIS27" s="112"/>
      <c r="IIT27" s="112"/>
      <c r="IJQ27" s="5"/>
      <c r="IJR27" s="5"/>
      <c r="IJS27" s="5"/>
      <c r="IJT27" s="314"/>
      <c r="IJU27" s="314"/>
      <c r="IJV27" s="314"/>
      <c r="IJW27" s="314"/>
      <c r="IJX27" s="314"/>
      <c r="IJY27" s="314"/>
      <c r="IJZ27" s="314"/>
      <c r="IKA27" s="314"/>
      <c r="IKB27" s="314"/>
      <c r="IKC27" s="314"/>
      <c r="IKD27" s="314"/>
      <c r="IKE27" s="5"/>
      <c r="IKF27" s="5"/>
      <c r="IKG27" s="5"/>
      <c r="IKH27" s="5"/>
      <c r="IKI27" s="5"/>
      <c r="IKJ27" s="5"/>
      <c r="IKK27" s="5"/>
      <c r="IKL27" s="5"/>
      <c r="IKM27" s="5"/>
      <c r="IKN27" s="376"/>
      <c r="IKO27" s="386"/>
      <c r="IKP27" s="386"/>
      <c r="IKQ27" s="312"/>
      <c r="IKR27" s="381"/>
      <c r="IKS27" s="382"/>
      <c r="IKT27" s="315"/>
      <c r="IKU27" s="68"/>
      <c r="IKV27" s="291"/>
      <c r="IKW27" s="68"/>
      <c r="IKX27" s="68"/>
      <c r="IKY27" s="68"/>
      <c r="IKZ27" s="112"/>
      <c r="ILA27" s="112"/>
      <c r="ILB27" s="112"/>
      <c r="ILY27" s="5"/>
      <c r="ILZ27" s="5"/>
      <c r="IMA27" s="5"/>
      <c r="IMB27" s="314"/>
      <c r="IMC27" s="314"/>
      <c r="IMD27" s="314"/>
      <c r="IME27" s="314"/>
      <c r="IMF27" s="314"/>
      <c r="IMG27" s="314"/>
      <c r="IMH27" s="314"/>
      <c r="IMI27" s="314"/>
      <c r="IMJ27" s="314"/>
      <c r="IMK27" s="314"/>
      <c r="IML27" s="314"/>
      <c r="IMM27" s="5"/>
      <c r="IMN27" s="5"/>
      <c r="IMO27" s="5"/>
      <c r="IMP27" s="5"/>
      <c r="IMQ27" s="5"/>
      <c r="IMR27" s="5"/>
      <c r="IMS27" s="5"/>
      <c r="IMT27" s="5"/>
      <c r="IMU27" s="5"/>
      <c r="IMV27" s="376"/>
      <c r="IMW27" s="386"/>
      <c r="IMX27" s="386"/>
      <c r="IMY27" s="312"/>
      <c r="IMZ27" s="381"/>
      <c r="INA27" s="382"/>
      <c r="INB27" s="315"/>
      <c r="INC27" s="68"/>
      <c r="IND27" s="291"/>
      <c r="INE27" s="68"/>
      <c r="INF27" s="68"/>
      <c r="ING27" s="68"/>
      <c r="INH27" s="112"/>
      <c r="INI27" s="112"/>
      <c r="INJ27" s="112"/>
      <c r="IOG27" s="5"/>
      <c r="IOH27" s="5"/>
      <c r="IOI27" s="5"/>
      <c r="IOJ27" s="314"/>
      <c r="IOK27" s="314"/>
      <c r="IOL27" s="314"/>
      <c r="IOM27" s="314"/>
      <c r="ION27" s="314"/>
      <c r="IOO27" s="314"/>
      <c r="IOP27" s="314"/>
      <c r="IOQ27" s="314"/>
      <c r="IOR27" s="314"/>
      <c r="IOS27" s="314"/>
      <c r="IOT27" s="314"/>
      <c r="IOU27" s="5"/>
      <c r="IOV27" s="5"/>
      <c r="IOW27" s="5"/>
      <c r="IOX27" s="5"/>
      <c r="IOY27" s="5"/>
      <c r="IOZ27" s="5"/>
      <c r="IPA27" s="5"/>
      <c r="IPB27" s="5"/>
      <c r="IPC27" s="5"/>
      <c r="IPD27" s="376"/>
      <c r="IPE27" s="386"/>
      <c r="IPF27" s="386"/>
      <c r="IPG27" s="312"/>
      <c r="IPH27" s="381"/>
      <c r="IPI27" s="382"/>
      <c r="IPJ27" s="315"/>
      <c r="IPK27" s="68"/>
      <c r="IPL27" s="291"/>
      <c r="IPM27" s="68"/>
      <c r="IPN27" s="68"/>
      <c r="IPO27" s="68"/>
      <c r="IPP27" s="112"/>
      <c r="IPQ27" s="112"/>
      <c r="IPR27" s="112"/>
      <c r="IQO27" s="5"/>
      <c r="IQP27" s="5"/>
      <c r="IQQ27" s="5"/>
      <c r="IQR27" s="314"/>
      <c r="IQS27" s="314"/>
      <c r="IQT27" s="314"/>
      <c r="IQU27" s="314"/>
      <c r="IQV27" s="314"/>
      <c r="IQW27" s="314"/>
      <c r="IQX27" s="314"/>
      <c r="IQY27" s="314"/>
      <c r="IQZ27" s="314"/>
      <c r="IRA27" s="314"/>
      <c r="IRB27" s="314"/>
      <c r="IRC27" s="5"/>
      <c r="IRD27" s="5"/>
      <c r="IRE27" s="5"/>
      <c r="IRF27" s="5"/>
      <c r="IRG27" s="5"/>
      <c r="IRH27" s="5"/>
      <c r="IRI27" s="5"/>
      <c r="IRJ27" s="5"/>
      <c r="IRK27" s="5"/>
      <c r="IRL27" s="376"/>
      <c r="IRM27" s="386"/>
      <c r="IRN27" s="386"/>
      <c r="IRO27" s="312"/>
      <c r="IRP27" s="381"/>
      <c r="IRQ27" s="382"/>
      <c r="IRR27" s="315"/>
      <c r="IRS27" s="68"/>
      <c r="IRT27" s="291"/>
      <c r="IRU27" s="68"/>
      <c r="IRV27" s="68"/>
      <c r="IRW27" s="68"/>
      <c r="IRX27" s="112"/>
      <c r="IRY27" s="112"/>
      <c r="IRZ27" s="112"/>
      <c r="ISW27" s="5"/>
      <c r="ISX27" s="5"/>
      <c r="ISY27" s="5"/>
      <c r="ISZ27" s="314"/>
      <c r="ITA27" s="314"/>
      <c r="ITB27" s="314"/>
      <c r="ITC27" s="314"/>
      <c r="ITD27" s="314"/>
      <c r="ITE27" s="314"/>
      <c r="ITF27" s="314"/>
      <c r="ITG27" s="314"/>
      <c r="ITH27" s="314"/>
      <c r="ITI27" s="314"/>
      <c r="ITJ27" s="314"/>
      <c r="ITK27" s="5"/>
      <c r="ITL27" s="5"/>
      <c r="ITM27" s="5"/>
      <c r="ITN27" s="5"/>
      <c r="ITO27" s="5"/>
      <c r="ITP27" s="5"/>
      <c r="ITQ27" s="5"/>
      <c r="ITR27" s="5"/>
      <c r="ITS27" s="5"/>
      <c r="ITT27" s="376"/>
      <c r="ITU27" s="386"/>
      <c r="ITV27" s="386"/>
      <c r="ITW27" s="312"/>
      <c r="ITX27" s="381"/>
      <c r="ITY27" s="382"/>
      <c r="ITZ27" s="315"/>
      <c r="IUA27" s="68"/>
      <c r="IUB27" s="291"/>
      <c r="IUC27" s="68"/>
      <c r="IUD27" s="68"/>
      <c r="IUE27" s="68"/>
      <c r="IUF27" s="112"/>
      <c r="IUG27" s="112"/>
      <c r="IUH27" s="112"/>
      <c r="IVE27" s="5"/>
      <c r="IVF27" s="5"/>
      <c r="IVG27" s="5"/>
      <c r="IVH27" s="314"/>
      <c r="IVI27" s="314"/>
      <c r="IVJ27" s="314"/>
      <c r="IVK27" s="314"/>
      <c r="IVL27" s="314"/>
      <c r="IVM27" s="314"/>
      <c r="IVN27" s="314"/>
      <c r="IVO27" s="314"/>
      <c r="IVP27" s="314"/>
      <c r="IVQ27" s="314"/>
      <c r="IVR27" s="314"/>
      <c r="IVS27" s="5"/>
      <c r="IVT27" s="5"/>
      <c r="IVU27" s="5"/>
      <c r="IVV27" s="5"/>
      <c r="IVW27" s="5"/>
      <c r="IVX27" s="5"/>
      <c r="IVY27" s="5"/>
      <c r="IVZ27" s="5"/>
      <c r="IWA27" s="5"/>
      <c r="IWB27" s="376"/>
      <c r="IWC27" s="386"/>
      <c r="IWD27" s="386"/>
      <c r="IWE27" s="312"/>
      <c r="IWF27" s="381"/>
      <c r="IWG27" s="382"/>
      <c r="IWH27" s="315"/>
      <c r="IWI27" s="68"/>
      <c r="IWJ27" s="291"/>
      <c r="IWK27" s="68"/>
      <c r="IWL27" s="68"/>
      <c r="IWM27" s="68"/>
      <c r="IWN27" s="112"/>
      <c r="IWO27" s="112"/>
      <c r="IWP27" s="112"/>
      <c r="IXM27" s="5"/>
      <c r="IXN27" s="5"/>
      <c r="IXO27" s="5"/>
      <c r="IXP27" s="314"/>
      <c r="IXQ27" s="314"/>
      <c r="IXR27" s="314"/>
      <c r="IXS27" s="314"/>
      <c r="IXT27" s="314"/>
      <c r="IXU27" s="314"/>
      <c r="IXV27" s="314"/>
      <c r="IXW27" s="314"/>
      <c r="IXX27" s="314"/>
      <c r="IXY27" s="314"/>
      <c r="IXZ27" s="314"/>
      <c r="IYA27" s="5"/>
      <c r="IYB27" s="5"/>
      <c r="IYC27" s="5"/>
      <c r="IYD27" s="5"/>
      <c r="IYE27" s="5"/>
      <c r="IYF27" s="5"/>
      <c r="IYG27" s="5"/>
      <c r="IYH27" s="5"/>
      <c r="IYI27" s="5"/>
      <c r="IYJ27" s="376"/>
      <c r="IYK27" s="386"/>
      <c r="IYL27" s="386"/>
      <c r="IYM27" s="312"/>
      <c r="IYN27" s="381"/>
      <c r="IYO27" s="382"/>
      <c r="IYP27" s="315"/>
      <c r="IYQ27" s="68"/>
      <c r="IYR27" s="291"/>
      <c r="IYS27" s="68"/>
      <c r="IYT27" s="68"/>
      <c r="IYU27" s="68"/>
      <c r="IYV27" s="112"/>
      <c r="IYW27" s="112"/>
      <c r="IYX27" s="112"/>
      <c r="IZU27" s="5"/>
      <c r="IZV27" s="5"/>
      <c r="IZW27" s="5"/>
      <c r="IZX27" s="314"/>
      <c r="IZY27" s="314"/>
      <c r="IZZ27" s="314"/>
      <c r="JAA27" s="314"/>
      <c r="JAB27" s="314"/>
      <c r="JAC27" s="314"/>
      <c r="JAD27" s="314"/>
      <c r="JAE27" s="314"/>
      <c r="JAF27" s="314"/>
      <c r="JAG27" s="314"/>
      <c r="JAH27" s="314"/>
      <c r="JAI27" s="5"/>
      <c r="JAJ27" s="5"/>
      <c r="JAK27" s="5"/>
      <c r="JAL27" s="5"/>
      <c r="JAM27" s="5"/>
      <c r="JAN27" s="5"/>
      <c r="JAO27" s="5"/>
      <c r="JAP27" s="5"/>
      <c r="JAQ27" s="5"/>
      <c r="JAR27" s="376"/>
      <c r="JAS27" s="386"/>
      <c r="JAT27" s="386"/>
      <c r="JAU27" s="312"/>
      <c r="JAV27" s="381"/>
      <c r="JAW27" s="382"/>
      <c r="JAX27" s="315"/>
      <c r="JAY27" s="68"/>
      <c r="JAZ27" s="291"/>
      <c r="JBA27" s="68"/>
      <c r="JBB27" s="68"/>
      <c r="JBC27" s="68"/>
      <c r="JBD27" s="112"/>
      <c r="JBE27" s="112"/>
      <c r="JBF27" s="112"/>
      <c r="JCC27" s="5"/>
      <c r="JCD27" s="5"/>
      <c r="JCE27" s="5"/>
      <c r="JCF27" s="314"/>
      <c r="JCG27" s="314"/>
      <c r="JCH27" s="314"/>
      <c r="JCI27" s="314"/>
      <c r="JCJ27" s="314"/>
      <c r="JCK27" s="314"/>
      <c r="JCL27" s="314"/>
      <c r="JCM27" s="314"/>
      <c r="JCN27" s="314"/>
      <c r="JCO27" s="314"/>
      <c r="JCP27" s="314"/>
      <c r="JCQ27" s="5"/>
      <c r="JCR27" s="5"/>
      <c r="JCS27" s="5"/>
      <c r="JCT27" s="5"/>
      <c r="JCU27" s="5"/>
      <c r="JCV27" s="5"/>
      <c r="JCW27" s="5"/>
      <c r="JCX27" s="5"/>
      <c r="JCY27" s="5"/>
      <c r="JCZ27" s="376"/>
      <c r="JDA27" s="386"/>
      <c r="JDB27" s="386"/>
      <c r="JDC27" s="312"/>
      <c r="JDD27" s="381"/>
      <c r="JDE27" s="382"/>
      <c r="JDF27" s="315"/>
      <c r="JDG27" s="68"/>
      <c r="JDH27" s="291"/>
      <c r="JDI27" s="68"/>
      <c r="JDJ27" s="68"/>
      <c r="JDK27" s="68"/>
      <c r="JDL27" s="112"/>
      <c r="JDM27" s="112"/>
      <c r="JDN27" s="112"/>
      <c r="JEK27" s="5"/>
      <c r="JEL27" s="5"/>
      <c r="JEM27" s="5"/>
      <c r="JEN27" s="314"/>
      <c r="JEO27" s="314"/>
      <c r="JEP27" s="314"/>
      <c r="JEQ27" s="314"/>
      <c r="JER27" s="314"/>
      <c r="JES27" s="314"/>
      <c r="JET27" s="314"/>
      <c r="JEU27" s="314"/>
      <c r="JEV27" s="314"/>
      <c r="JEW27" s="314"/>
      <c r="JEX27" s="314"/>
      <c r="JEY27" s="5"/>
      <c r="JEZ27" s="5"/>
      <c r="JFA27" s="5"/>
      <c r="JFB27" s="5"/>
      <c r="JFC27" s="5"/>
      <c r="JFD27" s="5"/>
      <c r="JFE27" s="5"/>
      <c r="JFF27" s="5"/>
      <c r="JFG27" s="5"/>
      <c r="JFH27" s="376"/>
      <c r="JFI27" s="386"/>
      <c r="JFJ27" s="386"/>
      <c r="JFK27" s="312"/>
      <c r="JFL27" s="381"/>
      <c r="JFM27" s="382"/>
      <c r="JFN27" s="315"/>
      <c r="JFO27" s="68"/>
      <c r="JFP27" s="291"/>
      <c r="JFQ27" s="68"/>
      <c r="JFR27" s="68"/>
      <c r="JFS27" s="68"/>
      <c r="JFT27" s="112"/>
      <c r="JFU27" s="112"/>
      <c r="JFV27" s="112"/>
      <c r="JGS27" s="5"/>
      <c r="JGT27" s="5"/>
      <c r="JGU27" s="5"/>
      <c r="JGV27" s="314"/>
      <c r="JGW27" s="314"/>
      <c r="JGX27" s="314"/>
      <c r="JGY27" s="314"/>
      <c r="JGZ27" s="314"/>
      <c r="JHA27" s="314"/>
      <c r="JHB27" s="314"/>
      <c r="JHC27" s="314"/>
      <c r="JHD27" s="314"/>
      <c r="JHE27" s="314"/>
      <c r="JHF27" s="314"/>
      <c r="JHG27" s="5"/>
      <c r="JHH27" s="5"/>
      <c r="JHI27" s="5"/>
      <c r="JHJ27" s="5"/>
      <c r="JHK27" s="5"/>
      <c r="JHL27" s="5"/>
      <c r="JHM27" s="5"/>
      <c r="JHN27" s="5"/>
      <c r="JHO27" s="5"/>
      <c r="JHP27" s="376"/>
      <c r="JHQ27" s="386"/>
      <c r="JHR27" s="386"/>
      <c r="JHS27" s="312"/>
      <c r="JHT27" s="381"/>
      <c r="JHU27" s="382"/>
      <c r="JHV27" s="315"/>
      <c r="JHW27" s="68"/>
      <c r="JHX27" s="291"/>
      <c r="JHY27" s="68"/>
      <c r="JHZ27" s="68"/>
      <c r="JIA27" s="68"/>
      <c r="JIB27" s="112"/>
      <c r="JIC27" s="112"/>
      <c r="JID27" s="112"/>
      <c r="JJA27" s="5"/>
      <c r="JJB27" s="5"/>
      <c r="JJC27" s="5"/>
      <c r="JJD27" s="314"/>
      <c r="JJE27" s="314"/>
      <c r="JJF27" s="314"/>
      <c r="JJG27" s="314"/>
      <c r="JJH27" s="314"/>
      <c r="JJI27" s="314"/>
      <c r="JJJ27" s="314"/>
      <c r="JJK27" s="314"/>
      <c r="JJL27" s="314"/>
      <c r="JJM27" s="314"/>
      <c r="JJN27" s="314"/>
      <c r="JJO27" s="5"/>
      <c r="JJP27" s="5"/>
      <c r="JJQ27" s="5"/>
      <c r="JJR27" s="5"/>
      <c r="JJS27" s="5"/>
      <c r="JJT27" s="5"/>
      <c r="JJU27" s="5"/>
      <c r="JJV27" s="5"/>
      <c r="JJW27" s="5"/>
      <c r="JJX27" s="376"/>
      <c r="JJY27" s="386"/>
      <c r="JJZ27" s="386"/>
      <c r="JKA27" s="312"/>
      <c r="JKB27" s="381"/>
      <c r="JKC27" s="382"/>
      <c r="JKD27" s="315"/>
      <c r="JKE27" s="68"/>
      <c r="JKF27" s="291"/>
      <c r="JKG27" s="68"/>
      <c r="JKH27" s="68"/>
      <c r="JKI27" s="68"/>
      <c r="JKJ27" s="112"/>
      <c r="JKK27" s="112"/>
      <c r="JKL27" s="112"/>
      <c r="JLI27" s="5"/>
      <c r="JLJ27" s="5"/>
      <c r="JLK27" s="5"/>
      <c r="JLL27" s="314"/>
      <c r="JLM27" s="314"/>
      <c r="JLN27" s="314"/>
      <c r="JLO27" s="314"/>
      <c r="JLP27" s="314"/>
      <c r="JLQ27" s="314"/>
      <c r="JLR27" s="314"/>
      <c r="JLS27" s="314"/>
      <c r="JLT27" s="314"/>
      <c r="JLU27" s="314"/>
      <c r="JLV27" s="314"/>
      <c r="JLW27" s="5"/>
      <c r="JLX27" s="5"/>
      <c r="JLY27" s="5"/>
      <c r="JLZ27" s="5"/>
      <c r="JMA27" s="5"/>
      <c r="JMB27" s="5"/>
      <c r="JMC27" s="5"/>
      <c r="JMD27" s="5"/>
      <c r="JME27" s="5"/>
      <c r="JMF27" s="376"/>
      <c r="JMG27" s="386"/>
      <c r="JMH27" s="386"/>
      <c r="JMI27" s="312"/>
      <c r="JMJ27" s="381"/>
      <c r="JMK27" s="382"/>
      <c r="JML27" s="315"/>
      <c r="JMM27" s="68"/>
      <c r="JMN27" s="291"/>
      <c r="JMO27" s="68"/>
      <c r="JMP27" s="68"/>
      <c r="JMQ27" s="68"/>
      <c r="JMR27" s="112"/>
      <c r="JMS27" s="112"/>
      <c r="JMT27" s="112"/>
      <c r="JNQ27" s="5"/>
      <c r="JNR27" s="5"/>
      <c r="JNS27" s="5"/>
      <c r="JNT27" s="314"/>
      <c r="JNU27" s="314"/>
      <c r="JNV27" s="314"/>
      <c r="JNW27" s="314"/>
      <c r="JNX27" s="314"/>
      <c r="JNY27" s="314"/>
      <c r="JNZ27" s="314"/>
      <c r="JOA27" s="314"/>
      <c r="JOB27" s="314"/>
      <c r="JOC27" s="314"/>
      <c r="JOD27" s="314"/>
      <c r="JOE27" s="5"/>
      <c r="JOF27" s="5"/>
      <c r="JOG27" s="5"/>
      <c r="JOH27" s="5"/>
      <c r="JOI27" s="5"/>
      <c r="JOJ27" s="5"/>
      <c r="JOK27" s="5"/>
      <c r="JOL27" s="5"/>
      <c r="JOM27" s="5"/>
      <c r="JON27" s="376"/>
      <c r="JOO27" s="386"/>
      <c r="JOP27" s="386"/>
      <c r="JOQ27" s="312"/>
      <c r="JOR27" s="381"/>
      <c r="JOS27" s="382"/>
      <c r="JOT27" s="315"/>
      <c r="JOU27" s="68"/>
      <c r="JOV27" s="291"/>
      <c r="JOW27" s="68"/>
      <c r="JOX27" s="68"/>
      <c r="JOY27" s="68"/>
      <c r="JOZ27" s="112"/>
      <c r="JPA27" s="112"/>
      <c r="JPB27" s="112"/>
      <c r="JPY27" s="5"/>
      <c r="JPZ27" s="5"/>
      <c r="JQA27" s="5"/>
      <c r="JQB27" s="314"/>
      <c r="JQC27" s="314"/>
      <c r="JQD27" s="314"/>
      <c r="JQE27" s="314"/>
      <c r="JQF27" s="314"/>
      <c r="JQG27" s="314"/>
      <c r="JQH27" s="314"/>
      <c r="JQI27" s="314"/>
      <c r="JQJ27" s="314"/>
      <c r="JQK27" s="314"/>
      <c r="JQL27" s="314"/>
      <c r="JQM27" s="5"/>
      <c r="JQN27" s="5"/>
      <c r="JQO27" s="5"/>
      <c r="JQP27" s="5"/>
      <c r="JQQ27" s="5"/>
      <c r="JQR27" s="5"/>
      <c r="JQS27" s="5"/>
      <c r="JQT27" s="5"/>
      <c r="JQU27" s="5"/>
      <c r="JQV27" s="376"/>
      <c r="JQW27" s="386"/>
      <c r="JQX27" s="386"/>
      <c r="JQY27" s="312"/>
      <c r="JQZ27" s="381"/>
      <c r="JRA27" s="382"/>
      <c r="JRB27" s="315"/>
      <c r="JRC27" s="68"/>
      <c r="JRD27" s="291"/>
      <c r="JRE27" s="68"/>
      <c r="JRF27" s="68"/>
      <c r="JRG27" s="68"/>
      <c r="JRH27" s="112"/>
      <c r="JRI27" s="112"/>
      <c r="JRJ27" s="112"/>
      <c r="JSG27" s="5"/>
      <c r="JSH27" s="5"/>
      <c r="JSI27" s="5"/>
      <c r="JSJ27" s="314"/>
      <c r="JSK27" s="314"/>
      <c r="JSL27" s="314"/>
      <c r="JSM27" s="314"/>
      <c r="JSN27" s="314"/>
      <c r="JSO27" s="314"/>
      <c r="JSP27" s="314"/>
      <c r="JSQ27" s="314"/>
      <c r="JSR27" s="314"/>
      <c r="JSS27" s="314"/>
      <c r="JST27" s="314"/>
      <c r="JSU27" s="5"/>
      <c r="JSV27" s="5"/>
      <c r="JSW27" s="5"/>
      <c r="JSX27" s="5"/>
      <c r="JSY27" s="5"/>
      <c r="JSZ27" s="5"/>
      <c r="JTA27" s="5"/>
      <c r="JTB27" s="5"/>
      <c r="JTC27" s="5"/>
      <c r="JTD27" s="376"/>
      <c r="JTE27" s="386"/>
      <c r="JTF27" s="386"/>
      <c r="JTG27" s="312"/>
      <c r="JTH27" s="381"/>
      <c r="JTI27" s="382"/>
      <c r="JTJ27" s="315"/>
      <c r="JTK27" s="68"/>
      <c r="JTL27" s="291"/>
      <c r="JTM27" s="68"/>
      <c r="JTN27" s="68"/>
      <c r="JTO27" s="68"/>
      <c r="JTP27" s="112"/>
      <c r="JTQ27" s="112"/>
      <c r="JTR27" s="112"/>
      <c r="JUO27" s="5"/>
      <c r="JUP27" s="5"/>
      <c r="JUQ27" s="5"/>
      <c r="JUR27" s="314"/>
      <c r="JUS27" s="314"/>
      <c r="JUT27" s="314"/>
      <c r="JUU27" s="314"/>
      <c r="JUV27" s="314"/>
      <c r="JUW27" s="314"/>
      <c r="JUX27" s="314"/>
      <c r="JUY27" s="314"/>
      <c r="JUZ27" s="314"/>
      <c r="JVA27" s="314"/>
      <c r="JVB27" s="314"/>
      <c r="JVC27" s="5"/>
      <c r="JVD27" s="5"/>
      <c r="JVE27" s="5"/>
      <c r="JVF27" s="5"/>
      <c r="JVG27" s="5"/>
      <c r="JVH27" s="5"/>
      <c r="JVI27" s="5"/>
      <c r="JVJ27" s="5"/>
      <c r="JVK27" s="5"/>
      <c r="JVL27" s="376"/>
      <c r="JVM27" s="386"/>
      <c r="JVN27" s="386"/>
      <c r="JVO27" s="312"/>
      <c r="JVP27" s="381"/>
      <c r="JVQ27" s="382"/>
      <c r="JVR27" s="315"/>
      <c r="JVS27" s="68"/>
      <c r="JVT27" s="291"/>
      <c r="JVU27" s="68"/>
      <c r="JVV27" s="68"/>
      <c r="JVW27" s="68"/>
      <c r="JVX27" s="112"/>
      <c r="JVY27" s="112"/>
      <c r="JVZ27" s="112"/>
      <c r="JWW27" s="5"/>
      <c r="JWX27" s="5"/>
      <c r="JWY27" s="5"/>
      <c r="JWZ27" s="314"/>
      <c r="JXA27" s="314"/>
      <c r="JXB27" s="314"/>
      <c r="JXC27" s="314"/>
      <c r="JXD27" s="314"/>
      <c r="JXE27" s="314"/>
      <c r="JXF27" s="314"/>
      <c r="JXG27" s="314"/>
      <c r="JXH27" s="314"/>
      <c r="JXI27" s="314"/>
      <c r="JXJ27" s="314"/>
      <c r="JXK27" s="5"/>
      <c r="JXL27" s="5"/>
      <c r="JXM27" s="5"/>
      <c r="JXN27" s="5"/>
      <c r="JXO27" s="5"/>
      <c r="JXP27" s="5"/>
      <c r="JXQ27" s="5"/>
      <c r="JXR27" s="5"/>
      <c r="JXS27" s="5"/>
      <c r="JXT27" s="376"/>
      <c r="JXU27" s="386"/>
      <c r="JXV27" s="386"/>
      <c r="JXW27" s="312"/>
      <c r="JXX27" s="381"/>
      <c r="JXY27" s="382"/>
      <c r="JXZ27" s="315"/>
      <c r="JYA27" s="68"/>
      <c r="JYB27" s="291"/>
      <c r="JYC27" s="68"/>
      <c r="JYD27" s="68"/>
      <c r="JYE27" s="68"/>
      <c r="JYF27" s="112"/>
      <c r="JYG27" s="112"/>
      <c r="JYH27" s="112"/>
      <c r="JZE27" s="5"/>
      <c r="JZF27" s="5"/>
      <c r="JZG27" s="5"/>
      <c r="JZH27" s="314"/>
      <c r="JZI27" s="314"/>
      <c r="JZJ27" s="314"/>
      <c r="JZK27" s="314"/>
      <c r="JZL27" s="314"/>
      <c r="JZM27" s="314"/>
      <c r="JZN27" s="314"/>
      <c r="JZO27" s="314"/>
      <c r="JZP27" s="314"/>
      <c r="JZQ27" s="314"/>
      <c r="JZR27" s="314"/>
      <c r="JZS27" s="5"/>
      <c r="JZT27" s="5"/>
      <c r="JZU27" s="5"/>
      <c r="JZV27" s="5"/>
      <c r="JZW27" s="5"/>
      <c r="JZX27" s="5"/>
      <c r="JZY27" s="5"/>
      <c r="JZZ27" s="5"/>
      <c r="KAA27" s="5"/>
      <c r="KAB27" s="376"/>
      <c r="KAC27" s="386"/>
      <c r="KAD27" s="386"/>
      <c r="KAE27" s="312"/>
      <c r="KAF27" s="381"/>
      <c r="KAG27" s="382"/>
      <c r="KAH27" s="315"/>
      <c r="KAI27" s="68"/>
      <c r="KAJ27" s="291"/>
      <c r="KAK27" s="68"/>
      <c r="KAL27" s="68"/>
      <c r="KAM27" s="68"/>
      <c r="KAN27" s="112"/>
      <c r="KAO27" s="112"/>
      <c r="KAP27" s="112"/>
      <c r="KBM27" s="5"/>
      <c r="KBN27" s="5"/>
      <c r="KBO27" s="5"/>
      <c r="KBP27" s="314"/>
      <c r="KBQ27" s="314"/>
      <c r="KBR27" s="314"/>
      <c r="KBS27" s="314"/>
      <c r="KBT27" s="314"/>
      <c r="KBU27" s="314"/>
      <c r="KBV27" s="314"/>
      <c r="KBW27" s="314"/>
      <c r="KBX27" s="314"/>
      <c r="KBY27" s="314"/>
      <c r="KBZ27" s="314"/>
      <c r="KCA27" s="5"/>
      <c r="KCB27" s="5"/>
      <c r="KCC27" s="5"/>
      <c r="KCD27" s="5"/>
      <c r="KCE27" s="5"/>
      <c r="KCF27" s="5"/>
      <c r="KCG27" s="5"/>
      <c r="KCH27" s="5"/>
      <c r="KCI27" s="5"/>
      <c r="KCJ27" s="376"/>
      <c r="KCK27" s="386"/>
      <c r="KCL27" s="386"/>
      <c r="KCM27" s="312"/>
      <c r="KCN27" s="381"/>
      <c r="KCO27" s="382"/>
      <c r="KCP27" s="315"/>
      <c r="KCQ27" s="68"/>
      <c r="KCR27" s="291"/>
      <c r="KCS27" s="68"/>
      <c r="KCT27" s="68"/>
      <c r="KCU27" s="68"/>
      <c r="KCV27" s="112"/>
      <c r="KCW27" s="112"/>
      <c r="KCX27" s="112"/>
      <c r="KDU27" s="5"/>
      <c r="KDV27" s="5"/>
      <c r="KDW27" s="5"/>
      <c r="KDX27" s="314"/>
      <c r="KDY27" s="314"/>
      <c r="KDZ27" s="314"/>
      <c r="KEA27" s="314"/>
      <c r="KEB27" s="314"/>
      <c r="KEC27" s="314"/>
      <c r="KED27" s="314"/>
      <c r="KEE27" s="314"/>
      <c r="KEF27" s="314"/>
      <c r="KEG27" s="314"/>
      <c r="KEH27" s="314"/>
      <c r="KEI27" s="5"/>
      <c r="KEJ27" s="5"/>
      <c r="KEK27" s="5"/>
      <c r="KEL27" s="5"/>
      <c r="KEM27" s="5"/>
      <c r="KEN27" s="5"/>
      <c r="KEO27" s="5"/>
      <c r="KEP27" s="5"/>
      <c r="KEQ27" s="5"/>
      <c r="KER27" s="376"/>
      <c r="KES27" s="386"/>
      <c r="KET27" s="386"/>
      <c r="KEU27" s="312"/>
      <c r="KEV27" s="381"/>
      <c r="KEW27" s="382"/>
      <c r="KEX27" s="315"/>
      <c r="KEY27" s="68"/>
      <c r="KEZ27" s="291"/>
      <c r="KFA27" s="68"/>
      <c r="KFB27" s="68"/>
      <c r="KFC27" s="68"/>
      <c r="KFD27" s="112"/>
      <c r="KFE27" s="112"/>
      <c r="KFF27" s="112"/>
      <c r="KGC27" s="5"/>
      <c r="KGD27" s="5"/>
      <c r="KGE27" s="5"/>
      <c r="KGF27" s="314"/>
      <c r="KGG27" s="314"/>
      <c r="KGH27" s="314"/>
      <c r="KGI27" s="314"/>
      <c r="KGJ27" s="314"/>
      <c r="KGK27" s="314"/>
      <c r="KGL27" s="314"/>
      <c r="KGM27" s="314"/>
      <c r="KGN27" s="314"/>
      <c r="KGO27" s="314"/>
      <c r="KGP27" s="314"/>
      <c r="KGQ27" s="5"/>
      <c r="KGR27" s="5"/>
      <c r="KGS27" s="5"/>
      <c r="KGT27" s="5"/>
      <c r="KGU27" s="5"/>
      <c r="KGV27" s="5"/>
      <c r="KGW27" s="5"/>
      <c r="KGX27" s="5"/>
      <c r="KGY27" s="5"/>
      <c r="KGZ27" s="376"/>
      <c r="KHA27" s="386"/>
      <c r="KHB27" s="386"/>
      <c r="KHC27" s="312"/>
      <c r="KHD27" s="381"/>
      <c r="KHE27" s="382"/>
      <c r="KHF27" s="315"/>
      <c r="KHG27" s="68"/>
      <c r="KHH27" s="291"/>
      <c r="KHI27" s="68"/>
      <c r="KHJ27" s="68"/>
      <c r="KHK27" s="68"/>
      <c r="KHL27" s="112"/>
      <c r="KHM27" s="112"/>
      <c r="KHN27" s="112"/>
      <c r="KIK27" s="5"/>
      <c r="KIL27" s="5"/>
      <c r="KIM27" s="5"/>
      <c r="KIN27" s="314"/>
      <c r="KIO27" s="314"/>
      <c r="KIP27" s="314"/>
      <c r="KIQ27" s="314"/>
      <c r="KIR27" s="314"/>
      <c r="KIS27" s="314"/>
      <c r="KIT27" s="314"/>
      <c r="KIU27" s="314"/>
      <c r="KIV27" s="314"/>
      <c r="KIW27" s="314"/>
      <c r="KIX27" s="314"/>
      <c r="KIY27" s="5"/>
      <c r="KIZ27" s="5"/>
      <c r="KJA27" s="5"/>
      <c r="KJB27" s="5"/>
      <c r="KJC27" s="5"/>
      <c r="KJD27" s="5"/>
      <c r="KJE27" s="5"/>
      <c r="KJF27" s="5"/>
      <c r="KJG27" s="5"/>
      <c r="KJH27" s="376"/>
      <c r="KJI27" s="386"/>
      <c r="KJJ27" s="386"/>
      <c r="KJK27" s="312"/>
      <c r="KJL27" s="381"/>
      <c r="KJM27" s="382"/>
      <c r="KJN27" s="315"/>
      <c r="KJO27" s="68"/>
      <c r="KJP27" s="291"/>
      <c r="KJQ27" s="68"/>
      <c r="KJR27" s="68"/>
      <c r="KJS27" s="68"/>
      <c r="KJT27" s="112"/>
      <c r="KJU27" s="112"/>
      <c r="KJV27" s="112"/>
      <c r="KKS27" s="5"/>
      <c r="KKT27" s="5"/>
      <c r="KKU27" s="5"/>
      <c r="KKV27" s="314"/>
      <c r="KKW27" s="314"/>
      <c r="KKX27" s="314"/>
      <c r="KKY27" s="314"/>
      <c r="KKZ27" s="314"/>
      <c r="KLA27" s="314"/>
      <c r="KLB27" s="314"/>
      <c r="KLC27" s="314"/>
      <c r="KLD27" s="314"/>
      <c r="KLE27" s="314"/>
      <c r="KLF27" s="314"/>
      <c r="KLG27" s="5"/>
      <c r="KLH27" s="5"/>
      <c r="KLI27" s="5"/>
      <c r="KLJ27" s="5"/>
      <c r="KLK27" s="5"/>
      <c r="KLL27" s="5"/>
      <c r="KLM27" s="5"/>
      <c r="KLN27" s="5"/>
      <c r="KLO27" s="5"/>
      <c r="KLP27" s="376"/>
      <c r="KLQ27" s="386"/>
      <c r="KLR27" s="386"/>
      <c r="KLS27" s="312"/>
      <c r="KLT27" s="381"/>
      <c r="KLU27" s="382"/>
      <c r="KLV27" s="315"/>
      <c r="KLW27" s="68"/>
      <c r="KLX27" s="291"/>
      <c r="KLY27" s="68"/>
      <c r="KLZ27" s="68"/>
      <c r="KMA27" s="68"/>
      <c r="KMB27" s="112"/>
      <c r="KMC27" s="112"/>
      <c r="KMD27" s="112"/>
      <c r="KNA27" s="5"/>
      <c r="KNB27" s="5"/>
      <c r="KNC27" s="5"/>
      <c r="KND27" s="314"/>
      <c r="KNE27" s="314"/>
      <c r="KNF27" s="314"/>
      <c r="KNG27" s="314"/>
      <c r="KNH27" s="314"/>
      <c r="KNI27" s="314"/>
      <c r="KNJ27" s="314"/>
      <c r="KNK27" s="314"/>
      <c r="KNL27" s="314"/>
      <c r="KNM27" s="314"/>
      <c r="KNN27" s="314"/>
      <c r="KNO27" s="5"/>
      <c r="KNP27" s="5"/>
      <c r="KNQ27" s="5"/>
      <c r="KNR27" s="5"/>
      <c r="KNS27" s="5"/>
      <c r="KNT27" s="5"/>
      <c r="KNU27" s="5"/>
      <c r="KNV27" s="5"/>
      <c r="KNW27" s="5"/>
      <c r="KNX27" s="376"/>
      <c r="KNY27" s="386"/>
      <c r="KNZ27" s="386"/>
      <c r="KOA27" s="312"/>
      <c r="KOB27" s="381"/>
      <c r="KOC27" s="382"/>
      <c r="KOD27" s="315"/>
      <c r="KOE27" s="68"/>
      <c r="KOF27" s="291"/>
      <c r="KOG27" s="68"/>
      <c r="KOH27" s="68"/>
      <c r="KOI27" s="68"/>
      <c r="KOJ27" s="112"/>
      <c r="KOK27" s="112"/>
      <c r="KOL27" s="112"/>
      <c r="KPI27" s="5"/>
      <c r="KPJ27" s="5"/>
      <c r="KPK27" s="5"/>
      <c r="KPL27" s="314"/>
      <c r="KPM27" s="314"/>
      <c r="KPN27" s="314"/>
      <c r="KPO27" s="314"/>
      <c r="KPP27" s="314"/>
      <c r="KPQ27" s="314"/>
      <c r="KPR27" s="314"/>
      <c r="KPS27" s="314"/>
      <c r="KPT27" s="314"/>
      <c r="KPU27" s="314"/>
      <c r="KPV27" s="314"/>
      <c r="KPW27" s="5"/>
      <c r="KPX27" s="5"/>
      <c r="KPY27" s="5"/>
      <c r="KPZ27" s="5"/>
      <c r="KQA27" s="5"/>
      <c r="KQB27" s="5"/>
      <c r="KQC27" s="5"/>
      <c r="KQD27" s="5"/>
      <c r="KQE27" s="5"/>
      <c r="KQF27" s="376"/>
      <c r="KQG27" s="386"/>
      <c r="KQH27" s="386"/>
      <c r="KQI27" s="312"/>
      <c r="KQJ27" s="381"/>
      <c r="KQK27" s="382"/>
      <c r="KQL27" s="315"/>
      <c r="KQM27" s="68"/>
      <c r="KQN27" s="291"/>
      <c r="KQO27" s="68"/>
      <c r="KQP27" s="68"/>
      <c r="KQQ27" s="68"/>
      <c r="KQR27" s="112"/>
      <c r="KQS27" s="112"/>
      <c r="KQT27" s="112"/>
      <c r="KRQ27" s="5"/>
      <c r="KRR27" s="5"/>
      <c r="KRS27" s="5"/>
      <c r="KRT27" s="314"/>
      <c r="KRU27" s="314"/>
      <c r="KRV27" s="314"/>
      <c r="KRW27" s="314"/>
      <c r="KRX27" s="314"/>
      <c r="KRY27" s="314"/>
      <c r="KRZ27" s="314"/>
      <c r="KSA27" s="314"/>
      <c r="KSB27" s="314"/>
      <c r="KSC27" s="314"/>
      <c r="KSD27" s="314"/>
      <c r="KSE27" s="5"/>
      <c r="KSF27" s="5"/>
      <c r="KSG27" s="5"/>
      <c r="KSH27" s="5"/>
      <c r="KSI27" s="5"/>
      <c r="KSJ27" s="5"/>
      <c r="KSK27" s="5"/>
      <c r="KSL27" s="5"/>
      <c r="KSM27" s="5"/>
      <c r="KSN27" s="376"/>
      <c r="KSO27" s="386"/>
      <c r="KSP27" s="386"/>
      <c r="KSQ27" s="312"/>
      <c r="KSR27" s="381"/>
      <c r="KSS27" s="382"/>
      <c r="KST27" s="315"/>
      <c r="KSU27" s="68"/>
      <c r="KSV27" s="291"/>
      <c r="KSW27" s="68"/>
      <c r="KSX27" s="68"/>
      <c r="KSY27" s="68"/>
      <c r="KSZ27" s="112"/>
      <c r="KTA27" s="112"/>
      <c r="KTB27" s="112"/>
      <c r="KTY27" s="5"/>
      <c r="KTZ27" s="5"/>
      <c r="KUA27" s="5"/>
      <c r="KUB27" s="314"/>
      <c r="KUC27" s="314"/>
      <c r="KUD27" s="314"/>
      <c r="KUE27" s="314"/>
      <c r="KUF27" s="314"/>
      <c r="KUG27" s="314"/>
      <c r="KUH27" s="314"/>
      <c r="KUI27" s="314"/>
      <c r="KUJ27" s="314"/>
      <c r="KUK27" s="314"/>
      <c r="KUL27" s="314"/>
      <c r="KUM27" s="5"/>
      <c r="KUN27" s="5"/>
      <c r="KUO27" s="5"/>
      <c r="KUP27" s="5"/>
      <c r="KUQ27" s="5"/>
      <c r="KUR27" s="5"/>
      <c r="KUS27" s="5"/>
      <c r="KUT27" s="5"/>
      <c r="KUU27" s="5"/>
      <c r="KUV27" s="376"/>
      <c r="KUW27" s="386"/>
      <c r="KUX27" s="386"/>
      <c r="KUY27" s="312"/>
      <c r="KUZ27" s="381"/>
      <c r="KVA27" s="382"/>
      <c r="KVB27" s="315"/>
      <c r="KVC27" s="68"/>
      <c r="KVD27" s="291"/>
      <c r="KVE27" s="68"/>
      <c r="KVF27" s="68"/>
      <c r="KVG27" s="68"/>
      <c r="KVH27" s="112"/>
      <c r="KVI27" s="112"/>
      <c r="KVJ27" s="112"/>
      <c r="KWG27" s="5"/>
      <c r="KWH27" s="5"/>
      <c r="KWI27" s="5"/>
      <c r="KWJ27" s="314"/>
      <c r="KWK27" s="314"/>
      <c r="KWL27" s="314"/>
      <c r="KWM27" s="314"/>
      <c r="KWN27" s="314"/>
      <c r="KWO27" s="314"/>
      <c r="KWP27" s="314"/>
      <c r="KWQ27" s="314"/>
      <c r="KWR27" s="314"/>
      <c r="KWS27" s="314"/>
      <c r="KWT27" s="314"/>
      <c r="KWU27" s="5"/>
      <c r="KWV27" s="5"/>
      <c r="KWW27" s="5"/>
      <c r="KWX27" s="5"/>
      <c r="KWY27" s="5"/>
      <c r="KWZ27" s="5"/>
      <c r="KXA27" s="5"/>
      <c r="KXB27" s="5"/>
      <c r="KXC27" s="5"/>
      <c r="KXD27" s="376"/>
      <c r="KXE27" s="386"/>
      <c r="KXF27" s="386"/>
      <c r="KXG27" s="312"/>
      <c r="KXH27" s="381"/>
      <c r="KXI27" s="382"/>
      <c r="KXJ27" s="315"/>
      <c r="KXK27" s="68"/>
      <c r="KXL27" s="291"/>
      <c r="KXM27" s="68"/>
      <c r="KXN27" s="68"/>
      <c r="KXO27" s="68"/>
      <c r="KXP27" s="112"/>
      <c r="KXQ27" s="112"/>
      <c r="KXR27" s="112"/>
      <c r="KYO27" s="5"/>
      <c r="KYP27" s="5"/>
      <c r="KYQ27" s="5"/>
      <c r="KYR27" s="314"/>
      <c r="KYS27" s="314"/>
      <c r="KYT27" s="314"/>
      <c r="KYU27" s="314"/>
      <c r="KYV27" s="314"/>
      <c r="KYW27" s="314"/>
      <c r="KYX27" s="314"/>
      <c r="KYY27" s="314"/>
      <c r="KYZ27" s="314"/>
      <c r="KZA27" s="314"/>
      <c r="KZB27" s="314"/>
      <c r="KZC27" s="5"/>
      <c r="KZD27" s="5"/>
      <c r="KZE27" s="5"/>
      <c r="KZF27" s="5"/>
      <c r="KZG27" s="5"/>
      <c r="KZH27" s="5"/>
      <c r="KZI27" s="5"/>
      <c r="KZJ27" s="5"/>
      <c r="KZK27" s="5"/>
      <c r="KZL27" s="376"/>
      <c r="KZM27" s="386"/>
      <c r="KZN27" s="386"/>
      <c r="KZO27" s="312"/>
      <c r="KZP27" s="381"/>
      <c r="KZQ27" s="382"/>
      <c r="KZR27" s="315"/>
      <c r="KZS27" s="68"/>
      <c r="KZT27" s="291"/>
      <c r="KZU27" s="68"/>
      <c r="KZV27" s="68"/>
      <c r="KZW27" s="68"/>
      <c r="KZX27" s="112"/>
      <c r="KZY27" s="112"/>
      <c r="KZZ27" s="112"/>
      <c r="LAW27" s="5"/>
      <c r="LAX27" s="5"/>
      <c r="LAY27" s="5"/>
      <c r="LAZ27" s="314"/>
      <c r="LBA27" s="314"/>
      <c r="LBB27" s="314"/>
      <c r="LBC27" s="314"/>
      <c r="LBD27" s="314"/>
      <c r="LBE27" s="314"/>
      <c r="LBF27" s="314"/>
      <c r="LBG27" s="314"/>
      <c r="LBH27" s="314"/>
      <c r="LBI27" s="314"/>
      <c r="LBJ27" s="314"/>
      <c r="LBK27" s="5"/>
      <c r="LBL27" s="5"/>
      <c r="LBM27" s="5"/>
      <c r="LBN27" s="5"/>
      <c r="LBO27" s="5"/>
      <c r="LBP27" s="5"/>
      <c r="LBQ27" s="5"/>
      <c r="LBR27" s="5"/>
      <c r="LBS27" s="5"/>
      <c r="LBT27" s="376"/>
      <c r="LBU27" s="386"/>
      <c r="LBV27" s="386"/>
      <c r="LBW27" s="312"/>
      <c r="LBX27" s="381"/>
      <c r="LBY27" s="382"/>
      <c r="LBZ27" s="315"/>
      <c r="LCA27" s="68"/>
      <c r="LCB27" s="291"/>
      <c r="LCC27" s="68"/>
      <c r="LCD27" s="68"/>
      <c r="LCE27" s="68"/>
      <c r="LCF27" s="112"/>
      <c r="LCG27" s="112"/>
      <c r="LCH27" s="112"/>
      <c r="LDE27" s="5"/>
      <c r="LDF27" s="5"/>
      <c r="LDG27" s="5"/>
      <c r="LDH27" s="314"/>
      <c r="LDI27" s="314"/>
      <c r="LDJ27" s="314"/>
      <c r="LDK27" s="314"/>
      <c r="LDL27" s="314"/>
      <c r="LDM27" s="314"/>
      <c r="LDN27" s="314"/>
      <c r="LDO27" s="314"/>
      <c r="LDP27" s="314"/>
      <c r="LDQ27" s="314"/>
      <c r="LDR27" s="314"/>
      <c r="LDS27" s="5"/>
      <c r="LDT27" s="5"/>
      <c r="LDU27" s="5"/>
      <c r="LDV27" s="5"/>
      <c r="LDW27" s="5"/>
      <c r="LDX27" s="5"/>
      <c r="LDY27" s="5"/>
      <c r="LDZ27" s="5"/>
      <c r="LEA27" s="5"/>
      <c r="LEB27" s="376"/>
      <c r="LEC27" s="386"/>
      <c r="LED27" s="386"/>
      <c r="LEE27" s="312"/>
      <c r="LEF27" s="381"/>
      <c r="LEG27" s="382"/>
      <c r="LEH27" s="315"/>
      <c r="LEI27" s="68"/>
      <c r="LEJ27" s="291"/>
      <c r="LEK27" s="68"/>
      <c r="LEL27" s="68"/>
      <c r="LEM27" s="68"/>
      <c r="LEN27" s="112"/>
      <c r="LEO27" s="112"/>
      <c r="LEP27" s="112"/>
      <c r="LFM27" s="5"/>
      <c r="LFN27" s="5"/>
      <c r="LFO27" s="5"/>
      <c r="LFP27" s="314"/>
      <c r="LFQ27" s="314"/>
      <c r="LFR27" s="314"/>
      <c r="LFS27" s="314"/>
      <c r="LFT27" s="314"/>
      <c r="LFU27" s="314"/>
      <c r="LFV27" s="314"/>
      <c r="LFW27" s="314"/>
      <c r="LFX27" s="314"/>
      <c r="LFY27" s="314"/>
      <c r="LFZ27" s="314"/>
      <c r="LGA27" s="5"/>
      <c r="LGB27" s="5"/>
      <c r="LGC27" s="5"/>
      <c r="LGD27" s="5"/>
      <c r="LGE27" s="5"/>
      <c r="LGF27" s="5"/>
      <c r="LGG27" s="5"/>
      <c r="LGH27" s="5"/>
      <c r="LGI27" s="5"/>
      <c r="LGJ27" s="376"/>
      <c r="LGK27" s="386"/>
      <c r="LGL27" s="386"/>
      <c r="LGM27" s="312"/>
      <c r="LGN27" s="381"/>
      <c r="LGO27" s="382"/>
      <c r="LGP27" s="315"/>
      <c r="LGQ27" s="68"/>
      <c r="LGR27" s="291"/>
      <c r="LGS27" s="68"/>
      <c r="LGT27" s="68"/>
      <c r="LGU27" s="68"/>
      <c r="LGV27" s="112"/>
      <c r="LGW27" s="112"/>
      <c r="LGX27" s="112"/>
      <c r="LHU27" s="5"/>
      <c r="LHV27" s="5"/>
      <c r="LHW27" s="5"/>
      <c r="LHX27" s="314"/>
      <c r="LHY27" s="314"/>
      <c r="LHZ27" s="314"/>
      <c r="LIA27" s="314"/>
      <c r="LIB27" s="314"/>
      <c r="LIC27" s="314"/>
      <c r="LID27" s="314"/>
      <c r="LIE27" s="314"/>
      <c r="LIF27" s="314"/>
      <c r="LIG27" s="314"/>
      <c r="LIH27" s="314"/>
      <c r="LII27" s="5"/>
      <c r="LIJ27" s="5"/>
      <c r="LIK27" s="5"/>
      <c r="LIL27" s="5"/>
      <c r="LIM27" s="5"/>
      <c r="LIN27" s="5"/>
      <c r="LIO27" s="5"/>
      <c r="LIP27" s="5"/>
      <c r="LIQ27" s="5"/>
      <c r="LIR27" s="376"/>
      <c r="LIS27" s="386"/>
      <c r="LIT27" s="386"/>
      <c r="LIU27" s="312"/>
      <c r="LIV27" s="381"/>
      <c r="LIW27" s="382"/>
      <c r="LIX27" s="315"/>
      <c r="LIY27" s="68"/>
      <c r="LIZ27" s="291"/>
      <c r="LJA27" s="68"/>
      <c r="LJB27" s="68"/>
      <c r="LJC27" s="68"/>
      <c r="LJD27" s="112"/>
      <c r="LJE27" s="112"/>
      <c r="LJF27" s="112"/>
      <c r="LKC27" s="5"/>
      <c r="LKD27" s="5"/>
      <c r="LKE27" s="5"/>
      <c r="LKF27" s="314"/>
      <c r="LKG27" s="314"/>
      <c r="LKH27" s="314"/>
      <c r="LKI27" s="314"/>
      <c r="LKJ27" s="314"/>
      <c r="LKK27" s="314"/>
      <c r="LKL27" s="314"/>
      <c r="LKM27" s="314"/>
      <c r="LKN27" s="314"/>
      <c r="LKO27" s="314"/>
      <c r="LKP27" s="314"/>
      <c r="LKQ27" s="5"/>
      <c r="LKR27" s="5"/>
      <c r="LKS27" s="5"/>
      <c r="LKT27" s="5"/>
      <c r="LKU27" s="5"/>
      <c r="LKV27" s="5"/>
      <c r="LKW27" s="5"/>
      <c r="LKX27" s="5"/>
      <c r="LKY27" s="5"/>
      <c r="LKZ27" s="376"/>
      <c r="LLA27" s="386"/>
      <c r="LLB27" s="386"/>
      <c r="LLC27" s="312"/>
      <c r="LLD27" s="381"/>
      <c r="LLE27" s="382"/>
      <c r="LLF27" s="315"/>
      <c r="LLG27" s="68"/>
      <c r="LLH27" s="291"/>
      <c r="LLI27" s="68"/>
      <c r="LLJ27" s="68"/>
      <c r="LLK27" s="68"/>
      <c r="LLL27" s="112"/>
      <c r="LLM27" s="112"/>
      <c r="LLN27" s="112"/>
      <c r="LMK27" s="5"/>
      <c r="LML27" s="5"/>
      <c r="LMM27" s="5"/>
      <c r="LMN27" s="314"/>
      <c r="LMO27" s="314"/>
      <c r="LMP27" s="314"/>
      <c r="LMQ27" s="314"/>
      <c r="LMR27" s="314"/>
      <c r="LMS27" s="314"/>
      <c r="LMT27" s="314"/>
      <c r="LMU27" s="314"/>
      <c r="LMV27" s="314"/>
      <c r="LMW27" s="314"/>
      <c r="LMX27" s="314"/>
      <c r="LMY27" s="5"/>
      <c r="LMZ27" s="5"/>
      <c r="LNA27" s="5"/>
      <c r="LNB27" s="5"/>
      <c r="LNC27" s="5"/>
      <c r="LND27" s="5"/>
      <c r="LNE27" s="5"/>
      <c r="LNF27" s="5"/>
      <c r="LNG27" s="5"/>
      <c r="LNH27" s="376"/>
      <c r="LNI27" s="386"/>
      <c r="LNJ27" s="386"/>
      <c r="LNK27" s="312"/>
      <c r="LNL27" s="381"/>
      <c r="LNM27" s="382"/>
      <c r="LNN27" s="315"/>
      <c r="LNO27" s="68"/>
      <c r="LNP27" s="291"/>
      <c r="LNQ27" s="68"/>
      <c r="LNR27" s="68"/>
      <c r="LNS27" s="68"/>
      <c r="LNT27" s="112"/>
      <c r="LNU27" s="112"/>
      <c r="LNV27" s="112"/>
      <c r="LOS27" s="5"/>
      <c r="LOT27" s="5"/>
      <c r="LOU27" s="5"/>
      <c r="LOV27" s="314"/>
      <c r="LOW27" s="314"/>
      <c r="LOX27" s="314"/>
      <c r="LOY27" s="314"/>
      <c r="LOZ27" s="314"/>
      <c r="LPA27" s="314"/>
      <c r="LPB27" s="314"/>
      <c r="LPC27" s="314"/>
      <c r="LPD27" s="314"/>
      <c r="LPE27" s="314"/>
      <c r="LPF27" s="314"/>
      <c r="LPG27" s="5"/>
      <c r="LPH27" s="5"/>
      <c r="LPI27" s="5"/>
      <c r="LPJ27" s="5"/>
      <c r="LPK27" s="5"/>
      <c r="LPL27" s="5"/>
      <c r="LPM27" s="5"/>
      <c r="LPN27" s="5"/>
      <c r="LPO27" s="5"/>
      <c r="LPP27" s="376"/>
      <c r="LPQ27" s="386"/>
      <c r="LPR27" s="386"/>
      <c r="LPS27" s="312"/>
      <c r="LPT27" s="381"/>
      <c r="LPU27" s="382"/>
      <c r="LPV27" s="315"/>
      <c r="LPW27" s="68"/>
      <c r="LPX27" s="291"/>
      <c r="LPY27" s="68"/>
      <c r="LPZ27" s="68"/>
      <c r="LQA27" s="68"/>
      <c r="LQB27" s="112"/>
      <c r="LQC27" s="112"/>
      <c r="LQD27" s="112"/>
      <c r="LRA27" s="5"/>
      <c r="LRB27" s="5"/>
      <c r="LRC27" s="5"/>
      <c r="LRD27" s="314"/>
      <c r="LRE27" s="314"/>
      <c r="LRF27" s="314"/>
      <c r="LRG27" s="314"/>
      <c r="LRH27" s="314"/>
      <c r="LRI27" s="314"/>
      <c r="LRJ27" s="314"/>
      <c r="LRK27" s="314"/>
      <c r="LRL27" s="314"/>
      <c r="LRM27" s="314"/>
      <c r="LRN27" s="314"/>
      <c r="LRO27" s="5"/>
      <c r="LRP27" s="5"/>
      <c r="LRQ27" s="5"/>
      <c r="LRR27" s="5"/>
      <c r="LRS27" s="5"/>
      <c r="LRT27" s="5"/>
      <c r="LRU27" s="5"/>
      <c r="LRV27" s="5"/>
      <c r="LRW27" s="5"/>
      <c r="LRX27" s="376"/>
      <c r="LRY27" s="386"/>
      <c r="LRZ27" s="386"/>
      <c r="LSA27" s="312"/>
      <c r="LSB27" s="381"/>
      <c r="LSC27" s="382"/>
      <c r="LSD27" s="315"/>
      <c r="LSE27" s="68"/>
      <c r="LSF27" s="291"/>
      <c r="LSG27" s="68"/>
      <c r="LSH27" s="68"/>
      <c r="LSI27" s="68"/>
      <c r="LSJ27" s="112"/>
      <c r="LSK27" s="112"/>
      <c r="LSL27" s="112"/>
      <c r="LTI27" s="5"/>
      <c r="LTJ27" s="5"/>
      <c r="LTK27" s="5"/>
      <c r="LTL27" s="314"/>
      <c r="LTM27" s="314"/>
      <c r="LTN27" s="314"/>
      <c r="LTO27" s="314"/>
      <c r="LTP27" s="314"/>
      <c r="LTQ27" s="314"/>
      <c r="LTR27" s="314"/>
      <c r="LTS27" s="314"/>
      <c r="LTT27" s="314"/>
      <c r="LTU27" s="314"/>
      <c r="LTV27" s="314"/>
      <c r="LTW27" s="5"/>
      <c r="LTX27" s="5"/>
      <c r="LTY27" s="5"/>
      <c r="LTZ27" s="5"/>
      <c r="LUA27" s="5"/>
      <c r="LUB27" s="5"/>
      <c r="LUC27" s="5"/>
      <c r="LUD27" s="5"/>
      <c r="LUE27" s="5"/>
      <c r="LUF27" s="376"/>
      <c r="LUG27" s="386"/>
      <c r="LUH27" s="386"/>
      <c r="LUI27" s="312"/>
      <c r="LUJ27" s="381"/>
      <c r="LUK27" s="382"/>
      <c r="LUL27" s="315"/>
      <c r="LUM27" s="68"/>
      <c r="LUN27" s="291"/>
      <c r="LUO27" s="68"/>
      <c r="LUP27" s="68"/>
      <c r="LUQ27" s="68"/>
      <c r="LUR27" s="112"/>
      <c r="LUS27" s="112"/>
      <c r="LUT27" s="112"/>
      <c r="LVQ27" s="5"/>
      <c r="LVR27" s="5"/>
      <c r="LVS27" s="5"/>
      <c r="LVT27" s="314"/>
      <c r="LVU27" s="314"/>
      <c r="LVV27" s="314"/>
      <c r="LVW27" s="314"/>
      <c r="LVX27" s="314"/>
      <c r="LVY27" s="314"/>
      <c r="LVZ27" s="314"/>
      <c r="LWA27" s="314"/>
      <c r="LWB27" s="314"/>
      <c r="LWC27" s="314"/>
      <c r="LWD27" s="314"/>
      <c r="LWE27" s="5"/>
      <c r="LWF27" s="5"/>
      <c r="LWG27" s="5"/>
      <c r="LWH27" s="5"/>
      <c r="LWI27" s="5"/>
      <c r="LWJ27" s="5"/>
      <c r="LWK27" s="5"/>
      <c r="LWL27" s="5"/>
      <c r="LWM27" s="5"/>
      <c r="LWN27" s="376"/>
      <c r="LWO27" s="386"/>
      <c r="LWP27" s="386"/>
      <c r="LWQ27" s="312"/>
      <c r="LWR27" s="381"/>
      <c r="LWS27" s="382"/>
      <c r="LWT27" s="315"/>
      <c r="LWU27" s="68"/>
      <c r="LWV27" s="291"/>
      <c r="LWW27" s="68"/>
      <c r="LWX27" s="68"/>
      <c r="LWY27" s="68"/>
      <c r="LWZ27" s="112"/>
      <c r="LXA27" s="112"/>
      <c r="LXB27" s="112"/>
      <c r="LXY27" s="5"/>
      <c r="LXZ27" s="5"/>
      <c r="LYA27" s="5"/>
      <c r="LYB27" s="314"/>
      <c r="LYC27" s="314"/>
      <c r="LYD27" s="314"/>
      <c r="LYE27" s="314"/>
      <c r="LYF27" s="314"/>
      <c r="LYG27" s="314"/>
      <c r="LYH27" s="314"/>
      <c r="LYI27" s="314"/>
      <c r="LYJ27" s="314"/>
      <c r="LYK27" s="314"/>
      <c r="LYL27" s="314"/>
      <c r="LYM27" s="5"/>
      <c r="LYN27" s="5"/>
      <c r="LYO27" s="5"/>
      <c r="LYP27" s="5"/>
      <c r="LYQ27" s="5"/>
      <c r="LYR27" s="5"/>
      <c r="LYS27" s="5"/>
      <c r="LYT27" s="5"/>
      <c r="LYU27" s="5"/>
      <c r="LYV27" s="376"/>
      <c r="LYW27" s="386"/>
      <c r="LYX27" s="386"/>
      <c r="LYY27" s="312"/>
      <c r="LYZ27" s="381"/>
      <c r="LZA27" s="382"/>
      <c r="LZB27" s="315"/>
      <c r="LZC27" s="68"/>
      <c r="LZD27" s="291"/>
      <c r="LZE27" s="68"/>
      <c r="LZF27" s="68"/>
      <c r="LZG27" s="68"/>
      <c r="LZH27" s="112"/>
      <c r="LZI27" s="112"/>
      <c r="LZJ27" s="112"/>
      <c r="MAG27" s="5"/>
      <c r="MAH27" s="5"/>
      <c r="MAI27" s="5"/>
      <c r="MAJ27" s="314"/>
      <c r="MAK27" s="314"/>
      <c r="MAL27" s="314"/>
      <c r="MAM27" s="314"/>
      <c r="MAN27" s="314"/>
      <c r="MAO27" s="314"/>
      <c r="MAP27" s="314"/>
      <c r="MAQ27" s="314"/>
      <c r="MAR27" s="314"/>
      <c r="MAS27" s="314"/>
      <c r="MAT27" s="314"/>
      <c r="MAU27" s="5"/>
      <c r="MAV27" s="5"/>
      <c r="MAW27" s="5"/>
      <c r="MAX27" s="5"/>
      <c r="MAY27" s="5"/>
      <c r="MAZ27" s="5"/>
      <c r="MBA27" s="5"/>
      <c r="MBB27" s="5"/>
      <c r="MBC27" s="5"/>
      <c r="MBD27" s="376"/>
      <c r="MBE27" s="386"/>
      <c r="MBF27" s="386"/>
      <c r="MBG27" s="312"/>
      <c r="MBH27" s="381"/>
      <c r="MBI27" s="382"/>
      <c r="MBJ27" s="315"/>
      <c r="MBK27" s="68"/>
      <c r="MBL27" s="291"/>
      <c r="MBM27" s="68"/>
      <c r="MBN27" s="68"/>
      <c r="MBO27" s="68"/>
      <c r="MBP27" s="112"/>
      <c r="MBQ27" s="112"/>
      <c r="MBR27" s="112"/>
      <c r="MCO27" s="5"/>
      <c r="MCP27" s="5"/>
      <c r="MCQ27" s="5"/>
      <c r="MCR27" s="314"/>
      <c r="MCS27" s="314"/>
      <c r="MCT27" s="314"/>
      <c r="MCU27" s="314"/>
      <c r="MCV27" s="314"/>
      <c r="MCW27" s="314"/>
      <c r="MCX27" s="314"/>
      <c r="MCY27" s="314"/>
      <c r="MCZ27" s="314"/>
      <c r="MDA27" s="314"/>
      <c r="MDB27" s="314"/>
      <c r="MDC27" s="5"/>
      <c r="MDD27" s="5"/>
      <c r="MDE27" s="5"/>
      <c r="MDF27" s="5"/>
      <c r="MDG27" s="5"/>
      <c r="MDH27" s="5"/>
      <c r="MDI27" s="5"/>
      <c r="MDJ27" s="5"/>
      <c r="MDK27" s="5"/>
      <c r="MDL27" s="376"/>
      <c r="MDM27" s="386"/>
      <c r="MDN27" s="386"/>
      <c r="MDO27" s="312"/>
      <c r="MDP27" s="381"/>
      <c r="MDQ27" s="382"/>
      <c r="MDR27" s="315"/>
      <c r="MDS27" s="68"/>
      <c r="MDT27" s="291"/>
      <c r="MDU27" s="68"/>
      <c r="MDV27" s="68"/>
      <c r="MDW27" s="68"/>
      <c r="MDX27" s="112"/>
      <c r="MDY27" s="112"/>
      <c r="MDZ27" s="112"/>
      <c r="MEW27" s="5"/>
      <c r="MEX27" s="5"/>
      <c r="MEY27" s="5"/>
      <c r="MEZ27" s="314"/>
      <c r="MFA27" s="314"/>
      <c r="MFB27" s="314"/>
      <c r="MFC27" s="314"/>
      <c r="MFD27" s="314"/>
      <c r="MFE27" s="314"/>
      <c r="MFF27" s="314"/>
      <c r="MFG27" s="314"/>
      <c r="MFH27" s="314"/>
      <c r="MFI27" s="314"/>
      <c r="MFJ27" s="314"/>
      <c r="MFK27" s="5"/>
      <c r="MFL27" s="5"/>
      <c r="MFM27" s="5"/>
      <c r="MFN27" s="5"/>
      <c r="MFO27" s="5"/>
      <c r="MFP27" s="5"/>
      <c r="MFQ27" s="5"/>
      <c r="MFR27" s="5"/>
      <c r="MFS27" s="5"/>
      <c r="MFT27" s="376"/>
      <c r="MFU27" s="386"/>
      <c r="MFV27" s="386"/>
      <c r="MFW27" s="312"/>
      <c r="MFX27" s="381"/>
      <c r="MFY27" s="382"/>
      <c r="MFZ27" s="315"/>
      <c r="MGA27" s="68"/>
      <c r="MGB27" s="291"/>
      <c r="MGC27" s="68"/>
      <c r="MGD27" s="68"/>
      <c r="MGE27" s="68"/>
      <c r="MGF27" s="112"/>
      <c r="MGG27" s="112"/>
      <c r="MGH27" s="112"/>
      <c r="MHE27" s="5"/>
      <c r="MHF27" s="5"/>
      <c r="MHG27" s="5"/>
      <c r="MHH27" s="314"/>
      <c r="MHI27" s="314"/>
      <c r="MHJ27" s="314"/>
      <c r="MHK27" s="314"/>
      <c r="MHL27" s="314"/>
      <c r="MHM27" s="314"/>
      <c r="MHN27" s="314"/>
      <c r="MHO27" s="314"/>
      <c r="MHP27" s="314"/>
      <c r="MHQ27" s="314"/>
      <c r="MHR27" s="314"/>
      <c r="MHS27" s="5"/>
      <c r="MHT27" s="5"/>
      <c r="MHU27" s="5"/>
      <c r="MHV27" s="5"/>
      <c r="MHW27" s="5"/>
      <c r="MHX27" s="5"/>
      <c r="MHY27" s="5"/>
      <c r="MHZ27" s="5"/>
      <c r="MIA27" s="5"/>
      <c r="MIB27" s="376"/>
      <c r="MIC27" s="386"/>
      <c r="MID27" s="386"/>
      <c r="MIE27" s="312"/>
      <c r="MIF27" s="381"/>
      <c r="MIG27" s="382"/>
      <c r="MIH27" s="315"/>
      <c r="MII27" s="68"/>
      <c r="MIJ27" s="291"/>
      <c r="MIK27" s="68"/>
      <c r="MIL27" s="68"/>
      <c r="MIM27" s="68"/>
      <c r="MIN27" s="112"/>
      <c r="MIO27" s="112"/>
      <c r="MIP27" s="112"/>
      <c r="MJM27" s="5"/>
      <c r="MJN27" s="5"/>
      <c r="MJO27" s="5"/>
      <c r="MJP27" s="314"/>
      <c r="MJQ27" s="314"/>
      <c r="MJR27" s="314"/>
      <c r="MJS27" s="314"/>
      <c r="MJT27" s="314"/>
      <c r="MJU27" s="314"/>
      <c r="MJV27" s="314"/>
      <c r="MJW27" s="314"/>
      <c r="MJX27" s="314"/>
      <c r="MJY27" s="314"/>
      <c r="MJZ27" s="314"/>
      <c r="MKA27" s="5"/>
      <c r="MKB27" s="5"/>
      <c r="MKC27" s="5"/>
      <c r="MKD27" s="5"/>
      <c r="MKE27" s="5"/>
      <c r="MKF27" s="5"/>
      <c r="MKG27" s="5"/>
      <c r="MKH27" s="5"/>
      <c r="MKI27" s="5"/>
      <c r="MKJ27" s="376"/>
      <c r="MKK27" s="386"/>
      <c r="MKL27" s="386"/>
      <c r="MKM27" s="312"/>
      <c r="MKN27" s="381"/>
      <c r="MKO27" s="382"/>
      <c r="MKP27" s="315"/>
      <c r="MKQ27" s="68"/>
      <c r="MKR27" s="291"/>
      <c r="MKS27" s="68"/>
      <c r="MKT27" s="68"/>
      <c r="MKU27" s="68"/>
      <c r="MKV27" s="112"/>
      <c r="MKW27" s="112"/>
      <c r="MKX27" s="112"/>
      <c r="MLU27" s="5"/>
      <c r="MLV27" s="5"/>
      <c r="MLW27" s="5"/>
      <c r="MLX27" s="314"/>
      <c r="MLY27" s="314"/>
      <c r="MLZ27" s="314"/>
      <c r="MMA27" s="314"/>
      <c r="MMB27" s="314"/>
      <c r="MMC27" s="314"/>
      <c r="MMD27" s="314"/>
      <c r="MME27" s="314"/>
      <c r="MMF27" s="314"/>
      <c r="MMG27" s="314"/>
      <c r="MMH27" s="314"/>
      <c r="MMI27" s="5"/>
      <c r="MMJ27" s="5"/>
      <c r="MMK27" s="5"/>
      <c r="MML27" s="5"/>
      <c r="MMM27" s="5"/>
      <c r="MMN27" s="5"/>
      <c r="MMO27" s="5"/>
      <c r="MMP27" s="5"/>
      <c r="MMQ27" s="5"/>
      <c r="MMR27" s="376"/>
      <c r="MMS27" s="386"/>
      <c r="MMT27" s="386"/>
      <c r="MMU27" s="312"/>
      <c r="MMV27" s="381"/>
      <c r="MMW27" s="382"/>
      <c r="MMX27" s="315"/>
      <c r="MMY27" s="68"/>
      <c r="MMZ27" s="291"/>
      <c r="MNA27" s="68"/>
      <c r="MNB27" s="68"/>
      <c r="MNC27" s="68"/>
      <c r="MND27" s="112"/>
      <c r="MNE27" s="112"/>
      <c r="MNF27" s="112"/>
      <c r="MOC27" s="5"/>
      <c r="MOD27" s="5"/>
      <c r="MOE27" s="5"/>
      <c r="MOF27" s="314"/>
      <c r="MOG27" s="314"/>
      <c r="MOH27" s="314"/>
      <c r="MOI27" s="314"/>
      <c r="MOJ27" s="314"/>
      <c r="MOK27" s="314"/>
      <c r="MOL27" s="314"/>
      <c r="MOM27" s="314"/>
      <c r="MON27" s="314"/>
      <c r="MOO27" s="314"/>
      <c r="MOP27" s="314"/>
      <c r="MOQ27" s="5"/>
      <c r="MOR27" s="5"/>
      <c r="MOS27" s="5"/>
      <c r="MOT27" s="5"/>
      <c r="MOU27" s="5"/>
      <c r="MOV27" s="5"/>
      <c r="MOW27" s="5"/>
      <c r="MOX27" s="5"/>
      <c r="MOY27" s="5"/>
      <c r="MOZ27" s="376"/>
      <c r="MPA27" s="386"/>
      <c r="MPB27" s="386"/>
      <c r="MPC27" s="312"/>
      <c r="MPD27" s="381"/>
      <c r="MPE27" s="382"/>
      <c r="MPF27" s="315"/>
      <c r="MPG27" s="68"/>
      <c r="MPH27" s="291"/>
      <c r="MPI27" s="68"/>
      <c r="MPJ27" s="68"/>
      <c r="MPK27" s="68"/>
      <c r="MPL27" s="112"/>
      <c r="MPM27" s="112"/>
      <c r="MPN27" s="112"/>
      <c r="MQK27" s="5"/>
      <c r="MQL27" s="5"/>
      <c r="MQM27" s="5"/>
      <c r="MQN27" s="314"/>
      <c r="MQO27" s="314"/>
      <c r="MQP27" s="314"/>
      <c r="MQQ27" s="314"/>
      <c r="MQR27" s="314"/>
      <c r="MQS27" s="314"/>
      <c r="MQT27" s="314"/>
      <c r="MQU27" s="314"/>
      <c r="MQV27" s="314"/>
      <c r="MQW27" s="314"/>
      <c r="MQX27" s="314"/>
      <c r="MQY27" s="5"/>
      <c r="MQZ27" s="5"/>
      <c r="MRA27" s="5"/>
      <c r="MRB27" s="5"/>
      <c r="MRC27" s="5"/>
      <c r="MRD27" s="5"/>
      <c r="MRE27" s="5"/>
      <c r="MRF27" s="5"/>
      <c r="MRG27" s="5"/>
      <c r="MRH27" s="376"/>
      <c r="MRI27" s="386"/>
      <c r="MRJ27" s="386"/>
      <c r="MRK27" s="312"/>
      <c r="MRL27" s="381"/>
      <c r="MRM27" s="382"/>
      <c r="MRN27" s="315"/>
      <c r="MRO27" s="68"/>
      <c r="MRP27" s="291"/>
      <c r="MRQ27" s="68"/>
      <c r="MRR27" s="68"/>
      <c r="MRS27" s="68"/>
      <c r="MRT27" s="112"/>
      <c r="MRU27" s="112"/>
      <c r="MRV27" s="112"/>
      <c r="MSS27" s="5"/>
      <c r="MST27" s="5"/>
      <c r="MSU27" s="5"/>
      <c r="MSV27" s="314"/>
      <c r="MSW27" s="314"/>
      <c r="MSX27" s="314"/>
      <c r="MSY27" s="314"/>
      <c r="MSZ27" s="314"/>
      <c r="MTA27" s="314"/>
      <c r="MTB27" s="314"/>
      <c r="MTC27" s="314"/>
      <c r="MTD27" s="314"/>
      <c r="MTE27" s="314"/>
      <c r="MTF27" s="314"/>
      <c r="MTG27" s="5"/>
      <c r="MTH27" s="5"/>
      <c r="MTI27" s="5"/>
      <c r="MTJ27" s="5"/>
      <c r="MTK27" s="5"/>
      <c r="MTL27" s="5"/>
      <c r="MTM27" s="5"/>
      <c r="MTN27" s="5"/>
      <c r="MTO27" s="5"/>
      <c r="MTP27" s="376"/>
      <c r="MTQ27" s="386"/>
      <c r="MTR27" s="386"/>
      <c r="MTS27" s="312"/>
      <c r="MTT27" s="381"/>
      <c r="MTU27" s="382"/>
      <c r="MTV27" s="315"/>
      <c r="MTW27" s="68"/>
      <c r="MTX27" s="291"/>
      <c r="MTY27" s="68"/>
      <c r="MTZ27" s="68"/>
      <c r="MUA27" s="68"/>
      <c r="MUB27" s="112"/>
      <c r="MUC27" s="112"/>
      <c r="MUD27" s="112"/>
      <c r="MVA27" s="5"/>
      <c r="MVB27" s="5"/>
      <c r="MVC27" s="5"/>
      <c r="MVD27" s="314"/>
      <c r="MVE27" s="314"/>
      <c r="MVF27" s="314"/>
      <c r="MVG27" s="314"/>
      <c r="MVH27" s="314"/>
      <c r="MVI27" s="314"/>
      <c r="MVJ27" s="314"/>
      <c r="MVK27" s="314"/>
      <c r="MVL27" s="314"/>
      <c r="MVM27" s="314"/>
      <c r="MVN27" s="314"/>
      <c r="MVO27" s="5"/>
      <c r="MVP27" s="5"/>
      <c r="MVQ27" s="5"/>
      <c r="MVR27" s="5"/>
      <c r="MVS27" s="5"/>
      <c r="MVT27" s="5"/>
      <c r="MVU27" s="5"/>
      <c r="MVV27" s="5"/>
      <c r="MVW27" s="5"/>
      <c r="MVX27" s="376"/>
      <c r="MVY27" s="386"/>
      <c r="MVZ27" s="386"/>
      <c r="MWA27" s="312"/>
      <c r="MWB27" s="381"/>
      <c r="MWC27" s="382"/>
      <c r="MWD27" s="315"/>
      <c r="MWE27" s="68"/>
      <c r="MWF27" s="291"/>
      <c r="MWG27" s="68"/>
      <c r="MWH27" s="68"/>
      <c r="MWI27" s="68"/>
      <c r="MWJ27" s="112"/>
      <c r="MWK27" s="112"/>
      <c r="MWL27" s="112"/>
      <c r="MXI27" s="5"/>
      <c r="MXJ27" s="5"/>
      <c r="MXK27" s="5"/>
      <c r="MXL27" s="314"/>
      <c r="MXM27" s="314"/>
      <c r="MXN27" s="314"/>
      <c r="MXO27" s="314"/>
      <c r="MXP27" s="314"/>
      <c r="MXQ27" s="314"/>
      <c r="MXR27" s="314"/>
      <c r="MXS27" s="314"/>
      <c r="MXT27" s="314"/>
      <c r="MXU27" s="314"/>
      <c r="MXV27" s="314"/>
      <c r="MXW27" s="5"/>
      <c r="MXX27" s="5"/>
      <c r="MXY27" s="5"/>
      <c r="MXZ27" s="5"/>
      <c r="MYA27" s="5"/>
      <c r="MYB27" s="5"/>
      <c r="MYC27" s="5"/>
      <c r="MYD27" s="5"/>
      <c r="MYE27" s="5"/>
      <c r="MYF27" s="376"/>
      <c r="MYG27" s="386"/>
      <c r="MYH27" s="386"/>
      <c r="MYI27" s="312"/>
      <c r="MYJ27" s="381"/>
      <c r="MYK27" s="382"/>
      <c r="MYL27" s="315"/>
      <c r="MYM27" s="68"/>
      <c r="MYN27" s="291"/>
      <c r="MYO27" s="68"/>
      <c r="MYP27" s="68"/>
      <c r="MYQ27" s="68"/>
      <c r="MYR27" s="112"/>
      <c r="MYS27" s="112"/>
      <c r="MYT27" s="112"/>
      <c r="MZQ27" s="5"/>
      <c r="MZR27" s="5"/>
      <c r="MZS27" s="5"/>
      <c r="MZT27" s="314"/>
      <c r="MZU27" s="314"/>
      <c r="MZV27" s="314"/>
      <c r="MZW27" s="314"/>
      <c r="MZX27" s="314"/>
      <c r="MZY27" s="314"/>
      <c r="MZZ27" s="314"/>
      <c r="NAA27" s="314"/>
      <c r="NAB27" s="314"/>
      <c r="NAC27" s="314"/>
      <c r="NAD27" s="314"/>
      <c r="NAE27" s="5"/>
      <c r="NAF27" s="5"/>
      <c r="NAG27" s="5"/>
      <c r="NAH27" s="5"/>
      <c r="NAI27" s="5"/>
      <c r="NAJ27" s="5"/>
      <c r="NAK27" s="5"/>
      <c r="NAL27" s="5"/>
      <c r="NAM27" s="5"/>
      <c r="NAN27" s="376"/>
      <c r="NAO27" s="386"/>
      <c r="NAP27" s="386"/>
      <c r="NAQ27" s="312"/>
      <c r="NAR27" s="381"/>
      <c r="NAS27" s="382"/>
      <c r="NAT27" s="315"/>
      <c r="NAU27" s="68"/>
      <c r="NAV27" s="291"/>
      <c r="NAW27" s="68"/>
      <c r="NAX27" s="68"/>
      <c r="NAY27" s="68"/>
      <c r="NAZ27" s="112"/>
      <c r="NBA27" s="112"/>
      <c r="NBB27" s="112"/>
      <c r="NBY27" s="5"/>
      <c r="NBZ27" s="5"/>
      <c r="NCA27" s="5"/>
      <c r="NCB27" s="314"/>
      <c r="NCC27" s="314"/>
      <c r="NCD27" s="314"/>
      <c r="NCE27" s="314"/>
      <c r="NCF27" s="314"/>
      <c r="NCG27" s="314"/>
      <c r="NCH27" s="314"/>
      <c r="NCI27" s="314"/>
      <c r="NCJ27" s="314"/>
      <c r="NCK27" s="314"/>
      <c r="NCL27" s="314"/>
      <c r="NCM27" s="5"/>
      <c r="NCN27" s="5"/>
      <c r="NCO27" s="5"/>
      <c r="NCP27" s="5"/>
      <c r="NCQ27" s="5"/>
      <c r="NCR27" s="5"/>
      <c r="NCS27" s="5"/>
      <c r="NCT27" s="5"/>
      <c r="NCU27" s="5"/>
      <c r="NCV27" s="376"/>
      <c r="NCW27" s="386"/>
      <c r="NCX27" s="386"/>
      <c r="NCY27" s="312"/>
      <c r="NCZ27" s="381"/>
      <c r="NDA27" s="382"/>
      <c r="NDB27" s="315"/>
      <c r="NDC27" s="68"/>
      <c r="NDD27" s="291"/>
      <c r="NDE27" s="68"/>
      <c r="NDF27" s="68"/>
      <c r="NDG27" s="68"/>
      <c r="NDH27" s="112"/>
      <c r="NDI27" s="112"/>
      <c r="NDJ27" s="112"/>
      <c r="NEG27" s="5"/>
      <c r="NEH27" s="5"/>
      <c r="NEI27" s="5"/>
      <c r="NEJ27" s="314"/>
      <c r="NEK27" s="314"/>
      <c r="NEL27" s="314"/>
      <c r="NEM27" s="314"/>
      <c r="NEN27" s="314"/>
      <c r="NEO27" s="314"/>
      <c r="NEP27" s="314"/>
      <c r="NEQ27" s="314"/>
      <c r="NER27" s="314"/>
      <c r="NES27" s="314"/>
      <c r="NET27" s="314"/>
      <c r="NEU27" s="5"/>
      <c r="NEV27" s="5"/>
      <c r="NEW27" s="5"/>
      <c r="NEX27" s="5"/>
      <c r="NEY27" s="5"/>
      <c r="NEZ27" s="5"/>
      <c r="NFA27" s="5"/>
      <c r="NFB27" s="5"/>
      <c r="NFC27" s="5"/>
      <c r="NFD27" s="376"/>
      <c r="NFE27" s="386"/>
      <c r="NFF27" s="386"/>
      <c r="NFG27" s="312"/>
      <c r="NFH27" s="381"/>
      <c r="NFI27" s="382"/>
      <c r="NFJ27" s="315"/>
      <c r="NFK27" s="68"/>
      <c r="NFL27" s="291"/>
      <c r="NFM27" s="68"/>
      <c r="NFN27" s="68"/>
      <c r="NFO27" s="68"/>
      <c r="NFP27" s="112"/>
      <c r="NFQ27" s="112"/>
      <c r="NFR27" s="112"/>
      <c r="NGO27" s="5"/>
      <c r="NGP27" s="5"/>
      <c r="NGQ27" s="5"/>
      <c r="NGR27" s="314"/>
      <c r="NGS27" s="314"/>
      <c r="NGT27" s="314"/>
      <c r="NGU27" s="314"/>
      <c r="NGV27" s="314"/>
      <c r="NGW27" s="314"/>
      <c r="NGX27" s="314"/>
      <c r="NGY27" s="314"/>
      <c r="NGZ27" s="314"/>
      <c r="NHA27" s="314"/>
      <c r="NHB27" s="314"/>
      <c r="NHC27" s="5"/>
      <c r="NHD27" s="5"/>
      <c r="NHE27" s="5"/>
      <c r="NHF27" s="5"/>
      <c r="NHG27" s="5"/>
      <c r="NHH27" s="5"/>
      <c r="NHI27" s="5"/>
      <c r="NHJ27" s="5"/>
      <c r="NHK27" s="5"/>
      <c r="NHL27" s="376"/>
      <c r="NHM27" s="386"/>
      <c r="NHN27" s="386"/>
      <c r="NHO27" s="312"/>
      <c r="NHP27" s="381"/>
      <c r="NHQ27" s="382"/>
      <c r="NHR27" s="315"/>
      <c r="NHS27" s="68"/>
      <c r="NHT27" s="291"/>
      <c r="NHU27" s="68"/>
      <c r="NHV27" s="68"/>
      <c r="NHW27" s="68"/>
      <c r="NHX27" s="112"/>
      <c r="NHY27" s="112"/>
      <c r="NHZ27" s="112"/>
      <c r="NIW27" s="5"/>
      <c r="NIX27" s="5"/>
      <c r="NIY27" s="5"/>
      <c r="NIZ27" s="314"/>
      <c r="NJA27" s="314"/>
      <c r="NJB27" s="314"/>
      <c r="NJC27" s="314"/>
      <c r="NJD27" s="314"/>
      <c r="NJE27" s="314"/>
      <c r="NJF27" s="314"/>
      <c r="NJG27" s="314"/>
      <c r="NJH27" s="314"/>
      <c r="NJI27" s="314"/>
      <c r="NJJ27" s="314"/>
      <c r="NJK27" s="5"/>
      <c r="NJL27" s="5"/>
      <c r="NJM27" s="5"/>
      <c r="NJN27" s="5"/>
      <c r="NJO27" s="5"/>
      <c r="NJP27" s="5"/>
      <c r="NJQ27" s="5"/>
      <c r="NJR27" s="5"/>
      <c r="NJS27" s="5"/>
      <c r="NJT27" s="376"/>
      <c r="NJU27" s="386"/>
      <c r="NJV27" s="386"/>
      <c r="NJW27" s="312"/>
      <c r="NJX27" s="381"/>
      <c r="NJY27" s="382"/>
      <c r="NJZ27" s="315"/>
      <c r="NKA27" s="68"/>
      <c r="NKB27" s="291"/>
      <c r="NKC27" s="68"/>
      <c r="NKD27" s="68"/>
      <c r="NKE27" s="68"/>
      <c r="NKF27" s="112"/>
      <c r="NKG27" s="112"/>
      <c r="NKH27" s="112"/>
      <c r="NLE27" s="5"/>
      <c r="NLF27" s="5"/>
      <c r="NLG27" s="5"/>
      <c r="NLH27" s="314"/>
      <c r="NLI27" s="314"/>
      <c r="NLJ27" s="314"/>
      <c r="NLK27" s="314"/>
      <c r="NLL27" s="314"/>
      <c r="NLM27" s="314"/>
      <c r="NLN27" s="314"/>
      <c r="NLO27" s="314"/>
      <c r="NLP27" s="314"/>
      <c r="NLQ27" s="314"/>
      <c r="NLR27" s="314"/>
      <c r="NLS27" s="5"/>
      <c r="NLT27" s="5"/>
      <c r="NLU27" s="5"/>
      <c r="NLV27" s="5"/>
      <c r="NLW27" s="5"/>
      <c r="NLX27" s="5"/>
      <c r="NLY27" s="5"/>
      <c r="NLZ27" s="5"/>
      <c r="NMA27" s="5"/>
      <c r="NMB27" s="376"/>
      <c r="NMC27" s="386"/>
      <c r="NMD27" s="386"/>
      <c r="NME27" s="312"/>
      <c r="NMF27" s="381"/>
      <c r="NMG27" s="382"/>
      <c r="NMH27" s="315"/>
      <c r="NMI27" s="68"/>
      <c r="NMJ27" s="291"/>
      <c r="NMK27" s="68"/>
      <c r="NML27" s="68"/>
      <c r="NMM27" s="68"/>
      <c r="NMN27" s="112"/>
      <c r="NMO27" s="112"/>
      <c r="NMP27" s="112"/>
      <c r="NNM27" s="5"/>
      <c r="NNN27" s="5"/>
      <c r="NNO27" s="5"/>
      <c r="NNP27" s="314"/>
      <c r="NNQ27" s="314"/>
      <c r="NNR27" s="314"/>
      <c r="NNS27" s="314"/>
      <c r="NNT27" s="314"/>
      <c r="NNU27" s="314"/>
      <c r="NNV27" s="314"/>
      <c r="NNW27" s="314"/>
      <c r="NNX27" s="314"/>
      <c r="NNY27" s="314"/>
      <c r="NNZ27" s="314"/>
      <c r="NOA27" s="5"/>
      <c r="NOB27" s="5"/>
      <c r="NOC27" s="5"/>
      <c r="NOD27" s="5"/>
      <c r="NOE27" s="5"/>
      <c r="NOF27" s="5"/>
      <c r="NOG27" s="5"/>
      <c r="NOH27" s="5"/>
      <c r="NOI27" s="5"/>
      <c r="NOJ27" s="376"/>
      <c r="NOK27" s="386"/>
      <c r="NOL27" s="386"/>
      <c r="NOM27" s="312"/>
      <c r="NON27" s="381"/>
      <c r="NOO27" s="382"/>
      <c r="NOP27" s="315"/>
      <c r="NOQ27" s="68"/>
      <c r="NOR27" s="291"/>
      <c r="NOS27" s="68"/>
      <c r="NOT27" s="68"/>
      <c r="NOU27" s="68"/>
      <c r="NOV27" s="112"/>
      <c r="NOW27" s="112"/>
      <c r="NOX27" s="112"/>
      <c r="NPU27" s="5"/>
      <c r="NPV27" s="5"/>
      <c r="NPW27" s="5"/>
      <c r="NPX27" s="314"/>
      <c r="NPY27" s="314"/>
      <c r="NPZ27" s="314"/>
      <c r="NQA27" s="314"/>
      <c r="NQB27" s="314"/>
      <c r="NQC27" s="314"/>
      <c r="NQD27" s="314"/>
      <c r="NQE27" s="314"/>
      <c r="NQF27" s="314"/>
      <c r="NQG27" s="314"/>
      <c r="NQH27" s="314"/>
      <c r="NQI27" s="5"/>
      <c r="NQJ27" s="5"/>
      <c r="NQK27" s="5"/>
      <c r="NQL27" s="5"/>
      <c r="NQM27" s="5"/>
      <c r="NQN27" s="5"/>
      <c r="NQO27" s="5"/>
      <c r="NQP27" s="5"/>
      <c r="NQQ27" s="5"/>
      <c r="NQR27" s="376"/>
      <c r="NQS27" s="386"/>
      <c r="NQT27" s="386"/>
      <c r="NQU27" s="312"/>
      <c r="NQV27" s="381"/>
      <c r="NQW27" s="382"/>
      <c r="NQX27" s="315"/>
      <c r="NQY27" s="68"/>
      <c r="NQZ27" s="291"/>
      <c r="NRA27" s="68"/>
      <c r="NRB27" s="68"/>
      <c r="NRC27" s="68"/>
      <c r="NRD27" s="112"/>
      <c r="NRE27" s="112"/>
      <c r="NRF27" s="112"/>
      <c r="NSC27" s="5"/>
      <c r="NSD27" s="5"/>
      <c r="NSE27" s="5"/>
      <c r="NSF27" s="314"/>
      <c r="NSG27" s="314"/>
      <c r="NSH27" s="314"/>
      <c r="NSI27" s="314"/>
      <c r="NSJ27" s="314"/>
      <c r="NSK27" s="314"/>
      <c r="NSL27" s="314"/>
      <c r="NSM27" s="314"/>
      <c r="NSN27" s="314"/>
      <c r="NSO27" s="314"/>
      <c r="NSP27" s="314"/>
      <c r="NSQ27" s="5"/>
      <c r="NSR27" s="5"/>
      <c r="NSS27" s="5"/>
      <c r="NST27" s="5"/>
      <c r="NSU27" s="5"/>
      <c r="NSV27" s="5"/>
      <c r="NSW27" s="5"/>
      <c r="NSX27" s="5"/>
      <c r="NSY27" s="5"/>
      <c r="NSZ27" s="376"/>
      <c r="NTA27" s="386"/>
      <c r="NTB27" s="386"/>
      <c r="NTC27" s="312"/>
      <c r="NTD27" s="381"/>
      <c r="NTE27" s="382"/>
      <c r="NTF27" s="315"/>
      <c r="NTG27" s="68"/>
      <c r="NTH27" s="291"/>
      <c r="NTI27" s="68"/>
      <c r="NTJ27" s="68"/>
      <c r="NTK27" s="68"/>
      <c r="NTL27" s="112"/>
      <c r="NTM27" s="112"/>
      <c r="NTN27" s="112"/>
      <c r="NUK27" s="5"/>
      <c r="NUL27" s="5"/>
      <c r="NUM27" s="5"/>
      <c r="NUN27" s="314"/>
      <c r="NUO27" s="314"/>
      <c r="NUP27" s="314"/>
      <c r="NUQ27" s="314"/>
      <c r="NUR27" s="314"/>
      <c r="NUS27" s="314"/>
      <c r="NUT27" s="314"/>
      <c r="NUU27" s="314"/>
      <c r="NUV27" s="314"/>
      <c r="NUW27" s="314"/>
      <c r="NUX27" s="314"/>
      <c r="NUY27" s="5"/>
      <c r="NUZ27" s="5"/>
      <c r="NVA27" s="5"/>
      <c r="NVB27" s="5"/>
      <c r="NVC27" s="5"/>
      <c r="NVD27" s="5"/>
      <c r="NVE27" s="5"/>
      <c r="NVF27" s="5"/>
      <c r="NVG27" s="5"/>
      <c r="NVH27" s="376"/>
      <c r="NVI27" s="386"/>
      <c r="NVJ27" s="386"/>
      <c r="NVK27" s="312"/>
      <c r="NVL27" s="381"/>
      <c r="NVM27" s="382"/>
      <c r="NVN27" s="315"/>
      <c r="NVO27" s="68"/>
      <c r="NVP27" s="291"/>
      <c r="NVQ27" s="68"/>
      <c r="NVR27" s="68"/>
      <c r="NVS27" s="68"/>
      <c r="NVT27" s="112"/>
      <c r="NVU27" s="112"/>
      <c r="NVV27" s="112"/>
      <c r="NWS27" s="5"/>
      <c r="NWT27" s="5"/>
      <c r="NWU27" s="5"/>
      <c r="NWV27" s="314"/>
      <c r="NWW27" s="314"/>
      <c r="NWX27" s="314"/>
      <c r="NWY27" s="314"/>
      <c r="NWZ27" s="314"/>
      <c r="NXA27" s="314"/>
      <c r="NXB27" s="314"/>
      <c r="NXC27" s="314"/>
      <c r="NXD27" s="314"/>
      <c r="NXE27" s="314"/>
      <c r="NXF27" s="314"/>
      <c r="NXG27" s="5"/>
      <c r="NXH27" s="5"/>
      <c r="NXI27" s="5"/>
      <c r="NXJ27" s="5"/>
      <c r="NXK27" s="5"/>
      <c r="NXL27" s="5"/>
      <c r="NXM27" s="5"/>
      <c r="NXN27" s="5"/>
      <c r="NXO27" s="5"/>
      <c r="NXP27" s="376"/>
      <c r="NXQ27" s="386"/>
      <c r="NXR27" s="386"/>
      <c r="NXS27" s="312"/>
      <c r="NXT27" s="381"/>
      <c r="NXU27" s="382"/>
      <c r="NXV27" s="315"/>
      <c r="NXW27" s="68"/>
      <c r="NXX27" s="291"/>
      <c r="NXY27" s="68"/>
      <c r="NXZ27" s="68"/>
      <c r="NYA27" s="68"/>
      <c r="NYB27" s="112"/>
      <c r="NYC27" s="112"/>
      <c r="NYD27" s="112"/>
      <c r="NZA27" s="5"/>
      <c r="NZB27" s="5"/>
      <c r="NZC27" s="5"/>
      <c r="NZD27" s="314"/>
      <c r="NZE27" s="314"/>
      <c r="NZF27" s="314"/>
      <c r="NZG27" s="314"/>
      <c r="NZH27" s="314"/>
      <c r="NZI27" s="314"/>
      <c r="NZJ27" s="314"/>
      <c r="NZK27" s="314"/>
      <c r="NZL27" s="314"/>
      <c r="NZM27" s="314"/>
      <c r="NZN27" s="314"/>
      <c r="NZO27" s="5"/>
      <c r="NZP27" s="5"/>
      <c r="NZQ27" s="5"/>
      <c r="NZR27" s="5"/>
      <c r="NZS27" s="5"/>
      <c r="NZT27" s="5"/>
      <c r="NZU27" s="5"/>
      <c r="NZV27" s="5"/>
      <c r="NZW27" s="5"/>
      <c r="NZX27" s="376"/>
      <c r="NZY27" s="386"/>
      <c r="NZZ27" s="386"/>
      <c r="OAA27" s="312"/>
      <c r="OAB27" s="381"/>
      <c r="OAC27" s="382"/>
      <c r="OAD27" s="315"/>
      <c r="OAE27" s="68"/>
      <c r="OAF27" s="291"/>
      <c r="OAG27" s="68"/>
      <c r="OAH27" s="68"/>
      <c r="OAI27" s="68"/>
      <c r="OAJ27" s="112"/>
      <c r="OAK27" s="112"/>
      <c r="OAL27" s="112"/>
      <c r="OBI27" s="5"/>
      <c r="OBJ27" s="5"/>
      <c r="OBK27" s="5"/>
      <c r="OBL27" s="314"/>
      <c r="OBM27" s="314"/>
      <c r="OBN27" s="314"/>
      <c r="OBO27" s="314"/>
      <c r="OBP27" s="314"/>
      <c r="OBQ27" s="314"/>
      <c r="OBR27" s="314"/>
      <c r="OBS27" s="314"/>
      <c r="OBT27" s="314"/>
      <c r="OBU27" s="314"/>
      <c r="OBV27" s="314"/>
      <c r="OBW27" s="5"/>
      <c r="OBX27" s="5"/>
      <c r="OBY27" s="5"/>
      <c r="OBZ27" s="5"/>
      <c r="OCA27" s="5"/>
      <c r="OCB27" s="5"/>
      <c r="OCC27" s="5"/>
      <c r="OCD27" s="5"/>
      <c r="OCE27" s="5"/>
      <c r="OCF27" s="376"/>
      <c r="OCG27" s="386"/>
      <c r="OCH27" s="386"/>
      <c r="OCI27" s="312"/>
      <c r="OCJ27" s="381"/>
      <c r="OCK27" s="382"/>
      <c r="OCL27" s="315"/>
      <c r="OCM27" s="68"/>
      <c r="OCN27" s="291"/>
      <c r="OCO27" s="68"/>
      <c r="OCP27" s="68"/>
      <c r="OCQ27" s="68"/>
      <c r="OCR27" s="112"/>
      <c r="OCS27" s="112"/>
      <c r="OCT27" s="112"/>
      <c r="ODQ27" s="5"/>
      <c r="ODR27" s="5"/>
      <c r="ODS27" s="5"/>
      <c r="ODT27" s="314"/>
      <c r="ODU27" s="314"/>
      <c r="ODV27" s="314"/>
      <c r="ODW27" s="314"/>
      <c r="ODX27" s="314"/>
      <c r="ODY27" s="314"/>
      <c r="ODZ27" s="314"/>
      <c r="OEA27" s="314"/>
      <c r="OEB27" s="314"/>
      <c r="OEC27" s="314"/>
      <c r="OED27" s="314"/>
      <c r="OEE27" s="5"/>
      <c r="OEF27" s="5"/>
      <c r="OEG27" s="5"/>
      <c r="OEH27" s="5"/>
      <c r="OEI27" s="5"/>
      <c r="OEJ27" s="5"/>
      <c r="OEK27" s="5"/>
      <c r="OEL27" s="5"/>
      <c r="OEM27" s="5"/>
      <c r="OEN27" s="376"/>
      <c r="OEO27" s="386"/>
      <c r="OEP27" s="386"/>
      <c r="OEQ27" s="312"/>
      <c r="OER27" s="381"/>
      <c r="OES27" s="382"/>
      <c r="OET27" s="315"/>
      <c r="OEU27" s="68"/>
      <c r="OEV27" s="291"/>
      <c r="OEW27" s="68"/>
      <c r="OEX27" s="68"/>
      <c r="OEY27" s="68"/>
      <c r="OEZ27" s="112"/>
      <c r="OFA27" s="112"/>
      <c r="OFB27" s="112"/>
      <c r="OFY27" s="5"/>
      <c r="OFZ27" s="5"/>
      <c r="OGA27" s="5"/>
      <c r="OGB27" s="314"/>
      <c r="OGC27" s="314"/>
      <c r="OGD27" s="314"/>
      <c r="OGE27" s="314"/>
      <c r="OGF27" s="314"/>
      <c r="OGG27" s="314"/>
      <c r="OGH27" s="314"/>
      <c r="OGI27" s="314"/>
      <c r="OGJ27" s="314"/>
      <c r="OGK27" s="314"/>
      <c r="OGL27" s="314"/>
      <c r="OGM27" s="5"/>
      <c r="OGN27" s="5"/>
      <c r="OGO27" s="5"/>
      <c r="OGP27" s="5"/>
      <c r="OGQ27" s="5"/>
      <c r="OGR27" s="5"/>
      <c r="OGS27" s="5"/>
      <c r="OGT27" s="5"/>
      <c r="OGU27" s="5"/>
      <c r="OGV27" s="376"/>
      <c r="OGW27" s="386"/>
      <c r="OGX27" s="386"/>
      <c r="OGY27" s="312"/>
      <c r="OGZ27" s="381"/>
      <c r="OHA27" s="382"/>
      <c r="OHB27" s="315"/>
      <c r="OHC27" s="68"/>
      <c r="OHD27" s="291"/>
      <c r="OHE27" s="68"/>
      <c r="OHF27" s="68"/>
      <c r="OHG27" s="68"/>
      <c r="OHH27" s="112"/>
      <c r="OHI27" s="112"/>
      <c r="OHJ27" s="112"/>
      <c r="OIG27" s="5"/>
      <c r="OIH27" s="5"/>
      <c r="OII27" s="5"/>
      <c r="OIJ27" s="314"/>
      <c r="OIK27" s="314"/>
      <c r="OIL27" s="314"/>
      <c r="OIM27" s="314"/>
      <c r="OIN27" s="314"/>
      <c r="OIO27" s="314"/>
      <c r="OIP27" s="314"/>
      <c r="OIQ27" s="314"/>
      <c r="OIR27" s="314"/>
      <c r="OIS27" s="314"/>
      <c r="OIT27" s="314"/>
      <c r="OIU27" s="5"/>
      <c r="OIV27" s="5"/>
      <c r="OIW27" s="5"/>
      <c r="OIX27" s="5"/>
      <c r="OIY27" s="5"/>
      <c r="OIZ27" s="5"/>
      <c r="OJA27" s="5"/>
      <c r="OJB27" s="5"/>
      <c r="OJC27" s="5"/>
      <c r="OJD27" s="376"/>
      <c r="OJE27" s="386"/>
      <c r="OJF27" s="386"/>
      <c r="OJG27" s="312"/>
      <c r="OJH27" s="381"/>
      <c r="OJI27" s="382"/>
      <c r="OJJ27" s="315"/>
      <c r="OJK27" s="68"/>
      <c r="OJL27" s="291"/>
      <c r="OJM27" s="68"/>
      <c r="OJN27" s="68"/>
      <c r="OJO27" s="68"/>
      <c r="OJP27" s="112"/>
      <c r="OJQ27" s="112"/>
      <c r="OJR27" s="112"/>
      <c r="OKO27" s="5"/>
      <c r="OKP27" s="5"/>
      <c r="OKQ27" s="5"/>
      <c r="OKR27" s="314"/>
      <c r="OKS27" s="314"/>
      <c r="OKT27" s="314"/>
      <c r="OKU27" s="314"/>
      <c r="OKV27" s="314"/>
      <c r="OKW27" s="314"/>
      <c r="OKX27" s="314"/>
      <c r="OKY27" s="314"/>
      <c r="OKZ27" s="314"/>
      <c r="OLA27" s="314"/>
      <c r="OLB27" s="314"/>
      <c r="OLC27" s="5"/>
      <c r="OLD27" s="5"/>
      <c r="OLE27" s="5"/>
      <c r="OLF27" s="5"/>
      <c r="OLG27" s="5"/>
      <c r="OLH27" s="5"/>
      <c r="OLI27" s="5"/>
      <c r="OLJ27" s="5"/>
      <c r="OLK27" s="5"/>
      <c r="OLL27" s="376"/>
      <c r="OLM27" s="386"/>
      <c r="OLN27" s="386"/>
      <c r="OLO27" s="312"/>
      <c r="OLP27" s="381"/>
      <c r="OLQ27" s="382"/>
      <c r="OLR27" s="315"/>
      <c r="OLS27" s="68"/>
      <c r="OLT27" s="291"/>
      <c r="OLU27" s="68"/>
      <c r="OLV27" s="68"/>
      <c r="OLW27" s="68"/>
      <c r="OLX27" s="112"/>
      <c r="OLY27" s="112"/>
      <c r="OLZ27" s="112"/>
      <c r="OMW27" s="5"/>
      <c r="OMX27" s="5"/>
      <c r="OMY27" s="5"/>
      <c r="OMZ27" s="314"/>
      <c r="ONA27" s="314"/>
      <c r="ONB27" s="314"/>
      <c r="ONC27" s="314"/>
      <c r="OND27" s="314"/>
      <c r="ONE27" s="314"/>
      <c r="ONF27" s="314"/>
      <c r="ONG27" s="314"/>
      <c r="ONH27" s="314"/>
      <c r="ONI27" s="314"/>
      <c r="ONJ27" s="314"/>
      <c r="ONK27" s="5"/>
      <c r="ONL27" s="5"/>
      <c r="ONM27" s="5"/>
      <c r="ONN27" s="5"/>
      <c r="ONO27" s="5"/>
      <c r="ONP27" s="5"/>
      <c r="ONQ27" s="5"/>
      <c r="ONR27" s="5"/>
      <c r="ONS27" s="5"/>
      <c r="ONT27" s="376"/>
      <c r="ONU27" s="386"/>
      <c r="ONV27" s="386"/>
      <c r="ONW27" s="312"/>
      <c r="ONX27" s="381"/>
      <c r="ONY27" s="382"/>
      <c r="ONZ27" s="315"/>
      <c r="OOA27" s="68"/>
      <c r="OOB27" s="291"/>
      <c r="OOC27" s="68"/>
      <c r="OOD27" s="68"/>
      <c r="OOE27" s="68"/>
      <c r="OOF27" s="112"/>
      <c r="OOG27" s="112"/>
      <c r="OOH27" s="112"/>
      <c r="OPE27" s="5"/>
      <c r="OPF27" s="5"/>
      <c r="OPG27" s="5"/>
      <c r="OPH27" s="314"/>
      <c r="OPI27" s="314"/>
      <c r="OPJ27" s="314"/>
      <c r="OPK27" s="314"/>
      <c r="OPL27" s="314"/>
      <c r="OPM27" s="314"/>
      <c r="OPN27" s="314"/>
      <c r="OPO27" s="314"/>
      <c r="OPP27" s="314"/>
      <c r="OPQ27" s="314"/>
      <c r="OPR27" s="314"/>
      <c r="OPS27" s="5"/>
      <c r="OPT27" s="5"/>
      <c r="OPU27" s="5"/>
      <c r="OPV27" s="5"/>
      <c r="OPW27" s="5"/>
      <c r="OPX27" s="5"/>
      <c r="OPY27" s="5"/>
      <c r="OPZ27" s="5"/>
      <c r="OQA27" s="5"/>
      <c r="OQB27" s="376"/>
      <c r="OQC27" s="386"/>
      <c r="OQD27" s="386"/>
      <c r="OQE27" s="312"/>
      <c r="OQF27" s="381"/>
      <c r="OQG27" s="382"/>
      <c r="OQH27" s="315"/>
      <c r="OQI27" s="68"/>
      <c r="OQJ27" s="291"/>
      <c r="OQK27" s="68"/>
      <c r="OQL27" s="68"/>
      <c r="OQM27" s="68"/>
      <c r="OQN27" s="112"/>
      <c r="OQO27" s="112"/>
      <c r="OQP27" s="112"/>
      <c r="ORM27" s="5"/>
      <c r="ORN27" s="5"/>
      <c r="ORO27" s="5"/>
      <c r="ORP27" s="314"/>
      <c r="ORQ27" s="314"/>
      <c r="ORR27" s="314"/>
      <c r="ORS27" s="314"/>
      <c r="ORT27" s="314"/>
      <c r="ORU27" s="314"/>
      <c r="ORV27" s="314"/>
      <c r="ORW27" s="314"/>
      <c r="ORX27" s="314"/>
      <c r="ORY27" s="314"/>
      <c r="ORZ27" s="314"/>
      <c r="OSA27" s="5"/>
      <c r="OSB27" s="5"/>
      <c r="OSC27" s="5"/>
      <c r="OSD27" s="5"/>
      <c r="OSE27" s="5"/>
      <c r="OSF27" s="5"/>
      <c r="OSG27" s="5"/>
      <c r="OSH27" s="5"/>
      <c r="OSI27" s="5"/>
      <c r="OSJ27" s="376"/>
      <c r="OSK27" s="386"/>
      <c r="OSL27" s="386"/>
      <c r="OSM27" s="312"/>
      <c r="OSN27" s="381"/>
      <c r="OSO27" s="382"/>
      <c r="OSP27" s="315"/>
      <c r="OSQ27" s="68"/>
      <c r="OSR27" s="291"/>
      <c r="OSS27" s="68"/>
      <c r="OST27" s="68"/>
      <c r="OSU27" s="68"/>
      <c r="OSV27" s="112"/>
      <c r="OSW27" s="112"/>
      <c r="OSX27" s="112"/>
      <c r="OTU27" s="5"/>
      <c r="OTV27" s="5"/>
      <c r="OTW27" s="5"/>
      <c r="OTX27" s="314"/>
      <c r="OTY27" s="314"/>
      <c r="OTZ27" s="314"/>
      <c r="OUA27" s="314"/>
      <c r="OUB27" s="314"/>
      <c r="OUC27" s="314"/>
      <c r="OUD27" s="314"/>
      <c r="OUE27" s="314"/>
      <c r="OUF27" s="314"/>
      <c r="OUG27" s="314"/>
      <c r="OUH27" s="314"/>
      <c r="OUI27" s="5"/>
      <c r="OUJ27" s="5"/>
      <c r="OUK27" s="5"/>
      <c r="OUL27" s="5"/>
      <c r="OUM27" s="5"/>
      <c r="OUN27" s="5"/>
      <c r="OUO27" s="5"/>
      <c r="OUP27" s="5"/>
      <c r="OUQ27" s="5"/>
      <c r="OUR27" s="376"/>
      <c r="OUS27" s="386"/>
      <c r="OUT27" s="386"/>
      <c r="OUU27" s="312"/>
      <c r="OUV27" s="381"/>
      <c r="OUW27" s="382"/>
      <c r="OUX27" s="315"/>
      <c r="OUY27" s="68"/>
      <c r="OUZ27" s="291"/>
      <c r="OVA27" s="68"/>
      <c r="OVB27" s="68"/>
      <c r="OVC27" s="68"/>
      <c r="OVD27" s="112"/>
      <c r="OVE27" s="112"/>
      <c r="OVF27" s="112"/>
      <c r="OWC27" s="5"/>
      <c r="OWD27" s="5"/>
      <c r="OWE27" s="5"/>
      <c r="OWF27" s="314"/>
      <c r="OWG27" s="314"/>
      <c r="OWH27" s="314"/>
      <c r="OWI27" s="314"/>
      <c r="OWJ27" s="314"/>
      <c r="OWK27" s="314"/>
      <c r="OWL27" s="314"/>
      <c r="OWM27" s="314"/>
      <c r="OWN27" s="314"/>
      <c r="OWO27" s="314"/>
      <c r="OWP27" s="314"/>
      <c r="OWQ27" s="5"/>
      <c r="OWR27" s="5"/>
      <c r="OWS27" s="5"/>
      <c r="OWT27" s="5"/>
      <c r="OWU27" s="5"/>
      <c r="OWV27" s="5"/>
      <c r="OWW27" s="5"/>
      <c r="OWX27" s="5"/>
      <c r="OWY27" s="5"/>
      <c r="OWZ27" s="376"/>
      <c r="OXA27" s="386"/>
      <c r="OXB27" s="386"/>
      <c r="OXC27" s="312"/>
      <c r="OXD27" s="381"/>
      <c r="OXE27" s="382"/>
      <c r="OXF27" s="315"/>
      <c r="OXG27" s="68"/>
      <c r="OXH27" s="291"/>
      <c r="OXI27" s="68"/>
      <c r="OXJ27" s="68"/>
      <c r="OXK27" s="68"/>
      <c r="OXL27" s="112"/>
      <c r="OXM27" s="112"/>
      <c r="OXN27" s="112"/>
      <c r="OYK27" s="5"/>
      <c r="OYL27" s="5"/>
      <c r="OYM27" s="5"/>
      <c r="OYN27" s="314"/>
      <c r="OYO27" s="314"/>
      <c r="OYP27" s="314"/>
      <c r="OYQ27" s="314"/>
      <c r="OYR27" s="314"/>
      <c r="OYS27" s="314"/>
      <c r="OYT27" s="314"/>
      <c r="OYU27" s="314"/>
      <c r="OYV27" s="314"/>
      <c r="OYW27" s="314"/>
      <c r="OYX27" s="314"/>
      <c r="OYY27" s="5"/>
      <c r="OYZ27" s="5"/>
      <c r="OZA27" s="5"/>
      <c r="OZB27" s="5"/>
      <c r="OZC27" s="5"/>
      <c r="OZD27" s="5"/>
      <c r="OZE27" s="5"/>
      <c r="OZF27" s="5"/>
      <c r="OZG27" s="5"/>
      <c r="OZH27" s="376"/>
      <c r="OZI27" s="386"/>
      <c r="OZJ27" s="386"/>
      <c r="OZK27" s="312"/>
      <c r="OZL27" s="381"/>
      <c r="OZM27" s="382"/>
      <c r="OZN27" s="315"/>
      <c r="OZO27" s="68"/>
      <c r="OZP27" s="291"/>
      <c r="OZQ27" s="68"/>
      <c r="OZR27" s="68"/>
      <c r="OZS27" s="68"/>
      <c r="OZT27" s="112"/>
      <c r="OZU27" s="112"/>
      <c r="OZV27" s="112"/>
      <c r="PAS27" s="5"/>
      <c r="PAT27" s="5"/>
      <c r="PAU27" s="5"/>
      <c r="PAV27" s="314"/>
      <c r="PAW27" s="314"/>
      <c r="PAX27" s="314"/>
      <c r="PAY27" s="314"/>
      <c r="PAZ27" s="314"/>
      <c r="PBA27" s="314"/>
      <c r="PBB27" s="314"/>
      <c r="PBC27" s="314"/>
      <c r="PBD27" s="314"/>
      <c r="PBE27" s="314"/>
      <c r="PBF27" s="314"/>
      <c r="PBG27" s="5"/>
      <c r="PBH27" s="5"/>
      <c r="PBI27" s="5"/>
      <c r="PBJ27" s="5"/>
      <c r="PBK27" s="5"/>
      <c r="PBL27" s="5"/>
      <c r="PBM27" s="5"/>
      <c r="PBN27" s="5"/>
      <c r="PBO27" s="5"/>
      <c r="PBP27" s="376"/>
      <c r="PBQ27" s="386"/>
      <c r="PBR27" s="386"/>
      <c r="PBS27" s="312"/>
      <c r="PBT27" s="381"/>
      <c r="PBU27" s="382"/>
      <c r="PBV27" s="315"/>
      <c r="PBW27" s="68"/>
      <c r="PBX27" s="291"/>
      <c r="PBY27" s="68"/>
      <c r="PBZ27" s="68"/>
      <c r="PCA27" s="68"/>
      <c r="PCB27" s="112"/>
      <c r="PCC27" s="112"/>
      <c r="PCD27" s="112"/>
      <c r="PDA27" s="5"/>
      <c r="PDB27" s="5"/>
      <c r="PDC27" s="5"/>
      <c r="PDD27" s="314"/>
      <c r="PDE27" s="314"/>
      <c r="PDF27" s="314"/>
      <c r="PDG27" s="314"/>
      <c r="PDH27" s="314"/>
      <c r="PDI27" s="314"/>
      <c r="PDJ27" s="314"/>
      <c r="PDK27" s="314"/>
      <c r="PDL27" s="314"/>
      <c r="PDM27" s="314"/>
      <c r="PDN27" s="314"/>
      <c r="PDO27" s="5"/>
      <c r="PDP27" s="5"/>
      <c r="PDQ27" s="5"/>
      <c r="PDR27" s="5"/>
      <c r="PDS27" s="5"/>
      <c r="PDT27" s="5"/>
      <c r="PDU27" s="5"/>
      <c r="PDV27" s="5"/>
      <c r="PDW27" s="5"/>
      <c r="PDX27" s="376"/>
      <c r="PDY27" s="386"/>
      <c r="PDZ27" s="386"/>
      <c r="PEA27" s="312"/>
      <c r="PEB27" s="381"/>
      <c r="PEC27" s="382"/>
      <c r="PED27" s="315"/>
      <c r="PEE27" s="68"/>
      <c r="PEF27" s="291"/>
      <c r="PEG27" s="68"/>
      <c r="PEH27" s="68"/>
      <c r="PEI27" s="68"/>
      <c r="PEJ27" s="112"/>
      <c r="PEK27" s="112"/>
      <c r="PEL27" s="112"/>
      <c r="PFI27" s="5"/>
      <c r="PFJ27" s="5"/>
      <c r="PFK27" s="5"/>
      <c r="PFL27" s="314"/>
      <c r="PFM27" s="314"/>
      <c r="PFN27" s="314"/>
      <c r="PFO27" s="314"/>
      <c r="PFP27" s="314"/>
      <c r="PFQ27" s="314"/>
      <c r="PFR27" s="314"/>
      <c r="PFS27" s="314"/>
      <c r="PFT27" s="314"/>
      <c r="PFU27" s="314"/>
      <c r="PFV27" s="314"/>
      <c r="PFW27" s="5"/>
      <c r="PFX27" s="5"/>
      <c r="PFY27" s="5"/>
      <c r="PFZ27" s="5"/>
      <c r="PGA27" s="5"/>
      <c r="PGB27" s="5"/>
      <c r="PGC27" s="5"/>
      <c r="PGD27" s="5"/>
      <c r="PGE27" s="5"/>
      <c r="PGF27" s="376"/>
      <c r="PGG27" s="386"/>
      <c r="PGH27" s="386"/>
      <c r="PGI27" s="312"/>
      <c r="PGJ27" s="381"/>
      <c r="PGK27" s="382"/>
      <c r="PGL27" s="315"/>
      <c r="PGM27" s="68"/>
      <c r="PGN27" s="291"/>
      <c r="PGO27" s="68"/>
      <c r="PGP27" s="68"/>
      <c r="PGQ27" s="68"/>
      <c r="PGR27" s="112"/>
      <c r="PGS27" s="112"/>
      <c r="PGT27" s="112"/>
      <c r="PHQ27" s="5"/>
      <c r="PHR27" s="5"/>
      <c r="PHS27" s="5"/>
      <c r="PHT27" s="314"/>
      <c r="PHU27" s="314"/>
      <c r="PHV27" s="314"/>
      <c r="PHW27" s="314"/>
      <c r="PHX27" s="314"/>
      <c r="PHY27" s="314"/>
      <c r="PHZ27" s="314"/>
      <c r="PIA27" s="314"/>
      <c r="PIB27" s="314"/>
      <c r="PIC27" s="314"/>
      <c r="PID27" s="314"/>
      <c r="PIE27" s="5"/>
      <c r="PIF27" s="5"/>
      <c r="PIG27" s="5"/>
      <c r="PIH27" s="5"/>
      <c r="PII27" s="5"/>
      <c r="PIJ27" s="5"/>
      <c r="PIK27" s="5"/>
      <c r="PIL27" s="5"/>
      <c r="PIM27" s="5"/>
      <c r="PIN27" s="376"/>
      <c r="PIO27" s="386"/>
      <c r="PIP27" s="386"/>
      <c r="PIQ27" s="312"/>
      <c r="PIR27" s="381"/>
      <c r="PIS27" s="382"/>
      <c r="PIT27" s="315"/>
      <c r="PIU27" s="68"/>
      <c r="PIV27" s="291"/>
      <c r="PIW27" s="68"/>
      <c r="PIX27" s="68"/>
      <c r="PIY27" s="68"/>
      <c r="PIZ27" s="112"/>
      <c r="PJA27" s="112"/>
      <c r="PJB27" s="112"/>
      <c r="PJY27" s="5"/>
      <c r="PJZ27" s="5"/>
      <c r="PKA27" s="5"/>
      <c r="PKB27" s="314"/>
      <c r="PKC27" s="314"/>
      <c r="PKD27" s="314"/>
      <c r="PKE27" s="314"/>
      <c r="PKF27" s="314"/>
      <c r="PKG27" s="314"/>
      <c r="PKH27" s="314"/>
      <c r="PKI27" s="314"/>
      <c r="PKJ27" s="314"/>
      <c r="PKK27" s="314"/>
      <c r="PKL27" s="314"/>
      <c r="PKM27" s="5"/>
      <c r="PKN27" s="5"/>
      <c r="PKO27" s="5"/>
      <c r="PKP27" s="5"/>
      <c r="PKQ27" s="5"/>
      <c r="PKR27" s="5"/>
      <c r="PKS27" s="5"/>
      <c r="PKT27" s="5"/>
      <c r="PKU27" s="5"/>
      <c r="PKV27" s="376"/>
      <c r="PKW27" s="386"/>
      <c r="PKX27" s="386"/>
      <c r="PKY27" s="312"/>
      <c r="PKZ27" s="381"/>
      <c r="PLA27" s="382"/>
      <c r="PLB27" s="315"/>
      <c r="PLC27" s="68"/>
      <c r="PLD27" s="291"/>
      <c r="PLE27" s="68"/>
      <c r="PLF27" s="68"/>
      <c r="PLG27" s="68"/>
      <c r="PLH27" s="112"/>
      <c r="PLI27" s="112"/>
      <c r="PLJ27" s="112"/>
      <c r="PMG27" s="5"/>
      <c r="PMH27" s="5"/>
      <c r="PMI27" s="5"/>
      <c r="PMJ27" s="314"/>
      <c r="PMK27" s="314"/>
      <c r="PML27" s="314"/>
      <c r="PMM27" s="314"/>
      <c r="PMN27" s="314"/>
      <c r="PMO27" s="314"/>
      <c r="PMP27" s="314"/>
      <c r="PMQ27" s="314"/>
      <c r="PMR27" s="314"/>
      <c r="PMS27" s="314"/>
      <c r="PMT27" s="314"/>
      <c r="PMU27" s="5"/>
      <c r="PMV27" s="5"/>
      <c r="PMW27" s="5"/>
      <c r="PMX27" s="5"/>
      <c r="PMY27" s="5"/>
      <c r="PMZ27" s="5"/>
      <c r="PNA27" s="5"/>
      <c r="PNB27" s="5"/>
      <c r="PNC27" s="5"/>
      <c r="PND27" s="376"/>
      <c r="PNE27" s="386"/>
      <c r="PNF27" s="386"/>
      <c r="PNG27" s="312"/>
      <c r="PNH27" s="381"/>
      <c r="PNI27" s="382"/>
      <c r="PNJ27" s="315"/>
      <c r="PNK27" s="68"/>
      <c r="PNL27" s="291"/>
      <c r="PNM27" s="68"/>
      <c r="PNN27" s="68"/>
      <c r="PNO27" s="68"/>
      <c r="PNP27" s="112"/>
      <c r="PNQ27" s="112"/>
      <c r="PNR27" s="112"/>
      <c r="POO27" s="5"/>
      <c r="POP27" s="5"/>
      <c r="POQ27" s="5"/>
      <c r="POR27" s="314"/>
      <c r="POS27" s="314"/>
      <c r="POT27" s="314"/>
      <c r="POU27" s="314"/>
      <c r="POV27" s="314"/>
      <c r="POW27" s="314"/>
      <c r="POX27" s="314"/>
      <c r="POY27" s="314"/>
      <c r="POZ27" s="314"/>
      <c r="PPA27" s="314"/>
      <c r="PPB27" s="314"/>
      <c r="PPC27" s="5"/>
      <c r="PPD27" s="5"/>
      <c r="PPE27" s="5"/>
      <c r="PPF27" s="5"/>
      <c r="PPG27" s="5"/>
      <c r="PPH27" s="5"/>
      <c r="PPI27" s="5"/>
      <c r="PPJ27" s="5"/>
      <c r="PPK27" s="5"/>
      <c r="PPL27" s="376"/>
      <c r="PPM27" s="386"/>
      <c r="PPN27" s="386"/>
      <c r="PPO27" s="312"/>
      <c r="PPP27" s="381"/>
      <c r="PPQ27" s="382"/>
      <c r="PPR27" s="315"/>
      <c r="PPS27" s="68"/>
      <c r="PPT27" s="291"/>
      <c r="PPU27" s="68"/>
      <c r="PPV27" s="68"/>
      <c r="PPW27" s="68"/>
      <c r="PPX27" s="112"/>
      <c r="PPY27" s="112"/>
      <c r="PPZ27" s="112"/>
      <c r="PQW27" s="5"/>
      <c r="PQX27" s="5"/>
      <c r="PQY27" s="5"/>
      <c r="PQZ27" s="314"/>
      <c r="PRA27" s="314"/>
      <c r="PRB27" s="314"/>
      <c r="PRC27" s="314"/>
      <c r="PRD27" s="314"/>
      <c r="PRE27" s="314"/>
      <c r="PRF27" s="314"/>
      <c r="PRG27" s="314"/>
      <c r="PRH27" s="314"/>
      <c r="PRI27" s="314"/>
      <c r="PRJ27" s="314"/>
      <c r="PRK27" s="5"/>
      <c r="PRL27" s="5"/>
      <c r="PRM27" s="5"/>
      <c r="PRN27" s="5"/>
      <c r="PRO27" s="5"/>
      <c r="PRP27" s="5"/>
      <c r="PRQ27" s="5"/>
      <c r="PRR27" s="5"/>
      <c r="PRS27" s="5"/>
      <c r="PRT27" s="376"/>
      <c r="PRU27" s="386"/>
      <c r="PRV27" s="386"/>
      <c r="PRW27" s="312"/>
      <c r="PRX27" s="381"/>
      <c r="PRY27" s="382"/>
      <c r="PRZ27" s="315"/>
      <c r="PSA27" s="68"/>
      <c r="PSB27" s="291"/>
      <c r="PSC27" s="68"/>
      <c r="PSD27" s="68"/>
      <c r="PSE27" s="68"/>
      <c r="PSF27" s="112"/>
      <c r="PSG27" s="112"/>
      <c r="PSH27" s="112"/>
      <c r="PTE27" s="5"/>
      <c r="PTF27" s="5"/>
      <c r="PTG27" s="5"/>
      <c r="PTH27" s="314"/>
      <c r="PTI27" s="314"/>
      <c r="PTJ27" s="314"/>
      <c r="PTK27" s="314"/>
      <c r="PTL27" s="314"/>
      <c r="PTM27" s="314"/>
      <c r="PTN27" s="314"/>
      <c r="PTO27" s="314"/>
      <c r="PTP27" s="314"/>
      <c r="PTQ27" s="314"/>
      <c r="PTR27" s="314"/>
      <c r="PTS27" s="5"/>
      <c r="PTT27" s="5"/>
      <c r="PTU27" s="5"/>
      <c r="PTV27" s="5"/>
      <c r="PTW27" s="5"/>
      <c r="PTX27" s="5"/>
      <c r="PTY27" s="5"/>
      <c r="PTZ27" s="5"/>
      <c r="PUA27" s="5"/>
      <c r="PUB27" s="376"/>
      <c r="PUC27" s="386"/>
      <c r="PUD27" s="386"/>
      <c r="PUE27" s="312"/>
      <c r="PUF27" s="381"/>
      <c r="PUG27" s="382"/>
      <c r="PUH27" s="315"/>
      <c r="PUI27" s="68"/>
      <c r="PUJ27" s="291"/>
      <c r="PUK27" s="68"/>
      <c r="PUL27" s="68"/>
      <c r="PUM27" s="68"/>
      <c r="PUN27" s="112"/>
      <c r="PUO27" s="112"/>
      <c r="PUP27" s="112"/>
      <c r="PVM27" s="5"/>
      <c r="PVN27" s="5"/>
      <c r="PVO27" s="5"/>
      <c r="PVP27" s="314"/>
      <c r="PVQ27" s="314"/>
      <c r="PVR27" s="314"/>
      <c r="PVS27" s="314"/>
      <c r="PVT27" s="314"/>
      <c r="PVU27" s="314"/>
      <c r="PVV27" s="314"/>
      <c r="PVW27" s="314"/>
      <c r="PVX27" s="314"/>
      <c r="PVY27" s="314"/>
      <c r="PVZ27" s="314"/>
      <c r="PWA27" s="5"/>
      <c r="PWB27" s="5"/>
      <c r="PWC27" s="5"/>
      <c r="PWD27" s="5"/>
      <c r="PWE27" s="5"/>
      <c r="PWF27" s="5"/>
      <c r="PWG27" s="5"/>
      <c r="PWH27" s="5"/>
      <c r="PWI27" s="5"/>
      <c r="PWJ27" s="376"/>
      <c r="PWK27" s="386"/>
      <c r="PWL27" s="386"/>
      <c r="PWM27" s="312"/>
      <c r="PWN27" s="381"/>
      <c r="PWO27" s="382"/>
      <c r="PWP27" s="315"/>
      <c r="PWQ27" s="68"/>
      <c r="PWR27" s="291"/>
      <c r="PWS27" s="68"/>
      <c r="PWT27" s="68"/>
      <c r="PWU27" s="68"/>
      <c r="PWV27" s="112"/>
      <c r="PWW27" s="112"/>
      <c r="PWX27" s="112"/>
      <c r="PXU27" s="5"/>
      <c r="PXV27" s="5"/>
      <c r="PXW27" s="5"/>
      <c r="PXX27" s="314"/>
      <c r="PXY27" s="314"/>
      <c r="PXZ27" s="314"/>
      <c r="PYA27" s="314"/>
      <c r="PYB27" s="314"/>
      <c r="PYC27" s="314"/>
      <c r="PYD27" s="314"/>
      <c r="PYE27" s="314"/>
      <c r="PYF27" s="314"/>
      <c r="PYG27" s="314"/>
      <c r="PYH27" s="314"/>
      <c r="PYI27" s="5"/>
      <c r="PYJ27" s="5"/>
      <c r="PYK27" s="5"/>
      <c r="PYL27" s="5"/>
      <c r="PYM27" s="5"/>
      <c r="PYN27" s="5"/>
      <c r="PYO27" s="5"/>
      <c r="PYP27" s="5"/>
      <c r="PYQ27" s="5"/>
      <c r="PYR27" s="376"/>
      <c r="PYS27" s="386"/>
      <c r="PYT27" s="386"/>
      <c r="PYU27" s="312"/>
      <c r="PYV27" s="381"/>
      <c r="PYW27" s="382"/>
      <c r="PYX27" s="315"/>
      <c r="PYY27" s="68"/>
      <c r="PYZ27" s="291"/>
      <c r="PZA27" s="68"/>
      <c r="PZB27" s="68"/>
      <c r="PZC27" s="68"/>
      <c r="PZD27" s="112"/>
      <c r="PZE27" s="112"/>
      <c r="PZF27" s="112"/>
      <c r="QAC27" s="5"/>
      <c r="QAD27" s="5"/>
      <c r="QAE27" s="5"/>
      <c r="QAF27" s="314"/>
      <c r="QAG27" s="314"/>
      <c r="QAH27" s="314"/>
      <c r="QAI27" s="314"/>
      <c r="QAJ27" s="314"/>
      <c r="QAK27" s="314"/>
      <c r="QAL27" s="314"/>
      <c r="QAM27" s="314"/>
      <c r="QAN27" s="314"/>
      <c r="QAO27" s="314"/>
      <c r="QAP27" s="314"/>
      <c r="QAQ27" s="5"/>
      <c r="QAR27" s="5"/>
      <c r="QAS27" s="5"/>
      <c r="QAT27" s="5"/>
      <c r="QAU27" s="5"/>
      <c r="QAV27" s="5"/>
      <c r="QAW27" s="5"/>
      <c r="QAX27" s="5"/>
      <c r="QAY27" s="5"/>
      <c r="QAZ27" s="376"/>
      <c r="QBA27" s="386"/>
      <c r="QBB27" s="386"/>
      <c r="QBC27" s="312"/>
      <c r="QBD27" s="381"/>
      <c r="QBE27" s="382"/>
      <c r="QBF27" s="315"/>
      <c r="QBG27" s="68"/>
      <c r="QBH27" s="291"/>
      <c r="QBI27" s="68"/>
      <c r="QBJ27" s="68"/>
      <c r="QBK27" s="68"/>
      <c r="QBL27" s="112"/>
      <c r="QBM27" s="112"/>
      <c r="QBN27" s="112"/>
      <c r="QCK27" s="5"/>
      <c r="QCL27" s="5"/>
      <c r="QCM27" s="5"/>
      <c r="QCN27" s="314"/>
      <c r="QCO27" s="314"/>
      <c r="QCP27" s="314"/>
      <c r="QCQ27" s="314"/>
      <c r="QCR27" s="314"/>
      <c r="QCS27" s="314"/>
      <c r="QCT27" s="314"/>
      <c r="QCU27" s="314"/>
      <c r="QCV27" s="314"/>
      <c r="QCW27" s="314"/>
      <c r="QCX27" s="314"/>
      <c r="QCY27" s="5"/>
      <c r="QCZ27" s="5"/>
      <c r="QDA27" s="5"/>
      <c r="QDB27" s="5"/>
      <c r="QDC27" s="5"/>
      <c r="QDD27" s="5"/>
      <c r="QDE27" s="5"/>
      <c r="QDF27" s="5"/>
      <c r="QDG27" s="5"/>
      <c r="QDH27" s="376"/>
      <c r="QDI27" s="386"/>
      <c r="QDJ27" s="386"/>
      <c r="QDK27" s="312"/>
      <c r="QDL27" s="381"/>
      <c r="QDM27" s="382"/>
      <c r="QDN27" s="315"/>
      <c r="QDO27" s="68"/>
      <c r="QDP27" s="291"/>
      <c r="QDQ27" s="68"/>
      <c r="QDR27" s="68"/>
      <c r="QDS27" s="68"/>
      <c r="QDT27" s="112"/>
      <c r="QDU27" s="112"/>
      <c r="QDV27" s="112"/>
      <c r="QES27" s="5"/>
      <c r="QET27" s="5"/>
      <c r="QEU27" s="5"/>
      <c r="QEV27" s="314"/>
      <c r="QEW27" s="314"/>
      <c r="QEX27" s="314"/>
      <c r="QEY27" s="314"/>
      <c r="QEZ27" s="314"/>
      <c r="QFA27" s="314"/>
      <c r="QFB27" s="314"/>
      <c r="QFC27" s="314"/>
      <c r="QFD27" s="314"/>
      <c r="QFE27" s="314"/>
      <c r="QFF27" s="314"/>
      <c r="QFG27" s="5"/>
      <c r="QFH27" s="5"/>
      <c r="QFI27" s="5"/>
      <c r="QFJ27" s="5"/>
      <c r="QFK27" s="5"/>
      <c r="QFL27" s="5"/>
      <c r="QFM27" s="5"/>
      <c r="QFN27" s="5"/>
      <c r="QFO27" s="5"/>
      <c r="QFP27" s="376"/>
      <c r="QFQ27" s="386"/>
      <c r="QFR27" s="386"/>
      <c r="QFS27" s="312"/>
      <c r="QFT27" s="381"/>
      <c r="QFU27" s="382"/>
      <c r="QFV27" s="315"/>
      <c r="QFW27" s="68"/>
      <c r="QFX27" s="291"/>
      <c r="QFY27" s="68"/>
      <c r="QFZ27" s="68"/>
      <c r="QGA27" s="68"/>
      <c r="QGB27" s="112"/>
      <c r="QGC27" s="112"/>
      <c r="QGD27" s="112"/>
      <c r="QHA27" s="5"/>
      <c r="QHB27" s="5"/>
      <c r="QHC27" s="5"/>
      <c r="QHD27" s="314"/>
      <c r="QHE27" s="314"/>
      <c r="QHF27" s="314"/>
      <c r="QHG27" s="314"/>
      <c r="QHH27" s="314"/>
      <c r="QHI27" s="314"/>
      <c r="QHJ27" s="314"/>
      <c r="QHK27" s="314"/>
      <c r="QHL27" s="314"/>
      <c r="QHM27" s="314"/>
      <c r="QHN27" s="314"/>
      <c r="QHO27" s="5"/>
      <c r="QHP27" s="5"/>
      <c r="QHQ27" s="5"/>
      <c r="QHR27" s="5"/>
      <c r="QHS27" s="5"/>
      <c r="QHT27" s="5"/>
      <c r="QHU27" s="5"/>
      <c r="QHV27" s="5"/>
      <c r="QHW27" s="5"/>
      <c r="QHX27" s="376"/>
      <c r="QHY27" s="386"/>
      <c r="QHZ27" s="386"/>
      <c r="QIA27" s="312"/>
      <c r="QIB27" s="381"/>
      <c r="QIC27" s="382"/>
      <c r="QID27" s="315"/>
      <c r="QIE27" s="68"/>
      <c r="QIF27" s="291"/>
      <c r="QIG27" s="68"/>
      <c r="QIH27" s="68"/>
      <c r="QII27" s="68"/>
      <c r="QIJ27" s="112"/>
      <c r="QIK27" s="112"/>
      <c r="QIL27" s="112"/>
      <c r="QJI27" s="5"/>
      <c r="QJJ27" s="5"/>
      <c r="QJK27" s="5"/>
      <c r="QJL27" s="314"/>
      <c r="QJM27" s="314"/>
      <c r="QJN27" s="314"/>
      <c r="QJO27" s="314"/>
      <c r="QJP27" s="314"/>
      <c r="QJQ27" s="314"/>
      <c r="QJR27" s="314"/>
      <c r="QJS27" s="314"/>
      <c r="QJT27" s="314"/>
      <c r="QJU27" s="314"/>
      <c r="QJV27" s="314"/>
      <c r="QJW27" s="5"/>
      <c r="QJX27" s="5"/>
      <c r="QJY27" s="5"/>
      <c r="QJZ27" s="5"/>
      <c r="QKA27" s="5"/>
      <c r="QKB27" s="5"/>
      <c r="QKC27" s="5"/>
      <c r="QKD27" s="5"/>
      <c r="QKE27" s="5"/>
      <c r="QKF27" s="376"/>
      <c r="QKG27" s="386"/>
      <c r="QKH27" s="386"/>
      <c r="QKI27" s="312"/>
      <c r="QKJ27" s="381"/>
      <c r="QKK27" s="382"/>
      <c r="QKL27" s="315"/>
      <c r="QKM27" s="68"/>
      <c r="QKN27" s="291"/>
      <c r="QKO27" s="68"/>
      <c r="QKP27" s="68"/>
      <c r="QKQ27" s="68"/>
      <c r="QKR27" s="112"/>
      <c r="QKS27" s="112"/>
      <c r="QKT27" s="112"/>
      <c r="QLQ27" s="5"/>
      <c r="QLR27" s="5"/>
      <c r="QLS27" s="5"/>
      <c r="QLT27" s="314"/>
      <c r="QLU27" s="314"/>
      <c r="QLV27" s="314"/>
      <c r="QLW27" s="314"/>
      <c r="QLX27" s="314"/>
      <c r="QLY27" s="314"/>
      <c r="QLZ27" s="314"/>
      <c r="QMA27" s="314"/>
      <c r="QMB27" s="314"/>
      <c r="QMC27" s="314"/>
      <c r="QMD27" s="314"/>
      <c r="QME27" s="5"/>
      <c r="QMF27" s="5"/>
      <c r="QMG27" s="5"/>
      <c r="QMH27" s="5"/>
      <c r="QMI27" s="5"/>
      <c r="QMJ27" s="5"/>
      <c r="QMK27" s="5"/>
      <c r="QML27" s="5"/>
      <c r="QMM27" s="5"/>
      <c r="QMN27" s="376"/>
      <c r="QMO27" s="386"/>
      <c r="QMP27" s="386"/>
      <c r="QMQ27" s="312"/>
      <c r="QMR27" s="381"/>
      <c r="QMS27" s="382"/>
      <c r="QMT27" s="315"/>
      <c r="QMU27" s="68"/>
      <c r="QMV27" s="291"/>
      <c r="QMW27" s="68"/>
      <c r="QMX27" s="68"/>
      <c r="QMY27" s="68"/>
      <c r="QMZ27" s="112"/>
      <c r="QNA27" s="112"/>
      <c r="QNB27" s="112"/>
      <c r="QNY27" s="5"/>
      <c r="QNZ27" s="5"/>
      <c r="QOA27" s="5"/>
      <c r="QOB27" s="314"/>
      <c r="QOC27" s="314"/>
      <c r="QOD27" s="314"/>
      <c r="QOE27" s="314"/>
      <c r="QOF27" s="314"/>
      <c r="QOG27" s="314"/>
      <c r="QOH27" s="314"/>
      <c r="QOI27" s="314"/>
      <c r="QOJ27" s="314"/>
      <c r="QOK27" s="314"/>
      <c r="QOL27" s="314"/>
      <c r="QOM27" s="5"/>
      <c r="QON27" s="5"/>
      <c r="QOO27" s="5"/>
      <c r="QOP27" s="5"/>
      <c r="QOQ27" s="5"/>
      <c r="QOR27" s="5"/>
      <c r="QOS27" s="5"/>
      <c r="QOT27" s="5"/>
      <c r="QOU27" s="5"/>
      <c r="QOV27" s="376"/>
      <c r="QOW27" s="386"/>
      <c r="QOX27" s="386"/>
      <c r="QOY27" s="312"/>
      <c r="QOZ27" s="381"/>
      <c r="QPA27" s="382"/>
      <c r="QPB27" s="315"/>
      <c r="QPC27" s="68"/>
      <c r="QPD27" s="291"/>
      <c r="QPE27" s="68"/>
      <c r="QPF27" s="68"/>
      <c r="QPG27" s="68"/>
      <c r="QPH27" s="112"/>
      <c r="QPI27" s="112"/>
      <c r="QPJ27" s="112"/>
      <c r="QQG27" s="5"/>
      <c r="QQH27" s="5"/>
      <c r="QQI27" s="5"/>
      <c r="QQJ27" s="314"/>
      <c r="QQK27" s="314"/>
      <c r="QQL27" s="314"/>
      <c r="QQM27" s="314"/>
      <c r="QQN27" s="314"/>
      <c r="QQO27" s="314"/>
      <c r="QQP27" s="314"/>
      <c r="QQQ27" s="314"/>
      <c r="QQR27" s="314"/>
      <c r="QQS27" s="314"/>
      <c r="QQT27" s="314"/>
      <c r="QQU27" s="5"/>
      <c r="QQV27" s="5"/>
      <c r="QQW27" s="5"/>
      <c r="QQX27" s="5"/>
      <c r="QQY27" s="5"/>
      <c r="QQZ27" s="5"/>
      <c r="QRA27" s="5"/>
      <c r="QRB27" s="5"/>
      <c r="QRC27" s="5"/>
      <c r="QRD27" s="376"/>
      <c r="QRE27" s="386"/>
      <c r="QRF27" s="386"/>
      <c r="QRG27" s="312"/>
      <c r="QRH27" s="381"/>
      <c r="QRI27" s="382"/>
      <c r="QRJ27" s="315"/>
      <c r="QRK27" s="68"/>
      <c r="QRL27" s="291"/>
      <c r="QRM27" s="68"/>
      <c r="QRN27" s="68"/>
      <c r="QRO27" s="68"/>
      <c r="QRP27" s="112"/>
      <c r="QRQ27" s="112"/>
      <c r="QRR27" s="112"/>
      <c r="QSO27" s="5"/>
      <c r="QSP27" s="5"/>
      <c r="QSQ27" s="5"/>
      <c r="QSR27" s="314"/>
      <c r="QSS27" s="314"/>
      <c r="QST27" s="314"/>
      <c r="QSU27" s="314"/>
      <c r="QSV27" s="314"/>
      <c r="QSW27" s="314"/>
      <c r="QSX27" s="314"/>
      <c r="QSY27" s="314"/>
      <c r="QSZ27" s="314"/>
      <c r="QTA27" s="314"/>
      <c r="QTB27" s="314"/>
      <c r="QTC27" s="5"/>
      <c r="QTD27" s="5"/>
      <c r="QTE27" s="5"/>
      <c r="QTF27" s="5"/>
      <c r="QTG27" s="5"/>
      <c r="QTH27" s="5"/>
      <c r="QTI27" s="5"/>
      <c r="QTJ27" s="5"/>
      <c r="QTK27" s="5"/>
      <c r="QTL27" s="376"/>
      <c r="QTM27" s="386"/>
      <c r="QTN27" s="386"/>
      <c r="QTO27" s="312"/>
      <c r="QTP27" s="381"/>
      <c r="QTQ27" s="382"/>
      <c r="QTR27" s="315"/>
      <c r="QTS27" s="68"/>
      <c r="QTT27" s="291"/>
      <c r="QTU27" s="68"/>
      <c r="QTV27" s="68"/>
      <c r="QTW27" s="68"/>
      <c r="QTX27" s="112"/>
      <c r="QTY27" s="112"/>
      <c r="QTZ27" s="112"/>
      <c r="QUW27" s="5"/>
      <c r="QUX27" s="5"/>
      <c r="QUY27" s="5"/>
      <c r="QUZ27" s="314"/>
      <c r="QVA27" s="314"/>
      <c r="QVB27" s="314"/>
      <c r="QVC27" s="314"/>
      <c r="QVD27" s="314"/>
      <c r="QVE27" s="314"/>
      <c r="QVF27" s="314"/>
      <c r="QVG27" s="314"/>
      <c r="QVH27" s="314"/>
      <c r="QVI27" s="314"/>
      <c r="QVJ27" s="314"/>
      <c r="QVK27" s="5"/>
      <c r="QVL27" s="5"/>
      <c r="QVM27" s="5"/>
      <c r="QVN27" s="5"/>
      <c r="QVO27" s="5"/>
      <c r="QVP27" s="5"/>
      <c r="QVQ27" s="5"/>
      <c r="QVR27" s="5"/>
      <c r="QVS27" s="5"/>
      <c r="QVT27" s="376"/>
      <c r="QVU27" s="386"/>
      <c r="QVV27" s="386"/>
      <c r="QVW27" s="312"/>
      <c r="QVX27" s="381"/>
      <c r="QVY27" s="382"/>
      <c r="QVZ27" s="315"/>
      <c r="QWA27" s="68"/>
      <c r="QWB27" s="291"/>
      <c r="QWC27" s="68"/>
      <c r="QWD27" s="68"/>
      <c r="QWE27" s="68"/>
      <c r="QWF27" s="112"/>
      <c r="QWG27" s="112"/>
      <c r="QWH27" s="112"/>
      <c r="QXE27" s="5"/>
      <c r="QXF27" s="5"/>
      <c r="QXG27" s="5"/>
      <c r="QXH27" s="314"/>
      <c r="QXI27" s="314"/>
      <c r="QXJ27" s="314"/>
      <c r="QXK27" s="314"/>
      <c r="QXL27" s="314"/>
      <c r="QXM27" s="314"/>
      <c r="QXN27" s="314"/>
      <c r="QXO27" s="314"/>
      <c r="QXP27" s="314"/>
      <c r="QXQ27" s="314"/>
      <c r="QXR27" s="314"/>
      <c r="QXS27" s="5"/>
      <c r="QXT27" s="5"/>
      <c r="QXU27" s="5"/>
      <c r="QXV27" s="5"/>
      <c r="QXW27" s="5"/>
      <c r="QXX27" s="5"/>
      <c r="QXY27" s="5"/>
      <c r="QXZ27" s="5"/>
      <c r="QYA27" s="5"/>
      <c r="QYB27" s="376"/>
      <c r="QYC27" s="386"/>
      <c r="QYD27" s="386"/>
      <c r="QYE27" s="312"/>
      <c r="QYF27" s="381"/>
      <c r="QYG27" s="382"/>
      <c r="QYH27" s="315"/>
      <c r="QYI27" s="68"/>
      <c r="QYJ27" s="291"/>
      <c r="QYK27" s="68"/>
      <c r="QYL27" s="68"/>
      <c r="QYM27" s="68"/>
      <c r="QYN27" s="112"/>
      <c r="QYO27" s="112"/>
      <c r="QYP27" s="112"/>
      <c r="QZM27" s="5"/>
      <c r="QZN27" s="5"/>
      <c r="QZO27" s="5"/>
      <c r="QZP27" s="314"/>
      <c r="QZQ27" s="314"/>
      <c r="QZR27" s="314"/>
      <c r="QZS27" s="314"/>
      <c r="QZT27" s="314"/>
      <c r="QZU27" s="314"/>
      <c r="QZV27" s="314"/>
      <c r="QZW27" s="314"/>
      <c r="QZX27" s="314"/>
      <c r="QZY27" s="314"/>
      <c r="QZZ27" s="314"/>
      <c r="RAA27" s="5"/>
      <c r="RAB27" s="5"/>
      <c r="RAC27" s="5"/>
      <c r="RAD27" s="5"/>
      <c r="RAE27" s="5"/>
      <c r="RAF27" s="5"/>
      <c r="RAG27" s="5"/>
      <c r="RAH27" s="5"/>
      <c r="RAI27" s="5"/>
      <c r="RAJ27" s="376"/>
      <c r="RAK27" s="386"/>
      <c r="RAL27" s="386"/>
      <c r="RAM27" s="312"/>
      <c r="RAN27" s="381"/>
      <c r="RAO27" s="382"/>
      <c r="RAP27" s="315"/>
      <c r="RAQ27" s="68"/>
      <c r="RAR27" s="291"/>
      <c r="RAS27" s="68"/>
      <c r="RAT27" s="68"/>
      <c r="RAU27" s="68"/>
      <c r="RAV27" s="112"/>
      <c r="RAW27" s="112"/>
      <c r="RAX27" s="112"/>
      <c r="RBU27" s="5"/>
      <c r="RBV27" s="5"/>
      <c r="RBW27" s="5"/>
      <c r="RBX27" s="314"/>
      <c r="RBY27" s="314"/>
      <c r="RBZ27" s="314"/>
      <c r="RCA27" s="314"/>
      <c r="RCB27" s="314"/>
      <c r="RCC27" s="314"/>
      <c r="RCD27" s="314"/>
      <c r="RCE27" s="314"/>
      <c r="RCF27" s="314"/>
      <c r="RCG27" s="314"/>
      <c r="RCH27" s="314"/>
      <c r="RCI27" s="5"/>
      <c r="RCJ27" s="5"/>
      <c r="RCK27" s="5"/>
      <c r="RCL27" s="5"/>
      <c r="RCM27" s="5"/>
      <c r="RCN27" s="5"/>
      <c r="RCO27" s="5"/>
      <c r="RCP27" s="5"/>
      <c r="RCQ27" s="5"/>
      <c r="RCR27" s="376"/>
      <c r="RCS27" s="386"/>
      <c r="RCT27" s="386"/>
      <c r="RCU27" s="312"/>
      <c r="RCV27" s="381"/>
      <c r="RCW27" s="382"/>
      <c r="RCX27" s="315"/>
      <c r="RCY27" s="68"/>
      <c r="RCZ27" s="291"/>
      <c r="RDA27" s="68"/>
      <c r="RDB27" s="68"/>
      <c r="RDC27" s="68"/>
      <c r="RDD27" s="112"/>
      <c r="RDE27" s="112"/>
      <c r="RDF27" s="112"/>
      <c r="REC27" s="5"/>
      <c r="RED27" s="5"/>
      <c r="REE27" s="5"/>
      <c r="REF27" s="314"/>
      <c r="REG27" s="314"/>
      <c r="REH27" s="314"/>
      <c r="REI27" s="314"/>
      <c r="REJ27" s="314"/>
      <c r="REK27" s="314"/>
      <c r="REL27" s="314"/>
      <c r="REM27" s="314"/>
      <c r="REN27" s="314"/>
      <c r="REO27" s="314"/>
      <c r="REP27" s="314"/>
      <c r="REQ27" s="5"/>
      <c r="RER27" s="5"/>
      <c r="RES27" s="5"/>
      <c r="RET27" s="5"/>
      <c r="REU27" s="5"/>
      <c r="REV27" s="5"/>
      <c r="REW27" s="5"/>
      <c r="REX27" s="5"/>
      <c r="REY27" s="5"/>
      <c r="REZ27" s="376"/>
      <c r="RFA27" s="386"/>
      <c r="RFB27" s="386"/>
      <c r="RFC27" s="312"/>
      <c r="RFD27" s="381"/>
      <c r="RFE27" s="382"/>
      <c r="RFF27" s="315"/>
      <c r="RFG27" s="68"/>
      <c r="RFH27" s="291"/>
      <c r="RFI27" s="68"/>
      <c r="RFJ27" s="68"/>
      <c r="RFK27" s="68"/>
      <c r="RFL27" s="112"/>
      <c r="RFM27" s="112"/>
      <c r="RFN27" s="112"/>
      <c r="RGK27" s="5"/>
      <c r="RGL27" s="5"/>
      <c r="RGM27" s="5"/>
      <c r="RGN27" s="314"/>
      <c r="RGO27" s="314"/>
      <c r="RGP27" s="314"/>
      <c r="RGQ27" s="314"/>
      <c r="RGR27" s="314"/>
      <c r="RGS27" s="314"/>
      <c r="RGT27" s="314"/>
      <c r="RGU27" s="314"/>
      <c r="RGV27" s="314"/>
      <c r="RGW27" s="314"/>
      <c r="RGX27" s="314"/>
      <c r="RGY27" s="5"/>
      <c r="RGZ27" s="5"/>
      <c r="RHA27" s="5"/>
      <c r="RHB27" s="5"/>
      <c r="RHC27" s="5"/>
      <c r="RHD27" s="5"/>
      <c r="RHE27" s="5"/>
      <c r="RHF27" s="5"/>
      <c r="RHG27" s="5"/>
      <c r="RHH27" s="376"/>
      <c r="RHI27" s="386"/>
      <c r="RHJ27" s="386"/>
      <c r="RHK27" s="312"/>
      <c r="RHL27" s="381"/>
      <c r="RHM27" s="382"/>
      <c r="RHN27" s="315"/>
      <c r="RHO27" s="68"/>
      <c r="RHP27" s="291"/>
      <c r="RHQ27" s="68"/>
      <c r="RHR27" s="68"/>
      <c r="RHS27" s="68"/>
      <c r="RHT27" s="112"/>
      <c r="RHU27" s="112"/>
      <c r="RHV27" s="112"/>
      <c r="RIS27" s="5"/>
      <c r="RIT27" s="5"/>
      <c r="RIU27" s="5"/>
      <c r="RIV27" s="314"/>
      <c r="RIW27" s="314"/>
      <c r="RIX27" s="314"/>
      <c r="RIY27" s="314"/>
      <c r="RIZ27" s="314"/>
      <c r="RJA27" s="314"/>
      <c r="RJB27" s="314"/>
      <c r="RJC27" s="314"/>
      <c r="RJD27" s="314"/>
      <c r="RJE27" s="314"/>
      <c r="RJF27" s="314"/>
      <c r="RJG27" s="5"/>
      <c r="RJH27" s="5"/>
      <c r="RJI27" s="5"/>
      <c r="RJJ27" s="5"/>
      <c r="RJK27" s="5"/>
      <c r="RJL27" s="5"/>
      <c r="RJM27" s="5"/>
      <c r="RJN27" s="5"/>
      <c r="RJO27" s="5"/>
      <c r="RJP27" s="376"/>
      <c r="RJQ27" s="386"/>
      <c r="RJR27" s="386"/>
      <c r="RJS27" s="312"/>
      <c r="RJT27" s="381"/>
      <c r="RJU27" s="382"/>
      <c r="RJV27" s="315"/>
      <c r="RJW27" s="68"/>
      <c r="RJX27" s="291"/>
      <c r="RJY27" s="68"/>
      <c r="RJZ27" s="68"/>
      <c r="RKA27" s="68"/>
      <c r="RKB27" s="112"/>
      <c r="RKC27" s="112"/>
      <c r="RKD27" s="112"/>
      <c r="RLA27" s="5"/>
      <c r="RLB27" s="5"/>
      <c r="RLC27" s="5"/>
      <c r="RLD27" s="314"/>
      <c r="RLE27" s="314"/>
      <c r="RLF27" s="314"/>
      <c r="RLG27" s="314"/>
      <c r="RLH27" s="314"/>
      <c r="RLI27" s="314"/>
      <c r="RLJ27" s="314"/>
      <c r="RLK27" s="314"/>
      <c r="RLL27" s="314"/>
      <c r="RLM27" s="314"/>
      <c r="RLN27" s="314"/>
      <c r="RLO27" s="5"/>
      <c r="RLP27" s="5"/>
      <c r="RLQ27" s="5"/>
      <c r="RLR27" s="5"/>
      <c r="RLS27" s="5"/>
      <c r="RLT27" s="5"/>
      <c r="RLU27" s="5"/>
      <c r="RLV27" s="5"/>
      <c r="RLW27" s="5"/>
      <c r="RLX27" s="376"/>
      <c r="RLY27" s="386"/>
      <c r="RLZ27" s="386"/>
      <c r="RMA27" s="312"/>
      <c r="RMB27" s="381"/>
      <c r="RMC27" s="382"/>
      <c r="RMD27" s="315"/>
      <c r="RME27" s="68"/>
      <c r="RMF27" s="291"/>
      <c r="RMG27" s="68"/>
      <c r="RMH27" s="68"/>
      <c r="RMI27" s="68"/>
      <c r="RMJ27" s="112"/>
      <c r="RMK27" s="112"/>
      <c r="RML27" s="112"/>
      <c r="RNI27" s="5"/>
      <c r="RNJ27" s="5"/>
      <c r="RNK27" s="5"/>
      <c r="RNL27" s="314"/>
      <c r="RNM27" s="314"/>
      <c r="RNN27" s="314"/>
      <c r="RNO27" s="314"/>
      <c r="RNP27" s="314"/>
      <c r="RNQ27" s="314"/>
      <c r="RNR27" s="314"/>
      <c r="RNS27" s="314"/>
      <c r="RNT27" s="314"/>
      <c r="RNU27" s="314"/>
      <c r="RNV27" s="314"/>
      <c r="RNW27" s="5"/>
      <c r="RNX27" s="5"/>
      <c r="RNY27" s="5"/>
      <c r="RNZ27" s="5"/>
      <c r="ROA27" s="5"/>
      <c r="ROB27" s="5"/>
      <c r="ROC27" s="5"/>
      <c r="ROD27" s="5"/>
      <c r="ROE27" s="5"/>
      <c r="ROF27" s="376"/>
      <c r="ROG27" s="386"/>
      <c r="ROH27" s="386"/>
      <c r="ROI27" s="312"/>
      <c r="ROJ27" s="381"/>
      <c r="ROK27" s="382"/>
      <c r="ROL27" s="315"/>
      <c r="ROM27" s="68"/>
      <c r="RON27" s="291"/>
      <c r="ROO27" s="68"/>
      <c r="ROP27" s="68"/>
      <c r="ROQ27" s="68"/>
      <c r="ROR27" s="112"/>
      <c r="ROS27" s="112"/>
      <c r="ROT27" s="112"/>
      <c r="RPQ27" s="5"/>
      <c r="RPR27" s="5"/>
      <c r="RPS27" s="5"/>
      <c r="RPT27" s="314"/>
      <c r="RPU27" s="314"/>
      <c r="RPV27" s="314"/>
      <c r="RPW27" s="314"/>
      <c r="RPX27" s="314"/>
      <c r="RPY27" s="314"/>
      <c r="RPZ27" s="314"/>
      <c r="RQA27" s="314"/>
      <c r="RQB27" s="314"/>
      <c r="RQC27" s="314"/>
      <c r="RQD27" s="314"/>
      <c r="RQE27" s="5"/>
      <c r="RQF27" s="5"/>
      <c r="RQG27" s="5"/>
      <c r="RQH27" s="5"/>
      <c r="RQI27" s="5"/>
      <c r="RQJ27" s="5"/>
      <c r="RQK27" s="5"/>
      <c r="RQL27" s="5"/>
      <c r="RQM27" s="5"/>
      <c r="RQN27" s="376"/>
      <c r="RQO27" s="386"/>
      <c r="RQP27" s="386"/>
      <c r="RQQ27" s="312"/>
      <c r="RQR27" s="381"/>
      <c r="RQS27" s="382"/>
      <c r="RQT27" s="315"/>
      <c r="RQU27" s="68"/>
      <c r="RQV27" s="291"/>
      <c r="RQW27" s="68"/>
      <c r="RQX27" s="68"/>
      <c r="RQY27" s="68"/>
      <c r="RQZ27" s="112"/>
      <c r="RRA27" s="112"/>
      <c r="RRB27" s="112"/>
      <c r="RRY27" s="5"/>
      <c r="RRZ27" s="5"/>
      <c r="RSA27" s="5"/>
      <c r="RSB27" s="314"/>
      <c r="RSC27" s="314"/>
      <c r="RSD27" s="314"/>
      <c r="RSE27" s="314"/>
      <c r="RSF27" s="314"/>
      <c r="RSG27" s="314"/>
      <c r="RSH27" s="314"/>
      <c r="RSI27" s="314"/>
      <c r="RSJ27" s="314"/>
      <c r="RSK27" s="314"/>
      <c r="RSL27" s="314"/>
      <c r="RSM27" s="5"/>
      <c r="RSN27" s="5"/>
      <c r="RSO27" s="5"/>
      <c r="RSP27" s="5"/>
      <c r="RSQ27" s="5"/>
      <c r="RSR27" s="5"/>
      <c r="RSS27" s="5"/>
      <c r="RST27" s="5"/>
      <c r="RSU27" s="5"/>
      <c r="RSV27" s="376"/>
      <c r="RSW27" s="386"/>
      <c r="RSX27" s="386"/>
      <c r="RSY27" s="312"/>
      <c r="RSZ27" s="381"/>
      <c r="RTA27" s="382"/>
      <c r="RTB27" s="315"/>
      <c r="RTC27" s="68"/>
      <c r="RTD27" s="291"/>
      <c r="RTE27" s="68"/>
      <c r="RTF27" s="68"/>
      <c r="RTG27" s="68"/>
      <c r="RTH27" s="112"/>
      <c r="RTI27" s="112"/>
      <c r="RTJ27" s="112"/>
      <c r="RUG27" s="5"/>
      <c r="RUH27" s="5"/>
      <c r="RUI27" s="5"/>
      <c r="RUJ27" s="314"/>
      <c r="RUK27" s="314"/>
      <c r="RUL27" s="314"/>
      <c r="RUM27" s="314"/>
      <c r="RUN27" s="314"/>
      <c r="RUO27" s="314"/>
      <c r="RUP27" s="314"/>
      <c r="RUQ27" s="314"/>
      <c r="RUR27" s="314"/>
      <c r="RUS27" s="314"/>
      <c r="RUT27" s="314"/>
      <c r="RUU27" s="5"/>
      <c r="RUV27" s="5"/>
      <c r="RUW27" s="5"/>
      <c r="RUX27" s="5"/>
      <c r="RUY27" s="5"/>
      <c r="RUZ27" s="5"/>
      <c r="RVA27" s="5"/>
      <c r="RVB27" s="5"/>
      <c r="RVC27" s="5"/>
      <c r="RVD27" s="376"/>
      <c r="RVE27" s="386"/>
      <c r="RVF27" s="386"/>
      <c r="RVG27" s="312"/>
      <c r="RVH27" s="381"/>
      <c r="RVI27" s="382"/>
      <c r="RVJ27" s="315"/>
      <c r="RVK27" s="68"/>
      <c r="RVL27" s="291"/>
      <c r="RVM27" s="68"/>
      <c r="RVN27" s="68"/>
      <c r="RVO27" s="68"/>
      <c r="RVP27" s="112"/>
      <c r="RVQ27" s="112"/>
      <c r="RVR27" s="112"/>
      <c r="RWO27" s="5"/>
      <c r="RWP27" s="5"/>
      <c r="RWQ27" s="5"/>
      <c r="RWR27" s="314"/>
      <c r="RWS27" s="314"/>
      <c r="RWT27" s="314"/>
      <c r="RWU27" s="314"/>
      <c r="RWV27" s="314"/>
      <c r="RWW27" s="314"/>
      <c r="RWX27" s="314"/>
      <c r="RWY27" s="314"/>
      <c r="RWZ27" s="314"/>
      <c r="RXA27" s="314"/>
      <c r="RXB27" s="314"/>
      <c r="RXC27" s="5"/>
      <c r="RXD27" s="5"/>
      <c r="RXE27" s="5"/>
      <c r="RXF27" s="5"/>
      <c r="RXG27" s="5"/>
      <c r="RXH27" s="5"/>
      <c r="RXI27" s="5"/>
      <c r="RXJ27" s="5"/>
      <c r="RXK27" s="5"/>
      <c r="RXL27" s="376"/>
      <c r="RXM27" s="386"/>
      <c r="RXN27" s="386"/>
      <c r="RXO27" s="312"/>
      <c r="RXP27" s="381"/>
      <c r="RXQ27" s="382"/>
      <c r="RXR27" s="315"/>
      <c r="RXS27" s="68"/>
      <c r="RXT27" s="291"/>
      <c r="RXU27" s="68"/>
      <c r="RXV27" s="68"/>
      <c r="RXW27" s="68"/>
      <c r="RXX27" s="112"/>
      <c r="RXY27" s="112"/>
      <c r="RXZ27" s="112"/>
      <c r="RYW27" s="5"/>
      <c r="RYX27" s="5"/>
      <c r="RYY27" s="5"/>
      <c r="RYZ27" s="314"/>
      <c r="RZA27" s="314"/>
      <c r="RZB27" s="314"/>
      <c r="RZC27" s="314"/>
      <c r="RZD27" s="314"/>
      <c r="RZE27" s="314"/>
      <c r="RZF27" s="314"/>
      <c r="RZG27" s="314"/>
      <c r="RZH27" s="314"/>
      <c r="RZI27" s="314"/>
      <c r="RZJ27" s="314"/>
      <c r="RZK27" s="5"/>
      <c r="RZL27" s="5"/>
      <c r="RZM27" s="5"/>
      <c r="RZN27" s="5"/>
      <c r="RZO27" s="5"/>
      <c r="RZP27" s="5"/>
      <c r="RZQ27" s="5"/>
      <c r="RZR27" s="5"/>
      <c r="RZS27" s="5"/>
      <c r="RZT27" s="376"/>
      <c r="RZU27" s="386"/>
      <c r="RZV27" s="386"/>
      <c r="RZW27" s="312"/>
      <c r="RZX27" s="381"/>
      <c r="RZY27" s="382"/>
      <c r="RZZ27" s="315"/>
      <c r="SAA27" s="68"/>
      <c r="SAB27" s="291"/>
      <c r="SAC27" s="68"/>
      <c r="SAD27" s="68"/>
      <c r="SAE27" s="68"/>
      <c r="SAF27" s="112"/>
      <c r="SAG27" s="112"/>
      <c r="SAH27" s="112"/>
      <c r="SBE27" s="5"/>
      <c r="SBF27" s="5"/>
      <c r="SBG27" s="5"/>
      <c r="SBH27" s="314"/>
      <c r="SBI27" s="314"/>
      <c r="SBJ27" s="314"/>
      <c r="SBK27" s="314"/>
      <c r="SBL27" s="314"/>
      <c r="SBM27" s="314"/>
      <c r="SBN27" s="314"/>
      <c r="SBO27" s="314"/>
      <c r="SBP27" s="314"/>
      <c r="SBQ27" s="314"/>
      <c r="SBR27" s="314"/>
      <c r="SBS27" s="5"/>
      <c r="SBT27" s="5"/>
      <c r="SBU27" s="5"/>
      <c r="SBV27" s="5"/>
      <c r="SBW27" s="5"/>
      <c r="SBX27" s="5"/>
      <c r="SBY27" s="5"/>
      <c r="SBZ27" s="5"/>
      <c r="SCA27" s="5"/>
      <c r="SCB27" s="376"/>
      <c r="SCC27" s="386"/>
      <c r="SCD27" s="386"/>
      <c r="SCE27" s="312"/>
      <c r="SCF27" s="381"/>
      <c r="SCG27" s="382"/>
      <c r="SCH27" s="315"/>
      <c r="SCI27" s="68"/>
      <c r="SCJ27" s="291"/>
      <c r="SCK27" s="68"/>
      <c r="SCL27" s="68"/>
      <c r="SCM27" s="68"/>
      <c r="SCN27" s="112"/>
      <c r="SCO27" s="112"/>
      <c r="SCP27" s="112"/>
      <c r="SDM27" s="5"/>
      <c r="SDN27" s="5"/>
      <c r="SDO27" s="5"/>
      <c r="SDP27" s="314"/>
      <c r="SDQ27" s="314"/>
      <c r="SDR27" s="314"/>
      <c r="SDS27" s="314"/>
      <c r="SDT27" s="314"/>
      <c r="SDU27" s="314"/>
      <c r="SDV27" s="314"/>
      <c r="SDW27" s="314"/>
      <c r="SDX27" s="314"/>
      <c r="SDY27" s="314"/>
      <c r="SDZ27" s="314"/>
      <c r="SEA27" s="5"/>
      <c r="SEB27" s="5"/>
      <c r="SEC27" s="5"/>
      <c r="SED27" s="5"/>
      <c r="SEE27" s="5"/>
      <c r="SEF27" s="5"/>
      <c r="SEG27" s="5"/>
      <c r="SEH27" s="5"/>
      <c r="SEI27" s="5"/>
      <c r="SEJ27" s="376"/>
      <c r="SEK27" s="386"/>
      <c r="SEL27" s="386"/>
      <c r="SEM27" s="312"/>
      <c r="SEN27" s="381"/>
      <c r="SEO27" s="382"/>
      <c r="SEP27" s="315"/>
      <c r="SEQ27" s="68"/>
      <c r="SER27" s="291"/>
      <c r="SES27" s="68"/>
      <c r="SET27" s="68"/>
      <c r="SEU27" s="68"/>
      <c r="SEV27" s="112"/>
      <c r="SEW27" s="112"/>
      <c r="SEX27" s="112"/>
      <c r="SFU27" s="5"/>
      <c r="SFV27" s="5"/>
      <c r="SFW27" s="5"/>
      <c r="SFX27" s="314"/>
      <c r="SFY27" s="314"/>
      <c r="SFZ27" s="314"/>
      <c r="SGA27" s="314"/>
      <c r="SGB27" s="314"/>
      <c r="SGC27" s="314"/>
      <c r="SGD27" s="314"/>
      <c r="SGE27" s="314"/>
      <c r="SGF27" s="314"/>
      <c r="SGG27" s="314"/>
      <c r="SGH27" s="314"/>
      <c r="SGI27" s="5"/>
      <c r="SGJ27" s="5"/>
      <c r="SGK27" s="5"/>
      <c r="SGL27" s="5"/>
      <c r="SGM27" s="5"/>
      <c r="SGN27" s="5"/>
      <c r="SGO27" s="5"/>
      <c r="SGP27" s="5"/>
      <c r="SGQ27" s="5"/>
      <c r="SGR27" s="376"/>
      <c r="SGS27" s="386"/>
      <c r="SGT27" s="386"/>
      <c r="SGU27" s="312"/>
      <c r="SGV27" s="381"/>
      <c r="SGW27" s="382"/>
      <c r="SGX27" s="315"/>
      <c r="SGY27" s="68"/>
      <c r="SGZ27" s="291"/>
      <c r="SHA27" s="68"/>
      <c r="SHB27" s="68"/>
      <c r="SHC27" s="68"/>
      <c r="SHD27" s="112"/>
      <c r="SHE27" s="112"/>
      <c r="SHF27" s="112"/>
      <c r="SIC27" s="5"/>
      <c r="SID27" s="5"/>
      <c r="SIE27" s="5"/>
      <c r="SIF27" s="314"/>
      <c r="SIG27" s="314"/>
      <c r="SIH27" s="314"/>
      <c r="SII27" s="314"/>
      <c r="SIJ27" s="314"/>
      <c r="SIK27" s="314"/>
      <c r="SIL27" s="314"/>
      <c r="SIM27" s="314"/>
      <c r="SIN27" s="314"/>
      <c r="SIO27" s="314"/>
      <c r="SIP27" s="314"/>
      <c r="SIQ27" s="5"/>
      <c r="SIR27" s="5"/>
      <c r="SIS27" s="5"/>
      <c r="SIT27" s="5"/>
      <c r="SIU27" s="5"/>
      <c r="SIV27" s="5"/>
      <c r="SIW27" s="5"/>
      <c r="SIX27" s="5"/>
      <c r="SIY27" s="5"/>
      <c r="SIZ27" s="376"/>
      <c r="SJA27" s="386"/>
      <c r="SJB27" s="386"/>
      <c r="SJC27" s="312"/>
      <c r="SJD27" s="381"/>
      <c r="SJE27" s="382"/>
      <c r="SJF27" s="315"/>
      <c r="SJG27" s="68"/>
      <c r="SJH27" s="291"/>
      <c r="SJI27" s="68"/>
      <c r="SJJ27" s="68"/>
      <c r="SJK27" s="68"/>
      <c r="SJL27" s="112"/>
      <c r="SJM27" s="112"/>
      <c r="SJN27" s="112"/>
      <c r="SKK27" s="5"/>
      <c r="SKL27" s="5"/>
      <c r="SKM27" s="5"/>
      <c r="SKN27" s="314"/>
      <c r="SKO27" s="314"/>
      <c r="SKP27" s="314"/>
      <c r="SKQ27" s="314"/>
      <c r="SKR27" s="314"/>
      <c r="SKS27" s="314"/>
      <c r="SKT27" s="314"/>
      <c r="SKU27" s="314"/>
      <c r="SKV27" s="314"/>
      <c r="SKW27" s="314"/>
      <c r="SKX27" s="314"/>
      <c r="SKY27" s="5"/>
      <c r="SKZ27" s="5"/>
      <c r="SLA27" s="5"/>
      <c r="SLB27" s="5"/>
      <c r="SLC27" s="5"/>
      <c r="SLD27" s="5"/>
      <c r="SLE27" s="5"/>
      <c r="SLF27" s="5"/>
      <c r="SLG27" s="5"/>
      <c r="SLH27" s="376"/>
      <c r="SLI27" s="386"/>
      <c r="SLJ27" s="386"/>
      <c r="SLK27" s="312"/>
      <c r="SLL27" s="381"/>
      <c r="SLM27" s="382"/>
      <c r="SLN27" s="315"/>
      <c r="SLO27" s="68"/>
      <c r="SLP27" s="291"/>
      <c r="SLQ27" s="68"/>
      <c r="SLR27" s="68"/>
      <c r="SLS27" s="68"/>
      <c r="SLT27" s="112"/>
      <c r="SLU27" s="112"/>
      <c r="SLV27" s="112"/>
      <c r="SMS27" s="5"/>
      <c r="SMT27" s="5"/>
      <c r="SMU27" s="5"/>
      <c r="SMV27" s="314"/>
      <c r="SMW27" s="314"/>
      <c r="SMX27" s="314"/>
      <c r="SMY27" s="314"/>
      <c r="SMZ27" s="314"/>
      <c r="SNA27" s="314"/>
      <c r="SNB27" s="314"/>
      <c r="SNC27" s="314"/>
      <c r="SND27" s="314"/>
      <c r="SNE27" s="314"/>
      <c r="SNF27" s="314"/>
      <c r="SNG27" s="5"/>
      <c r="SNH27" s="5"/>
      <c r="SNI27" s="5"/>
      <c r="SNJ27" s="5"/>
      <c r="SNK27" s="5"/>
      <c r="SNL27" s="5"/>
      <c r="SNM27" s="5"/>
      <c r="SNN27" s="5"/>
      <c r="SNO27" s="5"/>
      <c r="SNP27" s="376"/>
      <c r="SNQ27" s="386"/>
      <c r="SNR27" s="386"/>
      <c r="SNS27" s="312"/>
      <c r="SNT27" s="381"/>
      <c r="SNU27" s="382"/>
      <c r="SNV27" s="315"/>
      <c r="SNW27" s="68"/>
      <c r="SNX27" s="291"/>
      <c r="SNY27" s="68"/>
      <c r="SNZ27" s="68"/>
      <c r="SOA27" s="68"/>
      <c r="SOB27" s="112"/>
      <c r="SOC27" s="112"/>
      <c r="SOD27" s="112"/>
      <c r="SPA27" s="5"/>
      <c r="SPB27" s="5"/>
      <c r="SPC27" s="5"/>
      <c r="SPD27" s="314"/>
      <c r="SPE27" s="314"/>
      <c r="SPF27" s="314"/>
      <c r="SPG27" s="314"/>
      <c r="SPH27" s="314"/>
      <c r="SPI27" s="314"/>
      <c r="SPJ27" s="314"/>
      <c r="SPK27" s="314"/>
      <c r="SPL27" s="314"/>
      <c r="SPM27" s="314"/>
      <c r="SPN27" s="314"/>
      <c r="SPO27" s="5"/>
      <c r="SPP27" s="5"/>
      <c r="SPQ27" s="5"/>
      <c r="SPR27" s="5"/>
      <c r="SPS27" s="5"/>
      <c r="SPT27" s="5"/>
      <c r="SPU27" s="5"/>
      <c r="SPV27" s="5"/>
      <c r="SPW27" s="5"/>
      <c r="SPX27" s="376"/>
      <c r="SPY27" s="386"/>
      <c r="SPZ27" s="386"/>
      <c r="SQA27" s="312"/>
      <c r="SQB27" s="381"/>
      <c r="SQC27" s="382"/>
      <c r="SQD27" s="315"/>
      <c r="SQE27" s="68"/>
      <c r="SQF27" s="291"/>
      <c r="SQG27" s="68"/>
      <c r="SQH27" s="68"/>
      <c r="SQI27" s="68"/>
      <c r="SQJ27" s="112"/>
      <c r="SQK27" s="112"/>
      <c r="SQL27" s="112"/>
      <c r="SRI27" s="5"/>
      <c r="SRJ27" s="5"/>
      <c r="SRK27" s="5"/>
      <c r="SRL27" s="314"/>
      <c r="SRM27" s="314"/>
      <c r="SRN27" s="314"/>
      <c r="SRO27" s="314"/>
      <c r="SRP27" s="314"/>
      <c r="SRQ27" s="314"/>
      <c r="SRR27" s="314"/>
      <c r="SRS27" s="314"/>
      <c r="SRT27" s="314"/>
      <c r="SRU27" s="314"/>
      <c r="SRV27" s="314"/>
      <c r="SRW27" s="5"/>
      <c r="SRX27" s="5"/>
      <c r="SRY27" s="5"/>
      <c r="SRZ27" s="5"/>
      <c r="SSA27" s="5"/>
      <c r="SSB27" s="5"/>
      <c r="SSC27" s="5"/>
      <c r="SSD27" s="5"/>
      <c r="SSE27" s="5"/>
      <c r="SSF27" s="376"/>
      <c r="SSG27" s="386"/>
      <c r="SSH27" s="386"/>
      <c r="SSI27" s="312"/>
      <c r="SSJ27" s="381"/>
      <c r="SSK27" s="382"/>
      <c r="SSL27" s="315"/>
      <c r="SSM27" s="68"/>
      <c r="SSN27" s="291"/>
      <c r="SSO27" s="68"/>
      <c r="SSP27" s="68"/>
      <c r="SSQ27" s="68"/>
      <c r="SSR27" s="112"/>
      <c r="SSS27" s="112"/>
      <c r="SST27" s="112"/>
      <c r="STQ27" s="5"/>
      <c r="STR27" s="5"/>
      <c r="STS27" s="5"/>
      <c r="STT27" s="314"/>
      <c r="STU27" s="314"/>
      <c r="STV27" s="314"/>
      <c r="STW27" s="314"/>
      <c r="STX27" s="314"/>
      <c r="STY27" s="314"/>
      <c r="STZ27" s="314"/>
      <c r="SUA27" s="314"/>
      <c r="SUB27" s="314"/>
      <c r="SUC27" s="314"/>
      <c r="SUD27" s="314"/>
      <c r="SUE27" s="5"/>
      <c r="SUF27" s="5"/>
      <c r="SUG27" s="5"/>
      <c r="SUH27" s="5"/>
      <c r="SUI27" s="5"/>
      <c r="SUJ27" s="5"/>
      <c r="SUK27" s="5"/>
      <c r="SUL27" s="5"/>
      <c r="SUM27" s="5"/>
      <c r="SUN27" s="376"/>
      <c r="SUO27" s="386"/>
      <c r="SUP27" s="386"/>
      <c r="SUQ27" s="312"/>
      <c r="SUR27" s="381"/>
      <c r="SUS27" s="382"/>
      <c r="SUT27" s="315"/>
      <c r="SUU27" s="68"/>
      <c r="SUV27" s="291"/>
      <c r="SUW27" s="68"/>
      <c r="SUX27" s="68"/>
      <c r="SUY27" s="68"/>
      <c r="SUZ27" s="112"/>
      <c r="SVA27" s="112"/>
      <c r="SVB27" s="112"/>
      <c r="SVY27" s="5"/>
      <c r="SVZ27" s="5"/>
      <c r="SWA27" s="5"/>
      <c r="SWB27" s="314"/>
      <c r="SWC27" s="314"/>
      <c r="SWD27" s="314"/>
      <c r="SWE27" s="314"/>
      <c r="SWF27" s="314"/>
      <c r="SWG27" s="314"/>
      <c r="SWH27" s="314"/>
      <c r="SWI27" s="314"/>
      <c r="SWJ27" s="314"/>
      <c r="SWK27" s="314"/>
      <c r="SWL27" s="314"/>
      <c r="SWM27" s="5"/>
      <c r="SWN27" s="5"/>
      <c r="SWO27" s="5"/>
      <c r="SWP27" s="5"/>
      <c r="SWQ27" s="5"/>
      <c r="SWR27" s="5"/>
      <c r="SWS27" s="5"/>
      <c r="SWT27" s="5"/>
      <c r="SWU27" s="5"/>
      <c r="SWV27" s="376"/>
      <c r="SWW27" s="386"/>
      <c r="SWX27" s="386"/>
      <c r="SWY27" s="312"/>
      <c r="SWZ27" s="381"/>
      <c r="SXA27" s="382"/>
      <c r="SXB27" s="315"/>
      <c r="SXC27" s="68"/>
      <c r="SXD27" s="291"/>
      <c r="SXE27" s="68"/>
      <c r="SXF27" s="68"/>
      <c r="SXG27" s="68"/>
      <c r="SXH27" s="112"/>
      <c r="SXI27" s="112"/>
      <c r="SXJ27" s="112"/>
      <c r="SYG27" s="5"/>
      <c r="SYH27" s="5"/>
      <c r="SYI27" s="5"/>
      <c r="SYJ27" s="314"/>
      <c r="SYK27" s="314"/>
      <c r="SYL27" s="314"/>
      <c r="SYM27" s="314"/>
      <c r="SYN27" s="314"/>
      <c r="SYO27" s="314"/>
      <c r="SYP27" s="314"/>
      <c r="SYQ27" s="314"/>
      <c r="SYR27" s="314"/>
      <c r="SYS27" s="314"/>
      <c r="SYT27" s="314"/>
      <c r="SYU27" s="5"/>
      <c r="SYV27" s="5"/>
      <c r="SYW27" s="5"/>
      <c r="SYX27" s="5"/>
      <c r="SYY27" s="5"/>
      <c r="SYZ27" s="5"/>
      <c r="SZA27" s="5"/>
      <c r="SZB27" s="5"/>
      <c r="SZC27" s="5"/>
      <c r="SZD27" s="376"/>
      <c r="SZE27" s="386"/>
      <c r="SZF27" s="386"/>
      <c r="SZG27" s="312"/>
      <c r="SZH27" s="381"/>
      <c r="SZI27" s="382"/>
      <c r="SZJ27" s="315"/>
      <c r="SZK27" s="68"/>
      <c r="SZL27" s="291"/>
      <c r="SZM27" s="68"/>
      <c r="SZN27" s="68"/>
      <c r="SZO27" s="68"/>
      <c r="SZP27" s="112"/>
      <c r="SZQ27" s="112"/>
      <c r="SZR27" s="112"/>
      <c r="TAO27" s="5"/>
      <c r="TAP27" s="5"/>
      <c r="TAQ27" s="5"/>
      <c r="TAR27" s="314"/>
      <c r="TAS27" s="314"/>
      <c r="TAT27" s="314"/>
      <c r="TAU27" s="314"/>
      <c r="TAV27" s="314"/>
      <c r="TAW27" s="314"/>
      <c r="TAX27" s="314"/>
      <c r="TAY27" s="314"/>
      <c r="TAZ27" s="314"/>
      <c r="TBA27" s="314"/>
      <c r="TBB27" s="314"/>
      <c r="TBC27" s="5"/>
      <c r="TBD27" s="5"/>
      <c r="TBE27" s="5"/>
      <c r="TBF27" s="5"/>
      <c r="TBG27" s="5"/>
      <c r="TBH27" s="5"/>
      <c r="TBI27" s="5"/>
      <c r="TBJ27" s="5"/>
      <c r="TBK27" s="5"/>
      <c r="TBL27" s="376"/>
      <c r="TBM27" s="386"/>
      <c r="TBN27" s="386"/>
      <c r="TBO27" s="312"/>
      <c r="TBP27" s="381"/>
      <c r="TBQ27" s="382"/>
      <c r="TBR27" s="315"/>
      <c r="TBS27" s="68"/>
      <c r="TBT27" s="291"/>
      <c r="TBU27" s="68"/>
      <c r="TBV27" s="68"/>
      <c r="TBW27" s="68"/>
      <c r="TBX27" s="112"/>
      <c r="TBY27" s="112"/>
      <c r="TBZ27" s="112"/>
      <c r="TCW27" s="5"/>
      <c r="TCX27" s="5"/>
      <c r="TCY27" s="5"/>
      <c r="TCZ27" s="314"/>
      <c r="TDA27" s="314"/>
      <c r="TDB27" s="314"/>
      <c r="TDC27" s="314"/>
      <c r="TDD27" s="314"/>
      <c r="TDE27" s="314"/>
      <c r="TDF27" s="314"/>
      <c r="TDG27" s="314"/>
      <c r="TDH27" s="314"/>
      <c r="TDI27" s="314"/>
      <c r="TDJ27" s="314"/>
      <c r="TDK27" s="5"/>
      <c r="TDL27" s="5"/>
      <c r="TDM27" s="5"/>
      <c r="TDN27" s="5"/>
      <c r="TDO27" s="5"/>
      <c r="TDP27" s="5"/>
      <c r="TDQ27" s="5"/>
      <c r="TDR27" s="5"/>
      <c r="TDS27" s="5"/>
      <c r="TDT27" s="376"/>
      <c r="TDU27" s="386"/>
      <c r="TDV27" s="386"/>
      <c r="TDW27" s="312"/>
      <c r="TDX27" s="381"/>
      <c r="TDY27" s="382"/>
      <c r="TDZ27" s="315"/>
      <c r="TEA27" s="68"/>
      <c r="TEB27" s="291"/>
      <c r="TEC27" s="68"/>
      <c r="TED27" s="68"/>
      <c r="TEE27" s="68"/>
      <c r="TEF27" s="112"/>
      <c r="TEG27" s="112"/>
      <c r="TEH27" s="112"/>
      <c r="TFE27" s="5"/>
      <c r="TFF27" s="5"/>
      <c r="TFG27" s="5"/>
      <c r="TFH27" s="314"/>
      <c r="TFI27" s="314"/>
      <c r="TFJ27" s="314"/>
      <c r="TFK27" s="314"/>
      <c r="TFL27" s="314"/>
      <c r="TFM27" s="314"/>
      <c r="TFN27" s="314"/>
      <c r="TFO27" s="314"/>
      <c r="TFP27" s="314"/>
      <c r="TFQ27" s="314"/>
      <c r="TFR27" s="314"/>
      <c r="TFS27" s="5"/>
      <c r="TFT27" s="5"/>
      <c r="TFU27" s="5"/>
      <c r="TFV27" s="5"/>
      <c r="TFW27" s="5"/>
      <c r="TFX27" s="5"/>
      <c r="TFY27" s="5"/>
      <c r="TFZ27" s="5"/>
      <c r="TGA27" s="5"/>
      <c r="TGB27" s="376"/>
      <c r="TGC27" s="386"/>
      <c r="TGD27" s="386"/>
      <c r="TGE27" s="312"/>
      <c r="TGF27" s="381"/>
      <c r="TGG27" s="382"/>
      <c r="TGH27" s="315"/>
      <c r="TGI27" s="68"/>
      <c r="TGJ27" s="291"/>
      <c r="TGK27" s="68"/>
      <c r="TGL27" s="68"/>
      <c r="TGM27" s="68"/>
      <c r="TGN27" s="112"/>
      <c r="TGO27" s="112"/>
      <c r="TGP27" s="112"/>
      <c r="THM27" s="5"/>
      <c r="THN27" s="5"/>
      <c r="THO27" s="5"/>
      <c r="THP27" s="314"/>
      <c r="THQ27" s="314"/>
      <c r="THR27" s="314"/>
      <c r="THS27" s="314"/>
      <c r="THT27" s="314"/>
      <c r="THU27" s="314"/>
      <c r="THV27" s="314"/>
      <c r="THW27" s="314"/>
      <c r="THX27" s="314"/>
      <c r="THY27" s="314"/>
      <c r="THZ27" s="314"/>
      <c r="TIA27" s="5"/>
      <c r="TIB27" s="5"/>
      <c r="TIC27" s="5"/>
      <c r="TID27" s="5"/>
      <c r="TIE27" s="5"/>
      <c r="TIF27" s="5"/>
      <c r="TIG27" s="5"/>
      <c r="TIH27" s="5"/>
      <c r="TII27" s="5"/>
      <c r="TIJ27" s="376"/>
      <c r="TIK27" s="386"/>
      <c r="TIL27" s="386"/>
      <c r="TIM27" s="312"/>
      <c r="TIN27" s="381"/>
      <c r="TIO27" s="382"/>
      <c r="TIP27" s="315"/>
      <c r="TIQ27" s="68"/>
      <c r="TIR27" s="291"/>
      <c r="TIS27" s="68"/>
      <c r="TIT27" s="68"/>
      <c r="TIU27" s="68"/>
      <c r="TIV27" s="112"/>
      <c r="TIW27" s="112"/>
      <c r="TIX27" s="112"/>
      <c r="TJU27" s="5"/>
      <c r="TJV27" s="5"/>
      <c r="TJW27" s="5"/>
      <c r="TJX27" s="314"/>
      <c r="TJY27" s="314"/>
      <c r="TJZ27" s="314"/>
      <c r="TKA27" s="314"/>
      <c r="TKB27" s="314"/>
      <c r="TKC27" s="314"/>
      <c r="TKD27" s="314"/>
      <c r="TKE27" s="314"/>
      <c r="TKF27" s="314"/>
      <c r="TKG27" s="314"/>
      <c r="TKH27" s="314"/>
      <c r="TKI27" s="5"/>
      <c r="TKJ27" s="5"/>
      <c r="TKK27" s="5"/>
      <c r="TKL27" s="5"/>
      <c r="TKM27" s="5"/>
      <c r="TKN27" s="5"/>
      <c r="TKO27" s="5"/>
      <c r="TKP27" s="5"/>
      <c r="TKQ27" s="5"/>
      <c r="TKR27" s="376"/>
      <c r="TKS27" s="386"/>
      <c r="TKT27" s="386"/>
      <c r="TKU27" s="312"/>
      <c r="TKV27" s="381"/>
      <c r="TKW27" s="382"/>
      <c r="TKX27" s="315"/>
      <c r="TKY27" s="68"/>
      <c r="TKZ27" s="291"/>
      <c r="TLA27" s="68"/>
      <c r="TLB27" s="68"/>
      <c r="TLC27" s="68"/>
      <c r="TLD27" s="112"/>
      <c r="TLE27" s="112"/>
      <c r="TLF27" s="112"/>
      <c r="TMC27" s="5"/>
      <c r="TMD27" s="5"/>
      <c r="TME27" s="5"/>
      <c r="TMF27" s="314"/>
      <c r="TMG27" s="314"/>
      <c r="TMH27" s="314"/>
      <c r="TMI27" s="314"/>
      <c r="TMJ27" s="314"/>
      <c r="TMK27" s="314"/>
      <c r="TML27" s="314"/>
      <c r="TMM27" s="314"/>
      <c r="TMN27" s="314"/>
      <c r="TMO27" s="314"/>
      <c r="TMP27" s="314"/>
      <c r="TMQ27" s="5"/>
      <c r="TMR27" s="5"/>
      <c r="TMS27" s="5"/>
      <c r="TMT27" s="5"/>
      <c r="TMU27" s="5"/>
      <c r="TMV27" s="5"/>
      <c r="TMW27" s="5"/>
      <c r="TMX27" s="5"/>
      <c r="TMY27" s="5"/>
      <c r="TMZ27" s="376"/>
      <c r="TNA27" s="386"/>
      <c r="TNB27" s="386"/>
      <c r="TNC27" s="312"/>
      <c r="TND27" s="381"/>
      <c r="TNE27" s="382"/>
      <c r="TNF27" s="315"/>
      <c r="TNG27" s="68"/>
      <c r="TNH27" s="291"/>
      <c r="TNI27" s="68"/>
      <c r="TNJ27" s="68"/>
      <c r="TNK27" s="68"/>
      <c r="TNL27" s="112"/>
      <c r="TNM27" s="112"/>
      <c r="TNN27" s="112"/>
      <c r="TOK27" s="5"/>
      <c r="TOL27" s="5"/>
      <c r="TOM27" s="5"/>
      <c r="TON27" s="314"/>
      <c r="TOO27" s="314"/>
      <c r="TOP27" s="314"/>
      <c r="TOQ27" s="314"/>
      <c r="TOR27" s="314"/>
      <c r="TOS27" s="314"/>
      <c r="TOT27" s="314"/>
      <c r="TOU27" s="314"/>
      <c r="TOV27" s="314"/>
      <c r="TOW27" s="314"/>
      <c r="TOX27" s="314"/>
      <c r="TOY27" s="5"/>
      <c r="TOZ27" s="5"/>
      <c r="TPA27" s="5"/>
      <c r="TPB27" s="5"/>
      <c r="TPC27" s="5"/>
      <c r="TPD27" s="5"/>
      <c r="TPE27" s="5"/>
      <c r="TPF27" s="5"/>
      <c r="TPG27" s="5"/>
      <c r="TPH27" s="376"/>
      <c r="TPI27" s="386"/>
      <c r="TPJ27" s="386"/>
      <c r="TPK27" s="312"/>
      <c r="TPL27" s="381"/>
      <c r="TPM27" s="382"/>
      <c r="TPN27" s="315"/>
      <c r="TPO27" s="68"/>
      <c r="TPP27" s="291"/>
      <c r="TPQ27" s="68"/>
      <c r="TPR27" s="68"/>
      <c r="TPS27" s="68"/>
      <c r="TPT27" s="112"/>
      <c r="TPU27" s="112"/>
      <c r="TPV27" s="112"/>
      <c r="TQS27" s="5"/>
      <c r="TQT27" s="5"/>
      <c r="TQU27" s="5"/>
      <c r="TQV27" s="314"/>
      <c r="TQW27" s="314"/>
      <c r="TQX27" s="314"/>
      <c r="TQY27" s="314"/>
      <c r="TQZ27" s="314"/>
      <c r="TRA27" s="314"/>
      <c r="TRB27" s="314"/>
      <c r="TRC27" s="314"/>
      <c r="TRD27" s="314"/>
      <c r="TRE27" s="314"/>
      <c r="TRF27" s="314"/>
      <c r="TRG27" s="5"/>
      <c r="TRH27" s="5"/>
      <c r="TRI27" s="5"/>
      <c r="TRJ27" s="5"/>
      <c r="TRK27" s="5"/>
      <c r="TRL27" s="5"/>
      <c r="TRM27" s="5"/>
      <c r="TRN27" s="5"/>
      <c r="TRO27" s="5"/>
      <c r="TRP27" s="376"/>
      <c r="TRQ27" s="386"/>
      <c r="TRR27" s="386"/>
      <c r="TRS27" s="312"/>
      <c r="TRT27" s="381"/>
      <c r="TRU27" s="382"/>
      <c r="TRV27" s="315"/>
      <c r="TRW27" s="68"/>
      <c r="TRX27" s="291"/>
      <c r="TRY27" s="68"/>
      <c r="TRZ27" s="68"/>
      <c r="TSA27" s="68"/>
      <c r="TSB27" s="112"/>
      <c r="TSC27" s="112"/>
      <c r="TSD27" s="112"/>
      <c r="TTA27" s="5"/>
      <c r="TTB27" s="5"/>
      <c r="TTC27" s="5"/>
      <c r="TTD27" s="314"/>
      <c r="TTE27" s="314"/>
      <c r="TTF27" s="314"/>
      <c r="TTG27" s="314"/>
      <c r="TTH27" s="314"/>
      <c r="TTI27" s="314"/>
      <c r="TTJ27" s="314"/>
      <c r="TTK27" s="314"/>
      <c r="TTL27" s="314"/>
      <c r="TTM27" s="314"/>
      <c r="TTN27" s="314"/>
      <c r="TTO27" s="5"/>
      <c r="TTP27" s="5"/>
      <c r="TTQ27" s="5"/>
      <c r="TTR27" s="5"/>
      <c r="TTS27" s="5"/>
      <c r="TTT27" s="5"/>
      <c r="TTU27" s="5"/>
      <c r="TTV27" s="5"/>
      <c r="TTW27" s="5"/>
      <c r="TTX27" s="376"/>
      <c r="TTY27" s="386"/>
      <c r="TTZ27" s="386"/>
      <c r="TUA27" s="312"/>
      <c r="TUB27" s="381"/>
      <c r="TUC27" s="382"/>
      <c r="TUD27" s="315"/>
      <c r="TUE27" s="68"/>
      <c r="TUF27" s="291"/>
      <c r="TUG27" s="68"/>
      <c r="TUH27" s="68"/>
      <c r="TUI27" s="68"/>
      <c r="TUJ27" s="112"/>
      <c r="TUK27" s="112"/>
      <c r="TUL27" s="112"/>
      <c r="TVI27" s="5"/>
      <c r="TVJ27" s="5"/>
      <c r="TVK27" s="5"/>
      <c r="TVL27" s="314"/>
      <c r="TVM27" s="314"/>
      <c r="TVN27" s="314"/>
      <c r="TVO27" s="314"/>
      <c r="TVP27" s="314"/>
      <c r="TVQ27" s="314"/>
      <c r="TVR27" s="314"/>
      <c r="TVS27" s="314"/>
      <c r="TVT27" s="314"/>
      <c r="TVU27" s="314"/>
      <c r="TVV27" s="314"/>
      <c r="TVW27" s="5"/>
      <c r="TVX27" s="5"/>
      <c r="TVY27" s="5"/>
      <c r="TVZ27" s="5"/>
      <c r="TWA27" s="5"/>
      <c r="TWB27" s="5"/>
      <c r="TWC27" s="5"/>
      <c r="TWD27" s="5"/>
      <c r="TWE27" s="5"/>
      <c r="TWF27" s="376"/>
      <c r="TWG27" s="386"/>
      <c r="TWH27" s="386"/>
      <c r="TWI27" s="312"/>
      <c r="TWJ27" s="381"/>
      <c r="TWK27" s="382"/>
      <c r="TWL27" s="315"/>
      <c r="TWM27" s="68"/>
      <c r="TWN27" s="291"/>
      <c r="TWO27" s="68"/>
      <c r="TWP27" s="68"/>
      <c r="TWQ27" s="68"/>
      <c r="TWR27" s="112"/>
      <c r="TWS27" s="112"/>
      <c r="TWT27" s="112"/>
      <c r="TXQ27" s="5"/>
      <c r="TXR27" s="5"/>
      <c r="TXS27" s="5"/>
      <c r="TXT27" s="314"/>
      <c r="TXU27" s="314"/>
      <c r="TXV27" s="314"/>
      <c r="TXW27" s="314"/>
      <c r="TXX27" s="314"/>
      <c r="TXY27" s="314"/>
      <c r="TXZ27" s="314"/>
      <c r="TYA27" s="314"/>
      <c r="TYB27" s="314"/>
      <c r="TYC27" s="314"/>
      <c r="TYD27" s="314"/>
      <c r="TYE27" s="5"/>
      <c r="TYF27" s="5"/>
      <c r="TYG27" s="5"/>
      <c r="TYH27" s="5"/>
      <c r="TYI27" s="5"/>
      <c r="TYJ27" s="5"/>
      <c r="TYK27" s="5"/>
      <c r="TYL27" s="5"/>
      <c r="TYM27" s="5"/>
      <c r="TYN27" s="376"/>
      <c r="TYO27" s="386"/>
      <c r="TYP27" s="386"/>
      <c r="TYQ27" s="312"/>
      <c r="TYR27" s="381"/>
      <c r="TYS27" s="382"/>
      <c r="TYT27" s="315"/>
      <c r="TYU27" s="68"/>
      <c r="TYV27" s="291"/>
      <c r="TYW27" s="68"/>
      <c r="TYX27" s="68"/>
      <c r="TYY27" s="68"/>
      <c r="TYZ27" s="112"/>
      <c r="TZA27" s="112"/>
      <c r="TZB27" s="112"/>
      <c r="TZY27" s="5"/>
      <c r="TZZ27" s="5"/>
      <c r="UAA27" s="5"/>
      <c r="UAB27" s="314"/>
      <c r="UAC27" s="314"/>
      <c r="UAD27" s="314"/>
      <c r="UAE27" s="314"/>
      <c r="UAF27" s="314"/>
      <c r="UAG27" s="314"/>
      <c r="UAH27" s="314"/>
      <c r="UAI27" s="314"/>
      <c r="UAJ27" s="314"/>
      <c r="UAK27" s="314"/>
      <c r="UAL27" s="314"/>
      <c r="UAM27" s="5"/>
      <c r="UAN27" s="5"/>
      <c r="UAO27" s="5"/>
      <c r="UAP27" s="5"/>
      <c r="UAQ27" s="5"/>
      <c r="UAR27" s="5"/>
      <c r="UAS27" s="5"/>
      <c r="UAT27" s="5"/>
      <c r="UAU27" s="5"/>
      <c r="UAV27" s="376"/>
      <c r="UAW27" s="386"/>
      <c r="UAX27" s="386"/>
      <c r="UAY27" s="312"/>
      <c r="UAZ27" s="381"/>
      <c r="UBA27" s="382"/>
      <c r="UBB27" s="315"/>
      <c r="UBC27" s="68"/>
      <c r="UBD27" s="291"/>
      <c r="UBE27" s="68"/>
      <c r="UBF27" s="68"/>
      <c r="UBG27" s="68"/>
      <c r="UBH27" s="112"/>
      <c r="UBI27" s="112"/>
      <c r="UBJ27" s="112"/>
      <c r="UCG27" s="5"/>
      <c r="UCH27" s="5"/>
      <c r="UCI27" s="5"/>
      <c r="UCJ27" s="314"/>
      <c r="UCK27" s="314"/>
      <c r="UCL27" s="314"/>
      <c r="UCM27" s="314"/>
      <c r="UCN27" s="314"/>
      <c r="UCO27" s="314"/>
      <c r="UCP27" s="314"/>
      <c r="UCQ27" s="314"/>
      <c r="UCR27" s="314"/>
      <c r="UCS27" s="314"/>
      <c r="UCT27" s="314"/>
      <c r="UCU27" s="5"/>
      <c r="UCV27" s="5"/>
      <c r="UCW27" s="5"/>
      <c r="UCX27" s="5"/>
      <c r="UCY27" s="5"/>
      <c r="UCZ27" s="5"/>
      <c r="UDA27" s="5"/>
      <c r="UDB27" s="5"/>
      <c r="UDC27" s="5"/>
      <c r="UDD27" s="376"/>
      <c r="UDE27" s="386"/>
      <c r="UDF27" s="386"/>
      <c r="UDG27" s="312"/>
      <c r="UDH27" s="381"/>
      <c r="UDI27" s="382"/>
      <c r="UDJ27" s="315"/>
      <c r="UDK27" s="68"/>
      <c r="UDL27" s="291"/>
      <c r="UDM27" s="68"/>
      <c r="UDN27" s="68"/>
      <c r="UDO27" s="68"/>
      <c r="UDP27" s="112"/>
      <c r="UDQ27" s="112"/>
      <c r="UDR27" s="112"/>
      <c r="UEO27" s="5"/>
      <c r="UEP27" s="5"/>
      <c r="UEQ27" s="5"/>
      <c r="UER27" s="314"/>
      <c r="UES27" s="314"/>
      <c r="UET27" s="314"/>
      <c r="UEU27" s="314"/>
      <c r="UEV27" s="314"/>
      <c r="UEW27" s="314"/>
      <c r="UEX27" s="314"/>
      <c r="UEY27" s="314"/>
      <c r="UEZ27" s="314"/>
      <c r="UFA27" s="314"/>
      <c r="UFB27" s="314"/>
      <c r="UFC27" s="5"/>
      <c r="UFD27" s="5"/>
      <c r="UFE27" s="5"/>
      <c r="UFF27" s="5"/>
      <c r="UFG27" s="5"/>
      <c r="UFH27" s="5"/>
      <c r="UFI27" s="5"/>
      <c r="UFJ27" s="5"/>
      <c r="UFK27" s="5"/>
      <c r="UFL27" s="376"/>
      <c r="UFM27" s="386"/>
      <c r="UFN27" s="386"/>
      <c r="UFO27" s="312"/>
      <c r="UFP27" s="381"/>
      <c r="UFQ27" s="382"/>
      <c r="UFR27" s="315"/>
      <c r="UFS27" s="68"/>
      <c r="UFT27" s="291"/>
      <c r="UFU27" s="68"/>
      <c r="UFV27" s="68"/>
      <c r="UFW27" s="68"/>
      <c r="UFX27" s="112"/>
      <c r="UFY27" s="112"/>
      <c r="UFZ27" s="112"/>
      <c r="UGW27" s="5"/>
      <c r="UGX27" s="5"/>
      <c r="UGY27" s="5"/>
      <c r="UGZ27" s="314"/>
      <c r="UHA27" s="314"/>
      <c r="UHB27" s="314"/>
      <c r="UHC27" s="314"/>
      <c r="UHD27" s="314"/>
      <c r="UHE27" s="314"/>
      <c r="UHF27" s="314"/>
      <c r="UHG27" s="314"/>
      <c r="UHH27" s="314"/>
      <c r="UHI27" s="314"/>
      <c r="UHJ27" s="314"/>
      <c r="UHK27" s="5"/>
      <c r="UHL27" s="5"/>
      <c r="UHM27" s="5"/>
      <c r="UHN27" s="5"/>
      <c r="UHO27" s="5"/>
      <c r="UHP27" s="5"/>
      <c r="UHQ27" s="5"/>
      <c r="UHR27" s="5"/>
      <c r="UHS27" s="5"/>
      <c r="UHT27" s="376"/>
      <c r="UHU27" s="386"/>
      <c r="UHV27" s="386"/>
      <c r="UHW27" s="312"/>
      <c r="UHX27" s="381"/>
      <c r="UHY27" s="382"/>
      <c r="UHZ27" s="315"/>
      <c r="UIA27" s="68"/>
      <c r="UIB27" s="291"/>
      <c r="UIC27" s="68"/>
      <c r="UID27" s="68"/>
      <c r="UIE27" s="68"/>
      <c r="UIF27" s="112"/>
      <c r="UIG27" s="112"/>
      <c r="UIH27" s="112"/>
      <c r="UJE27" s="5"/>
      <c r="UJF27" s="5"/>
      <c r="UJG27" s="5"/>
      <c r="UJH27" s="314"/>
      <c r="UJI27" s="314"/>
      <c r="UJJ27" s="314"/>
      <c r="UJK27" s="314"/>
      <c r="UJL27" s="314"/>
      <c r="UJM27" s="314"/>
      <c r="UJN27" s="314"/>
      <c r="UJO27" s="314"/>
      <c r="UJP27" s="314"/>
      <c r="UJQ27" s="314"/>
      <c r="UJR27" s="314"/>
      <c r="UJS27" s="5"/>
      <c r="UJT27" s="5"/>
      <c r="UJU27" s="5"/>
      <c r="UJV27" s="5"/>
      <c r="UJW27" s="5"/>
      <c r="UJX27" s="5"/>
      <c r="UJY27" s="5"/>
      <c r="UJZ27" s="5"/>
      <c r="UKA27" s="5"/>
      <c r="UKB27" s="376"/>
      <c r="UKC27" s="386"/>
      <c r="UKD27" s="386"/>
      <c r="UKE27" s="312"/>
      <c r="UKF27" s="381"/>
      <c r="UKG27" s="382"/>
      <c r="UKH27" s="315"/>
      <c r="UKI27" s="68"/>
      <c r="UKJ27" s="291"/>
      <c r="UKK27" s="68"/>
      <c r="UKL27" s="68"/>
      <c r="UKM27" s="68"/>
      <c r="UKN27" s="112"/>
      <c r="UKO27" s="112"/>
      <c r="UKP27" s="112"/>
      <c r="ULM27" s="5"/>
      <c r="ULN27" s="5"/>
      <c r="ULO27" s="5"/>
      <c r="ULP27" s="314"/>
      <c r="ULQ27" s="314"/>
      <c r="ULR27" s="314"/>
      <c r="ULS27" s="314"/>
      <c r="ULT27" s="314"/>
      <c r="ULU27" s="314"/>
      <c r="ULV27" s="314"/>
      <c r="ULW27" s="314"/>
      <c r="ULX27" s="314"/>
      <c r="ULY27" s="314"/>
      <c r="ULZ27" s="314"/>
      <c r="UMA27" s="5"/>
      <c r="UMB27" s="5"/>
      <c r="UMC27" s="5"/>
      <c r="UMD27" s="5"/>
      <c r="UME27" s="5"/>
      <c r="UMF27" s="5"/>
      <c r="UMG27" s="5"/>
      <c r="UMH27" s="5"/>
      <c r="UMI27" s="5"/>
      <c r="UMJ27" s="376"/>
      <c r="UMK27" s="386"/>
      <c r="UML27" s="386"/>
      <c r="UMM27" s="312"/>
      <c r="UMN27" s="381"/>
      <c r="UMO27" s="382"/>
      <c r="UMP27" s="315"/>
      <c r="UMQ27" s="68"/>
      <c r="UMR27" s="291"/>
      <c r="UMS27" s="68"/>
      <c r="UMT27" s="68"/>
      <c r="UMU27" s="68"/>
      <c r="UMV27" s="112"/>
      <c r="UMW27" s="112"/>
      <c r="UMX27" s="112"/>
      <c r="UNU27" s="5"/>
      <c r="UNV27" s="5"/>
      <c r="UNW27" s="5"/>
      <c r="UNX27" s="314"/>
      <c r="UNY27" s="314"/>
      <c r="UNZ27" s="314"/>
      <c r="UOA27" s="314"/>
      <c r="UOB27" s="314"/>
      <c r="UOC27" s="314"/>
      <c r="UOD27" s="314"/>
      <c r="UOE27" s="314"/>
      <c r="UOF27" s="314"/>
      <c r="UOG27" s="314"/>
      <c r="UOH27" s="314"/>
      <c r="UOI27" s="5"/>
      <c r="UOJ27" s="5"/>
      <c r="UOK27" s="5"/>
      <c r="UOL27" s="5"/>
      <c r="UOM27" s="5"/>
      <c r="UON27" s="5"/>
      <c r="UOO27" s="5"/>
      <c r="UOP27" s="5"/>
      <c r="UOQ27" s="5"/>
      <c r="UOR27" s="376"/>
      <c r="UOS27" s="386"/>
      <c r="UOT27" s="386"/>
      <c r="UOU27" s="312"/>
      <c r="UOV27" s="381"/>
      <c r="UOW27" s="382"/>
      <c r="UOX27" s="315"/>
      <c r="UOY27" s="68"/>
      <c r="UOZ27" s="291"/>
      <c r="UPA27" s="68"/>
      <c r="UPB27" s="68"/>
      <c r="UPC27" s="68"/>
      <c r="UPD27" s="112"/>
      <c r="UPE27" s="112"/>
      <c r="UPF27" s="112"/>
      <c r="UQC27" s="5"/>
      <c r="UQD27" s="5"/>
      <c r="UQE27" s="5"/>
      <c r="UQF27" s="314"/>
      <c r="UQG27" s="314"/>
      <c r="UQH27" s="314"/>
      <c r="UQI27" s="314"/>
      <c r="UQJ27" s="314"/>
      <c r="UQK27" s="314"/>
      <c r="UQL27" s="314"/>
      <c r="UQM27" s="314"/>
      <c r="UQN27" s="314"/>
      <c r="UQO27" s="314"/>
      <c r="UQP27" s="314"/>
      <c r="UQQ27" s="5"/>
      <c r="UQR27" s="5"/>
      <c r="UQS27" s="5"/>
      <c r="UQT27" s="5"/>
      <c r="UQU27" s="5"/>
      <c r="UQV27" s="5"/>
      <c r="UQW27" s="5"/>
      <c r="UQX27" s="5"/>
      <c r="UQY27" s="5"/>
      <c r="UQZ27" s="376"/>
      <c r="URA27" s="386"/>
      <c r="URB27" s="386"/>
      <c r="URC27" s="312"/>
      <c r="URD27" s="381"/>
      <c r="URE27" s="382"/>
      <c r="URF27" s="315"/>
      <c r="URG27" s="68"/>
      <c r="URH27" s="291"/>
      <c r="URI27" s="68"/>
      <c r="URJ27" s="68"/>
      <c r="URK27" s="68"/>
      <c r="URL27" s="112"/>
      <c r="URM27" s="112"/>
      <c r="URN27" s="112"/>
      <c r="USK27" s="5"/>
      <c r="USL27" s="5"/>
      <c r="USM27" s="5"/>
      <c r="USN27" s="314"/>
      <c r="USO27" s="314"/>
      <c r="USP27" s="314"/>
      <c r="USQ27" s="314"/>
      <c r="USR27" s="314"/>
      <c r="USS27" s="314"/>
      <c r="UST27" s="314"/>
      <c r="USU27" s="314"/>
      <c r="USV27" s="314"/>
      <c r="USW27" s="314"/>
      <c r="USX27" s="314"/>
      <c r="USY27" s="5"/>
      <c r="USZ27" s="5"/>
      <c r="UTA27" s="5"/>
      <c r="UTB27" s="5"/>
      <c r="UTC27" s="5"/>
      <c r="UTD27" s="5"/>
      <c r="UTE27" s="5"/>
      <c r="UTF27" s="5"/>
      <c r="UTG27" s="5"/>
      <c r="UTH27" s="376"/>
      <c r="UTI27" s="386"/>
      <c r="UTJ27" s="386"/>
      <c r="UTK27" s="312"/>
      <c r="UTL27" s="381"/>
      <c r="UTM27" s="382"/>
      <c r="UTN27" s="315"/>
      <c r="UTO27" s="68"/>
      <c r="UTP27" s="291"/>
      <c r="UTQ27" s="68"/>
      <c r="UTR27" s="68"/>
      <c r="UTS27" s="68"/>
      <c r="UTT27" s="112"/>
      <c r="UTU27" s="112"/>
      <c r="UTV27" s="112"/>
      <c r="UUS27" s="5"/>
      <c r="UUT27" s="5"/>
      <c r="UUU27" s="5"/>
      <c r="UUV27" s="314"/>
      <c r="UUW27" s="314"/>
      <c r="UUX27" s="314"/>
      <c r="UUY27" s="314"/>
      <c r="UUZ27" s="314"/>
      <c r="UVA27" s="314"/>
      <c r="UVB27" s="314"/>
      <c r="UVC27" s="314"/>
      <c r="UVD27" s="314"/>
      <c r="UVE27" s="314"/>
      <c r="UVF27" s="314"/>
      <c r="UVG27" s="5"/>
      <c r="UVH27" s="5"/>
      <c r="UVI27" s="5"/>
      <c r="UVJ27" s="5"/>
      <c r="UVK27" s="5"/>
      <c r="UVL27" s="5"/>
      <c r="UVM27" s="5"/>
      <c r="UVN27" s="5"/>
      <c r="UVO27" s="5"/>
      <c r="UVP27" s="376"/>
      <c r="UVQ27" s="386"/>
      <c r="UVR27" s="386"/>
      <c r="UVS27" s="312"/>
      <c r="UVT27" s="381"/>
      <c r="UVU27" s="382"/>
      <c r="UVV27" s="315"/>
      <c r="UVW27" s="68"/>
      <c r="UVX27" s="291"/>
      <c r="UVY27" s="68"/>
      <c r="UVZ27" s="68"/>
      <c r="UWA27" s="68"/>
      <c r="UWB27" s="112"/>
      <c r="UWC27" s="112"/>
      <c r="UWD27" s="112"/>
      <c r="UXA27" s="5"/>
      <c r="UXB27" s="5"/>
      <c r="UXC27" s="5"/>
      <c r="UXD27" s="314"/>
      <c r="UXE27" s="314"/>
      <c r="UXF27" s="314"/>
      <c r="UXG27" s="314"/>
      <c r="UXH27" s="314"/>
      <c r="UXI27" s="314"/>
      <c r="UXJ27" s="314"/>
      <c r="UXK27" s="314"/>
      <c r="UXL27" s="314"/>
      <c r="UXM27" s="314"/>
      <c r="UXN27" s="314"/>
      <c r="UXO27" s="5"/>
      <c r="UXP27" s="5"/>
      <c r="UXQ27" s="5"/>
      <c r="UXR27" s="5"/>
      <c r="UXS27" s="5"/>
      <c r="UXT27" s="5"/>
      <c r="UXU27" s="5"/>
      <c r="UXV27" s="5"/>
      <c r="UXW27" s="5"/>
      <c r="UXX27" s="376"/>
      <c r="UXY27" s="386"/>
      <c r="UXZ27" s="386"/>
      <c r="UYA27" s="312"/>
      <c r="UYB27" s="381"/>
      <c r="UYC27" s="382"/>
      <c r="UYD27" s="315"/>
      <c r="UYE27" s="68"/>
      <c r="UYF27" s="291"/>
      <c r="UYG27" s="68"/>
      <c r="UYH27" s="68"/>
      <c r="UYI27" s="68"/>
      <c r="UYJ27" s="112"/>
      <c r="UYK27" s="112"/>
      <c r="UYL27" s="112"/>
      <c r="UZI27" s="5"/>
      <c r="UZJ27" s="5"/>
      <c r="UZK27" s="5"/>
      <c r="UZL27" s="314"/>
      <c r="UZM27" s="314"/>
      <c r="UZN27" s="314"/>
      <c r="UZO27" s="314"/>
      <c r="UZP27" s="314"/>
      <c r="UZQ27" s="314"/>
      <c r="UZR27" s="314"/>
      <c r="UZS27" s="314"/>
      <c r="UZT27" s="314"/>
      <c r="UZU27" s="314"/>
      <c r="UZV27" s="314"/>
      <c r="UZW27" s="5"/>
      <c r="UZX27" s="5"/>
      <c r="UZY27" s="5"/>
      <c r="UZZ27" s="5"/>
      <c r="VAA27" s="5"/>
      <c r="VAB27" s="5"/>
      <c r="VAC27" s="5"/>
      <c r="VAD27" s="5"/>
      <c r="VAE27" s="5"/>
      <c r="VAF27" s="376"/>
      <c r="VAG27" s="386"/>
      <c r="VAH27" s="386"/>
      <c r="VAI27" s="312"/>
      <c r="VAJ27" s="381"/>
      <c r="VAK27" s="382"/>
      <c r="VAL27" s="315"/>
      <c r="VAM27" s="68"/>
      <c r="VAN27" s="291"/>
      <c r="VAO27" s="68"/>
      <c r="VAP27" s="68"/>
      <c r="VAQ27" s="68"/>
      <c r="VAR27" s="112"/>
      <c r="VAS27" s="112"/>
      <c r="VAT27" s="112"/>
      <c r="VBQ27" s="5"/>
      <c r="VBR27" s="5"/>
      <c r="VBS27" s="5"/>
      <c r="VBT27" s="314"/>
      <c r="VBU27" s="314"/>
      <c r="VBV27" s="314"/>
      <c r="VBW27" s="314"/>
      <c r="VBX27" s="314"/>
      <c r="VBY27" s="314"/>
      <c r="VBZ27" s="314"/>
      <c r="VCA27" s="314"/>
      <c r="VCB27" s="314"/>
      <c r="VCC27" s="314"/>
      <c r="VCD27" s="314"/>
      <c r="VCE27" s="5"/>
      <c r="VCF27" s="5"/>
      <c r="VCG27" s="5"/>
      <c r="VCH27" s="5"/>
      <c r="VCI27" s="5"/>
      <c r="VCJ27" s="5"/>
      <c r="VCK27" s="5"/>
      <c r="VCL27" s="5"/>
      <c r="VCM27" s="5"/>
      <c r="VCN27" s="376"/>
      <c r="VCO27" s="386"/>
      <c r="VCP27" s="386"/>
      <c r="VCQ27" s="312"/>
      <c r="VCR27" s="381"/>
      <c r="VCS27" s="382"/>
      <c r="VCT27" s="315"/>
      <c r="VCU27" s="68"/>
      <c r="VCV27" s="291"/>
      <c r="VCW27" s="68"/>
      <c r="VCX27" s="68"/>
      <c r="VCY27" s="68"/>
      <c r="VCZ27" s="112"/>
      <c r="VDA27" s="112"/>
      <c r="VDB27" s="112"/>
      <c r="VDY27" s="5"/>
      <c r="VDZ27" s="5"/>
      <c r="VEA27" s="5"/>
      <c r="VEB27" s="314"/>
      <c r="VEC27" s="314"/>
      <c r="VED27" s="314"/>
      <c r="VEE27" s="314"/>
      <c r="VEF27" s="314"/>
      <c r="VEG27" s="314"/>
      <c r="VEH27" s="314"/>
      <c r="VEI27" s="314"/>
      <c r="VEJ27" s="314"/>
      <c r="VEK27" s="314"/>
      <c r="VEL27" s="314"/>
      <c r="VEM27" s="5"/>
      <c r="VEN27" s="5"/>
      <c r="VEO27" s="5"/>
      <c r="VEP27" s="5"/>
      <c r="VEQ27" s="5"/>
      <c r="VER27" s="5"/>
      <c r="VES27" s="5"/>
      <c r="VET27" s="5"/>
      <c r="VEU27" s="5"/>
      <c r="VEV27" s="376"/>
      <c r="VEW27" s="386"/>
      <c r="VEX27" s="386"/>
      <c r="VEY27" s="312"/>
      <c r="VEZ27" s="381"/>
      <c r="VFA27" s="382"/>
      <c r="VFB27" s="315"/>
      <c r="VFC27" s="68"/>
      <c r="VFD27" s="291"/>
      <c r="VFE27" s="68"/>
      <c r="VFF27" s="68"/>
      <c r="VFG27" s="68"/>
      <c r="VFH27" s="112"/>
      <c r="VFI27" s="112"/>
      <c r="VFJ27" s="112"/>
      <c r="VGG27" s="5"/>
      <c r="VGH27" s="5"/>
      <c r="VGI27" s="5"/>
      <c r="VGJ27" s="314"/>
      <c r="VGK27" s="314"/>
      <c r="VGL27" s="314"/>
      <c r="VGM27" s="314"/>
      <c r="VGN27" s="314"/>
      <c r="VGO27" s="314"/>
      <c r="VGP27" s="314"/>
      <c r="VGQ27" s="314"/>
      <c r="VGR27" s="314"/>
      <c r="VGS27" s="314"/>
      <c r="VGT27" s="314"/>
      <c r="VGU27" s="5"/>
      <c r="VGV27" s="5"/>
      <c r="VGW27" s="5"/>
      <c r="VGX27" s="5"/>
      <c r="VGY27" s="5"/>
      <c r="VGZ27" s="5"/>
      <c r="VHA27" s="5"/>
      <c r="VHB27" s="5"/>
      <c r="VHC27" s="5"/>
      <c r="VHD27" s="376"/>
      <c r="VHE27" s="386"/>
      <c r="VHF27" s="386"/>
      <c r="VHG27" s="312"/>
      <c r="VHH27" s="381"/>
      <c r="VHI27" s="382"/>
      <c r="VHJ27" s="315"/>
      <c r="VHK27" s="68"/>
      <c r="VHL27" s="291"/>
      <c r="VHM27" s="68"/>
      <c r="VHN27" s="68"/>
      <c r="VHO27" s="68"/>
      <c r="VHP27" s="112"/>
      <c r="VHQ27" s="112"/>
      <c r="VHR27" s="112"/>
      <c r="VIO27" s="5"/>
      <c r="VIP27" s="5"/>
      <c r="VIQ27" s="5"/>
      <c r="VIR27" s="314"/>
      <c r="VIS27" s="314"/>
      <c r="VIT27" s="314"/>
      <c r="VIU27" s="314"/>
      <c r="VIV27" s="314"/>
      <c r="VIW27" s="314"/>
      <c r="VIX27" s="314"/>
      <c r="VIY27" s="314"/>
      <c r="VIZ27" s="314"/>
      <c r="VJA27" s="314"/>
      <c r="VJB27" s="314"/>
      <c r="VJC27" s="5"/>
      <c r="VJD27" s="5"/>
      <c r="VJE27" s="5"/>
      <c r="VJF27" s="5"/>
      <c r="VJG27" s="5"/>
      <c r="VJH27" s="5"/>
      <c r="VJI27" s="5"/>
      <c r="VJJ27" s="5"/>
      <c r="VJK27" s="5"/>
      <c r="VJL27" s="376"/>
      <c r="VJM27" s="386"/>
      <c r="VJN27" s="386"/>
      <c r="VJO27" s="312"/>
      <c r="VJP27" s="381"/>
      <c r="VJQ27" s="382"/>
      <c r="VJR27" s="315"/>
      <c r="VJS27" s="68"/>
      <c r="VJT27" s="291"/>
      <c r="VJU27" s="68"/>
      <c r="VJV27" s="68"/>
      <c r="VJW27" s="68"/>
      <c r="VJX27" s="112"/>
      <c r="VJY27" s="112"/>
      <c r="VJZ27" s="112"/>
      <c r="VKW27" s="5"/>
      <c r="VKX27" s="5"/>
      <c r="VKY27" s="5"/>
      <c r="VKZ27" s="314"/>
      <c r="VLA27" s="314"/>
      <c r="VLB27" s="314"/>
      <c r="VLC27" s="314"/>
      <c r="VLD27" s="314"/>
      <c r="VLE27" s="314"/>
      <c r="VLF27" s="314"/>
      <c r="VLG27" s="314"/>
      <c r="VLH27" s="314"/>
      <c r="VLI27" s="314"/>
      <c r="VLJ27" s="314"/>
      <c r="VLK27" s="5"/>
      <c r="VLL27" s="5"/>
      <c r="VLM27" s="5"/>
      <c r="VLN27" s="5"/>
      <c r="VLO27" s="5"/>
      <c r="VLP27" s="5"/>
      <c r="VLQ27" s="5"/>
      <c r="VLR27" s="5"/>
      <c r="VLS27" s="5"/>
      <c r="VLT27" s="376"/>
      <c r="VLU27" s="386"/>
      <c r="VLV27" s="386"/>
      <c r="VLW27" s="312"/>
      <c r="VLX27" s="381"/>
      <c r="VLY27" s="382"/>
      <c r="VLZ27" s="315"/>
      <c r="VMA27" s="68"/>
      <c r="VMB27" s="291"/>
      <c r="VMC27" s="68"/>
      <c r="VMD27" s="68"/>
      <c r="VME27" s="68"/>
      <c r="VMF27" s="112"/>
      <c r="VMG27" s="112"/>
      <c r="VMH27" s="112"/>
      <c r="VNE27" s="5"/>
      <c r="VNF27" s="5"/>
      <c r="VNG27" s="5"/>
      <c r="VNH27" s="314"/>
      <c r="VNI27" s="314"/>
      <c r="VNJ27" s="314"/>
      <c r="VNK27" s="314"/>
      <c r="VNL27" s="314"/>
      <c r="VNM27" s="314"/>
      <c r="VNN27" s="314"/>
      <c r="VNO27" s="314"/>
      <c r="VNP27" s="314"/>
      <c r="VNQ27" s="314"/>
      <c r="VNR27" s="314"/>
      <c r="VNS27" s="5"/>
      <c r="VNT27" s="5"/>
      <c r="VNU27" s="5"/>
      <c r="VNV27" s="5"/>
      <c r="VNW27" s="5"/>
      <c r="VNX27" s="5"/>
      <c r="VNY27" s="5"/>
      <c r="VNZ27" s="5"/>
      <c r="VOA27" s="5"/>
      <c r="VOB27" s="376"/>
      <c r="VOC27" s="386"/>
      <c r="VOD27" s="386"/>
      <c r="VOE27" s="312"/>
      <c r="VOF27" s="381"/>
      <c r="VOG27" s="382"/>
      <c r="VOH27" s="315"/>
      <c r="VOI27" s="68"/>
      <c r="VOJ27" s="291"/>
      <c r="VOK27" s="68"/>
      <c r="VOL27" s="68"/>
      <c r="VOM27" s="68"/>
      <c r="VON27" s="112"/>
      <c r="VOO27" s="112"/>
      <c r="VOP27" s="112"/>
      <c r="VPM27" s="5"/>
      <c r="VPN27" s="5"/>
      <c r="VPO27" s="5"/>
      <c r="VPP27" s="314"/>
      <c r="VPQ27" s="314"/>
      <c r="VPR27" s="314"/>
      <c r="VPS27" s="314"/>
      <c r="VPT27" s="314"/>
      <c r="VPU27" s="314"/>
      <c r="VPV27" s="314"/>
      <c r="VPW27" s="314"/>
      <c r="VPX27" s="314"/>
      <c r="VPY27" s="314"/>
      <c r="VPZ27" s="314"/>
      <c r="VQA27" s="5"/>
      <c r="VQB27" s="5"/>
      <c r="VQC27" s="5"/>
      <c r="VQD27" s="5"/>
      <c r="VQE27" s="5"/>
      <c r="VQF27" s="5"/>
      <c r="VQG27" s="5"/>
      <c r="VQH27" s="5"/>
      <c r="VQI27" s="5"/>
      <c r="VQJ27" s="376"/>
      <c r="VQK27" s="386"/>
      <c r="VQL27" s="386"/>
      <c r="VQM27" s="312"/>
      <c r="VQN27" s="381"/>
      <c r="VQO27" s="382"/>
      <c r="VQP27" s="315"/>
      <c r="VQQ27" s="68"/>
      <c r="VQR27" s="291"/>
      <c r="VQS27" s="68"/>
      <c r="VQT27" s="68"/>
      <c r="VQU27" s="68"/>
      <c r="VQV27" s="112"/>
      <c r="VQW27" s="112"/>
      <c r="VQX27" s="112"/>
      <c r="VRU27" s="5"/>
      <c r="VRV27" s="5"/>
      <c r="VRW27" s="5"/>
      <c r="VRX27" s="314"/>
      <c r="VRY27" s="314"/>
      <c r="VRZ27" s="314"/>
      <c r="VSA27" s="314"/>
      <c r="VSB27" s="314"/>
      <c r="VSC27" s="314"/>
      <c r="VSD27" s="314"/>
      <c r="VSE27" s="314"/>
      <c r="VSF27" s="314"/>
      <c r="VSG27" s="314"/>
      <c r="VSH27" s="314"/>
      <c r="VSI27" s="5"/>
      <c r="VSJ27" s="5"/>
      <c r="VSK27" s="5"/>
      <c r="VSL27" s="5"/>
      <c r="VSM27" s="5"/>
      <c r="VSN27" s="5"/>
      <c r="VSO27" s="5"/>
      <c r="VSP27" s="5"/>
      <c r="VSQ27" s="5"/>
      <c r="VSR27" s="376"/>
      <c r="VSS27" s="386"/>
      <c r="VST27" s="386"/>
      <c r="VSU27" s="312"/>
      <c r="VSV27" s="381"/>
      <c r="VSW27" s="382"/>
      <c r="VSX27" s="315"/>
      <c r="VSY27" s="68"/>
      <c r="VSZ27" s="291"/>
      <c r="VTA27" s="68"/>
      <c r="VTB27" s="68"/>
      <c r="VTC27" s="68"/>
      <c r="VTD27" s="112"/>
      <c r="VTE27" s="112"/>
      <c r="VTF27" s="112"/>
      <c r="VUC27" s="5"/>
      <c r="VUD27" s="5"/>
      <c r="VUE27" s="5"/>
      <c r="VUF27" s="314"/>
      <c r="VUG27" s="314"/>
      <c r="VUH27" s="314"/>
      <c r="VUI27" s="314"/>
      <c r="VUJ27" s="314"/>
      <c r="VUK27" s="314"/>
      <c r="VUL27" s="314"/>
      <c r="VUM27" s="314"/>
      <c r="VUN27" s="314"/>
      <c r="VUO27" s="314"/>
      <c r="VUP27" s="314"/>
      <c r="VUQ27" s="5"/>
      <c r="VUR27" s="5"/>
      <c r="VUS27" s="5"/>
      <c r="VUT27" s="5"/>
      <c r="VUU27" s="5"/>
      <c r="VUV27" s="5"/>
      <c r="VUW27" s="5"/>
      <c r="VUX27" s="5"/>
      <c r="VUY27" s="5"/>
      <c r="VUZ27" s="376"/>
      <c r="VVA27" s="386"/>
      <c r="VVB27" s="386"/>
      <c r="VVC27" s="312"/>
      <c r="VVD27" s="381"/>
      <c r="VVE27" s="382"/>
      <c r="VVF27" s="315"/>
      <c r="VVG27" s="68"/>
      <c r="VVH27" s="291"/>
      <c r="VVI27" s="68"/>
      <c r="VVJ27" s="68"/>
      <c r="VVK27" s="68"/>
      <c r="VVL27" s="112"/>
      <c r="VVM27" s="112"/>
      <c r="VVN27" s="112"/>
      <c r="VWK27" s="5"/>
      <c r="VWL27" s="5"/>
      <c r="VWM27" s="5"/>
      <c r="VWN27" s="314"/>
      <c r="VWO27" s="314"/>
      <c r="VWP27" s="314"/>
      <c r="VWQ27" s="314"/>
      <c r="VWR27" s="314"/>
      <c r="VWS27" s="314"/>
      <c r="VWT27" s="314"/>
      <c r="VWU27" s="314"/>
      <c r="VWV27" s="314"/>
      <c r="VWW27" s="314"/>
      <c r="VWX27" s="314"/>
      <c r="VWY27" s="5"/>
      <c r="VWZ27" s="5"/>
      <c r="VXA27" s="5"/>
      <c r="VXB27" s="5"/>
      <c r="VXC27" s="5"/>
      <c r="VXD27" s="5"/>
      <c r="VXE27" s="5"/>
      <c r="VXF27" s="5"/>
      <c r="VXG27" s="5"/>
      <c r="VXH27" s="376"/>
      <c r="VXI27" s="386"/>
      <c r="VXJ27" s="386"/>
      <c r="VXK27" s="312"/>
      <c r="VXL27" s="381"/>
      <c r="VXM27" s="382"/>
      <c r="VXN27" s="315"/>
      <c r="VXO27" s="68"/>
      <c r="VXP27" s="291"/>
      <c r="VXQ27" s="68"/>
      <c r="VXR27" s="68"/>
      <c r="VXS27" s="68"/>
      <c r="VXT27" s="112"/>
      <c r="VXU27" s="112"/>
      <c r="VXV27" s="112"/>
      <c r="VYS27" s="5"/>
      <c r="VYT27" s="5"/>
      <c r="VYU27" s="5"/>
      <c r="VYV27" s="314"/>
      <c r="VYW27" s="314"/>
      <c r="VYX27" s="314"/>
      <c r="VYY27" s="314"/>
      <c r="VYZ27" s="314"/>
      <c r="VZA27" s="314"/>
      <c r="VZB27" s="314"/>
      <c r="VZC27" s="314"/>
      <c r="VZD27" s="314"/>
      <c r="VZE27" s="314"/>
      <c r="VZF27" s="314"/>
      <c r="VZG27" s="5"/>
      <c r="VZH27" s="5"/>
      <c r="VZI27" s="5"/>
      <c r="VZJ27" s="5"/>
      <c r="VZK27" s="5"/>
      <c r="VZL27" s="5"/>
      <c r="VZM27" s="5"/>
      <c r="VZN27" s="5"/>
      <c r="VZO27" s="5"/>
      <c r="VZP27" s="376"/>
      <c r="VZQ27" s="386"/>
      <c r="VZR27" s="386"/>
      <c r="VZS27" s="312"/>
      <c r="VZT27" s="381"/>
      <c r="VZU27" s="382"/>
      <c r="VZV27" s="315"/>
      <c r="VZW27" s="68"/>
      <c r="VZX27" s="291"/>
      <c r="VZY27" s="68"/>
      <c r="VZZ27" s="68"/>
      <c r="WAA27" s="68"/>
      <c r="WAB27" s="112"/>
      <c r="WAC27" s="112"/>
      <c r="WAD27" s="112"/>
      <c r="WBA27" s="5"/>
      <c r="WBB27" s="5"/>
      <c r="WBC27" s="5"/>
      <c r="WBD27" s="314"/>
      <c r="WBE27" s="314"/>
      <c r="WBF27" s="314"/>
      <c r="WBG27" s="314"/>
      <c r="WBH27" s="314"/>
      <c r="WBI27" s="314"/>
      <c r="WBJ27" s="314"/>
      <c r="WBK27" s="314"/>
      <c r="WBL27" s="314"/>
      <c r="WBM27" s="314"/>
      <c r="WBN27" s="314"/>
      <c r="WBO27" s="5"/>
      <c r="WBP27" s="5"/>
      <c r="WBQ27" s="5"/>
      <c r="WBR27" s="5"/>
      <c r="WBS27" s="5"/>
      <c r="WBT27" s="5"/>
      <c r="WBU27" s="5"/>
      <c r="WBV27" s="5"/>
      <c r="WBW27" s="5"/>
      <c r="WBX27" s="376"/>
      <c r="WBY27" s="386"/>
      <c r="WBZ27" s="386"/>
      <c r="WCA27" s="312"/>
      <c r="WCB27" s="381"/>
      <c r="WCC27" s="382"/>
      <c r="WCD27" s="315"/>
      <c r="WCE27" s="68"/>
      <c r="WCF27" s="291"/>
      <c r="WCG27" s="68"/>
      <c r="WCH27" s="68"/>
      <c r="WCI27" s="68"/>
      <c r="WCJ27" s="112"/>
      <c r="WCK27" s="112"/>
      <c r="WCL27" s="112"/>
      <c r="WDI27" s="5"/>
      <c r="WDJ27" s="5"/>
      <c r="WDK27" s="5"/>
      <c r="WDL27" s="314"/>
      <c r="WDM27" s="314"/>
      <c r="WDN27" s="314"/>
      <c r="WDO27" s="314"/>
      <c r="WDP27" s="314"/>
      <c r="WDQ27" s="314"/>
      <c r="WDR27" s="314"/>
      <c r="WDS27" s="314"/>
      <c r="WDT27" s="314"/>
      <c r="WDU27" s="314"/>
      <c r="WDV27" s="314"/>
      <c r="WDW27" s="5"/>
      <c r="WDX27" s="5"/>
      <c r="WDY27" s="5"/>
      <c r="WDZ27" s="5"/>
      <c r="WEA27" s="5"/>
      <c r="WEB27" s="5"/>
      <c r="WEC27" s="5"/>
      <c r="WED27" s="5"/>
      <c r="WEE27" s="5"/>
      <c r="WEF27" s="376"/>
      <c r="WEG27" s="386"/>
      <c r="WEH27" s="386"/>
      <c r="WEI27" s="312"/>
      <c r="WEJ27" s="381"/>
      <c r="WEK27" s="382"/>
      <c r="WEL27" s="315"/>
      <c r="WEM27" s="68"/>
      <c r="WEN27" s="291"/>
      <c r="WEO27" s="68"/>
      <c r="WEP27" s="68"/>
      <c r="WEQ27" s="68"/>
      <c r="WER27" s="112"/>
      <c r="WES27" s="112"/>
      <c r="WET27" s="112"/>
      <c r="WFQ27" s="5"/>
      <c r="WFR27" s="5"/>
      <c r="WFS27" s="5"/>
      <c r="WFT27" s="314"/>
      <c r="WFU27" s="314"/>
      <c r="WFV27" s="314"/>
      <c r="WFW27" s="314"/>
      <c r="WFX27" s="314"/>
      <c r="WFY27" s="314"/>
      <c r="WFZ27" s="314"/>
      <c r="WGA27" s="314"/>
      <c r="WGB27" s="314"/>
      <c r="WGC27" s="314"/>
      <c r="WGD27" s="314"/>
      <c r="WGE27" s="5"/>
      <c r="WGF27" s="5"/>
      <c r="WGG27" s="5"/>
      <c r="WGH27" s="5"/>
      <c r="WGI27" s="5"/>
      <c r="WGJ27" s="5"/>
      <c r="WGK27" s="5"/>
      <c r="WGL27" s="5"/>
      <c r="WGM27" s="5"/>
      <c r="WGN27" s="376"/>
      <c r="WGO27" s="386"/>
      <c r="WGP27" s="386"/>
      <c r="WGQ27" s="312"/>
      <c r="WGR27" s="381"/>
      <c r="WGS27" s="382"/>
      <c r="WGT27" s="315"/>
      <c r="WGU27" s="68"/>
      <c r="WGV27" s="291"/>
      <c r="WGW27" s="68"/>
      <c r="WGX27" s="68"/>
      <c r="WGY27" s="68"/>
      <c r="WGZ27" s="112"/>
      <c r="WHA27" s="112"/>
      <c r="WHB27" s="112"/>
      <c r="WHY27" s="5"/>
      <c r="WHZ27" s="5"/>
      <c r="WIA27" s="5"/>
      <c r="WIB27" s="314"/>
      <c r="WIC27" s="314"/>
      <c r="WID27" s="314"/>
      <c r="WIE27" s="314"/>
      <c r="WIF27" s="314"/>
      <c r="WIG27" s="314"/>
      <c r="WIH27" s="314"/>
      <c r="WII27" s="314"/>
      <c r="WIJ27" s="314"/>
      <c r="WIK27" s="314"/>
      <c r="WIL27" s="314"/>
      <c r="WIM27" s="5"/>
      <c r="WIN27" s="5"/>
      <c r="WIO27" s="5"/>
      <c r="WIP27" s="5"/>
      <c r="WIQ27" s="5"/>
      <c r="WIR27" s="5"/>
      <c r="WIS27" s="5"/>
      <c r="WIT27" s="5"/>
      <c r="WIU27" s="5"/>
      <c r="WIV27" s="376"/>
      <c r="WIW27" s="386"/>
      <c r="WIX27" s="386"/>
      <c r="WIY27" s="312"/>
      <c r="WIZ27" s="381"/>
      <c r="WJA27" s="382"/>
      <c r="WJB27" s="315"/>
      <c r="WJC27" s="68"/>
      <c r="WJD27" s="291"/>
      <c r="WJE27" s="68"/>
      <c r="WJF27" s="68"/>
      <c r="WJG27" s="68"/>
      <c r="WJH27" s="112"/>
      <c r="WJI27" s="112"/>
      <c r="WJJ27" s="112"/>
      <c r="WKG27" s="5"/>
      <c r="WKH27" s="5"/>
      <c r="WKI27" s="5"/>
      <c r="WKJ27" s="314"/>
      <c r="WKK27" s="314"/>
      <c r="WKL27" s="314"/>
      <c r="WKM27" s="314"/>
      <c r="WKN27" s="314"/>
      <c r="WKO27" s="314"/>
      <c r="WKP27" s="314"/>
      <c r="WKQ27" s="314"/>
      <c r="WKR27" s="314"/>
      <c r="WKS27" s="314"/>
      <c r="WKT27" s="314"/>
      <c r="WKU27" s="5"/>
      <c r="WKV27" s="5"/>
      <c r="WKW27" s="5"/>
      <c r="WKX27" s="5"/>
      <c r="WKY27" s="5"/>
      <c r="WKZ27" s="5"/>
      <c r="WLA27" s="5"/>
      <c r="WLB27" s="5"/>
      <c r="WLC27" s="5"/>
      <c r="WLD27" s="376"/>
      <c r="WLE27" s="386"/>
      <c r="WLF27" s="386"/>
      <c r="WLG27" s="312"/>
      <c r="WLH27" s="381"/>
      <c r="WLI27" s="382"/>
      <c r="WLJ27" s="315"/>
      <c r="WLK27" s="68"/>
      <c r="WLL27" s="291"/>
      <c r="WLM27" s="68"/>
      <c r="WLN27" s="68"/>
      <c r="WLO27" s="68"/>
      <c r="WLP27" s="112"/>
      <c r="WLQ27" s="112"/>
      <c r="WLR27" s="112"/>
      <c r="WMO27" s="5"/>
      <c r="WMP27" s="5"/>
      <c r="WMQ27" s="5"/>
      <c r="WMR27" s="314"/>
      <c r="WMS27" s="314"/>
      <c r="WMT27" s="314"/>
      <c r="WMU27" s="314"/>
      <c r="WMV27" s="314"/>
      <c r="WMW27" s="314"/>
      <c r="WMX27" s="314"/>
      <c r="WMY27" s="314"/>
      <c r="WMZ27" s="314"/>
      <c r="WNA27" s="314"/>
      <c r="WNB27" s="314"/>
      <c r="WNC27" s="5"/>
      <c r="WND27" s="5"/>
      <c r="WNE27" s="5"/>
      <c r="WNF27" s="5"/>
      <c r="WNG27" s="5"/>
      <c r="WNH27" s="5"/>
      <c r="WNI27" s="5"/>
      <c r="WNJ27" s="5"/>
      <c r="WNK27" s="5"/>
      <c r="WNL27" s="376"/>
      <c r="WNM27" s="386"/>
      <c r="WNN27" s="386"/>
      <c r="WNO27" s="312"/>
      <c r="WNP27" s="381"/>
      <c r="WNQ27" s="382"/>
      <c r="WNR27" s="315"/>
      <c r="WNS27" s="68"/>
      <c r="WNT27" s="291"/>
      <c r="WNU27" s="68"/>
      <c r="WNV27" s="68"/>
      <c r="WNW27" s="68"/>
      <c r="WNX27" s="112"/>
      <c r="WNY27" s="112"/>
      <c r="WNZ27" s="112"/>
      <c r="WOW27" s="5"/>
      <c r="WOX27" s="5"/>
      <c r="WOY27" s="5"/>
      <c r="WOZ27" s="314"/>
      <c r="WPA27" s="314"/>
      <c r="WPB27" s="314"/>
      <c r="WPC27" s="314"/>
      <c r="WPD27" s="314"/>
      <c r="WPE27" s="314"/>
      <c r="WPF27" s="314"/>
      <c r="WPG27" s="314"/>
      <c r="WPH27" s="314"/>
      <c r="WPI27" s="314"/>
      <c r="WPJ27" s="314"/>
      <c r="WPK27" s="5"/>
      <c r="WPL27" s="5"/>
      <c r="WPM27" s="5"/>
      <c r="WPN27" s="5"/>
      <c r="WPO27" s="5"/>
      <c r="WPP27" s="5"/>
      <c r="WPQ27" s="5"/>
      <c r="WPR27" s="5"/>
      <c r="WPS27" s="5"/>
      <c r="WPT27" s="376"/>
      <c r="WPU27" s="386"/>
      <c r="WPV27" s="386"/>
      <c r="WPW27" s="312"/>
      <c r="WPX27" s="381"/>
      <c r="WPY27" s="382"/>
      <c r="WPZ27" s="315"/>
      <c r="WQA27" s="68"/>
      <c r="WQB27" s="291"/>
      <c r="WQC27" s="68"/>
      <c r="WQD27" s="68"/>
      <c r="WQE27" s="68"/>
      <c r="WQF27" s="112"/>
      <c r="WQG27" s="112"/>
      <c r="WQH27" s="112"/>
      <c r="WRE27" s="5"/>
      <c r="WRF27" s="5"/>
      <c r="WRG27" s="5"/>
      <c r="WRH27" s="314"/>
      <c r="WRI27" s="314"/>
      <c r="WRJ27" s="314"/>
      <c r="WRK27" s="314"/>
      <c r="WRL27" s="314"/>
      <c r="WRM27" s="314"/>
      <c r="WRN27" s="314"/>
      <c r="WRO27" s="314"/>
      <c r="WRP27" s="314"/>
      <c r="WRQ27" s="314"/>
      <c r="WRR27" s="314"/>
      <c r="WRS27" s="5"/>
      <c r="WRT27" s="5"/>
      <c r="WRU27" s="5"/>
      <c r="WRV27" s="5"/>
      <c r="WRW27" s="5"/>
      <c r="WRX27" s="5"/>
      <c r="WRY27" s="5"/>
      <c r="WRZ27" s="5"/>
      <c r="WSA27" s="5"/>
      <c r="WSB27" s="376"/>
      <c r="WSC27" s="386"/>
      <c r="WSD27" s="386"/>
      <c r="WSE27" s="312"/>
      <c r="WSF27" s="381"/>
      <c r="WSG27" s="382"/>
      <c r="WSH27" s="315"/>
      <c r="WSI27" s="68"/>
      <c r="WSJ27" s="291"/>
      <c r="WSK27" s="68"/>
      <c r="WSL27" s="68"/>
      <c r="WSM27" s="68"/>
      <c r="WSN27" s="112"/>
      <c r="WSO27" s="112"/>
      <c r="WSP27" s="112"/>
      <c r="WTM27" s="5"/>
      <c r="WTN27" s="5"/>
      <c r="WTO27" s="5"/>
      <c r="WTP27" s="314"/>
      <c r="WTQ27" s="314"/>
      <c r="WTR27" s="314"/>
      <c r="WTS27" s="314"/>
      <c r="WTT27" s="314"/>
      <c r="WTU27" s="314"/>
      <c r="WTV27" s="314"/>
      <c r="WTW27" s="314"/>
      <c r="WTX27" s="314"/>
      <c r="WTY27" s="314"/>
      <c r="WTZ27" s="314"/>
      <c r="WUA27" s="5"/>
      <c r="WUB27" s="5"/>
      <c r="WUC27" s="5"/>
      <c r="WUD27" s="5"/>
      <c r="WUE27" s="5"/>
      <c r="WUF27" s="5"/>
      <c r="WUG27" s="5"/>
      <c r="WUH27" s="5"/>
      <c r="WUI27" s="5"/>
      <c r="WUJ27" s="376"/>
      <c r="WUK27" s="386"/>
      <c r="WUL27" s="386"/>
      <c r="WUM27" s="312"/>
      <c r="WUN27" s="381"/>
      <c r="WUO27" s="382"/>
      <c r="WUP27" s="315"/>
      <c r="WUQ27" s="68"/>
      <c r="WUR27" s="291"/>
      <c r="WUS27" s="68"/>
      <c r="WUT27" s="68"/>
      <c r="WUU27" s="68"/>
      <c r="WUV27" s="112"/>
      <c r="WUW27" s="112"/>
      <c r="WUX27" s="112"/>
      <c r="WVU27" s="5"/>
      <c r="WVV27" s="5"/>
      <c r="WVW27" s="5"/>
      <c r="WVX27" s="314"/>
      <c r="WVY27" s="314"/>
      <c r="WVZ27" s="314"/>
      <c r="WWA27" s="314"/>
      <c r="WWB27" s="314"/>
      <c r="WWC27" s="314"/>
      <c r="WWD27" s="314"/>
      <c r="WWE27" s="314"/>
      <c r="WWF27" s="314"/>
      <c r="WWG27" s="314"/>
      <c r="WWH27" s="314"/>
      <c r="WWI27" s="5"/>
      <c r="WWJ27" s="5"/>
      <c r="WWK27" s="5"/>
      <c r="WWL27" s="5"/>
      <c r="WWM27" s="5"/>
      <c r="WWN27" s="5"/>
      <c r="WWO27" s="5"/>
      <c r="WWP27" s="5"/>
      <c r="WWQ27" s="5"/>
      <c r="WWR27" s="376"/>
      <c r="WWS27" s="386"/>
      <c r="WWT27" s="386"/>
      <c r="WWU27" s="312"/>
      <c r="WWV27" s="381"/>
      <c r="WWW27" s="382"/>
      <c r="WWX27" s="315"/>
      <c r="WWY27" s="68"/>
      <c r="WWZ27" s="291"/>
      <c r="WXA27" s="68"/>
      <c r="WXB27" s="68"/>
      <c r="WXC27" s="68"/>
      <c r="WXD27" s="112"/>
      <c r="WXE27" s="112"/>
      <c r="WXF27" s="112"/>
      <c r="WYC27" s="5"/>
      <c r="WYD27" s="5"/>
      <c r="WYE27" s="5"/>
      <c r="WYF27" s="314"/>
      <c r="WYG27" s="314"/>
      <c r="WYH27" s="314"/>
      <c r="WYI27" s="314"/>
      <c r="WYJ27" s="314"/>
      <c r="WYK27" s="314"/>
      <c r="WYL27" s="314"/>
      <c r="WYM27" s="314"/>
      <c r="WYN27" s="314"/>
      <c r="WYO27" s="314"/>
      <c r="WYP27" s="314"/>
      <c r="WYQ27" s="5"/>
      <c r="WYR27" s="5"/>
      <c r="WYS27" s="5"/>
      <c r="WYT27" s="5"/>
      <c r="WYU27" s="5"/>
      <c r="WYV27" s="5"/>
      <c r="WYW27" s="5"/>
      <c r="WYX27" s="5"/>
      <c r="WYY27" s="5"/>
      <c r="WYZ27" s="376"/>
      <c r="WZA27" s="386"/>
      <c r="WZB27" s="386"/>
      <c r="WZC27" s="312"/>
      <c r="WZD27" s="381"/>
      <c r="WZE27" s="382"/>
      <c r="WZF27" s="315"/>
      <c r="WZG27" s="68"/>
      <c r="WZH27" s="291"/>
      <c r="WZI27" s="68"/>
      <c r="WZJ27" s="68"/>
      <c r="WZK27" s="68"/>
      <c r="WZL27" s="112"/>
      <c r="WZM27" s="112"/>
      <c r="WZN27" s="112"/>
      <c r="XAK27" s="5"/>
      <c r="XAL27" s="5"/>
      <c r="XAM27" s="5"/>
      <c r="XAN27" s="314"/>
      <c r="XAO27" s="314"/>
      <c r="XAP27" s="314"/>
      <c r="XAQ27" s="314"/>
      <c r="XAR27" s="314"/>
      <c r="XAS27" s="314"/>
      <c r="XAT27" s="314"/>
      <c r="XAU27" s="314"/>
      <c r="XAV27" s="314"/>
      <c r="XAW27" s="314"/>
      <c r="XAX27" s="314"/>
      <c r="XAY27" s="5"/>
      <c r="XAZ27" s="5"/>
      <c r="XBA27" s="5"/>
      <c r="XBB27" s="5"/>
      <c r="XBC27" s="5"/>
      <c r="XBD27" s="5"/>
      <c r="XBE27" s="5"/>
      <c r="XBF27" s="5"/>
      <c r="XBG27" s="5"/>
      <c r="XBH27" s="376"/>
      <c r="XBI27" s="386"/>
      <c r="XBJ27" s="386"/>
      <c r="XBK27" s="312"/>
      <c r="XBL27" s="381"/>
      <c r="XBM27" s="382"/>
      <c r="XBN27" s="315"/>
      <c r="XBO27" s="68"/>
      <c r="XBP27" s="291"/>
      <c r="XBQ27" s="68"/>
      <c r="XBR27" s="68"/>
      <c r="XBS27" s="68"/>
      <c r="XBT27" s="112"/>
      <c r="XBU27" s="112"/>
      <c r="XBV27" s="112"/>
      <c r="XCS27" s="5"/>
      <c r="XCT27" s="5"/>
      <c r="XCU27" s="5"/>
      <c r="XCV27" s="314"/>
      <c r="XCW27" s="314"/>
      <c r="XCX27" s="314"/>
      <c r="XCY27" s="314"/>
      <c r="XCZ27" s="314"/>
      <c r="XDA27" s="314"/>
      <c r="XDB27" s="314"/>
      <c r="XDC27" s="314"/>
      <c r="XDD27" s="314"/>
      <c r="XDE27" s="314"/>
      <c r="XDF27" s="314"/>
      <c r="XDG27" s="5"/>
      <c r="XDH27" s="5"/>
      <c r="XDI27" s="5"/>
      <c r="XDJ27" s="5"/>
      <c r="XDK27" s="5"/>
      <c r="XDL27" s="5"/>
      <c r="XDM27" s="5"/>
      <c r="XDN27" s="5"/>
      <c r="XDO27" s="5"/>
      <c r="XDP27" s="376"/>
      <c r="XDQ27" s="386"/>
      <c r="XDR27" s="386"/>
      <c r="XDS27" s="312"/>
      <c r="XDT27" s="381"/>
      <c r="XDU27" s="382"/>
      <c r="XDV27" s="315"/>
      <c r="XDW27" s="68"/>
      <c r="XDX27" s="291"/>
      <c r="XDY27" s="68"/>
      <c r="XDZ27" s="68"/>
      <c r="XEA27" s="68"/>
      <c r="XEB27" s="112"/>
      <c r="XEC27" s="112"/>
      <c r="XED27" s="112"/>
      <c r="XFA27" s="5"/>
      <c r="XFB27" s="5"/>
      <c r="XFC27" s="5"/>
      <c r="XFD27" s="314"/>
    </row>
    <row r="28" spans="1:16384" customFormat="1" ht="15" customHeight="1">
      <c r="A28" s="5"/>
      <c r="B28" s="5"/>
      <c r="C28" s="5"/>
      <c r="D28" s="314"/>
      <c r="E28" s="314"/>
      <c r="F28" s="314"/>
      <c r="G28" s="314"/>
      <c r="H28" s="314"/>
      <c r="I28" s="314"/>
      <c r="J28" s="314"/>
      <c r="K28" s="314"/>
      <c r="L28" s="314"/>
      <c r="M28" s="314"/>
      <c r="N28" s="314"/>
      <c r="O28" s="5"/>
      <c r="P28" s="5"/>
      <c r="Q28" s="5"/>
      <c r="R28" s="5"/>
      <c r="S28" s="5"/>
      <c r="T28" s="5"/>
      <c r="U28" s="5"/>
      <c r="V28" s="5"/>
      <c r="W28" s="5"/>
      <c r="X28" s="5"/>
      <c r="Y28" s="5"/>
      <c r="Z28" s="5"/>
      <c r="AA28" s="5"/>
      <c r="AB28" s="5"/>
      <c r="AC28" s="5"/>
      <c r="AD28" s="5"/>
      <c r="AE28" s="68">
        <v>4</v>
      </c>
      <c r="AF28" s="291" t="s">
        <v>504</v>
      </c>
      <c r="AG28" s="68" t="s">
        <v>505</v>
      </c>
      <c r="AH28" s="68"/>
      <c r="AI28" s="68"/>
      <c r="AJ28" s="112"/>
      <c r="AK28" s="112"/>
      <c r="AL28" s="112"/>
      <c r="AM28" s="188"/>
      <c r="AN28" s="188"/>
      <c r="AO28" s="188"/>
      <c r="AP28" s="188"/>
      <c r="AQ28" s="188"/>
      <c r="AR28" s="188"/>
      <c r="BI28" s="5"/>
      <c r="BJ28" s="5"/>
      <c r="BK28" s="5"/>
      <c r="BL28" s="314"/>
      <c r="BM28" s="314"/>
      <c r="BN28" s="314"/>
      <c r="BO28" s="314"/>
      <c r="BP28" s="314"/>
      <c r="BQ28" s="314"/>
      <c r="BR28" s="314"/>
      <c r="BS28" s="314"/>
      <c r="BT28" s="314"/>
      <c r="BU28" s="314"/>
      <c r="BV28" s="314"/>
      <c r="BW28" s="5"/>
      <c r="BX28" s="5"/>
      <c r="BY28" s="5"/>
      <c r="BZ28" s="5"/>
      <c r="CA28" s="5"/>
      <c r="CB28" s="5"/>
      <c r="CC28" s="5"/>
      <c r="CD28" s="5"/>
      <c r="CE28" s="5"/>
      <c r="CF28" s="376"/>
      <c r="CG28" s="386"/>
      <c r="CH28" s="386"/>
      <c r="CI28" s="312"/>
      <c r="CJ28" s="383"/>
      <c r="CK28" s="384"/>
      <c r="CL28" s="316"/>
      <c r="CM28" s="68"/>
      <c r="CN28" s="291"/>
      <c r="CO28" s="68"/>
      <c r="CP28" s="68"/>
      <c r="CQ28" s="68"/>
      <c r="CR28" s="112"/>
      <c r="CS28" s="112"/>
      <c r="CT28" s="112"/>
      <c r="DQ28" s="5"/>
      <c r="DR28" s="5"/>
      <c r="DS28" s="5"/>
      <c r="DT28" s="314"/>
      <c r="DU28" s="314"/>
      <c r="DV28" s="314"/>
      <c r="DW28" s="314"/>
      <c r="DX28" s="314"/>
      <c r="DY28" s="314"/>
      <c r="DZ28" s="314"/>
      <c r="EA28" s="314"/>
      <c r="EB28" s="314"/>
      <c r="EC28" s="314"/>
      <c r="ED28" s="314"/>
      <c r="EE28" s="5"/>
      <c r="EF28" s="5"/>
      <c r="EG28" s="5"/>
      <c r="EH28" s="5"/>
      <c r="EI28" s="5"/>
      <c r="EJ28" s="5"/>
      <c r="EK28" s="5"/>
      <c r="EL28" s="5"/>
      <c r="EM28" s="5"/>
      <c r="EN28" s="376"/>
      <c r="EO28" s="386"/>
      <c r="EP28" s="386"/>
      <c r="EQ28" s="312"/>
      <c r="ER28" s="383"/>
      <c r="ES28" s="384"/>
      <c r="ET28" s="316"/>
      <c r="EU28" s="68"/>
      <c r="EV28" s="291"/>
      <c r="EW28" s="68"/>
      <c r="EX28" s="68"/>
      <c r="EY28" s="68"/>
      <c r="EZ28" s="112"/>
      <c r="FA28" s="112"/>
      <c r="FB28" s="112"/>
      <c r="FY28" s="5"/>
      <c r="FZ28" s="5"/>
      <c r="GA28" s="5"/>
      <c r="GB28" s="314"/>
      <c r="GC28" s="314"/>
      <c r="GD28" s="314"/>
      <c r="GE28" s="314"/>
      <c r="GF28" s="314"/>
      <c r="GG28" s="314"/>
      <c r="GH28" s="314"/>
      <c r="GI28" s="314"/>
      <c r="GJ28" s="314"/>
      <c r="GK28" s="314"/>
      <c r="GL28" s="314"/>
      <c r="GM28" s="5"/>
      <c r="GN28" s="5"/>
      <c r="GO28" s="5"/>
      <c r="GP28" s="5"/>
      <c r="GQ28" s="5"/>
      <c r="GR28" s="5"/>
      <c r="GS28" s="5"/>
      <c r="GT28" s="5"/>
      <c r="GU28" s="5"/>
      <c r="GV28" s="376"/>
      <c r="GW28" s="386"/>
      <c r="GX28" s="386"/>
      <c r="GY28" s="312"/>
      <c r="GZ28" s="383"/>
      <c r="HA28" s="384"/>
      <c r="HB28" s="316"/>
      <c r="HC28" s="68"/>
      <c r="HD28" s="291"/>
      <c r="HE28" s="68"/>
      <c r="HF28" s="68"/>
      <c r="HG28" s="68"/>
      <c r="HH28" s="112"/>
      <c r="HI28" s="112"/>
      <c r="HJ28" s="112"/>
      <c r="IG28" s="5"/>
      <c r="IH28" s="5"/>
      <c r="II28" s="5"/>
      <c r="IJ28" s="314"/>
      <c r="IK28" s="314"/>
      <c r="IL28" s="314"/>
      <c r="IM28" s="314"/>
      <c r="IN28" s="314"/>
      <c r="IO28" s="314"/>
      <c r="IP28" s="314"/>
      <c r="IQ28" s="314"/>
      <c r="IR28" s="314"/>
      <c r="IS28" s="314"/>
      <c r="IT28" s="314"/>
      <c r="IU28" s="5"/>
      <c r="IV28" s="5"/>
      <c r="IW28" s="5"/>
      <c r="IX28" s="5"/>
      <c r="IY28" s="5"/>
      <c r="IZ28" s="5"/>
      <c r="JA28" s="5"/>
      <c r="JB28" s="5"/>
      <c r="JC28" s="5"/>
      <c r="JD28" s="376"/>
      <c r="JE28" s="386"/>
      <c r="JF28" s="386"/>
      <c r="JG28" s="312"/>
      <c r="JH28" s="383"/>
      <c r="JI28" s="384"/>
      <c r="JJ28" s="316"/>
      <c r="JK28" s="68"/>
      <c r="JL28" s="291"/>
      <c r="JM28" s="68"/>
      <c r="JN28" s="68"/>
      <c r="JO28" s="68"/>
      <c r="JP28" s="112"/>
      <c r="JQ28" s="112"/>
      <c r="JR28" s="112"/>
      <c r="KO28" s="5"/>
      <c r="KP28" s="5"/>
      <c r="KQ28" s="5"/>
      <c r="KR28" s="314"/>
      <c r="KS28" s="314"/>
      <c r="KT28" s="314"/>
      <c r="KU28" s="314"/>
      <c r="KV28" s="314"/>
      <c r="KW28" s="314"/>
      <c r="KX28" s="314"/>
      <c r="KY28" s="314"/>
      <c r="KZ28" s="314"/>
      <c r="LA28" s="314"/>
      <c r="LB28" s="314"/>
      <c r="LC28" s="5"/>
      <c r="LD28" s="5"/>
      <c r="LE28" s="5"/>
      <c r="LF28" s="5"/>
      <c r="LG28" s="5"/>
      <c r="LH28" s="5"/>
      <c r="LI28" s="5"/>
      <c r="LJ28" s="5"/>
      <c r="LK28" s="5"/>
      <c r="LL28" s="376"/>
      <c r="LM28" s="386"/>
      <c r="LN28" s="386"/>
      <c r="LO28" s="312"/>
      <c r="LP28" s="383"/>
      <c r="LQ28" s="384"/>
      <c r="LR28" s="316"/>
      <c r="LS28" s="68"/>
      <c r="LT28" s="291"/>
      <c r="LU28" s="68"/>
      <c r="LV28" s="68"/>
      <c r="LW28" s="68"/>
      <c r="LX28" s="112"/>
      <c r="LY28" s="112"/>
      <c r="LZ28" s="112"/>
      <c r="MW28" s="5"/>
      <c r="MX28" s="5"/>
      <c r="MY28" s="5"/>
      <c r="MZ28" s="314"/>
      <c r="NA28" s="314"/>
      <c r="NB28" s="314"/>
      <c r="NC28" s="314"/>
      <c r="ND28" s="314"/>
      <c r="NE28" s="314"/>
      <c r="NF28" s="314"/>
      <c r="NG28" s="314"/>
      <c r="NH28" s="314"/>
      <c r="NI28" s="314"/>
      <c r="NJ28" s="314"/>
      <c r="NK28" s="5"/>
      <c r="NL28" s="5"/>
      <c r="NM28" s="5"/>
      <c r="NN28" s="5"/>
      <c r="NO28" s="5"/>
      <c r="NP28" s="5"/>
      <c r="NQ28" s="5"/>
      <c r="NR28" s="5"/>
      <c r="NS28" s="5"/>
      <c r="NT28" s="376"/>
      <c r="NU28" s="386"/>
      <c r="NV28" s="386"/>
      <c r="NW28" s="312"/>
      <c r="NX28" s="383"/>
      <c r="NY28" s="384"/>
      <c r="NZ28" s="316"/>
      <c r="OA28" s="68"/>
      <c r="OB28" s="291"/>
      <c r="OC28" s="68"/>
      <c r="OD28" s="68"/>
      <c r="OE28" s="68"/>
      <c r="OF28" s="112"/>
      <c r="OG28" s="112"/>
      <c r="OH28" s="112"/>
      <c r="PE28" s="5"/>
      <c r="PF28" s="5"/>
      <c r="PG28" s="5"/>
      <c r="PH28" s="314"/>
      <c r="PI28" s="314"/>
      <c r="PJ28" s="314"/>
      <c r="PK28" s="314"/>
      <c r="PL28" s="314"/>
      <c r="PM28" s="314"/>
      <c r="PN28" s="314"/>
      <c r="PO28" s="314"/>
      <c r="PP28" s="314"/>
      <c r="PQ28" s="314"/>
      <c r="PR28" s="314"/>
      <c r="PS28" s="5"/>
      <c r="PT28" s="5"/>
      <c r="PU28" s="5"/>
      <c r="PV28" s="5"/>
      <c r="PW28" s="5"/>
      <c r="PX28" s="5"/>
      <c r="PY28" s="5"/>
      <c r="PZ28" s="5"/>
      <c r="QA28" s="5"/>
      <c r="QB28" s="376"/>
      <c r="QC28" s="386"/>
      <c r="QD28" s="386"/>
      <c r="QE28" s="312"/>
      <c r="QF28" s="383"/>
      <c r="QG28" s="384"/>
      <c r="QH28" s="316"/>
      <c r="QI28" s="68"/>
      <c r="QJ28" s="291"/>
      <c r="QK28" s="68"/>
      <c r="QL28" s="68"/>
      <c r="QM28" s="68"/>
      <c r="QN28" s="112"/>
      <c r="QO28" s="112"/>
      <c r="QP28" s="112"/>
      <c r="RM28" s="5"/>
      <c r="RN28" s="5"/>
      <c r="RO28" s="5"/>
      <c r="RP28" s="314"/>
      <c r="RQ28" s="314"/>
      <c r="RR28" s="314"/>
      <c r="RS28" s="314"/>
      <c r="RT28" s="314"/>
      <c r="RU28" s="314"/>
      <c r="RV28" s="314"/>
      <c r="RW28" s="314"/>
      <c r="RX28" s="314"/>
      <c r="RY28" s="314"/>
      <c r="RZ28" s="314"/>
      <c r="SA28" s="5"/>
      <c r="SB28" s="5"/>
      <c r="SC28" s="5"/>
      <c r="SD28" s="5"/>
      <c r="SE28" s="5"/>
      <c r="SF28" s="5"/>
      <c r="SG28" s="5"/>
      <c r="SH28" s="5"/>
      <c r="SI28" s="5"/>
      <c r="SJ28" s="376"/>
      <c r="SK28" s="386"/>
      <c r="SL28" s="386"/>
      <c r="SM28" s="312"/>
      <c r="SN28" s="383"/>
      <c r="SO28" s="384"/>
      <c r="SP28" s="316"/>
      <c r="SQ28" s="68"/>
      <c r="SR28" s="291"/>
      <c r="SS28" s="68"/>
      <c r="ST28" s="68"/>
      <c r="SU28" s="68"/>
      <c r="SV28" s="112"/>
      <c r="SW28" s="112"/>
      <c r="SX28" s="112"/>
      <c r="TU28" s="5"/>
      <c r="TV28" s="5"/>
      <c r="TW28" s="5"/>
      <c r="TX28" s="314"/>
      <c r="TY28" s="314"/>
      <c r="TZ28" s="314"/>
      <c r="UA28" s="314"/>
      <c r="UB28" s="314"/>
      <c r="UC28" s="314"/>
      <c r="UD28" s="314"/>
      <c r="UE28" s="314"/>
      <c r="UF28" s="314"/>
      <c r="UG28" s="314"/>
      <c r="UH28" s="314"/>
      <c r="UI28" s="5"/>
      <c r="UJ28" s="5"/>
      <c r="UK28" s="5"/>
      <c r="UL28" s="5"/>
      <c r="UM28" s="5"/>
      <c r="UN28" s="5"/>
      <c r="UO28" s="5"/>
      <c r="UP28" s="5"/>
      <c r="UQ28" s="5"/>
      <c r="UR28" s="376"/>
      <c r="US28" s="386"/>
      <c r="UT28" s="386"/>
      <c r="UU28" s="312"/>
      <c r="UV28" s="383"/>
      <c r="UW28" s="384"/>
      <c r="UX28" s="316"/>
      <c r="UY28" s="68"/>
      <c r="UZ28" s="291"/>
      <c r="VA28" s="68"/>
      <c r="VB28" s="68"/>
      <c r="VC28" s="68"/>
      <c r="VD28" s="112"/>
      <c r="VE28" s="112"/>
      <c r="VF28" s="112"/>
      <c r="WC28" s="5"/>
      <c r="WD28" s="5"/>
      <c r="WE28" s="5"/>
      <c r="WF28" s="314"/>
      <c r="WG28" s="314"/>
      <c r="WH28" s="314"/>
      <c r="WI28" s="314"/>
      <c r="WJ28" s="314"/>
      <c r="WK28" s="314"/>
      <c r="WL28" s="314"/>
      <c r="WM28" s="314"/>
      <c r="WN28" s="314"/>
      <c r="WO28" s="314"/>
      <c r="WP28" s="314"/>
      <c r="WQ28" s="5"/>
      <c r="WR28" s="5"/>
      <c r="WS28" s="5"/>
      <c r="WT28" s="5"/>
      <c r="WU28" s="5"/>
      <c r="WV28" s="5"/>
      <c r="WW28" s="5"/>
      <c r="WX28" s="5"/>
      <c r="WY28" s="5"/>
      <c r="WZ28" s="376"/>
      <c r="XA28" s="386"/>
      <c r="XB28" s="386"/>
      <c r="XC28" s="312"/>
      <c r="XD28" s="383"/>
      <c r="XE28" s="384"/>
      <c r="XF28" s="316"/>
      <c r="XG28" s="68"/>
      <c r="XH28" s="291"/>
      <c r="XI28" s="68"/>
      <c r="XJ28" s="68"/>
      <c r="XK28" s="68"/>
      <c r="XL28" s="112"/>
      <c r="XM28" s="112"/>
      <c r="XN28" s="112"/>
      <c r="YK28" s="5"/>
      <c r="YL28" s="5"/>
      <c r="YM28" s="5"/>
      <c r="YN28" s="314"/>
      <c r="YO28" s="314"/>
      <c r="YP28" s="314"/>
      <c r="YQ28" s="314"/>
      <c r="YR28" s="314"/>
      <c r="YS28" s="314"/>
      <c r="YT28" s="314"/>
      <c r="YU28" s="314"/>
      <c r="YV28" s="314"/>
      <c r="YW28" s="314"/>
      <c r="YX28" s="314"/>
      <c r="YY28" s="5"/>
      <c r="YZ28" s="5"/>
      <c r="ZA28" s="5"/>
      <c r="ZB28" s="5"/>
      <c r="ZC28" s="5"/>
      <c r="ZD28" s="5"/>
      <c r="ZE28" s="5"/>
      <c r="ZF28" s="5"/>
      <c r="ZG28" s="5"/>
      <c r="ZH28" s="376"/>
      <c r="ZI28" s="386"/>
      <c r="ZJ28" s="386"/>
      <c r="ZK28" s="312"/>
      <c r="ZL28" s="383"/>
      <c r="ZM28" s="384"/>
      <c r="ZN28" s="316"/>
      <c r="ZO28" s="68"/>
      <c r="ZP28" s="291"/>
      <c r="ZQ28" s="68"/>
      <c r="ZR28" s="68"/>
      <c r="ZS28" s="68"/>
      <c r="ZT28" s="112"/>
      <c r="ZU28" s="112"/>
      <c r="ZV28" s="112"/>
      <c r="AAS28" s="5"/>
      <c r="AAT28" s="5"/>
      <c r="AAU28" s="5"/>
      <c r="AAV28" s="314"/>
      <c r="AAW28" s="314"/>
      <c r="AAX28" s="314"/>
      <c r="AAY28" s="314"/>
      <c r="AAZ28" s="314"/>
      <c r="ABA28" s="314"/>
      <c r="ABB28" s="314"/>
      <c r="ABC28" s="314"/>
      <c r="ABD28" s="314"/>
      <c r="ABE28" s="314"/>
      <c r="ABF28" s="314"/>
      <c r="ABG28" s="5"/>
      <c r="ABH28" s="5"/>
      <c r="ABI28" s="5"/>
      <c r="ABJ28" s="5"/>
      <c r="ABK28" s="5"/>
      <c r="ABL28" s="5"/>
      <c r="ABM28" s="5"/>
      <c r="ABN28" s="5"/>
      <c r="ABO28" s="5"/>
      <c r="ABP28" s="376"/>
      <c r="ABQ28" s="386"/>
      <c r="ABR28" s="386"/>
      <c r="ABS28" s="312"/>
      <c r="ABT28" s="383"/>
      <c r="ABU28" s="384"/>
      <c r="ABV28" s="316"/>
      <c r="ABW28" s="68"/>
      <c r="ABX28" s="291"/>
      <c r="ABY28" s="68"/>
      <c r="ABZ28" s="68"/>
      <c r="ACA28" s="68"/>
      <c r="ACB28" s="112"/>
      <c r="ACC28" s="112"/>
      <c r="ACD28" s="112"/>
      <c r="ADA28" s="5"/>
      <c r="ADB28" s="5"/>
      <c r="ADC28" s="5"/>
      <c r="ADD28" s="314"/>
      <c r="ADE28" s="314"/>
      <c r="ADF28" s="314"/>
      <c r="ADG28" s="314"/>
      <c r="ADH28" s="314"/>
      <c r="ADI28" s="314"/>
      <c r="ADJ28" s="314"/>
      <c r="ADK28" s="314"/>
      <c r="ADL28" s="314"/>
      <c r="ADM28" s="314"/>
      <c r="ADN28" s="314"/>
      <c r="ADO28" s="5"/>
      <c r="ADP28" s="5"/>
      <c r="ADQ28" s="5"/>
      <c r="ADR28" s="5"/>
      <c r="ADS28" s="5"/>
      <c r="ADT28" s="5"/>
      <c r="ADU28" s="5"/>
      <c r="ADV28" s="5"/>
      <c r="ADW28" s="5"/>
      <c r="ADX28" s="376"/>
      <c r="ADY28" s="386"/>
      <c r="ADZ28" s="386"/>
      <c r="AEA28" s="312"/>
      <c r="AEB28" s="383"/>
      <c r="AEC28" s="384"/>
      <c r="AED28" s="316"/>
      <c r="AEE28" s="68"/>
      <c r="AEF28" s="291"/>
      <c r="AEG28" s="68"/>
      <c r="AEH28" s="68"/>
      <c r="AEI28" s="68"/>
      <c r="AEJ28" s="112"/>
      <c r="AEK28" s="112"/>
      <c r="AEL28" s="112"/>
      <c r="AFI28" s="5"/>
      <c r="AFJ28" s="5"/>
      <c r="AFK28" s="5"/>
      <c r="AFL28" s="314"/>
      <c r="AFM28" s="314"/>
      <c r="AFN28" s="314"/>
      <c r="AFO28" s="314"/>
      <c r="AFP28" s="314"/>
      <c r="AFQ28" s="314"/>
      <c r="AFR28" s="314"/>
      <c r="AFS28" s="314"/>
      <c r="AFT28" s="314"/>
      <c r="AFU28" s="314"/>
      <c r="AFV28" s="314"/>
      <c r="AFW28" s="5"/>
      <c r="AFX28" s="5"/>
      <c r="AFY28" s="5"/>
      <c r="AFZ28" s="5"/>
      <c r="AGA28" s="5"/>
      <c r="AGB28" s="5"/>
      <c r="AGC28" s="5"/>
      <c r="AGD28" s="5"/>
      <c r="AGE28" s="5"/>
      <c r="AGF28" s="376"/>
      <c r="AGG28" s="386"/>
      <c r="AGH28" s="386"/>
      <c r="AGI28" s="312"/>
      <c r="AGJ28" s="383"/>
      <c r="AGK28" s="384"/>
      <c r="AGL28" s="316"/>
      <c r="AGM28" s="68"/>
      <c r="AGN28" s="291"/>
      <c r="AGO28" s="68"/>
      <c r="AGP28" s="68"/>
      <c r="AGQ28" s="68"/>
      <c r="AGR28" s="112"/>
      <c r="AGS28" s="112"/>
      <c r="AGT28" s="112"/>
      <c r="AHQ28" s="5"/>
      <c r="AHR28" s="5"/>
      <c r="AHS28" s="5"/>
      <c r="AHT28" s="314"/>
      <c r="AHU28" s="314"/>
      <c r="AHV28" s="314"/>
      <c r="AHW28" s="314"/>
      <c r="AHX28" s="314"/>
      <c r="AHY28" s="314"/>
      <c r="AHZ28" s="314"/>
      <c r="AIA28" s="314"/>
      <c r="AIB28" s="314"/>
      <c r="AIC28" s="314"/>
      <c r="AID28" s="314"/>
      <c r="AIE28" s="5"/>
      <c r="AIF28" s="5"/>
      <c r="AIG28" s="5"/>
      <c r="AIH28" s="5"/>
      <c r="AII28" s="5"/>
      <c r="AIJ28" s="5"/>
      <c r="AIK28" s="5"/>
      <c r="AIL28" s="5"/>
      <c r="AIM28" s="5"/>
      <c r="AIN28" s="376"/>
      <c r="AIO28" s="386"/>
      <c r="AIP28" s="386"/>
      <c r="AIQ28" s="312"/>
      <c r="AIR28" s="383"/>
      <c r="AIS28" s="384"/>
      <c r="AIT28" s="316"/>
      <c r="AIU28" s="68"/>
      <c r="AIV28" s="291"/>
      <c r="AIW28" s="68"/>
      <c r="AIX28" s="68"/>
      <c r="AIY28" s="68"/>
      <c r="AIZ28" s="112"/>
      <c r="AJA28" s="112"/>
      <c r="AJB28" s="112"/>
      <c r="AJY28" s="5"/>
      <c r="AJZ28" s="5"/>
      <c r="AKA28" s="5"/>
      <c r="AKB28" s="314"/>
      <c r="AKC28" s="314"/>
      <c r="AKD28" s="314"/>
      <c r="AKE28" s="314"/>
      <c r="AKF28" s="314"/>
      <c r="AKG28" s="314"/>
      <c r="AKH28" s="314"/>
      <c r="AKI28" s="314"/>
      <c r="AKJ28" s="314"/>
      <c r="AKK28" s="314"/>
      <c r="AKL28" s="314"/>
      <c r="AKM28" s="5"/>
      <c r="AKN28" s="5"/>
      <c r="AKO28" s="5"/>
      <c r="AKP28" s="5"/>
      <c r="AKQ28" s="5"/>
      <c r="AKR28" s="5"/>
      <c r="AKS28" s="5"/>
      <c r="AKT28" s="5"/>
      <c r="AKU28" s="5"/>
      <c r="AKV28" s="376"/>
      <c r="AKW28" s="386"/>
      <c r="AKX28" s="386"/>
      <c r="AKY28" s="312"/>
      <c r="AKZ28" s="383"/>
      <c r="ALA28" s="384"/>
      <c r="ALB28" s="316"/>
      <c r="ALC28" s="68"/>
      <c r="ALD28" s="291"/>
      <c r="ALE28" s="68"/>
      <c r="ALF28" s="68"/>
      <c r="ALG28" s="68"/>
      <c r="ALH28" s="112"/>
      <c r="ALI28" s="112"/>
      <c r="ALJ28" s="112"/>
      <c r="AMG28" s="5"/>
      <c r="AMH28" s="5"/>
      <c r="AMI28" s="5"/>
      <c r="AMJ28" s="314"/>
      <c r="AMK28" s="314"/>
      <c r="AML28" s="314"/>
      <c r="AMM28" s="314"/>
      <c r="AMN28" s="314"/>
      <c r="AMO28" s="314"/>
      <c r="AMP28" s="314"/>
      <c r="AMQ28" s="314"/>
      <c r="AMR28" s="314"/>
      <c r="AMS28" s="314"/>
      <c r="AMT28" s="314"/>
      <c r="AMU28" s="5"/>
      <c r="AMV28" s="5"/>
      <c r="AMW28" s="5"/>
      <c r="AMX28" s="5"/>
      <c r="AMY28" s="5"/>
      <c r="AMZ28" s="5"/>
      <c r="ANA28" s="5"/>
      <c r="ANB28" s="5"/>
      <c r="ANC28" s="5"/>
      <c r="AND28" s="376"/>
      <c r="ANE28" s="386"/>
      <c r="ANF28" s="386"/>
      <c r="ANG28" s="312"/>
      <c r="ANH28" s="383"/>
      <c r="ANI28" s="384"/>
      <c r="ANJ28" s="316"/>
      <c r="ANK28" s="68"/>
      <c r="ANL28" s="291"/>
      <c r="ANM28" s="68"/>
      <c r="ANN28" s="68"/>
      <c r="ANO28" s="68"/>
      <c r="ANP28" s="112"/>
      <c r="ANQ28" s="112"/>
      <c r="ANR28" s="112"/>
      <c r="AOO28" s="5"/>
      <c r="AOP28" s="5"/>
      <c r="AOQ28" s="5"/>
      <c r="AOR28" s="314"/>
      <c r="AOS28" s="314"/>
      <c r="AOT28" s="314"/>
      <c r="AOU28" s="314"/>
      <c r="AOV28" s="314"/>
      <c r="AOW28" s="314"/>
      <c r="AOX28" s="314"/>
      <c r="AOY28" s="314"/>
      <c r="AOZ28" s="314"/>
      <c r="APA28" s="314"/>
      <c r="APB28" s="314"/>
      <c r="APC28" s="5"/>
      <c r="APD28" s="5"/>
      <c r="APE28" s="5"/>
      <c r="APF28" s="5"/>
      <c r="APG28" s="5"/>
      <c r="APH28" s="5"/>
      <c r="API28" s="5"/>
      <c r="APJ28" s="5"/>
      <c r="APK28" s="5"/>
      <c r="APL28" s="376"/>
      <c r="APM28" s="386"/>
      <c r="APN28" s="386"/>
      <c r="APO28" s="312"/>
      <c r="APP28" s="383"/>
      <c r="APQ28" s="384"/>
      <c r="APR28" s="316"/>
      <c r="APS28" s="68"/>
      <c r="APT28" s="291"/>
      <c r="APU28" s="68"/>
      <c r="APV28" s="68"/>
      <c r="APW28" s="68"/>
      <c r="APX28" s="112"/>
      <c r="APY28" s="112"/>
      <c r="APZ28" s="112"/>
      <c r="AQW28" s="5"/>
      <c r="AQX28" s="5"/>
      <c r="AQY28" s="5"/>
      <c r="AQZ28" s="314"/>
      <c r="ARA28" s="314"/>
      <c r="ARB28" s="314"/>
      <c r="ARC28" s="314"/>
      <c r="ARD28" s="314"/>
      <c r="ARE28" s="314"/>
      <c r="ARF28" s="314"/>
      <c r="ARG28" s="314"/>
      <c r="ARH28" s="314"/>
      <c r="ARI28" s="314"/>
      <c r="ARJ28" s="314"/>
      <c r="ARK28" s="5"/>
      <c r="ARL28" s="5"/>
      <c r="ARM28" s="5"/>
      <c r="ARN28" s="5"/>
      <c r="ARO28" s="5"/>
      <c r="ARP28" s="5"/>
      <c r="ARQ28" s="5"/>
      <c r="ARR28" s="5"/>
      <c r="ARS28" s="5"/>
      <c r="ART28" s="376"/>
      <c r="ARU28" s="386"/>
      <c r="ARV28" s="386"/>
      <c r="ARW28" s="312"/>
      <c r="ARX28" s="383"/>
      <c r="ARY28" s="384"/>
      <c r="ARZ28" s="316"/>
      <c r="ASA28" s="68"/>
      <c r="ASB28" s="291"/>
      <c r="ASC28" s="68"/>
      <c r="ASD28" s="68"/>
      <c r="ASE28" s="68"/>
      <c r="ASF28" s="112"/>
      <c r="ASG28" s="112"/>
      <c r="ASH28" s="112"/>
      <c r="ATE28" s="5"/>
      <c r="ATF28" s="5"/>
      <c r="ATG28" s="5"/>
      <c r="ATH28" s="314"/>
      <c r="ATI28" s="314"/>
      <c r="ATJ28" s="314"/>
      <c r="ATK28" s="314"/>
      <c r="ATL28" s="314"/>
      <c r="ATM28" s="314"/>
      <c r="ATN28" s="314"/>
      <c r="ATO28" s="314"/>
      <c r="ATP28" s="314"/>
      <c r="ATQ28" s="314"/>
      <c r="ATR28" s="314"/>
      <c r="ATS28" s="5"/>
      <c r="ATT28" s="5"/>
      <c r="ATU28" s="5"/>
      <c r="ATV28" s="5"/>
      <c r="ATW28" s="5"/>
      <c r="ATX28" s="5"/>
      <c r="ATY28" s="5"/>
      <c r="ATZ28" s="5"/>
      <c r="AUA28" s="5"/>
      <c r="AUB28" s="376"/>
      <c r="AUC28" s="386"/>
      <c r="AUD28" s="386"/>
      <c r="AUE28" s="312"/>
      <c r="AUF28" s="383"/>
      <c r="AUG28" s="384"/>
      <c r="AUH28" s="316"/>
      <c r="AUI28" s="68"/>
      <c r="AUJ28" s="291"/>
      <c r="AUK28" s="68"/>
      <c r="AUL28" s="68"/>
      <c r="AUM28" s="68"/>
      <c r="AUN28" s="112"/>
      <c r="AUO28" s="112"/>
      <c r="AUP28" s="112"/>
      <c r="AVM28" s="5"/>
      <c r="AVN28" s="5"/>
      <c r="AVO28" s="5"/>
      <c r="AVP28" s="314"/>
      <c r="AVQ28" s="314"/>
      <c r="AVR28" s="314"/>
      <c r="AVS28" s="314"/>
      <c r="AVT28" s="314"/>
      <c r="AVU28" s="314"/>
      <c r="AVV28" s="314"/>
      <c r="AVW28" s="314"/>
      <c r="AVX28" s="314"/>
      <c r="AVY28" s="314"/>
      <c r="AVZ28" s="314"/>
      <c r="AWA28" s="5"/>
      <c r="AWB28" s="5"/>
      <c r="AWC28" s="5"/>
      <c r="AWD28" s="5"/>
      <c r="AWE28" s="5"/>
      <c r="AWF28" s="5"/>
      <c r="AWG28" s="5"/>
      <c r="AWH28" s="5"/>
      <c r="AWI28" s="5"/>
      <c r="AWJ28" s="376"/>
      <c r="AWK28" s="386"/>
      <c r="AWL28" s="386"/>
      <c r="AWM28" s="312"/>
      <c r="AWN28" s="383"/>
      <c r="AWO28" s="384"/>
      <c r="AWP28" s="316"/>
      <c r="AWQ28" s="68"/>
      <c r="AWR28" s="291"/>
      <c r="AWS28" s="68"/>
      <c r="AWT28" s="68"/>
      <c r="AWU28" s="68"/>
      <c r="AWV28" s="112"/>
      <c r="AWW28" s="112"/>
      <c r="AWX28" s="112"/>
      <c r="AXU28" s="5"/>
      <c r="AXV28" s="5"/>
      <c r="AXW28" s="5"/>
      <c r="AXX28" s="314"/>
      <c r="AXY28" s="314"/>
      <c r="AXZ28" s="314"/>
      <c r="AYA28" s="314"/>
      <c r="AYB28" s="314"/>
      <c r="AYC28" s="314"/>
      <c r="AYD28" s="314"/>
      <c r="AYE28" s="314"/>
      <c r="AYF28" s="314"/>
      <c r="AYG28" s="314"/>
      <c r="AYH28" s="314"/>
      <c r="AYI28" s="5"/>
      <c r="AYJ28" s="5"/>
      <c r="AYK28" s="5"/>
      <c r="AYL28" s="5"/>
      <c r="AYM28" s="5"/>
      <c r="AYN28" s="5"/>
      <c r="AYO28" s="5"/>
      <c r="AYP28" s="5"/>
      <c r="AYQ28" s="5"/>
      <c r="AYR28" s="376"/>
      <c r="AYS28" s="386"/>
      <c r="AYT28" s="386"/>
      <c r="AYU28" s="312"/>
      <c r="AYV28" s="383"/>
      <c r="AYW28" s="384"/>
      <c r="AYX28" s="316"/>
      <c r="AYY28" s="68"/>
      <c r="AYZ28" s="291"/>
      <c r="AZA28" s="68"/>
      <c r="AZB28" s="68"/>
      <c r="AZC28" s="68"/>
      <c r="AZD28" s="112"/>
      <c r="AZE28" s="112"/>
      <c r="AZF28" s="112"/>
      <c r="BAC28" s="5"/>
      <c r="BAD28" s="5"/>
      <c r="BAE28" s="5"/>
      <c r="BAF28" s="314"/>
      <c r="BAG28" s="314"/>
      <c r="BAH28" s="314"/>
      <c r="BAI28" s="314"/>
      <c r="BAJ28" s="314"/>
      <c r="BAK28" s="314"/>
      <c r="BAL28" s="314"/>
      <c r="BAM28" s="314"/>
      <c r="BAN28" s="314"/>
      <c r="BAO28" s="314"/>
      <c r="BAP28" s="314"/>
      <c r="BAQ28" s="5"/>
      <c r="BAR28" s="5"/>
      <c r="BAS28" s="5"/>
      <c r="BAT28" s="5"/>
      <c r="BAU28" s="5"/>
      <c r="BAV28" s="5"/>
      <c r="BAW28" s="5"/>
      <c r="BAX28" s="5"/>
      <c r="BAY28" s="5"/>
      <c r="BAZ28" s="376"/>
      <c r="BBA28" s="386"/>
      <c r="BBB28" s="386"/>
      <c r="BBC28" s="312"/>
      <c r="BBD28" s="383"/>
      <c r="BBE28" s="384"/>
      <c r="BBF28" s="316"/>
      <c r="BBG28" s="68"/>
      <c r="BBH28" s="291"/>
      <c r="BBI28" s="68"/>
      <c r="BBJ28" s="68"/>
      <c r="BBK28" s="68"/>
      <c r="BBL28" s="112"/>
      <c r="BBM28" s="112"/>
      <c r="BBN28" s="112"/>
      <c r="BCK28" s="5"/>
      <c r="BCL28" s="5"/>
      <c r="BCM28" s="5"/>
      <c r="BCN28" s="314"/>
      <c r="BCO28" s="314"/>
      <c r="BCP28" s="314"/>
      <c r="BCQ28" s="314"/>
      <c r="BCR28" s="314"/>
      <c r="BCS28" s="314"/>
      <c r="BCT28" s="314"/>
      <c r="BCU28" s="314"/>
      <c r="BCV28" s="314"/>
      <c r="BCW28" s="314"/>
      <c r="BCX28" s="314"/>
      <c r="BCY28" s="5"/>
      <c r="BCZ28" s="5"/>
      <c r="BDA28" s="5"/>
      <c r="BDB28" s="5"/>
      <c r="BDC28" s="5"/>
      <c r="BDD28" s="5"/>
      <c r="BDE28" s="5"/>
      <c r="BDF28" s="5"/>
      <c r="BDG28" s="5"/>
      <c r="BDH28" s="376"/>
      <c r="BDI28" s="386"/>
      <c r="BDJ28" s="386"/>
      <c r="BDK28" s="312"/>
      <c r="BDL28" s="383"/>
      <c r="BDM28" s="384"/>
      <c r="BDN28" s="316"/>
      <c r="BDO28" s="68"/>
      <c r="BDP28" s="291"/>
      <c r="BDQ28" s="68"/>
      <c r="BDR28" s="68"/>
      <c r="BDS28" s="68"/>
      <c r="BDT28" s="112"/>
      <c r="BDU28" s="112"/>
      <c r="BDV28" s="112"/>
      <c r="BES28" s="5"/>
      <c r="BET28" s="5"/>
      <c r="BEU28" s="5"/>
      <c r="BEV28" s="314"/>
      <c r="BEW28" s="314"/>
      <c r="BEX28" s="314"/>
      <c r="BEY28" s="314"/>
      <c r="BEZ28" s="314"/>
      <c r="BFA28" s="314"/>
      <c r="BFB28" s="314"/>
      <c r="BFC28" s="314"/>
      <c r="BFD28" s="314"/>
      <c r="BFE28" s="314"/>
      <c r="BFF28" s="314"/>
      <c r="BFG28" s="5"/>
      <c r="BFH28" s="5"/>
      <c r="BFI28" s="5"/>
      <c r="BFJ28" s="5"/>
      <c r="BFK28" s="5"/>
      <c r="BFL28" s="5"/>
      <c r="BFM28" s="5"/>
      <c r="BFN28" s="5"/>
      <c r="BFO28" s="5"/>
      <c r="BFP28" s="376"/>
      <c r="BFQ28" s="386"/>
      <c r="BFR28" s="386"/>
      <c r="BFS28" s="312"/>
      <c r="BFT28" s="383"/>
      <c r="BFU28" s="384"/>
      <c r="BFV28" s="316"/>
      <c r="BFW28" s="68"/>
      <c r="BFX28" s="291"/>
      <c r="BFY28" s="68"/>
      <c r="BFZ28" s="68"/>
      <c r="BGA28" s="68"/>
      <c r="BGB28" s="112"/>
      <c r="BGC28" s="112"/>
      <c r="BGD28" s="112"/>
      <c r="BHA28" s="5"/>
      <c r="BHB28" s="5"/>
      <c r="BHC28" s="5"/>
      <c r="BHD28" s="314"/>
      <c r="BHE28" s="314"/>
      <c r="BHF28" s="314"/>
      <c r="BHG28" s="314"/>
      <c r="BHH28" s="314"/>
      <c r="BHI28" s="314"/>
      <c r="BHJ28" s="314"/>
      <c r="BHK28" s="314"/>
      <c r="BHL28" s="314"/>
      <c r="BHM28" s="314"/>
      <c r="BHN28" s="314"/>
      <c r="BHO28" s="5"/>
      <c r="BHP28" s="5"/>
      <c r="BHQ28" s="5"/>
      <c r="BHR28" s="5"/>
      <c r="BHS28" s="5"/>
      <c r="BHT28" s="5"/>
      <c r="BHU28" s="5"/>
      <c r="BHV28" s="5"/>
      <c r="BHW28" s="5"/>
      <c r="BHX28" s="376"/>
      <c r="BHY28" s="386"/>
      <c r="BHZ28" s="386"/>
      <c r="BIA28" s="312"/>
      <c r="BIB28" s="383"/>
      <c r="BIC28" s="384"/>
      <c r="BID28" s="316"/>
      <c r="BIE28" s="68"/>
      <c r="BIF28" s="291"/>
      <c r="BIG28" s="68"/>
      <c r="BIH28" s="68"/>
      <c r="BII28" s="68"/>
      <c r="BIJ28" s="112"/>
      <c r="BIK28" s="112"/>
      <c r="BIL28" s="112"/>
      <c r="BJI28" s="5"/>
      <c r="BJJ28" s="5"/>
      <c r="BJK28" s="5"/>
      <c r="BJL28" s="314"/>
      <c r="BJM28" s="314"/>
      <c r="BJN28" s="314"/>
      <c r="BJO28" s="314"/>
      <c r="BJP28" s="314"/>
      <c r="BJQ28" s="314"/>
      <c r="BJR28" s="314"/>
      <c r="BJS28" s="314"/>
      <c r="BJT28" s="314"/>
      <c r="BJU28" s="314"/>
      <c r="BJV28" s="314"/>
      <c r="BJW28" s="5"/>
      <c r="BJX28" s="5"/>
      <c r="BJY28" s="5"/>
      <c r="BJZ28" s="5"/>
      <c r="BKA28" s="5"/>
      <c r="BKB28" s="5"/>
      <c r="BKC28" s="5"/>
      <c r="BKD28" s="5"/>
      <c r="BKE28" s="5"/>
      <c r="BKF28" s="376"/>
      <c r="BKG28" s="386"/>
      <c r="BKH28" s="386"/>
      <c r="BKI28" s="312"/>
      <c r="BKJ28" s="383"/>
      <c r="BKK28" s="384"/>
      <c r="BKL28" s="316"/>
      <c r="BKM28" s="68"/>
      <c r="BKN28" s="291"/>
      <c r="BKO28" s="68"/>
      <c r="BKP28" s="68"/>
      <c r="BKQ28" s="68"/>
      <c r="BKR28" s="112"/>
      <c r="BKS28" s="112"/>
      <c r="BKT28" s="112"/>
      <c r="BLQ28" s="5"/>
      <c r="BLR28" s="5"/>
      <c r="BLS28" s="5"/>
      <c r="BLT28" s="314"/>
      <c r="BLU28" s="314"/>
      <c r="BLV28" s="314"/>
      <c r="BLW28" s="314"/>
      <c r="BLX28" s="314"/>
      <c r="BLY28" s="314"/>
      <c r="BLZ28" s="314"/>
      <c r="BMA28" s="314"/>
      <c r="BMB28" s="314"/>
      <c r="BMC28" s="314"/>
      <c r="BMD28" s="314"/>
      <c r="BME28" s="5"/>
      <c r="BMF28" s="5"/>
      <c r="BMG28" s="5"/>
      <c r="BMH28" s="5"/>
      <c r="BMI28" s="5"/>
      <c r="BMJ28" s="5"/>
      <c r="BMK28" s="5"/>
      <c r="BML28" s="5"/>
      <c r="BMM28" s="5"/>
      <c r="BMN28" s="376"/>
      <c r="BMO28" s="386"/>
      <c r="BMP28" s="386"/>
      <c r="BMQ28" s="312"/>
      <c r="BMR28" s="383"/>
      <c r="BMS28" s="384"/>
      <c r="BMT28" s="316"/>
      <c r="BMU28" s="68"/>
      <c r="BMV28" s="291"/>
      <c r="BMW28" s="68"/>
      <c r="BMX28" s="68"/>
      <c r="BMY28" s="68"/>
      <c r="BMZ28" s="112"/>
      <c r="BNA28" s="112"/>
      <c r="BNB28" s="112"/>
      <c r="BNY28" s="5"/>
      <c r="BNZ28" s="5"/>
      <c r="BOA28" s="5"/>
      <c r="BOB28" s="314"/>
      <c r="BOC28" s="314"/>
      <c r="BOD28" s="314"/>
      <c r="BOE28" s="314"/>
      <c r="BOF28" s="314"/>
      <c r="BOG28" s="314"/>
      <c r="BOH28" s="314"/>
      <c r="BOI28" s="314"/>
      <c r="BOJ28" s="314"/>
      <c r="BOK28" s="314"/>
      <c r="BOL28" s="314"/>
      <c r="BOM28" s="5"/>
      <c r="BON28" s="5"/>
      <c r="BOO28" s="5"/>
      <c r="BOP28" s="5"/>
      <c r="BOQ28" s="5"/>
      <c r="BOR28" s="5"/>
      <c r="BOS28" s="5"/>
      <c r="BOT28" s="5"/>
      <c r="BOU28" s="5"/>
      <c r="BOV28" s="376"/>
      <c r="BOW28" s="386"/>
      <c r="BOX28" s="386"/>
      <c r="BOY28" s="312"/>
      <c r="BOZ28" s="383"/>
      <c r="BPA28" s="384"/>
      <c r="BPB28" s="316"/>
      <c r="BPC28" s="68"/>
      <c r="BPD28" s="291"/>
      <c r="BPE28" s="68"/>
      <c r="BPF28" s="68"/>
      <c r="BPG28" s="68"/>
      <c r="BPH28" s="112"/>
      <c r="BPI28" s="112"/>
      <c r="BPJ28" s="112"/>
      <c r="BQG28" s="5"/>
      <c r="BQH28" s="5"/>
      <c r="BQI28" s="5"/>
      <c r="BQJ28" s="314"/>
      <c r="BQK28" s="314"/>
      <c r="BQL28" s="314"/>
      <c r="BQM28" s="314"/>
      <c r="BQN28" s="314"/>
      <c r="BQO28" s="314"/>
      <c r="BQP28" s="314"/>
      <c r="BQQ28" s="314"/>
      <c r="BQR28" s="314"/>
      <c r="BQS28" s="314"/>
      <c r="BQT28" s="314"/>
      <c r="BQU28" s="5"/>
      <c r="BQV28" s="5"/>
      <c r="BQW28" s="5"/>
      <c r="BQX28" s="5"/>
      <c r="BQY28" s="5"/>
      <c r="BQZ28" s="5"/>
      <c r="BRA28" s="5"/>
      <c r="BRB28" s="5"/>
      <c r="BRC28" s="5"/>
      <c r="BRD28" s="376"/>
      <c r="BRE28" s="386"/>
      <c r="BRF28" s="386"/>
      <c r="BRG28" s="312"/>
      <c r="BRH28" s="383"/>
      <c r="BRI28" s="384"/>
      <c r="BRJ28" s="316"/>
      <c r="BRK28" s="68"/>
      <c r="BRL28" s="291"/>
      <c r="BRM28" s="68"/>
      <c r="BRN28" s="68"/>
      <c r="BRO28" s="68"/>
      <c r="BRP28" s="112"/>
      <c r="BRQ28" s="112"/>
      <c r="BRR28" s="112"/>
      <c r="BSO28" s="5"/>
      <c r="BSP28" s="5"/>
      <c r="BSQ28" s="5"/>
      <c r="BSR28" s="314"/>
      <c r="BSS28" s="314"/>
      <c r="BST28" s="314"/>
      <c r="BSU28" s="314"/>
      <c r="BSV28" s="314"/>
      <c r="BSW28" s="314"/>
      <c r="BSX28" s="314"/>
      <c r="BSY28" s="314"/>
      <c r="BSZ28" s="314"/>
      <c r="BTA28" s="314"/>
      <c r="BTB28" s="314"/>
      <c r="BTC28" s="5"/>
      <c r="BTD28" s="5"/>
      <c r="BTE28" s="5"/>
      <c r="BTF28" s="5"/>
      <c r="BTG28" s="5"/>
      <c r="BTH28" s="5"/>
      <c r="BTI28" s="5"/>
      <c r="BTJ28" s="5"/>
      <c r="BTK28" s="5"/>
      <c r="BTL28" s="376"/>
      <c r="BTM28" s="386"/>
      <c r="BTN28" s="386"/>
      <c r="BTO28" s="312"/>
      <c r="BTP28" s="383"/>
      <c r="BTQ28" s="384"/>
      <c r="BTR28" s="316"/>
      <c r="BTS28" s="68"/>
      <c r="BTT28" s="291"/>
      <c r="BTU28" s="68"/>
      <c r="BTV28" s="68"/>
      <c r="BTW28" s="68"/>
      <c r="BTX28" s="112"/>
      <c r="BTY28" s="112"/>
      <c r="BTZ28" s="112"/>
      <c r="BUW28" s="5"/>
      <c r="BUX28" s="5"/>
      <c r="BUY28" s="5"/>
      <c r="BUZ28" s="314"/>
      <c r="BVA28" s="314"/>
      <c r="BVB28" s="314"/>
      <c r="BVC28" s="314"/>
      <c r="BVD28" s="314"/>
      <c r="BVE28" s="314"/>
      <c r="BVF28" s="314"/>
      <c r="BVG28" s="314"/>
      <c r="BVH28" s="314"/>
      <c r="BVI28" s="314"/>
      <c r="BVJ28" s="314"/>
      <c r="BVK28" s="5"/>
      <c r="BVL28" s="5"/>
      <c r="BVM28" s="5"/>
      <c r="BVN28" s="5"/>
      <c r="BVO28" s="5"/>
      <c r="BVP28" s="5"/>
      <c r="BVQ28" s="5"/>
      <c r="BVR28" s="5"/>
      <c r="BVS28" s="5"/>
      <c r="BVT28" s="376"/>
      <c r="BVU28" s="386"/>
      <c r="BVV28" s="386"/>
      <c r="BVW28" s="312"/>
      <c r="BVX28" s="383"/>
      <c r="BVY28" s="384"/>
      <c r="BVZ28" s="316"/>
      <c r="BWA28" s="68"/>
      <c r="BWB28" s="291"/>
      <c r="BWC28" s="68"/>
      <c r="BWD28" s="68"/>
      <c r="BWE28" s="68"/>
      <c r="BWF28" s="112"/>
      <c r="BWG28" s="112"/>
      <c r="BWH28" s="112"/>
      <c r="BXE28" s="5"/>
      <c r="BXF28" s="5"/>
      <c r="BXG28" s="5"/>
      <c r="BXH28" s="314"/>
      <c r="BXI28" s="314"/>
      <c r="BXJ28" s="314"/>
      <c r="BXK28" s="314"/>
      <c r="BXL28" s="314"/>
      <c r="BXM28" s="314"/>
      <c r="BXN28" s="314"/>
      <c r="BXO28" s="314"/>
      <c r="BXP28" s="314"/>
      <c r="BXQ28" s="314"/>
      <c r="BXR28" s="314"/>
      <c r="BXS28" s="5"/>
      <c r="BXT28" s="5"/>
      <c r="BXU28" s="5"/>
      <c r="BXV28" s="5"/>
      <c r="BXW28" s="5"/>
      <c r="BXX28" s="5"/>
      <c r="BXY28" s="5"/>
      <c r="BXZ28" s="5"/>
      <c r="BYA28" s="5"/>
      <c r="BYB28" s="376"/>
      <c r="BYC28" s="386"/>
      <c r="BYD28" s="386"/>
      <c r="BYE28" s="312"/>
      <c r="BYF28" s="383"/>
      <c r="BYG28" s="384"/>
      <c r="BYH28" s="316"/>
      <c r="BYI28" s="68"/>
      <c r="BYJ28" s="291"/>
      <c r="BYK28" s="68"/>
      <c r="BYL28" s="68"/>
      <c r="BYM28" s="68"/>
      <c r="BYN28" s="112"/>
      <c r="BYO28" s="112"/>
      <c r="BYP28" s="112"/>
      <c r="BZM28" s="5"/>
      <c r="BZN28" s="5"/>
      <c r="BZO28" s="5"/>
      <c r="BZP28" s="314"/>
      <c r="BZQ28" s="314"/>
      <c r="BZR28" s="314"/>
      <c r="BZS28" s="314"/>
      <c r="BZT28" s="314"/>
      <c r="BZU28" s="314"/>
      <c r="BZV28" s="314"/>
      <c r="BZW28" s="314"/>
      <c r="BZX28" s="314"/>
      <c r="BZY28" s="314"/>
      <c r="BZZ28" s="314"/>
      <c r="CAA28" s="5"/>
      <c r="CAB28" s="5"/>
      <c r="CAC28" s="5"/>
      <c r="CAD28" s="5"/>
      <c r="CAE28" s="5"/>
      <c r="CAF28" s="5"/>
      <c r="CAG28" s="5"/>
      <c r="CAH28" s="5"/>
      <c r="CAI28" s="5"/>
      <c r="CAJ28" s="376"/>
      <c r="CAK28" s="386"/>
      <c r="CAL28" s="386"/>
      <c r="CAM28" s="312"/>
      <c r="CAN28" s="383"/>
      <c r="CAO28" s="384"/>
      <c r="CAP28" s="316"/>
      <c r="CAQ28" s="68"/>
      <c r="CAR28" s="291"/>
      <c r="CAS28" s="68"/>
      <c r="CAT28" s="68"/>
      <c r="CAU28" s="68"/>
      <c r="CAV28" s="112"/>
      <c r="CAW28" s="112"/>
      <c r="CAX28" s="112"/>
      <c r="CBU28" s="5"/>
      <c r="CBV28" s="5"/>
      <c r="CBW28" s="5"/>
      <c r="CBX28" s="314"/>
      <c r="CBY28" s="314"/>
      <c r="CBZ28" s="314"/>
      <c r="CCA28" s="314"/>
      <c r="CCB28" s="314"/>
      <c r="CCC28" s="314"/>
      <c r="CCD28" s="314"/>
      <c r="CCE28" s="314"/>
      <c r="CCF28" s="314"/>
      <c r="CCG28" s="314"/>
      <c r="CCH28" s="314"/>
      <c r="CCI28" s="5"/>
      <c r="CCJ28" s="5"/>
      <c r="CCK28" s="5"/>
      <c r="CCL28" s="5"/>
      <c r="CCM28" s="5"/>
      <c r="CCN28" s="5"/>
      <c r="CCO28" s="5"/>
      <c r="CCP28" s="5"/>
      <c r="CCQ28" s="5"/>
      <c r="CCR28" s="376"/>
      <c r="CCS28" s="386"/>
      <c r="CCT28" s="386"/>
      <c r="CCU28" s="312"/>
      <c r="CCV28" s="383"/>
      <c r="CCW28" s="384"/>
      <c r="CCX28" s="316"/>
      <c r="CCY28" s="68"/>
      <c r="CCZ28" s="291"/>
      <c r="CDA28" s="68"/>
      <c r="CDB28" s="68"/>
      <c r="CDC28" s="68"/>
      <c r="CDD28" s="112"/>
      <c r="CDE28" s="112"/>
      <c r="CDF28" s="112"/>
      <c r="CEC28" s="5"/>
      <c r="CED28" s="5"/>
      <c r="CEE28" s="5"/>
      <c r="CEF28" s="314"/>
      <c r="CEG28" s="314"/>
      <c r="CEH28" s="314"/>
      <c r="CEI28" s="314"/>
      <c r="CEJ28" s="314"/>
      <c r="CEK28" s="314"/>
      <c r="CEL28" s="314"/>
      <c r="CEM28" s="314"/>
      <c r="CEN28" s="314"/>
      <c r="CEO28" s="314"/>
      <c r="CEP28" s="314"/>
      <c r="CEQ28" s="5"/>
      <c r="CER28" s="5"/>
      <c r="CES28" s="5"/>
      <c r="CET28" s="5"/>
      <c r="CEU28" s="5"/>
      <c r="CEV28" s="5"/>
      <c r="CEW28" s="5"/>
      <c r="CEX28" s="5"/>
      <c r="CEY28" s="5"/>
      <c r="CEZ28" s="376"/>
      <c r="CFA28" s="386"/>
      <c r="CFB28" s="386"/>
      <c r="CFC28" s="312"/>
      <c r="CFD28" s="383"/>
      <c r="CFE28" s="384"/>
      <c r="CFF28" s="316"/>
      <c r="CFG28" s="68"/>
      <c r="CFH28" s="291"/>
      <c r="CFI28" s="68"/>
      <c r="CFJ28" s="68"/>
      <c r="CFK28" s="68"/>
      <c r="CFL28" s="112"/>
      <c r="CFM28" s="112"/>
      <c r="CFN28" s="112"/>
      <c r="CGK28" s="5"/>
      <c r="CGL28" s="5"/>
      <c r="CGM28" s="5"/>
      <c r="CGN28" s="314"/>
      <c r="CGO28" s="314"/>
      <c r="CGP28" s="314"/>
      <c r="CGQ28" s="314"/>
      <c r="CGR28" s="314"/>
      <c r="CGS28" s="314"/>
      <c r="CGT28" s="314"/>
      <c r="CGU28" s="314"/>
      <c r="CGV28" s="314"/>
      <c r="CGW28" s="314"/>
      <c r="CGX28" s="314"/>
      <c r="CGY28" s="5"/>
      <c r="CGZ28" s="5"/>
      <c r="CHA28" s="5"/>
      <c r="CHB28" s="5"/>
      <c r="CHC28" s="5"/>
      <c r="CHD28" s="5"/>
      <c r="CHE28" s="5"/>
      <c r="CHF28" s="5"/>
      <c r="CHG28" s="5"/>
      <c r="CHH28" s="376"/>
      <c r="CHI28" s="386"/>
      <c r="CHJ28" s="386"/>
      <c r="CHK28" s="312"/>
      <c r="CHL28" s="383"/>
      <c r="CHM28" s="384"/>
      <c r="CHN28" s="316"/>
      <c r="CHO28" s="68"/>
      <c r="CHP28" s="291"/>
      <c r="CHQ28" s="68"/>
      <c r="CHR28" s="68"/>
      <c r="CHS28" s="68"/>
      <c r="CHT28" s="112"/>
      <c r="CHU28" s="112"/>
      <c r="CHV28" s="112"/>
      <c r="CIS28" s="5"/>
      <c r="CIT28" s="5"/>
      <c r="CIU28" s="5"/>
      <c r="CIV28" s="314"/>
      <c r="CIW28" s="314"/>
      <c r="CIX28" s="314"/>
      <c r="CIY28" s="314"/>
      <c r="CIZ28" s="314"/>
      <c r="CJA28" s="314"/>
      <c r="CJB28" s="314"/>
      <c r="CJC28" s="314"/>
      <c r="CJD28" s="314"/>
      <c r="CJE28" s="314"/>
      <c r="CJF28" s="314"/>
      <c r="CJG28" s="5"/>
      <c r="CJH28" s="5"/>
      <c r="CJI28" s="5"/>
      <c r="CJJ28" s="5"/>
      <c r="CJK28" s="5"/>
      <c r="CJL28" s="5"/>
      <c r="CJM28" s="5"/>
      <c r="CJN28" s="5"/>
      <c r="CJO28" s="5"/>
      <c r="CJP28" s="376"/>
      <c r="CJQ28" s="386"/>
      <c r="CJR28" s="386"/>
      <c r="CJS28" s="312"/>
      <c r="CJT28" s="383"/>
      <c r="CJU28" s="384"/>
      <c r="CJV28" s="316"/>
      <c r="CJW28" s="68"/>
      <c r="CJX28" s="291"/>
      <c r="CJY28" s="68"/>
      <c r="CJZ28" s="68"/>
      <c r="CKA28" s="68"/>
      <c r="CKB28" s="112"/>
      <c r="CKC28" s="112"/>
      <c r="CKD28" s="112"/>
      <c r="CLA28" s="5"/>
      <c r="CLB28" s="5"/>
      <c r="CLC28" s="5"/>
      <c r="CLD28" s="314"/>
      <c r="CLE28" s="314"/>
      <c r="CLF28" s="314"/>
      <c r="CLG28" s="314"/>
      <c r="CLH28" s="314"/>
      <c r="CLI28" s="314"/>
      <c r="CLJ28" s="314"/>
      <c r="CLK28" s="314"/>
      <c r="CLL28" s="314"/>
      <c r="CLM28" s="314"/>
      <c r="CLN28" s="314"/>
      <c r="CLO28" s="5"/>
      <c r="CLP28" s="5"/>
      <c r="CLQ28" s="5"/>
      <c r="CLR28" s="5"/>
      <c r="CLS28" s="5"/>
      <c r="CLT28" s="5"/>
      <c r="CLU28" s="5"/>
      <c r="CLV28" s="5"/>
      <c r="CLW28" s="5"/>
      <c r="CLX28" s="376"/>
      <c r="CLY28" s="386"/>
      <c r="CLZ28" s="386"/>
      <c r="CMA28" s="312"/>
      <c r="CMB28" s="383"/>
      <c r="CMC28" s="384"/>
      <c r="CMD28" s="316"/>
      <c r="CME28" s="68"/>
      <c r="CMF28" s="291"/>
      <c r="CMG28" s="68"/>
      <c r="CMH28" s="68"/>
      <c r="CMI28" s="68"/>
      <c r="CMJ28" s="112"/>
      <c r="CMK28" s="112"/>
      <c r="CML28" s="112"/>
      <c r="CNI28" s="5"/>
      <c r="CNJ28" s="5"/>
      <c r="CNK28" s="5"/>
      <c r="CNL28" s="314"/>
      <c r="CNM28" s="314"/>
      <c r="CNN28" s="314"/>
      <c r="CNO28" s="314"/>
      <c r="CNP28" s="314"/>
      <c r="CNQ28" s="314"/>
      <c r="CNR28" s="314"/>
      <c r="CNS28" s="314"/>
      <c r="CNT28" s="314"/>
      <c r="CNU28" s="314"/>
      <c r="CNV28" s="314"/>
      <c r="CNW28" s="5"/>
      <c r="CNX28" s="5"/>
      <c r="CNY28" s="5"/>
      <c r="CNZ28" s="5"/>
      <c r="COA28" s="5"/>
      <c r="COB28" s="5"/>
      <c r="COC28" s="5"/>
      <c r="COD28" s="5"/>
      <c r="COE28" s="5"/>
      <c r="COF28" s="376"/>
      <c r="COG28" s="386"/>
      <c r="COH28" s="386"/>
      <c r="COI28" s="312"/>
      <c r="COJ28" s="383"/>
      <c r="COK28" s="384"/>
      <c r="COL28" s="316"/>
      <c r="COM28" s="68"/>
      <c r="CON28" s="291"/>
      <c r="COO28" s="68"/>
      <c r="COP28" s="68"/>
      <c r="COQ28" s="68"/>
      <c r="COR28" s="112"/>
      <c r="COS28" s="112"/>
      <c r="COT28" s="112"/>
      <c r="CPQ28" s="5"/>
      <c r="CPR28" s="5"/>
      <c r="CPS28" s="5"/>
      <c r="CPT28" s="314"/>
      <c r="CPU28" s="314"/>
      <c r="CPV28" s="314"/>
      <c r="CPW28" s="314"/>
      <c r="CPX28" s="314"/>
      <c r="CPY28" s="314"/>
      <c r="CPZ28" s="314"/>
      <c r="CQA28" s="314"/>
      <c r="CQB28" s="314"/>
      <c r="CQC28" s="314"/>
      <c r="CQD28" s="314"/>
      <c r="CQE28" s="5"/>
      <c r="CQF28" s="5"/>
      <c r="CQG28" s="5"/>
      <c r="CQH28" s="5"/>
      <c r="CQI28" s="5"/>
      <c r="CQJ28" s="5"/>
      <c r="CQK28" s="5"/>
      <c r="CQL28" s="5"/>
      <c r="CQM28" s="5"/>
      <c r="CQN28" s="376"/>
      <c r="CQO28" s="386"/>
      <c r="CQP28" s="386"/>
      <c r="CQQ28" s="312"/>
      <c r="CQR28" s="383"/>
      <c r="CQS28" s="384"/>
      <c r="CQT28" s="316"/>
      <c r="CQU28" s="68"/>
      <c r="CQV28" s="291"/>
      <c r="CQW28" s="68"/>
      <c r="CQX28" s="68"/>
      <c r="CQY28" s="68"/>
      <c r="CQZ28" s="112"/>
      <c r="CRA28" s="112"/>
      <c r="CRB28" s="112"/>
      <c r="CRY28" s="5"/>
      <c r="CRZ28" s="5"/>
      <c r="CSA28" s="5"/>
      <c r="CSB28" s="314"/>
      <c r="CSC28" s="314"/>
      <c r="CSD28" s="314"/>
      <c r="CSE28" s="314"/>
      <c r="CSF28" s="314"/>
      <c r="CSG28" s="314"/>
      <c r="CSH28" s="314"/>
      <c r="CSI28" s="314"/>
      <c r="CSJ28" s="314"/>
      <c r="CSK28" s="314"/>
      <c r="CSL28" s="314"/>
      <c r="CSM28" s="5"/>
      <c r="CSN28" s="5"/>
      <c r="CSO28" s="5"/>
      <c r="CSP28" s="5"/>
      <c r="CSQ28" s="5"/>
      <c r="CSR28" s="5"/>
      <c r="CSS28" s="5"/>
      <c r="CST28" s="5"/>
      <c r="CSU28" s="5"/>
      <c r="CSV28" s="376"/>
      <c r="CSW28" s="386"/>
      <c r="CSX28" s="386"/>
      <c r="CSY28" s="312"/>
      <c r="CSZ28" s="383"/>
      <c r="CTA28" s="384"/>
      <c r="CTB28" s="316"/>
      <c r="CTC28" s="68"/>
      <c r="CTD28" s="291"/>
      <c r="CTE28" s="68"/>
      <c r="CTF28" s="68"/>
      <c r="CTG28" s="68"/>
      <c r="CTH28" s="112"/>
      <c r="CTI28" s="112"/>
      <c r="CTJ28" s="112"/>
      <c r="CUG28" s="5"/>
      <c r="CUH28" s="5"/>
      <c r="CUI28" s="5"/>
      <c r="CUJ28" s="314"/>
      <c r="CUK28" s="314"/>
      <c r="CUL28" s="314"/>
      <c r="CUM28" s="314"/>
      <c r="CUN28" s="314"/>
      <c r="CUO28" s="314"/>
      <c r="CUP28" s="314"/>
      <c r="CUQ28" s="314"/>
      <c r="CUR28" s="314"/>
      <c r="CUS28" s="314"/>
      <c r="CUT28" s="314"/>
      <c r="CUU28" s="5"/>
      <c r="CUV28" s="5"/>
      <c r="CUW28" s="5"/>
      <c r="CUX28" s="5"/>
      <c r="CUY28" s="5"/>
      <c r="CUZ28" s="5"/>
      <c r="CVA28" s="5"/>
      <c r="CVB28" s="5"/>
      <c r="CVC28" s="5"/>
      <c r="CVD28" s="376"/>
      <c r="CVE28" s="386"/>
      <c r="CVF28" s="386"/>
      <c r="CVG28" s="312"/>
      <c r="CVH28" s="383"/>
      <c r="CVI28" s="384"/>
      <c r="CVJ28" s="316"/>
      <c r="CVK28" s="68"/>
      <c r="CVL28" s="291"/>
      <c r="CVM28" s="68"/>
      <c r="CVN28" s="68"/>
      <c r="CVO28" s="68"/>
      <c r="CVP28" s="112"/>
      <c r="CVQ28" s="112"/>
      <c r="CVR28" s="112"/>
      <c r="CWO28" s="5"/>
      <c r="CWP28" s="5"/>
      <c r="CWQ28" s="5"/>
      <c r="CWR28" s="314"/>
      <c r="CWS28" s="314"/>
      <c r="CWT28" s="314"/>
      <c r="CWU28" s="314"/>
      <c r="CWV28" s="314"/>
      <c r="CWW28" s="314"/>
      <c r="CWX28" s="314"/>
      <c r="CWY28" s="314"/>
      <c r="CWZ28" s="314"/>
      <c r="CXA28" s="314"/>
      <c r="CXB28" s="314"/>
      <c r="CXC28" s="5"/>
      <c r="CXD28" s="5"/>
      <c r="CXE28" s="5"/>
      <c r="CXF28" s="5"/>
      <c r="CXG28" s="5"/>
      <c r="CXH28" s="5"/>
      <c r="CXI28" s="5"/>
      <c r="CXJ28" s="5"/>
      <c r="CXK28" s="5"/>
      <c r="CXL28" s="376"/>
      <c r="CXM28" s="386"/>
      <c r="CXN28" s="386"/>
      <c r="CXO28" s="312"/>
      <c r="CXP28" s="383"/>
      <c r="CXQ28" s="384"/>
      <c r="CXR28" s="316"/>
      <c r="CXS28" s="68"/>
      <c r="CXT28" s="291"/>
      <c r="CXU28" s="68"/>
      <c r="CXV28" s="68"/>
      <c r="CXW28" s="68"/>
      <c r="CXX28" s="112"/>
      <c r="CXY28" s="112"/>
      <c r="CXZ28" s="112"/>
      <c r="CYW28" s="5"/>
      <c r="CYX28" s="5"/>
      <c r="CYY28" s="5"/>
      <c r="CYZ28" s="314"/>
      <c r="CZA28" s="314"/>
      <c r="CZB28" s="314"/>
      <c r="CZC28" s="314"/>
      <c r="CZD28" s="314"/>
      <c r="CZE28" s="314"/>
      <c r="CZF28" s="314"/>
      <c r="CZG28" s="314"/>
      <c r="CZH28" s="314"/>
      <c r="CZI28" s="314"/>
      <c r="CZJ28" s="314"/>
      <c r="CZK28" s="5"/>
      <c r="CZL28" s="5"/>
      <c r="CZM28" s="5"/>
      <c r="CZN28" s="5"/>
      <c r="CZO28" s="5"/>
      <c r="CZP28" s="5"/>
      <c r="CZQ28" s="5"/>
      <c r="CZR28" s="5"/>
      <c r="CZS28" s="5"/>
      <c r="CZT28" s="376"/>
      <c r="CZU28" s="386"/>
      <c r="CZV28" s="386"/>
      <c r="CZW28" s="312"/>
      <c r="CZX28" s="383"/>
      <c r="CZY28" s="384"/>
      <c r="CZZ28" s="316"/>
      <c r="DAA28" s="68"/>
      <c r="DAB28" s="291"/>
      <c r="DAC28" s="68"/>
      <c r="DAD28" s="68"/>
      <c r="DAE28" s="68"/>
      <c r="DAF28" s="112"/>
      <c r="DAG28" s="112"/>
      <c r="DAH28" s="112"/>
      <c r="DBE28" s="5"/>
      <c r="DBF28" s="5"/>
      <c r="DBG28" s="5"/>
      <c r="DBH28" s="314"/>
      <c r="DBI28" s="314"/>
      <c r="DBJ28" s="314"/>
      <c r="DBK28" s="314"/>
      <c r="DBL28" s="314"/>
      <c r="DBM28" s="314"/>
      <c r="DBN28" s="314"/>
      <c r="DBO28" s="314"/>
      <c r="DBP28" s="314"/>
      <c r="DBQ28" s="314"/>
      <c r="DBR28" s="314"/>
      <c r="DBS28" s="5"/>
      <c r="DBT28" s="5"/>
      <c r="DBU28" s="5"/>
      <c r="DBV28" s="5"/>
      <c r="DBW28" s="5"/>
      <c r="DBX28" s="5"/>
      <c r="DBY28" s="5"/>
      <c r="DBZ28" s="5"/>
      <c r="DCA28" s="5"/>
      <c r="DCB28" s="376"/>
      <c r="DCC28" s="386"/>
      <c r="DCD28" s="386"/>
      <c r="DCE28" s="312"/>
      <c r="DCF28" s="383"/>
      <c r="DCG28" s="384"/>
      <c r="DCH28" s="316"/>
      <c r="DCI28" s="68"/>
      <c r="DCJ28" s="291"/>
      <c r="DCK28" s="68"/>
      <c r="DCL28" s="68"/>
      <c r="DCM28" s="68"/>
      <c r="DCN28" s="112"/>
      <c r="DCO28" s="112"/>
      <c r="DCP28" s="112"/>
      <c r="DDM28" s="5"/>
      <c r="DDN28" s="5"/>
      <c r="DDO28" s="5"/>
      <c r="DDP28" s="314"/>
      <c r="DDQ28" s="314"/>
      <c r="DDR28" s="314"/>
      <c r="DDS28" s="314"/>
      <c r="DDT28" s="314"/>
      <c r="DDU28" s="314"/>
      <c r="DDV28" s="314"/>
      <c r="DDW28" s="314"/>
      <c r="DDX28" s="314"/>
      <c r="DDY28" s="314"/>
      <c r="DDZ28" s="314"/>
      <c r="DEA28" s="5"/>
      <c r="DEB28" s="5"/>
      <c r="DEC28" s="5"/>
      <c r="DED28" s="5"/>
      <c r="DEE28" s="5"/>
      <c r="DEF28" s="5"/>
      <c r="DEG28" s="5"/>
      <c r="DEH28" s="5"/>
      <c r="DEI28" s="5"/>
      <c r="DEJ28" s="376"/>
      <c r="DEK28" s="386"/>
      <c r="DEL28" s="386"/>
      <c r="DEM28" s="312"/>
      <c r="DEN28" s="383"/>
      <c r="DEO28" s="384"/>
      <c r="DEP28" s="316"/>
      <c r="DEQ28" s="68"/>
      <c r="DER28" s="291"/>
      <c r="DES28" s="68"/>
      <c r="DET28" s="68"/>
      <c r="DEU28" s="68"/>
      <c r="DEV28" s="112"/>
      <c r="DEW28" s="112"/>
      <c r="DEX28" s="112"/>
      <c r="DFU28" s="5"/>
      <c r="DFV28" s="5"/>
      <c r="DFW28" s="5"/>
      <c r="DFX28" s="314"/>
      <c r="DFY28" s="314"/>
      <c r="DFZ28" s="314"/>
      <c r="DGA28" s="314"/>
      <c r="DGB28" s="314"/>
      <c r="DGC28" s="314"/>
      <c r="DGD28" s="314"/>
      <c r="DGE28" s="314"/>
      <c r="DGF28" s="314"/>
      <c r="DGG28" s="314"/>
      <c r="DGH28" s="314"/>
      <c r="DGI28" s="5"/>
      <c r="DGJ28" s="5"/>
      <c r="DGK28" s="5"/>
      <c r="DGL28" s="5"/>
      <c r="DGM28" s="5"/>
      <c r="DGN28" s="5"/>
      <c r="DGO28" s="5"/>
      <c r="DGP28" s="5"/>
      <c r="DGQ28" s="5"/>
      <c r="DGR28" s="376"/>
      <c r="DGS28" s="386"/>
      <c r="DGT28" s="386"/>
      <c r="DGU28" s="312"/>
      <c r="DGV28" s="383"/>
      <c r="DGW28" s="384"/>
      <c r="DGX28" s="316"/>
      <c r="DGY28" s="68"/>
      <c r="DGZ28" s="291"/>
      <c r="DHA28" s="68"/>
      <c r="DHB28" s="68"/>
      <c r="DHC28" s="68"/>
      <c r="DHD28" s="112"/>
      <c r="DHE28" s="112"/>
      <c r="DHF28" s="112"/>
      <c r="DIC28" s="5"/>
      <c r="DID28" s="5"/>
      <c r="DIE28" s="5"/>
      <c r="DIF28" s="314"/>
      <c r="DIG28" s="314"/>
      <c r="DIH28" s="314"/>
      <c r="DII28" s="314"/>
      <c r="DIJ28" s="314"/>
      <c r="DIK28" s="314"/>
      <c r="DIL28" s="314"/>
      <c r="DIM28" s="314"/>
      <c r="DIN28" s="314"/>
      <c r="DIO28" s="314"/>
      <c r="DIP28" s="314"/>
      <c r="DIQ28" s="5"/>
      <c r="DIR28" s="5"/>
      <c r="DIS28" s="5"/>
      <c r="DIT28" s="5"/>
      <c r="DIU28" s="5"/>
      <c r="DIV28" s="5"/>
      <c r="DIW28" s="5"/>
      <c r="DIX28" s="5"/>
      <c r="DIY28" s="5"/>
      <c r="DIZ28" s="376"/>
      <c r="DJA28" s="386"/>
      <c r="DJB28" s="386"/>
      <c r="DJC28" s="312"/>
      <c r="DJD28" s="383"/>
      <c r="DJE28" s="384"/>
      <c r="DJF28" s="316"/>
      <c r="DJG28" s="68"/>
      <c r="DJH28" s="291"/>
      <c r="DJI28" s="68"/>
      <c r="DJJ28" s="68"/>
      <c r="DJK28" s="68"/>
      <c r="DJL28" s="112"/>
      <c r="DJM28" s="112"/>
      <c r="DJN28" s="112"/>
      <c r="DKK28" s="5"/>
      <c r="DKL28" s="5"/>
      <c r="DKM28" s="5"/>
      <c r="DKN28" s="314"/>
      <c r="DKO28" s="314"/>
      <c r="DKP28" s="314"/>
      <c r="DKQ28" s="314"/>
      <c r="DKR28" s="314"/>
      <c r="DKS28" s="314"/>
      <c r="DKT28" s="314"/>
      <c r="DKU28" s="314"/>
      <c r="DKV28" s="314"/>
      <c r="DKW28" s="314"/>
      <c r="DKX28" s="314"/>
      <c r="DKY28" s="5"/>
      <c r="DKZ28" s="5"/>
      <c r="DLA28" s="5"/>
      <c r="DLB28" s="5"/>
      <c r="DLC28" s="5"/>
      <c r="DLD28" s="5"/>
      <c r="DLE28" s="5"/>
      <c r="DLF28" s="5"/>
      <c r="DLG28" s="5"/>
      <c r="DLH28" s="376"/>
      <c r="DLI28" s="386"/>
      <c r="DLJ28" s="386"/>
      <c r="DLK28" s="312"/>
      <c r="DLL28" s="383"/>
      <c r="DLM28" s="384"/>
      <c r="DLN28" s="316"/>
      <c r="DLO28" s="68"/>
      <c r="DLP28" s="291"/>
      <c r="DLQ28" s="68"/>
      <c r="DLR28" s="68"/>
      <c r="DLS28" s="68"/>
      <c r="DLT28" s="112"/>
      <c r="DLU28" s="112"/>
      <c r="DLV28" s="112"/>
      <c r="DMS28" s="5"/>
      <c r="DMT28" s="5"/>
      <c r="DMU28" s="5"/>
      <c r="DMV28" s="314"/>
      <c r="DMW28" s="314"/>
      <c r="DMX28" s="314"/>
      <c r="DMY28" s="314"/>
      <c r="DMZ28" s="314"/>
      <c r="DNA28" s="314"/>
      <c r="DNB28" s="314"/>
      <c r="DNC28" s="314"/>
      <c r="DND28" s="314"/>
      <c r="DNE28" s="314"/>
      <c r="DNF28" s="314"/>
      <c r="DNG28" s="5"/>
      <c r="DNH28" s="5"/>
      <c r="DNI28" s="5"/>
      <c r="DNJ28" s="5"/>
      <c r="DNK28" s="5"/>
      <c r="DNL28" s="5"/>
      <c r="DNM28" s="5"/>
      <c r="DNN28" s="5"/>
      <c r="DNO28" s="5"/>
      <c r="DNP28" s="376"/>
      <c r="DNQ28" s="386"/>
      <c r="DNR28" s="386"/>
      <c r="DNS28" s="312"/>
      <c r="DNT28" s="383"/>
      <c r="DNU28" s="384"/>
      <c r="DNV28" s="316"/>
      <c r="DNW28" s="68"/>
      <c r="DNX28" s="291"/>
      <c r="DNY28" s="68"/>
      <c r="DNZ28" s="68"/>
      <c r="DOA28" s="68"/>
      <c r="DOB28" s="112"/>
      <c r="DOC28" s="112"/>
      <c r="DOD28" s="112"/>
      <c r="DPA28" s="5"/>
      <c r="DPB28" s="5"/>
      <c r="DPC28" s="5"/>
      <c r="DPD28" s="314"/>
      <c r="DPE28" s="314"/>
      <c r="DPF28" s="314"/>
      <c r="DPG28" s="314"/>
      <c r="DPH28" s="314"/>
      <c r="DPI28" s="314"/>
      <c r="DPJ28" s="314"/>
      <c r="DPK28" s="314"/>
      <c r="DPL28" s="314"/>
      <c r="DPM28" s="314"/>
      <c r="DPN28" s="314"/>
      <c r="DPO28" s="5"/>
      <c r="DPP28" s="5"/>
      <c r="DPQ28" s="5"/>
      <c r="DPR28" s="5"/>
      <c r="DPS28" s="5"/>
      <c r="DPT28" s="5"/>
      <c r="DPU28" s="5"/>
      <c r="DPV28" s="5"/>
      <c r="DPW28" s="5"/>
      <c r="DPX28" s="376"/>
      <c r="DPY28" s="386"/>
      <c r="DPZ28" s="386"/>
      <c r="DQA28" s="312"/>
      <c r="DQB28" s="383"/>
      <c r="DQC28" s="384"/>
      <c r="DQD28" s="316"/>
      <c r="DQE28" s="68"/>
      <c r="DQF28" s="291"/>
      <c r="DQG28" s="68"/>
      <c r="DQH28" s="68"/>
      <c r="DQI28" s="68"/>
      <c r="DQJ28" s="112"/>
      <c r="DQK28" s="112"/>
      <c r="DQL28" s="112"/>
      <c r="DRI28" s="5"/>
      <c r="DRJ28" s="5"/>
      <c r="DRK28" s="5"/>
      <c r="DRL28" s="314"/>
      <c r="DRM28" s="314"/>
      <c r="DRN28" s="314"/>
      <c r="DRO28" s="314"/>
      <c r="DRP28" s="314"/>
      <c r="DRQ28" s="314"/>
      <c r="DRR28" s="314"/>
      <c r="DRS28" s="314"/>
      <c r="DRT28" s="314"/>
      <c r="DRU28" s="314"/>
      <c r="DRV28" s="314"/>
      <c r="DRW28" s="5"/>
      <c r="DRX28" s="5"/>
      <c r="DRY28" s="5"/>
      <c r="DRZ28" s="5"/>
      <c r="DSA28" s="5"/>
      <c r="DSB28" s="5"/>
      <c r="DSC28" s="5"/>
      <c r="DSD28" s="5"/>
      <c r="DSE28" s="5"/>
      <c r="DSF28" s="376"/>
      <c r="DSG28" s="386"/>
      <c r="DSH28" s="386"/>
      <c r="DSI28" s="312"/>
      <c r="DSJ28" s="383"/>
      <c r="DSK28" s="384"/>
      <c r="DSL28" s="316"/>
      <c r="DSM28" s="68"/>
      <c r="DSN28" s="291"/>
      <c r="DSO28" s="68"/>
      <c r="DSP28" s="68"/>
      <c r="DSQ28" s="68"/>
      <c r="DSR28" s="112"/>
      <c r="DSS28" s="112"/>
      <c r="DST28" s="112"/>
      <c r="DTQ28" s="5"/>
      <c r="DTR28" s="5"/>
      <c r="DTS28" s="5"/>
      <c r="DTT28" s="314"/>
      <c r="DTU28" s="314"/>
      <c r="DTV28" s="314"/>
      <c r="DTW28" s="314"/>
      <c r="DTX28" s="314"/>
      <c r="DTY28" s="314"/>
      <c r="DTZ28" s="314"/>
      <c r="DUA28" s="314"/>
      <c r="DUB28" s="314"/>
      <c r="DUC28" s="314"/>
      <c r="DUD28" s="314"/>
      <c r="DUE28" s="5"/>
      <c r="DUF28" s="5"/>
      <c r="DUG28" s="5"/>
      <c r="DUH28" s="5"/>
      <c r="DUI28" s="5"/>
      <c r="DUJ28" s="5"/>
      <c r="DUK28" s="5"/>
      <c r="DUL28" s="5"/>
      <c r="DUM28" s="5"/>
      <c r="DUN28" s="376"/>
      <c r="DUO28" s="386"/>
      <c r="DUP28" s="386"/>
      <c r="DUQ28" s="312"/>
      <c r="DUR28" s="383"/>
      <c r="DUS28" s="384"/>
      <c r="DUT28" s="316"/>
      <c r="DUU28" s="68"/>
      <c r="DUV28" s="291"/>
      <c r="DUW28" s="68"/>
      <c r="DUX28" s="68"/>
      <c r="DUY28" s="68"/>
      <c r="DUZ28" s="112"/>
      <c r="DVA28" s="112"/>
      <c r="DVB28" s="112"/>
      <c r="DVY28" s="5"/>
      <c r="DVZ28" s="5"/>
      <c r="DWA28" s="5"/>
      <c r="DWB28" s="314"/>
      <c r="DWC28" s="314"/>
      <c r="DWD28" s="314"/>
      <c r="DWE28" s="314"/>
      <c r="DWF28" s="314"/>
      <c r="DWG28" s="314"/>
      <c r="DWH28" s="314"/>
      <c r="DWI28" s="314"/>
      <c r="DWJ28" s="314"/>
      <c r="DWK28" s="314"/>
      <c r="DWL28" s="314"/>
      <c r="DWM28" s="5"/>
      <c r="DWN28" s="5"/>
      <c r="DWO28" s="5"/>
      <c r="DWP28" s="5"/>
      <c r="DWQ28" s="5"/>
      <c r="DWR28" s="5"/>
      <c r="DWS28" s="5"/>
      <c r="DWT28" s="5"/>
      <c r="DWU28" s="5"/>
      <c r="DWV28" s="376"/>
      <c r="DWW28" s="386"/>
      <c r="DWX28" s="386"/>
      <c r="DWY28" s="312"/>
      <c r="DWZ28" s="383"/>
      <c r="DXA28" s="384"/>
      <c r="DXB28" s="316"/>
      <c r="DXC28" s="68"/>
      <c r="DXD28" s="291"/>
      <c r="DXE28" s="68"/>
      <c r="DXF28" s="68"/>
      <c r="DXG28" s="68"/>
      <c r="DXH28" s="112"/>
      <c r="DXI28" s="112"/>
      <c r="DXJ28" s="112"/>
      <c r="DYG28" s="5"/>
      <c r="DYH28" s="5"/>
      <c r="DYI28" s="5"/>
      <c r="DYJ28" s="314"/>
      <c r="DYK28" s="314"/>
      <c r="DYL28" s="314"/>
      <c r="DYM28" s="314"/>
      <c r="DYN28" s="314"/>
      <c r="DYO28" s="314"/>
      <c r="DYP28" s="314"/>
      <c r="DYQ28" s="314"/>
      <c r="DYR28" s="314"/>
      <c r="DYS28" s="314"/>
      <c r="DYT28" s="314"/>
      <c r="DYU28" s="5"/>
      <c r="DYV28" s="5"/>
      <c r="DYW28" s="5"/>
      <c r="DYX28" s="5"/>
      <c r="DYY28" s="5"/>
      <c r="DYZ28" s="5"/>
      <c r="DZA28" s="5"/>
      <c r="DZB28" s="5"/>
      <c r="DZC28" s="5"/>
      <c r="DZD28" s="376"/>
      <c r="DZE28" s="386"/>
      <c r="DZF28" s="386"/>
      <c r="DZG28" s="312"/>
      <c r="DZH28" s="383"/>
      <c r="DZI28" s="384"/>
      <c r="DZJ28" s="316"/>
      <c r="DZK28" s="68"/>
      <c r="DZL28" s="291"/>
      <c r="DZM28" s="68"/>
      <c r="DZN28" s="68"/>
      <c r="DZO28" s="68"/>
      <c r="DZP28" s="112"/>
      <c r="DZQ28" s="112"/>
      <c r="DZR28" s="112"/>
      <c r="EAO28" s="5"/>
      <c r="EAP28" s="5"/>
      <c r="EAQ28" s="5"/>
      <c r="EAR28" s="314"/>
      <c r="EAS28" s="314"/>
      <c r="EAT28" s="314"/>
      <c r="EAU28" s="314"/>
      <c r="EAV28" s="314"/>
      <c r="EAW28" s="314"/>
      <c r="EAX28" s="314"/>
      <c r="EAY28" s="314"/>
      <c r="EAZ28" s="314"/>
      <c r="EBA28" s="314"/>
      <c r="EBB28" s="314"/>
      <c r="EBC28" s="5"/>
      <c r="EBD28" s="5"/>
      <c r="EBE28" s="5"/>
      <c r="EBF28" s="5"/>
      <c r="EBG28" s="5"/>
      <c r="EBH28" s="5"/>
      <c r="EBI28" s="5"/>
      <c r="EBJ28" s="5"/>
      <c r="EBK28" s="5"/>
      <c r="EBL28" s="376"/>
      <c r="EBM28" s="386"/>
      <c r="EBN28" s="386"/>
      <c r="EBO28" s="312"/>
      <c r="EBP28" s="383"/>
      <c r="EBQ28" s="384"/>
      <c r="EBR28" s="316"/>
      <c r="EBS28" s="68"/>
      <c r="EBT28" s="291"/>
      <c r="EBU28" s="68"/>
      <c r="EBV28" s="68"/>
      <c r="EBW28" s="68"/>
      <c r="EBX28" s="112"/>
      <c r="EBY28" s="112"/>
      <c r="EBZ28" s="112"/>
      <c r="ECW28" s="5"/>
      <c r="ECX28" s="5"/>
      <c r="ECY28" s="5"/>
      <c r="ECZ28" s="314"/>
      <c r="EDA28" s="314"/>
      <c r="EDB28" s="314"/>
      <c r="EDC28" s="314"/>
      <c r="EDD28" s="314"/>
      <c r="EDE28" s="314"/>
      <c r="EDF28" s="314"/>
      <c r="EDG28" s="314"/>
      <c r="EDH28" s="314"/>
      <c r="EDI28" s="314"/>
      <c r="EDJ28" s="314"/>
      <c r="EDK28" s="5"/>
      <c r="EDL28" s="5"/>
      <c r="EDM28" s="5"/>
      <c r="EDN28" s="5"/>
      <c r="EDO28" s="5"/>
      <c r="EDP28" s="5"/>
      <c r="EDQ28" s="5"/>
      <c r="EDR28" s="5"/>
      <c r="EDS28" s="5"/>
      <c r="EDT28" s="376"/>
      <c r="EDU28" s="386"/>
      <c r="EDV28" s="386"/>
      <c r="EDW28" s="312"/>
      <c r="EDX28" s="383"/>
      <c r="EDY28" s="384"/>
      <c r="EDZ28" s="316"/>
      <c r="EEA28" s="68"/>
      <c r="EEB28" s="291"/>
      <c r="EEC28" s="68"/>
      <c r="EED28" s="68"/>
      <c r="EEE28" s="68"/>
      <c r="EEF28" s="112"/>
      <c r="EEG28" s="112"/>
      <c r="EEH28" s="112"/>
      <c r="EFE28" s="5"/>
      <c r="EFF28" s="5"/>
      <c r="EFG28" s="5"/>
      <c r="EFH28" s="314"/>
      <c r="EFI28" s="314"/>
      <c r="EFJ28" s="314"/>
      <c r="EFK28" s="314"/>
      <c r="EFL28" s="314"/>
      <c r="EFM28" s="314"/>
      <c r="EFN28" s="314"/>
      <c r="EFO28" s="314"/>
      <c r="EFP28" s="314"/>
      <c r="EFQ28" s="314"/>
      <c r="EFR28" s="314"/>
      <c r="EFS28" s="5"/>
      <c r="EFT28" s="5"/>
      <c r="EFU28" s="5"/>
      <c r="EFV28" s="5"/>
      <c r="EFW28" s="5"/>
      <c r="EFX28" s="5"/>
      <c r="EFY28" s="5"/>
      <c r="EFZ28" s="5"/>
      <c r="EGA28" s="5"/>
      <c r="EGB28" s="376"/>
      <c r="EGC28" s="386"/>
      <c r="EGD28" s="386"/>
      <c r="EGE28" s="312"/>
      <c r="EGF28" s="383"/>
      <c r="EGG28" s="384"/>
      <c r="EGH28" s="316"/>
      <c r="EGI28" s="68"/>
      <c r="EGJ28" s="291"/>
      <c r="EGK28" s="68"/>
      <c r="EGL28" s="68"/>
      <c r="EGM28" s="68"/>
      <c r="EGN28" s="112"/>
      <c r="EGO28" s="112"/>
      <c r="EGP28" s="112"/>
      <c r="EHM28" s="5"/>
      <c r="EHN28" s="5"/>
      <c r="EHO28" s="5"/>
      <c r="EHP28" s="314"/>
      <c r="EHQ28" s="314"/>
      <c r="EHR28" s="314"/>
      <c r="EHS28" s="314"/>
      <c r="EHT28" s="314"/>
      <c r="EHU28" s="314"/>
      <c r="EHV28" s="314"/>
      <c r="EHW28" s="314"/>
      <c r="EHX28" s="314"/>
      <c r="EHY28" s="314"/>
      <c r="EHZ28" s="314"/>
      <c r="EIA28" s="5"/>
      <c r="EIB28" s="5"/>
      <c r="EIC28" s="5"/>
      <c r="EID28" s="5"/>
      <c r="EIE28" s="5"/>
      <c r="EIF28" s="5"/>
      <c r="EIG28" s="5"/>
      <c r="EIH28" s="5"/>
      <c r="EII28" s="5"/>
      <c r="EIJ28" s="376"/>
      <c r="EIK28" s="386"/>
      <c r="EIL28" s="386"/>
      <c r="EIM28" s="312"/>
      <c r="EIN28" s="383"/>
      <c r="EIO28" s="384"/>
      <c r="EIP28" s="316"/>
      <c r="EIQ28" s="68"/>
      <c r="EIR28" s="291"/>
      <c r="EIS28" s="68"/>
      <c r="EIT28" s="68"/>
      <c r="EIU28" s="68"/>
      <c r="EIV28" s="112"/>
      <c r="EIW28" s="112"/>
      <c r="EIX28" s="112"/>
      <c r="EJU28" s="5"/>
      <c r="EJV28" s="5"/>
      <c r="EJW28" s="5"/>
      <c r="EJX28" s="314"/>
      <c r="EJY28" s="314"/>
      <c r="EJZ28" s="314"/>
      <c r="EKA28" s="314"/>
      <c r="EKB28" s="314"/>
      <c r="EKC28" s="314"/>
      <c r="EKD28" s="314"/>
      <c r="EKE28" s="314"/>
      <c r="EKF28" s="314"/>
      <c r="EKG28" s="314"/>
      <c r="EKH28" s="314"/>
      <c r="EKI28" s="5"/>
      <c r="EKJ28" s="5"/>
      <c r="EKK28" s="5"/>
      <c r="EKL28" s="5"/>
      <c r="EKM28" s="5"/>
      <c r="EKN28" s="5"/>
      <c r="EKO28" s="5"/>
      <c r="EKP28" s="5"/>
      <c r="EKQ28" s="5"/>
      <c r="EKR28" s="376"/>
      <c r="EKS28" s="386"/>
      <c r="EKT28" s="386"/>
      <c r="EKU28" s="312"/>
      <c r="EKV28" s="383"/>
      <c r="EKW28" s="384"/>
      <c r="EKX28" s="316"/>
      <c r="EKY28" s="68"/>
      <c r="EKZ28" s="291"/>
      <c r="ELA28" s="68"/>
      <c r="ELB28" s="68"/>
      <c r="ELC28" s="68"/>
      <c r="ELD28" s="112"/>
      <c r="ELE28" s="112"/>
      <c r="ELF28" s="112"/>
      <c r="EMC28" s="5"/>
      <c r="EMD28" s="5"/>
      <c r="EME28" s="5"/>
      <c r="EMF28" s="314"/>
      <c r="EMG28" s="314"/>
      <c r="EMH28" s="314"/>
      <c r="EMI28" s="314"/>
      <c r="EMJ28" s="314"/>
      <c r="EMK28" s="314"/>
      <c r="EML28" s="314"/>
      <c r="EMM28" s="314"/>
      <c r="EMN28" s="314"/>
      <c r="EMO28" s="314"/>
      <c r="EMP28" s="314"/>
      <c r="EMQ28" s="5"/>
      <c r="EMR28" s="5"/>
      <c r="EMS28" s="5"/>
      <c r="EMT28" s="5"/>
      <c r="EMU28" s="5"/>
      <c r="EMV28" s="5"/>
      <c r="EMW28" s="5"/>
      <c r="EMX28" s="5"/>
      <c r="EMY28" s="5"/>
      <c r="EMZ28" s="376"/>
      <c r="ENA28" s="386"/>
      <c r="ENB28" s="386"/>
      <c r="ENC28" s="312"/>
      <c r="END28" s="383"/>
      <c r="ENE28" s="384"/>
      <c r="ENF28" s="316"/>
      <c r="ENG28" s="68"/>
      <c r="ENH28" s="291"/>
      <c r="ENI28" s="68"/>
      <c r="ENJ28" s="68"/>
      <c r="ENK28" s="68"/>
      <c r="ENL28" s="112"/>
      <c r="ENM28" s="112"/>
      <c r="ENN28" s="112"/>
      <c r="EOK28" s="5"/>
      <c r="EOL28" s="5"/>
      <c r="EOM28" s="5"/>
      <c r="EON28" s="314"/>
      <c r="EOO28" s="314"/>
      <c r="EOP28" s="314"/>
      <c r="EOQ28" s="314"/>
      <c r="EOR28" s="314"/>
      <c r="EOS28" s="314"/>
      <c r="EOT28" s="314"/>
      <c r="EOU28" s="314"/>
      <c r="EOV28" s="314"/>
      <c r="EOW28" s="314"/>
      <c r="EOX28" s="314"/>
      <c r="EOY28" s="5"/>
      <c r="EOZ28" s="5"/>
      <c r="EPA28" s="5"/>
      <c r="EPB28" s="5"/>
      <c r="EPC28" s="5"/>
      <c r="EPD28" s="5"/>
      <c r="EPE28" s="5"/>
      <c r="EPF28" s="5"/>
      <c r="EPG28" s="5"/>
      <c r="EPH28" s="376"/>
      <c r="EPI28" s="386"/>
      <c r="EPJ28" s="386"/>
      <c r="EPK28" s="312"/>
      <c r="EPL28" s="383"/>
      <c r="EPM28" s="384"/>
      <c r="EPN28" s="316"/>
      <c r="EPO28" s="68"/>
      <c r="EPP28" s="291"/>
      <c r="EPQ28" s="68"/>
      <c r="EPR28" s="68"/>
      <c r="EPS28" s="68"/>
      <c r="EPT28" s="112"/>
      <c r="EPU28" s="112"/>
      <c r="EPV28" s="112"/>
      <c r="EQS28" s="5"/>
      <c r="EQT28" s="5"/>
      <c r="EQU28" s="5"/>
      <c r="EQV28" s="314"/>
      <c r="EQW28" s="314"/>
      <c r="EQX28" s="314"/>
      <c r="EQY28" s="314"/>
      <c r="EQZ28" s="314"/>
      <c r="ERA28" s="314"/>
      <c r="ERB28" s="314"/>
      <c r="ERC28" s="314"/>
      <c r="ERD28" s="314"/>
      <c r="ERE28" s="314"/>
      <c r="ERF28" s="314"/>
      <c r="ERG28" s="5"/>
      <c r="ERH28" s="5"/>
      <c r="ERI28" s="5"/>
      <c r="ERJ28" s="5"/>
      <c r="ERK28" s="5"/>
      <c r="ERL28" s="5"/>
      <c r="ERM28" s="5"/>
      <c r="ERN28" s="5"/>
      <c r="ERO28" s="5"/>
      <c r="ERP28" s="376"/>
      <c r="ERQ28" s="386"/>
      <c r="ERR28" s="386"/>
      <c r="ERS28" s="312"/>
      <c r="ERT28" s="383"/>
      <c r="ERU28" s="384"/>
      <c r="ERV28" s="316"/>
      <c r="ERW28" s="68"/>
      <c r="ERX28" s="291"/>
      <c r="ERY28" s="68"/>
      <c r="ERZ28" s="68"/>
      <c r="ESA28" s="68"/>
      <c r="ESB28" s="112"/>
      <c r="ESC28" s="112"/>
      <c r="ESD28" s="112"/>
      <c r="ETA28" s="5"/>
      <c r="ETB28" s="5"/>
      <c r="ETC28" s="5"/>
      <c r="ETD28" s="314"/>
      <c r="ETE28" s="314"/>
      <c r="ETF28" s="314"/>
      <c r="ETG28" s="314"/>
      <c r="ETH28" s="314"/>
      <c r="ETI28" s="314"/>
      <c r="ETJ28" s="314"/>
      <c r="ETK28" s="314"/>
      <c r="ETL28" s="314"/>
      <c r="ETM28" s="314"/>
      <c r="ETN28" s="314"/>
      <c r="ETO28" s="5"/>
      <c r="ETP28" s="5"/>
      <c r="ETQ28" s="5"/>
      <c r="ETR28" s="5"/>
      <c r="ETS28" s="5"/>
      <c r="ETT28" s="5"/>
      <c r="ETU28" s="5"/>
      <c r="ETV28" s="5"/>
      <c r="ETW28" s="5"/>
      <c r="ETX28" s="376"/>
      <c r="ETY28" s="386"/>
      <c r="ETZ28" s="386"/>
      <c r="EUA28" s="312"/>
      <c r="EUB28" s="383"/>
      <c r="EUC28" s="384"/>
      <c r="EUD28" s="316"/>
      <c r="EUE28" s="68"/>
      <c r="EUF28" s="291"/>
      <c r="EUG28" s="68"/>
      <c r="EUH28" s="68"/>
      <c r="EUI28" s="68"/>
      <c r="EUJ28" s="112"/>
      <c r="EUK28" s="112"/>
      <c r="EUL28" s="112"/>
      <c r="EVI28" s="5"/>
      <c r="EVJ28" s="5"/>
      <c r="EVK28" s="5"/>
      <c r="EVL28" s="314"/>
      <c r="EVM28" s="314"/>
      <c r="EVN28" s="314"/>
      <c r="EVO28" s="314"/>
      <c r="EVP28" s="314"/>
      <c r="EVQ28" s="314"/>
      <c r="EVR28" s="314"/>
      <c r="EVS28" s="314"/>
      <c r="EVT28" s="314"/>
      <c r="EVU28" s="314"/>
      <c r="EVV28" s="314"/>
      <c r="EVW28" s="5"/>
      <c r="EVX28" s="5"/>
      <c r="EVY28" s="5"/>
      <c r="EVZ28" s="5"/>
      <c r="EWA28" s="5"/>
      <c r="EWB28" s="5"/>
      <c r="EWC28" s="5"/>
      <c r="EWD28" s="5"/>
      <c r="EWE28" s="5"/>
      <c r="EWF28" s="376"/>
      <c r="EWG28" s="386"/>
      <c r="EWH28" s="386"/>
      <c r="EWI28" s="312"/>
      <c r="EWJ28" s="383"/>
      <c r="EWK28" s="384"/>
      <c r="EWL28" s="316"/>
      <c r="EWM28" s="68"/>
      <c r="EWN28" s="291"/>
      <c r="EWO28" s="68"/>
      <c r="EWP28" s="68"/>
      <c r="EWQ28" s="68"/>
      <c r="EWR28" s="112"/>
      <c r="EWS28" s="112"/>
      <c r="EWT28" s="112"/>
      <c r="EXQ28" s="5"/>
      <c r="EXR28" s="5"/>
      <c r="EXS28" s="5"/>
      <c r="EXT28" s="314"/>
      <c r="EXU28" s="314"/>
      <c r="EXV28" s="314"/>
      <c r="EXW28" s="314"/>
      <c r="EXX28" s="314"/>
      <c r="EXY28" s="314"/>
      <c r="EXZ28" s="314"/>
      <c r="EYA28" s="314"/>
      <c r="EYB28" s="314"/>
      <c r="EYC28" s="314"/>
      <c r="EYD28" s="314"/>
      <c r="EYE28" s="5"/>
      <c r="EYF28" s="5"/>
      <c r="EYG28" s="5"/>
      <c r="EYH28" s="5"/>
      <c r="EYI28" s="5"/>
      <c r="EYJ28" s="5"/>
      <c r="EYK28" s="5"/>
      <c r="EYL28" s="5"/>
      <c r="EYM28" s="5"/>
      <c r="EYN28" s="376"/>
      <c r="EYO28" s="386"/>
      <c r="EYP28" s="386"/>
      <c r="EYQ28" s="312"/>
      <c r="EYR28" s="383"/>
      <c r="EYS28" s="384"/>
      <c r="EYT28" s="316"/>
      <c r="EYU28" s="68"/>
      <c r="EYV28" s="291"/>
      <c r="EYW28" s="68"/>
      <c r="EYX28" s="68"/>
      <c r="EYY28" s="68"/>
      <c r="EYZ28" s="112"/>
      <c r="EZA28" s="112"/>
      <c r="EZB28" s="112"/>
      <c r="EZY28" s="5"/>
      <c r="EZZ28" s="5"/>
      <c r="FAA28" s="5"/>
      <c r="FAB28" s="314"/>
      <c r="FAC28" s="314"/>
      <c r="FAD28" s="314"/>
      <c r="FAE28" s="314"/>
      <c r="FAF28" s="314"/>
      <c r="FAG28" s="314"/>
      <c r="FAH28" s="314"/>
      <c r="FAI28" s="314"/>
      <c r="FAJ28" s="314"/>
      <c r="FAK28" s="314"/>
      <c r="FAL28" s="314"/>
      <c r="FAM28" s="5"/>
      <c r="FAN28" s="5"/>
      <c r="FAO28" s="5"/>
      <c r="FAP28" s="5"/>
      <c r="FAQ28" s="5"/>
      <c r="FAR28" s="5"/>
      <c r="FAS28" s="5"/>
      <c r="FAT28" s="5"/>
      <c r="FAU28" s="5"/>
      <c r="FAV28" s="376"/>
      <c r="FAW28" s="386"/>
      <c r="FAX28" s="386"/>
      <c r="FAY28" s="312"/>
      <c r="FAZ28" s="383"/>
      <c r="FBA28" s="384"/>
      <c r="FBB28" s="316"/>
      <c r="FBC28" s="68"/>
      <c r="FBD28" s="291"/>
      <c r="FBE28" s="68"/>
      <c r="FBF28" s="68"/>
      <c r="FBG28" s="68"/>
      <c r="FBH28" s="112"/>
      <c r="FBI28" s="112"/>
      <c r="FBJ28" s="112"/>
      <c r="FCG28" s="5"/>
      <c r="FCH28" s="5"/>
      <c r="FCI28" s="5"/>
      <c r="FCJ28" s="314"/>
      <c r="FCK28" s="314"/>
      <c r="FCL28" s="314"/>
      <c r="FCM28" s="314"/>
      <c r="FCN28" s="314"/>
      <c r="FCO28" s="314"/>
      <c r="FCP28" s="314"/>
      <c r="FCQ28" s="314"/>
      <c r="FCR28" s="314"/>
      <c r="FCS28" s="314"/>
      <c r="FCT28" s="314"/>
      <c r="FCU28" s="5"/>
      <c r="FCV28" s="5"/>
      <c r="FCW28" s="5"/>
      <c r="FCX28" s="5"/>
      <c r="FCY28" s="5"/>
      <c r="FCZ28" s="5"/>
      <c r="FDA28" s="5"/>
      <c r="FDB28" s="5"/>
      <c r="FDC28" s="5"/>
      <c r="FDD28" s="376"/>
      <c r="FDE28" s="386"/>
      <c r="FDF28" s="386"/>
      <c r="FDG28" s="312"/>
      <c r="FDH28" s="383"/>
      <c r="FDI28" s="384"/>
      <c r="FDJ28" s="316"/>
      <c r="FDK28" s="68"/>
      <c r="FDL28" s="291"/>
      <c r="FDM28" s="68"/>
      <c r="FDN28" s="68"/>
      <c r="FDO28" s="68"/>
      <c r="FDP28" s="112"/>
      <c r="FDQ28" s="112"/>
      <c r="FDR28" s="112"/>
      <c r="FEO28" s="5"/>
      <c r="FEP28" s="5"/>
      <c r="FEQ28" s="5"/>
      <c r="FER28" s="314"/>
      <c r="FES28" s="314"/>
      <c r="FET28" s="314"/>
      <c r="FEU28" s="314"/>
      <c r="FEV28" s="314"/>
      <c r="FEW28" s="314"/>
      <c r="FEX28" s="314"/>
      <c r="FEY28" s="314"/>
      <c r="FEZ28" s="314"/>
      <c r="FFA28" s="314"/>
      <c r="FFB28" s="314"/>
      <c r="FFC28" s="5"/>
      <c r="FFD28" s="5"/>
      <c r="FFE28" s="5"/>
      <c r="FFF28" s="5"/>
      <c r="FFG28" s="5"/>
      <c r="FFH28" s="5"/>
      <c r="FFI28" s="5"/>
      <c r="FFJ28" s="5"/>
      <c r="FFK28" s="5"/>
      <c r="FFL28" s="376"/>
      <c r="FFM28" s="386"/>
      <c r="FFN28" s="386"/>
      <c r="FFO28" s="312"/>
      <c r="FFP28" s="383"/>
      <c r="FFQ28" s="384"/>
      <c r="FFR28" s="316"/>
      <c r="FFS28" s="68"/>
      <c r="FFT28" s="291"/>
      <c r="FFU28" s="68"/>
      <c r="FFV28" s="68"/>
      <c r="FFW28" s="68"/>
      <c r="FFX28" s="112"/>
      <c r="FFY28" s="112"/>
      <c r="FFZ28" s="112"/>
      <c r="FGW28" s="5"/>
      <c r="FGX28" s="5"/>
      <c r="FGY28" s="5"/>
      <c r="FGZ28" s="314"/>
      <c r="FHA28" s="314"/>
      <c r="FHB28" s="314"/>
      <c r="FHC28" s="314"/>
      <c r="FHD28" s="314"/>
      <c r="FHE28" s="314"/>
      <c r="FHF28" s="314"/>
      <c r="FHG28" s="314"/>
      <c r="FHH28" s="314"/>
      <c r="FHI28" s="314"/>
      <c r="FHJ28" s="314"/>
      <c r="FHK28" s="5"/>
      <c r="FHL28" s="5"/>
      <c r="FHM28" s="5"/>
      <c r="FHN28" s="5"/>
      <c r="FHO28" s="5"/>
      <c r="FHP28" s="5"/>
      <c r="FHQ28" s="5"/>
      <c r="FHR28" s="5"/>
      <c r="FHS28" s="5"/>
      <c r="FHT28" s="376"/>
      <c r="FHU28" s="386"/>
      <c r="FHV28" s="386"/>
      <c r="FHW28" s="312"/>
      <c r="FHX28" s="383"/>
      <c r="FHY28" s="384"/>
      <c r="FHZ28" s="316"/>
      <c r="FIA28" s="68"/>
      <c r="FIB28" s="291"/>
      <c r="FIC28" s="68"/>
      <c r="FID28" s="68"/>
      <c r="FIE28" s="68"/>
      <c r="FIF28" s="112"/>
      <c r="FIG28" s="112"/>
      <c r="FIH28" s="112"/>
      <c r="FJE28" s="5"/>
      <c r="FJF28" s="5"/>
      <c r="FJG28" s="5"/>
      <c r="FJH28" s="314"/>
      <c r="FJI28" s="314"/>
      <c r="FJJ28" s="314"/>
      <c r="FJK28" s="314"/>
      <c r="FJL28" s="314"/>
      <c r="FJM28" s="314"/>
      <c r="FJN28" s="314"/>
      <c r="FJO28" s="314"/>
      <c r="FJP28" s="314"/>
      <c r="FJQ28" s="314"/>
      <c r="FJR28" s="314"/>
      <c r="FJS28" s="5"/>
      <c r="FJT28" s="5"/>
      <c r="FJU28" s="5"/>
      <c r="FJV28" s="5"/>
      <c r="FJW28" s="5"/>
      <c r="FJX28" s="5"/>
      <c r="FJY28" s="5"/>
      <c r="FJZ28" s="5"/>
      <c r="FKA28" s="5"/>
      <c r="FKB28" s="376"/>
      <c r="FKC28" s="386"/>
      <c r="FKD28" s="386"/>
      <c r="FKE28" s="312"/>
      <c r="FKF28" s="383"/>
      <c r="FKG28" s="384"/>
      <c r="FKH28" s="316"/>
      <c r="FKI28" s="68"/>
      <c r="FKJ28" s="291"/>
      <c r="FKK28" s="68"/>
      <c r="FKL28" s="68"/>
      <c r="FKM28" s="68"/>
      <c r="FKN28" s="112"/>
      <c r="FKO28" s="112"/>
      <c r="FKP28" s="112"/>
      <c r="FLM28" s="5"/>
      <c r="FLN28" s="5"/>
      <c r="FLO28" s="5"/>
      <c r="FLP28" s="314"/>
      <c r="FLQ28" s="314"/>
      <c r="FLR28" s="314"/>
      <c r="FLS28" s="314"/>
      <c r="FLT28" s="314"/>
      <c r="FLU28" s="314"/>
      <c r="FLV28" s="314"/>
      <c r="FLW28" s="314"/>
      <c r="FLX28" s="314"/>
      <c r="FLY28" s="314"/>
      <c r="FLZ28" s="314"/>
      <c r="FMA28" s="5"/>
      <c r="FMB28" s="5"/>
      <c r="FMC28" s="5"/>
      <c r="FMD28" s="5"/>
      <c r="FME28" s="5"/>
      <c r="FMF28" s="5"/>
      <c r="FMG28" s="5"/>
      <c r="FMH28" s="5"/>
      <c r="FMI28" s="5"/>
      <c r="FMJ28" s="376"/>
      <c r="FMK28" s="386"/>
      <c r="FML28" s="386"/>
      <c r="FMM28" s="312"/>
      <c r="FMN28" s="383"/>
      <c r="FMO28" s="384"/>
      <c r="FMP28" s="316"/>
      <c r="FMQ28" s="68"/>
      <c r="FMR28" s="291"/>
      <c r="FMS28" s="68"/>
      <c r="FMT28" s="68"/>
      <c r="FMU28" s="68"/>
      <c r="FMV28" s="112"/>
      <c r="FMW28" s="112"/>
      <c r="FMX28" s="112"/>
      <c r="FNU28" s="5"/>
      <c r="FNV28" s="5"/>
      <c r="FNW28" s="5"/>
      <c r="FNX28" s="314"/>
      <c r="FNY28" s="314"/>
      <c r="FNZ28" s="314"/>
      <c r="FOA28" s="314"/>
      <c r="FOB28" s="314"/>
      <c r="FOC28" s="314"/>
      <c r="FOD28" s="314"/>
      <c r="FOE28" s="314"/>
      <c r="FOF28" s="314"/>
      <c r="FOG28" s="314"/>
      <c r="FOH28" s="314"/>
      <c r="FOI28" s="5"/>
      <c r="FOJ28" s="5"/>
      <c r="FOK28" s="5"/>
      <c r="FOL28" s="5"/>
      <c r="FOM28" s="5"/>
      <c r="FON28" s="5"/>
      <c r="FOO28" s="5"/>
      <c r="FOP28" s="5"/>
      <c r="FOQ28" s="5"/>
      <c r="FOR28" s="376"/>
      <c r="FOS28" s="386"/>
      <c r="FOT28" s="386"/>
      <c r="FOU28" s="312"/>
      <c r="FOV28" s="383"/>
      <c r="FOW28" s="384"/>
      <c r="FOX28" s="316"/>
      <c r="FOY28" s="68"/>
      <c r="FOZ28" s="291"/>
      <c r="FPA28" s="68"/>
      <c r="FPB28" s="68"/>
      <c r="FPC28" s="68"/>
      <c r="FPD28" s="112"/>
      <c r="FPE28" s="112"/>
      <c r="FPF28" s="112"/>
      <c r="FQC28" s="5"/>
      <c r="FQD28" s="5"/>
      <c r="FQE28" s="5"/>
      <c r="FQF28" s="314"/>
      <c r="FQG28" s="314"/>
      <c r="FQH28" s="314"/>
      <c r="FQI28" s="314"/>
      <c r="FQJ28" s="314"/>
      <c r="FQK28" s="314"/>
      <c r="FQL28" s="314"/>
      <c r="FQM28" s="314"/>
      <c r="FQN28" s="314"/>
      <c r="FQO28" s="314"/>
      <c r="FQP28" s="314"/>
      <c r="FQQ28" s="5"/>
      <c r="FQR28" s="5"/>
      <c r="FQS28" s="5"/>
      <c r="FQT28" s="5"/>
      <c r="FQU28" s="5"/>
      <c r="FQV28" s="5"/>
      <c r="FQW28" s="5"/>
      <c r="FQX28" s="5"/>
      <c r="FQY28" s="5"/>
      <c r="FQZ28" s="376"/>
      <c r="FRA28" s="386"/>
      <c r="FRB28" s="386"/>
      <c r="FRC28" s="312"/>
      <c r="FRD28" s="383"/>
      <c r="FRE28" s="384"/>
      <c r="FRF28" s="316"/>
      <c r="FRG28" s="68"/>
      <c r="FRH28" s="291"/>
      <c r="FRI28" s="68"/>
      <c r="FRJ28" s="68"/>
      <c r="FRK28" s="68"/>
      <c r="FRL28" s="112"/>
      <c r="FRM28" s="112"/>
      <c r="FRN28" s="112"/>
      <c r="FSK28" s="5"/>
      <c r="FSL28" s="5"/>
      <c r="FSM28" s="5"/>
      <c r="FSN28" s="314"/>
      <c r="FSO28" s="314"/>
      <c r="FSP28" s="314"/>
      <c r="FSQ28" s="314"/>
      <c r="FSR28" s="314"/>
      <c r="FSS28" s="314"/>
      <c r="FST28" s="314"/>
      <c r="FSU28" s="314"/>
      <c r="FSV28" s="314"/>
      <c r="FSW28" s="314"/>
      <c r="FSX28" s="314"/>
      <c r="FSY28" s="5"/>
      <c r="FSZ28" s="5"/>
      <c r="FTA28" s="5"/>
      <c r="FTB28" s="5"/>
      <c r="FTC28" s="5"/>
      <c r="FTD28" s="5"/>
      <c r="FTE28" s="5"/>
      <c r="FTF28" s="5"/>
      <c r="FTG28" s="5"/>
      <c r="FTH28" s="376"/>
      <c r="FTI28" s="386"/>
      <c r="FTJ28" s="386"/>
      <c r="FTK28" s="312"/>
      <c r="FTL28" s="383"/>
      <c r="FTM28" s="384"/>
      <c r="FTN28" s="316"/>
      <c r="FTO28" s="68"/>
      <c r="FTP28" s="291"/>
      <c r="FTQ28" s="68"/>
      <c r="FTR28" s="68"/>
      <c r="FTS28" s="68"/>
      <c r="FTT28" s="112"/>
      <c r="FTU28" s="112"/>
      <c r="FTV28" s="112"/>
      <c r="FUS28" s="5"/>
      <c r="FUT28" s="5"/>
      <c r="FUU28" s="5"/>
      <c r="FUV28" s="314"/>
      <c r="FUW28" s="314"/>
      <c r="FUX28" s="314"/>
      <c r="FUY28" s="314"/>
      <c r="FUZ28" s="314"/>
      <c r="FVA28" s="314"/>
      <c r="FVB28" s="314"/>
      <c r="FVC28" s="314"/>
      <c r="FVD28" s="314"/>
      <c r="FVE28" s="314"/>
      <c r="FVF28" s="314"/>
      <c r="FVG28" s="5"/>
      <c r="FVH28" s="5"/>
      <c r="FVI28" s="5"/>
      <c r="FVJ28" s="5"/>
      <c r="FVK28" s="5"/>
      <c r="FVL28" s="5"/>
      <c r="FVM28" s="5"/>
      <c r="FVN28" s="5"/>
      <c r="FVO28" s="5"/>
      <c r="FVP28" s="376"/>
      <c r="FVQ28" s="386"/>
      <c r="FVR28" s="386"/>
      <c r="FVS28" s="312"/>
      <c r="FVT28" s="383"/>
      <c r="FVU28" s="384"/>
      <c r="FVV28" s="316"/>
      <c r="FVW28" s="68"/>
      <c r="FVX28" s="291"/>
      <c r="FVY28" s="68"/>
      <c r="FVZ28" s="68"/>
      <c r="FWA28" s="68"/>
      <c r="FWB28" s="112"/>
      <c r="FWC28" s="112"/>
      <c r="FWD28" s="112"/>
      <c r="FXA28" s="5"/>
      <c r="FXB28" s="5"/>
      <c r="FXC28" s="5"/>
      <c r="FXD28" s="314"/>
      <c r="FXE28" s="314"/>
      <c r="FXF28" s="314"/>
      <c r="FXG28" s="314"/>
      <c r="FXH28" s="314"/>
      <c r="FXI28" s="314"/>
      <c r="FXJ28" s="314"/>
      <c r="FXK28" s="314"/>
      <c r="FXL28" s="314"/>
      <c r="FXM28" s="314"/>
      <c r="FXN28" s="314"/>
      <c r="FXO28" s="5"/>
      <c r="FXP28" s="5"/>
      <c r="FXQ28" s="5"/>
      <c r="FXR28" s="5"/>
      <c r="FXS28" s="5"/>
      <c r="FXT28" s="5"/>
      <c r="FXU28" s="5"/>
      <c r="FXV28" s="5"/>
      <c r="FXW28" s="5"/>
      <c r="FXX28" s="376"/>
      <c r="FXY28" s="386"/>
      <c r="FXZ28" s="386"/>
      <c r="FYA28" s="312"/>
      <c r="FYB28" s="383"/>
      <c r="FYC28" s="384"/>
      <c r="FYD28" s="316"/>
      <c r="FYE28" s="68"/>
      <c r="FYF28" s="291"/>
      <c r="FYG28" s="68"/>
      <c r="FYH28" s="68"/>
      <c r="FYI28" s="68"/>
      <c r="FYJ28" s="112"/>
      <c r="FYK28" s="112"/>
      <c r="FYL28" s="112"/>
      <c r="FZI28" s="5"/>
      <c r="FZJ28" s="5"/>
      <c r="FZK28" s="5"/>
      <c r="FZL28" s="314"/>
      <c r="FZM28" s="314"/>
      <c r="FZN28" s="314"/>
      <c r="FZO28" s="314"/>
      <c r="FZP28" s="314"/>
      <c r="FZQ28" s="314"/>
      <c r="FZR28" s="314"/>
      <c r="FZS28" s="314"/>
      <c r="FZT28" s="314"/>
      <c r="FZU28" s="314"/>
      <c r="FZV28" s="314"/>
      <c r="FZW28" s="5"/>
      <c r="FZX28" s="5"/>
      <c r="FZY28" s="5"/>
      <c r="FZZ28" s="5"/>
      <c r="GAA28" s="5"/>
      <c r="GAB28" s="5"/>
      <c r="GAC28" s="5"/>
      <c r="GAD28" s="5"/>
      <c r="GAE28" s="5"/>
      <c r="GAF28" s="376"/>
      <c r="GAG28" s="386"/>
      <c r="GAH28" s="386"/>
      <c r="GAI28" s="312"/>
      <c r="GAJ28" s="383"/>
      <c r="GAK28" s="384"/>
      <c r="GAL28" s="316"/>
      <c r="GAM28" s="68"/>
      <c r="GAN28" s="291"/>
      <c r="GAO28" s="68"/>
      <c r="GAP28" s="68"/>
      <c r="GAQ28" s="68"/>
      <c r="GAR28" s="112"/>
      <c r="GAS28" s="112"/>
      <c r="GAT28" s="112"/>
      <c r="GBQ28" s="5"/>
      <c r="GBR28" s="5"/>
      <c r="GBS28" s="5"/>
      <c r="GBT28" s="314"/>
      <c r="GBU28" s="314"/>
      <c r="GBV28" s="314"/>
      <c r="GBW28" s="314"/>
      <c r="GBX28" s="314"/>
      <c r="GBY28" s="314"/>
      <c r="GBZ28" s="314"/>
      <c r="GCA28" s="314"/>
      <c r="GCB28" s="314"/>
      <c r="GCC28" s="314"/>
      <c r="GCD28" s="314"/>
      <c r="GCE28" s="5"/>
      <c r="GCF28" s="5"/>
      <c r="GCG28" s="5"/>
      <c r="GCH28" s="5"/>
      <c r="GCI28" s="5"/>
      <c r="GCJ28" s="5"/>
      <c r="GCK28" s="5"/>
      <c r="GCL28" s="5"/>
      <c r="GCM28" s="5"/>
      <c r="GCN28" s="376"/>
      <c r="GCO28" s="386"/>
      <c r="GCP28" s="386"/>
      <c r="GCQ28" s="312"/>
      <c r="GCR28" s="383"/>
      <c r="GCS28" s="384"/>
      <c r="GCT28" s="316"/>
      <c r="GCU28" s="68"/>
      <c r="GCV28" s="291"/>
      <c r="GCW28" s="68"/>
      <c r="GCX28" s="68"/>
      <c r="GCY28" s="68"/>
      <c r="GCZ28" s="112"/>
      <c r="GDA28" s="112"/>
      <c r="GDB28" s="112"/>
      <c r="GDY28" s="5"/>
      <c r="GDZ28" s="5"/>
      <c r="GEA28" s="5"/>
      <c r="GEB28" s="314"/>
      <c r="GEC28" s="314"/>
      <c r="GED28" s="314"/>
      <c r="GEE28" s="314"/>
      <c r="GEF28" s="314"/>
      <c r="GEG28" s="314"/>
      <c r="GEH28" s="314"/>
      <c r="GEI28" s="314"/>
      <c r="GEJ28" s="314"/>
      <c r="GEK28" s="314"/>
      <c r="GEL28" s="314"/>
      <c r="GEM28" s="5"/>
      <c r="GEN28" s="5"/>
      <c r="GEO28" s="5"/>
      <c r="GEP28" s="5"/>
      <c r="GEQ28" s="5"/>
      <c r="GER28" s="5"/>
      <c r="GES28" s="5"/>
      <c r="GET28" s="5"/>
      <c r="GEU28" s="5"/>
      <c r="GEV28" s="376"/>
      <c r="GEW28" s="386"/>
      <c r="GEX28" s="386"/>
      <c r="GEY28" s="312"/>
      <c r="GEZ28" s="383"/>
      <c r="GFA28" s="384"/>
      <c r="GFB28" s="316"/>
      <c r="GFC28" s="68"/>
      <c r="GFD28" s="291"/>
      <c r="GFE28" s="68"/>
      <c r="GFF28" s="68"/>
      <c r="GFG28" s="68"/>
      <c r="GFH28" s="112"/>
      <c r="GFI28" s="112"/>
      <c r="GFJ28" s="112"/>
      <c r="GGG28" s="5"/>
      <c r="GGH28" s="5"/>
      <c r="GGI28" s="5"/>
      <c r="GGJ28" s="314"/>
      <c r="GGK28" s="314"/>
      <c r="GGL28" s="314"/>
      <c r="GGM28" s="314"/>
      <c r="GGN28" s="314"/>
      <c r="GGO28" s="314"/>
      <c r="GGP28" s="314"/>
      <c r="GGQ28" s="314"/>
      <c r="GGR28" s="314"/>
      <c r="GGS28" s="314"/>
      <c r="GGT28" s="314"/>
      <c r="GGU28" s="5"/>
      <c r="GGV28" s="5"/>
      <c r="GGW28" s="5"/>
      <c r="GGX28" s="5"/>
      <c r="GGY28" s="5"/>
      <c r="GGZ28" s="5"/>
      <c r="GHA28" s="5"/>
      <c r="GHB28" s="5"/>
      <c r="GHC28" s="5"/>
      <c r="GHD28" s="376"/>
      <c r="GHE28" s="386"/>
      <c r="GHF28" s="386"/>
      <c r="GHG28" s="312"/>
      <c r="GHH28" s="383"/>
      <c r="GHI28" s="384"/>
      <c r="GHJ28" s="316"/>
      <c r="GHK28" s="68"/>
      <c r="GHL28" s="291"/>
      <c r="GHM28" s="68"/>
      <c r="GHN28" s="68"/>
      <c r="GHO28" s="68"/>
      <c r="GHP28" s="112"/>
      <c r="GHQ28" s="112"/>
      <c r="GHR28" s="112"/>
      <c r="GIO28" s="5"/>
      <c r="GIP28" s="5"/>
      <c r="GIQ28" s="5"/>
      <c r="GIR28" s="314"/>
      <c r="GIS28" s="314"/>
      <c r="GIT28" s="314"/>
      <c r="GIU28" s="314"/>
      <c r="GIV28" s="314"/>
      <c r="GIW28" s="314"/>
      <c r="GIX28" s="314"/>
      <c r="GIY28" s="314"/>
      <c r="GIZ28" s="314"/>
      <c r="GJA28" s="314"/>
      <c r="GJB28" s="314"/>
      <c r="GJC28" s="5"/>
      <c r="GJD28" s="5"/>
      <c r="GJE28" s="5"/>
      <c r="GJF28" s="5"/>
      <c r="GJG28" s="5"/>
      <c r="GJH28" s="5"/>
      <c r="GJI28" s="5"/>
      <c r="GJJ28" s="5"/>
      <c r="GJK28" s="5"/>
      <c r="GJL28" s="376"/>
      <c r="GJM28" s="386"/>
      <c r="GJN28" s="386"/>
      <c r="GJO28" s="312"/>
      <c r="GJP28" s="383"/>
      <c r="GJQ28" s="384"/>
      <c r="GJR28" s="316"/>
      <c r="GJS28" s="68"/>
      <c r="GJT28" s="291"/>
      <c r="GJU28" s="68"/>
      <c r="GJV28" s="68"/>
      <c r="GJW28" s="68"/>
      <c r="GJX28" s="112"/>
      <c r="GJY28" s="112"/>
      <c r="GJZ28" s="112"/>
      <c r="GKW28" s="5"/>
      <c r="GKX28" s="5"/>
      <c r="GKY28" s="5"/>
      <c r="GKZ28" s="314"/>
      <c r="GLA28" s="314"/>
      <c r="GLB28" s="314"/>
      <c r="GLC28" s="314"/>
      <c r="GLD28" s="314"/>
      <c r="GLE28" s="314"/>
      <c r="GLF28" s="314"/>
      <c r="GLG28" s="314"/>
      <c r="GLH28" s="314"/>
      <c r="GLI28" s="314"/>
      <c r="GLJ28" s="314"/>
      <c r="GLK28" s="5"/>
      <c r="GLL28" s="5"/>
      <c r="GLM28" s="5"/>
      <c r="GLN28" s="5"/>
      <c r="GLO28" s="5"/>
      <c r="GLP28" s="5"/>
      <c r="GLQ28" s="5"/>
      <c r="GLR28" s="5"/>
      <c r="GLS28" s="5"/>
      <c r="GLT28" s="376"/>
      <c r="GLU28" s="386"/>
      <c r="GLV28" s="386"/>
      <c r="GLW28" s="312"/>
      <c r="GLX28" s="383"/>
      <c r="GLY28" s="384"/>
      <c r="GLZ28" s="316"/>
      <c r="GMA28" s="68"/>
      <c r="GMB28" s="291"/>
      <c r="GMC28" s="68"/>
      <c r="GMD28" s="68"/>
      <c r="GME28" s="68"/>
      <c r="GMF28" s="112"/>
      <c r="GMG28" s="112"/>
      <c r="GMH28" s="112"/>
      <c r="GNE28" s="5"/>
      <c r="GNF28" s="5"/>
      <c r="GNG28" s="5"/>
      <c r="GNH28" s="314"/>
      <c r="GNI28" s="314"/>
      <c r="GNJ28" s="314"/>
      <c r="GNK28" s="314"/>
      <c r="GNL28" s="314"/>
      <c r="GNM28" s="314"/>
      <c r="GNN28" s="314"/>
      <c r="GNO28" s="314"/>
      <c r="GNP28" s="314"/>
      <c r="GNQ28" s="314"/>
      <c r="GNR28" s="314"/>
      <c r="GNS28" s="5"/>
      <c r="GNT28" s="5"/>
      <c r="GNU28" s="5"/>
      <c r="GNV28" s="5"/>
      <c r="GNW28" s="5"/>
      <c r="GNX28" s="5"/>
      <c r="GNY28" s="5"/>
      <c r="GNZ28" s="5"/>
      <c r="GOA28" s="5"/>
      <c r="GOB28" s="376"/>
      <c r="GOC28" s="386"/>
      <c r="GOD28" s="386"/>
      <c r="GOE28" s="312"/>
      <c r="GOF28" s="383"/>
      <c r="GOG28" s="384"/>
      <c r="GOH28" s="316"/>
      <c r="GOI28" s="68"/>
      <c r="GOJ28" s="291"/>
      <c r="GOK28" s="68"/>
      <c r="GOL28" s="68"/>
      <c r="GOM28" s="68"/>
      <c r="GON28" s="112"/>
      <c r="GOO28" s="112"/>
      <c r="GOP28" s="112"/>
      <c r="GPM28" s="5"/>
      <c r="GPN28" s="5"/>
      <c r="GPO28" s="5"/>
      <c r="GPP28" s="314"/>
      <c r="GPQ28" s="314"/>
      <c r="GPR28" s="314"/>
      <c r="GPS28" s="314"/>
      <c r="GPT28" s="314"/>
      <c r="GPU28" s="314"/>
      <c r="GPV28" s="314"/>
      <c r="GPW28" s="314"/>
      <c r="GPX28" s="314"/>
      <c r="GPY28" s="314"/>
      <c r="GPZ28" s="314"/>
      <c r="GQA28" s="5"/>
      <c r="GQB28" s="5"/>
      <c r="GQC28" s="5"/>
      <c r="GQD28" s="5"/>
      <c r="GQE28" s="5"/>
      <c r="GQF28" s="5"/>
      <c r="GQG28" s="5"/>
      <c r="GQH28" s="5"/>
      <c r="GQI28" s="5"/>
      <c r="GQJ28" s="376"/>
      <c r="GQK28" s="386"/>
      <c r="GQL28" s="386"/>
      <c r="GQM28" s="312"/>
      <c r="GQN28" s="383"/>
      <c r="GQO28" s="384"/>
      <c r="GQP28" s="316"/>
      <c r="GQQ28" s="68"/>
      <c r="GQR28" s="291"/>
      <c r="GQS28" s="68"/>
      <c r="GQT28" s="68"/>
      <c r="GQU28" s="68"/>
      <c r="GQV28" s="112"/>
      <c r="GQW28" s="112"/>
      <c r="GQX28" s="112"/>
      <c r="GRU28" s="5"/>
      <c r="GRV28" s="5"/>
      <c r="GRW28" s="5"/>
      <c r="GRX28" s="314"/>
      <c r="GRY28" s="314"/>
      <c r="GRZ28" s="314"/>
      <c r="GSA28" s="314"/>
      <c r="GSB28" s="314"/>
      <c r="GSC28" s="314"/>
      <c r="GSD28" s="314"/>
      <c r="GSE28" s="314"/>
      <c r="GSF28" s="314"/>
      <c r="GSG28" s="314"/>
      <c r="GSH28" s="314"/>
      <c r="GSI28" s="5"/>
      <c r="GSJ28" s="5"/>
      <c r="GSK28" s="5"/>
      <c r="GSL28" s="5"/>
      <c r="GSM28" s="5"/>
      <c r="GSN28" s="5"/>
      <c r="GSO28" s="5"/>
      <c r="GSP28" s="5"/>
      <c r="GSQ28" s="5"/>
      <c r="GSR28" s="376"/>
      <c r="GSS28" s="386"/>
      <c r="GST28" s="386"/>
      <c r="GSU28" s="312"/>
      <c r="GSV28" s="383"/>
      <c r="GSW28" s="384"/>
      <c r="GSX28" s="316"/>
      <c r="GSY28" s="68"/>
      <c r="GSZ28" s="291"/>
      <c r="GTA28" s="68"/>
      <c r="GTB28" s="68"/>
      <c r="GTC28" s="68"/>
      <c r="GTD28" s="112"/>
      <c r="GTE28" s="112"/>
      <c r="GTF28" s="112"/>
      <c r="GUC28" s="5"/>
      <c r="GUD28" s="5"/>
      <c r="GUE28" s="5"/>
      <c r="GUF28" s="314"/>
      <c r="GUG28" s="314"/>
      <c r="GUH28" s="314"/>
      <c r="GUI28" s="314"/>
      <c r="GUJ28" s="314"/>
      <c r="GUK28" s="314"/>
      <c r="GUL28" s="314"/>
      <c r="GUM28" s="314"/>
      <c r="GUN28" s="314"/>
      <c r="GUO28" s="314"/>
      <c r="GUP28" s="314"/>
      <c r="GUQ28" s="5"/>
      <c r="GUR28" s="5"/>
      <c r="GUS28" s="5"/>
      <c r="GUT28" s="5"/>
      <c r="GUU28" s="5"/>
      <c r="GUV28" s="5"/>
      <c r="GUW28" s="5"/>
      <c r="GUX28" s="5"/>
      <c r="GUY28" s="5"/>
      <c r="GUZ28" s="376"/>
      <c r="GVA28" s="386"/>
      <c r="GVB28" s="386"/>
      <c r="GVC28" s="312"/>
      <c r="GVD28" s="383"/>
      <c r="GVE28" s="384"/>
      <c r="GVF28" s="316"/>
      <c r="GVG28" s="68"/>
      <c r="GVH28" s="291"/>
      <c r="GVI28" s="68"/>
      <c r="GVJ28" s="68"/>
      <c r="GVK28" s="68"/>
      <c r="GVL28" s="112"/>
      <c r="GVM28" s="112"/>
      <c r="GVN28" s="112"/>
      <c r="GWK28" s="5"/>
      <c r="GWL28" s="5"/>
      <c r="GWM28" s="5"/>
      <c r="GWN28" s="314"/>
      <c r="GWO28" s="314"/>
      <c r="GWP28" s="314"/>
      <c r="GWQ28" s="314"/>
      <c r="GWR28" s="314"/>
      <c r="GWS28" s="314"/>
      <c r="GWT28" s="314"/>
      <c r="GWU28" s="314"/>
      <c r="GWV28" s="314"/>
      <c r="GWW28" s="314"/>
      <c r="GWX28" s="314"/>
      <c r="GWY28" s="5"/>
      <c r="GWZ28" s="5"/>
      <c r="GXA28" s="5"/>
      <c r="GXB28" s="5"/>
      <c r="GXC28" s="5"/>
      <c r="GXD28" s="5"/>
      <c r="GXE28" s="5"/>
      <c r="GXF28" s="5"/>
      <c r="GXG28" s="5"/>
      <c r="GXH28" s="376"/>
      <c r="GXI28" s="386"/>
      <c r="GXJ28" s="386"/>
      <c r="GXK28" s="312"/>
      <c r="GXL28" s="383"/>
      <c r="GXM28" s="384"/>
      <c r="GXN28" s="316"/>
      <c r="GXO28" s="68"/>
      <c r="GXP28" s="291"/>
      <c r="GXQ28" s="68"/>
      <c r="GXR28" s="68"/>
      <c r="GXS28" s="68"/>
      <c r="GXT28" s="112"/>
      <c r="GXU28" s="112"/>
      <c r="GXV28" s="112"/>
      <c r="GYS28" s="5"/>
      <c r="GYT28" s="5"/>
      <c r="GYU28" s="5"/>
      <c r="GYV28" s="314"/>
      <c r="GYW28" s="314"/>
      <c r="GYX28" s="314"/>
      <c r="GYY28" s="314"/>
      <c r="GYZ28" s="314"/>
      <c r="GZA28" s="314"/>
      <c r="GZB28" s="314"/>
      <c r="GZC28" s="314"/>
      <c r="GZD28" s="314"/>
      <c r="GZE28" s="314"/>
      <c r="GZF28" s="314"/>
      <c r="GZG28" s="5"/>
      <c r="GZH28" s="5"/>
      <c r="GZI28" s="5"/>
      <c r="GZJ28" s="5"/>
      <c r="GZK28" s="5"/>
      <c r="GZL28" s="5"/>
      <c r="GZM28" s="5"/>
      <c r="GZN28" s="5"/>
      <c r="GZO28" s="5"/>
      <c r="GZP28" s="376"/>
      <c r="GZQ28" s="386"/>
      <c r="GZR28" s="386"/>
      <c r="GZS28" s="312"/>
      <c r="GZT28" s="383"/>
      <c r="GZU28" s="384"/>
      <c r="GZV28" s="316"/>
      <c r="GZW28" s="68"/>
      <c r="GZX28" s="291"/>
      <c r="GZY28" s="68"/>
      <c r="GZZ28" s="68"/>
      <c r="HAA28" s="68"/>
      <c r="HAB28" s="112"/>
      <c r="HAC28" s="112"/>
      <c r="HAD28" s="112"/>
      <c r="HBA28" s="5"/>
      <c r="HBB28" s="5"/>
      <c r="HBC28" s="5"/>
      <c r="HBD28" s="314"/>
      <c r="HBE28" s="314"/>
      <c r="HBF28" s="314"/>
      <c r="HBG28" s="314"/>
      <c r="HBH28" s="314"/>
      <c r="HBI28" s="314"/>
      <c r="HBJ28" s="314"/>
      <c r="HBK28" s="314"/>
      <c r="HBL28" s="314"/>
      <c r="HBM28" s="314"/>
      <c r="HBN28" s="314"/>
      <c r="HBO28" s="5"/>
      <c r="HBP28" s="5"/>
      <c r="HBQ28" s="5"/>
      <c r="HBR28" s="5"/>
      <c r="HBS28" s="5"/>
      <c r="HBT28" s="5"/>
      <c r="HBU28" s="5"/>
      <c r="HBV28" s="5"/>
      <c r="HBW28" s="5"/>
      <c r="HBX28" s="376"/>
      <c r="HBY28" s="386"/>
      <c r="HBZ28" s="386"/>
      <c r="HCA28" s="312"/>
      <c r="HCB28" s="383"/>
      <c r="HCC28" s="384"/>
      <c r="HCD28" s="316"/>
      <c r="HCE28" s="68"/>
      <c r="HCF28" s="291"/>
      <c r="HCG28" s="68"/>
      <c r="HCH28" s="68"/>
      <c r="HCI28" s="68"/>
      <c r="HCJ28" s="112"/>
      <c r="HCK28" s="112"/>
      <c r="HCL28" s="112"/>
      <c r="HDI28" s="5"/>
      <c r="HDJ28" s="5"/>
      <c r="HDK28" s="5"/>
      <c r="HDL28" s="314"/>
      <c r="HDM28" s="314"/>
      <c r="HDN28" s="314"/>
      <c r="HDO28" s="314"/>
      <c r="HDP28" s="314"/>
      <c r="HDQ28" s="314"/>
      <c r="HDR28" s="314"/>
      <c r="HDS28" s="314"/>
      <c r="HDT28" s="314"/>
      <c r="HDU28" s="314"/>
      <c r="HDV28" s="314"/>
      <c r="HDW28" s="5"/>
      <c r="HDX28" s="5"/>
      <c r="HDY28" s="5"/>
      <c r="HDZ28" s="5"/>
      <c r="HEA28" s="5"/>
      <c r="HEB28" s="5"/>
      <c r="HEC28" s="5"/>
      <c r="HED28" s="5"/>
      <c r="HEE28" s="5"/>
      <c r="HEF28" s="376"/>
      <c r="HEG28" s="386"/>
      <c r="HEH28" s="386"/>
      <c r="HEI28" s="312"/>
      <c r="HEJ28" s="383"/>
      <c r="HEK28" s="384"/>
      <c r="HEL28" s="316"/>
      <c r="HEM28" s="68"/>
      <c r="HEN28" s="291"/>
      <c r="HEO28" s="68"/>
      <c r="HEP28" s="68"/>
      <c r="HEQ28" s="68"/>
      <c r="HER28" s="112"/>
      <c r="HES28" s="112"/>
      <c r="HET28" s="112"/>
      <c r="HFQ28" s="5"/>
      <c r="HFR28" s="5"/>
      <c r="HFS28" s="5"/>
      <c r="HFT28" s="314"/>
      <c r="HFU28" s="314"/>
      <c r="HFV28" s="314"/>
      <c r="HFW28" s="314"/>
      <c r="HFX28" s="314"/>
      <c r="HFY28" s="314"/>
      <c r="HFZ28" s="314"/>
      <c r="HGA28" s="314"/>
      <c r="HGB28" s="314"/>
      <c r="HGC28" s="314"/>
      <c r="HGD28" s="314"/>
      <c r="HGE28" s="5"/>
      <c r="HGF28" s="5"/>
      <c r="HGG28" s="5"/>
      <c r="HGH28" s="5"/>
      <c r="HGI28" s="5"/>
      <c r="HGJ28" s="5"/>
      <c r="HGK28" s="5"/>
      <c r="HGL28" s="5"/>
      <c r="HGM28" s="5"/>
      <c r="HGN28" s="376"/>
      <c r="HGO28" s="386"/>
      <c r="HGP28" s="386"/>
      <c r="HGQ28" s="312"/>
      <c r="HGR28" s="383"/>
      <c r="HGS28" s="384"/>
      <c r="HGT28" s="316"/>
      <c r="HGU28" s="68"/>
      <c r="HGV28" s="291"/>
      <c r="HGW28" s="68"/>
      <c r="HGX28" s="68"/>
      <c r="HGY28" s="68"/>
      <c r="HGZ28" s="112"/>
      <c r="HHA28" s="112"/>
      <c r="HHB28" s="112"/>
      <c r="HHY28" s="5"/>
      <c r="HHZ28" s="5"/>
      <c r="HIA28" s="5"/>
      <c r="HIB28" s="314"/>
      <c r="HIC28" s="314"/>
      <c r="HID28" s="314"/>
      <c r="HIE28" s="314"/>
      <c r="HIF28" s="314"/>
      <c r="HIG28" s="314"/>
      <c r="HIH28" s="314"/>
      <c r="HII28" s="314"/>
      <c r="HIJ28" s="314"/>
      <c r="HIK28" s="314"/>
      <c r="HIL28" s="314"/>
      <c r="HIM28" s="5"/>
      <c r="HIN28" s="5"/>
      <c r="HIO28" s="5"/>
      <c r="HIP28" s="5"/>
      <c r="HIQ28" s="5"/>
      <c r="HIR28" s="5"/>
      <c r="HIS28" s="5"/>
      <c r="HIT28" s="5"/>
      <c r="HIU28" s="5"/>
      <c r="HIV28" s="376"/>
      <c r="HIW28" s="386"/>
      <c r="HIX28" s="386"/>
      <c r="HIY28" s="312"/>
      <c r="HIZ28" s="383"/>
      <c r="HJA28" s="384"/>
      <c r="HJB28" s="316"/>
      <c r="HJC28" s="68"/>
      <c r="HJD28" s="291"/>
      <c r="HJE28" s="68"/>
      <c r="HJF28" s="68"/>
      <c r="HJG28" s="68"/>
      <c r="HJH28" s="112"/>
      <c r="HJI28" s="112"/>
      <c r="HJJ28" s="112"/>
      <c r="HKG28" s="5"/>
      <c r="HKH28" s="5"/>
      <c r="HKI28" s="5"/>
      <c r="HKJ28" s="314"/>
      <c r="HKK28" s="314"/>
      <c r="HKL28" s="314"/>
      <c r="HKM28" s="314"/>
      <c r="HKN28" s="314"/>
      <c r="HKO28" s="314"/>
      <c r="HKP28" s="314"/>
      <c r="HKQ28" s="314"/>
      <c r="HKR28" s="314"/>
      <c r="HKS28" s="314"/>
      <c r="HKT28" s="314"/>
      <c r="HKU28" s="5"/>
      <c r="HKV28" s="5"/>
      <c r="HKW28" s="5"/>
      <c r="HKX28" s="5"/>
      <c r="HKY28" s="5"/>
      <c r="HKZ28" s="5"/>
      <c r="HLA28" s="5"/>
      <c r="HLB28" s="5"/>
      <c r="HLC28" s="5"/>
      <c r="HLD28" s="376"/>
      <c r="HLE28" s="386"/>
      <c r="HLF28" s="386"/>
      <c r="HLG28" s="312"/>
      <c r="HLH28" s="383"/>
      <c r="HLI28" s="384"/>
      <c r="HLJ28" s="316"/>
      <c r="HLK28" s="68"/>
      <c r="HLL28" s="291"/>
      <c r="HLM28" s="68"/>
      <c r="HLN28" s="68"/>
      <c r="HLO28" s="68"/>
      <c r="HLP28" s="112"/>
      <c r="HLQ28" s="112"/>
      <c r="HLR28" s="112"/>
      <c r="HMO28" s="5"/>
      <c r="HMP28" s="5"/>
      <c r="HMQ28" s="5"/>
      <c r="HMR28" s="314"/>
      <c r="HMS28" s="314"/>
      <c r="HMT28" s="314"/>
      <c r="HMU28" s="314"/>
      <c r="HMV28" s="314"/>
      <c r="HMW28" s="314"/>
      <c r="HMX28" s="314"/>
      <c r="HMY28" s="314"/>
      <c r="HMZ28" s="314"/>
      <c r="HNA28" s="314"/>
      <c r="HNB28" s="314"/>
      <c r="HNC28" s="5"/>
      <c r="HND28" s="5"/>
      <c r="HNE28" s="5"/>
      <c r="HNF28" s="5"/>
      <c r="HNG28" s="5"/>
      <c r="HNH28" s="5"/>
      <c r="HNI28" s="5"/>
      <c r="HNJ28" s="5"/>
      <c r="HNK28" s="5"/>
      <c r="HNL28" s="376"/>
      <c r="HNM28" s="386"/>
      <c r="HNN28" s="386"/>
      <c r="HNO28" s="312"/>
      <c r="HNP28" s="383"/>
      <c r="HNQ28" s="384"/>
      <c r="HNR28" s="316"/>
      <c r="HNS28" s="68"/>
      <c r="HNT28" s="291"/>
      <c r="HNU28" s="68"/>
      <c r="HNV28" s="68"/>
      <c r="HNW28" s="68"/>
      <c r="HNX28" s="112"/>
      <c r="HNY28" s="112"/>
      <c r="HNZ28" s="112"/>
      <c r="HOW28" s="5"/>
      <c r="HOX28" s="5"/>
      <c r="HOY28" s="5"/>
      <c r="HOZ28" s="314"/>
      <c r="HPA28" s="314"/>
      <c r="HPB28" s="314"/>
      <c r="HPC28" s="314"/>
      <c r="HPD28" s="314"/>
      <c r="HPE28" s="314"/>
      <c r="HPF28" s="314"/>
      <c r="HPG28" s="314"/>
      <c r="HPH28" s="314"/>
      <c r="HPI28" s="314"/>
      <c r="HPJ28" s="314"/>
      <c r="HPK28" s="5"/>
      <c r="HPL28" s="5"/>
      <c r="HPM28" s="5"/>
      <c r="HPN28" s="5"/>
      <c r="HPO28" s="5"/>
      <c r="HPP28" s="5"/>
      <c r="HPQ28" s="5"/>
      <c r="HPR28" s="5"/>
      <c r="HPS28" s="5"/>
      <c r="HPT28" s="376"/>
      <c r="HPU28" s="386"/>
      <c r="HPV28" s="386"/>
      <c r="HPW28" s="312"/>
      <c r="HPX28" s="383"/>
      <c r="HPY28" s="384"/>
      <c r="HPZ28" s="316"/>
      <c r="HQA28" s="68"/>
      <c r="HQB28" s="291"/>
      <c r="HQC28" s="68"/>
      <c r="HQD28" s="68"/>
      <c r="HQE28" s="68"/>
      <c r="HQF28" s="112"/>
      <c r="HQG28" s="112"/>
      <c r="HQH28" s="112"/>
      <c r="HRE28" s="5"/>
      <c r="HRF28" s="5"/>
      <c r="HRG28" s="5"/>
      <c r="HRH28" s="314"/>
      <c r="HRI28" s="314"/>
      <c r="HRJ28" s="314"/>
      <c r="HRK28" s="314"/>
      <c r="HRL28" s="314"/>
      <c r="HRM28" s="314"/>
      <c r="HRN28" s="314"/>
      <c r="HRO28" s="314"/>
      <c r="HRP28" s="314"/>
      <c r="HRQ28" s="314"/>
      <c r="HRR28" s="314"/>
      <c r="HRS28" s="5"/>
      <c r="HRT28" s="5"/>
      <c r="HRU28" s="5"/>
      <c r="HRV28" s="5"/>
      <c r="HRW28" s="5"/>
      <c r="HRX28" s="5"/>
      <c r="HRY28" s="5"/>
      <c r="HRZ28" s="5"/>
      <c r="HSA28" s="5"/>
      <c r="HSB28" s="376"/>
      <c r="HSC28" s="386"/>
      <c r="HSD28" s="386"/>
      <c r="HSE28" s="312"/>
      <c r="HSF28" s="383"/>
      <c r="HSG28" s="384"/>
      <c r="HSH28" s="316"/>
      <c r="HSI28" s="68"/>
      <c r="HSJ28" s="291"/>
      <c r="HSK28" s="68"/>
      <c r="HSL28" s="68"/>
      <c r="HSM28" s="68"/>
      <c r="HSN28" s="112"/>
      <c r="HSO28" s="112"/>
      <c r="HSP28" s="112"/>
      <c r="HTM28" s="5"/>
      <c r="HTN28" s="5"/>
      <c r="HTO28" s="5"/>
      <c r="HTP28" s="314"/>
      <c r="HTQ28" s="314"/>
      <c r="HTR28" s="314"/>
      <c r="HTS28" s="314"/>
      <c r="HTT28" s="314"/>
      <c r="HTU28" s="314"/>
      <c r="HTV28" s="314"/>
      <c r="HTW28" s="314"/>
      <c r="HTX28" s="314"/>
      <c r="HTY28" s="314"/>
      <c r="HTZ28" s="314"/>
      <c r="HUA28" s="5"/>
      <c r="HUB28" s="5"/>
      <c r="HUC28" s="5"/>
      <c r="HUD28" s="5"/>
      <c r="HUE28" s="5"/>
      <c r="HUF28" s="5"/>
      <c r="HUG28" s="5"/>
      <c r="HUH28" s="5"/>
      <c r="HUI28" s="5"/>
      <c r="HUJ28" s="376"/>
      <c r="HUK28" s="386"/>
      <c r="HUL28" s="386"/>
      <c r="HUM28" s="312"/>
      <c r="HUN28" s="383"/>
      <c r="HUO28" s="384"/>
      <c r="HUP28" s="316"/>
      <c r="HUQ28" s="68"/>
      <c r="HUR28" s="291"/>
      <c r="HUS28" s="68"/>
      <c r="HUT28" s="68"/>
      <c r="HUU28" s="68"/>
      <c r="HUV28" s="112"/>
      <c r="HUW28" s="112"/>
      <c r="HUX28" s="112"/>
      <c r="HVU28" s="5"/>
      <c r="HVV28" s="5"/>
      <c r="HVW28" s="5"/>
      <c r="HVX28" s="314"/>
      <c r="HVY28" s="314"/>
      <c r="HVZ28" s="314"/>
      <c r="HWA28" s="314"/>
      <c r="HWB28" s="314"/>
      <c r="HWC28" s="314"/>
      <c r="HWD28" s="314"/>
      <c r="HWE28" s="314"/>
      <c r="HWF28" s="314"/>
      <c r="HWG28" s="314"/>
      <c r="HWH28" s="314"/>
      <c r="HWI28" s="5"/>
      <c r="HWJ28" s="5"/>
      <c r="HWK28" s="5"/>
      <c r="HWL28" s="5"/>
      <c r="HWM28" s="5"/>
      <c r="HWN28" s="5"/>
      <c r="HWO28" s="5"/>
      <c r="HWP28" s="5"/>
      <c r="HWQ28" s="5"/>
      <c r="HWR28" s="376"/>
      <c r="HWS28" s="386"/>
      <c r="HWT28" s="386"/>
      <c r="HWU28" s="312"/>
      <c r="HWV28" s="383"/>
      <c r="HWW28" s="384"/>
      <c r="HWX28" s="316"/>
      <c r="HWY28" s="68"/>
      <c r="HWZ28" s="291"/>
      <c r="HXA28" s="68"/>
      <c r="HXB28" s="68"/>
      <c r="HXC28" s="68"/>
      <c r="HXD28" s="112"/>
      <c r="HXE28" s="112"/>
      <c r="HXF28" s="112"/>
      <c r="HYC28" s="5"/>
      <c r="HYD28" s="5"/>
      <c r="HYE28" s="5"/>
      <c r="HYF28" s="314"/>
      <c r="HYG28" s="314"/>
      <c r="HYH28" s="314"/>
      <c r="HYI28" s="314"/>
      <c r="HYJ28" s="314"/>
      <c r="HYK28" s="314"/>
      <c r="HYL28" s="314"/>
      <c r="HYM28" s="314"/>
      <c r="HYN28" s="314"/>
      <c r="HYO28" s="314"/>
      <c r="HYP28" s="314"/>
      <c r="HYQ28" s="5"/>
      <c r="HYR28" s="5"/>
      <c r="HYS28" s="5"/>
      <c r="HYT28" s="5"/>
      <c r="HYU28" s="5"/>
      <c r="HYV28" s="5"/>
      <c r="HYW28" s="5"/>
      <c r="HYX28" s="5"/>
      <c r="HYY28" s="5"/>
      <c r="HYZ28" s="376"/>
      <c r="HZA28" s="386"/>
      <c r="HZB28" s="386"/>
      <c r="HZC28" s="312"/>
      <c r="HZD28" s="383"/>
      <c r="HZE28" s="384"/>
      <c r="HZF28" s="316"/>
      <c r="HZG28" s="68"/>
      <c r="HZH28" s="291"/>
      <c r="HZI28" s="68"/>
      <c r="HZJ28" s="68"/>
      <c r="HZK28" s="68"/>
      <c r="HZL28" s="112"/>
      <c r="HZM28" s="112"/>
      <c r="HZN28" s="112"/>
      <c r="IAK28" s="5"/>
      <c r="IAL28" s="5"/>
      <c r="IAM28" s="5"/>
      <c r="IAN28" s="314"/>
      <c r="IAO28" s="314"/>
      <c r="IAP28" s="314"/>
      <c r="IAQ28" s="314"/>
      <c r="IAR28" s="314"/>
      <c r="IAS28" s="314"/>
      <c r="IAT28" s="314"/>
      <c r="IAU28" s="314"/>
      <c r="IAV28" s="314"/>
      <c r="IAW28" s="314"/>
      <c r="IAX28" s="314"/>
      <c r="IAY28" s="5"/>
      <c r="IAZ28" s="5"/>
      <c r="IBA28" s="5"/>
      <c r="IBB28" s="5"/>
      <c r="IBC28" s="5"/>
      <c r="IBD28" s="5"/>
      <c r="IBE28" s="5"/>
      <c r="IBF28" s="5"/>
      <c r="IBG28" s="5"/>
      <c r="IBH28" s="376"/>
      <c r="IBI28" s="386"/>
      <c r="IBJ28" s="386"/>
      <c r="IBK28" s="312"/>
      <c r="IBL28" s="383"/>
      <c r="IBM28" s="384"/>
      <c r="IBN28" s="316"/>
      <c r="IBO28" s="68"/>
      <c r="IBP28" s="291"/>
      <c r="IBQ28" s="68"/>
      <c r="IBR28" s="68"/>
      <c r="IBS28" s="68"/>
      <c r="IBT28" s="112"/>
      <c r="IBU28" s="112"/>
      <c r="IBV28" s="112"/>
      <c r="ICS28" s="5"/>
      <c r="ICT28" s="5"/>
      <c r="ICU28" s="5"/>
      <c r="ICV28" s="314"/>
      <c r="ICW28" s="314"/>
      <c r="ICX28" s="314"/>
      <c r="ICY28" s="314"/>
      <c r="ICZ28" s="314"/>
      <c r="IDA28" s="314"/>
      <c r="IDB28" s="314"/>
      <c r="IDC28" s="314"/>
      <c r="IDD28" s="314"/>
      <c r="IDE28" s="314"/>
      <c r="IDF28" s="314"/>
      <c r="IDG28" s="5"/>
      <c r="IDH28" s="5"/>
      <c r="IDI28" s="5"/>
      <c r="IDJ28" s="5"/>
      <c r="IDK28" s="5"/>
      <c r="IDL28" s="5"/>
      <c r="IDM28" s="5"/>
      <c r="IDN28" s="5"/>
      <c r="IDO28" s="5"/>
      <c r="IDP28" s="376"/>
      <c r="IDQ28" s="386"/>
      <c r="IDR28" s="386"/>
      <c r="IDS28" s="312"/>
      <c r="IDT28" s="383"/>
      <c r="IDU28" s="384"/>
      <c r="IDV28" s="316"/>
      <c r="IDW28" s="68"/>
      <c r="IDX28" s="291"/>
      <c r="IDY28" s="68"/>
      <c r="IDZ28" s="68"/>
      <c r="IEA28" s="68"/>
      <c r="IEB28" s="112"/>
      <c r="IEC28" s="112"/>
      <c r="IED28" s="112"/>
      <c r="IFA28" s="5"/>
      <c r="IFB28" s="5"/>
      <c r="IFC28" s="5"/>
      <c r="IFD28" s="314"/>
      <c r="IFE28" s="314"/>
      <c r="IFF28" s="314"/>
      <c r="IFG28" s="314"/>
      <c r="IFH28" s="314"/>
      <c r="IFI28" s="314"/>
      <c r="IFJ28" s="314"/>
      <c r="IFK28" s="314"/>
      <c r="IFL28" s="314"/>
      <c r="IFM28" s="314"/>
      <c r="IFN28" s="314"/>
      <c r="IFO28" s="5"/>
      <c r="IFP28" s="5"/>
      <c r="IFQ28" s="5"/>
      <c r="IFR28" s="5"/>
      <c r="IFS28" s="5"/>
      <c r="IFT28" s="5"/>
      <c r="IFU28" s="5"/>
      <c r="IFV28" s="5"/>
      <c r="IFW28" s="5"/>
      <c r="IFX28" s="376"/>
      <c r="IFY28" s="386"/>
      <c r="IFZ28" s="386"/>
      <c r="IGA28" s="312"/>
      <c r="IGB28" s="383"/>
      <c r="IGC28" s="384"/>
      <c r="IGD28" s="316"/>
      <c r="IGE28" s="68"/>
      <c r="IGF28" s="291"/>
      <c r="IGG28" s="68"/>
      <c r="IGH28" s="68"/>
      <c r="IGI28" s="68"/>
      <c r="IGJ28" s="112"/>
      <c r="IGK28" s="112"/>
      <c r="IGL28" s="112"/>
      <c r="IHI28" s="5"/>
      <c r="IHJ28" s="5"/>
      <c r="IHK28" s="5"/>
      <c r="IHL28" s="314"/>
      <c r="IHM28" s="314"/>
      <c r="IHN28" s="314"/>
      <c r="IHO28" s="314"/>
      <c r="IHP28" s="314"/>
      <c r="IHQ28" s="314"/>
      <c r="IHR28" s="314"/>
      <c r="IHS28" s="314"/>
      <c r="IHT28" s="314"/>
      <c r="IHU28" s="314"/>
      <c r="IHV28" s="314"/>
      <c r="IHW28" s="5"/>
      <c r="IHX28" s="5"/>
      <c r="IHY28" s="5"/>
      <c r="IHZ28" s="5"/>
      <c r="IIA28" s="5"/>
      <c r="IIB28" s="5"/>
      <c r="IIC28" s="5"/>
      <c r="IID28" s="5"/>
      <c r="IIE28" s="5"/>
      <c r="IIF28" s="376"/>
      <c r="IIG28" s="386"/>
      <c r="IIH28" s="386"/>
      <c r="III28" s="312"/>
      <c r="IIJ28" s="383"/>
      <c r="IIK28" s="384"/>
      <c r="IIL28" s="316"/>
      <c r="IIM28" s="68"/>
      <c r="IIN28" s="291"/>
      <c r="IIO28" s="68"/>
      <c r="IIP28" s="68"/>
      <c r="IIQ28" s="68"/>
      <c r="IIR28" s="112"/>
      <c r="IIS28" s="112"/>
      <c r="IIT28" s="112"/>
      <c r="IJQ28" s="5"/>
      <c r="IJR28" s="5"/>
      <c r="IJS28" s="5"/>
      <c r="IJT28" s="314"/>
      <c r="IJU28" s="314"/>
      <c r="IJV28" s="314"/>
      <c r="IJW28" s="314"/>
      <c r="IJX28" s="314"/>
      <c r="IJY28" s="314"/>
      <c r="IJZ28" s="314"/>
      <c r="IKA28" s="314"/>
      <c r="IKB28" s="314"/>
      <c r="IKC28" s="314"/>
      <c r="IKD28" s="314"/>
      <c r="IKE28" s="5"/>
      <c r="IKF28" s="5"/>
      <c r="IKG28" s="5"/>
      <c r="IKH28" s="5"/>
      <c r="IKI28" s="5"/>
      <c r="IKJ28" s="5"/>
      <c r="IKK28" s="5"/>
      <c r="IKL28" s="5"/>
      <c r="IKM28" s="5"/>
      <c r="IKN28" s="376"/>
      <c r="IKO28" s="386"/>
      <c r="IKP28" s="386"/>
      <c r="IKQ28" s="312"/>
      <c r="IKR28" s="383"/>
      <c r="IKS28" s="384"/>
      <c r="IKT28" s="316"/>
      <c r="IKU28" s="68"/>
      <c r="IKV28" s="291"/>
      <c r="IKW28" s="68"/>
      <c r="IKX28" s="68"/>
      <c r="IKY28" s="68"/>
      <c r="IKZ28" s="112"/>
      <c r="ILA28" s="112"/>
      <c r="ILB28" s="112"/>
      <c r="ILY28" s="5"/>
      <c r="ILZ28" s="5"/>
      <c r="IMA28" s="5"/>
      <c r="IMB28" s="314"/>
      <c r="IMC28" s="314"/>
      <c r="IMD28" s="314"/>
      <c r="IME28" s="314"/>
      <c r="IMF28" s="314"/>
      <c r="IMG28" s="314"/>
      <c r="IMH28" s="314"/>
      <c r="IMI28" s="314"/>
      <c r="IMJ28" s="314"/>
      <c r="IMK28" s="314"/>
      <c r="IML28" s="314"/>
      <c r="IMM28" s="5"/>
      <c r="IMN28" s="5"/>
      <c r="IMO28" s="5"/>
      <c r="IMP28" s="5"/>
      <c r="IMQ28" s="5"/>
      <c r="IMR28" s="5"/>
      <c r="IMS28" s="5"/>
      <c r="IMT28" s="5"/>
      <c r="IMU28" s="5"/>
      <c r="IMV28" s="376"/>
      <c r="IMW28" s="386"/>
      <c r="IMX28" s="386"/>
      <c r="IMY28" s="312"/>
      <c r="IMZ28" s="383"/>
      <c r="INA28" s="384"/>
      <c r="INB28" s="316"/>
      <c r="INC28" s="68"/>
      <c r="IND28" s="291"/>
      <c r="INE28" s="68"/>
      <c r="INF28" s="68"/>
      <c r="ING28" s="68"/>
      <c r="INH28" s="112"/>
      <c r="INI28" s="112"/>
      <c r="INJ28" s="112"/>
      <c r="IOG28" s="5"/>
      <c r="IOH28" s="5"/>
      <c r="IOI28" s="5"/>
      <c r="IOJ28" s="314"/>
      <c r="IOK28" s="314"/>
      <c r="IOL28" s="314"/>
      <c r="IOM28" s="314"/>
      <c r="ION28" s="314"/>
      <c r="IOO28" s="314"/>
      <c r="IOP28" s="314"/>
      <c r="IOQ28" s="314"/>
      <c r="IOR28" s="314"/>
      <c r="IOS28" s="314"/>
      <c r="IOT28" s="314"/>
      <c r="IOU28" s="5"/>
      <c r="IOV28" s="5"/>
      <c r="IOW28" s="5"/>
      <c r="IOX28" s="5"/>
      <c r="IOY28" s="5"/>
      <c r="IOZ28" s="5"/>
      <c r="IPA28" s="5"/>
      <c r="IPB28" s="5"/>
      <c r="IPC28" s="5"/>
      <c r="IPD28" s="376"/>
      <c r="IPE28" s="386"/>
      <c r="IPF28" s="386"/>
      <c r="IPG28" s="312"/>
      <c r="IPH28" s="383"/>
      <c r="IPI28" s="384"/>
      <c r="IPJ28" s="316"/>
      <c r="IPK28" s="68"/>
      <c r="IPL28" s="291"/>
      <c r="IPM28" s="68"/>
      <c r="IPN28" s="68"/>
      <c r="IPO28" s="68"/>
      <c r="IPP28" s="112"/>
      <c r="IPQ28" s="112"/>
      <c r="IPR28" s="112"/>
      <c r="IQO28" s="5"/>
      <c r="IQP28" s="5"/>
      <c r="IQQ28" s="5"/>
      <c r="IQR28" s="314"/>
      <c r="IQS28" s="314"/>
      <c r="IQT28" s="314"/>
      <c r="IQU28" s="314"/>
      <c r="IQV28" s="314"/>
      <c r="IQW28" s="314"/>
      <c r="IQX28" s="314"/>
      <c r="IQY28" s="314"/>
      <c r="IQZ28" s="314"/>
      <c r="IRA28" s="314"/>
      <c r="IRB28" s="314"/>
      <c r="IRC28" s="5"/>
      <c r="IRD28" s="5"/>
      <c r="IRE28" s="5"/>
      <c r="IRF28" s="5"/>
      <c r="IRG28" s="5"/>
      <c r="IRH28" s="5"/>
      <c r="IRI28" s="5"/>
      <c r="IRJ28" s="5"/>
      <c r="IRK28" s="5"/>
      <c r="IRL28" s="376"/>
      <c r="IRM28" s="386"/>
      <c r="IRN28" s="386"/>
      <c r="IRO28" s="312"/>
      <c r="IRP28" s="383"/>
      <c r="IRQ28" s="384"/>
      <c r="IRR28" s="316"/>
      <c r="IRS28" s="68"/>
      <c r="IRT28" s="291"/>
      <c r="IRU28" s="68"/>
      <c r="IRV28" s="68"/>
      <c r="IRW28" s="68"/>
      <c r="IRX28" s="112"/>
      <c r="IRY28" s="112"/>
      <c r="IRZ28" s="112"/>
      <c r="ISW28" s="5"/>
      <c r="ISX28" s="5"/>
      <c r="ISY28" s="5"/>
      <c r="ISZ28" s="314"/>
      <c r="ITA28" s="314"/>
      <c r="ITB28" s="314"/>
      <c r="ITC28" s="314"/>
      <c r="ITD28" s="314"/>
      <c r="ITE28" s="314"/>
      <c r="ITF28" s="314"/>
      <c r="ITG28" s="314"/>
      <c r="ITH28" s="314"/>
      <c r="ITI28" s="314"/>
      <c r="ITJ28" s="314"/>
      <c r="ITK28" s="5"/>
      <c r="ITL28" s="5"/>
      <c r="ITM28" s="5"/>
      <c r="ITN28" s="5"/>
      <c r="ITO28" s="5"/>
      <c r="ITP28" s="5"/>
      <c r="ITQ28" s="5"/>
      <c r="ITR28" s="5"/>
      <c r="ITS28" s="5"/>
      <c r="ITT28" s="376"/>
      <c r="ITU28" s="386"/>
      <c r="ITV28" s="386"/>
      <c r="ITW28" s="312"/>
      <c r="ITX28" s="383"/>
      <c r="ITY28" s="384"/>
      <c r="ITZ28" s="316"/>
      <c r="IUA28" s="68"/>
      <c r="IUB28" s="291"/>
      <c r="IUC28" s="68"/>
      <c r="IUD28" s="68"/>
      <c r="IUE28" s="68"/>
      <c r="IUF28" s="112"/>
      <c r="IUG28" s="112"/>
      <c r="IUH28" s="112"/>
      <c r="IVE28" s="5"/>
      <c r="IVF28" s="5"/>
      <c r="IVG28" s="5"/>
      <c r="IVH28" s="314"/>
      <c r="IVI28" s="314"/>
      <c r="IVJ28" s="314"/>
      <c r="IVK28" s="314"/>
      <c r="IVL28" s="314"/>
      <c r="IVM28" s="314"/>
      <c r="IVN28" s="314"/>
      <c r="IVO28" s="314"/>
      <c r="IVP28" s="314"/>
      <c r="IVQ28" s="314"/>
      <c r="IVR28" s="314"/>
      <c r="IVS28" s="5"/>
      <c r="IVT28" s="5"/>
      <c r="IVU28" s="5"/>
      <c r="IVV28" s="5"/>
      <c r="IVW28" s="5"/>
      <c r="IVX28" s="5"/>
      <c r="IVY28" s="5"/>
      <c r="IVZ28" s="5"/>
      <c r="IWA28" s="5"/>
      <c r="IWB28" s="376"/>
      <c r="IWC28" s="386"/>
      <c r="IWD28" s="386"/>
      <c r="IWE28" s="312"/>
      <c r="IWF28" s="383"/>
      <c r="IWG28" s="384"/>
      <c r="IWH28" s="316"/>
      <c r="IWI28" s="68"/>
      <c r="IWJ28" s="291"/>
      <c r="IWK28" s="68"/>
      <c r="IWL28" s="68"/>
      <c r="IWM28" s="68"/>
      <c r="IWN28" s="112"/>
      <c r="IWO28" s="112"/>
      <c r="IWP28" s="112"/>
      <c r="IXM28" s="5"/>
      <c r="IXN28" s="5"/>
      <c r="IXO28" s="5"/>
      <c r="IXP28" s="314"/>
      <c r="IXQ28" s="314"/>
      <c r="IXR28" s="314"/>
      <c r="IXS28" s="314"/>
      <c r="IXT28" s="314"/>
      <c r="IXU28" s="314"/>
      <c r="IXV28" s="314"/>
      <c r="IXW28" s="314"/>
      <c r="IXX28" s="314"/>
      <c r="IXY28" s="314"/>
      <c r="IXZ28" s="314"/>
      <c r="IYA28" s="5"/>
      <c r="IYB28" s="5"/>
      <c r="IYC28" s="5"/>
      <c r="IYD28" s="5"/>
      <c r="IYE28" s="5"/>
      <c r="IYF28" s="5"/>
      <c r="IYG28" s="5"/>
      <c r="IYH28" s="5"/>
      <c r="IYI28" s="5"/>
      <c r="IYJ28" s="376"/>
      <c r="IYK28" s="386"/>
      <c r="IYL28" s="386"/>
      <c r="IYM28" s="312"/>
      <c r="IYN28" s="383"/>
      <c r="IYO28" s="384"/>
      <c r="IYP28" s="316"/>
      <c r="IYQ28" s="68"/>
      <c r="IYR28" s="291"/>
      <c r="IYS28" s="68"/>
      <c r="IYT28" s="68"/>
      <c r="IYU28" s="68"/>
      <c r="IYV28" s="112"/>
      <c r="IYW28" s="112"/>
      <c r="IYX28" s="112"/>
      <c r="IZU28" s="5"/>
      <c r="IZV28" s="5"/>
      <c r="IZW28" s="5"/>
      <c r="IZX28" s="314"/>
      <c r="IZY28" s="314"/>
      <c r="IZZ28" s="314"/>
      <c r="JAA28" s="314"/>
      <c r="JAB28" s="314"/>
      <c r="JAC28" s="314"/>
      <c r="JAD28" s="314"/>
      <c r="JAE28" s="314"/>
      <c r="JAF28" s="314"/>
      <c r="JAG28" s="314"/>
      <c r="JAH28" s="314"/>
      <c r="JAI28" s="5"/>
      <c r="JAJ28" s="5"/>
      <c r="JAK28" s="5"/>
      <c r="JAL28" s="5"/>
      <c r="JAM28" s="5"/>
      <c r="JAN28" s="5"/>
      <c r="JAO28" s="5"/>
      <c r="JAP28" s="5"/>
      <c r="JAQ28" s="5"/>
      <c r="JAR28" s="376"/>
      <c r="JAS28" s="386"/>
      <c r="JAT28" s="386"/>
      <c r="JAU28" s="312"/>
      <c r="JAV28" s="383"/>
      <c r="JAW28" s="384"/>
      <c r="JAX28" s="316"/>
      <c r="JAY28" s="68"/>
      <c r="JAZ28" s="291"/>
      <c r="JBA28" s="68"/>
      <c r="JBB28" s="68"/>
      <c r="JBC28" s="68"/>
      <c r="JBD28" s="112"/>
      <c r="JBE28" s="112"/>
      <c r="JBF28" s="112"/>
      <c r="JCC28" s="5"/>
      <c r="JCD28" s="5"/>
      <c r="JCE28" s="5"/>
      <c r="JCF28" s="314"/>
      <c r="JCG28" s="314"/>
      <c r="JCH28" s="314"/>
      <c r="JCI28" s="314"/>
      <c r="JCJ28" s="314"/>
      <c r="JCK28" s="314"/>
      <c r="JCL28" s="314"/>
      <c r="JCM28" s="314"/>
      <c r="JCN28" s="314"/>
      <c r="JCO28" s="314"/>
      <c r="JCP28" s="314"/>
      <c r="JCQ28" s="5"/>
      <c r="JCR28" s="5"/>
      <c r="JCS28" s="5"/>
      <c r="JCT28" s="5"/>
      <c r="JCU28" s="5"/>
      <c r="JCV28" s="5"/>
      <c r="JCW28" s="5"/>
      <c r="JCX28" s="5"/>
      <c r="JCY28" s="5"/>
      <c r="JCZ28" s="376"/>
      <c r="JDA28" s="386"/>
      <c r="JDB28" s="386"/>
      <c r="JDC28" s="312"/>
      <c r="JDD28" s="383"/>
      <c r="JDE28" s="384"/>
      <c r="JDF28" s="316"/>
      <c r="JDG28" s="68"/>
      <c r="JDH28" s="291"/>
      <c r="JDI28" s="68"/>
      <c r="JDJ28" s="68"/>
      <c r="JDK28" s="68"/>
      <c r="JDL28" s="112"/>
      <c r="JDM28" s="112"/>
      <c r="JDN28" s="112"/>
      <c r="JEK28" s="5"/>
      <c r="JEL28" s="5"/>
      <c r="JEM28" s="5"/>
      <c r="JEN28" s="314"/>
      <c r="JEO28" s="314"/>
      <c r="JEP28" s="314"/>
      <c r="JEQ28" s="314"/>
      <c r="JER28" s="314"/>
      <c r="JES28" s="314"/>
      <c r="JET28" s="314"/>
      <c r="JEU28" s="314"/>
      <c r="JEV28" s="314"/>
      <c r="JEW28" s="314"/>
      <c r="JEX28" s="314"/>
      <c r="JEY28" s="5"/>
      <c r="JEZ28" s="5"/>
      <c r="JFA28" s="5"/>
      <c r="JFB28" s="5"/>
      <c r="JFC28" s="5"/>
      <c r="JFD28" s="5"/>
      <c r="JFE28" s="5"/>
      <c r="JFF28" s="5"/>
      <c r="JFG28" s="5"/>
      <c r="JFH28" s="376"/>
      <c r="JFI28" s="386"/>
      <c r="JFJ28" s="386"/>
      <c r="JFK28" s="312"/>
      <c r="JFL28" s="383"/>
      <c r="JFM28" s="384"/>
      <c r="JFN28" s="316"/>
      <c r="JFO28" s="68"/>
      <c r="JFP28" s="291"/>
      <c r="JFQ28" s="68"/>
      <c r="JFR28" s="68"/>
      <c r="JFS28" s="68"/>
      <c r="JFT28" s="112"/>
      <c r="JFU28" s="112"/>
      <c r="JFV28" s="112"/>
      <c r="JGS28" s="5"/>
      <c r="JGT28" s="5"/>
      <c r="JGU28" s="5"/>
      <c r="JGV28" s="314"/>
      <c r="JGW28" s="314"/>
      <c r="JGX28" s="314"/>
      <c r="JGY28" s="314"/>
      <c r="JGZ28" s="314"/>
      <c r="JHA28" s="314"/>
      <c r="JHB28" s="314"/>
      <c r="JHC28" s="314"/>
      <c r="JHD28" s="314"/>
      <c r="JHE28" s="314"/>
      <c r="JHF28" s="314"/>
      <c r="JHG28" s="5"/>
      <c r="JHH28" s="5"/>
      <c r="JHI28" s="5"/>
      <c r="JHJ28" s="5"/>
      <c r="JHK28" s="5"/>
      <c r="JHL28" s="5"/>
      <c r="JHM28" s="5"/>
      <c r="JHN28" s="5"/>
      <c r="JHO28" s="5"/>
      <c r="JHP28" s="376"/>
      <c r="JHQ28" s="386"/>
      <c r="JHR28" s="386"/>
      <c r="JHS28" s="312"/>
      <c r="JHT28" s="383"/>
      <c r="JHU28" s="384"/>
      <c r="JHV28" s="316"/>
      <c r="JHW28" s="68"/>
      <c r="JHX28" s="291"/>
      <c r="JHY28" s="68"/>
      <c r="JHZ28" s="68"/>
      <c r="JIA28" s="68"/>
      <c r="JIB28" s="112"/>
      <c r="JIC28" s="112"/>
      <c r="JID28" s="112"/>
      <c r="JJA28" s="5"/>
      <c r="JJB28" s="5"/>
      <c r="JJC28" s="5"/>
      <c r="JJD28" s="314"/>
      <c r="JJE28" s="314"/>
      <c r="JJF28" s="314"/>
      <c r="JJG28" s="314"/>
      <c r="JJH28" s="314"/>
      <c r="JJI28" s="314"/>
      <c r="JJJ28" s="314"/>
      <c r="JJK28" s="314"/>
      <c r="JJL28" s="314"/>
      <c r="JJM28" s="314"/>
      <c r="JJN28" s="314"/>
      <c r="JJO28" s="5"/>
      <c r="JJP28" s="5"/>
      <c r="JJQ28" s="5"/>
      <c r="JJR28" s="5"/>
      <c r="JJS28" s="5"/>
      <c r="JJT28" s="5"/>
      <c r="JJU28" s="5"/>
      <c r="JJV28" s="5"/>
      <c r="JJW28" s="5"/>
      <c r="JJX28" s="376"/>
      <c r="JJY28" s="386"/>
      <c r="JJZ28" s="386"/>
      <c r="JKA28" s="312"/>
      <c r="JKB28" s="383"/>
      <c r="JKC28" s="384"/>
      <c r="JKD28" s="316"/>
      <c r="JKE28" s="68"/>
      <c r="JKF28" s="291"/>
      <c r="JKG28" s="68"/>
      <c r="JKH28" s="68"/>
      <c r="JKI28" s="68"/>
      <c r="JKJ28" s="112"/>
      <c r="JKK28" s="112"/>
      <c r="JKL28" s="112"/>
      <c r="JLI28" s="5"/>
      <c r="JLJ28" s="5"/>
      <c r="JLK28" s="5"/>
      <c r="JLL28" s="314"/>
      <c r="JLM28" s="314"/>
      <c r="JLN28" s="314"/>
      <c r="JLO28" s="314"/>
      <c r="JLP28" s="314"/>
      <c r="JLQ28" s="314"/>
      <c r="JLR28" s="314"/>
      <c r="JLS28" s="314"/>
      <c r="JLT28" s="314"/>
      <c r="JLU28" s="314"/>
      <c r="JLV28" s="314"/>
      <c r="JLW28" s="5"/>
      <c r="JLX28" s="5"/>
      <c r="JLY28" s="5"/>
      <c r="JLZ28" s="5"/>
      <c r="JMA28" s="5"/>
      <c r="JMB28" s="5"/>
      <c r="JMC28" s="5"/>
      <c r="JMD28" s="5"/>
      <c r="JME28" s="5"/>
      <c r="JMF28" s="376"/>
      <c r="JMG28" s="386"/>
      <c r="JMH28" s="386"/>
      <c r="JMI28" s="312"/>
      <c r="JMJ28" s="383"/>
      <c r="JMK28" s="384"/>
      <c r="JML28" s="316"/>
      <c r="JMM28" s="68"/>
      <c r="JMN28" s="291"/>
      <c r="JMO28" s="68"/>
      <c r="JMP28" s="68"/>
      <c r="JMQ28" s="68"/>
      <c r="JMR28" s="112"/>
      <c r="JMS28" s="112"/>
      <c r="JMT28" s="112"/>
      <c r="JNQ28" s="5"/>
      <c r="JNR28" s="5"/>
      <c r="JNS28" s="5"/>
      <c r="JNT28" s="314"/>
      <c r="JNU28" s="314"/>
      <c r="JNV28" s="314"/>
      <c r="JNW28" s="314"/>
      <c r="JNX28" s="314"/>
      <c r="JNY28" s="314"/>
      <c r="JNZ28" s="314"/>
      <c r="JOA28" s="314"/>
      <c r="JOB28" s="314"/>
      <c r="JOC28" s="314"/>
      <c r="JOD28" s="314"/>
      <c r="JOE28" s="5"/>
      <c r="JOF28" s="5"/>
      <c r="JOG28" s="5"/>
      <c r="JOH28" s="5"/>
      <c r="JOI28" s="5"/>
      <c r="JOJ28" s="5"/>
      <c r="JOK28" s="5"/>
      <c r="JOL28" s="5"/>
      <c r="JOM28" s="5"/>
      <c r="JON28" s="376"/>
      <c r="JOO28" s="386"/>
      <c r="JOP28" s="386"/>
      <c r="JOQ28" s="312"/>
      <c r="JOR28" s="383"/>
      <c r="JOS28" s="384"/>
      <c r="JOT28" s="316"/>
      <c r="JOU28" s="68"/>
      <c r="JOV28" s="291"/>
      <c r="JOW28" s="68"/>
      <c r="JOX28" s="68"/>
      <c r="JOY28" s="68"/>
      <c r="JOZ28" s="112"/>
      <c r="JPA28" s="112"/>
      <c r="JPB28" s="112"/>
      <c r="JPY28" s="5"/>
      <c r="JPZ28" s="5"/>
      <c r="JQA28" s="5"/>
      <c r="JQB28" s="314"/>
      <c r="JQC28" s="314"/>
      <c r="JQD28" s="314"/>
      <c r="JQE28" s="314"/>
      <c r="JQF28" s="314"/>
      <c r="JQG28" s="314"/>
      <c r="JQH28" s="314"/>
      <c r="JQI28" s="314"/>
      <c r="JQJ28" s="314"/>
      <c r="JQK28" s="314"/>
      <c r="JQL28" s="314"/>
      <c r="JQM28" s="5"/>
      <c r="JQN28" s="5"/>
      <c r="JQO28" s="5"/>
      <c r="JQP28" s="5"/>
      <c r="JQQ28" s="5"/>
      <c r="JQR28" s="5"/>
      <c r="JQS28" s="5"/>
      <c r="JQT28" s="5"/>
      <c r="JQU28" s="5"/>
      <c r="JQV28" s="376"/>
      <c r="JQW28" s="386"/>
      <c r="JQX28" s="386"/>
      <c r="JQY28" s="312"/>
      <c r="JQZ28" s="383"/>
      <c r="JRA28" s="384"/>
      <c r="JRB28" s="316"/>
      <c r="JRC28" s="68"/>
      <c r="JRD28" s="291"/>
      <c r="JRE28" s="68"/>
      <c r="JRF28" s="68"/>
      <c r="JRG28" s="68"/>
      <c r="JRH28" s="112"/>
      <c r="JRI28" s="112"/>
      <c r="JRJ28" s="112"/>
      <c r="JSG28" s="5"/>
      <c r="JSH28" s="5"/>
      <c r="JSI28" s="5"/>
      <c r="JSJ28" s="314"/>
      <c r="JSK28" s="314"/>
      <c r="JSL28" s="314"/>
      <c r="JSM28" s="314"/>
      <c r="JSN28" s="314"/>
      <c r="JSO28" s="314"/>
      <c r="JSP28" s="314"/>
      <c r="JSQ28" s="314"/>
      <c r="JSR28" s="314"/>
      <c r="JSS28" s="314"/>
      <c r="JST28" s="314"/>
      <c r="JSU28" s="5"/>
      <c r="JSV28" s="5"/>
      <c r="JSW28" s="5"/>
      <c r="JSX28" s="5"/>
      <c r="JSY28" s="5"/>
      <c r="JSZ28" s="5"/>
      <c r="JTA28" s="5"/>
      <c r="JTB28" s="5"/>
      <c r="JTC28" s="5"/>
      <c r="JTD28" s="376"/>
      <c r="JTE28" s="386"/>
      <c r="JTF28" s="386"/>
      <c r="JTG28" s="312"/>
      <c r="JTH28" s="383"/>
      <c r="JTI28" s="384"/>
      <c r="JTJ28" s="316"/>
      <c r="JTK28" s="68"/>
      <c r="JTL28" s="291"/>
      <c r="JTM28" s="68"/>
      <c r="JTN28" s="68"/>
      <c r="JTO28" s="68"/>
      <c r="JTP28" s="112"/>
      <c r="JTQ28" s="112"/>
      <c r="JTR28" s="112"/>
      <c r="JUO28" s="5"/>
      <c r="JUP28" s="5"/>
      <c r="JUQ28" s="5"/>
      <c r="JUR28" s="314"/>
      <c r="JUS28" s="314"/>
      <c r="JUT28" s="314"/>
      <c r="JUU28" s="314"/>
      <c r="JUV28" s="314"/>
      <c r="JUW28" s="314"/>
      <c r="JUX28" s="314"/>
      <c r="JUY28" s="314"/>
      <c r="JUZ28" s="314"/>
      <c r="JVA28" s="314"/>
      <c r="JVB28" s="314"/>
      <c r="JVC28" s="5"/>
      <c r="JVD28" s="5"/>
      <c r="JVE28" s="5"/>
      <c r="JVF28" s="5"/>
      <c r="JVG28" s="5"/>
      <c r="JVH28" s="5"/>
      <c r="JVI28" s="5"/>
      <c r="JVJ28" s="5"/>
      <c r="JVK28" s="5"/>
      <c r="JVL28" s="376"/>
      <c r="JVM28" s="386"/>
      <c r="JVN28" s="386"/>
      <c r="JVO28" s="312"/>
      <c r="JVP28" s="383"/>
      <c r="JVQ28" s="384"/>
      <c r="JVR28" s="316"/>
      <c r="JVS28" s="68"/>
      <c r="JVT28" s="291"/>
      <c r="JVU28" s="68"/>
      <c r="JVV28" s="68"/>
      <c r="JVW28" s="68"/>
      <c r="JVX28" s="112"/>
      <c r="JVY28" s="112"/>
      <c r="JVZ28" s="112"/>
      <c r="JWW28" s="5"/>
      <c r="JWX28" s="5"/>
      <c r="JWY28" s="5"/>
      <c r="JWZ28" s="314"/>
      <c r="JXA28" s="314"/>
      <c r="JXB28" s="314"/>
      <c r="JXC28" s="314"/>
      <c r="JXD28" s="314"/>
      <c r="JXE28" s="314"/>
      <c r="JXF28" s="314"/>
      <c r="JXG28" s="314"/>
      <c r="JXH28" s="314"/>
      <c r="JXI28" s="314"/>
      <c r="JXJ28" s="314"/>
      <c r="JXK28" s="5"/>
      <c r="JXL28" s="5"/>
      <c r="JXM28" s="5"/>
      <c r="JXN28" s="5"/>
      <c r="JXO28" s="5"/>
      <c r="JXP28" s="5"/>
      <c r="JXQ28" s="5"/>
      <c r="JXR28" s="5"/>
      <c r="JXS28" s="5"/>
      <c r="JXT28" s="376"/>
      <c r="JXU28" s="386"/>
      <c r="JXV28" s="386"/>
      <c r="JXW28" s="312"/>
      <c r="JXX28" s="383"/>
      <c r="JXY28" s="384"/>
      <c r="JXZ28" s="316"/>
      <c r="JYA28" s="68"/>
      <c r="JYB28" s="291"/>
      <c r="JYC28" s="68"/>
      <c r="JYD28" s="68"/>
      <c r="JYE28" s="68"/>
      <c r="JYF28" s="112"/>
      <c r="JYG28" s="112"/>
      <c r="JYH28" s="112"/>
      <c r="JZE28" s="5"/>
      <c r="JZF28" s="5"/>
      <c r="JZG28" s="5"/>
      <c r="JZH28" s="314"/>
      <c r="JZI28" s="314"/>
      <c r="JZJ28" s="314"/>
      <c r="JZK28" s="314"/>
      <c r="JZL28" s="314"/>
      <c r="JZM28" s="314"/>
      <c r="JZN28" s="314"/>
      <c r="JZO28" s="314"/>
      <c r="JZP28" s="314"/>
      <c r="JZQ28" s="314"/>
      <c r="JZR28" s="314"/>
      <c r="JZS28" s="5"/>
      <c r="JZT28" s="5"/>
      <c r="JZU28" s="5"/>
      <c r="JZV28" s="5"/>
      <c r="JZW28" s="5"/>
      <c r="JZX28" s="5"/>
      <c r="JZY28" s="5"/>
      <c r="JZZ28" s="5"/>
      <c r="KAA28" s="5"/>
      <c r="KAB28" s="376"/>
      <c r="KAC28" s="386"/>
      <c r="KAD28" s="386"/>
      <c r="KAE28" s="312"/>
      <c r="KAF28" s="383"/>
      <c r="KAG28" s="384"/>
      <c r="KAH28" s="316"/>
      <c r="KAI28" s="68"/>
      <c r="KAJ28" s="291"/>
      <c r="KAK28" s="68"/>
      <c r="KAL28" s="68"/>
      <c r="KAM28" s="68"/>
      <c r="KAN28" s="112"/>
      <c r="KAO28" s="112"/>
      <c r="KAP28" s="112"/>
      <c r="KBM28" s="5"/>
      <c r="KBN28" s="5"/>
      <c r="KBO28" s="5"/>
      <c r="KBP28" s="314"/>
      <c r="KBQ28" s="314"/>
      <c r="KBR28" s="314"/>
      <c r="KBS28" s="314"/>
      <c r="KBT28" s="314"/>
      <c r="KBU28" s="314"/>
      <c r="KBV28" s="314"/>
      <c r="KBW28" s="314"/>
      <c r="KBX28" s="314"/>
      <c r="KBY28" s="314"/>
      <c r="KBZ28" s="314"/>
      <c r="KCA28" s="5"/>
      <c r="KCB28" s="5"/>
      <c r="KCC28" s="5"/>
      <c r="KCD28" s="5"/>
      <c r="KCE28" s="5"/>
      <c r="KCF28" s="5"/>
      <c r="KCG28" s="5"/>
      <c r="KCH28" s="5"/>
      <c r="KCI28" s="5"/>
      <c r="KCJ28" s="376"/>
      <c r="KCK28" s="386"/>
      <c r="KCL28" s="386"/>
      <c r="KCM28" s="312"/>
      <c r="KCN28" s="383"/>
      <c r="KCO28" s="384"/>
      <c r="KCP28" s="316"/>
      <c r="KCQ28" s="68"/>
      <c r="KCR28" s="291"/>
      <c r="KCS28" s="68"/>
      <c r="KCT28" s="68"/>
      <c r="KCU28" s="68"/>
      <c r="KCV28" s="112"/>
      <c r="KCW28" s="112"/>
      <c r="KCX28" s="112"/>
      <c r="KDU28" s="5"/>
      <c r="KDV28" s="5"/>
      <c r="KDW28" s="5"/>
      <c r="KDX28" s="314"/>
      <c r="KDY28" s="314"/>
      <c r="KDZ28" s="314"/>
      <c r="KEA28" s="314"/>
      <c r="KEB28" s="314"/>
      <c r="KEC28" s="314"/>
      <c r="KED28" s="314"/>
      <c r="KEE28" s="314"/>
      <c r="KEF28" s="314"/>
      <c r="KEG28" s="314"/>
      <c r="KEH28" s="314"/>
      <c r="KEI28" s="5"/>
      <c r="KEJ28" s="5"/>
      <c r="KEK28" s="5"/>
      <c r="KEL28" s="5"/>
      <c r="KEM28" s="5"/>
      <c r="KEN28" s="5"/>
      <c r="KEO28" s="5"/>
      <c r="KEP28" s="5"/>
      <c r="KEQ28" s="5"/>
      <c r="KER28" s="376"/>
      <c r="KES28" s="386"/>
      <c r="KET28" s="386"/>
      <c r="KEU28" s="312"/>
      <c r="KEV28" s="383"/>
      <c r="KEW28" s="384"/>
      <c r="KEX28" s="316"/>
      <c r="KEY28" s="68"/>
      <c r="KEZ28" s="291"/>
      <c r="KFA28" s="68"/>
      <c r="KFB28" s="68"/>
      <c r="KFC28" s="68"/>
      <c r="KFD28" s="112"/>
      <c r="KFE28" s="112"/>
      <c r="KFF28" s="112"/>
      <c r="KGC28" s="5"/>
      <c r="KGD28" s="5"/>
      <c r="KGE28" s="5"/>
      <c r="KGF28" s="314"/>
      <c r="KGG28" s="314"/>
      <c r="KGH28" s="314"/>
      <c r="KGI28" s="314"/>
      <c r="KGJ28" s="314"/>
      <c r="KGK28" s="314"/>
      <c r="KGL28" s="314"/>
      <c r="KGM28" s="314"/>
      <c r="KGN28" s="314"/>
      <c r="KGO28" s="314"/>
      <c r="KGP28" s="314"/>
      <c r="KGQ28" s="5"/>
      <c r="KGR28" s="5"/>
      <c r="KGS28" s="5"/>
      <c r="KGT28" s="5"/>
      <c r="KGU28" s="5"/>
      <c r="KGV28" s="5"/>
      <c r="KGW28" s="5"/>
      <c r="KGX28" s="5"/>
      <c r="KGY28" s="5"/>
      <c r="KGZ28" s="376"/>
      <c r="KHA28" s="386"/>
      <c r="KHB28" s="386"/>
      <c r="KHC28" s="312"/>
      <c r="KHD28" s="383"/>
      <c r="KHE28" s="384"/>
      <c r="KHF28" s="316"/>
      <c r="KHG28" s="68"/>
      <c r="KHH28" s="291"/>
      <c r="KHI28" s="68"/>
      <c r="KHJ28" s="68"/>
      <c r="KHK28" s="68"/>
      <c r="KHL28" s="112"/>
      <c r="KHM28" s="112"/>
      <c r="KHN28" s="112"/>
      <c r="KIK28" s="5"/>
      <c r="KIL28" s="5"/>
      <c r="KIM28" s="5"/>
      <c r="KIN28" s="314"/>
      <c r="KIO28" s="314"/>
      <c r="KIP28" s="314"/>
      <c r="KIQ28" s="314"/>
      <c r="KIR28" s="314"/>
      <c r="KIS28" s="314"/>
      <c r="KIT28" s="314"/>
      <c r="KIU28" s="314"/>
      <c r="KIV28" s="314"/>
      <c r="KIW28" s="314"/>
      <c r="KIX28" s="314"/>
      <c r="KIY28" s="5"/>
      <c r="KIZ28" s="5"/>
      <c r="KJA28" s="5"/>
      <c r="KJB28" s="5"/>
      <c r="KJC28" s="5"/>
      <c r="KJD28" s="5"/>
      <c r="KJE28" s="5"/>
      <c r="KJF28" s="5"/>
      <c r="KJG28" s="5"/>
      <c r="KJH28" s="376"/>
      <c r="KJI28" s="386"/>
      <c r="KJJ28" s="386"/>
      <c r="KJK28" s="312"/>
      <c r="KJL28" s="383"/>
      <c r="KJM28" s="384"/>
      <c r="KJN28" s="316"/>
      <c r="KJO28" s="68"/>
      <c r="KJP28" s="291"/>
      <c r="KJQ28" s="68"/>
      <c r="KJR28" s="68"/>
      <c r="KJS28" s="68"/>
      <c r="KJT28" s="112"/>
      <c r="KJU28" s="112"/>
      <c r="KJV28" s="112"/>
      <c r="KKS28" s="5"/>
      <c r="KKT28" s="5"/>
      <c r="KKU28" s="5"/>
      <c r="KKV28" s="314"/>
      <c r="KKW28" s="314"/>
      <c r="KKX28" s="314"/>
      <c r="KKY28" s="314"/>
      <c r="KKZ28" s="314"/>
      <c r="KLA28" s="314"/>
      <c r="KLB28" s="314"/>
      <c r="KLC28" s="314"/>
      <c r="KLD28" s="314"/>
      <c r="KLE28" s="314"/>
      <c r="KLF28" s="314"/>
      <c r="KLG28" s="5"/>
      <c r="KLH28" s="5"/>
      <c r="KLI28" s="5"/>
      <c r="KLJ28" s="5"/>
      <c r="KLK28" s="5"/>
      <c r="KLL28" s="5"/>
      <c r="KLM28" s="5"/>
      <c r="KLN28" s="5"/>
      <c r="KLO28" s="5"/>
      <c r="KLP28" s="376"/>
      <c r="KLQ28" s="386"/>
      <c r="KLR28" s="386"/>
      <c r="KLS28" s="312"/>
      <c r="KLT28" s="383"/>
      <c r="KLU28" s="384"/>
      <c r="KLV28" s="316"/>
      <c r="KLW28" s="68"/>
      <c r="KLX28" s="291"/>
      <c r="KLY28" s="68"/>
      <c r="KLZ28" s="68"/>
      <c r="KMA28" s="68"/>
      <c r="KMB28" s="112"/>
      <c r="KMC28" s="112"/>
      <c r="KMD28" s="112"/>
      <c r="KNA28" s="5"/>
      <c r="KNB28" s="5"/>
      <c r="KNC28" s="5"/>
      <c r="KND28" s="314"/>
      <c r="KNE28" s="314"/>
      <c r="KNF28" s="314"/>
      <c r="KNG28" s="314"/>
      <c r="KNH28" s="314"/>
      <c r="KNI28" s="314"/>
      <c r="KNJ28" s="314"/>
      <c r="KNK28" s="314"/>
      <c r="KNL28" s="314"/>
      <c r="KNM28" s="314"/>
      <c r="KNN28" s="314"/>
      <c r="KNO28" s="5"/>
      <c r="KNP28" s="5"/>
      <c r="KNQ28" s="5"/>
      <c r="KNR28" s="5"/>
      <c r="KNS28" s="5"/>
      <c r="KNT28" s="5"/>
      <c r="KNU28" s="5"/>
      <c r="KNV28" s="5"/>
      <c r="KNW28" s="5"/>
      <c r="KNX28" s="376"/>
      <c r="KNY28" s="386"/>
      <c r="KNZ28" s="386"/>
      <c r="KOA28" s="312"/>
      <c r="KOB28" s="383"/>
      <c r="KOC28" s="384"/>
      <c r="KOD28" s="316"/>
      <c r="KOE28" s="68"/>
      <c r="KOF28" s="291"/>
      <c r="KOG28" s="68"/>
      <c r="KOH28" s="68"/>
      <c r="KOI28" s="68"/>
      <c r="KOJ28" s="112"/>
      <c r="KOK28" s="112"/>
      <c r="KOL28" s="112"/>
      <c r="KPI28" s="5"/>
      <c r="KPJ28" s="5"/>
      <c r="KPK28" s="5"/>
      <c r="KPL28" s="314"/>
      <c r="KPM28" s="314"/>
      <c r="KPN28" s="314"/>
      <c r="KPO28" s="314"/>
      <c r="KPP28" s="314"/>
      <c r="KPQ28" s="314"/>
      <c r="KPR28" s="314"/>
      <c r="KPS28" s="314"/>
      <c r="KPT28" s="314"/>
      <c r="KPU28" s="314"/>
      <c r="KPV28" s="314"/>
      <c r="KPW28" s="5"/>
      <c r="KPX28" s="5"/>
      <c r="KPY28" s="5"/>
      <c r="KPZ28" s="5"/>
      <c r="KQA28" s="5"/>
      <c r="KQB28" s="5"/>
      <c r="KQC28" s="5"/>
      <c r="KQD28" s="5"/>
      <c r="KQE28" s="5"/>
      <c r="KQF28" s="376"/>
      <c r="KQG28" s="386"/>
      <c r="KQH28" s="386"/>
      <c r="KQI28" s="312"/>
      <c r="KQJ28" s="383"/>
      <c r="KQK28" s="384"/>
      <c r="KQL28" s="316"/>
      <c r="KQM28" s="68"/>
      <c r="KQN28" s="291"/>
      <c r="KQO28" s="68"/>
      <c r="KQP28" s="68"/>
      <c r="KQQ28" s="68"/>
      <c r="KQR28" s="112"/>
      <c r="KQS28" s="112"/>
      <c r="KQT28" s="112"/>
      <c r="KRQ28" s="5"/>
      <c r="KRR28" s="5"/>
      <c r="KRS28" s="5"/>
      <c r="KRT28" s="314"/>
      <c r="KRU28" s="314"/>
      <c r="KRV28" s="314"/>
      <c r="KRW28" s="314"/>
      <c r="KRX28" s="314"/>
      <c r="KRY28" s="314"/>
      <c r="KRZ28" s="314"/>
      <c r="KSA28" s="314"/>
      <c r="KSB28" s="314"/>
      <c r="KSC28" s="314"/>
      <c r="KSD28" s="314"/>
      <c r="KSE28" s="5"/>
      <c r="KSF28" s="5"/>
      <c r="KSG28" s="5"/>
      <c r="KSH28" s="5"/>
      <c r="KSI28" s="5"/>
      <c r="KSJ28" s="5"/>
      <c r="KSK28" s="5"/>
      <c r="KSL28" s="5"/>
      <c r="KSM28" s="5"/>
      <c r="KSN28" s="376"/>
      <c r="KSO28" s="386"/>
      <c r="KSP28" s="386"/>
      <c r="KSQ28" s="312"/>
      <c r="KSR28" s="383"/>
      <c r="KSS28" s="384"/>
      <c r="KST28" s="316"/>
      <c r="KSU28" s="68"/>
      <c r="KSV28" s="291"/>
      <c r="KSW28" s="68"/>
      <c r="KSX28" s="68"/>
      <c r="KSY28" s="68"/>
      <c r="KSZ28" s="112"/>
      <c r="KTA28" s="112"/>
      <c r="KTB28" s="112"/>
      <c r="KTY28" s="5"/>
      <c r="KTZ28" s="5"/>
      <c r="KUA28" s="5"/>
      <c r="KUB28" s="314"/>
      <c r="KUC28" s="314"/>
      <c r="KUD28" s="314"/>
      <c r="KUE28" s="314"/>
      <c r="KUF28" s="314"/>
      <c r="KUG28" s="314"/>
      <c r="KUH28" s="314"/>
      <c r="KUI28" s="314"/>
      <c r="KUJ28" s="314"/>
      <c r="KUK28" s="314"/>
      <c r="KUL28" s="314"/>
      <c r="KUM28" s="5"/>
      <c r="KUN28" s="5"/>
      <c r="KUO28" s="5"/>
      <c r="KUP28" s="5"/>
      <c r="KUQ28" s="5"/>
      <c r="KUR28" s="5"/>
      <c r="KUS28" s="5"/>
      <c r="KUT28" s="5"/>
      <c r="KUU28" s="5"/>
      <c r="KUV28" s="376"/>
      <c r="KUW28" s="386"/>
      <c r="KUX28" s="386"/>
      <c r="KUY28" s="312"/>
      <c r="KUZ28" s="383"/>
      <c r="KVA28" s="384"/>
      <c r="KVB28" s="316"/>
      <c r="KVC28" s="68"/>
      <c r="KVD28" s="291"/>
      <c r="KVE28" s="68"/>
      <c r="KVF28" s="68"/>
      <c r="KVG28" s="68"/>
      <c r="KVH28" s="112"/>
      <c r="KVI28" s="112"/>
      <c r="KVJ28" s="112"/>
      <c r="KWG28" s="5"/>
      <c r="KWH28" s="5"/>
      <c r="KWI28" s="5"/>
      <c r="KWJ28" s="314"/>
      <c r="KWK28" s="314"/>
      <c r="KWL28" s="314"/>
      <c r="KWM28" s="314"/>
      <c r="KWN28" s="314"/>
      <c r="KWO28" s="314"/>
      <c r="KWP28" s="314"/>
      <c r="KWQ28" s="314"/>
      <c r="KWR28" s="314"/>
      <c r="KWS28" s="314"/>
      <c r="KWT28" s="314"/>
      <c r="KWU28" s="5"/>
      <c r="KWV28" s="5"/>
      <c r="KWW28" s="5"/>
      <c r="KWX28" s="5"/>
      <c r="KWY28" s="5"/>
      <c r="KWZ28" s="5"/>
      <c r="KXA28" s="5"/>
      <c r="KXB28" s="5"/>
      <c r="KXC28" s="5"/>
      <c r="KXD28" s="376"/>
      <c r="KXE28" s="386"/>
      <c r="KXF28" s="386"/>
      <c r="KXG28" s="312"/>
      <c r="KXH28" s="383"/>
      <c r="KXI28" s="384"/>
      <c r="KXJ28" s="316"/>
      <c r="KXK28" s="68"/>
      <c r="KXL28" s="291"/>
      <c r="KXM28" s="68"/>
      <c r="KXN28" s="68"/>
      <c r="KXO28" s="68"/>
      <c r="KXP28" s="112"/>
      <c r="KXQ28" s="112"/>
      <c r="KXR28" s="112"/>
      <c r="KYO28" s="5"/>
      <c r="KYP28" s="5"/>
      <c r="KYQ28" s="5"/>
      <c r="KYR28" s="314"/>
      <c r="KYS28" s="314"/>
      <c r="KYT28" s="314"/>
      <c r="KYU28" s="314"/>
      <c r="KYV28" s="314"/>
      <c r="KYW28" s="314"/>
      <c r="KYX28" s="314"/>
      <c r="KYY28" s="314"/>
      <c r="KYZ28" s="314"/>
      <c r="KZA28" s="314"/>
      <c r="KZB28" s="314"/>
      <c r="KZC28" s="5"/>
      <c r="KZD28" s="5"/>
      <c r="KZE28" s="5"/>
      <c r="KZF28" s="5"/>
      <c r="KZG28" s="5"/>
      <c r="KZH28" s="5"/>
      <c r="KZI28" s="5"/>
      <c r="KZJ28" s="5"/>
      <c r="KZK28" s="5"/>
      <c r="KZL28" s="376"/>
      <c r="KZM28" s="386"/>
      <c r="KZN28" s="386"/>
      <c r="KZO28" s="312"/>
      <c r="KZP28" s="383"/>
      <c r="KZQ28" s="384"/>
      <c r="KZR28" s="316"/>
      <c r="KZS28" s="68"/>
      <c r="KZT28" s="291"/>
      <c r="KZU28" s="68"/>
      <c r="KZV28" s="68"/>
      <c r="KZW28" s="68"/>
      <c r="KZX28" s="112"/>
      <c r="KZY28" s="112"/>
      <c r="KZZ28" s="112"/>
      <c r="LAW28" s="5"/>
      <c r="LAX28" s="5"/>
      <c r="LAY28" s="5"/>
      <c r="LAZ28" s="314"/>
      <c r="LBA28" s="314"/>
      <c r="LBB28" s="314"/>
      <c r="LBC28" s="314"/>
      <c r="LBD28" s="314"/>
      <c r="LBE28" s="314"/>
      <c r="LBF28" s="314"/>
      <c r="LBG28" s="314"/>
      <c r="LBH28" s="314"/>
      <c r="LBI28" s="314"/>
      <c r="LBJ28" s="314"/>
      <c r="LBK28" s="5"/>
      <c r="LBL28" s="5"/>
      <c r="LBM28" s="5"/>
      <c r="LBN28" s="5"/>
      <c r="LBO28" s="5"/>
      <c r="LBP28" s="5"/>
      <c r="LBQ28" s="5"/>
      <c r="LBR28" s="5"/>
      <c r="LBS28" s="5"/>
      <c r="LBT28" s="376"/>
      <c r="LBU28" s="386"/>
      <c r="LBV28" s="386"/>
      <c r="LBW28" s="312"/>
      <c r="LBX28" s="383"/>
      <c r="LBY28" s="384"/>
      <c r="LBZ28" s="316"/>
      <c r="LCA28" s="68"/>
      <c r="LCB28" s="291"/>
      <c r="LCC28" s="68"/>
      <c r="LCD28" s="68"/>
      <c r="LCE28" s="68"/>
      <c r="LCF28" s="112"/>
      <c r="LCG28" s="112"/>
      <c r="LCH28" s="112"/>
      <c r="LDE28" s="5"/>
      <c r="LDF28" s="5"/>
      <c r="LDG28" s="5"/>
      <c r="LDH28" s="314"/>
      <c r="LDI28" s="314"/>
      <c r="LDJ28" s="314"/>
      <c r="LDK28" s="314"/>
      <c r="LDL28" s="314"/>
      <c r="LDM28" s="314"/>
      <c r="LDN28" s="314"/>
      <c r="LDO28" s="314"/>
      <c r="LDP28" s="314"/>
      <c r="LDQ28" s="314"/>
      <c r="LDR28" s="314"/>
      <c r="LDS28" s="5"/>
      <c r="LDT28" s="5"/>
      <c r="LDU28" s="5"/>
      <c r="LDV28" s="5"/>
      <c r="LDW28" s="5"/>
      <c r="LDX28" s="5"/>
      <c r="LDY28" s="5"/>
      <c r="LDZ28" s="5"/>
      <c r="LEA28" s="5"/>
      <c r="LEB28" s="376"/>
      <c r="LEC28" s="386"/>
      <c r="LED28" s="386"/>
      <c r="LEE28" s="312"/>
      <c r="LEF28" s="383"/>
      <c r="LEG28" s="384"/>
      <c r="LEH28" s="316"/>
      <c r="LEI28" s="68"/>
      <c r="LEJ28" s="291"/>
      <c r="LEK28" s="68"/>
      <c r="LEL28" s="68"/>
      <c r="LEM28" s="68"/>
      <c r="LEN28" s="112"/>
      <c r="LEO28" s="112"/>
      <c r="LEP28" s="112"/>
      <c r="LFM28" s="5"/>
      <c r="LFN28" s="5"/>
      <c r="LFO28" s="5"/>
      <c r="LFP28" s="314"/>
      <c r="LFQ28" s="314"/>
      <c r="LFR28" s="314"/>
      <c r="LFS28" s="314"/>
      <c r="LFT28" s="314"/>
      <c r="LFU28" s="314"/>
      <c r="LFV28" s="314"/>
      <c r="LFW28" s="314"/>
      <c r="LFX28" s="314"/>
      <c r="LFY28" s="314"/>
      <c r="LFZ28" s="314"/>
      <c r="LGA28" s="5"/>
      <c r="LGB28" s="5"/>
      <c r="LGC28" s="5"/>
      <c r="LGD28" s="5"/>
      <c r="LGE28" s="5"/>
      <c r="LGF28" s="5"/>
      <c r="LGG28" s="5"/>
      <c r="LGH28" s="5"/>
      <c r="LGI28" s="5"/>
      <c r="LGJ28" s="376"/>
      <c r="LGK28" s="386"/>
      <c r="LGL28" s="386"/>
      <c r="LGM28" s="312"/>
      <c r="LGN28" s="383"/>
      <c r="LGO28" s="384"/>
      <c r="LGP28" s="316"/>
      <c r="LGQ28" s="68"/>
      <c r="LGR28" s="291"/>
      <c r="LGS28" s="68"/>
      <c r="LGT28" s="68"/>
      <c r="LGU28" s="68"/>
      <c r="LGV28" s="112"/>
      <c r="LGW28" s="112"/>
      <c r="LGX28" s="112"/>
      <c r="LHU28" s="5"/>
      <c r="LHV28" s="5"/>
      <c r="LHW28" s="5"/>
      <c r="LHX28" s="314"/>
      <c r="LHY28" s="314"/>
      <c r="LHZ28" s="314"/>
      <c r="LIA28" s="314"/>
      <c r="LIB28" s="314"/>
      <c r="LIC28" s="314"/>
      <c r="LID28" s="314"/>
      <c r="LIE28" s="314"/>
      <c r="LIF28" s="314"/>
      <c r="LIG28" s="314"/>
      <c r="LIH28" s="314"/>
      <c r="LII28" s="5"/>
      <c r="LIJ28" s="5"/>
      <c r="LIK28" s="5"/>
      <c r="LIL28" s="5"/>
      <c r="LIM28" s="5"/>
      <c r="LIN28" s="5"/>
      <c r="LIO28" s="5"/>
      <c r="LIP28" s="5"/>
      <c r="LIQ28" s="5"/>
      <c r="LIR28" s="376"/>
      <c r="LIS28" s="386"/>
      <c r="LIT28" s="386"/>
      <c r="LIU28" s="312"/>
      <c r="LIV28" s="383"/>
      <c r="LIW28" s="384"/>
      <c r="LIX28" s="316"/>
      <c r="LIY28" s="68"/>
      <c r="LIZ28" s="291"/>
      <c r="LJA28" s="68"/>
      <c r="LJB28" s="68"/>
      <c r="LJC28" s="68"/>
      <c r="LJD28" s="112"/>
      <c r="LJE28" s="112"/>
      <c r="LJF28" s="112"/>
      <c r="LKC28" s="5"/>
      <c r="LKD28" s="5"/>
      <c r="LKE28" s="5"/>
      <c r="LKF28" s="314"/>
      <c r="LKG28" s="314"/>
      <c r="LKH28" s="314"/>
      <c r="LKI28" s="314"/>
      <c r="LKJ28" s="314"/>
      <c r="LKK28" s="314"/>
      <c r="LKL28" s="314"/>
      <c r="LKM28" s="314"/>
      <c r="LKN28" s="314"/>
      <c r="LKO28" s="314"/>
      <c r="LKP28" s="314"/>
      <c r="LKQ28" s="5"/>
      <c r="LKR28" s="5"/>
      <c r="LKS28" s="5"/>
      <c r="LKT28" s="5"/>
      <c r="LKU28" s="5"/>
      <c r="LKV28" s="5"/>
      <c r="LKW28" s="5"/>
      <c r="LKX28" s="5"/>
      <c r="LKY28" s="5"/>
      <c r="LKZ28" s="376"/>
      <c r="LLA28" s="386"/>
      <c r="LLB28" s="386"/>
      <c r="LLC28" s="312"/>
      <c r="LLD28" s="383"/>
      <c r="LLE28" s="384"/>
      <c r="LLF28" s="316"/>
      <c r="LLG28" s="68"/>
      <c r="LLH28" s="291"/>
      <c r="LLI28" s="68"/>
      <c r="LLJ28" s="68"/>
      <c r="LLK28" s="68"/>
      <c r="LLL28" s="112"/>
      <c r="LLM28" s="112"/>
      <c r="LLN28" s="112"/>
      <c r="LMK28" s="5"/>
      <c r="LML28" s="5"/>
      <c r="LMM28" s="5"/>
      <c r="LMN28" s="314"/>
      <c r="LMO28" s="314"/>
      <c r="LMP28" s="314"/>
      <c r="LMQ28" s="314"/>
      <c r="LMR28" s="314"/>
      <c r="LMS28" s="314"/>
      <c r="LMT28" s="314"/>
      <c r="LMU28" s="314"/>
      <c r="LMV28" s="314"/>
      <c r="LMW28" s="314"/>
      <c r="LMX28" s="314"/>
      <c r="LMY28" s="5"/>
      <c r="LMZ28" s="5"/>
      <c r="LNA28" s="5"/>
      <c r="LNB28" s="5"/>
      <c r="LNC28" s="5"/>
      <c r="LND28" s="5"/>
      <c r="LNE28" s="5"/>
      <c r="LNF28" s="5"/>
      <c r="LNG28" s="5"/>
      <c r="LNH28" s="376"/>
      <c r="LNI28" s="386"/>
      <c r="LNJ28" s="386"/>
      <c r="LNK28" s="312"/>
      <c r="LNL28" s="383"/>
      <c r="LNM28" s="384"/>
      <c r="LNN28" s="316"/>
      <c r="LNO28" s="68"/>
      <c r="LNP28" s="291"/>
      <c r="LNQ28" s="68"/>
      <c r="LNR28" s="68"/>
      <c r="LNS28" s="68"/>
      <c r="LNT28" s="112"/>
      <c r="LNU28" s="112"/>
      <c r="LNV28" s="112"/>
      <c r="LOS28" s="5"/>
      <c r="LOT28" s="5"/>
      <c r="LOU28" s="5"/>
      <c r="LOV28" s="314"/>
      <c r="LOW28" s="314"/>
      <c r="LOX28" s="314"/>
      <c r="LOY28" s="314"/>
      <c r="LOZ28" s="314"/>
      <c r="LPA28" s="314"/>
      <c r="LPB28" s="314"/>
      <c r="LPC28" s="314"/>
      <c r="LPD28" s="314"/>
      <c r="LPE28" s="314"/>
      <c r="LPF28" s="314"/>
      <c r="LPG28" s="5"/>
      <c r="LPH28" s="5"/>
      <c r="LPI28" s="5"/>
      <c r="LPJ28" s="5"/>
      <c r="LPK28" s="5"/>
      <c r="LPL28" s="5"/>
      <c r="LPM28" s="5"/>
      <c r="LPN28" s="5"/>
      <c r="LPO28" s="5"/>
      <c r="LPP28" s="376"/>
      <c r="LPQ28" s="386"/>
      <c r="LPR28" s="386"/>
      <c r="LPS28" s="312"/>
      <c r="LPT28" s="383"/>
      <c r="LPU28" s="384"/>
      <c r="LPV28" s="316"/>
      <c r="LPW28" s="68"/>
      <c r="LPX28" s="291"/>
      <c r="LPY28" s="68"/>
      <c r="LPZ28" s="68"/>
      <c r="LQA28" s="68"/>
      <c r="LQB28" s="112"/>
      <c r="LQC28" s="112"/>
      <c r="LQD28" s="112"/>
      <c r="LRA28" s="5"/>
      <c r="LRB28" s="5"/>
      <c r="LRC28" s="5"/>
      <c r="LRD28" s="314"/>
      <c r="LRE28" s="314"/>
      <c r="LRF28" s="314"/>
      <c r="LRG28" s="314"/>
      <c r="LRH28" s="314"/>
      <c r="LRI28" s="314"/>
      <c r="LRJ28" s="314"/>
      <c r="LRK28" s="314"/>
      <c r="LRL28" s="314"/>
      <c r="LRM28" s="314"/>
      <c r="LRN28" s="314"/>
      <c r="LRO28" s="5"/>
      <c r="LRP28" s="5"/>
      <c r="LRQ28" s="5"/>
      <c r="LRR28" s="5"/>
      <c r="LRS28" s="5"/>
      <c r="LRT28" s="5"/>
      <c r="LRU28" s="5"/>
      <c r="LRV28" s="5"/>
      <c r="LRW28" s="5"/>
      <c r="LRX28" s="376"/>
      <c r="LRY28" s="386"/>
      <c r="LRZ28" s="386"/>
      <c r="LSA28" s="312"/>
      <c r="LSB28" s="383"/>
      <c r="LSC28" s="384"/>
      <c r="LSD28" s="316"/>
      <c r="LSE28" s="68"/>
      <c r="LSF28" s="291"/>
      <c r="LSG28" s="68"/>
      <c r="LSH28" s="68"/>
      <c r="LSI28" s="68"/>
      <c r="LSJ28" s="112"/>
      <c r="LSK28" s="112"/>
      <c r="LSL28" s="112"/>
      <c r="LTI28" s="5"/>
      <c r="LTJ28" s="5"/>
      <c r="LTK28" s="5"/>
      <c r="LTL28" s="314"/>
      <c r="LTM28" s="314"/>
      <c r="LTN28" s="314"/>
      <c r="LTO28" s="314"/>
      <c r="LTP28" s="314"/>
      <c r="LTQ28" s="314"/>
      <c r="LTR28" s="314"/>
      <c r="LTS28" s="314"/>
      <c r="LTT28" s="314"/>
      <c r="LTU28" s="314"/>
      <c r="LTV28" s="314"/>
      <c r="LTW28" s="5"/>
      <c r="LTX28" s="5"/>
      <c r="LTY28" s="5"/>
      <c r="LTZ28" s="5"/>
      <c r="LUA28" s="5"/>
      <c r="LUB28" s="5"/>
      <c r="LUC28" s="5"/>
      <c r="LUD28" s="5"/>
      <c r="LUE28" s="5"/>
      <c r="LUF28" s="376"/>
      <c r="LUG28" s="386"/>
      <c r="LUH28" s="386"/>
      <c r="LUI28" s="312"/>
      <c r="LUJ28" s="383"/>
      <c r="LUK28" s="384"/>
      <c r="LUL28" s="316"/>
      <c r="LUM28" s="68"/>
      <c r="LUN28" s="291"/>
      <c r="LUO28" s="68"/>
      <c r="LUP28" s="68"/>
      <c r="LUQ28" s="68"/>
      <c r="LUR28" s="112"/>
      <c r="LUS28" s="112"/>
      <c r="LUT28" s="112"/>
      <c r="LVQ28" s="5"/>
      <c r="LVR28" s="5"/>
      <c r="LVS28" s="5"/>
      <c r="LVT28" s="314"/>
      <c r="LVU28" s="314"/>
      <c r="LVV28" s="314"/>
      <c r="LVW28" s="314"/>
      <c r="LVX28" s="314"/>
      <c r="LVY28" s="314"/>
      <c r="LVZ28" s="314"/>
      <c r="LWA28" s="314"/>
      <c r="LWB28" s="314"/>
      <c r="LWC28" s="314"/>
      <c r="LWD28" s="314"/>
      <c r="LWE28" s="5"/>
      <c r="LWF28" s="5"/>
      <c r="LWG28" s="5"/>
      <c r="LWH28" s="5"/>
      <c r="LWI28" s="5"/>
      <c r="LWJ28" s="5"/>
      <c r="LWK28" s="5"/>
      <c r="LWL28" s="5"/>
      <c r="LWM28" s="5"/>
      <c r="LWN28" s="376"/>
      <c r="LWO28" s="386"/>
      <c r="LWP28" s="386"/>
      <c r="LWQ28" s="312"/>
      <c r="LWR28" s="383"/>
      <c r="LWS28" s="384"/>
      <c r="LWT28" s="316"/>
      <c r="LWU28" s="68"/>
      <c r="LWV28" s="291"/>
      <c r="LWW28" s="68"/>
      <c r="LWX28" s="68"/>
      <c r="LWY28" s="68"/>
      <c r="LWZ28" s="112"/>
      <c r="LXA28" s="112"/>
      <c r="LXB28" s="112"/>
      <c r="LXY28" s="5"/>
      <c r="LXZ28" s="5"/>
      <c r="LYA28" s="5"/>
      <c r="LYB28" s="314"/>
      <c r="LYC28" s="314"/>
      <c r="LYD28" s="314"/>
      <c r="LYE28" s="314"/>
      <c r="LYF28" s="314"/>
      <c r="LYG28" s="314"/>
      <c r="LYH28" s="314"/>
      <c r="LYI28" s="314"/>
      <c r="LYJ28" s="314"/>
      <c r="LYK28" s="314"/>
      <c r="LYL28" s="314"/>
      <c r="LYM28" s="5"/>
      <c r="LYN28" s="5"/>
      <c r="LYO28" s="5"/>
      <c r="LYP28" s="5"/>
      <c r="LYQ28" s="5"/>
      <c r="LYR28" s="5"/>
      <c r="LYS28" s="5"/>
      <c r="LYT28" s="5"/>
      <c r="LYU28" s="5"/>
      <c r="LYV28" s="376"/>
      <c r="LYW28" s="386"/>
      <c r="LYX28" s="386"/>
      <c r="LYY28" s="312"/>
      <c r="LYZ28" s="383"/>
      <c r="LZA28" s="384"/>
      <c r="LZB28" s="316"/>
      <c r="LZC28" s="68"/>
      <c r="LZD28" s="291"/>
      <c r="LZE28" s="68"/>
      <c r="LZF28" s="68"/>
      <c r="LZG28" s="68"/>
      <c r="LZH28" s="112"/>
      <c r="LZI28" s="112"/>
      <c r="LZJ28" s="112"/>
      <c r="MAG28" s="5"/>
      <c r="MAH28" s="5"/>
      <c r="MAI28" s="5"/>
      <c r="MAJ28" s="314"/>
      <c r="MAK28" s="314"/>
      <c r="MAL28" s="314"/>
      <c r="MAM28" s="314"/>
      <c r="MAN28" s="314"/>
      <c r="MAO28" s="314"/>
      <c r="MAP28" s="314"/>
      <c r="MAQ28" s="314"/>
      <c r="MAR28" s="314"/>
      <c r="MAS28" s="314"/>
      <c r="MAT28" s="314"/>
      <c r="MAU28" s="5"/>
      <c r="MAV28" s="5"/>
      <c r="MAW28" s="5"/>
      <c r="MAX28" s="5"/>
      <c r="MAY28" s="5"/>
      <c r="MAZ28" s="5"/>
      <c r="MBA28" s="5"/>
      <c r="MBB28" s="5"/>
      <c r="MBC28" s="5"/>
      <c r="MBD28" s="376"/>
      <c r="MBE28" s="386"/>
      <c r="MBF28" s="386"/>
      <c r="MBG28" s="312"/>
      <c r="MBH28" s="383"/>
      <c r="MBI28" s="384"/>
      <c r="MBJ28" s="316"/>
      <c r="MBK28" s="68"/>
      <c r="MBL28" s="291"/>
      <c r="MBM28" s="68"/>
      <c r="MBN28" s="68"/>
      <c r="MBO28" s="68"/>
      <c r="MBP28" s="112"/>
      <c r="MBQ28" s="112"/>
      <c r="MBR28" s="112"/>
      <c r="MCO28" s="5"/>
      <c r="MCP28" s="5"/>
      <c r="MCQ28" s="5"/>
      <c r="MCR28" s="314"/>
      <c r="MCS28" s="314"/>
      <c r="MCT28" s="314"/>
      <c r="MCU28" s="314"/>
      <c r="MCV28" s="314"/>
      <c r="MCW28" s="314"/>
      <c r="MCX28" s="314"/>
      <c r="MCY28" s="314"/>
      <c r="MCZ28" s="314"/>
      <c r="MDA28" s="314"/>
      <c r="MDB28" s="314"/>
      <c r="MDC28" s="5"/>
      <c r="MDD28" s="5"/>
      <c r="MDE28" s="5"/>
      <c r="MDF28" s="5"/>
      <c r="MDG28" s="5"/>
      <c r="MDH28" s="5"/>
      <c r="MDI28" s="5"/>
      <c r="MDJ28" s="5"/>
      <c r="MDK28" s="5"/>
      <c r="MDL28" s="376"/>
      <c r="MDM28" s="386"/>
      <c r="MDN28" s="386"/>
      <c r="MDO28" s="312"/>
      <c r="MDP28" s="383"/>
      <c r="MDQ28" s="384"/>
      <c r="MDR28" s="316"/>
      <c r="MDS28" s="68"/>
      <c r="MDT28" s="291"/>
      <c r="MDU28" s="68"/>
      <c r="MDV28" s="68"/>
      <c r="MDW28" s="68"/>
      <c r="MDX28" s="112"/>
      <c r="MDY28" s="112"/>
      <c r="MDZ28" s="112"/>
      <c r="MEW28" s="5"/>
      <c r="MEX28" s="5"/>
      <c r="MEY28" s="5"/>
      <c r="MEZ28" s="314"/>
      <c r="MFA28" s="314"/>
      <c r="MFB28" s="314"/>
      <c r="MFC28" s="314"/>
      <c r="MFD28" s="314"/>
      <c r="MFE28" s="314"/>
      <c r="MFF28" s="314"/>
      <c r="MFG28" s="314"/>
      <c r="MFH28" s="314"/>
      <c r="MFI28" s="314"/>
      <c r="MFJ28" s="314"/>
      <c r="MFK28" s="5"/>
      <c r="MFL28" s="5"/>
      <c r="MFM28" s="5"/>
      <c r="MFN28" s="5"/>
      <c r="MFO28" s="5"/>
      <c r="MFP28" s="5"/>
      <c r="MFQ28" s="5"/>
      <c r="MFR28" s="5"/>
      <c r="MFS28" s="5"/>
      <c r="MFT28" s="376"/>
      <c r="MFU28" s="386"/>
      <c r="MFV28" s="386"/>
      <c r="MFW28" s="312"/>
      <c r="MFX28" s="383"/>
      <c r="MFY28" s="384"/>
      <c r="MFZ28" s="316"/>
      <c r="MGA28" s="68"/>
      <c r="MGB28" s="291"/>
      <c r="MGC28" s="68"/>
      <c r="MGD28" s="68"/>
      <c r="MGE28" s="68"/>
      <c r="MGF28" s="112"/>
      <c r="MGG28" s="112"/>
      <c r="MGH28" s="112"/>
      <c r="MHE28" s="5"/>
      <c r="MHF28" s="5"/>
      <c r="MHG28" s="5"/>
      <c r="MHH28" s="314"/>
      <c r="MHI28" s="314"/>
      <c r="MHJ28" s="314"/>
      <c r="MHK28" s="314"/>
      <c r="MHL28" s="314"/>
      <c r="MHM28" s="314"/>
      <c r="MHN28" s="314"/>
      <c r="MHO28" s="314"/>
      <c r="MHP28" s="314"/>
      <c r="MHQ28" s="314"/>
      <c r="MHR28" s="314"/>
      <c r="MHS28" s="5"/>
      <c r="MHT28" s="5"/>
      <c r="MHU28" s="5"/>
      <c r="MHV28" s="5"/>
      <c r="MHW28" s="5"/>
      <c r="MHX28" s="5"/>
      <c r="MHY28" s="5"/>
      <c r="MHZ28" s="5"/>
      <c r="MIA28" s="5"/>
      <c r="MIB28" s="376"/>
      <c r="MIC28" s="386"/>
      <c r="MID28" s="386"/>
      <c r="MIE28" s="312"/>
      <c r="MIF28" s="383"/>
      <c r="MIG28" s="384"/>
      <c r="MIH28" s="316"/>
      <c r="MII28" s="68"/>
      <c r="MIJ28" s="291"/>
      <c r="MIK28" s="68"/>
      <c r="MIL28" s="68"/>
      <c r="MIM28" s="68"/>
      <c r="MIN28" s="112"/>
      <c r="MIO28" s="112"/>
      <c r="MIP28" s="112"/>
      <c r="MJM28" s="5"/>
      <c r="MJN28" s="5"/>
      <c r="MJO28" s="5"/>
      <c r="MJP28" s="314"/>
      <c r="MJQ28" s="314"/>
      <c r="MJR28" s="314"/>
      <c r="MJS28" s="314"/>
      <c r="MJT28" s="314"/>
      <c r="MJU28" s="314"/>
      <c r="MJV28" s="314"/>
      <c r="MJW28" s="314"/>
      <c r="MJX28" s="314"/>
      <c r="MJY28" s="314"/>
      <c r="MJZ28" s="314"/>
      <c r="MKA28" s="5"/>
      <c r="MKB28" s="5"/>
      <c r="MKC28" s="5"/>
      <c r="MKD28" s="5"/>
      <c r="MKE28" s="5"/>
      <c r="MKF28" s="5"/>
      <c r="MKG28" s="5"/>
      <c r="MKH28" s="5"/>
      <c r="MKI28" s="5"/>
      <c r="MKJ28" s="376"/>
      <c r="MKK28" s="386"/>
      <c r="MKL28" s="386"/>
      <c r="MKM28" s="312"/>
      <c r="MKN28" s="383"/>
      <c r="MKO28" s="384"/>
      <c r="MKP28" s="316"/>
      <c r="MKQ28" s="68"/>
      <c r="MKR28" s="291"/>
      <c r="MKS28" s="68"/>
      <c r="MKT28" s="68"/>
      <c r="MKU28" s="68"/>
      <c r="MKV28" s="112"/>
      <c r="MKW28" s="112"/>
      <c r="MKX28" s="112"/>
      <c r="MLU28" s="5"/>
      <c r="MLV28" s="5"/>
      <c r="MLW28" s="5"/>
      <c r="MLX28" s="314"/>
      <c r="MLY28" s="314"/>
      <c r="MLZ28" s="314"/>
      <c r="MMA28" s="314"/>
      <c r="MMB28" s="314"/>
      <c r="MMC28" s="314"/>
      <c r="MMD28" s="314"/>
      <c r="MME28" s="314"/>
      <c r="MMF28" s="314"/>
      <c r="MMG28" s="314"/>
      <c r="MMH28" s="314"/>
      <c r="MMI28" s="5"/>
      <c r="MMJ28" s="5"/>
      <c r="MMK28" s="5"/>
      <c r="MML28" s="5"/>
      <c r="MMM28" s="5"/>
      <c r="MMN28" s="5"/>
      <c r="MMO28" s="5"/>
      <c r="MMP28" s="5"/>
      <c r="MMQ28" s="5"/>
      <c r="MMR28" s="376"/>
      <c r="MMS28" s="386"/>
      <c r="MMT28" s="386"/>
      <c r="MMU28" s="312"/>
      <c r="MMV28" s="383"/>
      <c r="MMW28" s="384"/>
      <c r="MMX28" s="316"/>
      <c r="MMY28" s="68"/>
      <c r="MMZ28" s="291"/>
      <c r="MNA28" s="68"/>
      <c r="MNB28" s="68"/>
      <c r="MNC28" s="68"/>
      <c r="MND28" s="112"/>
      <c r="MNE28" s="112"/>
      <c r="MNF28" s="112"/>
      <c r="MOC28" s="5"/>
      <c r="MOD28" s="5"/>
      <c r="MOE28" s="5"/>
      <c r="MOF28" s="314"/>
      <c r="MOG28" s="314"/>
      <c r="MOH28" s="314"/>
      <c r="MOI28" s="314"/>
      <c r="MOJ28" s="314"/>
      <c r="MOK28" s="314"/>
      <c r="MOL28" s="314"/>
      <c r="MOM28" s="314"/>
      <c r="MON28" s="314"/>
      <c r="MOO28" s="314"/>
      <c r="MOP28" s="314"/>
      <c r="MOQ28" s="5"/>
      <c r="MOR28" s="5"/>
      <c r="MOS28" s="5"/>
      <c r="MOT28" s="5"/>
      <c r="MOU28" s="5"/>
      <c r="MOV28" s="5"/>
      <c r="MOW28" s="5"/>
      <c r="MOX28" s="5"/>
      <c r="MOY28" s="5"/>
      <c r="MOZ28" s="376"/>
      <c r="MPA28" s="386"/>
      <c r="MPB28" s="386"/>
      <c r="MPC28" s="312"/>
      <c r="MPD28" s="383"/>
      <c r="MPE28" s="384"/>
      <c r="MPF28" s="316"/>
      <c r="MPG28" s="68"/>
      <c r="MPH28" s="291"/>
      <c r="MPI28" s="68"/>
      <c r="MPJ28" s="68"/>
      <c r="MPK28" s="68"/>
      <c r="MPL28" s="112"/>
      <c r="MPM28" s="112"/>
      <c r="MPN28" s="112"/>
      <c r="MQK28" s="5"/>
      <c r="MQL28" s="5"/>
      <c r="MQM28" s="5"/>
      <c r="MQN28" s="314"/>
      <c r="MQO28" s="314"/>
      <c r="MQP28" s="314"/>
      <c r="MQQ28" s="314"/>
      <c r="MQR28" s="314"/>
      <c r="MQS28" s="314"/>
      <c r="MQT28" s="314"/>
      <c r="MQU28" s="314"/>
      <c r="MQV28" s="314"/>
      <c r="MQW28" s="314"/>
      <c r="MQX28" s="314"/>
      <c r="MQY28" s="5"/>
      <c r="MQZ28" s="5"/>
      <c r="MRA28" s="5"/>
      <c r="MRB28" s="5"/>
      <c r="MRC28" s="5"/>
      <c r="MRD28" s="5"/>
      <c r="MRE28" s="5"/>
      <c r="MRF28" s="5"/>
      <c r="MRG28" s="5"/>
      <c r="MRH28" s="376"/>
      <c r="MRI28" s="386"/>
      <c r="MRJ28" s="386"/>
      <c r="MRK28" s="312"/>
      <c r="MRL28" s="383"/>
      <c r="MRM28" s="384"/>
      <c r="MRN28" s="316"/>
      <c r="MRO28" s="68"/>
      <c r="MRP28" s="291"/>
      <c r="MRQ28" s="68"/>
      <c r="MRR28" s="68"/>
      <c r="MRS28" s="68"/>
      <c r="MRT28" s="112"/>
      <c r="MRU28" s="112"/>
      <c r="MRV28" s="112"/>
      <c r="MSS28" s="5"/>
      <c r="MST28" s="5"/>
      <c r="MSU28" s="5"/>
      <c r="MSV28" s="314"/>
      <c r="MSW28" s="314"/>
      <c r="MSX28" s="314"/>
      <c r="MSY28" s="314"/>
      <c r="MSZ28" s="314"/>
      <c r="MTA28" s="314"/>
      <c r="MTB28" s="314"/>
      <c r="MTC28" s="314"/>
      <c r="MTD28" s="314"/>
      <c r="MTE28" s="314"/>
      <c r="MTF28" s="314"/>
      <c r="MTG28" s="5"/>
      <c r="MTH28" s="5"/>
      <c r="MTI28" s="5"/>
      <c r="MTJ28" s="5"/>
      <c r="MTK28" s="5"/>
      <c r="MTL28" s="5"/>
      <c r="MTM28" s="5"/>
      <c r="MTN28" s="5"/>
      <c r="MTO28" s="5"/>
      <c r="MTP28" s="376"/>
      <c r="MTQ28" s="386"/>
      <c r="MTR28" s="386"/>
      <c r="MTS28" s="312"/>
      <c r="MTT28" s="383"/>
      <c r="MTU28" s="384"/>
      <c r="MTV28" s="316"/>
      <c r="MTW28" s="68"/>
      <c r="MTX28" s="291"/>
      <c r="MTY28" s="68"/>
      <c r="MTZ28" s="68"/>
      <c r="MUA28" s="68"/>
      <c r="MUB28" s="112"/>
      <c r="MUC28" s="112"/>
      <c r="MUD28" s="112"/>
      <c r="MVA28" s="5"/>
      <c r="MVB28" s="5"/>
      <c r="MVC28" s="5"/>
      <c r="MVD28" s="314"/>
      <c r="MVE28" s="314"/>
      <c r="MVF28" s="314"/>
      <c r="MVG28" s="314"/>
      <c r="MVH28" s="314"/>
      <c r="MVI28" s="314"/>
      <c r="MVJ28" s="314"/>
      <c r="MVK28" s="314"/>
      <c r="MVL28" s="314"/>
      <c r="MVM28" s="314"/>
      <c r="MVN28" s="314"/>
      <c r="MVO28" s="5"/>
      <c r="MVP28" s="5"/>
      <c r="MVQ28" s="5"/>
      <c r="MVR28" s="5"/>
      <c r="MVS28" s="5"/>
      <c r="MVT28" s="5"/>
      <c r="MVU28" s="5"/>
      <c r="MVV28" s="5"/>
      <c r="MVW28" s="5"/>
      <c r="MVX28" s="376"/>
      <c r="MVY28" s="386"/>
      <c r="MVZ28" s="386"/>
      <c r="MWA28" s="312"/>
      <c r="MWB28" s="383"/>
      <c r="MWC28" s="384"/>
      <c r="MWD28" s="316"/>
      <c r="MWE28" s="68"/>
      <c r="MWF28" s="291"/>
      <c r="MWG28" s="68"/>
      <c r="MWH28" s="68"/>
      <c r="MWI28" s="68"/>
      <c r="MWJ28" s="112"/>
      <c r="MWK28" s="112"/>
      <c r="MWL28" s="112"/>
      <c r="MXI28" s="5"/>
      <c r="MXJ28" s="5"/>
      <c r="MXK28" s="5"/>
      <c r="MXL28" s="314"/>
      <c r="MXM28" s="314"/>
      <c r="MXN28" s="314"/>
      <c r="MXO28" s="314"/>
      <c r="MXP28" s="314"/>
      <c r="MXQ28" s="314"/>
      <c r="MXR28" s="314"/>
      <c r="MXS28" s="314"/>
      <c r="MXT28" s="314"/>
      <c r="MXU28" s="314"/>
      <c r="MXV28" s="314"/>
      <c r="MXW28" s="5"/>
      <c r="MXX28" s="5"/>
      <c r="MXY28" s="5"/>
      <c r="MXZ28" s="5"/>
      <c r="MYA28" s="5"/>
      <c r="MYB28" s="5"/>
      <c r="MYC28" s="5"/>
      <c r="MYD28" s="5"/>
      <c r="MYE28" s="5"/>
      <c r="MYF28" s="376"/>
      <c r="MYG28" s="386"/>
      <c r="MYH28" s="386"/>
      <c r="MYI28" s="312"/>
      <c r="MYJ28" s="383"/>
      <c r="MYK28" s="384"/>
      <c r="MYL28" s="316"/>
      <c r="MYM28" s="68"/>
      <c r="MYN28" s="291"/>
      <c r="MYO28" s="68"/>
      <c r="MYP28" s="68"/>
      <c r="MYQ28" s="68"/>
      <c r="MYR28" s="112"/>
      <c r="MYS28" s="112"/>
      <c r="MYT28" s="112"/>
      <c r="MZQ28" s="5"/>
      <c r="MZR28" s="5"/>
      <c r="MZS28" s="5"/>
      <c r="MZT28" s="314"/>
      <c r="MZU28" s="314"/>
      <c r="MZV28" s="314"/>
      <c r="MZW28" s="314"/>
      <c r="MZX28" s="314"/>
      <c r="MZY28" s="314"/>
      <c r="MZZ28" s="314"/>
      <c r="NAA28" s="314"/>
      <c r="NAB28" s="314"/>
      <c r="NAC28" s="314"/>
      <c r="NAD28" s="314"/>
      <c r="NAE28" s="5"/>
      <c r="NAF28" s="5"/>
      <c r="NAG28" s="5"/>
      <c r="NAH28" s="5"/>
      <c r="NAI28" s="5"/>
      <c r="NAJ28" s="5"/>
      <c r="NAK28" s="5"/>
      <c r="NAL28" s="5"/>
      <c r="NAM28" s="5"/>
      <c r="NAN28" s="376"/>
      <c r="NAO28" s="386"/>
      <c r="NAP28" s="386"/>
      <c r="NAQ28" s="312"/>
      <c r="NAR28" s="383"/>
      <c r="NAS28" s="384"/>
      <c r="NAT28" s="316"/>
      <c r="NAU28" s="68"/>
      <c r="NAV28" s="291"/>
      <c r="NAW28" s="68"/>
      <c r="NAX28" s="68"/>
      <c r="NAY28" s="68"/>
      <c r="NAZ28" s="112"/>
      <c r="NBA28" s="112"/>
      <c r="NBB28" s="112"/>
      <c r="NBY28" s="5"/>
      <c r="NBZ28" s="5"/>
      <c r="NCA28" s="5"/>
      <c r="NCB28" s="314"/>
      <c r="NCC28" s="314"/>
      <c r="NCD28" s="314"/>
      <c r="NCE28" s="314"/>
      <c r="NCF28" s="314"/>
      <c r="NCG28" s="314"/>
      <c r="NCH28" s="314"/>
      <c r="NCI28" s="314"/>
      <c r="NCJ28" s="314"/>
      <c r="NCK28" s="314"/>
      <c r="NCL28" s="314"/>
      <c r="NCM28" s="5"/>
      <c r="NCN28" s="5"/>
      <c r="NCO28" s="5"/>
      <c r="NCP28" s="5"/>
      <c r="NCQ28" s="5"/>
      <c r="NCR28" s="5"/>
      <c r="NCS28" s="5"/>
      <c r="NCT28" s="5"/>
      <c r="NCU28" s="5"/>
      <c r="NCV28" s="376"/>
      <c r="NCW28" s="386"/>
      <c r="NCX28" s="386"/>
      <c r="NCY28" s="312"/>
      <c r="NCZ28" s="383"/>
      <c r="NDA28" s="384"/>
      <c r="NDB28" s="316"/>
      <c r="NDC28" s="68"/>
      <c r="NDD28" s="291"/>
      <c r="NDE28" s="68"/>
      <c r="NDF28" s="68"/>
      <c r="NDG28" s="68"/>
      <c r="NDH28" s="112"/>
      <c r="NDI28" s="112"/>
      <c r="NDJ28" s="112"/>
      <c r="NEG28" s="5"/>
      <c r="NEH28" s="5"/>
      <c r="NEI28" s="5"/>
      <c r="NEJ28" s="314"/>
      <c r="NEK28" s="314"/>
      <c r="NEL28" s="314"/>
      <c r="NEM28" s="314"/>
      <c r="NEN28" s="314"/>
      <c r="NEO28" s="314"/>
      <c r="NEP28" s="314"/>
      <c r="NEQ28" s="314"/>
      <c r="NER28" s="314"/>
      <c r="NES28" s="314"/>
      <c r="NET28" s="314"/>
      <c r="NEU28" s="5"/>
      <c r="NEV28" s="5"/>
      <c r="NEW28" s="5"/>
      <c r="NEX28" s="5"/>
      <c r="NEY28" s="5"/>
      <c r="NEZ28" s="5"/>
      <c r="NFA28" s="5"/>
      <c r="NFB28" s="5"/>
      <c r="NFC28" s="5"/>
      <c r="NFD28" s="376"/>
      <c r="NFE28" s="386"/>
      <c r="NFF28" s="386"/>
      <c r="NFG28" s="312"/>
      <c r="NFH28" s="383"/>
      <c r="NFI28" s="384"/>
      <c r="NFJ28" s="316"/>
      <c r="NFK28" s="68"/>
      <c r="NFL28" s="291"/>
      <c r="NFM28" s="68"/>
      <c r="NFN28" s="68"/>
      <c r="NFO28" s="68"/>
      <c r="NFP28" s="112"/>
      <c r="NFQ28" s="112"/>
      <c r="NFR28" s="112"/>
      <c r="NGO28" s="5"/>
      <c r="NGP28" s="5"/>
      <c r="NGQ28" s="5"/>
      <c r="NGR28" s="314"/>
      <c r="NGS28" s="314"/>
      <c r="NGT28" s="314"/>
      <c r="NGU28" s="314"/>
      <c r="NGV28" s="314"/>
      <c r="NGW28" s="314"/>
      <c r="NGX28" s="314"/>
      <c r="NGY28" s="314"/>
      <c r="NGZ28" s="314"/>
      <c r="NHA28" s="314"/>
      <c r="NHB28" s="314"/>
      <c r="NHC28" s="5"/>
      <c r="NHD28" s="5"/>
      <c r="NHE28" s="5"/>
      <c r="NHF28" s="5"/>
      <c r="NHG28" s="5"/>
      <c r="NHH28" s="5"/>
      <c r="NHI28" s="5"/>
      <c r="NHJ28" s="5"/>
      <c r="NHK28" s="5"/>
      <c r="NHL28" s="376"/>
      <c r="NHM28" s="386"/>
      <c r="NHN28" s="386"/>
      <c r="NHO28" s="312"/>
      <c r="NHP28" s="383"/>
      <c r="NHQ28" s="384"/>
      <c r="NHR28" s="316"/>
      <c r="NHS28" s="68"/>
      <c r="NHT28" s="291"/>
      <c r="NHU28" s="68"/>
      <c r="NHV28" s="68"/>
      <c r="NHW28" s="68"/>
      <c r="NHX28" s="112"/>
      <c r="NHY28" s="112"/>
      <c r="NHZ28" s="112"/>
      <c r="NIW28" s="5"/>
      <c r="NIX28" s="5"/>
      <c r="NIY28" s="5"/>
      <c r="NIZ28" s="314"/>
      <c r="NJA28" s="314"/>
      <c r="NJB28" s="314"/>
      <c r="NJC28" s="314"/>
      <c r="NJD28" s="314"/>
      <c r="NJE28" s="314"/>
      <c r="NJF28" s="314"/>
      <c r="NJG28" s="314"/>
      <c r="NJH28" s="314"/>
      <c r="NJI28" s="314"/>
      <c r="NJJ28" s="314"/>
      <c r="NJK28" s="5"/>
      <c r="NJL28" s="5"/>
      <c r="NJM28" s="5"/>
      <c r="NJN28" s="5"/>
      <c r="NJO28" s="5"/>
      <c r="NJP28" s="5"/>
      <c r="NJQ28" s="5"/>
      <c r="NJR28" s="5"/>
      <c r="NJS28" s="5"/>
      <c r="NJT28" s="376"/>
      <c r="NJU28" s="386"/>
      <c r="NJV28" s="386"/>
      <c r="NJW28" s="312"/>
      <c r="NJX28" s="383"/>
      <c r="NJY28" s="384"/>
      <c r="NJZ28" s="316"/>
      <c r="NKA28" s="68"/>
      <c r="NKB28" s="291"/>
      <c r="NKC28" s="68"/>
      <c r="NKD28" s="68"/>
      <c r="NKE28" s="68"/>
      <c r="NKF28" s="112"/>
      <c r="NKG28" s="112"/>
      <c r="NKH28" s="112"/>
      <c r="NLE28" s="5"/>
      <c r="NLF28" s="5"/>
      <c r="NLG28" s="5"/>
      <c r="NLH28" s="314"/>
      <c r="NLI28" s="314"/>
      <c r="NLJ28" s="314"/>
      <c r="NLK28" s="314"/>
      <c r="NLL28" s="314"/>
      <c r="NLM28" s="314"/>
      <c r="NLN28" s="314"/>
      <c r="NLO28" s="314"/>
      <c r="NLP28" s="314"/>
      <c r="NLQ28" s="314"/>
      <c r="NLR28" s="314"/>
      <c r="NLS28" s="5"/>
      <c r="NLT28" s="5"/>
      <c r="NLU28" s="5"/>
      <c r="NLV28" s="5"/>
      <c r="NLW28" s="5"/>
      <c r="NLX28" s="5"/>
      <c r="NLY28" s="5"/>
      <c r="NLZ28" s="5"/>
      <c r="NMA28" s="5"/>
      <c r="NMB28" s="376"/>
      <c r="NMC28" s="386"/>
      <c r="NMD28" s="386"/>
      <c r="NME28" s="312"/>
      <c r="NMF28" s="383"/>
      <c r="NMG28" s="384"/>
      <c r="NMH28" s="316"/>
      <c r="NMI28" s="68"/>
      <c r="NMJ28" s="291"/>
      <c r="NMK28" s="68"/>
      <c r="NML28" s="68"/>
      <c r="NMM28" s="68"/>
      <c r="NMN28" s="112"/>
      <c r="NMO28" s="112"/>
      <c r="NMP28" s="112"/>
      <c r="NNM28" s="5"/>
      <c r="NNN28" s="5"/>
      <c r="NNO28" s="5"/>
      <c r="NNP28" s="314"/>
      <c r="NNQ28" s="314"/>
      <c r="NNR28" s="314"/>
      <c r="NNS28" s="314"/>
      <c r="NNT28" s="314"/>
      <c r="NNU28" s="314"/>
      <c r="NNV28" s="314"/>
      <c r="NNW28" s="314"/>
      <c r="NNX28" s="314"/>
      <c r="NNY28" s="314"/>
      <c r="NNZ28" s="314"/>
      <c r="NOA28" s="5"/>
      <c r="NOB28" s="5"/>
      <c r="NOC28" s="5"/>
      <c r="NOD28" s="5"/>
      <c r="NOE28" s="5"/>
      <c r="NOF28" s="5"/>
      <c r="NOG28" s="5"/>
      <c r="NOH28" s="5"/>
      <c r="NOI28" s="5"/>
      <c r="NOJ28" s="376"/>
      <c r="NOK28" s="386"/>
      <c r="NOL28" s="386"/>
      <c r="NOM28" s="312"/>
      <c r="NON28" s="383"/>
      <c r="NOO28" s="384"/>
      <c r="NOP28" s="316"/>
      <c r="NOQ28" s="68"/>
      <c r="NOR28" s="291"/>
      <c r="NOS28" s="68"/>
      <c r="NOT28" s="68"/>
      <c r="NOU28" s="68"/>
      <c r="NOV28" s="112"/>
      <c r="NOW28" s="112"/>
      <c r="NOX28" s="112"/>
      <c r="NPU28" s="5"/>
      <c r="NPV28" s="5"/>
      <c r="NPW28" s="5"/>
      <c r="NPX28" s="314"/>
      <c r="NPY28" s="314"/>
      <c r="NPZ28" s="314"/>
      <c r="NQA28" s="314"/>
      <c r="NQB28" s="314"/>
      <c r="NQC28" s="314"/>
      <c r="NQD28" s="314"/>
      <c r="NQE28" s="314"/>
      <c r="NQF28" s="314"/>
      <c r="NQG28" s="314"/>
      <c r="NQH28" s="314"/>
      <c r="NQI28" s="5"/>
      <c r="NQJ28" s="5"/>
      <c r="NQK28" s="5"/>
      <c r="NQL28" s="5"/>
      <c r="NQM28" s="5"/>
      <c r="NQN28" s="5"/>
      <c r="NQO28" s="5"/>
      <c r="NQP28" s="5"/>
      <c r="NQQ28" s="5"/>
      <c r="NQR28" s="376"/>
      <c r="NQS28" s="386"/>
      <c r="NQT28" s="386"/>
      <c r="NQU28" s="312"/>
      <c r="NQV28" s="383"/>
      <c r="NQW28" s="384"/>
      <c r="NQX28" s="316"/>
      <c r="NQY28" s="68"/>
      <c r="NQZ28" s="291"/>
      <c r="NRA28" s="68"/>
      <c r="NRB28" s="68"/>
      <c r="NRC28" s="68"/>
      <c r="NRD28" s="112"/>
      <c r="NRE28" s="112"/>
      <c r="NRF28" s="112"/>
      <c r="NSC28" s="5"/>
      <c r="NSD28" s="5"/>
      <c r="NSE28" s="5"/>
      <c r="NSF28" s="314"/>
      <c r="NSG28" s="314"/>
      <c r="NSH28" s="314"/>
      <c r="NSI28" s="314"/>
      <c r="NSJ28" s="314"/>
      <c r="NSK28" s="314"/>
      <c r="NSL28" s="314"/>
      <c r="NSM28" s="314"/>
      <c r="NSN28" s="314"/>
      <c r="NSO28" s="314"/>
      <c r="NSP28" s="314"/>
      <c r="NSQ28" s="5"/>
      <c r="NSR28" s="5"/>
      <c r="NSS28" s="5"/>
      <c r="NST28" s="5"/>
      <c r="NSU28" s="5"/>
      <c r="NSV28" s="5"/>
      <c r="NSW28" s="5"/>
      <c r="NSX28" s="5"/>
      <c r="NSY28" s="5"/>
      <c r="NSZ28" s="376"/>
      <c r="NTA28" s="386"/>
      <c r="NTB28" s="386"/>
      <c r="NTC28" s="312"/>
      <c r="NTD28" s="383"/>
      <c r="NTE28" s="384"/>
      <c r="NTF28" s="316"/>
      <c r="NTG28" s="68"/>
      <c r="NTH28" s="291"/>
      <c r="NTI28" s="68"/>
      <c r="NTJ28" s="68"/>
      <c r="NTK28" s="68"/>
      <c r="NTL28" s="112"/>
      <c r="NTM28" s="112"/>
      <c r="NTN28" s="112"/>
      <c r="NUK28" s="5"/>
      <c r="NUL28" s="5"/>
      <c r="NUM28" s="5"/>
      <c r="NUN28" s="314"/>
      <c r="NUO28" s="314"/>
      <c r="NUP28" s="314"/>
      <c r="NUQ28" s="314"/>
      <c r="NUR28" s="314"/>
      <c r="NUS28" s="314"/>
      <c r="NUT28" s="314"/>
      <c r="NUU28" s="314"/>
      <c r="NUV28" s="314"/>
      <c r="NUW28" s="314"/>
      <c r="NUX28" s="314"/>
      <c r="NUY28" s="5"/>
      <c r="NUZ28" s="5"/>
      <c r="NVA28" s="5"/>
      <c r="NVB28" s="5"/>
      <c r="NVC28" s="5"/>
      <c r="NVD28" s="5"/>
      <c r="NVE28" s="5"/>
      <c r="NVF28" s="5"/>
      <c r="NVG28" s="5"/>
      <c r="NVH28" s="376"/>
      <c r="NVI28" s="386"/>
      <c r="NVJ28" s="386"/>
      <c r="NVK28" s="312"/>
      <c r="NVL28" s="383"/>
      <c r="NVM28" s="384"/>
      <c r="NVN28" s="316"/>
      <c r="NVO28" s="68"/>
      <c r="NVP28" s="291"/>
      <c r="NVQ28" s="68"/>
      <c r="NVR28" s="68"/>
      <c r="NVS28" s="68"/>
      <c r="NVT28" s="112"/>
      <c r="NVU28" s="112"/>
      <c r="NVV28" s="112"/>
      <c r="NWS28" s="5"/>
      <c r="NWT28" s="5"/>
      <c r="NWU28" s="5"/>
      <c r="NWV28" s="314"/>
      <c r="NWW28" s="314"/>
      <c r="NWX28" s="314"/>
      <c r="NWY28" s="314"/>
      <c r="NWZ28" s="314"/>
      <c r="NXA28" s="314"/>
      <c r="NXB28" s="314"/>
      <c r="NXC28" s="314"/>
      <c r="NXD28" s="314"/>
      <c r="NXE28" s="314"/>
      <c r="NXF28" s="314"/>
      <c r="NXG28" s="5"/>
      <c r="NXH28" s="5"/>
      <c r="NXI28" s="5"/>
      <c r="NXJ28" s="5"/>
      <c r="NXK28" s="5"/>
      <c r="NXL28" s="5"/>
      <c r="NXM28" s="5"/>
      <c r="NXN28" s="5"/>
      <c r="NXO28" s="5"/>
      <c r="NXP28" s="376"/>
      <c r="NXQ28" s="386"/>
      <c r="NXR28" s="386"/>
      <c r="NXS28" s="312"/>
      <c r="NXT28" s="383"/>
      <c r="NXU28" s="384"/>
      <c r="NXV28" s="316"/>
      <c r="NXW28" s="68"/>
      <c r="NXX28" s="291"/>
      <c r="NXY28" s="68"/>
      <c r="NXZ28" s="68"/>
      <c r="NYA28" s="68"/>
      <c r="NYB28" s="112"/>
      <c r="NYC28" s="112"/>
      <c r="NYD28" s="112"/>
      <c r="NZA28" s="5"/>
      <c r="NZB28" s="5"/>
      <c r="NZC28" s="5"/>
      <c r="NZD28" s="314"/>
      <c r="NZE28" s="314"/>
      <c r="NZF28" s="314"/>
      <c r="NZG28" s="314"/>
      <c r="NZH28" s="314"/>
      <c r="NZI28" s="314"/>
      <c r="NZJ28" s="314"/>
      <c r="NZK28" s="314"/>
      <c r="NZL28" s="314"/>
      <c r="NZM28" s="314"/>
      <c r="NZN28" s="314"/>
      <c r="NZO28" s="5"/>
      <c r="NZP28" s="5"/>
      <c r="NZQ28" s="5"/>
      <c r="NZR28" s="5"/>
      <c r="NZS28" s="5"/>
      <c r="NZT28" s="5"/>
      <c r="NZU28" s="5"/>
      <c r="NZV28" s="5"/>
      <c r="NZW28" s="5"/>
      <c r="NZX28" s="376"/>
      <c r="NZY28" s="386"/>
      <c r="NZZ28" s="386"/>
      <c r="OAA28" s="312"/>
      <c r="OAB28" s="383"/>
      <c r="OAC28" s="384"/>
      <c r="OAD28" s="316"/>
      <c r="OAE28" s="68"/>
      <c r="OAF28" s="291"/>
      <c r="OAG28" s="68"/>
      <c r="OAH28" s="68"/>
      <c r="OAI28" s="68"/>
      <c r="OAJ28" s="112"/>
      <c r="OAK28" s="112"/>
      <c r="OAL28" s="112"/>
      <c r="OBI28" s="5"/>
      <c r="OBJ28" s="5"/>
      <c r="OBK28" s="5"/>
      <c r="OBL28" s="314"/>
      <c r="OBM28" s="314"/>
      <c r="OBN28" s="314"/>
      <c r="OBO28" s="314"/>
      <c r="OBP28" s="314"/>
      <c r="OBQ28" s="314"/>
      <c r="OBR28" s="314"/>
      <c r="OBS28" s="314"/>
      <c r="OBT28" s="314"/>
      <c r="OBU28" s="314"/>
      <c r="OBV28" s="314"/>
      <c r="OBW28" s="5"/>
      <c r="OBX28" s="5"/>
      <c r="OBY28" s="5"/>
      <c r="OBZ28" s="5"/>
      <c r="OCA28" s="5"/>
      <c r="OCB28" s="5"/>
      <c r="OCC28" s="5"/>
      <c r="OCD28" s="5"/>
      <c r="OCE28" s="5"/>
      <c r="OCF28" s="376"/>
      <c r="OCG28" s="386"/>
      <c r="OCH28" s="386"/>
      <c r="OCI28" s="312"/>
      <c r="OCJ28" s="383"/>
      <c r="OCK28" s="384"/>
      <c r="OCL28" s="316"/>
      <c r="OCM28" s="68"/>
      <c r="OCN28" s="291"/>
      <c r="OCO28" s="68"/>
      <c r="OCP28" s="68"/>
      <c r="OCQ28" s="68"/>
      <c r="OCR28" s="112"/>
      <c r="OCS28" s="112"/>
      <c r="OCT28" s="112"/>
      <c r="ODQ28" s="5"/>
      <c r="ODR28" s="5"/>
      <c r="ODS28" s="5"/>
      <c r="ODT28" s="314"/>
      <c r="ODU28" s="314"/>
      <c r="ODV28" s="314"/>
      <c r="ODW28" s="314"/>
      <c r="ODX28" s="314"/>
      <c r="ODY28" s="314"/>
      <c r="ODZ28" s="314"/>
      <c r="OEA28" s="314"/>
      <c r="OEB28" s="314"/>
      <c r="OEC28" s="314"/>
      <c r="OED28" s="314"/>
      <c r="OEE28" s="5"/>
      <c r="OEF28" s="5"/>
      <c r="OEG28" s="5"/>
      <c r="OEH28" s="5"/>
      <c r="OEI28" s="5"/>
      <c r="OEJ28" s="5"/>
      <c r="OEK28" s="5"/>
      <c r="OEL28" s="5"/>
      <c r="OEM28" s="5"/>
      <c r="OEN28" s="376"/>
      <c r="OEO28" s="386"/>
      <c r="OEP28" s="386"/>
      <c r="OEQ28" s="312"/>
      <c r="OER28" s="383"/>
      <c r="OES28" s="384"/>
      <c r="OET28" s="316"/>
      <c r="OEU28" s="68"/>
      <c r="OEV28" s="291"/>
      <c r="OEW28" s="68"/>
      <c r="OEX28" s="68"/>
      <c r="OEY28" s="68"/>
      <c r="OEZ28" s="112"/>
      <c r="OFA28" s="112"/>
      <c r="OFB28" s="112"/>
      <c r="OFY28" s="5"/>
      <c r="OFZ28" s="5"/>
      <c r="OGA28" s="5"/>
      <c r="OGB28" s="314"/>
      <c r="OGC28" s="314"/>
      <c r="OGD28" s="314"/>
      <c r="OGE28" s="314"/>
      <c r="OGF28" s="314"/>
      <c r="OGG28" s="314"/>
      <c r="OGH28" s="314"/>
      <c r="OGI28" s="314"/>
      <c r="OGJ28" s="314"/>
      <c r="OGK28" s="314"/>
      <c r="OGL28" s="314"/>
      <c r="OGM28" s="5"/>
      <c r="OGN28" s="5"/>
      <c r="OGO28" s="5"/>
      <c r="OGP28" s="5"/>
      <c r="OGQ28" s="5"/>
      <c r="OGR28" s="5"/>
      <c r="OGS28" s="5"/>
      <c r="OGT28" s="5"/>
      <c r="OGU28" s="5"/>
      <c r="OGV28" s="376"/>
      <c r="OGW28" s="386"/>
      <c r="OGX28" s="386"/>
      <c r="OGY28" s="312"/>
      <c r="OGZ28" s="383"/>
      <c r="OHA28" s="384"/>
      <c r="OHB28" s="316"/>
      <c r="OHC28" s="68"/>
      <c r="OHD28" s="291"/>
      <c r="OHE28" s="68"/>
      <c r="OHF28" s="68"/>
      <c r="OHG28" s="68"/>
      <c r="OHH28" s="112"/>
      <c r="OHI28" s="112"/>
      <c r="OHJ28" s="112"/>
      <c r="OIG28" s="5"/>
      <c r="OIH28" s="5"/>
      <c r="OII28" s="5"/>
      <c r="OIJ28" s="314"/>
      <c r="OIK28" s="314"/>
      <c r="OIL28" s="314"/>
      <c r="OIM28" s="314"/>
      <c r="OIN28" s="314"/>
      <c r="OIO28" s="314"/>
      <c r="OIP28" s="314"/>
      <c r="OIQ28" s="314"/>
      <c r="OIR28" s="314"/>
      <c r="OIS28" s="314"/>
      <c r="OIT28" s="314"/>
      <c r="OIU28" s="5"/>
      <c r="OIV28" s="5"/>
      <c r="OIW28" s="5"/>
      <c r="OIX28" s="5"/>
      <c r="OIY28" s="5"/>
      <c r="OIZ28" s="5"/>
      <c r="OJA28" s="5"/>
      <c r="OJB28" s="5"/>
      <c r="OJC28" s="5"/>
      <c r="OJD28" s="376"/>
      <c r="OJE28" s="386"/>
      <c r="OJF28" s="386"/>
      <c r="OJG28" s="312"/>
      <c r="OJH28" s="383"/>
      <c r="OJI28" s="384"/>
      <c r="OJJ28" s="316"/>
      <c r="OJK28" s="68"/>
      <c r="OJL28" s="291"/>
      <c r="OJM28" s="68"/>
      <c r="OJN28" s="68"/>
      <c r="OJO28" s="68"/>
      <c r="OJP28" s="112"/>
      <c r="OJQ28" s="112"/>
      <c r="OJR28" s="112"/>
      <c r="OKO28" s="5"/>
      <c r="OKP28" s="5"/>
      <c r="OKQ28" s="5"/>
      <c r="OKR28" s="314"/>
      <c r="OKS28" s="314"/>
      <c r="OKT28" s="314"/>
      <c r="OKU28" s="314"/>
      <c r="OKV28" s="314"/>
      <c r="OKW28" s="314"/>
      <c r="OKX28" s="314"/>
      <c r="OKY28" s="314"/>
      <c r="OKZ28" s="314"/>
      <c r="OLA28" s="314"/>
      <c r="OLB28" s="314"/>
      <c r="OLC28" s="5"/>
      <c r="OLD28" s="5"/>
      <c r="OLE28" s="5"/>
      <c r="OLF28" s="5"/>
      <c r="OLG28" s="5"/>
      <c r="OLH28" s="5"/>
      <c r="OLI28" s="5"/>
      <c r="OLJ28" s="5"/>
      <c r="OLK28" s="5"/>
      <c r="OLL28" s="376"/>
      <c r="OLM28" s="386"/>
      <c r="OLN28" s="386"/>
      <c r="OLO28" s="312"/>
      <c r="OLP28" s="383"/>
      <c r="OLQ28" s="384"/>
      <c r="OLR28" s="316"/>
      <c r="OLS28" s="68"/>
      <c r="OLT28" s="291"/>
      <c r="OLU28" s="68"/>
      <c r="OLV28" s="68"/>
      <c r="OLW28" s="68"/>
      <c r="OLX28" s="112"/>
      <c r="OLY28" s="112"/>
      <c r="OLZ28" s="112"/>
      <c r="OMW28" s="5"/>
      <c r="OMX28" s="5"/>
      <c r="OMY28" s="5"/>
      <c r="OMZ28" s="314"/>
      <c r="ONA28" s="314"/>
      <c r="ONB28" s="314"/>
      <c r="ONC28" s="314"/>
      <c r="OND28" s="314"/>
      <c r="ONE28" s="314"/>
      <c r="ONF28" s="314"/>
      <c r="ONG28" s="314"/>
      <c r="ONH28" s="314"/>
      <c r="ONI28" s="314"/>
      <c r="ONJ28" s="314"/>
      <c r="ONK28" s="5"/>
      <c r="ONL28" s="5"/>
      <c r="ONM28" s="5"/>
      <c r="ONN28" s="5"/>
      <c r="ONO28" s="5"/>
      <c r="ONP28" s="5"/>
      <c r="ONQ28" s="5"/>
      <c r="ONR28" s="5"/>
      <c r="ONS28" s="5"/>
      <c r="ONT28" s="376"/>
      <c r="ONU28" s="386"/>
      <c r="ONV28" s="386"/>
      <c r="ONW28" s="312"/>
      <c r="ONX28" s="383"/>
      <c r="ONY28" s="384"/>
      <c r="ONZ28" s="316"/>
      <c r="OOA28" s="68"/>
      <c r="OOB28" s="291"/>
      <c r="OOC28" s="68"/>
      <c r="OOD28" s="68"/>
      <c r="OOE28" s="68"/>
      <c r="OOF28" s="112"/>
      <c r="OOG28" s="112"/>
      <c r="OOH28" s="112"/>
      <c r="OPE28" s="5"/>
      <c r="OPF28" s="5"/>
      <c r="OPG28" s="5"/>
      <c r="OPH28" s="314"/>
      <c r="OPI28" s="314"/>
      <c r="OPJ28" s="314"/>
      <c r="OPK28" s="314"/>
      <c r="OPL28" s="314"/>
      <c r="OPM28" s="314"/>
      <c r="OPN28" s="314"/>
      <c r="OPO28" s="314"/>
      <c r="OPP28" s="314"/>
      <c r="OPQ28" s="314"/>
      <c r="OPR28" s="314"/>
      <c r="OPS28" s="5"/>
      <c r="OPT28" s="5"/>
      <c r="OPU28" s="5"/>
      <c r="OPV28" s="5"/>
      <c r="OPW28" s="5"/>
      <c r="OPX28" s="5"/>
      <c r="OPY28" s="5"/>
      <c r="OPZ28" s="5"/>
      <c r="OQA28" s="5"/>
      <c r="OQB28" s="376"/>
      <c r="OQC28" s="386"/>
      <c r="OQD28" s="386"/>
      <c r="OQE28" s="312"/>
      <c r="OQF28" s="383"/>
      <c r="OQG28" s="384"/>
      <c r="OQH28" s="316"/>
      <c r="OQI28" s="68"/>
      <c r="OQJ28" s="291"/>
      <c r="OQK28" s="68"/>
      <c r="OQL28" s="68"/>
      <c r="OQM28" s="68"/>
      <c r="OQN28" s="112"/>
      <c r="OQO28" s="112"/>
      <c r="OQP28" s="112"/>
      <c r="ORM28" s="5"/>
      <c r="ORN28" s="5"/>
      <c r="ORO28" s="5"/>
      <c r="ORP28" s="314"/>
      <c r="ORQ28" s="314"/>
      <c r="ORR28" s="314"/>
      <c r="ORS28" s="314"/>
      <c r="ORT28" s="314"/>
      <c r="ORU28" s="314"/>
      <c r="ORV28" s="314"/>
      <c r="ORW28" s="314"/>
      <c r="ORX28" s="314"/>
      <c r="ORY28" s="314"/>
      <c r="ORZ28" s="314"/>
      <c r="OSA28" s="5"/>
      <c r="OSB28" s="5"/>
      <c r="OSC28" s="5"/>
      <c r="OSD28" s="5"/>
      <c r="OSE28" s="5"/>
      <c r="OSF28" s="5"/>
      <c r="OSG28" s="5"/>
      <c r="OSH28" s="5"/>
      <c r="OSI28" s="5"/>
      <c r="OSJ28" s="376"/>
      <c r="OSK28" s="386"/>
      <c r="OSL28" s="386"/>
      <c r="OSM28" s="312"/>
      <c r="OSN28" s="383"/>
      <c r="OSO28" s="384"/>
      <c r="OSP28" s="316"/>
      <c r="OSQ28" s="68"/>
      <c r="OSR28" s="291"/>
      <c r="OSS28" s="68"/>
      <c r="OST28" s="68"/>
      <c r="OSU28" s="68"/>
      <c r="OSV28" s="112"/>
      <c r="OSW28" s="112"/>
      <c r="OSX28" s="112"/>
      <c r="OTU28" s="5"/>
      <c r="OTV28" s="5"/>
      <c r="OTW28" s="5"/>
      <c r="OTX28" s="314"/>
      <c r="OTY28" s="314"/>
      <c r="OTZ28" s="314"/>
      <c r="OUA28" s="314"/>
      <c r="OUB28" s="314"/>
      <c r="OUC28" s="314"/>
      <c r="OUD28" s="314"/>
      <c r="OUE28" s="314"/>
      <c r="OUF28" s="314"/>
      <c r="OUG28" s="314"/>
      <c r="OUH28" s="314"/>
      <c r="OUI28" s="5"/>
      <c r="OUJ28" s="5"/>
      <c r="OUK28" s="5"/>
      <c r="OUL28" s="5"/>
      <c r="OUM28" s="5"/>
      <c r="OUN28" s="5"/>
      <c r="OUO28" s="5"/>
      <c r="OUP28" s="5"/>
      <c r="OUQ28" s="5"/>
      <c r="OUR28" s="376"/>
      <c r="OUS28" s="386"/>
      <c r="OUT28" s="386"/>
      <c r="OUU28" s="312"/>
      <c r="OUV28" s="383"/>
      <c r="OUW28" s="384"/>
      <c r="OUX28" s="316"/>
      <c r="OUY28" s="68"/>
      <c r="OUZ28" s="291"/>
      <c r="OVA28" s="68"/>
      <c r="OVB28" s="68"/>
      <c r="OVC28" s="68"/>
      <c r="OVD28" s="112"/>
      <c r="OVE28" s="112"/>
      <c r="OVF28" s="112"/>
      <c r="OWC28" s="5"/>
      <c r="OWD28" s="5"/>
      <c r="OWE28" s="5"/>
      <c r="OWF28" s="314"/>
      <c r="OWG28" s="314"/>
      <c r="OWH28" s="314"/>
      <c r="OWI28" s="314"/>
      <c r="OWJ28" s="314"/>
      <c r="OWK28" s="314"/>
      <c r="OWL28" s="314"/>
      <c r="OWM28" s="314"/>
      <c r="OWN28" s="314"/>
      <c r="OWO28" s="314"/>
      <c r="OWP28" s="314"/>
      <c r="OWQ28" s="5"/>
      <c r="OWR28" s="5"/>
      <c r="OWS28" s="5"/>
      <c r="OWT28" s="5"/>
      <c r="OWU28" s="5"/>
      <c r="OWV28" s="5"/>
      <c r="OWW28" s="5"/>
      <c r="OWX28" s="5"/>
      <c r="OWY28" s="5"/>
      <c r="OWZ28" s="376"/>
      <c r="OXA28" s="386"/>
      <c r="OXB28" s="386"/>
      <c r="OXC28" s="312"/>
      <c r="OXD28" s="383"/>
      <c r="OXE28" s="384"/>
      <c r="OXF28" s="316"/>
      <c r="OXG28" s="68"/>
      <c r="OXH28" s="291"/>
      <c r="OXI28" s="68"/>
      <c r="OXJ28" s="68"/>
      <c r="OXK28" s="68"/>
      <c r="OXL28" s="112"/>
      <c r="OXM28" s="112"/>
      <c r="OXN28" s="112"/>
      <c r="OYK28" s="5"/>
      <c r="OYL28" s="5"/>
      <c r="OYM28" s="5"/>
      <c r="OYN28" s="314"/>
      <c r="OYO28" s="314"/>
      <c r="OYP28" s="314"/>
      <c r="OYQ28" s="314"/>
      <c r="OYR28" s="314"/>
      <c r="OYS28" s="314"/>
      <c r="OYT28" s="314"/>
      <c r="OYU28" s="314"/>
      <c r="OYV28" s="314"/>
      <c r="OYW28" s="314"/>
      <c r="OYX28" s="314"/>
      <c r="OYY28" s="5"/>
      <c r="OYZ28" s="5"/>
      <c r="OZA28" s="5"/>
      <c r="OZB28" s="5"/>
      <c r="OZC28" s="5"/>
      <c r="OZD28" s="5"/>
      <c r="OZE28" s="5"/>
      <c r="OZF28" s="5"/>
      <c r="OZG28" s="5"/>
      <c r="OZH28" s="376"/>
      <c r="OZI28" s="386"/>
      <c r="OZJ28" s="386"/>
      <c r="OZK28" s="312"/>
      <c r="OZL28" s="383"/>
      <c r="OZM28" s="384"/>
      <c r="OZN28" s="316"/>
      <c r="OZO28" s="68"/>
      <c r="OZP28" s="291"/>
      <c r="OZQ28" s="68"/>
      <c r="OZR28" s="68"/>
      <c r="OZS28" s="68"/>
      <c r="OZT28" s="112"/>
      <c r="OZU28" s="112"/>
      <c r="OZV28" s="112"/>
      <c r="PAS28" s="5"/>
      <c r="PAT28" s="5"/>
      <c r="PAU28" s="5"/>
      <c r="PAV28" s="314"/>
      <c r="PAW28" s="314"/>
      <c r="PAX28" s="314"/>
      <c r="PAY28" s="314"/>
      <c r="PAZ28" s="314"/>
      <c r="PBA28" s="314"/>
      <c r="PBB28" s="314"/>
      <c r="PBC28" s="314"/>
      <c r="PBD28" s="314"/>
      <c r="PBE28" s="314"/>
      <c r="PBF28" s="314"/>
      <c r="PBG28" s="5"/>
      <c r="PBH28" s="5"/>
      <c r="PBI28" s="5"/>
      <c r="PBJ28" s="5"/>
      <c r="PBK28" s="5"/>
      <c r="PBL28" s="5"/>
      <c r="PBM28" s="5"/>
      <c r="PBN28" s="5"/>
      <c r="PBO28" s="5"/>
      <c r="PBP28" s="376"/>
      <c r="PBQ28" s="386"/>
      <c r="PBR28" s="386"/>
      <c r="PBS28" s="312"/>
      <c r="PBT28" s="383"/>
      <c r="PBU28" s="384"/>
      <c r="PBV28" s="316"/>
      <c r="PBW28" s="68"/>
      <c r="PBX28" s="291"/>
      <c r="PBY28" s="68"/>
      <c r="PBZ28" s="68"/>
      <c r="PCA28" s="68"/>
      <c r="PCB28" s="112"/>
      <c r="PCC28" s="112"/>
      <c r="PCD28" s="112"/>
      <c r="PDA28" s="5"/>
      <c r="PDB28" s="5"/>
      <c r="PDC28" s="5"/>
      <c r="PDD28" s="314"/>
      <c r="PDE28" s="314"/>
      <c r="PDF28" s="314"/>
      <c r="PDG28" s="314"/>
      <c r="PDH28" s="314"/>
      <c r="PDI28" s="314"/>
      <c r="PDJ28" s="314"/>
      <c r="PDK28" s="314"/>
      <c r="PDL28" s="314"/>
      <c r="PDM28" s="314"/>
      <c r="PDN28" s="314"/>
      <c r="PDO28" s="5"/>
      <c r="PDP28" s="5"/>
      <c r="PDQ28" s="5"/>
      <c r="PDR28" s="5"/>
      <c r="PDS28" s="5"/>
      <c r="PDT28" s="5"/>
      <c r="PDU28" s="5"/>
      <c r="PDV28" s="5"/>
      <c r="PDW28" s="5"/>
      <c r="PDX28" s="376"/>
      <c r="PDY28" s="386"/>
      <c r="PDZ28" s="386"/>
      <c r="PEA28" s="312"/>
      <c r="PEB28" s="383"/>
      <c r="PEC28" s="384"/>
      <c r="PED28" s="316"/>
      <c r="PEE28" s="68"/>
      <c r="PEF28" s="291"/>
      <c r="PEG28" s="68"/>
      <c r="PEH28" s="68"/>
      <c r="PEI28" s="68"/>
      <c r="PEJ28" s="112"/>
      <c r="PEK28" s="112"/>
      <c r="PEL28" s="112"/>
      <c r="PFI28" s="5"/>
      <c r="PFJ28" s="5"/>
      <c r="PFK28" s="5"/>
      <c r="PFL28" s="314"/>
      <c r="PFM28" s="314"/>
      <c r="PFN28" s="314"/>
      <c r="PFO28" s="314"/>
      <c r="PFP28" s="314"/>
      <c r="PFQ28" s="314"/>
      <c r="PFR28" s="314"/>
      <c r="PFS28" s="314"/>
      <c r="PFT28" s="314"/>
      <c r="PFU28" s="314"/>
      <c r="PFV28" s="314"/>
      <c r="PFW28" s="5"/>
      <c r="PFX28" s="5"/>
      <c r="PFY28" s="5"/>
      <c r="PFZ28" s="5"/>
      <c r="PGA28" s="5"/>
      <c r="PGB28" s="5"/>
      <c r="PGC28" s="5"/>
      <c r="PGD28" s="5"/>
      <c r="PGE28" s="5"/>
      <c r="PGF28" s="376"/>
      <c r="PGG28" s="386"/>
      <c r="PGH28" s="386"/>
      <c r="PGI28" s="312"/>
      <c r="PGJ28" s="383"/>
      <c r="PGK28" s="384"/>
      <c r="PGL28" s="316"/>
      <c r="PGM28" s="68"/>
      <c r="PGN28" s="291"/>
      <c r="PGO28" s="68"/>
      <c r="PGP28" s="68"/>
      <c r="PGQ28" s="68"/>
      <c r="PGR28" s="112"/>
      <c r="PGS28" s="112"/>
      <c r="PGT28" s="112"/>
      <c r="PHQ28" s="5"/>
      <c r="PHR28" s="5"/>
      <c r="PHS28" s="5"/>
      <c r="PHT28" s="314"/>
      <c r="PHU28" s="314"/>
      <c r="PHV28" s="314"/>
      <c r="PHW28" s="314"/>
      <c r="PHX28" s="314"/>
      <c r="PHY28" s="314"/>
      <c r="PHZ28" s="314"/>
      <c r="PIA28" s="314"/>
      <c r="PIB28" s="314"/>
      <c r="PIC28" s="314"/>
      <c r="PID28" s="314"/>
      <c r="PIE28" s="5"/>
      <c r="PIF28" s="5"/>
      <c r="PIG28" s="5"/>
      <c r="PIH28" s="5"/>
      <c r="PII28" s="5"/>
      <c r="PIJ28" s="5"/>
      <c r="PIK28" s="5"/>
      <c r="PIL28" s="5"/>
      <c r="PIM28" s="5"/>
      <c r="PIN28" s="376"/>
      <c r="PIO28" s="386"/>
      <c r="PIP28" s="386"/>
      <c r="PIQ28" s="312"/>
      <c r="PIR28" s="383"/>
      <c r="PIS28" s="384"/>
      <c r="PIT28" s="316"/>
      <c r="PIU28" s="68"/>
      <c r="PIV28" s="291"/>
      <c r="PIW28" s="68"/>
      <c r="PIX28" s="68"/>
      <c r="PIY28" s="68"/>
      <c r="PIZ28" s="112"/>
      <c r="PJA28" s="112"/>
      <c r="PJB28" s="112"/>
      <c r="PJY28" s="5"/>
      <c r="PJZ28" s="5"/>
      <c r="PKA28" s="5"/>
      <c r="PKB28" s="314"/>
      <c r="PKC28" s="314"/>
      <c r="PKD28" s="314"/>
      <c r="PKE28" s="314"/>
      <c r="PKF28" s="314"/>
      <c r="PKG28" s="314"/>
      <c r="PKH28" s="314"/>
      <c r="PKI28" s="314"/>
      <c r="PKJ28" s="314"/>
      <c r="PKK28" s="314"/>
      <c r="PKL28" s="314"/>
      <c r="PKM28" s="5"/>
      <c r="PKN28" s="5"/>
      <c r="PKO28" s="5"/>
      <c r="PKP28" s="5"/>
      <c r="PKQ28" s="5"/>
      <c r="PKR28" s="5"/>
      <c r="PKS28" s="5"/>
      <c r="PKT28" s="5"/>
      <c r="PKU28" s="5"/>
      <c r="PKV28" s="376"/>
      <c r="PKW28" s="386"/>
      <c r="PKX28" s="386"/>
      <c r="PKY28" s="312"/>
      <c r="PKZ28" s="383"/>
      <c r="PLA28" s="384"/>
      <c r="PLB28" s="316"/>
      <c r="PLC28" s="68"/>
      <c r="PLD28" s="291"/>
      <c r="PLE28" s="68"/>
      <c r="PLF28" s="68"/>
      <c r="PLG28" s="68"/>
      <c r="PLH28" s="112"/>
      <c r="PLI28" s="112"/>
      <c r="PLJ28" s="112"/>
      <c r="PMG28" s="5"/>
      <c r="PMH28" s="5"/>
      <c r="PMI28" s="5"/>
      <c r="PMJ28" s="314"/>
      <c r="PMK28" s="314"/>
      <c r="PML28" s="314"/>
      <c r="PMM28" s="314"/>
      <c r="PMN28" s="314"/>
      <c r="PMO28" s="314"/>
      <c r="PMP28" s="314"/>
      <c r="PMQ28" s="314"/>
      <c r="PMR28" s="314"/>
      <c r="PMS28" s="314"/>
      <c r="PMT28" s="314"/>
      <c r="PMU28" s="5"/>
      <c r="PMV28" s="5"/>
      <c r="PMW28" s="5"/>
      <c r="PMX28" s="5"/>
      <c r="PMY28" s="5"/>
      <c r="PMZ28" s="5"/>
      <c r="PNA28" s="5"/>
      <c r="PNB28" s="5"/>
      <c r="PNC28" s="5"/>
      <c r="PND28" s="376"/>
      <c r="PNE28" s="386"/>
      <c r="PNF28" s="386"/>
      <c r="PNG28" s="312"/>
      <c r="PNH28" s="383"/>
      <c r="PNI28" s="384"/>
      <c r="PNJ28" s="316"/>
      <c r="PNK28" s="68"/>
      <c r="PNL28" s="291"/>
      <c r="PNM28" s="68"/>
      <c r="PNN28" s="68"/>
      <c r="PNO28" s="68"/>
      <c r="PNP28" s="112"/>
      <c r="PNQ28" s="112"/>
      <c r="PNR28" s="112"/>
      <c r="POO28" s="5"/>
      <c r="POP28" s="5"/>
      <c r="POQ28" s="5"/>
      <c r="POR28" s="314"/>
      <c r="POS28" s="314"/>
      <c r="POT28" s="314"/>
      <c r="POU28" s="314"/>
      <c r="POV28" s="314"/>
      <c r="POW28" s="314"/>
      <c r="POX28" s="314"/>
      <c r="POY28" s="314"/>
      <c r="POZ28" s="314"/>
      <c r="PPA28" s="314"/>
      <c r="PPB28" s="314"/>
      <c r="PPC28" s="5"/>
      <c r="PPD28" s="5"/>
      <c r="PPE28" s="5"/>
      <c r="PPF28" s="5"/>
      <c r="PPG28" s="5"/>
      <c r="PPH28" s="5"/>
      <c r="PPI28" s="5"/>
      <c r="PPJ28" s="5"/>
      <c r="PPK28" s="5"/>
      <c r="PPL28" s="376"/>
      <c r="PPM28" s="386"/>
      <c r="PPN28" s="386"/>
      <c r="PPO28" s="312"/>
      <c r="PPP28" s="383"/>
      <c r="PPQ28" s="384"/>
      <c r="PPR28" s="316"/>
      <c r="PPS28" s="68"/>
      <c r="PPT28" s="291"/>
      <c r="PPU28" s="68"/>
      <c r="PPV28" s="68"/>
      <c r="PPW28" s="68"/>
      <c r="PPX28" s="112"/>
      <c r="PPY28" s="112"/>
      <c r="PPZ28" s="112"/>
      <c r="PQW28" s="5"/>
      <c r="PQX28" s="5"/>
      <c r="PQY28" s="5"/>
      <c r="PQZ28" s="314"/>
      <c r="PRA28" s="314"/>
      <c r="PRB28" s="314"/>
      <c r="PRC28" s="314"/>
      <c r="PRD28" s="314"/>
      <c r="PRE28" s="314"/>
      <c r="PRF28" s="314"/>
      <c r="PRG28" s="314"/>
      <c r="PRH28" s="314"/>
      <c r="PRI28" s="314"/>
      <c r="PRJ28" s="314"/>
      <c r="PRK28" s="5"/>
      <c r="PRL28" s="5"/>
      <c r="PRM28" s="5"/>
      <c r="PRN28" s="5"/>
      <c r="PRO28" s="5"/>
      <c r="PRP28" s="5"/>
      <c r="PRQ28" s="5"/>
      <c r="PRR28" s="5"/>
      <c r="PRS28" s="5"/>
      <c r="PRT28" s="376"/>
      <c r="PRU28" s="386"/>
      <c r="PRV28" s="386"/>
      <c r="PRW28" s="312"/>
      <c r="PRX28" s="383"/>
      <c r="PRY28" s="384"/>
      <c r="PRZ28" s="316"/>
      <c r="PSA28" s="68"/>
      <c r="PSB28" s="291"/>
      <c r="PSC28" s="68"/>
      <c r="PSD28" s="68"/>
      <c r="PSE28" s="68"/>
      <c r="PSF28" s="112"/>
      <c r="PSG28" s="112"/>
      <c r="PSH28" s="112"/>
      <c r="PTE28" s="5"/>
      <c r="PTF28" s="5"/>
      <c r="PTG28" s="5"/>
      <c r="PTH28" s="314"/>
      <c r="PTI28" s="314"/>
      <c r="PTJ28" s="314"/>
      <c r="PTK28" s="314"/>
      <c r="PTL28" s="314"/>
      <c r="PTM28" s="314"/>
      <c r="PTN28" s="314"/>
      <c r="PTO28" s="314"/>
      <c r="PTP28" s="314"/>
      <c r="PTQ28" s="314"/>
      <c r="PTR28" s="314"/>
      <c r="PTS28" s="5"/>
      <c r="PTT28" s="5"/>
      <c r="PTU28" s="5"/>
      <c r="PTV28" s="5"/>
      <c r="PTW28" s="5"/>
      <c r="PTX28" s="5"/>
      <c r="PTY28" s="5"/>
      <c r="PTZ28" s="5"/>
      <c r="PUA28" s="5"/>
      <c r="PUB28" s="376"/>
      <c r="PUC28" s="386"/>
      <c r="PUD28" s="386"/>
      <c r="PUE28" s="312"/>
      <c r="PUF28" s="383"/>
      <c r="PUG28" s="384"/>
      <c r="PUH28" s="316"/>
      <c r="PUI28" s="68"/>
      <c r="PUJ28" s="291"/>
      <c r="PUK28" s="68"/>
      <c r="PUL28" s="68"/>
      <c r="PUM28" s="68"/>
      <c r="PUN28" s="112"/>
      <c r="PUO28" s="112"/>
      <c r="PUP28" s="112"/>
      <c r="PVM28" s="5"/>
      <c r="PVN28" s="5"/>
      <c r="PVO28" s="5"/>
      <c r="PVP28" s="314"/>
      <c r="PVQ28" s="314"/>
      <c r="PVR28" s="314"/>
      <c r="PVS28" s="314"/>
      <c r="PVT28" s="314"/>
      <c r="PVU28" s="314"/>
      <c r="PVV28" s="314"/>
      <c r="PVW28" s="314"/>
      <c r="PVX28" s="314"/>
      <c r="PVY28" s="314"/>
      <c r="PVZ28" s="314"/>
      <c r="PWA28" s="5"/>
      <c r="PWB28" s="5"/>
      <c r="PWC28" s="5"/>
      <c r="PWD28" s="5"/>
      <c r="PWE28" s="5"/>
      <c r="PWF28" s="5"/>
      <c r="PWG28" s="5"/>
      <c r="PWH28" s="5"/>
      <c r="PWI28" s="5"/>
      <c r="PWJ28" s="376"/>
      <c r="PWK28" s="386"/>
      <c r="PWL28" s="386"/>
      <c r="PWM28" s="312"/>
      <c r="PWN28" s="383"/>
      <c r="PWO28" s="384"/>
      <c r="PWP28" s="316"/>
      <c r="PWQ28" s="68"/>
      <c r="PWR28" s="291"/>
      <c r="PWS28" s="68"/>
      <c r="PWT28" s="68"/>
      <c r="PWU28" s="68"/>
      <c r="PWV28" s="112"/>
      <c r="PWW28" s="112"/>
      <c r="PWX28" s="112"/>
      <c r="PXU28" s="5"/>
      <c r="PXV28" s="5"/>
      <c r="PXW28" s="5"/>
      <c r="PXX28" s="314"/>
      <c r="PXY28" s="314"/>
      <c r="PXZ28" s="314"/>
      <c r="PYA28" s="314"/>
      <c r="PYB28" s="314"/>
      <c r="PYC28" s="314"/>
      <c r="PYD28" s="314"/>
      <c r="PYE28" s="314"/>
      <c r="PYF28" s="314"/>
      <c r="PYG28" s="314"/>
      <c r="PYH28" s="314"/>
      <c r="PYI28" s="5"/>
      <c r="PYJ28" s="5"/>
      <c r="PYK28" s="5"/>
      <c r="PYL28" s="5"/>
      <c r="PYM28" s="5"/>
      <c r="PYN28" s="5"/>
      <c r="PYO28" s="5"/>
      <c r="PYP28" s="5"/>
      <c r="PYQ28" s="5"/>
      <c r="PYR28" s="376"/>
      <c r="PYS28" s="386"/>
      <c r="PYT28" s="386"/>
      <c r="PYU28" s="312"/>
      <c r="PYV28" s="383"/>
      <c r="PYW28" s="384"/>
      <c r="PYX28" s="316"/>
      <c r="PYY28" s="68"/>
      <c r="PYZ28" s="291"/>
      <c r="PZA28" s="68"/>
      <c r="PZB28" s="68"/>
      <c r="PZC28" s="68"/>
      <c r="PZD28" s="112"/>
      <c r="PZE28" s="112"/>
      <c r="PZF28" s="112"/>
      <c r="QAC28" s="5"/>
      <c r="QAD28" s="5"/>
      <c r="QAE28" s="5"/>
      <c r="QAF28" s="314"/>
      <c r="QAG28" s="314"/>
      <c r="QAH28" s="314"/>
      <c r="QAI28" s="314"/>
      <c r="QAJ28" s="314"/>
      <c r="QAK28" s="314"/>
      <c r="QAL28" s="314"/>
      <c r="QAM28" s="314"/>
      <c r="QAN28" s="314"/>
      <c r="QAO28" s="314"/>
      <c r="QAP28" s="314"/>
      <c r="QAQ28" s="5"/>
      <c r="QAR28" s="5"/>
      <c r="QAS28" s="5"/>
      <c r="QAT28" s="5"/>
      <c r="QAU28" s="5"/>
      <c r="QAV28" s="5"/>
      <c r="QAW28" s="5"/>
      <c r="QAX28" s="5"/>
      <c r="QAY28" s="5"/>
      <c r="QAZ28" s="376"/>
      <c r="QBA28" s="386"/>
      <c r="QBB28" s="386"/>
      <c r="QBC28" s="312"/>
      <c r="QBD28" s="383"/>
      <c r="QBE28" s="384"/>
      <c r="QBF28" s="316"/>
      <c r="QBG28" s="68"/>
      <c r="QBH28" s="291"/>
      <c r="QBI28" s="68"/>
      <c r="QBJ28" s="68"/>
      <c r="QBK28" s="68"/>
      <c r="QBL28" s="112"/>
      <c r="QBM28" s="112"/>
      <c r="QBN28" s="112"/>
      <c r="QCK28" s="5"/>
      <c r="QCL28" s="5"/>
      <c r="QCM28" s="5"/>
      <c r="QCN28" s="314"/>
      <c r="QCO28" s="314"/>
      <c r="QCP28" s="314"/>
      <c r="QCQ28" s="314"/>
      <c r="QCR28" s="314"/>
      <c r="QCS28" s="314"/>
      <c r="QCT28" s="314"/>
      <c r="QCU28" s="314"/>
      <c r="QCV28" s="314"/>
      <c r="QCW28" s="314"/>
      <c r="QCX28" s="314"/>
      <c r="QCY28" s="5"/>
      <c r="QCZ28" s="5"/>
      <c r="QDA28" s="5"/>
      <c r="QDB28" s="5"/>
      <c r="QDC28" s="5"/>
      <c r="QDD28" s="5"/>
      <c r="QDE28" s="5"/>
      <c r="QDF28" s="5"/>
      <c r="QDG28" s="5"/>
      <c r="QDH28" s="376"/>
      <c r="QDI28" s="386"/>
      <c r="QDJ28" s="386"/>
      <c r="QDK28" s="312"/>
      <c r="QDL28" s="383"/>
      <c r="QDM28" s="384"/>
      <c r="QDN28" s="316"/>
      <c r="QDO28" s="68"/>
      <c r="QDP28" s="291"/>
      <c r="QDQ28" s="68"/>
      <c r="QDR28" s="68"/>
      <c r="QDS28" s="68"/>
      <c r="QDT28" s="112"/>
      <c r="QDU28" s="112"/>
      <c r="QDV28" s="112"/>
      <c r="QES28" s="5"/>
      <c r="QET28" s="5"/>
      <c r="QEU28" s="5"/>
      <c r="QEV28" s="314"/>
      <c r="QEW28" s="314"/>
      <c r="QEX28" s="314"/>
      <c r="QEY28" s="314"/>
      <c r="QEZ28" s="314"/>
      <c r="QFA28" s="314"/>
      <c r="QFB28" s="314"/>
      <c r="QFC28" s="314"/>
      <c r="QFD28" s="314"/>
      <c r="QFE28" s="314"/>
      <c r="QFF28" s="314"/>
      <c r="QFG28" s="5"/>
      <c r="QFH28" s="5"/>
      <c r="QFI28" s="5"/>
      <c r="QFJ28" s="5"/>
      <c r="QFK28" s="5"/>
      <c r="QFL28" s="5"/>
      <c r="QFM28" s="5"/>
      <c r="QFN28" s="5"/>
      <c r="QFO28" s="5"/>
      <c r="QFP28" s="376"/>
      <c r="QFQ28" s="386"/>
      <c r="QFR28" s="386"/>
      <c r="QFS28" s="312"/>
      <c r="QFT28" s="383"/>
      <c r="QFU28" s="384"/>
      <c r="QFV28" s="316"/>
      <c r="QFW28" s="68"/>
      <c r="QFX28" s="291"/>
      <c r="QFY28" s="68"/>
      <c r="QFZ28" s="68"/>
      <c r="QGA28" s="68"/>
      <c r="QGB28" s="112"/>
      <c r="QGC28" s="112"/>
      <c r="QGD28" s="112"/>
      <c r="QHA28" s="5"/>
      <c r="QHB28" s="5"/>
      <c r="QHC28" s="5"/>
      <c r="QHD28" s="314"/>
      <c r="QHE28" s="314"/>
      <c r="QHF28" s="314"/>
      <c r="QHG28" s="314"/>
      <c r="QHH28" s="314"/>
      <c r="QHI28" s="314"/>
      <c r="QHJ28" s="314"/>
      <c r="QHK28" s="314"/>
      <c r="QHL28" s="314"/>
      <c r="QHM28" s="314"/>
      <c r="QHN28" s="314"/>
      <c r="QHO28" s="5"/>
      <c r="QHP28" s="5"/>
      <c r="QHQ28" s="5"/>
      <c r="QHR28" s="5"/>
      <c r="QHS28" s="5"/>
      <c r="QHT28" s="5"/>
      <c r="QHU28" s="5"/>
      <c r="QHV28" s="5"/>
      <c r="QHW28" s="5"/>
      <c r="QHX28" s="376"/>
      <c r="QHY28" s="386"/>
      <c r="QHZ28" s="386"/>
      <c r="QIA28" s="312"/>
      <c r="QIB28" s="383"/>
      <c r="QIC28" s="384"/>
      <c r="QID28" s="316"/>
      <c r="QIE28" s="68"/>
      <c r="QIF28" s="291"/>
      <c r="QIG28" s="68"/>
      <c r="QIH28" s="68"/>
      <c r="QII28" s="68"/>
      <c r="QIJ28" s="112"/>
      <c r="QIK28" s="112"/>
      <c r="QIL28" s="112"/>
      <c r="QJI28" s="5"/>
      <c r="QJJ28" s="5"/>
      <c r="QJK28" s="5"/>
      <c r="QJL28" s="314"/>
      <c r="QJM28" s="314"/>
      <c r="QJN28" s="314"/>
      <c r="QJO28" s="314"/>
      <c r="QJP28" s="314"/>
      <c r="QJQ28" s="314"/>
      <c r="QJR28" s="314"/>
      <c r="QJS28" s="314"/>
      <c r="QJT28" s="314"/>
      <c r="QJU28" s="314"/>
      <c r="QJV28" s="314"/>
      <c r="QJW28" s="5"/>
      <c r="QJX28" s="5"/>
      <c r="QJY28" s="5"/>
      <c r="QJZ28" s="5"/>
      <c r="QKA28" s="5"/>
      <c r="QKB28" s="5"/>
      <c r="QKC28" s="5"/>
      <c r="QKD28" s="5"/>
      <c r="QKE28" s="5"/>
      <c r="QKF28" s="376"/>
      <c r="QKG28" s="386"/>
      <c r="QKH28" s="386"/>
      <c r="QKI28" s="312"/>
      <c r="QKJ28" s="383"/>
      <c r="QKK28" s="384"/>
      <c r="QKL28" s="316"/>
      <c r="QKM28" s="68"/>
      <c r="QKN28" s="291"/>
      <c r="QKO28" s="68"/>
      <c r="QKP28" s="68"/>
      <c r="QKQ28" s="68"/>
      <c r="QKR28" s="112"/>
      <c r="QKS28" s="112"/>
      <c r="QKT28" s="112"/>
      <c r="QLQ28" s="5"/>
      <c r="QLR28" s="5"/>
      <c r="QLS28" s="5"/>
      <c r="QLT28" s="314"/>
      <c r="QLU28" s="314"/>
      <c r="QLV28" s="314"/>
      <c r="QLW28" s="314"/>
      <c r="QLX28" s="314"/>
      <c r="QLY28" s="314"/>
      <c r="QLZ28" s="314"/>
      <c r="QMA28" s="314"/>
      <c r="QMB28" s="314"/>
      <c r="QMC28" s="314"/>
      <c r="QMD28" s="314"/>
      <c r="QME28" s="5"/>
      <c r="QMF28" s="5"/>
      <c r="QMG28" s="5"/>
      <c r="QMH28" s="5"/>
      <c r="QMI28" s="5"/>
      <c r="QMJ28" s="5"/>
      <c r="QMK28" s="5"/>
      <c r="QML28" s="5"/>
      <c r="QMM28" s="5"/>
      <c r="QMN28" s="376"/>
      <c r="QMO28" s="386"/>
      <c r="QMP28" s="386"/>
      <c r="QMQ28" s="312"/>
      <c r="QMR28" s="383"/>
      <c r="QMS28" s="384"/>
      <c r="QMT28" s="316"/>
      <c r="QMU28" s="68"/>
      <c r="QMV28" s="291"/>
      <c r="QMW28" s="68"/>
      <c r="QMX28" s="68"/>
      <c r="QMY28" s="68"/>
      <c r="QMZ28" s="112"/>
      <c r="QNA28" s="112"/>
      <c r="QNB28" s="112"/>
      <c r="QNY28" s="5"/>
      <c r="QNZ28" s="5"/>
      <c r="QOA28" s="5"/>
      <c r="QOB28" s="314"/>
      <c r="QOC28" s="314"/>
      <c r="QOD28" s="314"/>
      <c r="QOE28" s="314"/>
      <c r="QOF28" s="314"/>
      <c r="QOG28" s="314"/>
      <c r="QOH28" s="314"/>
      <c r="QOI28" s="314"/>
      <c r="QOJ28" s="314"/>
      <c r="QOK28" s="314"/>
      <c r="QOL28" s="314"/>
      <c r="QOM28" s="5"/>
      <c r="QON28" s="5"/>
      <c r="QOO28" s="5"/>
      <c r="QOP28" s="5"/>
      <c r="QOQ28" s="5"/>
      <c r="QOR28" s="5"/>
      <c r="QOS28" s="5"/>
      <c r="QOT28" s="5"/>
      <c r="QOU28" s="5"/>
      <c r="QOV28" s="376"/>
      <c r="QOW28" s="386"/>
      <c r="QOX28" s="386"/>
      <c r="QOY28" s="312"/>
      <c r="QOZ28" s="383"/>
      <c r="QPA28" s="384"/>
      <c r="QPB28" s="316"/>
      <c r="QPC28" s="68"/>
      <c r="QPD28" s="291"/>
      <c r="QPE28" s="68"/>
      <c r="QPF28" s="68"/>
      <c r="QPG28" s="68"/>
      <c r="QPH28" s="112"/>
      <c r="QPI28" s="112"/>
      <c r="QPJ28" s="112"/>
      <c r="QQG28" s="5"/>
      <c r="QQH28" s="5"/>
      <c r="QQI28" s="5"/>
      <c r="QQJ28" s="314"/>
      <c r="QQK28" s="314"/>
      <c r="QQL28" s="314"/>
      <c r="QQM28" s="314"/>
      <c r="QQN28" s="314"/>
      <c r="QQO28" s="314"/>
      <c r="QQP28" s="314"/>
      <c r="QQQ28" s="314"/>
      <c r="QQR28" s="314"/>
      <c r="QQS28" s="314"/>
      <c r="QQT28" s="314"/>
      <c r="QQU28" s="5"/>
      <c r="QQV28" s="5"/>
      <c r="QQW28" s="5"/>
      <c r="QQX28" s="5"/>
      <c r="QQY28" s="5"/>
      <c r="QQZ28" s="5"/>
      <c r="QRA28" s="5"/>
      <c r="QRB28" s="5"/>
      <c r="QRC28" s="5"/>
      <c r="QRD28" s="376"/>
      <c r="QRE28" s="386"/>
      <c r="QRF28" s="386"/>
      <c r="QRG28" s="312"/>
      <c r="QRH28" s="383"/>
      <c r="QRI28" s="384"/>
      <c r="QRJ28" s="316"/>
      <c r="QRK28" s="68"/>
      <c r="QRL28" s="291"/>
      <c r="QRM28" s="68"/>
      <c r="QRN28" s="68"/>
      <c r="QRO28" s="68"/>
      <c r="QRP28" s="112"/>
      <c r="QRQ28" s="112"/>
      <c r="QRR28" s="112"/>
      <c r="QSO28" s="5"/>
      <c r="QSP28" s="5"/>
      <c r="QSQ28" s="5"/>
      <c r="QSR28" s="314"/>
      <c r="QSS28" s="314"/>
      <c r="QST28" s="314"/>
      <c r="QSU28" s="314"/>
      <c r="QSV28" s="314"/>
      <c r="QSW28" s="314"/>
      <c r="QSX28" s="314"/>
      <c r="QSY28" s="314"/>
      <c r="QSZ28" s="314"/>
      <c r="QTA28" s="314"/>
      <c r="QTB28" s="314"/>
      <c r="QTC28" s="5"/>
      <c r="QTD28" s="5"/>
      <c r="QTE28" s="5"/>
      <c r="QTF28" s="5"/>
      <c r="QTG28" s="5"/>
      <c r="QTH28" s="5"/>
      <c r="QTI28" s="5"/>
      <c r="QTJ28" s="5"/>
      <c r="QTK28" s="5"/>
      <c r="QTL28" s="376"/>
      <c r="QTM28" s="386"/>
      <c r="QTN28" s="386"/>
      <c r="QTO28" s="312"/>
      <c r="QTP28" s="383"/>
      <c r="QTQ28" s="384"/>
      <c r="QTR28" s="316"/>
      <c r="QTS28" s="68"/>
      <c r="QTT28" s="291"/>
      <c r="QTU28" s="68"/>
      <c r="QTV28" s="68"/>
      <c r="QTW28" s="68"/>
      <c r="QTX28" s="112"/>
      <c r="QTY28" s="112"/>
      <c r="QTZ28" s="112"/>
      <c r="QUW28" s="5"/>
      <c r="QUX28" s="5"/>
      <c r="QUY28" s="5"/>
      <c r="QUZ28" s="314"/>
      <c r="QVA28" s="314"/>
      <c r="QVB28" s="314"/>
      <c r="QVC28" s="314"/>
      <c r="QVD28" s="314"/>
      <c r="QVE28" s="314"/>
      <c r="QVF28" s="314"/>
      <c r="QVG28" s="314"/>
      <c r="QVH28" s="314"/>
      <c r="QVI28" s="314"/>
      <c r="QVJ28" s="314"/>
      <c r="QVK28" s="5"/>
      <c r="QVL28" s="5"/>
      <c r="QVM28" s="5"/>
      <c r="QVN28" s="5"/>
      <c r="QVO28" s="5"/>
      <c r="QVP28" s="5"/>
      <c r="QVQ28" s="5"/>
      <c r="QVR28" s="5"/>
      <c r="QVS28" s="5"/>
      <c r="QVT28" s="376"/>
      <c r="QVU28" s="386"/>
      <c r="QVV28" s="386"/>
      <c r="QVW28" s="312"/>
      <c r="QVX28" s="383"/>
      <c r="QVY28" s="384"/>
      <c r="QVZ28" s="316"/>
      <c r="QWA28" s="68"/>
      <c r="QWB28" s="291"/>
      <c r="QWC28" s="68"/>
      <c r="QWD28" s="68"/>
      <c r="QWE28" s="68"/>
      <c r="QWF28" s="112"/>
      <c r="QWG28" s="112"/>
      <c r="QWH28" s="112"/>
      <c r="QXE28" s="5"/>
      <c r="QXF28" s="5"/>
      <c r="QXG28" s="5"/>
      <c r="QXH28" s="314"/>
      <c r="QXI28" s="314"/>
      <c r="QXJ28" s="314"/>
      <c r="QXK28" s="314"/>
      <c r="QXL28" s="314"/>
      <c r="QXM28" s="314"/>
      <c r="QXN28" s="314"/>
      <c r="QXO28" s="314"/>
      <c r="QXP28" s="314"/>
      <c r="QXQ28" s="314"/>
      <c r="QXR28" s="314"/>
      <c r="QXS28" s="5"/>
      <c r="QXT28" s="5"/>
      <c r="QXU28" s="5"/>
      <c r="QXV28" s="5"/>
      <c r="QXW28" s="5"/>
      <c r="QXX28" s="5"/>
      <c r="QXY28" s="5"/>
      <c r="QXZ28" s="5"/>
      <c r="QYA28" s="5"/>
      <c r="QYB28" s="376"/>
      <c r="QYC28" s="386"/>
      <c r="QYD28" s="386"/>
      <c r="QYE28" s="312"/>
      <c r="QYF28" s="383"/>
      <c r="QYG28" s="384"/>
      <c r="QYH28" s="316"/>
      <c r="QYI28" s="68"/>
      <c r="QYJ28" s="291"/>
      <c r="QYK28" s="68"/>
      <c r="QYL28" s="68"/>
      <c r="QYM28" s="68"/>
      <c r="QYN28" s="112"/>
      <c r="QYO28" s="112"/>
      <c r="QYP28" s="112"/>
      <c r="QZM28" s="5"/>
      <c r="QZN28" s="5"/>
      <c r="QZO28" s="5"/>
      <c r="QZP28" s="314"/>
      <c r="QZQ28" s="314"/>
      <c r="QZR28" s="314"/>
      <c r="QZS28" s="314"/>
      <c r="QZT28" s="314"/>
      <c r="QZU28" s="314"/>
      <c r="QZV28" s="314"/>
      <c r="QZW28" s="314"/>
      <c r="QZX28" s="314"/>
      <c r="QZY28" s="314"/>
      <c r="QZZ28" s="314"/>
      <c r="RAA28" s="5"/>
      <c r="RAB28" s="5"/>
      <c r="RAC28" s="5"/>
      <c r="RAD28" s="5"/>
      <c r="RAE28" s="5"/>
      <c r="RAF28" s="5"/>
      <c r="RAG28" s="5"/>
      <c r="RAH28" s="5"/>
      <c r="RAI28" s="5"/>
      <c r="RAJ28" s="376"/>
      <c r="RAK28" s="386"/>
      <c r="RAL28" s="386"/>
      <c r="RAM28" s="312"/>
      <c r="RAN28" s="383"/>
      <c r="RAO28" s="384"/>
      <c r="RAP28" s="316"/>
      <c r="RAQ28" s="68"/>
      <c r="RAR28" s="291"/>
      <c r="RAS28" s="68"/>
      <c r="RAT28" s="68"/>
      <c r="RAU28" s="68"/>
      <c r="RAV28" s="112"/>
      <c r="RAW28" s="112"/>
      <c r="RAX28" s="112"/>
      <c r="RBU28" s="5"/>
      <c r="RBV28" s="5"/>
      <c r="RBW28" s="5"/>
      <c r="RBX28" s="314"/>
      <c r="RBY28" s="314"/>
      <c r="RBZ28" s="314"/>
      <c r="RCA28" s="314"/>
      <c r="RCB28" s="314"/>
      <c r="RCC28" s="314"/>
      <c r="RCD28" s="314"/>
      <c r="RCE28" s="314"/>
      <c r="RCF28" s="314"/>
      <c r="RCG28" s="314"/>
      <c r="RCH28" s="314"/>
      <c r="RCI28" s="5"/>
      <c r="RCJ28" s="5"/>
      <c r="RCK28" s="5"/>
      <c r="RCL28" s="5"/>
      <c r="RCM28" s="5"/>
      <c r="RCN28" s="5"/>
      <c r="RCO28" s="5"/>
      <c r="RCP28" s="5"/>
      <c r="RCQ28" s="5"/>
      <c r="RCR28" s="376"/>
      <c r="RCS28" s="386"/>
      <c r="RCT28" s="386"/>
      <c r="RCU28" s="312"/>
      <c r="RCV28" s="383"/>
      <c r="RCW28" s="384"/>
      <c r="RCX28" s="316"/>
      <c r="RCY28" s="68"/>
      <c r="RCZ28" s="291"/>
      <c r="RDA28" s="68"/>
      <c r="RDB28" s="68"/>
      <c r="RDC28" s="68"/>
      <c r="RDD28" s="112"/>
      <c r="RDE28" s="112"/>
      <c r="RDF28" s="112"/>
      <c r="REC28" s="5"/>
      <c r="RED28" s="5"/>
      <c r="REE28" s="5"/>
      <c r="REF28" s="314"/>
      <c r="REG28" s="314"/>
      <c r="REH28" s="314"/>
      <c r="REI28" s="314"/>
      <c r="REJ28" s="314"/>
      <c r="REK28" s="314"/>
      <c r="REL28" s="314"/>
      <c r="REM28" s="314"/>
      <c r="REN28" s="314"/>
      <c r="REO28" s="314"/>
      <c r="REP28" s="314"/>
      <c r="REQ28" s="5"/>
      <c r="RER28" s="5"/>
      <c r="RES28" s="5"/>
      <c r="RET28" s="5"/>
      <c r="REU28" s="5"/>
      <c r="REV28" s="5"/>
      <c r="REW28" s="5"/>
      <c r="REX28" s="5"/>
      <c r="REY28" s="5"/>
      <c r="REZ28" s="376"/>
      <c r="RFA28" s="386"/>
      <c r="RFB28" s="386"/>
      <c r="RFC28" s="312"/>
      <c r="RFD28" s="383"/>
      <c r="RFE28" s="384"/>
      <c r="RFF28" s="316"/>
      <c r="RFG28" s="68"/>
      <c r="RFH28" s="291"/>
      <c r="RFI28" s="68"/>
      <c r="RFJ28" s="68"/>
      <c r="RFK28" s="68"/>
      <c r="RFL28" s="112"/>
      <c r="RFM28" s="112"/>
      <c r="RFN28" s="112"/>
      <c r="RGK28" s="5"/>
      <c r="RGL28" s="5"/>
      <c r="RGM28" s="5"/>
      <c r="RGN28" s="314"/>
      <c r="RGO28" s="314"/>
      <c r="RGP28" s="314"/>
      <c r="RGQ28" s="314"/>
      <c r="RGR28" s="314"/>
      <c r="RGS28" s="314"/>
      <c r="RGT28" s="314"/>
      <c r="RGU28" s="314"/>
      <c r="RGV28" s="314"/>
      <c r="RGW28" s="314"/>
      <c r="RGX28" s="314"/>
      <c r="RGY28" s="5"/>
      <c r="RGZ28" s="5"/>
      <c r="RHA28" s="5"/>
      <c r="RHB28" s="5"/>
      <c r="RHC28" s="5"/>
      <c r="RHD28" s="5"/>
      <c r="RHE28" s="5"/>
      <c r="RHF28" s="5"/>
      <c r="RHG28" s="5"/>
      <c r="RHH28" s="376"/>
      <c r="RHI28" s="386"/>
      <c r="RHJ28" s="386"/>
      <c r="RHK28" s="312"/>
      <c r="RHL28" s="383"/>
      <c r="RHM28" s="384"/>
      <c r="RHN28" s="316"/>
      <c r="RHO28" s="68"/>
      <c r="RHP28" s="291"/>
      <c r="RHQ28" s="68"/>
      <c r="RHR28" s="68"/>
      <c r="RHS28" s="68"/>
      <c r="RHT28" s="112"/>
      <c r="RHU28" s="112"/>
      <c r="RHV28" s="112"/>
      <c r="RIS28" s="5"/>
      <c r="RIT28" s="5"/>
      <c r="RIU28" s="5"/>
      <c r="RIV28" s="314"/>
      <c r="RIW28" s="314"/>
      <c r="RIX28" s="314"/>
      <c r="RIY28" s="314"/>
      <c r="RIZ28" s="314"/>
      <c r="RJA28" s="314"/>
      <c r="RJB28" s="314"/>
      <c r="RJC28" s="314"/>
      <c r="RJD28" s="314"/>
      <c r="RJE28" s="314"/>
      <c r="RJF28" s="314"/>
      <c r="RJG28" s="5"/>
      <c r="RJH28" s="5"/>
      <c r="RJI28" s="5"/>
      <c r="RJJ28" s="5"/>
      <c r="RJK28" s="5"/>
      <c r="RJL28" s="5"/>
      <c r="RJM28" s="5"/>
      <c r="RJN28" s="5"/>
      <c r="RJO28" s="5"/>
      <c r="RJP28" s="376"/>
      <c r="RJQ28" s="386"/>
      <c r="RJR28" s="386"/>
      <c r="RJS28" s="312"/>
      <c r="RJT28" s="383"/>
      <c r="RJU28" s="384"/>
      <c r="RJV28" s="316"/>
      <c r="RJW28" s="68"/>
      <c r="RJX28" s="291"/>
      <c r="RJY28" s="68"/>
      <c r="RJZ28" s="68"/>
      <c r="RKA28" s="68"/>
      <c r="RKB28" s="112"/>
      <c r="RKC28" s="112"/>
      <c r="RKD28" s="112"/>
      <c r="RLA28" s="5"/>
      <c r="RLB28" s="5"/>
      <c r="RLC28" s="5"/>
      <c r="RLD28" s="314"/>
      <c r="RLE28" s="314"/>
      <c r="RLF28" s="314"/>
      <c r="RLG28" s="314"/>
      <c r="RLH28" s="314"/>
      <c r="RLI28" s="314"/>
      <c r="RLJ28" s="314"/>
      <c r="RLK28" s="314"/>
      <c r="RLL28" s="314"/>
      <c r="RLM28" s="314"/>
      <c r="RLN28" s="314"/>
      <c r="RLO28" s="5"/>
      <c r="RLP28" s="5"/>
      <c r="RLQ28" s="5"/>
      <c r="RLR28" s="5"/>
      <c r="RLS28" s="5"/>
      <c r="RLT28" s="5"/>
      <c r="RLU28" s="5"/>
      <c r="RLV28" s="5"/>
      <c r="RLW28" s="5"/>
      <c r="RLX28" s="376"/>
      <c r="RLY28" s="386"/>
      <c r="RLZ28" s="386"/>
      <c r="RMA28" s="312"/>
      <c r="RMB28" s="383"/>
      <c r="RMC28" s="384"/>
      <c r="RMD28" s="316"/>
      <c r="RME28" s="68"/>
      <c r="RMF28" s="291"/>
      <c r="RMG28" s="68"/>
      <c r="RMH28" s="68"/>
      <c r="RMI28" s="68"/>
      <c r="RMJ28" s="112"/>
      <c r="RMK28" s="112"/>
      <c r="RML28" s="112"/>
      <c r="RNI28" s="5"/>
      <c r="RNJ28" s="5"/>
      <c r="RNK28" s="5"/>
      <c r="RNL28" s="314"/>
      <c r="RNM28" s="314"/>
      <c r="RNN28" s="314"/>
      <c r="RNO28" s="314"/>
      <c r="RNP28" s="314"/>
      <c r="RNQ28" s="314"/>
      <c r="RNR28" s="314"/>
      <c r="RNS28" s="314"/>
      <c r="RNT28" s="314"/>
      <c r="RNU28" s="314"/>
      <c r="RNV28" s="314"/>
      <c r="RNW28" s="5"/>
      <c r="RNX28" s="5"/>
      <c r="RNY28" s="5"/>
      <c r="RNZ28" s="5"/>
      <c r="ROA28" s="5"/>
      <c r="ROB28" s="5"/>
      <c r="ROC28" s="5"/>
      <c r="ROD28" s="5"/>
      <c r="ROE28" s="5"/>
      <c r="ROF28" s="376"/>
      <c r="ROG28" s="386"/>
      <c r="ROH28" s="386"/>
      <c r="ROI28" s="312"/>
      <c r="ROJ28" s="383"/>
      <c r="ROK28" s="384"/>
      <c r="ROL28" s="316"/>
      <c r="ROM28" s="68"/>
      <c r="RON28" s="291"/>
      <c r="ROO28" s="68"/>
      <c r="ROP28" s="68"/>
      <c r="ROQ28" s="68"/>
      <c r="ROR28" s="112"/>
      <c r="ROS28" s="112"/>
      <c r="ROT28" s="112"/>
      <c r="RPQ28" s="5"/>
      <c r="RPR28" s="5"/>
      <c r="RPS28" s="5"/>
      <c r="RPT28" s="314"/>
      <c r="RPU28" s="314"/>
      <c r="RPV28" s="314"/>
      <c r="RPW28" s="314"/>
      <c r="RPX28" s="314"/>
      <c r="RPY28" s="314"/>
      <c r="RPZ28" s="314"/>
      <c r="RQA28" s="314"/>
      <c r="RQB28" s="314"/>
      <c r="RQC28" s="314"/>
      <c r="RQD28" s="314"/>
      <c r="RQE28" s="5"/>
      <c r="RQF28" s="5"/>
      <c r="RQG28" s="5"/>
      <c r="RQH28" s="5"/>
      <c r="RQI28" s="5"/>
      <c r="RQJ28" s="5"/>
      <c r="RQK28" s="5"/>
      <c r="RQL28" s="5"/>
      <c r="RQM28" s="5"/>
      <c r="RQN28" s="376"/>
      <c r="RQO28" s="386"/>
      <c r="RQP28" s="386"/>
      <c r="RQQ28" s="312"/>
      <c r="RQR28" s="383"/>
      <c r="RQS28" s="384"/>
      <c r="RQT28" s="316"/>
      <c r="RQU28" s="68"/>
      <c r="RQV28" s="291"/>
      <c r="RQW28" s="68"/>
      <c r="RQX28" s="68"/>
      <c r="RQY28" s="68"/>
      <c r="RQZ28" s="112"/>
      <c r="RRA28" s="112"/>
      <c r="RRB28" s="112"/>
      <c r="RRY28" s="5"/>
      <c r="RRZ28" s="5"/>
      <c r="RSA28" s="5"/>
      <c r="RSB28" s="314"/>
      <c r="RSC28" s="314"/>
      <c r="RSD28" s="314"/>
      <c r="RSE28" s="314"/>
      <c r="RSF28" s="314"/>
      <c r="RSG28" s="314"/>
      <c r="RSH28" s="314"/>
      <c r="RSI28" s="314"/>
      <c r="RSJ28" s="314"/>
      <c r="RSK28" s="314"/>
      <c r="RSL28" s="314"/>
      <c r="RSM28" s="5"/>
      <c r="RSN28" s="5"/>
      <c r="RSO28" s="5"/>
      <c r="RSP28" s="5"/>
      <c r="RSQ28" s="5"/>
      <c r="RSR28" s="5"/>
      <c r="RSS28" s="5"/>
      <c r="RST28" s="5"/>
      <c r="RSU28" s="5"/>
      <c r="RSV28" s="376"/>
      <c r="RSW28" s="386"/>
      <c r="RSX28" s="386"/>
      <c r="RSY28" s="312"/>
      <c r="RSZ28" s="383"/>
      <c r="RTA28" s="384"/>
      <c r="RTB28" s="316"/>
      <c r="RTC28" s="68"/>
      <c r="RTD28" s="291"/>
      <c r="RTE28" s="68"/>
      <c r="RTF28" s="68"/>
      <c r="RTG28" s="68"/>
      <c r="RTH28" s="112"/>
      <c r="RTI28" s="112"/>
      <c r="RTJ28" s="112"/>
      <c r="RUG28" s="5"/>
      <c r="RUH28" s="5"/>
      <c r="RUI28" s="5"/>
      <c r="RUJ28" s="314"/>
      <c r="RUK28" s="314"/>
      <c r="RUL28" s="314"/>
      <c r="RUM28" s="314"/>
      <c r="RUN28" s="314"/>
      <c r="RUO28" s="314"/>
      <c r="RUP28" s="314"/>
      <c r="RUQ28" s="314"/>
      <c r="RUR28" s="314"/>
      <c r="RUS28" s="314"/>
      <c r="RUT28" s="314"/>
      <c r="RUU28" s="5"/>
      <c r="RUV28" s="5"/>
      <c r="RUW28" s="5"/>
      <c r="RUX28" s="5"/>
      <c r="RUY28" s="5"/>
      <c r="RUZ28" s="5"/>
      <c r="RVA28" s="5"/>
      <c r="RVB28" s="5"/>
      <c r="RVC28" s="5"/>
      <c r="RVD28" s="376"/>
      <c r="RVE28" s="386"/>
      <c r="RVF28" s="386"/>
      <c r="RVG28" s="312"/>
      <c r="RVH28" s="383"/>
      <c r="RVI28" s="384"/>
      <c r="RVJ28" s="316"/>
      <c r="RVK28" s="68"/>
      <c r="RVL28" s="291"/>
      <c r="RVM28" s="68"/>
      <c r="RVN28" s="68"/>
      <c r="RVO28" s="68"/>
      <c r="RVP28" s="112"/>
      <c r="RVQ28" s="112"/>
      <c r="RVR28" s="112"/>
      <c r="RWO28" s="5"/>
      <c r="RWP28" s="5"/>
      <c r="RWQ28" s="5"/>
      <c r="RWR28" s="314"/>
      <c r="RWS28" s="314"/>
      <c r="RWT28" s="314"/>
      <c r="RWU28" s="314"/>
      <c r="RWV28" s="314"/>
      <c r="RWW28" s="314"/>
      <c r="RWX28" s="314"/>
      <c r="RWY28" s="314"/>
      <c r="RWZ28" s="314"/>
      <c r="RXA28" s="314"/>
      <c r="RXB28" s="314"/>
      <c r="RXC28" s="5"/>
      <c r="RXD28" s="5"/>
      <c r="RXE28" s="5"/>
      <c r="RXF28" s="5"/>
      <c r="RXG28" s="5"/>
      <c r="RXH28" s="5"/>
      <c r="RXI28" s="5"/>
      <c r="RXJ28" s="5"/>
      <c r="RXK28" s="5"/>
      <c r="RXL28" s="376"/>
      <c r="RXM28" s="386"/>
      <c r="RXN28" s="386"/>
      <c r="RXO28" s="312"/>
      <c r="RXP28" s="383"/>
      <c r="RXQ28" s="384"/>
      <c r="RXR28" s="316"/>
      <c r="RXS28" s="68"/>
      <c r="RXT28" s="291"/>
      <c r="RXU28" s="68"/>
      <c r="RXV28" s="68"/>
      <c r="RXW28" s="68"/>
      <c r="RXX28" s="112"/>
      <c r="RXY28" s="112"/>
      <c r="RXZ28" s="112"/>
      <c r="RYW28" s="5"/>
      <c r="RYX28" s="5"/>
      <c r="RYY28" s="5"/>
      <c r="RYZ28" s="314"/>
      <c r="RZA28" s="314"/>
      <c r="RZB28" s="314"/>
      <c r="RZC28" s="314"/>
      <c r="RZD28" s="314"/>
      <c r="RZE28" s="314"/>
      <c r="RZF28" s="314"/>
      <c r="RZG28" s="314"/>
      <c r="RZH28" s="314"/>
      <c r="RZI28" s="314"/>
      <c r="RZJ28" s="314"/>
      <c r="RZK28" s="5"/>
      <c r="RZL28" s="5"/>
      <c r="RZM28" s="5"/>
      <c r="RZN28" s="5"/>
      <c r="RZO28" s="5"/>
      <c r="RZP28" s="5"/>
      <c r="RZQ28" s="5"/>
      <c r="RZR28" s="5"/>
      <c r="RZS28" s="5"/>
      <c r="RZT28" s="376"/>
      <c r="RZU28" s="386"/>
      <c r="RZV28" s="386"/>
      <c r="RZW28" s="312"/>
      <c r="RZX28" s="383"/>
      <c r="RZY28" s="384"/>
      <c r="RZZ28" s="316"/>
      <c r="SAA28" s="68"/>
      <c r="SAB28" s="291"/>
      <c r="SAC28" s="68"/>
      <c r="SAD28" s="68"/>
      <c r="SAE28" s="68"/>
      <c r="SAF28" s="112"/>
      <c r="SAG28" s="112"/>
      <c r="SAH28" s="112"/>
      <c r="SBE28" s="5"/>
      <c r="SBF28" s="5"/>
      <c r="SBG28" s="5"/>
      <c r="SBH28" s="314"/>
      <c r="SBI28" s="314"/>
      <c r="SBJ28" s="314"/>
      <c r="SBK28" s="314"/>
      <c r="SBL28" s="314"/>
      <c r="SBM28" s="314"/>
      <c r="SBN28" s="314"/>
      <c r="SBO28" s="314"/>
      <c r="SBP28" s="314"/>
      <c r="SBQ28" s="314"/>
      <c r="SBR28" s="314"/>
      <c r="SBS28" s="5"/>
      <c r="SBT28" s="5"/>
      <c r="SBU28" s="5"/>
      <c r="SBV28" s="5"/>
      <c r="SBW28" s="5"/>
      <c r="SBX28" s="5"/>
      <c r="SBY28" s="5"/>
      <c r="SBZ28" s="5"/>
      <c r="SCA28" s="5"/>
      <c r="SCB28" s="376"/>
      <c r="SCC28" s="386"/>
      <c r="SCD28" s="386"/>
      <c r="SCE28" s="312"/>
      <c r="SCF28" s="383"/>
      <c r="SCG28" s="384"/>
      <c r="SCH28" s="316"/>
      <c r="SCI28" s="68"/>
      <c r="SCJ28" s="291"/>
      <c r="SCK28" s="68"/>
      <c r="SCL28" s="68"/>
      <c r="SCM28" s="68"/>
      <c r="SCN28" s="112"/>
      <c r="SCO28" s="112"/>
      <c r="SCP28" s="112"/>
      <c r="SDM28" s="5"/>
      <c r="SDN28" s="5"/>
      <c r="SDO28" s="5"/>
      <c r="SDP28" s="314"/>
      <c r="SDQ28" s="314"/>
      <c r="SDR28" s="314"/>
      <c r="SDS28" s="314"/>
      <c r="SDT28" s="314"/>
      <c r="SDU28" s="314"/>
      <c r="SDV28" s="314"/>
      <c r="SDW28" s="314"/>
      <c r="SDX28" s="314"/>
      <c r="SDY28" s="314"/>
      <c r="SDZ28" s="314"/>
      <c r="SEA28" s="5"/>
      <c r="SEB28" s="5"/>
      <c r="SEC28" s="5"/>
      <c r="SED28" s="5"/>
      <c r="SEE28" s="5"/>
      <c r="SEF28" s="5"/>
      <c r="SEG28" s="5"/>
      <c r="SEH28" s="5"/>
      <c r="SEI28" s="5"/>
      <c r="SEJ28" s="376"/>
      <c r="SEK28" s="386"/>
      <c r="SEL28" s="386"/>
      <c r="SEM28" s="312"/>
      <c r="SEN28" s="383"/>
      <c r="SEO28" s="384"/>
      <c r="SEP28" s="316"/>
      <c r="SEQ28" s="68"/>
      <c r="SER28" s="291"/>
      <c r="SES28" s="68"/>
      <c r="SET28" s="68"/>
      <c r="SEU28" s="68"/>
      <c r="SEV28" s="112"/>
      <c r="SEW28" s="112"/>
      <c r="SEX28" s="112"/>
      <c r="SFU28" s="5"/>
      <c r="SFV28" s="5"/>
      <c r="SFW28" s="5"/>
      <c r="SFX28" s="314"/>
      <c r="SFY28" s="314"/>
      <c r="SFZ28" s="314"/>
      <c r="SGA28" s="314"/>
      <c r="SGB28" s="314"/>
      <c r="SGC28" s="314"/>
      <c r="SGD28" s="314"/>
      <c r="SGE28" s="314"/>
      <c r="SGF28" s="314"/>
      <c r="SGG28" s="314"/>
      <c r="SGH28" s="314"/>
      <c r="SGI28" s="5"/>
      <c r="SGJ28" s="5"/>
      <c r="SGK28" s="5"/>
      <c r="SGL28" s="5"/>
      <c r="SGM28" s="5"/>
      <c r="SGN28" s="5"/>
      <c r="SGO28" s="5"/>
      <c r="SGP28" s="5"/>
      <c r="SGQ28" s="5"/>
      <c r="SGR28" s="376"/>
      <c r="SGS28" s="386"/>
      <c r="SGT28" s="386"/>
      <c r="SGU28" s="312"/>
      <c r="SGV28" s="383"/>
      <c r="SGW28" s="384"/>
      <c r="SGX28" s="316"/>
      <c r="SGY28" s="68"/>
      <c r="SGZ28" s="291"/>
      <c r="SHA28" s="68"/>
      <c r="SHB28" s="68"/>
      <c r="SHC28" s="68"/>
      <c r="SHD28" s="112"/>
      <c r="SHE28" s="112"/>
      <c r="SHF28" s="112"/>
      <c r="SIC28" s="5"/>
      <c r="SID28" s="5"/>
      <c r="SIE28" s="5"/>
      <c r="SIF28" s="314"/>
      <c r="SIG28" s="314"/>
      <c r="SIH28" s="314"/>
      <c r="SII28" s="314"/>
      <c r="SIJ28" s="314"/>
      <c r="SIK28" s="314"/>
      <c r="SIL28" s="314"/>
      <c r="SIM28" s="314"/>
      <c r="SIN28" s="314"/>
      <c r="SIO28" s="314"/>
      <c r="SIP28" s="314"/>
      <c r="SIQ28" s="5"/>
      <c r="SIR28" s="5"/>
      <c r="SIS28" s="5"/>
      <c r="SIT28" s="5"/>
      <c r="SIU28" s="5"/>
      <c r="SIV28" s="5"/>
      <c r="SIW28" s="5"/>
      <c r="SIX28" s="5"/>
      <c r="SIY28" s="5"/>
      <c r="SIZ28" s="376"/>
      <c r="SJA28" s="386"/>
      <c r="SJB28" s="386"/>
      <c r="SJC28" s="312"/>
      <c r="SJD28" s="383"/>
      <c r="SJE28" s="384"/>
      <c r="SJF28" s="316"/>
      <c r="SJG28" s="68"/>
      <c r="SJH28" s="291"/>
      <c r="SJI28" s="68"/>
      <c r="SJJ28" s="68"/>
      <c r="SJK28" s="68"/>
      <c r="SJL28" s="112"/>
      <c r="SJM28" s="112"/>
      <c r="SJN28" s="112"/>
      <c r="SKK28" s="5"/>
      <c r="SKL28" s="5"/>
      <c r="SKM28" s="5"/>
      <c r="SKN28" s="314"/>
      <c r="SKO28" s="314"/>
      <c r="SKP28" s="314"/>
      <c r="SKQ28" s="314"/>
      <c r="SKR28" s="314"/>
      <c r="SKS28" s="314"/>
      <c r="SKT28" s="314"/>
      <c r="SKU28" s="314"/>
      <c r="SKV28" s="314"/>
      <c r="SKW28" s="314"/>
      <c r="SKX28" s="314"/>
      <c r="SKY28" s="5"/>
      <c r="SKZ28" s="5"/>
      <c r="SLA28" s="5"/>
      <c r="SLB28" s="5"/>
      <c r="SLC28" s="5"/>
      <c r="SLD28" s="5"/>
      <c r="SLE28" s="5"/>
      <c r="SLF28" s="5"/>
      <c r="SLG28" s="5"/>
      <c r="SLH28" s="376"/>
      <c r="SLI28" s="386"/>
      <c r="SLJ28" s="386"/>
      <c r="SLK28" s="312"/>
      <c r="SLL28" s="383"/>
      <c r="SLM28" s="384"/>
      <c r="SLN28" s="316"/>
      <c r="SLO28" s="68"/>
      <c r="SLP28" s="291"/>
      <c r="SLQ28" s="68"/>
      <c r="SLR28" s="68"/>
      <c r="SLS28" s="68"/>
      <c r="SLT28" s="112"/>
      <c r="SLU28" s="112"/>
      <c r="SLV28" s="112"/>
      <c r="SMS28" s="5"/>
      <c r="SMT28" s="5"/>
      <c r="SMU28" s="5"/>
      <c r="SMV28" s="314"/>
      <c r="SMW28" s="314"/>
      <c r="SMX28" s="314"/>
      <c r="SMY28" s="314"/>
      <c r="SMZ28" s="314"/>
      <c r="SNA28" s="314"/>
      <c r="SNB28" s="314"/>
      <c r="SNC28" s="314"/>
      <c r="SND28" s="314"/>
      <c r="SNE28" s="314"/>
      <c r="SNF28" s="314"/>
      <c r="SNG28" s="5"/>
      <c r="SNH28" s="5"/>
      <c r="SNI28" s="5"/>
      <c r="SNJ28" s="5"/>
      <c r="SNK28" s="5"/>
      <c r="SNL28" s="5"/>
      <c r="SNM28" s="5"/>
      <c r="SNN28" s="5"/>
      <c r="SNO28" s="5"/>
      <c r="SNP28" s="376"/>
      <c r="SNQ28" s="386"/>
      <c r="SNR28" s="386"/>
      <c r="SNS28" s="312"/>
      <c r="SNT28" s="383"/>
      <c r="SNU28" s="384"/>
      <c r="SNV28" s="316"/>
      <c r="SNW28" s="68"/>
      <c r="SNX28" s="291"/>
      <c r="SNY28" s="68"/>
      <c r="SNZ28" s="68"/>
      <c r="SOA28" s="68"/>
      <c r="SOB28" s="112"/>
      <c r="SOC28" s="112"/>
      <c r="SOD28" s="112"/>
      <c r="SPA28" s="5"/>
      <c r="SPB28" s="5"/>
      <c r="SPC28" s="5"/>
      <c r="SPD28" s="314"/>
      <c r="SPE28" s="314"/>
      <c r="SPF28" s="314"/>
      <c r="SPG28" s="314"/>
      <c r="SPH28" s="314"/>
      <c r="SPI28" s="314"/>
      <c r="SPJ28" s="314"/>
      <c r="SPK28" s="314"/>
      <c r="SPL28" s="314"/>
      <c r="SPM28" s="314"/>
      <c r="SPN28" s="314"/>
      <c r="SPO28" s="5"/>
      <c r="SPP28" s="5"/>
      <c r="SPQ28" s="5"/>
      <c r="SPR28" s="5"/>
      <c r="SPS28" s="5"/>
      <c r="SPT28" s="5"/>
      <c r="SPU28" s="5"/>
      <c r="SPV28" s="5"/>
      <c r="SPW28" s="5"/>
      <c r="SPX28" s="376"/>
      <c r="SPY28" s="386"/>
      <c r="SPZ28" s="386"/>
      <c r="SQA28" s="312"/>
      <c r="SQB28" s="383"/>
      <c r="SQC28" s="384"/>
      <c r="SQD28" s="316"/>
      <c r="SQE28" s="68"/>
      <c r="SQF28" s="291"/>
      <c r="SQG28" s="68"/>
      <c r="SQH28" s="68"/>
      <c r="SQI28" s="68"/>
      <c r="SQJ28" s="112"/>
      <c r="SQK28" s="112"/>
      <c r="SQL28" s="112"/>
      <c r="SRI28" s="5"/>
      <c r="SRJ28" s="5"/>
      <c r="SRK28" s="5"/>
      <c r="SRL28" s="314"/>
      <c r="SRM28" s="314"/>
      <c r="SRN28" s="314"/>
      <c r="SRO28" s="314"/>
      <c r="SRP28" s="314"/>
      <c r="SRQ28" s="314"/>
      <c r="SRR28" s="314"/>
      <c r="SRS28" s="314"/>
      <c r="SRT28" s="314"/>
      <c r="SRU28" s="314"/>
      <c r="SRV28" s="314"/>
      <c r="SRW28" s="5"/>
      <c r="SRX28" s="5"/>
      <c r="SRY28" s="5"/>
      <c r="SRZ28" s="5"/>
      <c r="SSA28" s="5"/>
      <c r="SSB28" s="5"/>
      <c r="SSC28" s="5"/>
      <c r="SSD28" s="5"/>
      <c r="SSE28" s="5"/>
      <c r="SSF28" s="376"/>
      <c r="SSG28" s="386"/>
      <c r="SSH28" s="386"/>
      <c r="SSI28" s="312"/>
      <c r="SSJ28" s="383"/>
      <c r="SSK28" s="384"/>
      <c r="SSL28" s="316"/>
      <c r="SSM28" s="68"/>
      <c r="SSN28" s="291"/>
      <c r="SSO28" s="68"/>
      <c r="SSP28" s="68"/>
      <c r="SSQ28" s="68"/>
      <c r="SSR28" s="112"/>
      <c r="SSS28" s="112"/>
      <c r="SST28" s="112"/>
      <c r="STQ28" s="5"/>
      <c r="STR28" s="5"/>
      <c r="STS28" s="5"/>
      <c r="STT28" s="314"/>
      <c r="STU28" s="314"/>
      <c r="STV28" s="314"/>
      <c r="STW28" s="314"/>
      <c r="STX28" s="314"/>
      <c r="STY28" s="314"/>
      <c r="STZ28" s="314"/>
      <c r="SUA28" s="314"/>
      <c r="SUB28" s="314"/>
      <c r="SUC28" s="314"/>
      <c r="SUD28" s="314"/>
      <c r="SUE28" s="5"/>
      <c r="SUF28" s="5"/>
      <c r="SUG28" s="5"/>
      <c r="SUH28" s="5"/>
      <c r="SUI28" s="5"/>
      <c r="SUJ28" s="5"/>
      <c r="SUK28" s="5"/>
      <c r="SUL28" s="5"/>
      <c r="SUM28" s="5"/>
      <c r="SUN28" s="376"/>
      <c r="SUO28" s="386"/>
      <c r="SUP28" s="386"/>
      <c r="SUQ28" s="312"/>
      <c r="SUR28" s="383"/>
      <c r="SUS28" s="384"/>
      <c r="SUT28" s="316"/>
      <c r="SUU28" s="68"/>
      <c r="SUV28" s="291"/>
      <c r="SUW28" s="68"/>
      <c r="SUX28" s="68"/>
      <c r="SUY28" s="68"/>
      <c r="SUZ28" s="112"/>
      <c r="SVA28" s="112"/>
      <c r="SVB28" s="112"/>
      <c r="SVY28" s="5"/>
      <c r="SVZ28" s="5"/>
      <c r="SWA28" s="5"/>
      <c r="SWB28" s="314"/>
      <c r="SWC28" s="314"/>
      <c r="SWD28" s="314"/>
      <c r="SWE28" s="314"/>
      <c r="SWF28" s="314"/>
      <c r="SWG28" s="314"/>
      <c r="SWH28" s="314"/>
      <c r="SWI28" s="314"/>
      <c r="SWJ28" s="314"/>
      <c r="SWK28" s="314"/>
      <c r="SWL28" s="314"/>
      <c r="SWM28" s="5"/>
      <c r="SWN28" s="5"/>
      <c r="SWO28" s="5"/>
      <c r="SWP28" s="5"/>
      <c r="SWQ28" s="5"/>
      <c r="SWR28" s="5"/>
      <c r="SWS28" s="5"/>
      <c r="SWT28" s="5"/>
      <c r="SWU28" s="5"/>
      <c r="SWV28" s="376"/>
      <c r="SWW28" s="386"/>
      <c r="SWX28" s="386"/>
      <c r="SWY28" s="312"/>
      <c r="SWZ28" s="383"/>
      <c r="SXA28" s="384"/>
      <c r="SXB28" s="316"/>
      <c r="SXC28" s="68"/>
      <c r="SXD28" s="291"/>
      <c r="SXE28" s="68"/>
      <c r="SXF28" s="68"/>
      <c r="SXG28" s="68"/>
      <c r="SXH28" s="112"/>
      <c r="SXI28" s="112"/>
      <c r="SXJ28" s="112"/>
      <c r="SYG28" s="5"/>
      <c r="SYH28" s="5"/>
      <c r="SYI28" s="5"/>
      <c r="SYJ28" s="314"/>
      <c r="SYK28" s="314"/>
      <c r="SYL28" s="314"/>
      <c r="SYM28" s="314"/>
      <c r="SYN28" s="314"/>
      <c r="SYO28" s="314"/>
      <c r="SYP28" s="314"/>
      <c r="SYQ28" s="314"/>
      <c r="SYR28" s="314"/>
      <c r="SYS28" s="314"/>
      <c r="SYT28" s="314"/>
      <c r="SYU28" s="5"/>
      <c r="SYV28" s="5"/>
      <c r="SYW28" s="5"/>
      <c r="SYX28" s="5"/>
      <c r="SYY28" s="5"/>
      <c r="SYZ28" s="5"/>
      <c r="SZA28" s="5"/>
      <c r="SZB28" s="5"/>
      <c r="SZC28" s="5"/>
      <c r="SZD28" s="376"/>
      <c r="SZE28" s="386"/>
      <c r="SZF28" s="386"/>
      <c r="SZG28" s="312"/>
      <c r="SZH28" s="383"/>
      <c r="SZI28" s="384"/>
      <c r="SZJ28" s="316"/>
      <c r="SZK28" s="68"/>
      <c r="SZL28" s="291"/>
      <c r="SZM28" s="68"/>
      <c r="SZN28" s="68"/>
      <c r="SZO28" s="68"/>
      <c r="SZP28" s="112"/>
      <c r="SZQ28" s="112"/>
      <c r="SZR28" s="112"/>
      <c r="TAO28" s="5"/>
      <c r="TAP28" s="5"/>
      <c r="TAQ28" s="5"/>
      <c r="TAR28" s="314"/>
      <c r="TAS28" s="314"/>
      <c r="TAT28" s="314"/>
      <c r="TAU28" s="314"/>
      <c r="TAV28" s="314"/>
      <c r="TAW28" s="314"/>
      <c r="TAX28" s="314"/>
      <c r="TAY28" s="314"/>
      <c r="TAZ28" s="314"/>
      <c r="TBA28" s="314"/>
      <c r="TBB28" s="314"/>
      <c r="TBC28" s="5"/>
      <c r="TBD28" s="5"/>
      <c r="TBE28" s="5"/>
      <c r="TBF28" s="5"/>
      <c r="TBG28" s="5"/>
      <c r="TBH28" s="5"/>
      <c r="TBI28" s="5"/>
      <c r="TBJ28" s="5"/>
      <c r="TBK28" s="5"/>
      <c r="TBL28" s="376"/>
      <c r="TBM28" s="386"/>
      <c r="TBN28" s="386"/>
      <c r="TBO28" s="312"/>
      <c r="TBP28" s="383"/>
      <c r="TBQ28" s="384"/>
      <c r="TBR28" s="316"/>
      <c r="TBS28" s="68"/>
      <c r="TBT28" s="291"/>
      <c r="TBU28" s="68"/>
      <c r="TBV28" s="68"/>
      <c r="TBW28" s="68"/>
      <c r="TBX28" s="112"/>
      <c r="TBY28" s="112"/>
      <c r="TBZ28" s="112"/>
      <c r="TCW28" s="5"/>
      <c r="TCX28" s="5"/>
      <c r="TCY28" s="5"/>
      <c r="TCZ28" s="314"/>
      <c r="TDA28" s="314"/>
      <c r="TDB28" s="314"/>
      <c r="TDC28" s="314"/>
      <c r="TDD28" s="314"/>
      <c r="TDE28" s="314"/>
      <c r="TDF28" s="314"/>
      <c r="TDG28" s="314"/>
      <c r="TDH28" s="314"/>
      <c r="TDI28" s="314"/>
      <c r="TDJ28" s="314"/>
      <c r="TDK28" s="5"/>
      <c r="TDL28" s="5"/>
      <c r="TDM28" s="5"/>
      <c r="TDN28" s="5"/>
      <c r="TDO28" s="5"/>
      <c r="TDP28" s="5"/>
      <c r="TDQ28" s="5"/>
      <c r="TDR28" s="5"/>
      <c r="TDS28" s="5"/>
      <c r="TDT28" s="376"/>
      <c r="TDU28" s="386"/>
      <c r="TDV28" s="386"/>
      <c r="TDW28" s="312"/>
      <c r="TDX28" s="383"/>
      <c r="TDY28" s="384"/>
      <c r="TDZ28" s="316"/>
      <c r="TEA28" s="68"/>
      <c r="TEB28" s="291"/>
      <c r="TEC28" s="68"/>
      <c r="TED28" s="68"/>
      <c r="TEE28" s="68"/>
      <c r="TEF28" s="112"/>
      <c r="TEG28" s="112"/>
      <c r="TEH28" s="112"/>
      <c r="TFE28" s="5"/>
      <c r="TFF28" s="5"/>
      <c r="TFG28" s="5"/>
      <c r="TFH28" s="314"/>
      <c r="TFI28" s="314"/>
      <c r="TFJ28" s="314"/>
      <c r="TFK28" s="314"/>
      <c r="TFL28" s="314"/>
      <c r="TFM28" s="314"/>
      <c r="TFN28" s="314"/>
      <c r="TFO28" s="314"/>
      <c r="TFP28" s="314"/>
      <c r="TFQ28" s="314"/>
      <c r="TFR28" s="314"/>
      <c r="TFS28" s="5"/>
      <c r="TFT28" s="5"/>
      <c r="TFU28" s="5"/>
      <c r="TFV28" s="5"/>
      <c r="TFW28" s="5"/>
      <c r="TFX28" s="5"/>
      <c r="TFY28" s="5"/>
      <c r="TFZ28" s="5"/>
      <c r="TGA28" s="5"/>
      <c r="TGB28" s="376"/>
      <c r="TGC28" s="386"/>
      <c r="TGD28" s="386"/>
      <c r="TGE28" s="312"/>
      <c r="TGF28" s="383"/>
      <c r="TGG28" s="384"/>
      <c r="TGH28" s="316"/>
      <c r="TGI28" s="68"/>
      <c r="TGJ28" s="291"/>
      <c r="TGK28" s="68"/>
      <c r="TGL28" s="68"/>
      <c r="TGM28" s="68"/>
      <c r="TGN28" s="112"/>
      <c r="TGO28" s="112"/>
      <c r="TGP28" s="112"/>
      <c r="THM28" s="5"/>
      <c r="THN28" s="5"/>
      <c r="THO28" s="5"/>
      <c r="THP28" s="314"/>
      <c r="THQ28" s="314"/>
      <c r="THR28" s="314"/>
      <c r="THS28" s="314"/>
      <c r="THT28" s="314"/>
      <c r="THU28" s="314"/>
      <c r="THV28" s="314"/>
      <c r="THW28" s="314"/>
      <c r="THX28" s="314"/>
      <c r="THY28" s="314"/>
      <c r="THZ28" s="314"/>
      <c r="TIA28" s="5"/>
      <c r="TIB28" s="5"/>
      <c r="TIC28" s="5"/>
      <c r="TID28" s="5"/>
      <c r="TIE28" s="5"/>
      <c r="TIF28" s="5"/>
      <c r="TIG28" s="5"/>
      <c r="TIH28" s="5"/>
      <c r="TII28" s="5"/>
      <c r="TIJ28" s="376"/>
      <c r="TIK28" s="386"/>
      <c r="TIL28" s="386"/>
      <c r="TIM28" s="312"/>
      <c r="TIN28" s="383"/>
      <c r="TIO28" s="384"/>
      <c r="TIP28" s="316"/>
      <c r="TIQ28" s="68"/>
      <c r="TIR28" s="291"/>
      <c r="TIS28" s="68"/>
      <c r="TIT28" s="68"/>
      <c r="TIU28" s="68"/>
      <c r="TIV28" s="112"/>
      <c r="TIW28" s="112"/>
      <c r="TIX28" s="112"/>
      <c r="TJU28" s="5"/>
      <c r="TJV28" s="5"/>
      <c r="TJW28" s="5"/>
      <c r="TJX28" s="314"/>
      <c r="TJY28" s="314"/>
      <c r="TJZ28" s="314"/>
      <c r="TKA28" s="314"/>
      <c r="TKB28" s="314"/>
      <c r="TKC28" s="314"/>
      <c r="TKD28" s="314"/>
      <c r="TKE28" s="314"/>
      <c r="TKF28" s="314"/>
      <c r="TKG28" s="314"/>
      <c r="TKH28" s="314"/>
      <c r="TKI28" s="5"/>
      <c r="TKJ28" s="5"/>
      <c r="TKK28" s="5"/>
      <c r="TKL28" s="5"/>
      <c r="TKM28" s="5"/>
      <c r="TKN28" s="5"/>
      <c r="TKO28" s="5"/>
      <c r="TKP28" s="5"/>
      <c r="TKQ28" s="5"/>
      <c r="TKR28" s="376"/>
      <c r="TKS28" s="386"/>
      <c r="TKT28" s="386"/>
      <c r="TKU28" s="312"/>
      <c r="TKV28" s="383"/>
      <c r="TKW28" s="384"/>
      <c r="TKX28" s="316"/>
      <c r="TKY28" s="68"/>
      <c r="TKZ28" s="291"/>
      <c r="TLA28" s="68"/>
      <c r="TLB28" s="68"/>
      <c r="TLC28" s="68"/>
      <c r="TLD28" s="112"/>
      <c r="TLE28" s="112"/>
      <c r="TLF28" s="112"/>
      <c r="TMC28" s="5"/>
      <c r="TMD28" s="5"/>
      <c r="TME28" s="5"/>
      <c r="TMF28" s="314"/>
      <c r="TMG28" s="314"/>
      <c r="TMH28" s="314"/>
      <c r="TMI28" s="314"/>
      <c r="TMJ28" s="314"/>
      <c r="TMK28" s="314"/>
      <c r="TML28" s="314"/>
      <c r="TMM28" s="314"/>
      <c r="TMN28" s="314"/>
      <c r="TMO28" s="314"/>
      <c r="TMP28" s="314"/>
      <c r="TMQ28" s="5"/>
      <c r="TMR28" s="5"/>
      <c r="TMS28" s="5"/>
      <c r="TMT28" s="5"/>
      <c r="TMU28" s="5"/>
      <c r="TMV28" s="5"/>
      <c r="TMW28" s="5"/>
      <c r="TMX28" s="5"/>
      <c r="TMY28" s="5"/>
      <c r="TMZ28" s="376"/>
      <c r="TNA28" s="386"/>
      <c r="TNB28" s="386"/>
      <c r="TNC28" s="312"/>
      <c r="TND28" s="383"/>
      <c r="TNE28" s="384"/>
      <c r="TNF28" s="316"/>
      <c r="TNG28" s="68"/>
      <c r="TNH28" s="291"/>
      <c r="TNI28" s="68"/>
      <c r="TNJ28" s="68"/>
      <c r="TNK28" s="68"/>
      <c r="TNL28" s="112"/>
      <c r="TNM28" s="112"/>
      <c r="TNN28" s="112"/>
      <c r="TOK28" s="5"/>
      <c r="TOL28" s="5"/>
      <c r="TOM28" s="5"/>
      <c r="TON28" s="314"/>
      <c r="TOO28" s="314"/>
      <c r="TOP28" s="314"/>
      <c r="TOQ28" s="314"/>
      <c r="TOR28" s="314"/>
      <c r="TOS28" s="314"/>
      <c r="TOT28" s="314"/>
      <c r="TOU28" s="314"/>
      <c r="TOV28" s="314"/>
      <c r="TOW28" s="314"/>
      <c r="TOX28" s="314"/>
      <c r="TOY28" s="5"/>
      <c r="TOZ28" s="5"/>
      <c r="TPA28" s="5"/>
      <c r="TPB28" s="5"/>
      <c r="TPC28" s="5"/>
      <c r="TPD28" s="5"/>
      <c r="TPE28" s="5"/>
      <c r="TPF28" s="5"/>
      <c r="TPG28" s="5"/>
      <c r="TPH28" s="376"/>
      <c r="TPI28" s="386"/>
      <c r="TPJ28" s="386"/>
      <c r="TPK28" s="312"/>
      <c r="TPL28" s="383"/>
      <c r="TPM28" s="384"/>
      <c r="TPN28" s="316"/>
      <c r="TPO28" s="68"/>
      <c r="TPP28" s="291"/>
      <c r="TPQ28" s="68"/>
      <c r="TPR28" s="68"/>
      <c r="TPS28" s="68"/>
      <c r="TPT28" s="112"/>
      <c r="TPU28" s="112"/>
      <c r="TPV28" s="112"/>
      <c r="TQS28" s="5"/>
      <c r="TQT28" s="5"/>
      <c r="TQU28" s="5"/>
      <c r="TQV28" s="314"/>
      <c r="TQW28" s="314"/>
      <c r="TQX28" s="314"/>
      <c r="TQY28" s="314"/>
      <c r="TQZ28" s="314"/>
      <c r="TRA28" s="314"/>
      <c r="TRB28" s="314"/>
      <c r="TRC28" s="314"/>
      <c r="TRD28" s="314"/>
      <c r="TRE28" s="314"/>
      <c r="TRF28" s="314"/>
      <c r="TRG28" s="5"/>
      <c r="TRH28" s="5"/>
      <c r="TRI28" s="5"/>
      <c r="TRJ28" s="5"/>
      <c r="TRK28" s="5"/>
      <c r="TRL28" s="5"/>
      <c r="TRM28" s="5"/>
      <c r="TRN28" s="5"/>
      <c r="TRO28" s="5"/>
      <c r="TRP28" s="376"/>
      <c r="TRQ28" s="386"/>
      <c r="TRR28" s="386"/>
      <c r="TRS28" s="312"/>
      <c r="TRT28" s="383"/>
      <c r="TRU28" s="384"/>
      <c r="TRV28" s="316"/>
      <c r="TRW28" s="68"/>
      <c r="TRX28" s="291"/>
      <c r="TRY28" s="68"/>
      <c r="TRZ28" s="68"/>
      <c r="TSA28" s="68"/>
      <c r="TSB28" s="112"/>
      <c r="TSC28" s="112"/>
      <c r="TSD28" s="112"/>
      <c r="TTA28" s="5"/>
      <c r="TTB28" s="5"/>
      <c r="TTC28" s="5"/>
      <c r="TTD28" s="314"/>
      <c r="TTE28" s="314"/>
      <c r="TTF28" s="314"/>
      <c r="TTG28" s="314"/>
      <c r="TTH28" s="314"/>
      <c r="TTI28" s="314"/>
      <c r="TTJ28" s="314"/>
      <c r="TTK28" s="314"/>
      <c r="TTL28" s="314"/>
      <c r="TTM28" s="314"/>
      <c r="TTN28" s="314"/>
      <c r="TTO28" s="5"/>
      <c r="TTP28" s="5"/>
      <c r="TTQ28" s="5"/>
      <c r="TTR28" s="5"/>
      <c r="TTS28" s="5"/>
      <c r="TTT28" s="5"/>
      <c r="TTU28" s="5"/>
      <c r="TTV28" s="5"/>
      <c r="TTW28" s="5"/>
      <c r="TTX28" s="376"/>
      <c r="TTY28" s="386"/>
      <c r="TTZ28" s="386"/>
      <c r="TUA28" s="312"/>
      <c r="TUB28" s="383"/>
      <c r="TUC28" s="384"/>
      <c r="TUD28" s="316"/>
      <c r="TUE28" s="68"/>
      <c r="TUF28" s="291"/>
      <c r="TUG28" s="68"/>
      <c r="TUH28" s="68"/>
      <c r="TUI28" s="68"/>
      <c r="TUJ28" s="112"/>
      <c r="TUK28" s="112"/>
      <c r="TUL28" s="112"/>
      <c r="TVI28" s="5"/>
      <c r="TVJ28" s="5"/>
      <c r="TVK28" s="5"/>
      <c r="TVL28" s="314"/>
      <c r="TVM28" s="314"/>
      <c r="TVN28" s="314"/>
      <c r="TVO28" s="314"/>
      <c r="TVP28" s="314"/>
      <c r="TVQ28" s="314"/>
      <c r="TVR28" s="314"/>
      <c r="TVS28" s="314"/>
      <c r="TVT28" s="314"/>
      <c r="TVU28" s="314"/>
      <c r="TVV28" s="314"/>
      <c r="TVW28" s="5"/>
      <c r="TVX28" s="5"/>
      <c r="TVY28" s="5"/>
      <c r="TVZ28" s="5"/>
      <c r="TWA28" s="5"/>
      <c r="TWB28" s="5"/>
      <c r="TWC28" s="5"/>
      <c r="TWD28" s="5"/>
      <c r="TWE28" s="5"/>
      <c r="TWF28" s="376"/>
      <c r="TWG28" s="386"/>
      <c r="TWH28" s="386"/>
      <c r="TWI28" s="312"/>
      <c r="TWJ28" s="383"/>
      <c r="TWK28" s="384"/>
      <c r="TWL28" s="316"/>
      <c r="TWM28" s="68"/>
      <c r="TWN28" s="291"/>
      <c r="TWO28" s="68"/>
      <c r="TWP28" s="68"/>
      <c r="TWQ28" s="68"/>
      <c r="TWR28" s="112"/>
      <c r="TWS28" s="112"/>
      <c r="TWT28" s="112"/>
      <c r="TXQ28" s="5"/>
      <c r="TXR28" s="5"/>
      <c r="TXS28" s="5"/>
      <c r="TXT28" s="314"/>
      <c r="TXU28" s="314"/>
      <c r="TXV28" s="314"/>
      <c r="TXW28" s="314"/>
      <c r="TXX28" s="314"/>
      <c r="TXY28" s="314"/>
      <c r="TXZ28" s="314"/>
      <c r="TYA28" s="314"/>
      <c r="TYB28" s="314"/>
      <c r="TYC28" s="314"/>
      <c r="TYD28" s="314"/>
      <c r="TYE28" s="5"/>
      <c r="TYF28" s="5"/>
      <c r="TYG28" s="5"/>
      <c r="TYH28" s="5"/>
      <c r="TYI28" s="5"/>
      <c r="TYJ28" s="5"/>
      <c r="TYK28" s="5"/>
      <c r="TYL28" s="5"/>
      <c r="TYM28" s="5"/>
      <c r="TYN28" s="376"/>
      <c r="TYO28" s="386"/>
      <c r="TYP28" s="386"/>
      <c r="TYQ28" s="312"/>
      <c r="TYR28" s="383"/>
      <c r="TYS28" s="384"/>
      <c r="TYT28" s="316"/>
      <c r="TYU28" s="68"/>
      <c r="TYV28" s="291"/>
      <c r="TYW28" s="68"/>
      <c r="TYX28" s="68"/>
      <c r="TYY28" s="68"/>
      <c r="TYZ28" s="112"/>
      <c r="TZA28" s="112"/>
      <c r="TZB28" s="112"/>
      <c r="TZY28" s="5"/>
      <c r="TZZ28" s="5"/>
      <c r="UAA28" s="5"/>
      <c r="UAB28" s="314"/>
      <c r="UAC28" s="314"/>
      <c r="UAD28" s="314"/>
      <c r="UAE28" s="314"/>
      <c r="UAF28" s="314"/>
      <c r="UAG28" s="314"/>
      <c r="UAH28" s="314"/>
      <c r="UAI28" s="314"/>
      <c r="UAJ28" s="314"/>
      <c r="UAK28" s="314"/>
      <c r="UAL28" s="314"/>
      <c r="UAM28" s="5"/>
      <c r="UAN28" s="5"/>
      <c r="UAO28" s="5"/>
      <c r="UAP28" s="5"/>
      <c r="UAQ28" s="5"/>
      <c r="UAR28" s="5"/>
      <c r="UAS28" s="5"/>
      <c r="UAT28" s="5"/>
      <c r="UAU28" s="5"/>
      <c r="UAV28" s="376"/>
      <c r="UAW28" s="386"/>
      <c r="UAX28" s="386"/>
      <c r="UAY28" s="312"/>
      <c r="UAZ28" s="383"/>
      <c r="UBA28" s="384"/>
      <c r="UBB28" s="316"/>
      <c r="UBC28" s="68"/>
      <c r="UBD28" s="291"/>
      <c r="UBE28" s="68"/>
      <c r="UBF28" s="68"/>
      <c r="UBG28" s="68"/>
      <c r="UBH28" s="112"/>
      <c r="UBI28" s="112"/>
      <c r="UBJ28" s="112"/>
      <c r="UCG28" s="5"/>
      <c r="UCH28" s="5"/>
      <c r="UCI28" s="5"/>
      <c r="UCJ28" s="314"/>
      <c r="UCK28" s="314"/>
      <c r="UCL28" s="314"/>
      <c r="UCM28" s="314"/>
      <c r="UCN28" s="314"/>
      <c r="UCO28" s="314"/>
      <c r="UCP28" s="314"/>
      <c r="UCQ28" s="314"/>
      <c r="UCR28" s="314"/>
      <c r="UCS28" s="314"/>
      <c r="UCT28" s="314"/>
      <c r="UCU28" s="5"/>
      <c r="UCV28" s="5"/>
      <c r="UCW28" s="5"/>
      <c r="UCX28" s="5"/>
      <c r="UCY28" s="5"/>
      <c r="UCZ28" s="5"/>
      <c r="UDA28" s="5"/>
      <c r="UDB28" s="5"/>
      <c r="UDC28" s="5"/>
      <c r="UDD28" s="376"/>
      <c r="UDE28" s="386"/>
      <c r="UDF28" s="386"/>
      <c r="UDG28" s="312"/>
      <c r="UDH28" s="383"/>
      <c r="UDI28" s="384"/>
      <c r="UDJ28" s="316"/>
      <c r="UDK28" s="68"/>
      <c r="UDL28" s="291"/>
      <c r="UDM28" s="68"/>
      <c r="UDN28" s="68"/>
      <c r="UDO28" s="68"/>
      <c r="UDP28" s="112"/>
      <c r="UDQ28" s="112"/>
      <c r="UDR28" s="112"/>
      <c r="UEO28" s="5"/>
      <c r="UEP28" s="5"/>
      <c r="UEQ28" s="5"/>
      <c r="UER28" s="314"/>
      <c r="UES28" s="314"/>
      <c r="UET28" s="314"/>
      <c r="UEU28" s="314"/>
      <c r="UEV28" s="314"/>
      <c r="UEW28" s="314"/>
      <c r="UEX28" s="314"/>
      <c r="UEY28" s="314"/>
      <c r="UEZ28" s="314"/>
      <c r="UFA28" s="314"/>
      <c r="UFB28" s="314"/>
      <c r="UFC28" s="5"/>
      <c r="UFD28" s="5"/>
      <c r="UFE28" s="5"/>
      <c r="UFF28" s="5"/>
      <c r="UFG28" s="5"/>
      <c r="UFH28" s="5"/>
      <c r="UFI28" s="5"/>
      <c r="UFJ28" s="5"/>
      <c r="UFK28" s="5"/>
      <c r="UFL28" s="376"/>
      <c r="UFM28" s="386"/>
      <c r="UFN28" s="386"/>
      <c r="UFO28" s="312"/>
      <c r="UFP28" s="383"/>
      <c r="UFQ28" s="384"/>
      <c r="UFR28" s="316"/>
      <c r="UFS28" s="68"/>
      <c r="UFT28" s="291"/>
      <c r="UFU28" s="68"/>
      <c r="UFV28" s="68"/>
      <c r="UFW28" s="68"/>
      <c r="UFX28" s="112"/>
      <c r="UFY28" s="112"/>
      <c r="UFZ28" s="112"/>
      <c r="UGW28" s="5"/>
      <c r="UGX28" s="5"/>
      <c r="UGY28" s="5"/>
      <c r="UGZ28" s="314"/>
      <c r="UHA28" s="314"/>
      <c r="UHB28" s="314"/>
      <c r="UHC28" s="314"/>
      <c r="UHD28" s="314"/>
      <c r="UHE28" s="314"/>
      <c r="UHF28" s="314"/>
      <c r="UHG28" s="314"/>
      <c r="UHH28" s="314"/>
      <c r="UHI28" s="314"/>
      <c r="UHJ28" s="314"/>
      <c r="UHK28" s="5"/>
      <c r="UHL28" s="5"/>
      <c r="UHM28" s="5"/>
      <c r="UHN28" s="5"/>
      <c r="UHO28" s="5"/>
      <c r="UHP28" s="5"/>
      <c r="UHQ28" s="5"/>
      <c r="UHR28" s="5"/>
      <c r="UHS28" s="5"/>
      <c r="UHT28" s="376"/>
      <c r="UHU28" s="386"/>
      <c r="UHV28" s="386"/>
      <c r="UHW28" s="312"/>
      <c r="UHX28" s="383"/>
      <c r="UHY28" s="384"/>
      <c r="UHZ28" s="316"/>
      <c r="UIA28" s="68"/>
      <c r="UIB28" s="291"/>
      <c r="UIC28" s="68"/>
      <c r="UID28" s="68"/>
      <c r="UIE28" s="68"/>
      <c r="UIF28" s="112"/>
      <c r="UIG28" s="112"/>
      <c r="UIH28" s="112"/>
      <c r="UJE28" s="5"/>
      <c r="UJF28" s="5"/>
      <c r="UJG28" s="5"/>
      <c r="UJH28" s="314"/>
      <c r="UJI28" s="314"/>
      <c r="UJJ28" s="314"/>
      <c r="UJK28" s="314"/>
      <c r="UJL28" s="314"/>
      <c r="UJM28" s="314"/>
      <c r="UJN28" s="314"/>
      <c r="UJO28" s="314"/>
      <c r="UJP28" s="314"/>
      <c r="UJQ28" s="314"/>
      <c r="UJR28" s="314"/>
      <c r="UJS28" s="5"/>
      <c r="UJT28" s="5"/>
      <c r="UJU28" s="5"/>
      <c r="UJV28" s="5"/>
      <c r="UJW28" s="5"/>
      <c r="UJX28" s="5"/>
      <c r="UJY28" s="5"/>
      <c r="UJZ28" s="5"/>
      <c r="UKA28" s="5"/>
      <c r="UKB28" s="376"/>
      <c r="UKC28" s="386"/>
      <c r="UKD28" s="386"/>
      <c r="UKE28" s="312"/>
      <c r="UKF28" s="383"/>
      <c r="UKG28" s="384"/>
      <c r="UKH28" s="316"/>
      <c r="UKI28" s="68"/>
      <c r="UKJ28" s="291"/>
      <c r="UKK28" s="68"/>
      <c r="UKL28" s="68"/>
      <c r="UKM28" s="68"/>
      <c r="UKN28" s="112"/>
      <c r="UKO28" s="112"/>
      <c r="UKP28" s="112"/>
      <c r="ULM28" s="5"/>
      <c r="ULN28" s="5"/>
      <c r="ULO28" s="5"/>
      <c r="ULP28" s="314"/>
      <c r="ULQ28" s="314"/>
      <c r="ULR28" s="314"/>
      <c r="ULS28" s="314"/>
      <c r="ULT28" s="314"/>
      <c r="ULU28" s="314"/>
      <c r="ULV28" s="314"/>
      <c r="ULW28" s="314"/>
      <c r="ULX28" s="314"/>
      <c r="ULY28" s="314"/>
      <c r="ULZ28" s="314"/>
      <c r="UMA28" s="5"/>
      <c r="UMB28" s="5"/>
      <c r="UMC28" s="5"/>
      <c r="UMD28" s="5"/>
      <c r="UME28" s="5"/>
      <c r="UMF28" s="5"/>
      <c r="UMG28" s="5"/>
      <c r="UMH28" s="5"/>
      <c r="UMI28" s="5"/>
      <c r="UMJ28" s="376"/>
      <c r="UMK28" s="386"/>
      <c r="UML28" s="386"/>
      <c r="UMM28" s="312"/>
      <c r="UMN28" s="383"/>
      <c r="UMO28" s="384"/>
      <c r="UMP28" s="316"/>
      <c r="UMQ28" s="68"/>
      <c r="UMR28" s="291"/>
      <c r="UMS28" s="68"/>
      <c r="UMT28" s="68"/>
      <c r="UMU28" s="68"/>
      <c r="UMV28" s="112"/>
      <c r="UMW28" s="112"/>
      <c r="UMX28" s="112"/>
      <c r="UNU28" s="5"/>
      <c r="UNV28" s="5"/>
      <c r="UNW28" s="5"/>
      <c r="UNX28" s="314"/>
      <c r="UNY28" s="314"/>
      <c r="UNZ28" s="314"/>
      <c r="UOA28" s="314"/>
      <c r="UOB28" s="314"/>
      <c r="UOC28" s="314"/>
      <c r="UOD28" s="314"/>
      <c r="UOE28" s="314"/>
      <c r="UOF28" s="314"/>
      <c r="UOG28" s="314"/>
      <c r="UOH28" s="314"/>
      <c r="UOI28" s="5"/>
      <c r="UOJ28" s="5"/>
      <c r="UOK28" s="5"/>
      <c r="UOL28" s="5"/>
      <c r="UOM28" s="5"/>
      <c r="UON28" s="5"/>
      <c r="UOO28" s="5"/>
      <c r="UOP28" s="5"/>
      <c r="UOQ28" s="5"/>
      <c r="UOR28" s="376"/>
      <c r="UOS28" s="386"/>
      <c r="UOT28" s="386"/>
      <c r="UOU28" s="312"/>
      <c r="UOV28" s="383"/>
      <c r="UOW28" s="384"/>
      <c r="UOX28" s="316"/>
      <c r="UOY28" s="68"/>
      <c r="UOZ28" s="291"/>
      <c r="UPA28" s="68"/>
      <c r="UPB28" s="68"/>
      <c r="UPC28" s="68"/>
      <c r="UPD28" s="112"/>
      <c r="UPE28" s="112"/>
      <c r="UPF28" s="112"/>
      <c r="UQC28" s="5"/>
      <c r="UQD28" s="5"/>
      <c r="UQE28" s="5"/>
      <c r="UQF28" s="314"/>
      <c r="UQG28" s="314"/>
      <c r="UQH28" s="314"/>
      <c r="UQI28" s="314"/>
      <c r="UQJ28" s="314"/>
      <c r="UQK28" s="314"/>
      <c r="UQL28" s="314"/>
      <c r="UQM28" s="314"/>
      <c r="UQN28" s="314"/>
      <c r="UQO28" s="314"/>
      <c r="UQP28" s="314"/>
      <c r="UQQ28" s="5"/>
      <c r="UQR28" s="5"/>
      <c r="UQS28" s="5"/>
      <c r="UQT28" s="5"/>
      <c r="UQU28" s="5"/>
      <c r="UQV28" s="5"/>
      <c r="UQW28" s="5"/>
      <c r="UQX28" s="5"/>
      <c r="UQY28" s="5"/>
      <c r="UQZ28" s="376"/>
      <c r="URA28" s="386"/>
      <c r="URB28" s="386"/>
      <c r="URC28" s="312"/>
      <c r="URD28" s="383"/>
      <c r="URE28" s="384"/>
      <c r="URF28" s="316"/>
      <c r="URG28" s="68"/>
      <c r="URH28" s="291"/>
      <c r="URI28" s="68"/>
      <c r="URJ28" s="68"/>
      <c r="URK28" s="68"/>
      <c r="URL28" s="112"/>
      <c r="URM28" s="112"/>
      <c r="URN28" s="112"/>
      <c r="USK28" s="5"/>
      <c r="USL28" s="5"/>
      <c r="USM28" s="5"/>
      <c r="USN28" s="314"/>
      <c r="USO28" s="314"/>
      <c r="USP28" s="314"/>
      <c r="USQ28" s="314"/>
      <c r="USR28" s="314"/>
      <c r="USS28" s="314"/>
      <c r="UST28" s="314"/>
      <c r="USU28" s="314"/>
      <c r="USV28" s="314"/>
      <c r="USW28" s="314"/>
      <c r="USX28" s="314"/>
      <c r="USY28" s="5"/>
      <c r="USZ28" s="5"/>
      <c r="UTA28" s="5"/>
      <c r="UTB28" s="5"/>
      <c r="UTC28" s="5"/>
      <c r="UTD28" s="5"/>
      <c r="UTE28" s="5"/>
      <c r="UTF28" s="5"/>
      <c r="UTG28" s="5"/>
      <c r="UTH28" s="376"/>
      <c r="UTI28" s="386"/>
      <c r="UTJ28" s="386"/>
      <c r="UTK28" s="312"/>
      <c r="UTL28" s="383"/>
      <c r="UTM28" s="384"/>
      <c r="UTN28" s="316"/>
      <c r="UTO28" s="68"/>
      <c r="UTP28" s="291"/>
      <c r="UTQ28" s="68"/>
      <c r="UTR28" s="68"/>
      <c r="UTS28" s="68"/>
      <c r="UTT28" s="112"/>
      <c r="UTU28" s="112"/>
      <c r="UTV28" s="112"/>
      <c r="UUS28" s="5"/>
      <c r="UUT28" s="5"/>
      <c r="UUU28" s="5"/>
      <c r="UUV28" s="314"/>
      <c r="UUW28" s="314"/>
      <c r="UUX28" s="314"/>
      <c r="UUY28" s="314"/>
      <c r="UUZ28" s="314"/>
      <c r="UVA28" s="314"/>
      <c r="UVB28" s="314"/>
      <c r="UVC28" s="314"/>
      <c r="UVD28" s="314"/>
      <c r="UVE28" s="314"/>
      <c r="UVF28" s="314"/>
      <c r="UVG28" s="5"/>
      <c r="UVH28" s="5"/>
      <c r="UVI28" s="5"/>
      <c r="UVJ28" s="5"/>
      <c r="UVK28" s="5"/>
      <c r="UVL28" s="5"/>
      <c r="UVM28" s="5"/>
      <c r="UVN28" s="5"/>
      <c r="UVO28" s="5"/>
      <c r="UVP28" s="376"/>
      <c r="UVQ28" s="386"/>
      <c r="UVR28" s="386"/>
      <c r="UVS28" s="312"/>
      <c r="UVT28" s="383"/>
      <c r="UVU28" s="384"/>
      <c r="UVV28" s="316"/>
      <c r="UVW28" s="68"/>
      <c r="UVX28" s="291"/>
      <c r="UVY28" s="68"/>
      <c r="UVZ28" s="68"/>
      <c r="UWA28" s="68"/>
      <c r="UWB28" s="112"/>
      <c r="UWC28" s="112"/>
      <c r="UWD28" s="112"/>
      <c r="UXA28" s="5"/>
      <c r="UXB28" s="5"/>
      <c r="UXC28" s="5"/>
      <c r="UXD28" s="314"/>
      <c r="UXE28" s="314"/>
      <c r="UXF28" s="314"/>
      <c r="UXG28" s="314"/>
      <c r="UXH28" s="314"/>
      <c r="UXI28" s="314"/>
      <c r="UXJ28" s="314"/>
      <c r="UXK28" s="314"/>
      <c r="UXL28" s="314"/>
      <c r="UXM28" s="314"/>
      <c r="UXN28" s="314"/>
      <c r="UXO28" s="5"/>
      <c r="UXP28" s="5"/>
      <c r="UXQ28" s="5"/>
      <c r="UXR28" s="5"/>
      <c r="UXS28" s="5"/>
      <c r="UXT28" s="5"/>
      <c r="UXU28" s="5"/>
      <c r="UXV28" s="5"/>
      <c r="UXW28" s="5"/>
      <c r="UXX28" s="376"/>
      <c r="UXY28" s="386"/>
      <c r="UXZ28" s="386"/>
      <c r="UYA28" s="312"/>
      <c r="UYB28" s="383"/>
      <c r="UYC28" s="384"/>
      <c r="UYD28" s="316"/>
      <c r="UYE28" s="68"/>
      <c r="UYF28" s="291"/>
      <c r="UYG28" s="68"/>
      <c r="UYH28" s="68"/>
      <c r="UYI28" s="68"/>
      <c r="UYJ28" s="112"/>
      <c r="UYK28" s="112"/>
      <c r="UYL28" s="112"/>
      <c r="UZI28" s="5"/>
      <c r="UZJ28" s="5"/>
      <c r="UZK28" s="5"/>
      <c r="UZL28" s="314"/>
      <c r="UZM28" s="314"/>
      <c r="UZN28" s="314"/>
      <c r="UZO28" s="314"/>
      <c r="UZP28" s="314"/>
      <c r="UZQ28" s="314"/>
      <c r="UZR28" s="314"/>
      <c r="UZS28" s="314"/>
      <c r="UZT28" s="314"/>
      <c r="UZU28" s="314"/>
      <c r="UZV28" s="314"/>
      <c r="UZW28" s="5"/>
      <c r="UZX28" s="5"/>
      <c r="UZY28" s="5"/>
      <c r="UZZ28" s="5"/>
      <c r="VAA28" s="5"/>
      <c r="VAB28" s="5"/>
      <c r="VAC28" s="5"/>
      <c r="VAD28" s="5"/>
      <c r="VAE28" s="5"/>
      <c r="VAF28" s="376"/>
      <c r="VAG28" s="386"/>
      <c r="VAH28" s="386"/>
      <c r="VAI28" s="312"/>
      <c r="VAJ28" s="383"/>
      <c r="VAK28" s="384"/>
      <c r="VAL28" s="316"/>
      <c r="VAM28" s="68"/>
      <c r="VAN28" s="291"/>
      <c r="VAO28" s="68"/>
      <c r="VAP28" s="68"/>
      <c r="VAQ28" s="68"/>
      <c r="VAR28" s="112"/>
      <c r="VAS28" s="112"/>
      <c r="VAT28" s="112"/>
      <c r="VBQ28" s="5"/>
      <c r="VBR28" s="5"/>
      <c r="VBS28" s="5"/>
      <c r="VBT28" s="314"/>
      <c r="VBU28" s="314"/>
      <c r="VBV28" s="314"/>
      <c r="VBW28" s="314"/>
      <c r="VBX28" s="314"/>
      <c r="VBY28" s="314"/>
      <c r="VBZ28" s="314"/>
      <c r="VCA28" s="314"/>
      <c r="VCB28" s="314"/>
      <c r="VCC28" s="314"/>
      <c r="VCD28" s="314"/>
      <c r="VCE28" s="5"/>
      <c r="VCF28" s="5"/>
      <c r="VCG28" s="5"/>
      <c r="VCH28" s="5"/>
      <c r="VCI28" s="5"/>
      <c r="VCJ28" s="5"/>
      <c r="VCK28" s="5"/>
      <c r="VCL28" s="5"/>
      <c r="VCM28" s="5"/>
      <c r="VCN28" s="376"/>
      <c r="VCO28" s="386"/>
      <c r="VCP28" s="386"/>
      <c r="VCQ28" s="312"/>
      <c r="VCR28" s="383"/>
      <c r="VCS28" s="384"/>
      <c r="VCT28" s="316"/>
      <c r="VCU28" s="68"/>
      <c r="VCV28" s="291"/>
      <c r="VCW28" s="68"/>
      <c r="VCX28" s="68"/>
      <c r="VCY28" s="68"/>
      <c r="VCZ28" s="112"/>
      <c r="VDA28" s="112"/>
      <c r="VDB28" s="112"/>
      <c r="VDY28" s="5"/>
      <c r="VDZ28" s="5"/>
      <c r="VEA28" s="5"/>
      <c r="VEB28" s="314"/>
      <c r="VEC28" s="314"/>
      <c r="VED28" s="314"/>
      <c r="VEE28" s="314"/>
      <c r="VEF28" s="314"/>
      <c r="VEG28" s="314"/>
      <c r="VEH28" s="314"/>
      <c r="VEI28" s="314"/>
      <c r="VEJ28" s="314"/>
      <c r="VEK28" s="314"/>
      <c r="VEL28" s="314"/>
      <c r="VEM28" s="5"/>
      <c r="VEN28" s="5"/>
      <c r="VEO28" s="5"/>
      <c r="VEP28" s="5"/>
      <c r="VEQ28" s="5"/>
      <c r="VER28" s="5"/>
      <c r="VES28" s="5"/>
      <c r="VET28" s="5"/>
      <c r="VEU28" s="5"/>
      <c r="VEV28" s="376"/>
      <c r="VEW28" s="386"/>
      <c r="VEX28" s="386"/>
      <c r="VEY28" s="312"/>
      <c r="VEZ28" s="383"/>
      <c r="VFA28" s="384"/>
      <c r="VFB28" s="316"/>
      <c r="VFC28" s="68"/>
      <c r="VFD28" s="291"/>
      <c r="VFE28" s="68"/>
      <c r="VFF28" s="68"/>
      <c r="VFG28" s="68"/>
      <c r="VFH28" s="112"/>
      <c r="VFI28" s="112"/>
      <c r="VFJ28" s="112"/>
      <c r="VGG28" s="5"/>
      <c r="VGH28" s="5"/>
      <c r="VGI28" s="5"/>
      <c r="VGJ28" s="314"/>
      <c r="VGK28" s="314"/>
      <c r="VGL28" s="314"/>
      <c r="VGM28" s="314"/>
      <c r="VGN28" s="314"/>
      <c r="VGO28" s="314"/>
      <c r="VGP28" s="314"/>
      <c r="VGQ28" s="314"/>
      <c r="VGR28" s="314"/>
      <c r="VGS28" s="314"/>
      <c r="VGT28" s="314"/>
      <c r="VGU28" s="5"/>
      <c r="VGV28" s="5"/>
      <c r="VGW28" s="5"/>
      <c r="VGX28" s="5"/>
      <c r="VGY28" s="5"/>
      <c r="VGZ28" s="5"/>
      <c r="VHA28" s="5"/>
      <c r="VHB28" s="5"/>
      <c r="VHC28" s="5"/>
      <c r="VHD28" s="376"/>
      <c r="VHE28" s="386"/>
      <c r="VHF28" s="386"/>
      <c r="VHG28" s="312"/>
      <c r="VHH28" s="383"/>
      <c r="VHI28" s="384"/>
      <c r="VHJ28" s="316"/>
      <c r="VHK28" s="68"/>
      <c r="VHL28" s="291"/>
      <c r="VHM28" s="68"/>
      <c r="VHN28" s="68"/>
      <c r="VHO28" s="68"/>
      <c r="VHP28" s="112"/>
      <c r="VHQ28" s="112"/>
      <c r="VHR28" s="112"/>
      <c r="VIO28" s="5"/>
      <c r="VIP28" s="5"/>
      <c r="VIQ28" s="5"/>
      <c r="VIR28" s="314"/>
      <c r="VIS28" s="314"/>
      <c r="VIT28" s="314"/>
      <c r="VIU28" s="314"/>
      <c r="VIV28" s="314"/>
      <c r="VIW28" s="314"/>
      <c r="VIX28" s="314"/>
      <c r="VIY28" s="314"/>
      <c r="VIZ28" s="314"/>
      <c r="VJA28" s="314"/>
      <c r="VJB28" s="314"/>
      <c r="VJC28" s="5"/>
      <c r="VJD28" s="5"/>
      <c r="VJE28" s="5"/>
      <c r="VJF28" s="5"/>
      <c r="VJG28" s="5"/>
      <c r="VJH28" s="5"/>
      <c r="VJI28" s="5"/>
      <c r="VJJ28" s="5"/>
      <c r="VJK28" s="5"/>
      <c r="VJL28" s="376"/>
      <c r="VJM28" s="386"/>
      <c r="VJN28" s="386"/>
      <c r="VJO28" s="312"/>
      <c r="VJP28" s="383"/>
      <c r="VJQ28" s="384"/>
      <c r="VJR28" s="316"/>
      <c r="VJS28" s="68"/>
      <c r="VJT28" s="291"/>
      <c r="VJU28" s="68"/>
      <c r="VJV28" s="68"/>
      <c r="VJW28" s="68"/>
      <c r="VJX28" s="112"/>
      <c r="VJY28" s="112"/>
      <c r="VJZ28" s="112"/>
      <c r="VKW28" s="5"/>
      <c r="VKX28" s="5"/>
      <c r="VKY28" s="5"/>
      <c r="VKZ28" s="314"/>
      <c r="VLA28" s="314"/>
      <c r="VLB28" s="314"/>
      <c r="VLC28" s="314"/>
      <c r="VLD28" s="314"/>
      <c r="VLE28" s="314"/>
      <c r="VLF28" s="314"/>
      <c r="VLG28" s="314"/>
      <c r="VLH28" s="314"/>
      <c r="VLI28" s="314"/>
      <c r="VLJ28" s="314"/>
      <c r="VLK28" s="5"/>
      <c r="VLL28" s="5"/>
      <c r="VLM28" s="5"/>
      <c r="VLN28" s="5"/>
      <c r="VLO28" s="5"/>
      <c r="VLP28" s="5"/>
      <c r="VLQ28" s="5"/>
      <c r="VLR28" s="5"/>
      <c r="VLS28" s="5"/>
      <c r="VLT28" s="376"/>
      <c r="VLU28" s="386"/>
      <c r="VLV28" s="386"/>
      <c r="VLW28" s="312"/>
      <c r="VLX28" s="383"/>
      <c r="VLY28" s="384"/>
      <c r="VLZ28" s="316"/>
      <c r="VMA28" s="68"/>
      <c r="VMB28" s="291"/>
      <c r="VMC28" s="68"/>
      <c r="VMD28" s="68"/>
      <c r="VME28" s="68"/>
      <c r="VMF28" s="112"/>
      <c r="VMG28" s="112"/>
      <c r="VMH28" s="112"/>
      <c r="VNE28" s="5"/>
      <c r="VNF28" s="5"/>
      <c r="VNG28" s="5"/>
      <c r="VNH28" s="314"/>
      <c r="VNI28" s="314"/>
      <c r="VNJ28" s="314"/>
      <c r="VNK28" s="314"/>
      <c r="VNL28" s="314"/>
      <c r="VNM28" s="314"/>
      <c r="VNN28" s="314"/>
      <c r="VNO28" s="314"/>
      <c r="VNP28" s="314"/>
      <c r="VNQ28" s="314"/>
      <c r="VNR28" s="314"/>
      <c r="VNS28" s="5"/>
      <c r="VNT28" s="5"/>
      <c r="VNU28" s="5"/>
      <c r="VNV28" s="5"/>
      <c r="VNW28" s="5"/>
      <c r="VNX28" s="5"/>
      <c r="VNY28" s="5"/>
      <c r="VNZ28" s="5"/>
      <c r="VOA28" s="5"/>
      <c r="VOB28" s="376"/>
      <c r="VOC28" s="386"/>
      <c r="VOD28" s="386"/>
      <c r="VOE28" s="312"/>
      <c r="VOF28" s="383"/>
      <c r="VOG28" s="384"/>
      <c r="VOH28" s="316"/>
      <c r="VOI28" s="68"/>
      <c r="VOJ28" s="291"/>
      <c r="VOK28" s="68"/>
      <c r="VOL28" s="68"/>
      <c r="VOM28" s="68"/>
      <c r="VON28" s="112"/>
      <c r="VOO28" s="112"/>
      <c r="VOP28" s="112"/>
      <c r="VPM28" s="5"/>
      <c r="VPN28" s="5"/>
      <c r="VPO28" s="5"/>
      <c r="VPP28" s="314"/>
      <c r="VPQ28" s="314"/>
      <c r="VPR28" s="314"/>
      <c r="VPS28" s="314"/>
      <c r="VPT28" s="314"/>
      <c r="VPU28" s="314"/>
      <c r="VPV28" s="314"/>
      <c r="VPW28" s="314"/>
      <c r="VPX28" s="314"/>
      <c r="VPY28" s="314"/>
      <c r="VPZ28" s="314"/>
      <c r="VQA28" s="5"/>
      <c r="VQB28" s="5"/>
      <c r="VQC28" s="5"/>
      <c r="VQD28" s="5"/>
      <c r="VQE28" s="5"/>
      <c r="VQF28" s="5"/>
      <c r="VQG28" s="5"/>
      <c r="VQH28" s="5"/>
      <c r="VQI28" s="5"/>
      <c r="VQJ28" s="376"/>
      <c r="VQK28" s="386"/>
      <c r="VQL28" s="386"/>
      <c r="VQM28" s="312"/>
      <c r="VQN28" s="383"/>
      <c r="VQO28" s="384"/>
      <c r="VQP28" s="316"/>
      <c r="VQQ28" s="68"/>
      <c r="VQR28" s="291"/>
      <c r="VQS28" s="68"/>
      <c r="VQT28" s="68"/>
      <c r="VQU28" s="68"/>
      <c r="VQV28" s="112"/>
      <c r="VQW28" s="112"/>
      <c r="VQX28" s="112"/>
      <c r="VRU28" s="5"/>
      <c r="VRV28" s="5"/>
      <c r="VRW28" s="5"/>
      <c r="VRX28" s="314"/>
      <c r="VRY28" s="314"/>
      <c r="VRZ28" s="314"/>
      <c r="VSA28" s="314"/>
      <c r="VSB28" s="314"/>
      <c r="VSC28" s="314"/>
      <c r="VSD28" s="314"/>
      <c r="VSE28" s="314"/>
      <c r="VSF28" s="314"/>
      <c r="VSG28" s="314"/>
      <c r="VSH28" s="314"/>
      <c r="VSI28" s="5"/>
      <c r="VSJ28" s="5"/>
      <c r="VSK28" s="5"/>
      <c r="VSL28" s="5"/>
      <c r="VSM28" s="5"/>
      <c r="VSN28" s="5"/>
      <c r="VSO28" s="5"/>
      <c r="VSP28" s="5"/>
      <c r="VSQ28" s="5"/>
      <c r="VSR28" s="376"/>
      <c r="VSS28" s="386"/>
      <c r="VST28" s="386"/>
      <c r="VSU28" s="312"/>
      <c r="VSV28" s="383"/>
      <c r="VSW28" s="384"/>
      <c r="VSX28" s="316"/>
      <c r="VSY28" s="68"/>
      <c r="VSZ28" s="291"/>
      <c r="VTA28" s="68"/>
      <c r="VTB28" s="68"/>
      <c r="VTC28" s="68"/>
      <c r="VTD28" s="112"/>
      <c r="VTE28" s="112"/>
      <c r="VTF28" s="112"/>
      <c r="VUC28" s="5"/>
      <c r="VUD28" s="5"/>
      <c r="VUE28" s="5"/>
      <c r="VUF28" s="314"/>
      <c r="VUG28" s="314"/>
      <c r="VUH28" s="314"/>
      <c r="VUI28" s="314"/>
      <c r="VUJ28" s="314"/>
      <c r="VUK28" s="314"/>
      <c r="VUL28" s="314"/>
      <c r="VUM28" s="314"/>
      <c r="VUN28" s="314"/>
      <c r="VUO28" s="314"/>
      <c r="VUP28" s="314"/>
      <c r="VUQ28" s="5"/>
      <c r="VUR28" s="5"/>
      <c r="VUS28" s="5"/>
      <c r="VUT28" s="5"/>
      <c r="VUU28" s="5"/>
      <c r="VUV28" s="5"/>
      <c r="VUW28" s="5"/>
      <c r="VUX28" s="5"/>
      <c r="VUY28" s="5"/>
      <c r="VUZ28" s="376"/>
      <c r="VVA28" s="386"/>
      <c r="VVB28" s="386"/>
      <c r="VVC28" s="312"/>
      <c r="VVD28" s="383"/>
      <c r="VVE28" s="384"/>
      <c r="VVF28" s="316"/>
      <c r="VVG28" s="68"/>
      <c r="VVH28" s="291"/>
      <c r="VVI28" s="68"/>
      <c r="VVJ28" s="68"/>
      <c r="VVK28" s="68"/>
      <c r="VVL28" s="112"/>
      <c r="VVM28" s="112"/>
      <c r="VVN28" s="112"/>
      <c r="VWK28" s="5"/>
      <c r="VWL28" s="5"/>
      <c r="VWM28" s="5"/>
      <c r="VWN28" s="314"/>
      <c r="VWO28" s="314"/>
      <c r="VWP28" s="314"/>
      <c r="VWQ28" s="314"/>
      <c r="VWR28" s="314"/>
      <c r="VWS28" s="314"/>
      <c r="VWT28" s="314"/>
      <c r="VWU28" s="314"/>
      <c r="VWV28" s="314"/>
      <c r="VWW28" s="314"/>
      <c r="VWX28" s="314"/>
      <c r="VWY28" s="5"/>
      <c r="VWZ28" s="5"/>
      <c r="VXA28" s="5"/>
      <c r="VXB28" s="5"/>
      <c r="VXC28" s="5"/>
      <c r="VXD28" s="5"/>
      <c r="VXE28" s="5"/>
      <c r="VXF28" s="5"/>
      <c r="VXG28" s="5"/>
      <c r="VXH28" s="376"/>
      <c r="VXI28" s="386"/>
      <c r="VXJ28" s="386"/>
      <c r="VXK28" s="312"/>
      <c r="VXL28" s="383"/>
      <c r="VXM28" s="384"/>
      <c r="VXN28" s="316"/>
      <c r="VXO28" s="68"/>
      <c r="VXP28" s="291"/>
      <c r="VXQ28" s="68"/>
      <c r="VXR28" s="68"/>
      <c r="VXS28" s="68"/>
      <c r="VXT28" s="112"/>
      <c r="VXU28" s="112"/>
      <c r="VXV28" s="112"/>
      <c r="VYS28" s="5"/>
      <c r="VYT28" s="5"/>
      <c r="VYU28" s="5"/>
      <c r="VYV28" s="314"/>
      <c r="VYW28" s="314"/>
      <c r="VYX28" s="314"/>
      <c r="VYY28" s="314"/>
      <c r="VYZ28" s="314"/>
      <c r="VZA28" s="314"/>
      <c r="VZB28" s="314"/>
      <c r="VZC28" s="314"/>
      <c r="VZD28" s="314"/>
      <c r="VZE28" s="314"/>
      <c r="VZF28" s="314"/>
      <c r="VZG28" s="5"/>
      <c r="VZH28" s="5"/>
      <c r="VZI28" s="5"/>
      <c r="VZJ28" s="5"/>
      <c r="VZK28" s="5"/>
      <c r="VZL28" s="5"/>
      <c r="VZM28" s="5"/>
      <c r="VZN28" s="5"/>
      <c r="VZO28" s="5"/>
      <c r="VZP28" s="376"/>
      <c r="VZQ28" s="386"/>
      <c r="VZR28" s="386"/>
      <c r="VZS28" s="312"/>
      <c r="VZT28" s="383"/>
      <c r="VZU28" s="384"/>
      <c r="VZV28" s="316"/>
      <c r="VZW28" s="68"/>
      <c r="VZX28" s="291"/>
      <c r="VZY28" s="68"/>
      <c r="VZZ28" s="68"/>
      <c r="WAA28" s="68"/>
      <c r="WAB28" s="112"/>
      <c r="WAC28" s="112"/>
      <c r="WAD28" s="112"/>
      <c r="WBA28" s="5"/>
      <c r="WBB28" s="5"/>
      <c r="WBC28" s="5"/>
      <c r="WBD28" s="314"/>
      <c r="WBE28" s="314"/>
      <c r="WBF28" s="314"/>
      <c r="WBG28" s="314"/>
      <c r="WBH28" s="314"/>
      <c r="WBI28" s="314"/>
      <c r="WBJ28" s="314"/>
      <c r="WBK28" s="314"/>
      <c r="WBL28" s="314"/>
      <c r="WBM28" s="314"/>
      <c r="WBN28" s="314"/>
      <c r="WBO28" s="5"/>
      <c r="WBP28" s="5"/>
      <c r="WBQ28" s="5"/>
      <c r="WBR28" s="5"/>
      <c r="WBS28" s="5"/>
      <c r="WBT28" s="5"/>
      <c r="WBU28" s="5"/>
      <c r="WBV28" s="5"/>
      <c r="WBW28" s="5"/>
      <c r="WBX28" s="376"/>
      <c r="WBY28" s="386"/>
      <c r="WBZ28" s="386"/>
      <c r="WCA28" s="312"/>
      <c r="WCB28" s="383"/>
      <c r="WCC28" s="384"/>
      <c r="WCD28" s="316"/>
      <c r="WCE28" s="68"/>
      <c r="WCF28" s="291"/>
      <c r="WCG28" s="68"/>
      <c r="WCH28" s="68"/>
      <c r="WCI28" s="68"/>
      <c r="WCJ28" s="112"/>
      <c r="WCK28" s="112"/>
      <c r="WCL28" s="112"/>
      <c r="WDI28" s="5"/>
      <c r="WDJ28" s="5"/>
      <c r="WDK28" s="5"/>
      <c r="WDL28" s="314"/>
      <c r="WDM28" s="314"/>
      <c r="WDN28" s="314"/>
      <c r="WDO28" s="314"/>
      <c r="WDP28" s="314"/>
      <c r="WDQ28" s="314"/>
      <c r="WDR28" s="314"/>
      <c r="WDS28" s="314"/>
      <c r="WDT28" s="314"/>
      <c r="WDU28" s="314"/>
      <c r="WDV28" s="314"/>
      <c r="WDW28" s="5"/>
      <c r="WDX28" s="5"/>
      <c r="WDY28" s="5"/>
      <c r="WDZ28" s="5"/>
      <c r="WEA28" s="5"/>
      <c r="WEB28" s="5"/>
      <c r="WEC28" s="5"/>
      <c r="WED28" s="5"/>
      <c r="WEE28" s="5"/>
      <c r="WEF28" s="376"/>
      <c r="WEG28" s="386"/>
      <c r="WEH28" s="386"/>
      <c r="WEI28" s="312"/>
      <c r="WEJ28" s="383"/>
      <c r="WEK28" s="384"/>
      <c r="WEL28" s="316"/>
      <c r="WEM28" s="68"/>
      <c r="WEN28" s="291"/>
      <c r="WEO28" s="68"/>
      <c r="WEP28" s="68"/>
      <c r="WEQ28" s="68"/>
      <c r="WER28" s="112"/>
      <c r="WES28" s="112"/>
      <c r="WET28" s="112"/>
      <c r="WFQ28" s="5"/>
      <c r="WFR28" s="5"/>
      <c r="WFS28" s="5"/>
      <c r="WFT28" s="314"/>
      <c r="WFU28" s="314"/>
      <c r="WFV28" s="314"/>
      <c r="WFW28" s="314"/>
      <c r="WFX28" s="314"/>
      <c r="WFY28" s="314"/>
      <c r="WFZ28" s="314"/>
      <c r="WGA28" s="314"/>
      <c r="WGB28" s="314"/>
      <c r="WGC28" s="314"/>
      <c r="WGD28" s="314"/>
      <c r="WGE28" s="5"/>
      <c r="WGF28" s="5"/>
      <c r="WGG28" s="5"/>
      <c r="WGH28" s="5"/>
      <c r="WGI28" s="5"/>
      <c r="WGJ28" s="5"/>
      <c r="WGK28" s="5"/>
      <c r="WGL28" s="5"/>
      <c r="WGM28" s="5"/>
      <c r="WGN28" s="376"/>
      <c r="WGO28" s="386"/>
      <c r="WGP28" s="386"/>
      <c r="WGQ28" s="312"/>
      <c r="WGR28" s="383"/>
      <c r="WGS28" s="384"/>
      <c r="WGT28" s="316"/>
      <c r="WGU28" s="68"/>
      <c r="WGV28" s="291"/>
      <c r="WGW28" s="68"/>
      <c r="WGX28" s="68"/>
      <c r="WGY28" s="68"/>
      <c r="WGZ28" s="112"/>
      <c r="WHA28" s="112"/>
      <c r="WHB28" s="112"/>
      <c r="WHY28" s="5"/>
      <c r="WHZ28" s="5"/>
      <c r="WIA28" s="5"/>
      <c r="WIB28" s="314"/>
      <c r="WIC28" s="314"/>
      <c r="WID28" s="314"/>
      <c r="WIE28" s="314"/>
      <c r="WIF28" s="314"/>
      <c r="WIG28" s="314"/>
      <c r="WIH28" s="314"/>
      <c r="WII28" s="314"/>
      <c r="WIJ28" s="314"/>
      <c r="WIK28" s="314"/>
      <c r="WIL28" s="314"/>
      <c r="WIM28" s="5"/>
      <c r="WIN28" s="5"/>
      <c r="WIO28" s="5"/>
      <c r="WIP28" s="5"/>
      <c r="WIQ28" s="5"/>
      <c r="WIR28" s="5"/>
      <c r="WIS28" s="5"/>
      <c r="WIT28" s="5"/>
      <c r="WIU28" s="5"/>
      <c r="WIV28" s="376"/>
      <c r="WIW28" s="386"/>
      <c r="WIX28" s="386"/>
      <c r="WIY28" s="312"/>
      <c r="WIZ28" s="383"/>
      <c r="WJA28" s="384"/>
      <c r="WJB28" s="316"/>
      <c r="WJC28" s="68"/>
      <c r="WJD28" s="291"/>
      <c r="WJE28" s="68"/>
      <c r="WJF28" s="68"/>
      <c r="WJG28" s="68"/>
      <c r="WJH28" s="112"/>
      <c r="WJI28" s="112"/>
      <c r="WJJ28" s="112"/>
      <c r="WKG28" s="5"/>
      <c r="WKH28" s="5"/>
      <c r="WKI28" s="5"/>
      <c r="WKJ28" s="314"/>
      <c r="WKK28" s="314"/>
      <c r="WKL28" s="314"/>
      <c r="WKM28" s="314"/>
      <c r="WKN28" s="314"/>
      <c r="WKO28" s="314"/>
      <c r="WKP28" s="314"/>
      <c r="WKQ28" s="314"/>
      <c r="WKR28" s="314"/>
      <c r="WKS28" s="314"/>
      <c r="WKT28" s="314"/>
      <c r="WKU28" s="5"/>
      <c r="WKV28" s="5"/>
      <c r="WKW28" s="5"/>
      <c r="WKX28" s="5"/>
      <c r="WKY28" s="5"/>
      <c r="WKZ28" s="5"/>
      <c r="WLA28" s="5"/>
      <c r="WLB28" s="5"/>
      <c r="WLC28" s="5"/>
      <c r="WLD28" s="376"/>
      <c r="WLE28" s="386"/>
      <c r="WLF28" s="386"/>
      <c r="WLG28" s="312"/>
      <c r="WLH28" s="383"/>
      <c r="WLI28" s="384"/>
      <c r="WLJ28" s="316"/>
      <c r="WLK28" s="68"/>
      <c r="WLL28" s="291"/>
      <c r="WLM28" s="68"/>
      <c r="WLN28" s="68"/>
      <c r="WLO28" s="68"/>
      <c r="WLP28" s="112"/>
      <c r="WLQ28" s="112"/>
      <c r="WLR28" s="112"/>
      <c r="WMO28" s="5"/>
      <c r="WMP28" s="5"/>
      <c r="WMQ28" s="5"/>
      <c r="WMR28" s="314"/>
      <c r="WMS28" s="314"/>
      <c r="WMT28" s="314"/>
      <c r="WMU28" s="314"/>
      <c r="WMV28" s="314"/>
      <c r="WMW28" s="314"/>
      <c r="WMX28" s="314"/>
      <c r="WMY28" s="314"/>
      <c r="WMZ28" s="314"/>
      <c r="WNA28" s="314"/>
      <c r="WNB28" s="314"/>
      <c r="WNC28" s="5"/>
      <c r="WND28" s="5"/>
      <c r="WNE28" s="5"/>
      <c r="WNF28" s="5"/>
      <c r="WNG28" s="5"/>
      <c r="WNH28" s="5"/>
      <c r="WNI28" s="5"/>
      <c r="WNJ28" s="5"/>
      <c r="WNK28" s="5"/>
      <c r="WNL28" s="376"/>
      <c r="WNM28" s="386"/>
      <c r="WNN28" s="386"/>
      <c r="WNO28" s="312"/>
      <c r="WNP28" s="383"/>
      <c r="WNQ28" s="384"/>
      <c r="WNR28" s="316"/>
      <c r="WNS28" s="68"/>
      <c r="WNT28" s="291"/>
      <c r="WNU28" s="68"/>
      <c r="WNV28" s="68"/>
      <c r="WNW28" s="68"/>
      <c r="WNX28" s="112"/>
      <c r="WNY28" s="112"/>
      <c r="WNZ28" s="112"/>
      <c r="WOW28" s="5"/>
      <c r="WOX28" s="5"/>
      <c r="WOY28" s="5"/>
      <c r="WOZ28" s="314"/>
      <c r="WPA28" s="314"/>
      <c r="WPB28" s="314"/>
      <c r="WPC28" s="314"/>
      <c r="WPD28" s="314"/>
      <c r="WPE28" s="314"/>
      <c r="WPF28" s="314"/>
      <c r="WPG28" s="314"/>
      <c r="WPH28" s="314"/>
      <c r="WPI28" s="314"/>
      <c r="WPJ28" s="314"/>
      <c r="WPK28" s="5"/>
      <c r="WPL28" s="5"/>
      <c r="WPM28" s="5"/>
      <c r="WPN28" s="5"/>
      <c r="WPO28" s="5"/>
      <c r="WPP28" s="5"/>
      <c r="WPQ28" s="5"/>
      <c r="WPR28" s="5"/>
      <c r="WPS28" s="5"/>
      <c r="WPT28" s="376"/>
      <c r="WPU28" s="386"/>
      <c r="WPV28" s="386"/>
      <c r="WPW28" s="312"/>
      <c r="WPX28" s="383"/>
      <c r="WPY28" s="384"/>
      <c r="WPZ28" s="316"/>
      <c r="WQA28" s="68"/>
      <c r="WQB28" s="291"/>
      <c r="WQC28" s="68"/>
      <c r="WQD28" s="68"/>
      <c r="WQE28" s="68"/>
      <c r="WQF28" s="112"/>
      <c r="WQG28" s="112"/>
      <c r="WQH28" s="112"/>
      <c r="WRE28" s="5"/>
      <c r="WRF28" s="5"/>
      <c r="WRG28" s="5"/>
      <c r="WRH28" s="314"/>
      <c r="WRI28" s="314"/>
      <c r="WRJ28" s="314"/>
      <c r="WRK28" s="314"/>
      <c r="WRL28" s="314"/>
      <c r="WRM28" s="314"/>
      <c r="WRN28" s="314"/>
      <c r="WRO28" s="314"/>
      <c r="WRP28" s="314"/>
      <c r="WRQ28" s="314"/>
      <c r="WRR28" s="314"/>
      <c r="WRS28" s="5"/>
      <c r="WRT28" s="5"/>
      <c r="WRU28" s="5"/>
      <c r="WRV28" s="5"/>
      <c r="WRW28" s="5"/>
      <c r="WRX28" s="5"/>
      <c r="WRY28" s="5"/>
      <c r="WRZ28" s="5"/>
      <c r="WSA28" s="5"/>
      <c r="WSB28" s="376"/>
      <c r="WSC28" s="386"/>
      <c r="WSD28" s="386"/>
      <c r="WSE28" s="312"/>
      <c r="WSF28" s="383"/>
      <c r="WSG28" s="384"/>
      <c r="WSH28" s="316"/>
      <c r="WSI28" s="68"/>
      <c r="WSJ28" s="291"/>
      <c r="WSK28" s="68"/>
      <c r="WSL28" s="68"/>
      <c r="WSM28" s="68"/>
      <c r="WSN28" s="112"/>
      <c r="WSO28" s="112"/>
      <c r="WSP28" s="112"/>
      <c r="WTM28" s="5"/>
      <c r="WTN28" s="5"/>
      <c r="WTO28" s="5"/>
      <c r="WTP28" s="314"/>
      <c r="WTQ28" s="314"/>
      <c r="WTR28" s="314"/>
      <c r="WTS28" s="314"/>
      <c r="WTT28" s="314"/>
      <c r="WTU28" s="314"/>
      <c r="WTV28" s="314"/>
      <c r="WTW28" s="314"/>
      <c r="WTX28" s="314"/>
      <c r="WTY28" s="314"/>
      <c r="WTZ28" s="314"/>
      <c r="WUA28" s="5"/>
      <c r="WUB28" s="5"/>
      <c r="WUC28" s="5"/>
      <c r="WUD28" s="5"/>
      <c r="WUE28" s="5"/>
      <c r="WUF28" s="5"/>
      <c r="WUG28" s="5"/>
      <c r="WUH28" s="5"/>
      <c r="WUI28" s="5"/>
      <c r="WUJ28" s="376"/>
      <c r="WUK28" s="386"/>
      <c r="WUL28" s="386"/>
      <c r="WUM28" s="312"/>
      <c r="WUN28" s="383"/>
      <c r="WUO28" s="384"/>
      <c r="WUP28" s="316"/>
      <c r="WUQ28" s="68"/>
      <c r="WUR28" s="291"/>
      <c r="WUS28" s="68"/>
      <c r="WUT28" s="68"/>
      <c r="WUU28" s="68"/>
      <c r="WUV28" s="112"/>
      <c r="WUW28" s="112"/>
      <c r="WUX28" s="112"/>
      <c r="WVU28" s="5"/>
      <c r="WVV28" s="5"/>
      <c r="WVW28" s="5"/>
      <c r="WVX28" s="314"/>
      <c r="WVY28" s="314"/>
      <c r="WVZ28" s="314"/>
      <c r="WWA28" s="314"/>
      <c r="WWB28" s="314"/>
      <c r="WWC28" s="314"/>
      <c r="WWD28" s="314"/>
      <c r="WWE28" s="314"/>
      <c r="WWF28" s="314"/>
      <c r="WWG28" s="314"/>
      <c r="WWH28" s="314"/>
      <c r="WWI28" s="5"/>
      <c r="WWJ28" s="5"/>
      <c r="WWK28" s="5"/>
      <c r="WWL28" s="5"/>
      <c r="WWM28" s="5"/>
      <c r="WWN28" s="5"/>
      <c r="WWO28" s="5"/>
      <c r="WWP28" s="5"/>
      <c r="WWQ28" s="5"/>
      <c r="WWR28" s="376"/>
      <c r="WWS28" s="386"/>
      <c r="WWT28" s="386"/>
      <c r="WWU28" s="312"/>
      <c r="WWV28" s="383"/>
      <c r="WWW28" s="384"/>
      <c r="WWX28" s="316"/>
      <c r="WWY28" s="68"/>
      <c r="WWZ28" s="291"/>
      <c r="WXA28" s="68"/>
      <c r="WXB28" s="68"/>
      <c r="WXC28" s="68"/>
      <c r="WXD28" s="112"/>
      <c r="WXE28" s="112"/>
      <c r="WXF28" s="112"/>
      <c r="WYC28" s="5"/>
      <c r="WYD28" s="5"/>
      <c r="WYE28" s="5"/>
      <c r="WYF28" s="314"/>
      <c r="WYG28" s="314"/>
      <c r="WYH28" s="314"/>
      <c r="WYI28" s="314"/>
      <c r="WYJ28" s="314"/>
      <c r="WYK28" s="314"/>
      <c r="WYL28" s="314"/>
      <c r="WYM28" s="314"/>
      <c r="WYN28" s="314"/>
      <c r="WYO28" s="314"/>
      <c r="WYP28" s="314"/>
      <c r="WYQ28" s="5"/>
      <c r="WYR28" s="5"/>
      <c r="WYS28" s="5"/>
      <c r="WYT28" s="5"/>
      <c r="WYU28" s="5"/>
      <c r="WYV28" s="5"/>
      <c r="WYW28" s="5"/>
      <c r="WYX28" s="5"/>
      <c r="WYY28" s="5"/>
      <c r="WYZ28" s="376"/>
      <c r="WZA28" s="386"/>
      <c r="WZB28" s="386"/>
      <c r="WZC28" s="312"/>
      <c r="WZD28" s="383"/>
      <c r="WZE28" s="384"/>
      <c r="WZF28" s="316"/>
      <c r="WZG28" s="68"/>
      <c r="WZH28" s="291"/>
      <c r="WZI28" s="68"/>
      <c r="WZJ28" s="68"/>
      <c r="WZK28" s="68"/>
      <c r="WZL28" s="112"/>
      <c r="WZM28" s="112"/>
      <c r="WZN28" s="112"/>
      <c r="XAK28" s="5"/>
      <c r="XAL28" s="5"/>
      <c r="XAM28" s="5"/>
      <c r="XAN28" s="314"/>
      <c r="XAO28" s="314"/>
      <c r="XAP28" s="314"/>
      <c r="XAQ28" s="314"/>
      <c r="XAR28" s="314"/>
      <c r="XAS28" s="314"/>
      <c r="XAT28" s="314"/>
      <c r="XAU28" s="314"/>
      <c r="XAV28" s="314"/>
      <c r="XAW28" s="314"/>
      <c r="XAX28" s="314"/>
      <c r="XAY28" s="5"/>
      <c r="XAZ28" s="5"/>
      <c r="XBA28" s="5"/>
      <c r="XBB28" s="5"/>
      <c r="XBC28" s="5"/>
      <c r="XBD28" s="5"/>
      <c r="XBE28" s="5"/>
      <c r="XBF28" s="5"/>
      <c r="XBG28" s="5"/>
      <c r="XBH28" s="376"/>
      <c r="XBI28" s="386"/>
      <c r="XBJ28" s="386"/>
      <c r="XBK28" s="312"/>
      <c r="XBL28" s="383"/>
      <c r="XBM28" s="384"/>
      <c r="XBN28" s="316"/>
      <c r="XBO28" s="68"/>
      <c r="XBP28" s="291"/>
      <c r="XBQ28" s="68"/>
      <c r="XBR28" s="68"/>
      <c r="XBS28" s="68"/>
      <c r="XBT28" s="112"/>
      <c r="XBU28" s="112"/>
      <c r="XBV28" s="112"/>
      <c r="XCS28" s="5"/>
      <c r="XCT28" s="5"/>
      <c r="XCU28" s="5"/>
      <c r="XCV28" s="314"/>
      <c r="XCW28" s="314"/>
      <c r="XCX28" s="314"/>
      <c r="XCY28" s="314"/>
      <c r="XCZ28" s="314"/>
      <c r="XDA28" s="314"/>
      <c r="XDB28" s="314"/>
      <c r="XDC28" s="314"/>
      <c r="XDD28" s="314"/>
      <c r="XDE28" s="314"/>
      <c r="XDF28" s="314"/>
      <c r="XDG28" s="5"/>
      <c r="XDH28" s="5"/>
      <c r="XDI28" s="5"/>
      <c r="XDJ28" s="5"/>
      <c r="XDK28" s="5"/>
      <c r="XDL28" s="5"/>
      <c r="XDM28" s="5"/>
      <c r="XDN28" s="5"/>
      <c r="XDO28" s="5"/>
      <c r="XDP28" s="376"/>
      <c r="XDQ28" s="386"/>
      <c r="XDR28" s="386"/>
      <c r="XDS28" s="312"/>
      <c r="XDT28" s="383"/>
      <c r="XDU28" s="384"/>
      <c r="XDV28" s="316"/>
      <c r="XDW28" s="68"/>
      <c r="XDX28" s="291"/>
      <c r="XDY28" s="68"/>
      <c r="XDZ28" s="68"/>
      <c r="XEA28" s="68"/>
      <c r="XEB28" s="112"/>
      <c r="XEC28" s="112"/>
      <c r="XED28" s="112"/>
      <c r="XFA28" s="5"/>
      <c r="XFB28" s="5"/>
      <c r="XFC28" s="5"/>
      <c r="XFD28" s="314"/>
    </row>
    <row r="29" spans="1:16384" customFormat="1" ht="1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68">
        <v>5</v>
      </c>
      <c r="AF29" s="291" t="s">
        <v>506</v>
      </c>
      <c r="AG29" s="68" t="s">
        <v>507</v>
      </c>
      <c r="AH29" s="68"/>
      <c r="AI29" s="68"/>
      <c r="AJ29" s="112"/>
      <c r="AK29" s="112"/>
      <c r="AL29" s="112"/>
      <c r="AM29" s="188"/>
      <c r="AN29" s="188"/>
      <c r="AO29" s="188"/>
      <c r="AP29" s="188"/>
      <c r="AQ29" s="188"/>
      <c r="AR29" s="188"/>
      <c r="BI29" s="5"/>
      <c r="BJ29" s="5"/>
      <c r="BK29" s="5"/>
      <c r="BL29" s="5"/>
      <c r="BM29" s="5"/>
      <c r="BN29" s="5"/>
      <c r="BO29" s="5"/>
      <c r="BP29" s="5"/>
      <c r="BQ29" s="5"/>
      <c r="BR29" s="5"/>
      <c r="BS29" s="5"/>
      <c r="BT29" s="5"/>
      <c r="BU29" s="5"/>
      <c r="BV29" s="5"/>
      <c r="BW29" s="5"/>
      <c r="BX29" s="5"/>
      <c r="BY29" s="5"/>
      <c r="BZ29" s="5"/>
      <c r="CA29" s="5"/>
      <c r="CB29" s="5"/>
      <c r="CC29" s="5"/>
      <c r="CD29" s="5"/>
      <c r="CE29" s="5"/>
      <c r="CF29" s="376"/>
      <c r="CG29" s="377"/>
      <c r="CH29" s="377"/>
      <c r="CI29" s="377"/>
      <c r="CJ29" s="377"/>
      <c r="CK29" s="377"/>
      <c r="CL29" s="378"/>
      <c r="CM29" s="68"/>
      <c r="CN29" s="291"/>
      <c r="CO29" s="68"/>
      <c r="CP29" s="68"/>
      <c r="CQ29" s="68"/>
      <c r="CR29" s="112"/>
      <c r="CS29" s="112"/>
      <c r="CT29" s="112"/>
      <c r="DQ29" s="5"/>
      <c r="DR29" s="5"/>
      <c r="DS29" s="5"/>
      <c r="DT29" s="5"/>
      <c r="DU29" s="5"/>
      <c r="DV29" s="5"/>
      <c r="DW29" s="5"/>
      <c r="DX29" s="5"/>
      <c r="DY29" s="5"/>
      <c r="DZ29" s="5"/>
      <c r="EA29" s="5"/>
      <c r="EB29" s="5"/>
      <c r="EC29" s="5"/>
      <c r="ED29" s="5"/>
      <c r="EE29" s="5"/>
      <c r="EF29" s="5"/>
      <c r="EG29" s="5"/>
      <c r="EH29" s="5"/>
      <c r="EI29" s="5"/>
      <c r="EJ29" s="5"/>
      <c r="EK29" s="5"/>
      <c r="EL29" s="5"/>
      <c r="EM29" s="5"/>
      <c r="EN29" s="376"/>
      <c r="EO29" s="377"/>
      <c r="EP29" s="377"/>
      <c r="EQ29" s="377"/>
      <c r="ER29" s="377"/>
      <c r="ES29" s="377"/>
      <c r="ET29" s="378"/>
      <c r="EU29" s="68"/>
      <c r="EV29" s="291"/>
      <c r="EW29" s="68"/>
      <c r="EX29" s="68"/>
      <c r="EY29" s="68"/>
      <c r="EZ29" s="112"/>
      <c r="FA29" s="112"/>
      <c r="FB29" s="112"/>
      <c r="FY29" s="5"/>
      <c r="FZ29" s="5"/>
      <c r="GA29" s="5"/>
      <c r="GB29" s="5"/>
      <c r="GC29" s="5"/>
      <c r="GD29" s="5"/>
      <c r="GE29" s="5"/>
      <c r="GF29" s="5"/>
      <c r="GG29" s="5"/>
      <c r="GH29" s="5"/>
      <c r="GI29" s="5"/>
      <c r="GJ29" s="5"/>
      <c r="GK29" s="5"/>
      <c r="GL29" s="5"/>
      <c r="GM29" s="5"/>
      <c r="GN29" s="5"/>
      <c r="GO29" s="5"/>
      <c r="GP29" s="5"/>
      <c r="GQ29" s="5"/>
      <c r="GR29" s="5"/>
      <c r="GS29" s="5"/>
      <c r="GT29" s="5"/>
      <c r="GU29" s="5"/>
      <c r="GV29" s="376"/>
      <c r="GW29" s="377"/>
      <c r="GX29" s="377"/>
      <c r="GY29" s="377"/>
      <c r="GZ29" s="377"/>
      <c r="HA29" s="377"/>
      <c r="HB29" s="378"/>
      <c r="HC29" s="68"/>
      <c r="HD29" s="291"/>
      <c r="HE29" s="68"/>
      <c r="HF29" s="68"/>
      <c r="HG29" s="68"/>
      <c r="HH29" s="112"/>
      <c r="HI29" s="112"/>
      <c r="HJ29" s="112"/>
      <c r="IG29" s="5"/>
      <c r="IH29" s="5"/>
      <c r="II29" s="5"/>
      <c r="IJ29" s="5"/>
      <c r="IK29" s="5"/>
      <c r="IL29" s="5"/>
      <c r="IM29" s="5"/>
      <c r="IN29" s="5"/>
      <c r="IO29" s="5"/>
      <c r="IP29" s="5"/>
      <c r="IQ29" s="5"/>
      <c r="IR29" s="5"/>
      <c r="IS29" s="5"/>
      <c r="IT29" s="5"/>
      <c r="IU29" s="5"/>
      <c r="IV29" s="5"/>
      <c r="IW29" s="5"/>
      <c r="IX29" s="5"/>
      <c r="IY29" s="5"/>
      <c r="IZ29" s="5"/>
      <c r="JA29" s="5"/>
      <c r="JB29" s="5"/>
      <c r="JC29" s="5"/>
      <c r="JD29" s="376"/>
      <c r="JE29" s="377"/>
      <c r="JF29" s="377"/>
      <c r="JG29" s="377"/>
      <c r="JH29" s="377"/>
      <c r="JI29" s="377"/>
      <c r="JJ29" s="378"/>
      <c r="JK29" s="68"/>
      <c r="JL29" s="291"/>
      <c r="JM29" s="68"/>
      <c r="JN29" s="68"/>
      <c r="JO29" s="68"/>
      <c r="JP29" s="112"/>
      <c r="JQ29" s="112"/>
      <c r="JR29" s="112"/>
      <c r="KO29" s="5"/>
      <c r="KP29" s="5"/>
      <c r="KQ29" s="5"/>
      <c r="KR29" s="5"/>
      <c r="KS29" s="5"/>
      <c r="KT29" s="5"/>
      <c r="KU29" s="5"/>
      <c r="KV29" s="5"/>
      <c r="KW29" s="5"/>
      <c r="KX29" s="5"/>
      <c r="KY29" s="5"/>
      <c r="KZ29" s="5"/>
      <c r="LA29" s="5"/>
      <c r="LB29" s="5"/>
      <c r="LC29" s="5"/>
      <c r="LD29" s="5"/>
      <c r="LE29" s="5"/>
      <c r="LF29" s="5"/>
      <c r="LG29" s="5"/>
      <c r="LH29" s="5"/>
      <c r="LI29" s="5"/>
      <c r="LJ29" s="5"/>
      <c r="LK29" s="5"/>
      <c r="LL29" s="376"/>
      <c r="LM29" s="377"/>
      <c r="LN29" s="377"/>
      <c r="LO29" s="377"/>
      <c r="LP29" s="377"/>
      <c r="LQ29" s="377"/>
      <c r="LR29" s="378"/>
      <c r="LS29" s="68"/>
      <c r="LT29" s="291"/>
      <c r="LU29" s="68"/>
      <c r="LV29" s="68"/>
      <c r="LW29" s="68"/>
      <c r="LX29" s="112"/>
      <c r="LY29" s="112"/>
      <c r="LZ29" s="112"/>
      <c r="MW29" s="5"/>
      <c r="MX29" s="5"/>
      <c r="MY29" s="5"/>
      <c r="MZ29" s="5"/>
      <c r="NA29" s="5"/>
      <c r="NB29" s="5"/>
      <c r="NC29" s="5"/>
      <c r="ND29" s="5"/>
      <c r="NE29" s="5"/>
      <c r="NF29" s="5"/>
      <c r="NG29" s="5"/>
      <c r="NH29" s="5"/>
      <c r="NI29" s="5"/>
      <c r="NJ29" s="5"/>
      <c r="NK29" s="5"/>
      <c r="NL29" s="5"/>
      <c r="NM29" s="5"/>
      <c r="NN29" s="5"/>
      <c r="NO29" s="5"/>
      <c r="NP29" s="5"/>
      <c r="NQ29" s="5"/>
      <c r="NR29" s="5"/>
      <c r="NS29" s="5"/>
      <c r="NT29" s="376"/>
      <c r="NU29" s="377"/>
      <c r="NV29" s="377"/>
      <c r="NW29" s="377"/>
      <c r="NX29" s="377"/>
      <c r="NY29" s="377"/>
      <c r="NZ29" s="378"/>
      <c r="OA29" s="68"/>
      <c r="OB29" s="291"/>
      <c r="OC29" s="68"/>
      <c r="OD29" s="68"/>
      <c r="OE29" s="68"/>
      <c r="OF29" s="112"/>
      <c r="OG29" s="112"/>
      <c r="OH29" s="112"/>
      <c r="PE29" s="5"/>
      <c r="PF29" s="5"/>
      <c r="PG29" s="5"/>
      <c r="PH29" s="5"/>
      <c r="PI29" s="5"/>
      <c r="PJ29" s="5"/>
      <c r="PK29" s="5"/>
      <c r="PL29" s="5"/>
      <c r="PM29" s="5"/>
      <c r="PN29" s="5"/>
      <c r="PO29" s="5"/>
      <c r="PP29" s="5"/>
      <c r="PQ29" s="5"/>
      <c r="PR29" s="5"/>
      <c r="PS29" s="5"/>
      <c r="PT29" s="5"/>
      <c r="PU29" s="5"/>
      <c r="PV29" s="5"/>
      <c r="PW29" s="5"/>
      <c r="PX29" s="5"/>
      <c r="PY29" s="5"/>
      <c r="PZ29" s="5"/>
      <c r="QA29" s="5"/>
      <c r="QB29" s="376"/>
      <c r="QC29" s="377"/>
      <c r="QD29" s="377"/>
      <c r="QE29" s="377"/>
      <c r="QF29" s="377"/>
      <c r="QG29" s="377"/>
      <c r="QH29" s="378"/>
      <c r="QI29" s="68"/>
      <c r="QJ29" s="291"/>
      <c r="QK29" s="68"/>
      <c r="QL29" s="68"/>
      <c r="QM29" s="68"/>
      <c r="QN29" s="112"/>
      <c r="QO29" s="112"/>
      <c r="QP29" s="112"/>
      <c r="RM29" s="5"/>
      <c r="RN29" s="5"/>
      <c r="RO29" s="5"/>
      <c r="RP29" s="5"/>
      <c r="RQ29" s="5"/>
      <c r="RR29" s="5"/>
      <c r="RS29" s="5"/>
      <c r="RT29" s="5"/>
      <c r="RU29" s="5"/>
      <c r="RV29" s="5"/>
      <c r="RW29" s="5"/>
      <c r="RX29" s="5"/>
      <c r="RY29" s="5"/>
      <c r="RZ29" s="5"/>
      <c r="SA29" s="5"/>
      <c r="SB29" s="5"/>
      <c r="SC29" s="5"/>
      <c r="SD29" s="5"/>
      <c r="SE29" s="5"/>
      <c r="SF29" s="5"/>
      <c r="SG29" s="5"/>
      <c r="SH29" s="5"/>
      <c r="SI29" s="5"/>
      <c r="SJ29" s="376"/>
      <c r="SK29" s="377"/>
      <c r="SL29" s="377"/>
      <c r="SM29" s="377"/>
      <c r="SN29" s="377"/>
      <c r="SO29" s="377"/>
      <c r="SP29" s="378"/>
      <c r="SQ29" s="68"/>
      <c r="SR29" s="291"/>
      <c r="SS29" s="68"/>
      <c r="ST29" s="68"/>
      <c r="SU29" s="68"/>
      <c r="SV29" s="112"/>
      <c r="SW29" s="112"/>
      <c r="SX29" s="112"/>
      <c r="TU29" s="5"/>
      <c r="TV29" s="5"/>
      <c r="TW29" s="5"/>
      <c r="TX29" s="5"/>
      <c r="TY29" s="5"/>
      <c r="TZ29" s="5"/>
      <c r="UA29" s="5"/>
      <c r="UB29" s="5"/>
      <c r="UC29" s="5"/>
      <c r="UD29" s="5"/>
      <c r="UE29" s="5"/>
      <c r="UF29" s="5"/>
      <c r="UG29" s="5"/>
      <c r="UH29" s="5"/>
      <c r="UI29" s="5"/>
      <c r="UJ29" s="5"/>
      <c r="UK29" s="5"/>
      <c r="UL29" s="5"/>
      <c r="UM29" s="5"/>
      <c r="UN29" s="5"/>
      <c r="UO29" s="5"/>
      <c r="UP29" s="5"/>
      <c r="UQ29" s="5"/>
      <c r="UR29" s="376"/>
      <c r="US29" s="377"/>
      <c r="UT29" s="377"/>
      <c r="UU29" s="377"/>
      <c r="UV29" s="377"/>
      <c r="UW29" s="377"/>
      <c r="UX29" s="378"/>
      <c r="UY29" s="68"/>
      <c r="UZ29" s="291"/>
      <c r="VA29" s="68"/>
      <c r="VB29" s="68"/>
      <c r="VC29" s="68"/>
      <c r="VD29" s="112"/>
      <c r="VE29" s="112"/>
      <c r="VF29" s="112"/>
      <c r="WC29" s="5"/>
      <c r="WD29" s="5"/>
      <c r="WE29" s="5"/>
      <c r="WF29" s="5"/>
      <c r="WG29" s="5"/>
      <c r="WH29" s="5"/>
      <c r="WI29" s="5"/>
      <c r="WJ29" s="5"/>
      <c r="WK29" s="5"/>
      <c r="WL29" s="5"/>
      <c r="WM29" s="5"/>
      <c r="WN29" s="5"/>
      <c r="WO29" s="5"/>
      <c r="WP29" s="5"/>
      <c r="WQ29" s="5"/>
      <c r="WR29" s="5"/>
      <c r="WS29" s="5"/>
      <c r="WT29" s="5"/>
      <c r="WU29" s="5"/>
      <c r="WV29" s="5"/>
      <c r="WW29" s="5"/>
      <c r="WX29" s="5"/>
      <c r="WY29" s="5"/>
      <c r="WZ29" s="376"/>
      <c r="XA29" s="377"/>
      <c r="XB29" s="377"/>
      <c r="XC29" s="377"/>
      <c r="XD29" s="377"/>
      <c r="XE29" s="377"/>
      <c r="XF29" s="378"/>
      <c r="XG29" s="68"/>
      <c r="XH29" s="291"/>
      <c r="XI29" s="68"/>
      <c r="XJ29" s="68"/>
      <c r="XK29" s="68"/>
      <c r="XL29" s="112"/>
      <c r="XM29" s="112"/>
      <c r="XN29" s="112"/>
      <c r="YK29" s="5"/>
      <c r="YL29" s="5"/>
      <c r="YM29" s="5"/>
      <c r="YN29" s="5"/>
      <c r="YO29" s="5"/>
      <c r="YP29" s="5"/>
      <c r="YQ29" s="5"/>
      <c r="YR29" s="5"/>
      <c r="YS29" s="5"/>
      <c r="YT29" s="5"/>
      <c r="YU29" s="5"/>
      <c r="YV29" s="5"/>
      <c r="YW29" s="5"/>
      <c r="YX29" s="5"/>
      <c r="YY29" s="5"/>
      <c r="YZ29" s="5"/>
      <c r="ZA29" s="5"/>
      <c r="ZB29" s="5"/>
      <c r="ZC29" s="5"/>
      <c r="ZD29" s="5"/>
      <c r="ZE29" s="5"/>
      <c r="ZF29" s="5"/>
      <c r="ZG29" s="5"/>
      <c r="ZH29" s="376"/>
      <c r="ZI29" s="377"/>
      <c r="ZJ29" s="377"/>
      <c r="ZK29" s="377"/>
      <c r="ZL29" s="377"/>
      <c r="ZM29" s="377"/>
      <c r="ZN29" s="378"/>
      <c r="ZO29" s="68"/>
      <c r="ZP29" s="291"/>
      <c r="ZQ29" s="68"/>
      <c r="ZR29" s="68"/>
      <c r="ZS29" s="68"/>
      <c r="ZT29" s="112"/>
      <c r="ZU29" s="112"/>
      <c r="ZV29" s="112"/>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376"/>
      <c r="ABQ29" s="377"/>
      <c r="ABR29" s="377"/>
      <c r="ABS29" s="377"/>
      <c r="ABT29" s="377"/>
      <c r="ABU29" s="377"/>
      <c r="ABV29" s="378"/>
      <c r="ABW29" s="68"/>
      <c r="ABX29" s="291"/>
      <c r="ABY29" s="68"/>
      <c r="ABZ29" s="68"/>
      <c r="ACA29" s="68"/>
      <c r="ACB29" s="112"/>
      <c r="ACC29" s="112"/>
      <c r="ACD29" s="112"/>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376"/>
      <c r="ADY29" s="377"/>
      <c r="ADZ29" s="377"/>
      <c r="AEA29" s="377"/>
      <c r="AEB29" s="377"/>
      <c r="AEC29" s="377"/>
      <c r="AED29" s="378"/>
      <c r="AEE29" s="68"/>
      <c r="AEF29" s="291"/>
      <c r="AEG29" s="68"/>
      <c r="AEH29" s="68"/>
      <c r="AEI29" s="68"/>
      <c r="AEJ29" s="112"/>
      <c r="AEK29" s="112"/>
      <c r="AEL29" s="112"/>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376"/>
      <c r="AGG29" s="377"/>
      <c r="AGH29" s="377"/>
      <c r="AGI29" s="377"/>
      <c r="AGJ29" s="377"/>
      <c r="AGK29" s="377"/>
      <c r="AGL29" s="378"/>
      <c r="AGM29" s="68"/>
      <c r="AGN29" s="291"/>
      <c r="AGO29" s="68"/>
      <c r="AGP29" s="68"/>
      <c r="AGQ29" s="68"/>
      <c r="AGR29" s="112"/>
      <c r="AGS29" s="112"/>
      <c r="AGT29" s="112"/>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376"/>
      <c r="AIO29" s="377"/>
      <c r="AIP29" s="377"/>
      <c r="AIQ29" s="377"/>
      <c r="AIR29" s="377"/>
      <c r="AIS29" s="377"/>
      <c r="AIT29" s="378"/>
      <c r="AIU29" s="68"/>
      <c r="AIV29" s="291"/>
      <c r="AIW29" s="68"/>
      <c r="AIX29" s="68"/>
      <c r="AIY29" s="68"/>
      <c r="AIZ29" s="112"/>
      <c r="AJA29" s="112"/>
      <c r="AJB29" s="112"/>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376"/>
      <c r="AKW29" s="377"/>
      <c r="AKX29" s="377"/>
      <c r="AKY29" s="377"/>
      <c r="AKZ29" s="377"/>
      <c r="ALA29" s="377"/>
      <c r="ALB29" s="378"/>
      <c r="ALC29" s="68"/>
      <c r="ALD29" s="291"/>
      <c r="ALE29" s="68"/>
      <c r="ALF29" s="68"/>
      <c r="ALG29" s="68"/>
      <c r="ALH29" s="112"/>
      <c r="ALI29" s="112"/>
      <c r="ALJ29" s="112"/>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376"/>
      <c r="ANE29" s="377"/>
      <c r="ANF29" s="377"/>
      <c r="ANG29" s="377"/>
      <c r="ANH29" s="377"/>
      <c r="ANI29" s="377"/>
      <c r="ANJ29" s="378"/>
      <c r="ANK29" s="68"/>
      <c r="ANL29" s="291"/>
      <c r="ANM29" s="68"/>
      <c r="ANN29" s="68"/>
      <c r="ANO29" s="68"/>
      <c r="ANP29" s="112"/>
      <c r="ANQ29" s="112"/>
      <c r="ANR29" s="112"/>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376"/>
      <c r="APM29" s="377"/>
      <c r="APN29" s="377"/>
      <c r="APO29" s="377"/>
      <c r="APP29" s="377"/>
      <c r="APQ29" s="377"/>
      <c r="APR29" s="378"/>
      <c r="APS29" s="68"/>
      <c r="APT29" s="291"/>
      <c r="APU29" s="68"/>
      <c r="APV29" s="68"/>
      <c r="APW29" s="68"/>
      <c r="APX29" s="112"/>
      <c r="APY29" s="112"/>
      <c r="APZ29" s="112"/>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376"/>
      <c r="ARU29" s="377"/>
      <c r="ARV29" s="377"/>
      <c r="ARW29" s="377"/>
      <c r="ARX29" s="377"/>
      <c r="ARY29" s="377"/>
      <c r="ARZ29" s="378"/>
      <c r="ASA29" s="68"/>
      <c r="ASB29" s="291"/>
      <c r="ASC29" s="68"/>
      <c r="ASD29" s="68"/>
      <c r="ASE29" s="68"/>
      <c r="ASF29" s="112"/>
      <c r="ASG29" s="112"/>
      <c r="ASH29" s="112"/>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376"/>
      <c r="AUC29" s="377"/>
      <c r="AUD29" s="377"/>
      <c r="AUE29" s="377"/>
      <c r="AUF29" s="377"/>
      <c r="AUG29" s="377"/>
      <c r="AUH29" s="378"/>
      <c r="AUI29" s="68"/>
      <c r="AUJ29" s="291"/>
      <c r="AUK29" s="68"/>
      <c r="AUL29" s="68"/>
      <c r="AUM29" s="68"/>
      <c r="AUN29" s="112"/>
      <c r="AUO29" s="112"/>
      <c r="AUP29" s="112"/>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376"/>
      <c r="AWK29" s="377"/>
      <c r="AWL29" s="377"/>
      <c r="AWM29" s="377"/>
      <c r="AWN29" s="377"/>
      <c r="AWO29" s="377"/>
      <c r="AWP29" s="378"/>
      <c r="AWQ29" s="68"/>
      <c r="AWR29" s="291"/>
      <c r="AWS29" s="68"/>
      <c r="AWT29" s="68"/>
      <c r="AWU29" s="68"/>
      <c r="AWV29" s="112"/>
      <c r="AWW29" s="112"/>
      <c r="AWX29" s="112"/>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376"/>
      <c r="AYS29" s="377"/>
      <c r="AYT29" s="377"/>
      <c r="AYU29" s="377"/>
      <c r="AYV29" s="377"/>
      <c r="AYW29" s="377"/>
      <c r="AYX29" s="378"/>
      <c r="AYY29" s="68"/>
      <c r="AYZ29" s="291"/>
      <c r="AZA29" s="68"/>
      <c r="AZB29" s="68"/>
      <c r="AZC29" s="68"/>
      <c r="AZD29" s="112"/>
      <c r="AZE29" s="112"/>
      <c r="AZF29" s="112"/>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376"/>
      <c r="BBA29" s="377"/>
      <c r="BBB29" s="377"/>
      <c r="BBC29" s="377"/>
      <c r="BBD29" s="377"/>
      <c r="BBE29" s="377"/>
      <c r="BBF29" s="378"/>
      <c r="BBG29" s="68"/>
      <c r="BBH29" s="291"/>
      <c r="BBI29" s="68"/>
      <c r="BBJ29" s="68"/>
      <c r="BBK29" s="68"/>
      <c r="BBL29" s="112"/>
      <c r="BBM29" s="112"/>
      <c r="BBN29" s="112"/>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376"/>
      <c r="BDI29" s="377"/>
      <c r="BDJ29" s="377"/>
      <c r="BDK29" s="377"/>
      <c r="BDL29" s="377"/>
      <c r="BDM29" s="377"/>
      <c r="BDN29" s="378"/>
      <c r="BDO29" s="68"/>
      <c r="BDP29" s="291"/>
      <c r="BDQ29" s="68"/>
      <c r="BDR29" s="68"/>
      <c r="BDS29" s="68"/>
      <c r="BDT29" s="112"/>
      <c r="BDU29" s="112"/>
      <c r="BDV29" s="112"/>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376"/>
      <c r="BFQ29" s="377"/>
      <c r="BFR29" s="377"/>
      <c r="BFS29" s="377"/>
      <c r="BFT29" s="377"/>
      <c r="BFU29" s="377"/>
      <c r="BFV29" s="378"/>
      <c r="BFW29" s="68"/>
      <c r="BFX29" s="291"/>
      <c r="BFY29" s="68"/>
      <c r="BFZ29" s="68"/>
      <c r="BGA29" s="68"/>
      <c r="BGB29" s="112"/>
      <c r="BGC29" s="112"/>
      <c r="BGD29" s="112"/>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376"/>
      <c r="BHY29" s="377"/>
      <c r="BHZ29" s="377"/>
      <c r="BIA29" s="377"/>
      <c r="BIB29" s="377"/>
      <c r="BIC29" s="377"/>
      <c r="BID29" s="378"/>
      <c r="BIE29" s="68"/>
      <c r="BIF29" s="291"/>
      <c r="BIG29" s="68"/>
      <c r="BIH29" s="68"/>
      <c r="BII29" s="68"/>
      <c r="BIJ29" s="112"/>
      <c r="BIK29" s="112"/>
      <c r="BIL29" s="112"/>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376"/>
      <c r="BKG29" s="377"/>
      <c r="BKH29" s="377"/>
      <c r="BKI29" s="377"/>
      <c r="BKJ29" s="377"/>
      <c r="BKK29" s="377"/>
      <c r="BKL29" s="378"/>
      <c r="BKM29" s="68"/>
      <c r="BKN29" s="291"/>
      <c r="BKO29" s="68"/>
      <c r="BKP29" s="68"/>
      <c r="BKQ29" s="68"/>
      <c r="BKR29" s="112"/>
      <c r="BKS29" s="112"/>
      <c r="BKT29" s="112"/>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376"/>
      <c r="BMO29" s="377"/>
      <c r="BMP29" s="377"/>
      <c r="BMQ29" s="377"/>
      <c r="BMR29" s="377"/>
      <c r="BMS29" s="377"/>
      <c r="BMT29" s="378"/>
      <c r="BMU29" s="68"/>
      <c r="BMV29" s="291"/>
      <c r="BMW29" s="68"/>
      <c r="BMX29" s="68"/>
      <c r="BMY29" s="68"/>
      <c r="BMZ29" s="112"/>
      <c r="BNA29" s="112"/>
      <c r="BNB29" s="112"/>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376"/>
      <c r="BOW29" s="377"/>
      <c r="BOX29" s="377"/>
      <c r="BOY29" s="377"/>
      <c r="BOZ29" s="377"/>
      <c r="BPA29" s="377"/>
      <c r="BPB29" s="378"/>
      <c r="BPC29" s="68"/>
      <c r="BPD29" s="291"/>
      <c r="BPE29" s="68"/>
      <c r="BPF29" s="68"/>
      <c r="BPG29" s="68"/>
      <c r="BPH29" s="112"/>
      <c r="BPI29" s="112"/>
      <c r="BPJ29" s="112"/>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376"/>
      <c r="BRE29" s="377"/>
      <c r="BRF29" s="377"/>
      <c r="BRG29" s="377"/>
      <c r="BRH29" s="377"/>
      <c r="BRI29" s="377"/>
      <c r="BRJ29" s="378"/>
      <c r="BRK29" s="68"/>
      <c r="BRL29" s="291"/>
      <c r="BRM29" s="68"/>
      <c r="BRN29" s="68"/>
      <c r="BRO29" s="68"/>
      <c r="BRP29" s="112"/>
      <c r="BRQ29" s="112"/>
      <c r="BRR29" s="112"/>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376"/>
      <c r="BTM29" s="377"/>
      <c r="BTN29" s="377"/>
      <c r="BTO29" s="377"/>
      <c r="BTP29" s="377"/>
      <c r="BTQ29" s="377"/>
      <c r="BTR29" s="378"/>
      <c r="BTS29" s="68"/>
      <c r="BTT29" s="291"/>
      <c r="BTU29" s="68"/>
      <c r="BTV29" s="68"/>
      <c r="BTW29" s="68"/>
      <c r="BTX29" s="112"/>
      <c r="BTY29" s="112"/>
      <c r="BTZ29" s="112"/>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376"/>
      <c r="BVU29" s="377"/>
      <c r="BVV29" s="377"/>
      <c r="BVW29" s="377"/>
      <c r="BVX29" s="377"/>
      <c r="BVY29" s="377"/>
      <c r="BVZ29" s="378"/>
      <c r="BWA29" s="68"/>
      <c r="BWB29" s="291"/>
      <c r="BWC29" s="68"/>
      <c r="BWD29" s="68"/>
      <c r="BWE29" s="68"/>
      <c r="BWF29" s="112"/>
      <c r="BWG29" s="112"/>
      <c r="BWH29" s="112"/>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376"/>
      <c r="BYC29" s="377"/>
      <c r="BYD29" s="377"/>
      <c r="BYE29" s="377"/>
      <c r="BYF29" s="377"/>
      <c r="BYG29" s="377"/>
      <c r="BYH29" s="378"/>
      <c r="BYI29" s="68"/>
      <c r="BYJ29" s="291"/>
      <c r="BYK29" s="68"/>
      <c r="BYL29" s="68"/>
      <c r="BYM29" s="68"/>
      <c r="BYN29" s="112"/>
      <c r="BYO29" s="112"/>
      <c r="BYP29" s="112"/>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376"/>
      <c r="CAK29" s="377"/>
      <c r="CAL29" s="377"/>
      <c r="CAM29" s="377"/>
      <c r="CAN29" s="377"/>
      <c r="CAO29" s="377"/>
      <c r="CAP29" s="378"/>
      <c r="CAQ29" s="68"/>
      <c r="CAR29" s="291"/>
      <c r="CAS29" s="68"/>
      <c r="CAT29" s="68"/>
      <c r="CAU29" s="68"/>
      <c r="CAV29" s="112"/>
      <c r="CAW29" s="112"/>
      <c r="CAX29" s="112"/>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376"/>
      <c r="CCS29" s="377"/>
      <c r="CCT29" s="377"/>
      <c r="CCU29" s="377"/>
      <c r="CCV29" s="377"/>
      <c r="CCW29" s="377"/>
      <c r="CCX29" s="378"/>
      <c r="CCY29" s="68"/>
      <c r="CCZ29" s="291"/>
      <c r="CDA29" s="68"/>
      <c r="CDB29" s="68"/>
      <c r="CDC29" s="68"/>
      <c r="CDD29" s="112"/>
      <c r="CDE29" s="112"/>
      <c r="CDF29" s="112"/>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376"/>
      <c r="CFA29" s="377"/>
      <c r="CFB29" s="377"/>
      <c r="CFC29" s="377"/>
      <c r="CFD29" s="377"/>
      <c r="CFE29" s="377"/>
      <c r="CFF29" s="378"/>
      <c r="CFG29" s="68"/>
      <c r="CFH29" s="291"/>
      <c r="CFI29" s="68"/>
      <c r="CFJ29" s="68"/>
      <c r="CFK29" s="68"/>
      <c r="CFL29" s="112"/>
      <c r="CFM29" s="112"/>
      <c r="CFN29" s="112"/>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376"/>
      <c r="CHI29" s="377"/>
      <c r="CHJ29" s="377"/>
      <c r="CHK29" s="377"/>
      <c r="CHL29" s="377"/>
      <c r="CHM29" s="377"/>
      <c r="CHN29" s="378"/>
      <c r="CHO29" s="68"/>
      <c r="CHP29" s="291"/>
      <c r="CHQ29" s="68"/>
      <c r="CHR29" s="68"/>
      <c r="CHS29" s="68"/>
      <c r="CHT29" s="112"/>
      <c r="CHU29" s="112"/>
      <c r="CHV29" s="112"/>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376"/>
      <c r="CJQ29" s="377"/>
      <c r="CJR29" s="377"/>
      <c r="CJS29" s="377"/>
      <c r="CJT29" s="377"/>
      <c r="CJU29" s="377"/>
      <c r="CJV29" s="378"/>
      <c r="CJW29" s="68"/>
      <c r="CJX29" s="291"/>
      <c r="CJY29" s="68"/>
      <c r="CJZ29" s="68"/>
      <c r="CKA29" s="68"/>
      <c r="CKB29" s="112"/>
      <c r="CKC29" s="112"/>
      <c r="CKD29" s="112"/>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376"/>
      <c r="CLY29" s="377"/>
      <c r="CLZ29" s="377"/>
      <c r="CMA29" s="377"/>
      <c r="CMB29" s="377"/>
      <c r="CMC29" s="377"/>
      <c r="CMD29" s="378"/>
      <c r="CME29" s="68"/>
      <c r="CMF29" s="291"/>
      <c r="CMG29" s="68"/>
      <c r="CMH29" s="68"/>
      <c r="CMI29" s="68"/>
      <c r="CMJ29" s="112"/>
      <c r="CMK29" s="112"/>
      <c r="CML29" s="112"/>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376"/>
      <c r="COG29" s="377"/>
      <c r="COH29" s="377"/>
      <c r="COI29" s="377"/>
      <c r="COJ29" s="377"/>
      <c r="COK29" s="377"/>
      <c r="COL29" s="378"/>
      <c r="COM29" s="68"/>
      <c r="CON29" s="291"/>
      <c r="COO29" s="68"/>
      <c r="COP29" s="68"/>
      <c r="COQ29" s="68"/>
      <c r="COR29" s="112"/>
      <c r="COS29" s="112"/>
      <c r="COT29" s="112"/>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376"/>
      <c r="CQO29" s="377"/>
      <c r="CQP29" s="377"/>
      <c r="CQQ29" s="377"/>
      <c r="CQR29" s="377"/>
      <c r="CQS29" s="377"/>
      <c r="CQT29" s="378"/>
      <c r="CQU29" s="68"/>
      <c r="CQV29" s="291"/>
      <c r="CQW29" s="68"/>
      <c r="CQX29" s="68"/>
      <c r="CQY29" s="68"/>
      <c r="CQZ29" s="112"/>
      <c r="CRA29" s="112"/>
      <c r="CRB29" s="112"/>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376"/>
      <c r="CSW29" s="377"/>
      <c r="CSX29" s="377"/>
      <c r="CSY29" s="377"/>
      <c r="CSZ29" s="377"/>
      <c r="CTA29" s="377"/>
      <c r="CTB29" s="378"/>
      <c r="CTC29" s="68"/>
      <c r="CTD29" s="291"/>
      <c r="CTE29" s="68"/>
      <c r="CTF29" s="68"/>
      <c r="CTG29" s="68"/>
      <c r="CTH29" s="112"/>
      <c r="CTI29" s="112"/>
      <c r="CTJ29" s="112"/>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376"/>
      <c r="CVE29" s="377"/>
      <c r="CVF29" s="377"/>
      <c r="CVG29" s="377"/>
      <c r="CVH29" s="377"/>
      <c r="CVI29" s="377"/>
      <c r="CVJ29" s="378"/>
      <c r="CVK29" s="68"/>
      <c r="CVL29" s="291"/>
      <c r="CVM29" s="68"/>
      <c r="CVN29" s="68"/>
      <c r="CVO29" s="68"/>
      <c r="CVP29" s="112"/>
      <c r="CVQ29" s="112"/>
      <c r="CVR29" s="112"/>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376"/>
      <c r="CXM29" s="377"/>
      <c r="CXN29" s="377"/>
      <c r="CXO29" s="377"/>
      <c r="CXP29" s="377"/>
      <c r="CXQ29" s="377"/>
      <c r="CXR29" s="378"/>
      <c r="CXS29" s="68"/>
      <c r="CXT29" s="291"/>
      <c r="CXU29" s="68"/>
      <c r="CXV29" s="68"/>
      <c r="CXW29" s="68"/>
      <c r="CXX29" s="112"/>
      <c r="CXY29" s="112"/>
      <c r="CXZ29" s="112"/>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376"/>
      <c r="CZU29" s="377"/>
      <c r="CZV29" s="377"/>
      <c r="CZW29" s="377"/>
      <c r="CZX29" s="377"/>
      <c r="CZY29" s="377"/>
      <c r="CZZ29" s="378"/>
      <c r="DAA29" s="68"/>
      <c r="DAB29" s="291"/>
      <c r="DAC29" s="68"/>
      <c r="DAD29" s="68"/>
      <c r="DAE29" s="68"/>
      <c r="DAF29" s="112"/>
      <c r="DAG29" s="112"/>
      <c r="DAH29" s="112"/>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376"/>
      <c r="DCC29" s="377"/>
      <c r="DCD29" s="377"/>
      <c r="DCE29" s="377"/>
      <c r="DCF29" s="377"/>
      <c r="DCG29" s="377"/>
      <c r="DCH29" s="378"/>
      <c r="DCI29" s="68"/>
      <c r="DCJ29" s="291"/>
      <c r="DCK29" s="68"/>
      <c r="DCL29" s="68"/>
      <c r="DCM29" s="68"/>
      <c r="DCN29" s="112"/>
      <c r="DCO29" s="112"/>
      <c r="DCP29" s="112"/>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376"/>
      <c r="DEK29" s="377"/>
      <c r="DEL29" s="377"/>
      <c r="DEM29" s="377"/>
      <c r="DEN29" s="377"/>
      <c r="DEO29" s="377"/>
      <c r="DEP29" s="378"/>
      <c r="DEQ29" s="68"/>
      <c r="DER29" s="291"/>
      <c r="DES29" s="68"/>
      <c r="DET29" s="68"/>
      <c r="DEU29" s="68"/>
      <c r="DEV29" s="112"/>
      <c r="DEW29" s="112"/>
      <c r="DEX29" s="112"/>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376"/>
      <c r="DGS29" s="377"/>
      <c r="DGT29" s="377"/>
      <c r="DGU29" s="377"/>
      <c r="DGV29" s="377"/>
      <c r="DGW29" s="377"/>
      <c r="DGX29" s="378"/>
      <c r="DGY29" s="68"/>
      <c r="DGZ29" s="291"/>
      <c r="DHA29" s="68"/>
      <c r="DHB29" s="68"/>
      <c r="DHC29" s="68"/>
      <c r="DHD29" s="112"/>
      <c r="DHE29" s="112"/>
      <c r="DHF29" s="112"/>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376"/>
      <c r="DJA29" s="377"/>
      <c r="DJB29" s="377"/>
      <c r="DJC29" s="377"/>
      <c r="DJD29" s="377"/>
      <c r="DJE29" s="377"/>
      <c r="DJF29" s="378"/>
      <c r="DJG29" s="68"/>
      <c r="DJH29" s="291"/>
      <c r="DJI29" s="68"/>
      <c r="DJJ29" s="68"/>
      <c r="DJK29" s="68"/>
      <c r="DJL29" s="112"/>
      <c r="DJM29" s="112"/>
      <c r="DJN29" s="112"/>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376"/>
      <c r="DLI29" s="377"/>
      <c r="DLJ29" s="377"/>
      <c r="DLK29" s="377"/>
      <c r="DLL29" s="377"/>
      <c r="DLM29" s="377"/>
      <c r="DLN29" s="378"/>
      <c r="DLO29" s="68"/>
      <c r="DLP29" s="291"/>
      <c r="DLQ29" s="68"/>
      <c r="DLR29" s="68"/>
      <c r="DLS29" s="68"/>
      <c r="DLT29" s="112"/>
      <c r="DLU29" s="112"/>
      <c r="DLV29" s="112"/>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376"/>
      <c r="DNQ29" s="377"/>
      <c r="DNR29" s="377"/>
      <c r="DNS29" s="377"/>
      <c r="DNT29" s="377"/>
      <c r="DNU29" s="377"/>
      <c r="DNV29" s="378"/>
      <c r="DNW29" s="68"/>
      <c r="DNX29" s="291"/>
      <c r="DNY29" s="68"/>
      <c r="DNZ29" s="68"/>
      <c r="DOA29" s="68"/>
      <c r="DOB29" s="112"/>
      <c r="DOC29" s="112"/>
      <c r="DOD29" s="112"/>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376"/>
      <c r="DPY29" s="377"/>
      <c r="DPZ29" s="377"/>
      <c r="DQA29" s="377"/>
      <c r="DQB29" s="377"/>
      <c r="DQC29" s="377"/>
      <c r="DQD29" s="378"/>
      <c r="DQE29" s="68"/>
      <c r="DQF29" s="291"/>
      <c r="DQG29" s="68"/>
      <c r="DQH29" s="68"/>
      <c r="DQI29" s="68"/>
      <c r="DQJ29" s="112"/>
      <c r="DQK29" s="112"/>
      <c r="DQL29" s="112"/>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376"/>
      <c r="DSG29" s="377"/>
      <c r="DSH29" s="377"/>
      <c r="DSI29" s="377"/>
      <c r="DSJ29" s="377"/>
      <c r="DSK29" s="377"/>
      <c r="DSL29" s="378"/>
      <c r="DSM29" s="68"/>
      <c r="DSN29" s="291"/>
      <c r="DSO29" s="68"/>
      <c r="DSP29" s="68"/>
      <c r="DSQ29" s="68"/>
      <c r="DSR29" s="112"/>
      <c r="DSS29" s="112"/>
      <c r="DST29" s="112"/>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376"/>
      <c r="DUO29" s="377"/>
      <c r="DUP29" s="377"/>
      <c r="DUQ29" s="377"/>
      <c r="DUR29" s="377"/>
      <c r="DUS29" s="377"/>
      <c r="DUT29" s="378"/>
      <c r="DUU29" s="68"/>
      <c r="DUV29" s="291"/>
      <c r="DUW29" s="68"/>
      <c r="DUX29" s="68"/>
      <c r="DUY29" s="68"/>
      <c r="DUZ29" s="112"/>
      <c r="DVA29" s="112"/>
      <c r="DVB29" s="112"/>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376"/>
      <c r="DWW29" s="377"/>
      <c r="DWX29" s="377"/>
      <c r="DWY29" s="377"/>
      <c r="DWZ29" s="377"/>
      <c r="DXA29" s="377"/>
      <c r="DXB29" s="378"/>
      <c r="DXC29" s="68"/>
      <c r="DXD29" s="291"/>
      <c r="DXE29" s="68"/>
      <c r="DXF29" s="68"/>
      <c r="DXG29" s="68"/>
      <c r="DXH29" s="112"/>
      <c r="DXI29" s="112"/>
      <c r="DXJ29" s="112"/>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376"/>
      <c r="DZE29" s="377"/>
      <c r="DZF29" s="377"/>
      <c r="DZG29" s="377"/>
      <c r="DZH29" s="377"/>
      <c r="DZI29" s="377"/>
      <c r="DZJ29" s="378"/>
      <c r="DZK29" s="68"/>
      <c r="DZL29" s="291"/>
      <c r="DZM29" s="68"/>
      <c r="DZN29" s="68"/>
      <c r="DZO29" s="68"/>
      <c r="DZP29" s="112"/>
      <c r="DZQ29" s="112"/>
      <c r="DZR29" s="112"/>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376"/>
      <c r="EBM29" s="377"/>
      <c r="EBN29" s="377"/>
      <c r="EBO29" s="377"/>
      <c r="EBP29" s="377"/>
      <c r="EBQ29" s="377"/>
      <c r="EBR29" s="378"/>
      <c r="EBS29" s="68"/>
      <c r="EBT29" s="291"/>
      <c r="EBU29" s="68"/>
      <c r="EBV29" s="68"/>
      <c r="EBW29" s="68"/>
      <c r="EBX29" s="112"/>
      <c r="EBY29" s="112"/>
      <c r="EBZ29" s="112"/>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376"/>
      <c r="EDU29" s="377"/>
      <c r="EDV29" s="377"/>
      <c r="EDW29" s="377"/>
      <c r="EDX29" s="377"/>
      <c r="EDY29" s="377"/>
      <c r="EDZ29" s="378"/>
      <c r="EEA29" s="68"/>
      <c r="EEB29" s="291"/>
      <c r="EEC29" s="68"/>
      <c r="EED29" s="68"/>
      <c r="EEE29" s="68"/>
      <c r="EEF29" s="112"/>
      <c r="EEG29" s="112"/>
      <c r="EEH29" s="112"/>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376"/>
      <c r="EGC29" s="377"/>
      <c r="EGD29" s="377"/>
      <c r="EGE29" s="377"/>
      <c r="EGF29" s="377"/>
      <c r="EGG29" s="377"/>
      <c r="EGH29" s="378"/>
      <c r="EGI29" s="68"/>
      <c r="EGJ29" s="291"/>
      <c r="EGK29" s="68"/>
      <c r="EGL29" s="68"/>
      <c r="EGM29" s="68"/>
      <c r="EGN29" s="112"/>
      <c r="EGO29" s="112"/>
      <c r="EGP29" s="112"/>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376"/>
      <c r="EIK29" s="377"/>
      <c r="EIL29" s="377"/>
      <c r="EIM29" s="377"/>
      <c r="EIN29" s="377"/>
      <c r="EIO29" s="377"/>
      <c r="EIP29" s="378"/>
      <c r="EIQ29" s="68"/>
      <c r="EIR29" s="291"/>
      <c r="EIS29" s="68"/>
      <c r="EIT29" s="68"/>
      <c r="EIU29" s="68"/>
      <c r="EIV29" s="112"/>
      <c r="EIW29" s="112"/>
      <c r="EIX29" s="112"/>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376"/>
      <c r="EKS29" s="377"/>
      <c r="EKT29" s="377"/>
      <c r="EKU29" s="377"/>
      <c r="EKV29" s="377"/>
      <c r="EKW29" s="377"/>
      <c r="EKX29" s="378"/>
      <c r="EKY29" s="68"/>
      <c r="EKZ29" s="291"/>
      <c r="ELA29" s="68"/>
      <c r="ELB29" s="68"/>
      <c r="ELC29" s="68"/>
      <c r="ELD29" s="112"/>
      <c r="ELE29" s="112"/>
      <c r="ELF29" s="112"/>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376"/>
      <c r="ENA29" s="377"/>
      <c r="ENB29" s="377"/>
      <c r="ENC29" s="377"/>
      <c r="END29" s="377"/>
      <c r="ENE29" s="377"/>
      <c r="ENF29" s="378"/>
      <c r="ENG29" s="68"/>
      <c r="ENH29" s="291"/>
      <c r="ENI29" s="68"/>
      <c r="ENJ29" s="68"/>
      <c r="ENK29" s="68"/>
      <c r="ENL29" s="112"/>
      <c r="ENM29" s="112"/>
      <c r="ENN29" s="112"/>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376"/>
      <c r="EPI29" s="377"/>
      <c r="EPJ29" s="377"/>
      <c r="EPK29" s="377"/>
      <c r="EPL29" s="377"/>
      <c r="EPM29" s="377"/>
      <c r="EPN29" s="378"/>
      <c r="EPO29" s="68"/>
      <c r="EPP29" s="291"/>
      <c r="EPQ29" s="68"/>
      <c r="EPR29" s="68"/>
      <c r="EPS29" s="68"/>
      <c r="EPT29" s="112"/>
      <c r="EPU29" s="112"/>
      <c r="EPV29" s="112"/>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376"/>
      <c r="ERQ29" s="377"/>
      <c r="ERR29" s="377"/>
      <c r="ERS29" s="377"/>
      <c r="ERT29" s="377"/>
      <c r="ERU29" s="377"/>
      <c r="ERV29" s="378"/>
      <c r="ERW29" s="68"/>
      <c r="ERX29" s="291"/>
      <c r="ERY29" s="68"/>
      <c r="ERZ29" s="68"/>
      <c r="ESA29" s="68"/>
      <c r="ESB29" s="112"/>
      <c r="ESC29" s="112"/>
      <c r="ESD29" s="112"/>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376"/>
      <c r="ETY29" s="377"/>
      <c r="ETZ29" s="377"/>
      <c r="EUA29" s="377"/>
      <c r="EUB29" s="377"/>
      <c r="EUC29" s="377"/>
      <c r="EUD29" s="378"/>
      <c r="EUE29" s="68"/>
      <c r="EUF29" s="291"/>
      <c r="EUG29" s="68"/>
      <c r="EUH29" s="68"/>
      <c r="EUI29" s="68"/>
      <c r="EUJ29" s="112"/>
      <c r="EUK29" s="112"/>
      <c r="EUL29" s="112"/>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376"/>
      <c r="EWG29" s="377"/>
      <c r="EWH29" s="377"/>
      <c r="EWI29" s="377"/>
      <c r="EWJ29" s="377"/>
      <c r="EWK29" s="377"/>
      <c r="EWL29" s="378"/>
      <c r="EWM29" s="68"/>
      <c r="EWN29" s="291"/>
      <c r="EWO29" s="68"/>
      <c r="EWP29" s="68"/>
      <c r="EWQ29" s="68"/>
      <c r="EWR29" s="112"/>
      <c r="EWS29" s="112"/>
      <c r="EWT29" s="112"/>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376"/>
      <c r="EYO29" s="377"/>
      <c r="EYP29" s="377"/>
      <c r="EYQ29" s="377"/>
      <c r="EYR29" s="377"/>
      <c r="EYS29" s="377"/>
      <c r="EYT29" s="378"/>
      <c r="EYU29" s="68"/>
      <c r="EYV29" s="291"/>
      <c r="EYW29" s="68"/>
      <c r="EYX29" s="68"/>
      <c r="EYY29" s="68"/>
      <c r="EYZ29" s="112"/>
      <c r="EZA29" s="112"/>
      <c r="EZB29" s="112"/>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376"/>
      <c r="FAW29" s="377"/>
      <c r="FAX29" s="377"/>
      <c r="FAY29" s="377"/>
      <c r="FAZ29" s="377"/>
      <c r="FBA29" s="377"/>
      <c r="FBB29" s="378"/>
      <c r="FBC29" s="68"/>
      <c r="FBD29" s="291"/>
      <c r="FBE29" s="68"/>
      <c r="FBF29" s="68"/>
      <c r="FBG29" s="68"/>
      <c r="FBH29" s="112"/>
      <c r="FBI29" s="112"/>
      <c r="FBJ29" s="112"/>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376"/>
      <c r="FDE29" s="377"/>
      <c r="FDF29" s="377"/>
      <c r="FDG29" s="377"/>
      <c r="FDH29" s="377"/>
      <c r="FDI29" s="377"/>
      <c r="FDJ29" s="378"/>
      <c r="FDK29" s="68"/>
      <c r="FDL29" s="291"/>
      <c r="FDM29" s="68"/>
      <c r="FDN29" s="68"/>
      <c r="FDO29" s="68"/>
      <c r="FDP29" s="112"/>
      <c r="FDQ29" s="112"/>
      <c r="FDR29" s="112"/>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376"/>
      <c r="FFM29" s="377"/>
      <c r="FFN29" s="377"/>
      <c r="FFO29" s="377"/>
      <c r="FFP29" s="377"/>
      <c r="FFQ29" s="377"/>
      <c r="FFR29" s="378"/>
      <c r="FFS29" s="68"/>
      <c r="FFT29" s="291"/>
      <c r="FFU29" s="68"/>
      <c r="FFV29" s="68"/>
      <c r="FFW29" s="68"/>
      <c r="FFX29" s="112"/>
      <c r="FFY29" s="112"/>
      <c r="FFZ29" s="112"/>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376"/>
      <c r="FHU29" s="377"/>
      <c r="FHV29" s="377"/>
      <c r="FHW29" s="377"/>
      <c r="FHX29" s="377"/>
      <c r="FHY29" s="377"/>
      <c r="FHZ29" s="378"/>
      <c r="FIA29" s="68"/>
      <c r="FIB29" s="291"/>
      <c r="FIC29" s="68"/>
      <c r="FID29" s="68"/>
      <c r="FIE29" s="68"/>
      <c r="FIF29" s="112"/>
      <c r="FIG29" s="112"/>
      <c r="FIH29" s="112"/>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376"/>
      <c r="FKC29" s="377"/>
      <c r="FKD29" s="377"/>
      <c r="FKE29" s="377"/>
      <c r="FKF29" s="377"/>
      <c r="FKG29" s="377"/>
      <c r="FKH29" s="378"/>
      <c r="FKI29" s="68"/>
      <c r="FKJ29" s="291"/>
      <c r="FKK29" s="68"/>
      <c r="FKL29" s="68"/>
      <c r="FKM29" s="68"/>
      <c r="FKN29" s="112"/>
      <c r="FKO29" s="112"/>
      <c r="FKP29" s="112"/>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376"/>
      <c r="FMK29" s="377"/>
      <c r="FML29" s="377"/>
      <c r="FMM29" s="377"/>
      <c r="FMN29" s="377"/>
      <c r="FMO29" s="377"/>
      <c r="FMP29" s="378"/>
      <c r="FMQ29" s="68"/>
      <c r="FMR29" s="291"/>
      <c r="FMS29" s="68"/>
      <c r="FMT29" s="68"/>
      <c r="FMU29" s="68"/>
      <c r="FMV29" s="112"/>
      <c r="FMW29" s="112"/>
      <c r="FMX29" s="112"/>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376"/>
      <c r="FOS29" s="377"/>
      <c r="FOT29" s="377"/>
      <c r="FOU29" s="377"/>
      <c r="FOV29" s="377"/>
      <c r="FOW29" s="377"/>
      <c r="FOX29" s="378"/>
      <c r="FOY29" s="68"/>
      <c r="FOZ29" s="291"/>
      <c r="FPA29" s="68"/>
      <c r="FPB29" s="68"/>
      <c r="FPC29" s="68"/>
      <c r="FPD29" s="112"/>
      <c r="FPE29" s="112"/>
      <c r="FPF29" s="112"/>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376"/>
      <c r="FRA29" s="377"/>
      <c r="FRB29" s="377"/>
      <c r="FRC29" s="377"/>
      <c r="FRD29" s="377"/>
      <c r="FRE29" s="377"/>
      <c r="FRF29" s="378"/>
      <c r="FRG29" s="68"/>
      <c r="FRH29" s="291"/>
      <c r="FRI29" s="68"/>
      <c r="FRJ29" s="68"/>
      <c r="FRK29" s="68"/>
      <c r="FRL29" s="112"/>
      <c r="FRM29" s="112"/>
      <c r="FRN29" s="112"/>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376"/>
      <c r="FTI29" s="377"/>
      <c r="FTJ29" s="377"/>
      <c r="FTK29" s="377"/>
      <c r="FTL29" s="377"/>
      <c r="FTM29" s="377"/>
      <c r="FTN29" s="378"/>
      <c r="FTO29" s="68"/>
      <c r="FTP29" s="291"/>
      <c r="FTQ29" s="68"/>
      <c r="FTR29" s="68"/>
      <c r="FTS29" s="68"/>
      <c r="FTT29" s="112"/>
      <c r="FTU29" s="112"/>
      <c r="FTV29" s="112"/>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376"/>
      <c r="FVQ29" s="377"/>
      <c r="FVR29" s="377"/>
      <c r="FVS29" s="377"/>
      <c r="FVT29" s="377"/>
      <c r="FVU29" s="377"/>
      <c r="FVV29" s="378"/>
      <c r="FVW29" s="68"/>
      <c r="FVX29" s="291"/>
      <c r="FVY29" s="68"/>
      <c r="FVZ29" s="68"/>
      <c r="FWA29" s="68"/>
      <c r="FWB29" s="112"/>
      <c r="FWC29" s="112"/>
      <c r="FWD29" s="112"/>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376"/>
      <c r="FXY29" s="377"/>
      <c r="FXZ29" s="377"/>
      <c r="FYA29" s="377"/>
      <c r="FYB29" s="377"/>
      <c r="FYC29" s="377"/>
      <c r="FYD29" s="378"/>
      <c r="FYE29" s="68"/>
      <c r="FYF29" s="291"/>
      <c r="FYG29" s="68"/>
      <c r="FYH29" s="68"/>
      <c r="FYI29" s="68"/>
      <c r="FYJ29" s="112"/>
      <c r="FYK29" s="112"/>
      <c r="FYL29" s="112"/>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376"/>
      <c r="GAG29" s="377"/>
      <c r="GAH29" s="377"/>
      <c r="GAI29" s="377"/>
      <c r="GAJ29" s="377"/>
      <c r="GAK29" s="377"/>
      <c r="GAL29" s="378"/>
      <c r="GAM29" s="68"/>
      <c r="GAN29" s="291"/>
      <c r="GAO29" s="68"/>
      <c r="GAP29" s="68"/>
      <c r="GAQ29" s="68"/>
      <c r="GAR29" s="112"/>
      <c r="GAS29" s="112"/>
      <c r="GAT29" s="112"/>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376"/>
      <c r="GCO29" s="377"/>
      <c r="GCP29" s="377"/>
      <c r="GCQ29" s="377"/>
      <c r="GCR29" s="377"/>
      <c r="GCS29" s="377"/>
      <c r="GCT29" s="378"/>
      <c r="GCU29" s="68"/>
      <c r="GCV29" s="291"/>
      <c r="GCW29" s="68"/>
      <c r="GCX29" s="68"/>
      <c r="GCY29" s="68"/>
      <c r="GCZ29" s="112"/>
      <c r="GDA29" s="112"/>
      <c r="GDB29" s="112"/>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376"/>
      <c r="GEW29" s="377"/>
      <c r="GEX29" s="377"/>
      <c r="GEY29" s="377"/>
      <c r="GEZ29" s="377"/>
      <c r="GFA29" s="377"/>
      <c r="GFB29" s="378"/>
      <c r="GFC29" s="68"/>
      <c r="GFD29" s="291"/>
      <c r="GFE29" s="68"/>
      <c r="GFF29" s="68"/>
      <c r="GFG29" s="68"/>
      <c r="GFH29" s="112"/>
      <c r="GFI29" s="112"/>
      <c r="GFJ29" s="112"/>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376"/>
      <c r="GHE29" s="377"/>
      <c r="GHF29" s="377"/>
      <c r="GHG29" s="377"/>
      <c r="GHH29" s="377"/>
      <c r="GHI29" s="377"/>
      <c r="GHJ29" s="378"/>
      <c r="GHK29" s="68"/>
      <c r="GHL29" s="291"/>
      <c r="GHM29" s="68"/>
      <c r="GHN29" s="68"/>
      <c r="GHO29" s="68"/>
      <c r="GHP29" s="112"/>
      <c r="GHQ29" s="112"/>
      <c r="GHR29" s="112"/>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376"/>
      <c r="GJM29" s="377"/>
      <c r="GJN29" s="377"/>
      <c r="GJO29" s="377"/>
      <c r="GJP29" s="377"/>
      <c r="GJQ29" s="377"/>
      <c r="GJR29" s="378"/>
      <c r="GJS29" s="68"/>
      <c r="GJT29" s="291"/>
      <c r="GJU29" s="68"/>
      <c r="GJV29" s="68"/>
      <c r="GJW29" s="68"/>
      <c r="GJX29" s="112"/>
      <c r="GJY29" s="112"/>
      <c r="GJZ29" s="112"/>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376"/>
      <c r="GLU29" s="377"/>
      <c r="GLV29" s="377"/>
      <c r="GLW29" s="377"/>
      <c r="GLX29" s="377"/>
      <c r="GLY29" s="377"/>
      <c r="GLZ29" s="378"/>
      <c r="GMA29" s="68"/>
      <c r="GMB29" s="291"/>
      <c r="GMC29" s="68"/>
      <c r="GMD29" s="68"/>
      <c r="GME29" s="68"/>
      <c r="GMF29" s="112"/>
      <c r="GMG29" s="112"/>
      <c r="GMH29" s="112"/>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376"/>
      <c r="GOC29" s="377"/>
      <c r="GOD29" s="377"/>
      <c r="GOE29" s="377"/>
      <c r="GOF29" s="377"/>
      <c r="GOG29" s="377"/>
      <c r="GOH29" s="378"/>
      <c r="GOI29" s="68"/>
      <c r="GOJ29" s="291"/>
      <c r="GOK29" s="68"/>
      <c r="GOL29" s="68"/>
      <c r="GOM29" s="68"/>
      <c r="GON29" s="112"/>
      <c r="GOO29" s="112"/>
      <c r="GOP29" s="112"/>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376"/>
      <c r="GQK29" s="377"/>
      <c r="GQL29" s="377"/>
      <c r="GQM29" s="377"/>
      <c r="GQN29" s="377"/>
      <c r="GQO29" s="377"/>
      <c r="GQP29" s="378"/>
      <c r="GQQ29" s="68"/>
      <c r="GQR29" s="291"/>
      <c r="GQS29" s="68"/>
      <c r="GQT29" s="68"/>
      <c r="GQU29" s="68"/>
      <c r="GQV29" s="112"/>
      <c r="GQW29" s="112"/>
      <c r="GQX29" s="112"/>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376"/>
      <c r="GSS29" s="377"/>
      <c r="GST29" s="377"/>
      <c r="GSU29" s="377"/>
      <c r="GSV29" s="377"/>
      <c r="GSW29" s="377"/>
      <c r="GSX29" s="378"/>
      <c r="GSY29" s="68"/>
      <c r="GSZ29" s="291"/>
      <c r="GTA29" s="68"/>
      <c r="GTB29" s="68"/>
      <c r="GTC29" s="68"/>
      <c r="GTD29" s="112"/>
      <c r="GTE29" s="112"/>
      <c r="GTF29" s="112"/>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376"/>
      <c r="GVA29" s="377"/>
      <c r="GVB29" s="377"/>
      <c r="GVC29" s="377"/>
      <c r="GVD29" s="377"/>
      <c r="GVE29" s="377"/>
      <c r="GVF29" s="378"/>
      <c r="GVG29" s="68"/>
      <c r="GVH29" s="291"/>
      <c r="GVI29" s="68"/>
      <c r="GVJ29" s="68"/>
      <c r="GVK29" s="68"/>
      <c r="GVL29" s="112"/>
      <c r="GVM29" s="112"/>
      <c r="GVN29" s="112"/>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376"/>
      <c r="GXI29" s="377"/>
      <c r="GXJ29" s="377"/>
      <c r="GXK29" s="377"/>
      <c r="GXL29" s="377"/>
      <c r="GXM29" s="377"/>
      <c r="GXN29" s="378"/>
      <c r="GXO29" s="68"/>
      <c r="GXP29" s="291"/>
      <c r="GXQ29" s="68"/>
      <c r="GXR29" s="68"/>
      <c r="GXS29" s="68"/>
      <c r="GXT29" s="112"/>
      <c r="GXU29" s="112"/>
      <c r="GXV29" s="112"/>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376"/>
      <c r="GZQ29" s="377"/>
      <c r="GZR29" s="377"/>
      <c r="GZS29" s="377"/>
      <c r="GZT29" s="377"/>
      <c r="GZU29" s="377"/>
      <c r="GZV29" s="378"/>
      <c r="GZW29" s="68"/>
      <c r="GZX29" s="291"/>
      <c r="GZY29" s="68"/>
      <c r="GZZ29" s="68"/>
      <c r="HAA29" s="68"/>
      <c r="HAB29" s="112"/>
      <c r="HAC29" s="112"/>
      <c r="HAD29" s="112"/>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376"/>
      <c r="HBY29" s="377"/>
      <c r="HBZ29" s="377"/>
      <c r="HCA29" s="377"/>
      <c r="HCB29" s="377"/>
      <c r="HCC29" s="377"/>
      <c r="HCD29" s="378"/>
      <c r="HCE29" s="68"/>
      <c r="HCF29" s="291"/>
      <c r="HCG29" s="68"/>
      <c r="HCH29" s="68"/>
      <c r="HCI29" s="68"/>
      <c r="HCJ29" s="112"/>
      <c r="HCK29" s="112"/>
      <c r="HCL29" s="112"/>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376"/>
      <c r="HEG29" s="377"/>
      <c r="HEH29" s="377"/>
      <c r="HEI29" s="377"/>
      <c r="HEJ29" s="377"/>
      <c r="HEK29" s="377"/>
      <c r="HEL29" s="378"/>
      <c r="HEM29" s="68"/>
      <c r="HEN29" s="291"/>
      <c r="HEO29" s="68"/>
      <c r="HEP29" s="68"/>
      <c r="HEQ29" s="68"/>
      <c r="HER29" s="112"/>
      <c r="HES29" s="112"/>
      <c r="HET29" s="112"/>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376"/>
      <c r="HGO29" s="377"/>
      <c r="HGP29" s="377"/>
      <c r="HGQ29" s="377"/>
      <c r="HGR29" s="377"/>
      <c r="HGS29" s="377"/>
      <c r="HGT29" s="378"/>
      <c r="HGU29" s="68"/>
      <c r="HGV29" s="291"/>
      <c r="HGW29" s="68"/>
      <c r="HGX29" s="68"/>
      <c r="HGY29" s="68"/>
      <c r="HGZ29" s="112"/>
      <c r="HHA29" s="112"/>
      <c r="HHB29" s="112"/>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376"/>
      <c r="HIW29" s="377"/>
      <c r="HIX29" s="377"/>
      <c r="HIY29" s="377"/>
      <c r="HIZ29" s="377"/>
      <c r="HJA29" s="377"/>
      <c r="HJB29" s="378"/>
      <c r="HJC29" s="68"/>
      <c r="HJD29" s="291"/>
      <c r="HJE29" s="68"/>
      <c r="HJF29" s="68"/>
      <c r="HJG29" s="68"/>
      <c r="HJH29" s="112"/>
      <c r="HJI29" s="112"/>
      <c r="HJJ29" s="112"/>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376"/>
      <c r="HLE29" s="377"/>
      <c r="HLF29" s="377"/>
      <c r="HLG29" s="377"/>
      <c r="HLH29" s="377"/>
      <c r="HLI29" s="377"/>
      <c r="HLJ29" s="378"/>
      <c r="HLK29" s="68"/>
      <c r="HLL29" s="291"/>
      <c r="HLM29" s="68"/>
      <c r="HLN29" s="68"/>
      <c r="HLO29" s="68"/>
      <c r="HLP29" s="112"/>
      <c r="HLQ29" s="112"/>
      <c r="HLR29" s="112"/>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376"/>
      <c r="HNM29" s="377"/>
      <c r="HNN29" s="377"/>
      <c r="HNO29" s="377"/>
      <c r="HNP29" s="377"/>
      <c r="HNQ29" s="377"/>
      <c r="HNR29" s="378"/>
      <c r="HNS29" s="68"/>
      <c r="HNT29" s="291"/>
      <c r="HNU29" s="68"/>
      <c r="HNV29" s="68"/>
      <c r="HNW29" s="68"/>
      <c r="HNX29" s="112"/>
      <c r="HNY29" s="112"/>
      <c r="HNZ29" s="112"/>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376"/>
      <c r="HPU29" s="377"/>
      <c r="HPV29" s="377"/>
      <c r="HPW29" s="377"/>
      <c r="HPX29" s="377"/>
      <c r="HPY29" s="377"/>
      <c r="HPZ29" s="378"/>
      <c r="HQA29" s="68"/>
      <c r="HQB29" s="291"/>
      <c r="HQC29" s="68"/>
      <c r="HQD29" s="68"/>
      <c r="HQE29" s="68"/>
      <c r="HQF29" s="112"/>
      <c r="HQG29" s="112"/>
      <c r="HQH29" s="112"/>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376"/>
      <c r="HSC29" s="377"/>
      <c r="HSD29" s="377"/>
      <c r="HSE29" s="377"/>
      <c r="HSF29" s="377"/>
      <c r="HSG29" s="377"/>
      <c r="HSH29" s="378"/>
      <c r="HSI29" s="68"/>
      <c r="HSJ29" s="291"/>
      <c r="HSK29" s="68"/>
      <c r="HSL29" s="68"/>
      <c r="HSM29" s="68"/>
      <c r="HSN29" s="112"/>
      <c r="HSO29" s="112"/>
      <c r="HSP29" s="112"/>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376"/>
      <c r="HUK29" s="377"/>
      <c r="HUL29" s="377"/>
      <c r="HUM29" s="377"/>
      <c r="HUN29" s="377"/>
      <c r="HUO29" s="377"/>
      <c r="HUP29" s="378"/>
      <c r="HUQ29" s="68"/>
      <c r="HUR29" s="291"/>
      <c r="HUS29" s="68"/>
      <c r="HUT29" s="68"/>
      <c r="HUU29" s="68"/>
      <c r="HUV29" s="112"/>
      <c r="HUW29" s="112"/>
      <c r="HUX29" s="112"/>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376"/>
      <c r="HWS29" s="377"/>
      <c r="HWT29" s="377"/>
      <c r="HWU29" s="377"/>
      <c r="HWV29" s="377"/>
      <c r="HWW29" s="377"/>
      <c r="HWX29" s="378"/>
      <c r="HWY29" s="68"/>
      <c r="HWZ29" s="291"/>
      <c r="HXA29" s="68"/>
      <c r="HXB29" s="68"/>
      <c r="HXC29" s="68"/>
      <c r="HXD29" s="112"/>
      <c r="HXE29" s="112"/>
      <c r="HXF29" s="112"/>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376"/>
      <c r="HZA29" s="377"/>
      <c r="HZB29" s="377"/>
      <c r="HZC29" s="377"/>
      <c r="HZD29" s="377"/>
      <c r="HZE29" s="377"/>
      <c r="HZF29" s="378"/>
      <c r="HZG29" s="68"/>
      <c r="HZH29" s="291"/>
      <c r="HZI29" s="68"/>
      <c r="HZJ29" s="68"/>
      <c r="HZK29" s="68"/>
      <c r="HZL29" s="112"/>
      <c r="HZM29" s="112"/>
      <c r="HZN29" s="112"/>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376"/>
      <c r="IBI29" s="377"/>
      <c r="IBJ29" s="377"/>
      <c r="IBK29" s="377"/>
      <c r="IBL29" s="377"/>
      <c r="IBM29" s="377"/>
      <c r="IBN29" s="378"/>
      <c r="IBO29" s="68"/>
      <c r="IBP29" s="291"/>
      <c r="IBQ29" s="68"/>
      <c r="IBR29" s="68"/>
      <c r="IBS29" s="68"/>
      <c r="IBT29" s="112"/>
      <c r="IBU29" s="112"/>
      <c r="IBV29" s="112"/>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376"/>
      <c r="IDQ29" s="377"/>
      <c r="IDR29" s="377"/>
      <c r="IDS29" s="377"/>
      <c r="IDT29" s="377"/>
      <c r="IDU29" s="377"/>
      <c r="IDV29" s="378"/>
      <c r="IDW29" s="68"/>
      <c r="IDX29" s="291"/>
      <c r="IDY29" s="68"/>
      <c r="IDZ29" s="68"/>
      <c r="IEA29" s="68"/>
      <c r="IEB29" s="112"/>
      <c r="IEC29" s="112"/>
      <c r="IED29" s="112"/>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376"/>
      <c r="IFY29" s="377"/>
      <c r="IFZ29" s="377"/>
      <c r="IGA29" s="377"/>
      <c r="IGB29" s="377"/>
      <c r="IGC29" s="377"/>
      <c r="IGD29" s="378"/>
      <c r="IGE29" s="68"/>
      <c r="IGF29" s="291"/>
      <c r="IGG29" s="68"/>
      <c r="IGH29" s="68"/>
      <c r="IGI29" s="68"/>
      <c r="IGJ29" s="112"/>
      <c r="IGK29" s="112"/>
      <c r="IGL29" s="112"/>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376"/>
      <c r="IIG29" s="377"/>
      <c r="IIH29" s="377"/>
      <c r="III29" s="377"/>
      <c r="IIJ29" s="377"/>
      <c r="IIK29" s="377"/>
      <c r="IIL29" s="378"/>
      <c r="IIM29" s="68"/>
      <c r="IIN29" s="291"/>
      <c r="IIO29" s="68"/>
      <c r="IIP29" s="68"/>
      <c r="IIQ29" s="68"/>
      <c r="IIR29" s="112"/>
      <c r="IIS29" s="112"/>
      <c r="IIT29" s="112"/>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376"/>
      <c r="IKO29" s="377"/>
      <c r="IKP29" s="377"/>
      <c r="IKQ29" s="377"/>
      <c r="IKR29" s="377"/>
      <c r="IKS29" s="377"/>
      <c r="IKT29" s="378"/>
      <c r="IKU29" s="68"/>
      <c r="IKV29" s="291"/>
      <c r="IKW29" s="68"/>
      <c r="IKX29" s="68"/>
      <c r="IKY29" s="68"/>
      <c r="IKZ29" s="112"/>
      <c r="ILA29" s="112"/>
      <c r="ILB29" s="112"/>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376"/>
      <c r="IMW29" s="377"/>
      <c r="IMX29" s="377"/>
      <c r="IMY29" s="377"/>
      <c r="IMZ29" s="377"/>
      <c r="INA29" s="377"/>
      <c r="INB29" s="378"/>
      <c r="INC29" s="68"/>
      <c r="IND29" s="291"/>
      <c r="INE29" s="68"/>
      <c r="INF29" s="68"/>
      <c r="ING29" s="68"/>
      <c r="INH29" s="112"/>
      <c r="INI29" s="112"/>
      <c r="INJ29" s="112"/>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376"/>
      <c r="IPE29" s="377"/>
      <c r="IPF29" s="377"/>
      <c r="IPG29" s="377"/>
      <c r="IPH29" s="377"/>
      <c r="IPI29" s="377"/>
      <c r="IPJ29" s="378"/>
      <c r="IPK29" s="68"/>
      <c r="IPL29" s="291"/>
      <c r="IPM29" s="68"/>
      <c r="IPN29" s="68"/>
      <c r="IPO29" s="68"/>
      <c r="IPP29" s="112"/>
      <c r="IPQ29" s="112"/>
      <c r="IPR29" s="112"/>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376"/>
      <c r="IRM29" s="377"/>
      <c r="IRN29" s="377"/>
      <c r="IRO29" s="377"/>
      <c r="IRP29" s="377"/>
      <c r="IRQ29" s="377"/>
      <c r="IRR29" s="378"/>
      <c r="IRS29" s="68"/>
      <c r="IRT29" s="291"/>
      <c r="IRU29" s="68"/>
      <c r="IRV29" s="68"/>
      <c r="IRW29" s="68"/>
      <c r="IRX29" s="112"/>
      <c r="IRY29" s="112"/>
      <c r="IRZ29" s="112"/>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376"/>
      <c r="ITU29" s="377"/>
      <c r="ITV29" s="377"/>
      <c r="ITW29" s="377"/>
      <c r="ITX29" s="377"/>
      <c r="ITY29" s="377"/>
      <c r="ITZ29" s="378"/>
      <c r="IUA29" s="68"/>
      <c r="IUB29" s="291"/>
      <c r="IUC29" s="68"/>
      <c r="IUD29" s="68"/>
      <c r="IUE29" s="68"/>
      <c r="IUF29" s="112"/>
      <c r="IUG29" s="112"/>
      <c r="IUH29" s="112"/>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376"/>
      <c r="IWC29" s="377"/>
      <c r="IWD29" s="377"/>
      <c r="IWE29" s="377"/>
      <c r="IWF29" s="377"/>
      <c r="IWG29" s="377"/>
      <c r="IWH29" s="378"/>
      <c r="IWI29" s="68"/>
      <c r="IWJ29" s="291"/>
      <c r="IWK29" s="68"/>
      <c r="IWL29" s="68"/>
      <c r="IWM29" s="68"/>
      <c r="IWN29" s="112"/>
      <c r="IWO29" s="112"/>
      <c r="IWP29" s="112"/>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376"/>
      <c r="IYK29" s="377"/>
      <c r="IYL29" s="377"/>
      <c r="IYM29" s="377"/>
      <c r="IYN29" s="377"/>
      <c r="IYO29" s="377"/>
      <c r="IYP29" s="378"/>
      <c r="IYQ29" s="68"/>
      <c r="IYR29" s="291"/>
      <c r="IYS29" s="68"/>
      <c r="IYT29" s="68"/>
      <c r="IYU29" s="68"/>
      <c r="IYV29" s="112"/>
      <c r="IYW29" s="112"/>
      <c r="IYX29" s="112"/>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376"/>
      <c r="JAS29" s="377"/>
      <c r="JAT29" s="377"/>
      <c r="JAU29" s="377"/>
      <c r="JAV29" s="377"/>
      <c r="JAW29" s="377"/>
      <c r="JAX29" s="378"/>
      <c r="JAY29" s="68"/>
      <c r="JAZ29" s="291"/>
      <c r="JBA29" s="68"/>
      <c r="JBB29" s="68"/>
      <c r="JBC29" s="68"/>
      <c r="JBD29" s="112"/>
      <c r="JBE29" s="112"/>
      <c r="JBF29" s="112"/>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376"/>
      <c r="JDA29" s="377"/>
      <c r="JDB29" s="377"/>
      <c r="JDC29" s="377"/>
      <c r="JDD29" s="377"/>
      <c r="JDE29" s="377"/>
      <c r="JDF29" s="378"/>
      <c r="JDG29" s="68"/>
      <c r="JDH29" s="291"/>
      <c r="JDI29" s="68"/>
      <c r="JDJ29" s="68"/>
      <c r="JDK29" s="68"/>
      <c r="JDL29" s="112"/>
      <c r="JDM29" s="112"/>
      <c r="JDN29" s="112"/>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376"/>
      <c r="JFI29" s="377"/>
      <c r="JFJ29" s="377"/>
      <c r="JFK29" s="377"/>
      <c r="JFL29" s="377"/>
      <c r="JFM29" s="377"/>
      <c r="JFN29" s="378"/>
      <c r="JFO29" s="68"/>
      <c r="JFP29" s="291"/>
      <c r="JFQ29" s="68"/>
      <c r="JFR29" s="68"/>
      <c r="JFS29" s="68"/>
      <c r="JFT29" s="112"/>
      <c r="JFU29" s="112"/>
      <c r="JFV29" s="112"/>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376"/>
      <c r="JHQ29" s="377"/>
      <c r="JHR29" s="377"/>
      <c r="JHS29" s="377"/>
      <c r="JHT29" s="377"/>
      <c r="JHU29" s="377"/>
      <c r="JHV29" s="378"/>
      <c r="JHW29" s="68"/>
      <c r="JHX29" s="291"/>
      <c r="JHY29" s="68"/>
      <c r="JHZ29" s="68"/>
      <c r="JIA29" s="68"/>
      <c r="JIB29" s="112"/>
      <c r="JIC29" s="112"/>
      <c r="JID29" s="112"/>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376"/>
      <c r="JJY29" s="377"/>
      <c r="JJZ29" s="377"/>
      <c r="JKA29" s="377"/>
      <c r="JKB29" s="377"/>
      <c r="JKC29" s="377"/>
      <c r="JKD29" s="378"/>
      <c r="JKE29" s="68"/>
      <c r="JKF29" s="291"/>
      <c r="JKG29" s="68"/>
      <c r="JKH29" s="68"/>
      <c r="JKI29" s="68"/>
      <c r="JKJ29" s="112"/>
      <c r="JKK29" s="112"/>
      <c r="JKL29" s="112"/>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376"/>
      <c r="JMG29" s="377"/>
      <c r="JMH29" s="377"/>
      <c r="JMI29" s="377"/>
      <c r="JMJ29" s="377"/>
      <c r="JMK29" s="377"/>
      <c r="JML29" s="378"/>
      <c r="JMM29" s="68"/>
      <c r="JMN29" s="291"/>
      <c r="JMO29" s="68"/>
      <c r="JMP29" s="68"/>
      <c r="JMQ29" s="68"/>
      <c r="JMR29" s="112"/>
      <c r="JMS29" s="112"/>
      <c r="JMT29" s="112"/>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376"/>
      <c r="JOO29" s="377"/>
      <c r="JOP29" s="377"/>
      <c r="JOQ29" s="377"/>
      <c r="JOR29" s="377"/>
      <c r="JOS29" s="377"/>
      <c r="JOT29" s="378"/>
      <c r="JOU29" s="68"/>
      <c r="JOV29" s="291"/>
      <c r="JOW29" s="68"/>
      <c r="JOX29" s="68"/>
      <c r="JOY29" s="68"/>
      <c r="JOZ29" s="112"/>
      <c r="JPA29" s="112"/>
      <c r="JPB29" s="112"/>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376"/>
      <c r="JQW29" s="377"/>
      <c r="JQX29" s="377"/>
      <c r="JQY29" s="377"/>
      <c r="JQZ29" s="377"/>
      <c r="JRA29" s="377"/>
      <c r="JRB29" s="378"/>
      <c r="JRC29" s="68"/>
      <c r="JRD29" s="291"/>
      <c r="JRE29" s="68"/>
      <c r="JRF29" s="68"/>
      <c r="JRG29" s="68"/>
      <c r="JRH29" s="112"/>
      <c r="JRI29" s="112"/>
      <c r="JRJ29" s="112"/>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376"/>
      <c r="JTE29" s="377"/>
      <c r="JTF29" s="377"/>
      <c r="JTG29" s="377"/>
      <c r="JTH29" s="377"/>
      <c r="JTI29" s="377"/>
      <c r="JTJ29" s="378"/>
      <c r="JTK29" s="68"/>
      <c r="JTL29" s="291"/>
      <c r="JTM29" s="68"/>
      <c r="JTN29" s="68"/>
      <c r="JTO29" s="68"/>
      <c r="JTP29" s="112"/>
      <c r="JTQ29" s="112"/>
      <c r="JTR29" s="112"/>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376"/>
      <c r="JVM29" s="377"/>
      <c r="JVN29" s="377"/>
      <c r="JVO29" s="377"/>
      <c r="JVP29" s="377"/>
      <c r="JVQ29" s="377"/>
      <c r="JVR29" s="378"/>
      <c r="JVS29" s="68"/>
      <c r="JVT29" s="291"/>
      <c r="JVU29" s="68"/>
      <c r="JVV29" s="68"/>
      <c r="JVW29" s="68"/>
      <c r="JVX29" s="112"/>
      <c r="JVY29" s="112"/>
      <c r="JVZ29" s="112"/>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376"/>
      <c r="JXU29" s="377"/>
      <c r="JXV29" s="377"/>
      <c r="JXW29" s="377"/>
      <c r="JXX29" s="377"/>
      <c r="JXY29" s="377"/>
      <c r="JXZ29" s="378"/>
      <c r="JYA29" s="68"/>
      <c r="JYB29" s="291"/>
      <c r="JYC29" s="68"/>
      <c r="JYD29" s="68"/>
      <c r="JYE29" s="68"/>
      <c r="JYF29" s="112"/>
      <c r="JYG29" s="112"/>
      <c r="JYH29" s="112"/>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376"/>
      <c r="KAC29" s="377"/>
      <c r="KAD29" s="377"/>
      <c r="KAE29" s="377"/>
      <c r="KAF29" s="377"/>
      <c r="KAG29" s="377"/>
      <c r="KAH29" s="378"/>
      <c r="KAI29" s="68"/>
      <c r="KAJ29" s="291"/>
      <c r="KAK29" s="68"/>
      <c r="KAL29" s="68"/>
      <c r="KAM29" s="68"/>
      <c r="KAN29" s="112"/>
      <c r="KAO29" s="112"/>
      <c r="KAP29" s="112"/>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376"/>
      <c r="KCK29" s="377"/>
      <c r="KCL29" s="377"/>
      <c r="KCM29" s="377"/>
      <c r="KCN29" s="377"/>
      <c r="KCO29" s="377"/>
      <c r="KCP29" s="378"/>
      <c r="KCQ29" s="68"/>
      <c r="KCR29" s="291"/>
      <c r="KCS29" s="68"/>
      <c r="KCT29" s="68"/>
      <c r="KCU29" s="68"/>
      <c r="KCV29" s="112"/>
      <c r="KCW29" s="112"/>
      <c r="KCX29" s="112"/>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376"/>
      <c r="KES29" s="377"/>
      <c r="KET29" s="377"/>
      <c r="KEU29" s="377"/>
      <c r="KEV29" s="377"/>
      <c r="KEW29" s="377"/>
      <c r="KEX29" s="378"/>
      <c r="KEY29" s="68"/>
      <c r="KEZ29" s="291"/>
      <c r="KFA29" s="68"/>
      <c r="KFB29" s="68"/>
      <c r="KFC29" s="68"/>
      <c r="KFD29" s="112"/>
      <c r="KFE29" s="112"/>
      <c r="KFF29" s="112"/>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376"/>
      <c r="KHA29" s="377"/>
      <c r="KHB29" s="377"/>
      <c r="KHC29" s="377"/>
      <c r="KHD29" s="377"/>
      <c r="KHE29" s="377"/>
      <c r="KHF29" s="378"/>
      <c r="KHG29" s="68"/>
      <c r="KHH29" s="291"/>
      <c r="KHI29" s="68"/>
      <c r="KHJ29" s="68"/>
      <c r="KHK29" s="68"/>
      <c r="KHL29" s="112"/>
      <c r="KHM29" s="112"/>
      <c r="KHN29" s="112"/>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376"/>
      <c r="KJI29" s="377"/>
      <c r="KJJ29" s="377"/>
      <c r="KJK29" s="377"/>
      <c r="KJL29" s="377"/>
      <c r="KJM29" s="377"/>
      <c r="KJN29" s="378"/>
      <c r="KJO29" s="68"/>
      <c r="KJP29" s="291"/>
      <c r="KJQ29" s="68"/>
      <c r="KJR29" s="68"/>
      <c r="KJS29" s="68"/>
      <c r="KJT29" s="112"/>
      <c r="KJU29" s="112"/>
      <c r="KJV29" s="112"/>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376"/>
      <c r="KLQ29" s="377"/>
      <c r="KLR29" s="377"/>
      <c r="KLS29" s="377"/>
      <c r="KLT29" s="377"/>
      <c r="KLU29" s="377"/>
      <c r="KLV29" s="378"/>
      <c r="KLW29" s="68"/>
      <c r="KLX29" s="291"/>
      <c r="KLY29" s="68"/>
      <c r="KLZ29" s="68"/>
      <c r="KMA29" s="68"/>
      <c r="KMB29" s="112"/>
      <c r="KMC29" s="112"/>
      <c r="KMD29" s="112"/>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376"/>
      <c r="KNY29" s="377"/>
      <c r="KNZ29" s="377"/>
      <c r="KOA29" s="377"/>
      <c r="KOB29" s="377"/>
      <c r="KOC29" s="377"/>
      <c r="KOD29" s="378"/>
      <c r="KOE29" s="68"/>
      <c r="KOF29" s="291"/>
      <c r="KOG29" s="68"/>
      <c r="KOH29" s="68"/>
      <c r="KOI29" s="68"/>
      <c r="KOJ29" s="112"/>
      <c r="KOK29" s="112"/>
      <c r="KOL29" s="112"/>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376"/>
      <c r="KQG29" s="377"/>
      <c r="KQH29" s="377"/>
      <c r="KQI29" s="377"/>
      <c r="KQJ29" s="377"/>
      <c r="KQK29" s="377"/>
      <c r="KQL29" s="378"/>
      <c r="KQM29" s="68"/>
      <c r="KQN29" s="291"/>
      <c r="KQO29" s="68"/>
      <c r="KQP29" s="68"/>
      <c r="KQQ29" s="68"/>
      <c r="KQR29" s="112"/>
      <c r="KQS29" s="112"/>
      <c r="KQT29" s="112"/>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376"/>
      <c r="KSO29" s="377"/>
      <c r="KSP29" s="377"/>
      <c r="KSQ29" s="377"/>
      <c r="KSR29" s="377"/>
      <c r="KSS29" s="377"/>
      <c r="KST29" s="378"/>
      <c r="KSU29" s="68"/>
      <c r="KSV29" s="291"/>
      <c r="KSW29" s="68"/>
      <c r="KSX29" s="68"/>
      <c r="KSY29" s="68"/>
      <c r="KSZ29" s="112"/>
      <c r="KTA29" s="112"/>
      <c r="KTB29" s="112"/>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376"/>
      <c r="KUW29" s="377"/>
      <c r="KUX29" s="377"/>
      <c r="KUY29" s="377"/>
      <c r="KUZ29" s="377"/>
      <c r="KVA29" s="377"/>
      <c r="KVB29" s="378"/>
      <c r="KVC29" s="68"/>
      <c r="KVD29" s="291"/>
      <c r="KVE29" s="68"/>
      <c r="KVF29" s="68"/>
      <c r="KVG29" s="68"/>
      <c r="KVH29" s="112"/>
      <c r="KVI29" s="112"/>
      <c r="KVJ29" s="112"/>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376"/>
      <c r="KXE29" s="377"/>
      <c r="KXF29" s="377"/>
      <c r="KXG29" s="377"/>
      <c r="KXH29" s="377"/>
      <c r="KXI29" s="377"/>
      <c r="KXJ29" s="378"/>
      <c r="KXK29" s="68"/>
      <c r="KXL29" s="291"/>
      <c r="KXM29" s="68"/>
      <c r="KXN29" s="68"/>
      <c r="KXO29" s="68"/>
      <c r="KXP29" s="112"/>
      <c r="KXQ29" s="112"/>
      <c r="KXR29" s="112"/>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376"/>
      <c r="KZM29" s="377"/>
      <c r="KZN29" s="377"/>
      <c r="KZO29" s="377"/>
      <c r="KZP29" s="377"/>
      <c r="KZQ29" s="377"/>
      <c r="KZR29" s="378"/>
      <c r="KZS29" s="68"/>
      <c r="KZT29" s="291"/>
      <c r="KZU29" s="68"/>
      <c r="KZV29" s="68"/>
      <c r="KZW29" s="68"/>
      <c r="KZX29" s="112"/>
      <c r="KZY29" s="112"/>
      <c r="KZZ29" s="112"/>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376"/>
      <c r="LBU29" s="377"/>
      <c r="LBV29" s="377"/>
      <c r="LBW29" s="377"/>
      <c r="LBX29" s="377"/>
      <c r="LBY29" s="377"/>
      <c r="LBZ29" s="378"/>
      <c r="LCA29" s="68"/>
      <c r="LCB29" s="291"/>
      <c r="LCC29" s="68"/>
      <c r="LCD29" s="68"/>
      <c r="LCE29" s="68"/>
      <c r="LCF29" s="112"/>
      <c r="LCG29" s="112"/>
      <c r="LCH29" s="112"/>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376"/>
      <c r="LEC29" s="377"/>
      <c r="LED29" s="377"/>
      <c r="LEE29" s="377"/>
      <c r="LEF29" s="377"/>
      <c r="LEG29" s="377"/>
      <c r="LEH29" s="378"/>
      <c r="LEI29" s="68"/>
      <c r="LEJ29" s="291"/>
      <c r="LEK29" s="68"/>
      <c r="LEL29" s="68"/>
      <c r="LEM29" s="68"/>
      <c r="LEN29" s="112"/>
      <c r="LEO29" s="112"/>
      <c r="LEP29" s="112"/>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376"/>
      <c r="LGK29" s="377"/>
      <c r="LGL29" s="377"/>
      <c r="LGM29" s="377"/>
      <c r="LGN29" s="377"/>
      <c r="LGO29" s="377"/>
      <c r="LGP29" s="378"/>
      <c r="LGQ29" s="68"/>
      <c r="LGR29" s="291"/>
      <c r="LGS29" s="68"/>
      <c r="LGT29" s="68"/>
      <c r="LGU29" s="68"/>
      <c r="LGV29" s="112"/>
      <c r="LGW29" s="112"/>
      <c r="LGX29" s="112"/>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376"/>
      <c r="LIS29" s="377"/>
      <c r="LIT29" s="377"/>
      <c r="LIU29" s="377"/>
      <c r="LIV29" s="377"/>
      <c r="LIW29" s="377"/>
      <c r="LIX29" s="378"/>
      <c r="LIY29" s="68"/>
      <c r="LIZ29" s="291"/>
      <c r="LJA29" s="68"/>
      <c r="LJB29" s="68"/>
      <c r="LJC29" s="68"/>
      <c r="LJD29" s="112"/>
      <c r="LJE29" s="112"/>
      <c r="LJF29" s="112"/>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376"/>
      <c r="LLA29" s="377"/>
      <c r="LLB29" s="377"/>
      <c r="LLC29" s="377"/>
      <c r="LLD29" s="377"/>
      <c r="LLE29" s="377"/>
      <c r="LLF29" s="378"/>
      <c r="LLG29" s="68"/>
      <c r="LLH29" s="291"/>
      <c r="LLI29" s="68"/>
      <c r="LLJ29" s="68"/>
      <c r="LLK29" s="68"/>
      <c r="LLL29" s="112"/>
      <c r="LLM29" s="112"/>
      <c r="LLN29" s="112"/>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376"/>
      <c r="LNI29" s="377"/>
      <c r="LNJ29" s="377"/>
      <c r="LNK29" s="377"/>
      <c r="LNL29" s="377"/>
      <c r="LNM29" s="377"/>
      <c r="LNN29" s="378"/>
      <c r="LNO29" s="68"/>
      <c r="LNP29" s="291"/>
      <c r="LNQ29" s="68"/>
      <c r="LNR29" s="68"/>
      <c r="LNS29" s="68"/>
      <c r="LNT29" s="112"/>
      <c r="LNU29" s="112"/>
      <c r="LNV29" s="112"/>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376"/>
      <c r="LPQ29" s="377"/>
      <c r="LPR29" s="377"/>
      <c r="LPS29" s="377"/>
      <c r="LPT29" s="377"/>
      <c r="LPU29" s="377"/>
      <c r="LPV29" s="378"/>
      <c r="LPW29" s="68"/>
      <c r="LPX29" s="291"/>
      <c r="LPY29" s="68"/>
      <c r="LPZ29" s="68"/>
      <c r="LQA29" s="68"/>
      <c r="LQB29" s="112"/>
      <c r="LQC29" s="112"/>
      <c r="LQD29" s="112"/>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376"/>
      <c r="LRY29" s="377"/>
      <c r="LRZ29" s="377"/>
      <c r="LSA29" s="377"/>
      <c r="LSB29" s="377"/>
      <c r="LSC29" s="377"/>
      <c r="LSD29" s="378"/>
      <c r="LSE29" s="68"/>
      <c r="LSF29" s="291"/>
      <c r="LSG29" s="68"/>
      <c r="LSH29" s="68"/>
      <c r="LSI29" s="68"/>
      <c r="LSJ29" s="112"/>
      <c r="LSK29" s="112"/>
      <c r="LSL29" s="112"/>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376"/>
      <c r="LUG29" s="377"/>
      <c r="LUH29" s="377"/>
      <c r="LUI29" s="377"/>
      <c r="LUJ29" s="377"/>
      <c r="LUK29" s="377"/>
      <c r="LUL29" s="378"/>
      <c r="LUM29" s="68"/>
      <c r="LUN29" s="291"/>
      <c r="LUO29" s="68"/>
      <c r="LUP29" s="68"/>
      <c r="LUQ29" s="68"/>
      <c r="LUR29" s="112"/>
      <c r="LUS29" s="112"/>
      <c r="LUT29" s="112"/>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376"/>
      <c r="LWO29" s="377"/>
      <c r="LWP29" s="377"/>
      <c r="LWQ29" s="377"/>
      <c r="LWR29" s="377"/>
      <c r="LWS29" s="377"/>
      <c r="LWT29" s="378"/>
      <c r="LWU29" s="68"/>
      <c r="LWV29" s="291"/>
      <c r="LWW29" s="68"/>
      <c r="LWX29" s="68"/>
      <c r="LWY29" s="68"/>
      <c r="LWZ29" s="112"/>
      <c r="LXA29" s="112"/>
      <c r="LXB29" s="112"/>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376"/>
      <c r="LYW29" s="377"/>
      <c r="LYX29" s="377"/>
      <c r="LYY29" s="377"/>
      <c r="LYZ29" s="377"/>
      <c r="LZA29" s="377"/>
      <c r="LZB29" s="378"/>
      <c r="LZC29" s="68"/>
      <c r="LZD29" s="291"/>
      <c r="LZE29" s="68"/>
      <c r="LZF29" s="68"/>
      <c r="LZG29" s="68"/>
      <c r="LZH29" s="112"/>
      <c r="LZI29" s="112"/>
      <c r="LZJ29" s="112"/>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376"/>
      <c r="MBE29" s="377"/>
      <c r="MBF29" s="377"/>
      <c r="MBG29" s="377"/>
      <c r="MBH29" s="377"/>
      <c r="MBI29" s="377"/>
      <c r="MBJ29" s="378"/>
      <c r="MBK29" s="68"/>
      <c r="MBL29" s="291"/>
      <c r="MBM29" s="68"/>
      <c r="MBN29" s="68"/>
      <c r="MBO29" s="68"/>
      <c r="MBP29" s="112"/>
      <c r="MBQ29" s="112"/>
      <c r="MBR29" s="112"/>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376"/>
      <c r="MDM29" s="377"/>
      <c r="MDN29" s="377"/>
      <c r="MDO29" s="377"/>
      <c r="MDP29" s="377"/>
      <c r="MDQ29" s="377"/>
      <c r="MDR29" s="378"/>
      <c r="MDS29" s="68"/>
      <c r="MDT29" s="291"/>
      <c r="MDU29" s="68"/>
      <c r="MDV29" s="68"/>
      <c r="MDW29" s="68"/>
      <c r="MDX29" s="112"/>
      <c r="MDY29" s="112"/>
      <c r="MDZ29" s="112"/>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376"/>
      <c r="MFU29" s="377"/>
      <c r="MFV29" s="377"/>
      <c r="MFW29" s="377"/>
      <c r="MFX29" s="377"/>
      <c r="MFY29" s="377"/>
      <c r="MFZ29" s="378"/>
      <c r="MGA29" s="68"/>
      <c r="MGB29" s="291"/>
      <c r="MGC29" s="68"/>
      <c r="MGD29" s="68"/>
      <c r="MGE29" s="68"/>
      <c r="MGF29" s="112"/>
      <c r="MGG29" s="112"/>
      <c r="MGH29" s="112"/>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376"/>
      <c r="MIC29" s="377"/>
      <c r="MID29" s="377"/>
      <c r="MIE29" s="377"/>
      <c r="MIF29" s="377"/>
      <c r="MIG29" s="377"/>
      <c r="MIH29" s="378"/>
      <c r="MII29" s="68"/>
      <c r="MIJ29" s="291"/>
      <c r="MIK29" s="68"/>
      <c r="MIL29" s="68"/>
      <c r="MIM29" s="68"/>
      <c r="MIN29" s="112"/>
      <c r="MIO29" s="112"/>
      <c r="MIP29" s="112"/>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376"/>
      <c r="MKK29" s="377"/>
      <c r="MKL29" s="377"/>
      <c r="MKM29" s="377"/>
      <c r="MKN29" s="377"/>
      <c r="MKO29" s="377"/>
      <c r="MKP29" s="378"/>
      <c r="MKQ29" s="68"/>
      <c r="MKR29" s="291"/>
      <c r="MKS29" s="68"/>
      <c r="MKT29" s="68"/>
      <c r="MKU29" s="68"/>
      <c r="MKV29" s="112"/>
      <c r="MKW29" s="112"/>
      <c r="MKX29" s="112"/>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376"/>
      <c r="MMS29" s="377"/>
      <c r="MMT29" s="377"/>
      <c r="MMU29" s="377"/>
      <c r="MMV29" s="377"/>
      <c r="MMW29" s="377"/>
      <c r="MMX29" s="378"/>
      <c r="MMY29" s="68"/>
      <c r="MMZ29" s="291"/>
      <c r="MNA29" s="68"/>
      <c r="MNB29" s="68"/>
      <c r="MNC29" s="68"/>
      <c r="MND29" s="112"/>
      <c r="MNE29" s="112"/>
      <c r="MNF29" s="112"/>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376"/>
      <c r="MPA29" s="377"/>
      <c r="MPB29" s="377"/>
      <c r="MPC29" s="377"/>
      <c r="MPD29" s="377"/>
      <c r="MPE29" s="377"/>
      <c r="MPF29" s="378"/>
      <c r="MPG29" s="68"/>
      <c r="MPH29" s="291"/>
      <c r="MPI29" s="68"/>
      <c r="MPJ29" s="68"/>
      <c r="MPK29" s="68"/>
      <c r="MPL29" s="112"/>
      <c r="MPM29" s="112"/>
      <c r="MPN29" s="112"/>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376"/>
      <c r="MRI29" s="377"/>
      <c r="MRJ29" s="377"/>
      <c r="MRK29" s="377"/>
      <c r="MRL29" s="377"/>
      <c r="MRM29" s="377"/>
      <c r="MRN29" s="378"/>
      <c r="MRO29" s="68"/>
      <c r="MRP29" s="291"/>
      <c r="MRQ29" s="68"/>
      <c r="MRR29" s="68"/>
      <c r="MRS29" s="68"/>
      <c r="MRT29" s="112"/>
      <c r="MRU29" s="112"/>
      <c r="MRV29" s="112"/>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376"/>
      <c r="MTQ29" s="377"/>
      <c r="MTR29" s="377"/>
      <c r="MTS29" s="377"/>
      <c r="MTT29" s="377"/>
      <c r="MTU29" s="377"/>
      <c r="MTV29" s="378"/>
      <c r="MTW29" s="68"/>
      <c r="MTX29" s="291"/>
      <c r="MTY29" s="68"/>
      <c r="MTZ29" s="68"/>
      <c r="MUA29" s="68"/>
      <c r="MUB29" s="112"/>
      <c r="MUC29" s="112"/>
      <c r="MUD29" s="112"/>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376"/>
      <c r="MVY29" s="377"/>
      <c r="MVZ29" s="377"/>
      <c r="MWA29" s="377"/>
      <c r="MWB29" s="377"/>
      <c r="MWC29" s="377"/>
      <c r="MWD29" s="378"/>
      <c r="MWE29" s="68"/>
      <c r="MWF29" s="291"/>
      <c r="MWG29" s="68"/>
      <c r="MWH29" s="68"/>
      <c r="MWI29" s="68"/>
      <c r="MWJ29" s="112"/>
      <c r="MWK29" s="112"/>
      <c r="MWL29" s="112"/>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376"/>
      <c r="MYG29" s="377"/>
      <c r="MYH29" s="377"/>
      <c r="MYI29" s="377"/>
      <c r="MYJ29" s="377"/>
      <c r="MYK29" s="377"/>
      <c r="MYL29" s="378"/>
      <c r="MYM29" s="68"/>
      <c r="MYN29" s="291"/>
      <c r="MYO29" s="68"/>
      <c r="MYP29" s="68"/>
      <c r="MYQ29" s="68"/>
      <c r="MYR29" s="112"/>
      <c r="MYS29" s="112"/>
      <c r="MYT29" s="112"/>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376"/>
      <c r="NAO29" s="377"/>
      <c r="NAP29" s="377"/>
      <c r="NAQ29" s="377"/>
      <c r="NAR29" s="377"/>
      <c r="NAS29" s="377"/>
      <c r="NAT29" s="378"/>
      <c r="NAU29" s="68"/>
      <c r="NAV29" s="291"/>
      <c r="NAW29" s="68"/>
      <c r="NAX29" s="68"/>
      <c r="NAY29" s="68"/>
      <c r="NAZ29" s="112"/>
      <c r="NBA29" s="112"/>
      <c r="NBB29" s="112"/>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376"/>
      <c r="NCW29" s="377"/>
      <c r="NCX29" s="377"/>
      <c r="NCY29" s="377"/>
      <c r="NCZ29" s="377"/>
      <c r="NDA29" s="377"/>
      <c r="NDB29" s="378"/>
      <c r="NDC29" s="68"/>
      <c r="NDD29" s="291"/>
      <c r="NDE29" s="68"/>
      <c r="NDF29" s="68"/>
      <c r="NDG29" s="68"/>
      <c r="NDH29" s="112"/>
      <c r="NDI29" s="112"/>
      <c r="NDJ29" s="112"/>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376"/>
      <c r="NFE29" s="377"/>
      <c r="NFF29" s="377"/>
      <c r="NFG29" s="377"/>
      <c r="NFH29" s="377"/>
      <c r="NFI29" s="377"/>
      <c r="NFJ29" s="378"/>
      <c r="NFK29" s="68"/>
      <c r="NFL29" s="291"/>
      <c r="NFM29" s="68"/>
      <c r="NFN29" s="68"/>
      <c r="NFO29" s="68"/>
      <c r="NFP29" s="112"/>
      <c r="NFQ29" s="112"/>
      <c r="NFR29" s="112"/>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376"/>
      <c r="NHM29" s="377"/>
      <c r="NHN29" s="377"/>
      <c r="NHO29" s="377"/>
      <c r="NHP29" s="377"/>
      <c r="NHQ29" s="377"/>
      <c r="NHR29" s="378"/>
      <c r="NHS29" s="68"/>
      <c r="NHT29" s="291"/>
      <c r="NHU29" s="68"/>
      <c r="NHV29" s="68"/>
      <c r="NHW29" s="68"/>
      <c r="NHX29" s="112"/>
      <c r="NHY29" s="112"/>
      <c r="NHZ29" s="112"/>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376"/>
      <c r="NJU29" s="377"/>
      <c r="NJV29" s="377"/>
      <c r="NJW29" s="377"/>
      <c r="NJX29" s="377"/>
      <c r="NJY29" s="377"/>
      <c r="NJZ29" s="378"/>
      <c r="NKA29" s="68"/>
      <c r="NKB29" s="291"/>
      <c r="NKC29" s="68"/>
      <c r="NKD29" s="68"/>
      <c r="NKE29" s="68"/>
      <c r="NKF29" s="112"/>
      <c r="NKG29" s="112"/>
      <c r="NKH29" s="112"/>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376"/>
      <c r="NMC29" s="377"/>
      <c r="NMD29" s="377"/>
      <c r="NME29" s="377"/>
      <c r="NMF29" s="377"/>
      <c r="NMG29" s="377"/>
      <c r="NMH29" s="378"/>
      <c r="NMI29" s="68"/>
      <c r="NMJ29" s="291"/>
      <c r="NMK29" s="68"/>
      <c r="NML29" s="68"/>
      <c r="NMM29" s="68"/>
      <c r="NMN29" s="112"/>
      <c r="NMO29" s="112"/>
      <c r="NMP29" s="112"/>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376"/>
      <c r="NOK29" s="377"/>
      <c r="NOL29" s="377"/>
      <c r="NOM29" s="377"/>
      <c r="NON29" s="377"/>
      <c r="NOO29" s="377"/>
      <c r="NOP29" s="378"/>
      <c r="NOQ29" s="68"/>
      <c r="NOR29" s="291"/>
      <c r="NOS29" s="68"/>
      <c r="NOT29" s="68"/>
      <c r="NOU29" s="68"/>
      <c r="NOV29" s="112"/>
      <c r="NOW29" s="112"/>
      <c r="NOX29" s="112"/>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376"/>
      <c r="NQS29" s="377"/>
      <c r="NQT29" s="377"/>
      <c r="NQU29" s="377"/>
      <c r="NQV29" s="377"/>
      <c r="NQW29" s="377"/>
      <c r="NQX29" s="378"/>
      <c r="NQY29" s="68"/>
      <c r="NQZ29" s="291"/>
      <c r="NRA29" s="68"/>
      <c r="NRB29" s="68"/>
      <c r="NRC29" s="68"/>
      <c r="NRD29" s="112"/>
      <c r="NRE29" s="112"/>
      <c r="NRF29" s="112"/>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376"/>
      <c r="NTA29" s="377"/>
      <c r="NTB29" s="377"/>
      <c r="NTC29" s="377"/>
      <c r="NTD29" s="377"/>
      <c r="NTE29" s="377"/>
      <c r="NTF29" s="378"/>
      <c r="NTG29" s="68"/>
      <c r="NTH29" s="291"/>
      <c r="NTI29" s="68"/>
      <c r="NTJ29" s="68"/>
      <c r="NTK29" s="68"/>
      <c r="NTL29" s="112"/>
      <c r="NTM29" s="112"/>
      <c r="NTN29" s="112"/>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376"/>
      <c r="NVI29" s="377"/>
      <c r="NVJ29" s="377"/>
      <c r="NVK29" s="377"/>
      <c r="NVL29" s="377"/>
      <c r="NVM29" s="377"/>
      <c r="NVN29" s="378"/>
      <c r="NVO29" s="68"/>
      <c r="NVP29" s="291"/>
      <c r="NVQ29" s="68"/>
      <c r="NVR29" s="68"/>
      <c r="NVS29" s="68"/>
      <c r="NVT29" s="112"/>
      <c r="NVU29" s="112"/>
      <c r="NVV29" s="112"/>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376"/>
      <c r="NXQ29" s="377"/>
      <c r="NXR29" s="377"/>
      <c r="NXS29" s="377"/>
      <c r="NXT29" s="377"/>
      <c r="NXU29" s="377"/>
      <c r="NXV29" s="378"/>
      <c r="NXW29" s="68"/>
      <c r="NXX29" s="291"/>
      <c r="NXY29" s="68"/>
      <c r="NXZ29" s="68"/>
      <c r="NYA29" s="68"/>
      <c r="NYB29" s="112"/>
      <c r="NYC29" s="112"/>
      <c r="NYD29" s="112"/>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376"/>
      <c r="NZY29" s="377"/>
      <c r="NZZ29" s="377"/>
      <c r="OAA29" s="377"/>
      <c r="OAB29" s="377"/>
      <c r="OAC29" s="377"/>
      <c r="OAD29" s="378"/>
      <c r="OAE29" s="68"/>
      <c r="OAF29" s="291"/>
      <c r="OAG29" s="68"/>
      <c r="OAH29" s="68"/>
      <c r="OAI29" s="68"/>
      <c r="OAJ29" s="112"/>
      <c r="OAK29" s="112"/>
      <c r="OAL29" s="112"/>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376"/>
      <c r="OCG29" s="377"/>
      <c r="OCH29" s="377"/>
      <c r="OCI29" s="377"/>
      <c r="OCJ29" s="377"/>
      <c r="OCK29" s="377"/>
      <c r="OCL29" s="378"/>
      <c r="OCM29" s="68"/>
      <c r="OCN29" s="291"/>
      <c r="OCO29" s="68"/>
      <c r="OCP29" s="68"/>
      <c r="OCQ29" s="68"/>
      <c r="OCR29" s="112"/>
      <c r="OCS29" s="112"/>
      <c r="OCT29" s="112"/>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376"/>
      <c r="OEO29" s="377"/>
      <c r="OEP29" s="377"/>
      <c r="OEQ29" s="377"/>
      <c r="OER29" s="377"/>
      <c r="OES29" s="377"/>
      <c r="OET29" s="378"/>
      <c r="OEU29" s="68"/>
      <c r="OEV29" s="291"/>
      <c r="OEW29" s="68"/>
      <c r="OEX29" s="68"/>
      <c r="OEY29" s="68"/>
      <c r="OEZ29" s="112"/>
      <c r="OFA29" s="112"/>
      <c r="OFB29" s="112"/>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376"/>
      <c r="OGW29" s="377"/>
      <c r="OGX29" s="377"/>
      <c r="OGY29" s="377"/>
      <c r="OGZ29" s="377"/>
      <c r="OHA29" s="377"/>
      <c r="OHB29" s="378"/>
      <c r="OHC29" s="68"/>
      <c r="OHD29" s="291"/>
      <c r="OHE29" s="68"/>
      <c r="OHF29" s="68"/>
      <c r="OHG29" s="68"/>
      <c r="OHH29" s="112"/>
      <c r="OHI29" s="112"/>
      <c r="OHJ29" s="112"/>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376"/>
      <c r="OJE29" s="377"/>
      <c r="OJF29" s="377"/>
      <c r="OJG29" s="377"/>
      <c r="OJH29" s="377"/>
      <c r="OJI29" s="377"/>
      <c r="OJJ29" s="378"/>
      <c r="OJK29" s="68"/>
      <c r="OJL29" s="291"/>
      <c r="OJM29" s="68"/>
      <c r="OJN29" s="68"/>
      <c r="OJO29" s="68"/>
      <c r="OJP29" s="112"/>
      <c r="OJQ29" s="112"/>
      <c r="OJR29" s="112"/>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376"/>
      <c r="OLM29" s="377"/>
      <c r="OLN29" s="377"/>
      <c r="OLO29" s="377"/>
      <c r="OLP29" s="377"/>
      <c r="OLQ29" s="377"/>
      <c r="OLR29" s="378"/>
      <c r="OLS29" s="68"/>
      <c r="OLT29" s="291"/>
      <c r="OLU29" s="68"/>
      <c r="OLV29" s="68"/>
      <c r="OLW29" s="68"/>
      <c r="OLX29" s="112"/>
      <c r="OLY29" s="112"/>
      <c r="OLZ29" s="112"/>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376"/>
      <c r="ONU29" s="377"/>
      <c r="ONV29" s="377"/>
      <c r="ONW29" s="377"/>
      <c r="ONX29" s="377"/>
      <c r="ONY29" s="377"/>
      <c r="ONZ29" s="378"/>
      <c r="OOA29" s="68"/>
      <c r="OOB29" s="291"/>
      <c r="OOC29" s="68"/>
      <c r="OOD29" s="68"/>
      <c r="OOE29" s="68"/>
      <c r="OOF29" s="112"/>
      <c r="OOG29" s="112"/>
      <c r="OOH29" s="112"/>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376"/>
      <c r="OQC29" s="377"/>
      <c r="OQD29" s="377"/>
      <c r="OQE29" s="377"/>
      <c r="OQF29" s="377"/>
      <c r="OQG29" s="377"/>
      <c r="OQH29" s="378"/>
      <c r="OQI29" s="68"/>
      <c r="OQJ29" s="291"/>
      <c r="OQK29" s="68"/>
      <c r="OQL29" s="68"/>
      <c r="OQM29" s="68"/>
      <c r="OQN29" s="112"/>
      <c r="OQO29" s="112"/>
      <c r="OQP29" s="112"/>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376"/>
      <c r="OSK29" s="377"/>
      <c r="OSL29" s="377"/>
      <c r="OSM29" s="377"/>
      <c r="OSN29" s="377"/>
      <c r="OSO29" s="377"/>
      <c r="OSP29" s="378"/>
      <c r="OSQ29" s="68"/>
      <c r="OSR29" s="291"/>
      <c r="OSS29" s="68"/>
      <c r="OST29" s="68"/>
      <c r="OSU29" s="68"/>
      <c r="OSV29" s="112"/>
      <c r="OSW29" s="112"/>
      <c r="OSX29" s="112"/>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376"/>
      <c r="OUS29" s="377"/>
      <c r="OUT29" s="377"/>
      <c r="OUU29" s="377"/>
      <c r="OUV29" s="377"/>
      <c r="OUW29" s="377"/>
      <c r="OUX29" s="378"/>
      <c r="OUY29" s="68"/>
      <c r="OUZ29" s="291"/>
      <c r="OVA29" s="68"/>
      <c r="OVB29" s="68"/>
      <c r="OVC29" s="68"/>
      <c r="OVD29" s="112"/>
      <c r="OVE29" s="112"/>
      <c r="OVF29" s="112"/>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376"/>
      <c r="OXA29" s="377"/>
      <c r="OXB29" s="377"/>
      <c r="OXC29" s="377"/>
      <c r="OXD29" s="377"/>
      <c r="OXE29" s="377"/>
      <c r="OXF29" s="378"/>
      <c r="OXG29" s="68"/>
      <c r="OXH29" s="291"/>
      <c r="OXI29" s="68"/>
      <c r="OXJ29" s="68"/>
      <c r="OXK29" s="68"/>
      <c r="OXL29" s="112"/>
      <c r="OXM29" s="112"/>
      <c r="OXN29" s="112"/>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376"/>
      <c r="OZI29" s="377"/>
      <c r="OZJ29" s="377"/>
      <c r="OZK29" s="377"/>
      <c r="OZL29" s="377"/>
      <c r="OZM29" s="377"/>
      <c r="OZN29" s="378"/>
      <c r="OZO29" s="68"/>
      <c r="OZP29" s="291"/>
      <c r="OZQ29" s="68"/>
      <c r="OZR29" s="68"/>
      <c r="OZS29" s="68"/>
      <c r="OZT29" s="112"/>
      <c r="OZU29" s="112"/>
      <c r="OZV29" s="112"/>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376"/>
      <c r="PBQ29" s="377"/>
      <c r="PBR29" s="377"/>
      <c r="PBS29" s="377"/>
      <c r="PBT29" s="377"/>
      <c r="PBU29" s="377"/>
      <c r="PBV29" s="378"/>
      <c r="PBW29" s="68"/>
      <c r="PBX29" s="291"/>
      <c r="PBY29" s="68"/>
      <c r="PBZ29" s="68"/>
      <c r="PCA29" s="68"/>
      <c r="PCB29" s="112"/>
      <c r="PCC29" s="112"/>
      <c r="PCD29" s="112"/>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376"/>
      <c r="PDY29" s="377"/>
      <c r="PDZ29" s="377"/>
      <c r="PEA29" s="377"/>
      <c r="PEB29" s="377"/>
      <c r="PEC29" s="377"/>
      <c r="PED29" s="378"/>
      <c r="PEE29" s="68"/>
      <c r="PEF29" s="291"/>
      <c r="PEG29" s="68"/>
      <c r="PEH29" s="68"/>
      <c r="PEI29" s="68"/>
      <c r="PEJ29" s="112"/>
      <c r="PEK29" s="112"/>
      <c r="PEL29" s="112"/>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376"/>
      <c r="PGG29" s="377"/>
      <c r="PGH29" s="377"/>
      <c r="PGI29" s="377"/>
      <c r="PGJ29" s="377"/>
      <c r="PGK29" s="377"/>
      <c r="PGL29" s="378"/>
      <c r="PGM29" s="68"/>
      <c r="PGN29" s="291"/>
      <c r="PGO29" s="68"/>
      <c r="PGP29" s="68"/>
      <c r="PGQ29" s="68"/>
      <c r="PGR29" s="112"/>
      <c r="PGS29" s="112"/>
      <c r="PGT29" s="112"/>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376"/>
      <c r="PIO29" s="377"/>
      <c r="PIP29" s="377"/>
      <c r="PIQ29" s="377"/>
      <c r="PIR29" s="377"/>
      <c r="PIS29" s="377"/>
      <c r="PIT29" s="378"/>
      <c r="PIU29" s="68"/>
      <c r="PIV29" s="291"/>
      <c r="PIW29" s="68"/>
      <c r="PIX29" s="68"/>
      <c r="PIY29" s="68"/>
      <c r="PIZ29" s="112"/>
      <c r="PJA29" s="112"/>
      <c r="PJB29" s="112"/>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376"/>
      <c r="PKW29" s="377"/>
      <c r="PKX29" s="377"/>
      <c r="PKY29" s="377"/>
      <c r="PKZ29" s="377"/>
      <c r="PLA29" s="377"/>
      <c r="PLB29" s="378"/>
      <c r="PLC29" s="68"/>
      <c r="PLD29" s="291"/>
      <c r="PLE29" s="68"/>
      <c r="PLF29" s="68"/>
      <c r="PLG29" s="68"/>
      <c r="PLH29" s="112"/>
      <c r="PLI29" s="112"/>
      <c r="PLJ29" s="112"/>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376"/>
      <c r="PNE29" s="377"/>
      <c r="PNF29" s="377"/>
      <c r="PNG29" s="377"/>
      <c r="PNH29" s="377"/>
      <c r="PNI29" s="377"/>
      <c r="PNJ29" s="378"/>
      <c r="PNK29" s="68"/>
      <c r="PNL29" s="291"/>
      <c r="PNM29" s="68"/>
      <c r="PNN29" s="68"/>
      <c r="PNO29" s="68"/>
      <c r="PNP29" s="112"/>
      <c r="PNQ29" s="112"/>
      <c r="PNR29" s="112"/>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376"/>
      <c r="PPM29" s="377"/>
      <c r="PPN29" s="377"/>
      <c r="PPO29" s="377"/>
      <c r="PPP29" s="377"/>
      <c r="PPQ29" s="377"/>
      <c r="PPR29" s="378"/>
      <c r="PPS29" s="68"/>
      <c r="PPT29" s="291"/>
      <c r="PPU29" s="68"/>
      <c r="PPV29" s="68"/>
      <c r="PPW29" s="68"/>
      <c r="PPX29" s="112"/>
      <c r="PPY29" s="112"/>
      <c r="PPZ29" s="112"/>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376"/>
      <c r="PRU29" s="377"/>
      <c r="PRV29" s="377"/>
      <c r="PRW29" s="377"/>
      <c r="PRX29" s="377"/>
      <c r="PRY29" s="377"/>
      <c r="PRZ29" s="378"/>
      <c r="PSA29" s="68"/>
      <c r="PSB29" s="291"/>
      <c r="PSC29" s="68"/>
      <c r="PSD29" s="68"/>
      <c r="PSE29" s="68"/>
      <c r="PSF29" s="112"/>
      <c r="PSG29" s="112"/>
      <c r="PSH29" s="112"/>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376"/>
      <c r="PUC29" s="377"/>
      <c r="PUD29" s="377"/>
      <c r="PUE29" s="377"/>
      <c r="PUF29" s="377"/>
      <c r="PUG29" s="377"/>
      <c r="PUH29" s="378"/>
      <c r="PUI29" s="68"/>
      <c r="PUJ29" s="291"/>
      <c r="PUK29" s="68"/>
      <c r="PUL29" s="68"/>
      <c r="PUM29" s="68"/>
      <c r="PUN29" s="112"/>
      <c r="PUO29" s="112"/>
      <c r="PUP29" s="112"/>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376"/>
      <c r="PWK29" s="377"/>
      <c r="PWL29" s="377"/>
      <c r="PWM29" s="377"/>
      <c r="PWN29" s="377"/>
      <c r="PWO29" s="377"/>
      <c r="PWP29" s="378"/>
      <c r="PWQ29" s="68"/>
      <c r="PWR29" s="291"/>
      <c r="PWS29" s="68"/>
      <c r="PWT29" s="68"/>
      <c r="PWU29" s="68"/>
      <c r="PWV29" s="112"/>
      <c r="PWW29" s="112"/>
      <c r="PWX29" s="112"/>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376"/>
      <c r="PYS29" s="377"/>
      <c r="PYT29" s="377"/>
      <c r="PYU29" s="377"/>
      <c r="PYV29" s="377"/>
      <c r="PYW29" s="377"/>
      <c r="PYX29" s="378"/>
      <c r="PYY29" s="68"/>
      <c r="PYZ29" s="291"/>
      <c r="PZA29" s="68"/>
      <c r="PZB29" s="68"/>
      <c r="PZC29" s="68"/>
      <c r="PZD29" s="112"/>
      <c r="PZE29" s="112"/>
      <c r="PZF29" s="112"/>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376"/>
      <c r="QBA29" s="377"/>
      <c r="QBB29" s="377"/>
      <c r="QBC29" s="377"/>
      <c r="QBD29" s="377"/>
      <c r="QBE29" s="377"/>
      <c r="QBF29" s="378"/>
      <c r="QBG29" s="68"/>
      <c r="QBH29" s="291"/>
      <c r="QBI29" s="68"/>
      <c r="QBJ29" s="68"/>
      <c r="QBK29" s="68"/>
      <c r="QBL29" s="112"/>
      <c r="QBM29" s="112"/>
      <c r="QBN29" s="112"/>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376"/>
      <c r="QDI29" s="377"/>
      <c r="QDJ29" s="377"/>
      <c r="QDK29" s="377"/>
      <c r="QDL29" s="377"/>
      <c r="QDM29" s="377"/>
      <c r="QDN29" s="378"/>
      <c r="QDO29" s="68"/>
      <c r="QDP29" s="291"/>
      <c r="QDQ29" s="68"/>
      <c r="QDR29" s="68"/>
      <c r="QDS29" s="68"/>
      <c r="QDT29" s="112"/>
      <c r="QDU29" s="112"/>
      <c r="QDV29" s="112"/>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376"/>
      <c r="QFQ29" s="377"/>
      <c r="QFR29" s="377"/>
      <c r="QFS29" s="377"/>
      <c r="QFT29" s="377"/>
      <c r="QFU29" s="377"/>
      <c r="QFV29" s="378"/>
      <c r="QFW29" s="68"/>
      <c r="QFX29" s="291"/>
      <c r="QFY29" s="68"/>
      <c r="QFZ29" s="68"/>
      <c r="QGA29" s="68"/>
      <c r="QGB29" s="112"/>
      <c r="QGC29" s="112"/>
      <c r="QGD29" s="112"/>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376"/>
      <c r="QHY29" s="377"/>
      <c r="QHZ29" s="377"/>
      <c r="QIA29" s="377"/>
      <c r="QIB29" s="377"/>
      <c r="QIC29" s="377"/>
      <c r="QID29" s="378"/>
      <c r="QIE29" s="68"/>
      <c r="QIF29" s="291"/>
      <c r="QIG29" s="68"/>
      <c r="QIH29" s="68"/>
      <c r="QII29" s="68"/>
      <c r="QIJ29" s="112"/>
      <c r="QIK29" s="112"/>
      <c r="QIL29" s="112"/>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376"/>
      <c r="QKG29" s="377"/>
      <c r="QKH29" s="377"/>
      <c r="QKI29" s="377"/>
      <c r="QKJ29" s="377"/>
      <c r="QKK29" s="377"/>
      <c r="QKL29" s="378"/>
      <c r="QKM29" s="68"/>
      <c r="QKN29" s="291"/>
      <c r="QKO29" s="68"/>
      <c r="QKP29" s="68"/>
      <c r="QKQ29" s="68"/>
      <c r="QKR29" s="112"/>
      <c r="QKS29" s="112"/>
      <c r="QKT29" s="112"/>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376"/>
      <c r="QMO29" s="377"/>
      <c r="QMP29" s="377"/>
      <c r="QMQ29" s="377"/>
      <c r="QMR29" s="377"/>
      <c r="QMS29" s="377"/>
      <c r="QMT29" s="378"/>
      <c r="QMU29" s="68"/>
      <c r="QMV29" s="291"/>
      <c r="QMW29" s="68"/>
      <c r="QMX29" s="68"/>
      <c r="QMY29" s="68"/>
      <c r="QMZ29" s="112"/>
      <c r="QNA29" s="112"/>
      <c r="QNB29" s="112"/>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376"/>
      <c r="QOW29" s="377"/>
      <c r="QOX29" s="377"/>
      <c r="QOY29" s="377"/>
      <c r="QOZ29" s="377"/>
      <c r="QPA29" s="377"/>
      <c r="QPB29" s="378"/>
      <c r="QPC29" s="68"/>
      <c r="QPD29" s="291"/>
      <c r="QPE29" s="68"/>
      <c r="QPF29" s="68"/>
      <c r="QPG29" s="68"/>
      <c r="QPH29" s="112"/>
      <c r="QPI29" s="112"/>
      <c r="QPJ29" s="112"/>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376"/>
      <c r="QRE29" s="377"/>
      <c r="QRF29" s="377"/>
      <c r="QRG29" s="377"/>
      <c r="QRH29" s="377"/>
      <c r="QRI29" s="377"/>
      <c r="QRJ29" s="378"/>
      <c r="QRK29" s="68"/>
      <c r="QRL29" s="291"/>
      <c r="QRM29" s="68"/>
      <c r="QRN29" s="68"/>
      <c r="QRO29" s="68"/>
      <c r="QRP29" s="112"/>
      <c r="QRQ29" s="112"/>
      <c r="QRR29" s="112"/>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376"/>
      <c r="QTM29" s="377"/>
      <c r="QTN29" s="377"/>
      <c r="QTO29" s="377"/>
      <c r="QTP29" s="377"/>
      <c r="QTQ29" s="377"/>
      <c r="QTR29" s="378"/>
      <c r="QTS29" s="68"/>
      <c r="QTT29" s="291"/>
      <c r="QTU29" s="68"/>
      <c r="QTV29" s="68"/>
      <c r="QTW29" s="68"/>
      <c r="QTX29" s="112"/>
      <c r="QTY29" s="112"/>
      <c r="QTZ29" s="112"/>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376"/>
      <c r="QVU29" s="377"/>
      <c r="QVV29" s="377"/>
      <c r="QVW29" s="377"/>
      <c r="QVX29" s="377"/>
      <c r="QVY29" s="377"/>
      <c r="QVZ29" s="378"/>
      <c r="QWA29" s="68"/>
      <c r="QWB29" s="291"/>
      <c r="QWC29" s="68"/>
      <c r="QWD29" s="68"/>
      <c r="QWE29" s="68"/>
      <c r="QWF29" s="112"/>
      <c r="QWG29" s="112"/>
      <c r="QWH29" s="112"/>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376"/>
      <c r="QYC29" s="377"/>
      <c r="QYD29" s="377"/>
      <c r="QYE29" s="377"/>
      <c r="QYF29" s="377"/>
      <c r="QYG29" s="377"/>
      <c r="QYH29" s="378"/>
      <c r="QYI29" s="68"/>
      <c r="QYJ29" s="291"/>
      <c r="QYK29" s="68"/>
      <c r="QYL29" s="68"/>
      <c r="QYM29" s="68"/>
      <c r="QYN29" s="112"/>
      <c r="QYO29" s="112"/>
      <c r="QYP29" s="112"/>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376"/>
      <c r="RAK29" s="377"/>
      <c r="RAL29" s="377"/>
      <c r="RAM29" s="377"/>
      <c r="RAN29" s="377"/>
      <c r="RAO29" s="377"/>
      <c r="RAP29" s="378"/>
      <c r="RAQ29" s="68"/>
      <c r="RAR29" s="291"/>
      <c r="RAS29" s="68"/>
      <c r="RAT29" s="68"/>
      <c r="RAU29" s="68"/>
      <c r="RAV29" s="112"/>
      <c r="RAW29" s="112"/>
      <c r="RAX29" s="112"/>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376"/>
      <c r="RCS29" s="377"/>
      <c r="RCT29" s="377"/>
      <c r="RCU29" s="377"/>
      <c r="RCV29" s="377"/>
      <c r="RCW29" s="377"/>
      <c r="RCX29" s="378"/>
      <c r="RCY29" s="68"/>
      <c r="RCZ29" s="291"/>
      <c r="RDA29" s="68"/>
      <c r="RDB29" s="68"/>
      <c r="RDC29" s="68"/>
      <c r="RDD29" s="112"/>
      <c r="RDE29" s="112"/>
      <c r="RDF29" s="112"/>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376"/>
      <c r="RFA29" s="377"/>
      <c r="RFB29" s="377"/>
      <c r="RFC29" s="377"/>
      <c r="RFD29" s="377"/>
      <c r="RFE29" s="377"/>
      <c r="RFF29" s="378"/>
      <c r="RFG29" s="68"/>
      <c r="RFH29" s="291"/>
      <c r="RFI29" s="68"/>
      <c r="RFJ29" s="68"/>
      <c r="RFK29" s="68"/>
      <c r="RFL29" s="112"/>
      <c r="RFM29" s="112"/>
      <c r="RFN29" s="112"/>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376"/>
      <c r="RHI29" s="377"/>
      <c r="RHJ29" s="377"/>
      <c r="RHK29" s="377"/>
      <c r="RHL29" s="377"/>
      <c r="RHM29" s="377"/>
      <c r="RHN29" s="378"/>
      <c r="RHO29" s="68"/>
      <c r="RHP29" s="291"/>
      <c r="RHQ29" s="68"/>
      <c r="RHR29" s="68"/>
      <c r="RHS29" s="68"/>
      <c r="RHT29" s="112"/>
      <c r="RHU29" s="112"/>
      <c r="RHV29" s="112"/>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376"/>
      <c r="RJQ29" s="377"/>
      <c r="RJR29" s="377"/>
      <c r="RJS29" s="377"/>
      <c r="RJT29" s="377"/>
      <c r="RJU29" s="377"/>
      <c r="RJV29" s="378"/>
      <c r="RJW29" s="68"/>
      <c r="RJX29" s="291"/>
      <c r="RJY29" s="68"/>
      <c r="RJZ29" s="68"/>
      <c r="RKA29" s="68"/>
      <c r="RKB29" s="112"/>
      <c r="RKC29" s="112"/>
      <c r="RKD29" s="112"/>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376"/>
      <c r="RLY29" s="377"/>
      <c r="RLZ29" s="377"/>
      <c r="RMA29" s="377"/>
      <c r="RMB29" s="377"/>
      <c r="RMC29" s="377"/>
      <c r="RMD29" s="378"/>
      <c r="RME29" s="68"/>
      <c r="RMF29" s="291"/>
      <c r="RMG29" s="68"/>
      <c r="RMH29" s="68"/>
      <c r="RMI29" s="68"/>
      <c r="RMJ29" s="112"/>
      <c r="RMK29" s="112"/>
      <c r="RML29" s="112"/>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376"/>
      <c r="ROG29" s="377"/>
      <c r="ROH29" s="377"/>
      <c r="ROI29" s="377"/>
      <c r="ROJ29" s="377"/>
      <c r="ROK29" s="377"/>
      <c r="ROL29" s="378"/>
      <c r="ROM29" s="68"/>
      <c r="RON29" s="291"/>
      <c r="ROO29" s="68"/>
      <c r="ROP29" s="68"/>
      <c r="ROQ29" s="68"/>
      <c r="ROR29" s="112"/>
      <c r="ROS29" s="112"/>
      <c r="ROT29" s="112"/>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376"/>
      <c r="RQO29" s="377"/>
      <c r="RQP29" s="377"/>
      <c r="RQQ29" s="377"/>
      <c r="RQR29" s="377"/>
      <c r="RQS29" s="377"/>
      <c r="RQT29" s="378"/>
      <c r="RQU29" s="68"/>
      <c r="RQV29" s="291"/>
      <c r="RQW29" s="68"/>
      <c r="RQX29" s="68"/>
      <c r="RQY29" s="68"/>
      <c r="RQZ29" s="112"/>
      <c r="RRA29" s="112"/>
      <c r="RRB29" s="112"/>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376"/>
      <c r="RSW29" s="377"/>
      <c r="RSX29" s="377"/>
      <c r="RSY29" s="377"/>
      <c r="RSZ29" s="377"/>
      <c r="RTA29" s="377"/>
      <c r="RTB29" s="378"/>
      <c r="RTC29" s="68"/>
      <c r="RTD29" s="291"/>
      <c r="RTE29" s="68"/>
      <c r="RTF29" s="68"/>
      <c r="RTG29" s="68"/>
      <c r="RTH29" s="112"/>
      <c r="RTI29" s="112"/>
      <c r="RTJ29" s="112"/>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376"/>
      <c r="RVE29" s="377"/>
      <c r="RVF29" s="377"/>
      <c r="RVG29" s="377"/>
      <c r="RVH29" s="377"/>
      <c r="RVI29" s="377"/>
      <c r="RVJ29" s="378"/>
      <c r="RVK29" s="68"/>
      <c r="RVL29" s="291"/>
      <c r="RVM29" s="68"/>
      <c r="RVN29" s="68"/>
      <c r="RVO29" s="68"/>
      <c r="RVP29" s="112"/>
      <c r="RVQ29" s="112"/>
      <c r="RVR29" s="112"/>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376"/>
      <c r="RXM29" s="377"/>
      <c r="RXN29" s="377"/>
      <c r="RXO29" s="377"/>
      <c r="RXP29" s="377"/>
      <c r="RXQ29" s="377"/>
      <c r="RXR29" s="378"/>
      <c r="RXS29" s="68"/>
      <c r="RXT29" s="291"/>
      <c r="RXU29" s="68"/>
      <c r="RXV29" s="68"/>
      <c r="RXW29" s="68"/>
      <c r="RXX29" s="112"/>
      <c r="RXY29" s="112"/>
      <c r="RXZ29" s="112"/>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376"/>
      <c r="RZU29" s="377"/>
      <c r="RZV29" s="377"/>
      <c r="RZW29" s="377"/>
      <c r="RZX29" s="377"/>
      <c r="RZY29" s="377"/>
      <c r="RZZ29" s="378"/>
      <c r="SAA29" s="68"/>
      <c r="SAB29" s="291"/>
      <c r="SAC29" s="68"/>
      <c r="SAD29" s="68"/>
      <c r="SAE29" s="68"/>
      <c r="SAF29" s="112"/>
      <c r="SAG29" s="112"/>
      <c r="SAH29" s="112"/>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376"/>
      <c r="SCC29" s="377"/>
      <c r="SCD29" s="377"/>
      <c r="SCE29" s="377"/>
      <c r="SCF29" s="377"/>
      <c r="SCG29" s="377"/>
      <c r="SCH29" s="378"/>
      <c r="SCI29" s="68"/>
      <c r="SCJ29" s="291"/>
      <c r="SCK29" s="68"/>
      <c r="SCL29" s="68"/>
      <c r="SCM29" s="68"/>
      <c r="SCN29" s="112"/>
      <c r="SCO29" s="112"/>
      <c r="SCP29" s="112"/>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376"/>
      <c r="SEK29" s="377"/>
      <c r="SEL29" s="377"/>
      <c r="SEM29" s="377"/>
      <c r="SEN29" s="377"/>
      <c r="SEO29" s="377"/>
      <c r="SEP29" s="378"/>
      <c r="SEQ29" s="68"/>
      <c r="SER29" s="291"/>
      <c r="SES29" s="68"/>
      <c r="SET29" s="68"/>
      <c r="SEU29" s="68"/>
      <c r="SEV29" s="112"/>
      <c r="SEW29" s="112"/>
      <c r="SEX29" s="112"/>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376"/>
      <c r="SGS29" s="377"/>
      <c r="SGT29" s="377"/>
      <c r="SGU29" s="377"/>
      <c r="SGV29" s="377"/>
      <c r="SGW29" s="377"/>
      <c r="SGX29" s="378"/>
      <c r="SGY29" s="68"/>
      <c r="SGZ29" s="291"/>
      <c r="SHA29" s="68"/>
      <c r="SHB29" s="68"/>
      <c r="SHC29" s="68"/>
      <c r="SHD29" s="112"/>
      <c r="SHE29" s="112"/>
      <c r="SHF29" s="112"/>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376"/>
      <c r="SJA29" s="377"/>
      <c r="SJB29" s="377"/>
      <c r="SJC29" s="377"/>
      <c r="SJD29" s="377"/>
      <c r="SJE29" s="377"/>
      <c r="SJF29" s="378"/>
      <c r="SJG29" s="68"/>
      <c r="SJH29" s="291"/>
      <c r="SJI29" s="68"/>
      <c r="SJJ29" s="68"/>
      <c r="SJK29" s="68"/>
      <c r="SJL29" s="112"/>
      <c r="SJM29" s="112"/>
      <c r="SJN29" s="112"/>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376"/>
      <c r="SLI29" s="377"/>
      <c r="SLJ29" s="377"/>
      <c r="SLK29" s="377"/>
      <c r="SLL29" s="377"/>
      <c r="SLM29" s="377"/>
      <c r="SLN29" s="378"/>
      <c r="SLO29" s="68"/>
      <c r="SLP29" s="291"/>
      <c r="SLQ29" s="68"/>
      <c r="SLR29" s="68"/>
      <c r="SLS29" s="68"/>
      <c r="SLT29" s="112"/>
      <c r="SLU29" s="112"/>
      <c r="SLV29" s="112"/>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376"/>
      <c r="SNQ29" s="377"/>
      <c r="SNR29" s="377"/>
      <c r="SNS29" s="377"/>
      <c r="SNT29" s="377"/>
      <c r="SNU29" s="377"/>
      <c r="SNV29" s="378"/>
      <c r="SNW29" s="68"/>
      <c r="SNX29" s="291"/>
      <c r="SNY29" s="68"/>
      <c r="SNZ29" s="68"/>
      <c r="SOA29" s="68"/>
      <c r="SOB29" s="112"/>
      <c r="SOC29" s="112"/>
      <c r="SOD29" s="112"/>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376"/>
      <c r="SPY29" s="377"/>
      <c r="SPZ29" s="377"/>
      <c r="SQA29" s="377"/>
      <c r="SQB29" s="377"/>
      <c r="SQC29" s="377"/>
      <c r="SQD29" s="378"/>
      <c r="SQE29" s="68"/>
      <c r="SQF29" s="291"/>
      <c r="SQG29" s="68"/>
      <c r="SQH29" s="68"/>
      <c r="SQI29" s="68"/>
      <c r="SQJ29" s="112"/>
      <c r="SQK29" s="112"/>
      <c r="SQL29" s="112"/>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376"/>
      <c r="SSG29" s="377"/>
      <c r="SSH29" s="377"/>
      <c r="SSI29" s="377"/>
      <c r="SSJ29" s="377"/>
      <c r="SSK29" s="377"/>
      <c r="SSL29" s="378"/>
      <c r="SSM29" s="68"/>
      <c r="SSN29" s="291"/>
      <c r="SSO29" s="68"/>
      <c r="SSP29" s="68"/>
      <c r="SSQ29" s="68"/>
      <c r="SSR29" s="112"/>
      <c r="SSS29" s="112"/>
      <c r="SST29" s="112"/>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376"/>
      <c r="SUO29" s="377"/>
      <c r="SUP29" s="377"/>
      <c r="SUQ29" s="377"/>
      <c r="SUR29" s="377"/>
      <c r="SUS29" s="377"/>
      <c r="SUT29" s="378"/>
      <c r="SUU29" s="68"/>
      <c r="SUV29" s="291"/>
      <c r="SUW29" s="68"/>
      <c r="SUX29" s="68"/>
      <c r="SUY29" s="68"/>
      <c r="SUZ29" s="112"/>
      <c r="SVA29" s="112"/>
      <c r="SVB29" s="112"/>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376"/>
      <c r="SWW29" s="377"/>
      <c r="SWX29" s="377"/>
      <c r="SWY29" s="377"/>
      <c r="SWZ29" s="377"/>
      <c r="SXA29" s="377"/>
      <c r="SXB29" s="378"/>
      <c r="SXC29" s="68"/>
      <c r="SXD29" s="291"/>
      <c r="SXE29" s="68"/>
      <c r="SXF29" s="68"/>
      <c r="SXG29" s="68"/>
      <c r="SXH29" s="112"/>
      <c r="SXI29" s="112"/>
      <c r="SXJ29" s="112"/>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376"/>
      <c r="SZE29" s="377"/>
      <c r="SZF29" s="377"/>
      <c r="SZG29" s="377"/>
      <c r="SZH29" s="377"/>
      <c r="SZI29" s="377"/>
      <c r="SZJ29" s="378"/>
      <c r="SZK29" s="68"/>
      <c r="SZL29" s="291"/>
      <c r="SZM29" s="68"/>
      <c r="SZN29" s="68"/>
      <c r="SZO29" s="68"/>
      <c r="SZP29" s="112"/>
      <c r="SZQ29" s="112"/>
      <c r="SZR29" s="112"/>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376"/>
      <c r="TBM29" s="377"/>
      <c r="TBN29" s="377"/>
      <c r="TBO29" s="377"/>
      <c r="TBP29" s="377"/>
      <c r="TBQ29" s="377"/>
      <c r="TBR29" s="378"/>
      <c r="TBS29" s="68"/>
      <c r="TBT29" s="291"/>
      <c r="TBU29" s="68"/>
      <c r="TBV29" s="68"/>
      <c r="TBW29" s="68"/>
      <c r="TBX29" s="112"/>
      <c r="TBY29" s="112"/>
      <c r="TBZ29" s="112"/>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376"/>
      <c r="TDU29" s="377"/>
      <c r="TDV29" s="377"/>
      <c r="TDW29" s="377"/>
      <c r="TDX29" s="377"/>
      <c r="TDY29" s="377"/>
      <c r="TDZ29" s="378"/>
      <c r="TEA29" s="68"/>
      <c r="TEB29" s="291"/>
      <c r="TEC29" s="68"/>
      <c r="TED29" s="68"/>
      <c r="TEE29" s="68"/>
      <c r="TEF29" s="112"/>
      <c r="TEG29" s="112"/>
      <c r="TEH29" s="112"/>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376"/>
      <c r="TGC29" s="377"/>
      <c r="TGD29" s="377"/>
      <c r="TGE29" s="377"/>
      <c r="TGF29" s="377"/>
      <c r="TGG29" s="377"/>
      <c r="TGH29" s="378"/>
      <c r="TGI29" s="68"/>
      <c r="TGJ29" s="291"/>
      <c r="TGK29" s="68"/>
      <c r="TGL29" s="68"/>
      <c r="TGM29" s="68"/>
      <c r="TGN29" s="112"/>
      <c r="TGO29" s="112"/>
      <c r="TGP29" s="112"/>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376"/>
      <c r="TIK29" s="377"/>
      <c r="TIL29" s="377"/>
      <c r="TIM29" s="377"/>
      <c r="TIN29" s="377"/>
      <c r="TIO29" s="377"/>
      <c r="TIP29" s="378"/>
      <c r="TIQ29" s="68"/>
      <c r="TIR29" s="291"/>
      <c r="TIS29" s="68"/>
      <c r="TIT29" s="68"/>
      <c r="TIU29" s="68"/>
      <c r="TIV29" s="112"/>
      <c r="TIW29" s="112"/>
      <c r="TIX29" s="112"/>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376"/>
      <c r="TKS29" s="377"/>
      <c r="TKT29" s="377"/>
      <c r="TKU29" s="377"/>
      <c r="TKV29" s="377"/>
      <c r="TKW29" s="377"/>
      <c r="TKX29" s="378"/>
      <c r="TKY29" s="68"/>
      <c r="TKZ29" s="291"/>
      <c r="TLA29" s="68"/>
      <c r="TLB29" s="68"/>
      <c r="TLC29" s="68"/>
      <c r="TLD29" s="112"/>
      <c r="TLE29" s="112"/>
      <c r="TLF29" s="112"/>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376"/>
      <c r="TNA29" s="377"/>
      <c r="TNB29" s="377"/>
      <c r="TNC29" s="377"/>
      <c r="TND29" s="377"/>
      <c r="TNE29" s="377"/>
      <c r="TNF29" s="378"/>
      <c r="TNG29" s="68"/>
      <c r="TNH29" s="291"/>
      <c r="TNI29" s="68"/>
      <c r="TNJ29" s="68"/>
      <c r="TNK29" s="68"/>
      <c r="TNL29" s="112"/>
      <c r="TNM29" s="112"/>
      <c r="TNN29" s="112"/>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376"/>
      <c r="TPI29" s="377"/>
      <c r="TPJ29" s="377"/>
      <c r="TPK29" s="377"/>
      <c r="TPL29" s="377"/>
      <c r="TPM29" s="377"/>
      <c r="TPN29" s="378"/>
      <c r="TPO29" s="68"/>
      <c r="TPP29" s="291"/>
      <c r="TPQ29" s="68"/>
      <c r="TPR29" s="68"/>
      <c r="TPS29" s="68"/>
      <c r="TPT29" s="112"/>
      <c r="TPU29" s="112"/>
      <c r="TPV29" s="112"/>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376"/>
      <c r="TRQ29" s="377"/>
      <c r="TRR29" s="377"/>
      <c r="TRS29" s="377"/>
      <c r="TRT29" s="377"/>
      <c r="TRU29" s="377"/>
      <c r="TRV29" s="378"/>
      <c r="TRW29" s="68"/>
      <c r="TRX29" s="291"/>
      <c r="TRY29" s="68"/>
      <c r="TRZ29" s="68"/>
      <c r="TSA29" s="68"/>
      <c r="TSB29" s="112"/>
      <c r="TSC29" s="112"/>
      <c r="TSD29" s="112"/>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376"/>
      <c r="TTY29" s="377"/>
      <c r="TTZ29" s="377"/>
      <c r="TUA29" s="377"/>
      <c r="TUB29" s="377"/>
      <c r="TUC29" s="377"/>
      <c r="TUD29" s="378"/>
      <c r="TUE29" s="68"/>
      <c r="TUF29" s="291"/>
      <c r="TUG29" s="68"/>
      <c r="TUH29" s="68"/>
      <c r="TUI29" s="68"/>
      <c r="TUJ29" s="112"/>
      <c r="TUK29" s="112"/>
      <c r="TUL29" s="112"/>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376"/>
      <c r="TWG29" s="377"/>
      <c r="TWH29" s="377"/>
      <c r="TWI29" s="377"/>
      <c r="TWJ29" s="377"/>
      <c r="TWK29" s="377"/>
      <c r="TWL29" s="378"/>
      <c r="TWM29" s="68"/>
      <c r="TWN29" s="291"/>
      <c r="TWO29" s="68"/>
      <c r="TWP29" s="68"/>
      <c r="TWQ29" s="68"/>
      <c r="TWR29" s="112"/>
      <c r="TWS29" s="112"/>
      <c r="TWT29" s="112"/>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376"/>
      <c r="TYO29" s="377"/>
      <c r="TYP29" s="377"/>
      <c r="TYQ29" s="377"/>
      <c r="TYR29" s="377"/>
      <c r="TYS29" s="377"/>
      <c r="TYT29" s="378"/>
      <c r="TYU29" s="68"/>
      <c r="TYV29" s="291"/>
      <c r="TYW29" s="68"/>
      <c r="TYX29" s="68"/>
      <c r="TYY29" s="68"/>
      <c r="TYZ29" s="112"/>
      <c r="TZA29" s="112"/>
      <c r="TZB29" s="112"/>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376"/>
      <c r="UAW29" s="377"/>
      <c r="UAX29" s="377"/>
      <c r="UAY29" s="377"/>
      <c r="UAZ29" s="377"/>
      <c r="UBA29" s="377"/>
      <c r="UBB29" s="378"/>
      <c r="UBC29" s="68"/>
      <c r="UBD29" s="291"/>
      <c r="UBE29" s="68"/>
      <c r="UBF29" s="68"/>
      <c r="UBG29" s="68"/>
      <c r="UBH29" s="112"/>
      <c r="UBI29" s="112"/>
      <c r="UBJ29" s="112"/>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376"/>
      <c r="UDE29" s="377"/>
      <c r="UDF29" s="377"/>
      <c r="UDG29" s="377"/>
      <c r="UDH29" s="377"/>
      <c r="UDI29" s="377"/>
      <c r="UDJ29" s="378"/>
      <c r="UDK29" s="68"/>
      <c r="UDL29" s="291"/>
      <c r="UDM29" s="68"/>
      <c r="UDN29" s="68"/>
      <c r="UDO29" s="68"/>
      <c r="UDP29" s="112"/>
      <c r="UDQ29" s="112"/>
      <c r="UDR29" s="112"/>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376"/>
      <c r="UFM29" s="377"/>
      <c r="UFN29" s="377"/>
      <c r="UFO29" s="377"/>
      <c r="UFP29" s="377"/>
      <c r="UFQ29" s="377"/>
      <c r="UFR29" s="378"/>
      <c r="UFS29" s="68"/>
      <c r="UFT29" s="291"/>
      <c r="UFU29" s="68"/>
      <c r="UFV29" s="68"/>
      <c r="UFW29" s="68"/>
      <c r="UFX29" s="112"/>
      <c r="UFY29" s="112"/>
      <c r="UFZ29" s="112"/>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376"/>
      <c r="UHU29" s="377"/>
      <c r="UHV29" s="377"/>
      <c r="UHW29" s="377"/>
      <c r="UHX29" s="377"/>
      <c r="UHY29" s="377"/>
      <c r="UHZ29" s="378"/>
      <c r="UIA29" s="68"/>
      <c r="UIB29" s="291"/>
      <c r="UIC29" s="68"/>
      <c r="UID29" s="68"/>
      <c r="UIE29" s="68"/>
      <c r="UIF29" s="112"/>
      <c r="UIG29" s="112"/>
      <c r="UIH29" s="112"/>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376"/>
      <c r="UKC29" s="377"/>
      <c r="UKD29" s="377"/>
      <c r="UKE29" s="377"/>
      <c r="UKF29" s="377"/>
      <c r="UKG29" s="377"/>
      <c r="UKH29" s="378"/>
      <c r="UKI29" s="68"/>
      <c r="UKJ29" s="291"/>
      <c r="UKK29" s="68"/>
      <c r="UKL29" s="68"/>
      <c r="UKM29" s="68"/>
      <c r="UKN29" s="112"/>
      <c r="UKO29" s="112"/>
      <c r="UKP29" s="112"/>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376"/>
      <c r="UMK29" s="377"/>
      <c r="UML29" s="377"/>
      <c r="UMM29" s="377"/>
      <c r="UMN29" s="377"/>
      <c r="UMO29" s="377"/>
      <c r="UMP29" s="378"/>
      <c r="UMQ29" s="68"/>
      <c r="UMR29" s="291"/>
      <c r="UMS29" s="68"/>
      <c r="UMT29" s="68"/>
      <c r="UMU29" s="68"/>
      <c r="UMV29" s="112"/>
      <c r="UMW29" s="112"/>
      <c r="UMX29" s="112"/>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376"/>
      <c r="UOS29" s="377"/>
      <c r="UOT29" s="377"/>
      <c r="UOU29" s="377"/>
      <c r="UOV29" s="377"/>
      <c r="UOW29" s="377"/>
      <c r="UOX29" s="378"/>
      <c r="UOY29" s="68"/>
      <c r="UOZ29" s="291"/>
      <c r="UPA29" s="68"/>
      <c r="UPB29" s="68"/>
      <c r="UPC29" s="68"/>
      <c r="UPD29" s="112"/>
      <c r="UPE29" s="112"/>
      <c r="UPF29" s="112"/>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376"/>
      <c r="URA29" s="377"/>
      <c r="URB29" s="377"/>
      <c r="URC29" s="377"/>
      <c r="URD29" s="377"/>
      <c r="URE29" s="377"/>
      <c r="URF29" s="378"/>
      <c r="URG29" s="68"/>
      <c r="URH29" s="291"/>
      <c r="URI29" s="68"/>
      <c r="URJ29" s="68"/>
      <c r="URK29" s="68"/>
      <c r="URL29" s="112"/>
      <c r="URM29" s="112"/>
      <c r="URN29" s="112"/>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376"/>
      <c r="UTI29" s="377"/>
      <c r="UTJ29" s="377"/>
      <c r="UTK29" s="377"/>
      <c r="UTL29" s="377"/>
      <c r="UTM29" s="377"/>
      <c r="UTN29" s="378"/>
      <c r="UTO29" s="68"/>
      <c r="UTP29" s="291"/>
      <c r="UTQ29" s="68"/>
      <c r="UTR29" s="68"/>
      <c r="UTS29" s="68"/>
      <c r="UTT29" s="112"/>
      <c r="UTU29" s="112"/>
      <c r="UTV29" s="112"/>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376"/>
      <c r="UVQ29" s="377"/>
      <c r="UVR29" s="377"/>
      <c r="UVS29" s="377"/>
      <c r="UVT29" s="377"/>
      <c r="UVU29" s="377"/>
      <c r="UVV29" s="378"/>
      <c r="UVW29" s="68"/>
      <c r="UVX29" s="291"/>
      <c r="UVY29" s="68"/>
      <c r="UVZ29" s="68"/>
      <c r="UWA29" s="68"/>
      <c r="UWB29" s="112"/>
      <c r="UWC29" s="112"/>
      <c r="UWD29" s="112"/>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376"/>
      <c r="UXY29" s="377"/>
      <c r="UXZ29" s="377"/>
      <c r="UYA29" s="377"/>
      <c r="UYB29" s="377"/>
      <c r="UYC29" s="377"/>
      <c r="UYD29" s="378"/>
      <c r="UYE29" s="68"/>
      <c r="UYF29" s="291"/>
      <c r="UYG29" s="68"/>
      <c r="UYH29" s="68"/>
      <c r="UYI29" s="68"/>
      <c r="UYJ29" s="112"/>
      <c r="UYK29" s="112"/>
      <c r="UYL29" s="112"/>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376"/>
      <c r="VAG29" s="377"/>
      <c r="VAH29" s="377"/>
      <c r="VAI29" s="377"/>
      <c r="VAJ29" s="377"/>
      <c r="VAK29" s="377"/>
      <c r="VAL29" s="378"/>
      <c r="VAM29" s="68"/>
      <c r="VAN29" s="291"/>
      <c r="VAO29" s="68"/>
      <c r="VAP29" s="68"/>
      <c r="VAQ29" s="68"/>
      <c r="VAR29" s="112"/>
      <c r="VAS29" s="112"/>
      <c r="VAT29" s="112"/>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376"/>
      <c r="VCO29" s="377"/>
      <c r="VCP29" s="377"/>
      <c r="VCQ29" s="377"/>
      <c r="VCR29" s="377"/>
      <c r="VCS29" s="377"/>
      <c r="VCT29" s="378"/>
      <c r="VCU29" s="68"/>
      <c r="VCV29" s="291"/>
      <c r="VCW29" s="68"/>
      <c r="VCX29" s="68"/>
      <c r="VCY29" s="68"/>
      <c r="VCZ29" s="112"/>
      <c r="VDA29" s="112"/>
      <c r="VDB29" s="112"/>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376"/>
      <c r="VEW29" s="377"/>
      <c r="VEX29" s="377"/>
      <c r="VEY29" s="377"/>
      <c r="VEZ29" s="377"/>
      <c r="VFA29" s="377"/>
      <c r="VFB29" s="378"/>
      <c r="VFC29" s="68"/>
      <c r="VFD29" s="291"/>
      <c r="VFE29" s="68"/>
      <c r="VFF29" s="68"/>
      <c r="VFG29" s="68"/>
      <c r="VFH29" s="112"/>
      <c r="VFI29" s="112"/>
      <c r="VFJ29" s="112"/>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376"/>
      <c r="VHE29" s="377"/>
      <c r="VHF29" s="377"/>
      <c r="VHG29" s="377"/>
      <c r="VHH29" s="377"/>
      <c r="VHI29" s="377"/>
      <c r="VHJ29" s="378"/>
      <c r="VHK29" s="68"/>
      <c r="VHL29" s="291"/>
      <c r="VHM29" s="68"/>
      <c r="VHN29" s="68"/>
      <c r="VHO29" s="68"/>
      <c r="VHP29" s="112"/>
      <c r="VHQ29" s="112"/>
      <c r="VHR29" s="112"/>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376"/>
      <c r="VJM29" s="377"/>
      <c r="VJN29" s="377"/>
      <c r="VJO29" s="377"/>
      <c r="VJP29" s="377"/>
      <c r="VJQ29" s="377"/>
      <c r="VJR29" s="378"/>
      <c r="VJS29" s="68"/>
      <c r="VJT29" s="291"/>
      <c r="VJU29" s="68"/>
      <c r="VJV29" s="68"/>
      <c r="VJW29" s="68"/>
      <c r="VJX29" s="112"/>
      <c r="VJY29" s="112"/>
      <c r="VJZ29" s="112"/>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376"/>
      <c r="VLU29" s="377"/>
      <c r="VLV29" s="377"/>
      <c r="VLW29" s="377"/>
      <c r="VLX29" s="377"/>
      <c r="VLY29" s="377"/>
      <c r="VLZ29" s="378"/>
      <c r="VMA29" s="68"/>
      <c r="VMB29" s="291"/>
      <c r="VMC29" s="68"/>
      <c r="VMD29" s="68"/>
      <c r="VME29" s="68"/>
      <c r="VMF29" s="112"/>
      <c r="VMG29" s="112"/>
      <c r="VMH29" s="112"/>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376"/>
      <c r="VOC29" s="377"/>
      <c r="VOD29" s="377"/>
      <c r="VOE29" s="377"/>
      <c r="VOF29" s="377"/>
      <c r="VOG29" s="377"/>
      <c r="VOH29" s="378"/>
      <c r="VOI29" s="68"/>
      <c r="VOJ29" s="291"/>
      <c r="VOK29" s="68"/>
      <c r="VOL29" s="68"/>
      <c r="VOM29" s="68"/>
      <c r="VON29" s="112"/>
      <c r="VOO29" s="112"/>
      <c r="VOP29" s="112"/>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376"/>
      <c r="VQK29" s="377"/>
      <c r="VQL29" s="377"/>
      <c r="VQM29" s="377"/>
      <c r="VQN29" s="377"/>
      <c r="VQO29" s="377"/>
      <c r="VQP29" s="378"/>
      <c r="VQQ29" s="68"/>
      <c r="VQR29" s="291"/>
      <c r="VQS29" s="68"/>
      <c r="VQT29" s="68"/>
      <c r="VQU29" s="68"/>
      <c r="VQV29" s="112"/>
      <c r="VQW29" s="112"/>
      <c r="VQX29" s="112"/>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376"/>
      <c r="VSS29" s="377"/>
      <c r="VST29" s="377"/>
      <c r="VSU29" s="377"/>
      <c r="VSV29" s="377"/>
      <c r="VSW29" s="377"/>
      <c r="VSX29" s="378"/>
      <c r="VSY29" s="68"/>
      <c r="VSZ29" s="291"/>
      <c r="VTA29" s="68"/>
      <c r="VTB29" s="68"/>
      <c r="VTC29" s="68"/>
      <c r="VTD29" s="112"/>
      <c r="VTE29" s="112"/>
      <c r="VTF29" s="112"/>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376"/>
      <c r="VVA29" s="377"/>
      <c r="VVB29" s="377"/>
      <c r="VVC29" s="377"/>
      <c r="VVD29" s="377"/>
      <c r="VVE29" s="377"/>
      <c r="VVF29" s="378"/>
      <c r="VVG29" s="68"/>
      <c r="VVH29" s="291"/>
      <c r="VVI29" s="68"/>
      <c r="VVJ29" s="68"/>
      <c r="VVK29" s="68"/>
      <c r="VVL29" s="112"/>
      <c r="VVM29" s="112"/>
      <c r="VVN29" s="112"/>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376"/>
      <c r="VXI29" s="377"/>
      <c r="VXJ29" s="377"/>
      <c r="VXK29" s="377"/>
      <c r="VXL29" s="377"/>
      <c r="VXM29" s="377"/>
      <c r="VXN29" s="378"/>
      <c r="VXO29" s="68"/>
      <c r="VXP29" s="291"/>
      <c r="VXQ29" s="68"/>
      <c r="VXR29" s="68"/>
      <c r="VXS29" s="68"/>
      <c r="VXT29" s="112"/>
      <c r="VXU29" s="112"/>
      <c r="VXV29" s="112"/>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376"/>
      <c r="VZQ29" s="377"/>
      <c r="VZR29" s="377"/>
      <c r="VZS29" s="377"/>
      <c r="VZT29" s="377"/>
      <c r="VZU29" s="377"/>
      <c r="VZV29" s="378"/>
      <c r="VZW29" s="68"/>
      <c r="VZX29" s="291"/>
      <c r="VZY29" s="68"/>
      <c r="VZZ29" s="68"/>
      <c r="WAA29" s="68"/>
      <c r="WAB29" s="112"/>
      <c r="WAC29" s="112"/>
      <c r="WAD29" s="112"/>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376"/>
      <c r="WBY29" s="377"/>
      <c r="WBZ29" s="377"/>
      <c r="WCA29" s="377"/>
      <c r="WCB29" s="377"/>
      <c r="WCC29" s="377"/>
      <c r="WCD29" s="378"/>
      <c r="WCE29" s="68"/>
      <c r="WCF29" s="291"/>
      <c r="WCG29" s="68"/>
      <c r="WCH29" s="68"/>
      <c r="WCI29" s="68"/>
      <c r="WCJ29" s="112"/>
      <c r="WCK29" s="112"/>
      <c r="WCL29" s="112"/>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376"/>
      <c r="WEG29" s="377"/>
      <c r="WEH29" s="377"/>
      <c r="WEI29" s="377"/>
      <c r="WEJ29" s="377"/>
      <c r="WEK29" s="377"/>
      <c r="WEL29" s="378"/>
      <c r="WEM29" s="68"/>
      <c r="WEN29" s="291"/>
      <c r="WEO29" s="68"/>
      <c r="WEP29" s="68"/>
      <c r="WEQ29" s="68"/>
      <c r="WER29" s="112"/>
      <c r="WES29" s="112"/>
      <c r="WET29" s="112"/>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376"/>
      <c r="WGO29" s="377"/>
      <c r="WGP29" s="377"/>
      <c r="WGQ29" s="377"/>
      <c r="WGR29" s="377"/>
      <c r="WGS29" s="377"/>
      <c r="WGT29" s="378"/>
      <c r="WGU29" s="68"/>
      <c r="WGV29" s="291"/>
      <c r="WGW29" s="68"/>
      <c r="WGX29" s="68"/>
      <c r="WGY29" s="68"/>
      <c r="WGZ29" s="112"/>
      <c r="WHA29" s="112"/>
      <c r="WHB29" s="112"/>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376"/>
      <c r="WIW29" s="377"/>
      <c r="WIX29" s="377"/>
      <c r="WIY29" s="377"/>
      <c r="WIZ29" s="377"/>
      <c r="WJA29" s="377"/>
      <c r="WJB29" s="378"/>
      <c r="WJC29" s="68"/>
      <c r="WJD29" s="291"/>
      <c r="WJE29" s="68"/>
      <c r="WJF29" s="68"/>
      <c r="WJG29" s="68"/>
      <c r="WJH29" s="112"/>
      <c r="WJI29" s="112"/>
      <c r="WJJ29" s="112"/>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376"/>
      <c r="WLE29" s="377"/>
      <c r="WLF29" s="377"/>
      <c r="WLG29" s="377"/>
      <c r="WLH29" s="377"/>
      <c r="WLI29" s="377"/>
      <c r="WLJ29" s="378"/>
      <c r="WLK29" s="68"/>
      <c r="WLL29" s="291"/>
      <c r="WLM29" s="68"/>
      <c r="WLN29" s="68"/>
      <c r="WLO29" s="68"/>
      <c r="WLP29" s="112"/>
      <c r="WLQ29" s="112"/>
      <c r="WLR29" s="112"/>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376"/>
      <c r="WNM29" s="377"/>
      <c r="WNN29" s="377"/>
      <c r="WNO29" s="377"/>
      <c r="WNP29" s="377"/>
      <c r="WNQ29" s="377"/>
      <c r="WNR29" s="378"/>
      <c r="WNS29" s="68"/>
      <c r="WNT29" s="291"/>
      <c r="WNU29" s="68"/>
      <c r="WNV29" s="68"/>
      <c r="WNW29" s="68"/>
      <c r="WNX29" s="112"/>
      <c r="WNY29" s="112"/>
      <c r="WNZ29" s="112"/>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376"/>
      <c r="WPU29" s="377"/>
      <c r="WPV29" s="377"/>
      <c r="WPW29" s="377"/>
      <c r="WPX29" s="377"/>
      <c r="WPY29" s="377"/>
      <c r="WPZ29" s="378"/>
      <c r="WQA29" s="68"/>
      <c r="WQB29" s="291"/>
      <c r="WQC29" s="68"/>
      <c r="WQD29" s="68"/>
      <c r="WQE29" s="68"/>
      <c r="WQF29" s="112"/>
      <c r="WQG29" s="112"/>
      <c r="WQH29" s="112"/>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376"/>
      <c r="WSC29" s="377"/>
      <c r="WSD29" s="377"/>
      <c r="WSE29" s="377"/>
      <c r="WSF29" s="377"/>
      <c r="WSG29" s="377"/>
      <c r="WSH29" s="378"/>
      <c r="WSI29" s="68"/>
      <c r="WSJ29" s="291"/>
      <c r="WSK29" s="68"/>
      <c r="WSL29" s="68"/>
      <c r="WSM29" s="68"/>
      <c r="WSN29" s="112"/>
      <c r="WSO29" s="112"/>
      <c r="WSP29" s="112"/>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376"/>
      <c r="WUK29" s="377"/>
      <c r="WUL29" s="377"/>
      <c r="WUM29" s="377"/>
      <c r="WUN29" s="377"/>
      <c r="WUO29" s="377"/>
      <c r="WUP29" s="378"/>
      <c r="WUQ29" s="68"/>
      <c r="WUR29" s="291"/>
      <c r="WUS29" s="68"/>
      <c r="WUT29" s="68"/>
      <c r="WUU29" s="68"/>
      <c r="WUV29" s="112"/>
      <c r="WUW29" s="112"/>
      <c r="WUX29" s="112"/>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376"/>
      <c r="WWS29" s="377"/>
      <c r="WWT29" s="377"/>
      <c r="WWU29" s="377"/>
      <c r="WWV29" s="377"/>
      <c r="WWW29" s="377"/>
      <c r="WWX29" s="378"/>
      <c r="WWY29" s="68"/>
      <c r="WWZ29" s="291"/>
      <c r="WXA29" s="68"/>
      <c r="WXB29" s="68"/>
      <c r="WXC29" s="68"/>
      <c r="WXD29" s="112"/>
      <c r="WXE29" s="112"/>
      <c r="WXF29" s="112"/>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376"/>
      <c r="WZA29" s="377"/>
      <c r="WZB29" s="377"/>
      <c r="WZC29" s="377"/>
      <c r="WZD29" s="377"/>
      <c r="WZE29" s="377"/>
      <c r="WZF29" s="378"/>
      <c r="WZG29" s="68"/>
      <c r="WZH29" s="291"/>
      <c r="WZI29" s="68"/>
      <c r="WZJ29" s="68"/>
      <c r="WZK29" s="68"/>
      <c r="WZL29" s="112"/>
      <c r="WZM29" s="112"/>
      <c r="WZN29" s="112"/>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376"/>
      <c r="XBI29" s="377"/>
      <c r="XBJ29" s="377"/>
      <c r="XBK29" s="377"/>
      <c r="XBL29" s="377"/>
      <c r="XBM29" s="377"/>
      <c r="XBN29" s="378"/>
      <c r="XBO29" s="68"/>
      <c r="XBP29" s="291"/>
      <c r="XBQ29" s="68"/>
      <c r="XBR29" s="68"/>
      <c r="XBS29" s="68"/>
      <c r="XBT29" s="112"/>
      <c r="XBU29" s="112"/>
      <c r="XBV29" s="112"/>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376"/>
      <c r="XDQ29" s="377"/>
      <c r="XDR29" s="377"/>
      <c r="XDS29" s="377"/>
      <c r="XDT29" s="377"/>
      <c r="XDU29" s="377"/>
      <c r="XDV29" s="378"/>
      <c r="XDW29" s="68"/>
      <c r="XDX29" s="291"/>
      <c r="XDY29" s="68"/>
      <c r="XDZ29" s="68"/>
      <c r="XEA29" s="68"/>
      <c r="XEB29" s="112"/>
      <c r="XEC29" s="112"/>
      <c r="XED29" s="112"/>
      <c r="XFA29" s="5"/>
      <c r="XFB29" s="5"/>
      <c r="XFC29" s="5"/>
      <c r="XFD29" s="5"/>
    </row>
    <row r="30" spans="1:16384" customFormat="1" ht="15" customHeight="1">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68"/>
      <c r="AF30" s="68"/>
      <c r="AG30" s="68"/>
      <c r="AH30" s="68"/>
      <c r="AI30" s="68"/>
      <c r="AJ30" s="112"/>
      <c r="AK30" s="112"/>
      <c r="AL30" s="112"/>
      <c r="AM30" s="188"/>
      <c r="AN30" s="188"/>
      <c r="AO30" s="188"/>
      <c r="AP30" s="188"/>
      <c r="AQ30" s="188"/>
      <c r="AR30" s="188"/>
      <c r="BI30" s="5"/>
      <c r="BJ30" s="5"/>
      <c r="BK30" s="5"/>
      <c r="BL30" s="5"/>
      <c r="BM30" s="5"/>
      <c r="BN30" s="5"/>
      <c r="BO30" s="5"/>
      <c r="BP30" s="5"/>
      <c r="BQ30" s="5"/>
      <c r="BR30" s="5"/>
      <c r="BS30" s="5"/>
      <c r="BT30" s="5"/>
      <c r="BU30" s="5"/>
      <c r="BV30" s="5"/>
      <c r="BW30" s="5"/>
      <c r="BX30" s="5"/>
      <c r="BY30" s="5"/>
      <c r="BZ30" s="5"/>
      <c r="CA30" s="5"/>
      <c r="CB30" s="5"/>
      <c r="CC30" s="5"/>
      <c r="CD30" s="5"/>
      <c r="CE30" s="5"/>
      <c r="CF30" s="376"/>
      <c r="CG30" s="377"/>
      <c r="CH30" s="377"/>
      <c r="CI30" s="377"/>
      <c r="CJ30" s="377"/>
      <c r="CK30" s="377"/>
      <c r="CL30" s="377"/>
      <c r="CM30" s="68"/>
      <c r="CN30" s="68"/>
      <c r="CO30" s="68"/>
      <c r="CP30" s="68"/>
      <c r="CQ30" s="68"/>
      <c r="CR30" s="112"/>
      <c r="CS30" s="112"/>
      <c r="CT30" s="112"/>
      <c r="DQ30" s="5"/>
      <c r="DR30" s="5"/>
      <c r="DS30" s="5"/>
      <c r="DT30" s="5"/>
      <c r="DU30" s="5"/>
      <c r="DV30" s="5"/>
      <c r="DW30" s="5"/>
      <c r="DX30" s="5"/>
      <c r="DY30" s="5"/>
      <c r="DZ30" s="5"/>
      <c r="EA30" s="5"/>
      <c r="EB30" s="5"/>
      <c r="EC30" s="5"/>
      <c r="ED30" s="5"/>
      <c r="EE30" s="5"/>
      <c r="EF30" s="5"/>
      <c r="EG30" s="5"/>
      <c r="EH30" s="5"/>
      <c r="EI30" s="5"/>
      <c r="EJ30" s="5"/>
      <c r="EK30" s="5"/>
      <c r="EL30" s="5"/>
      <c r="EM30" s="5"/>
      <c r="EN30" s="376"/>
      <c r="EO30" s="377"/>
      <c r="EP30" s="377"/>
      <c r="EQ30" s="377"/>
      <c r="ER30" s="377"/>
      <c r="ES30" s="377"/>
      <c r="ET30" s="377"/>
      <c r="EU30" s="68"/>
      <c r="EV30" s="68"/>
      <c r="EW30" s="68"/>
      <c r="EX30" s="68"/>
      <c r="EY30" s="68"/>
      <c r="EZ30" s="112"/>
      <c r="FA30" s="112"/>
      <c r="FB30" s="112"/>
      <c r="FY30" s="5"/>
      <c r="FZ30" s="5"/>
      <c r="GA30" s="5"/>
      <c r="GB30" s="5"/>
      <c r="GC30" s="5"/>
      <c r="GD30" s="5"/>
      <c r="GE30" s="5"/>
      <c r="GF30" s="5"/>
      <c r="GG30" s="5"/>
      <c r="GH30" s="5"/>
      <c r="GI30" s="5"/>
      <c r="GJ30" s="5"/>
      <c r="GK30" s="5"/>
      <c r="GL30" s="5"/>
      <c r="GM30" s="5"/>
      <c r="GN30" s="5"/>
      <c r="GO30" s="5"/>
      <c r="GP30" s="5"/>
      <c r="GQ30" s="5"/>
      <c r="GR30" s="5"/>
      <c r="GS30" s="5"/>
      <c r="GT30" s="5"/>
      <c r="GU30" s="5"/>
      <c r="GV30" s="376"/>
      <c r="GW30" s="377"/>
      <c r="GX30" s="377"/>
      <c r="GY30" s="377"/>
      <c r="GZ30" s="377"/>
      <c r="HA30" s="377"/>
      <c r="HB30" s="377"/>
      <c r="HC30" s="68"/>
      <c r="HD30" s="68"/>
      <c r="HE30" s="68"/>
      <c r="HF30" s="68"/>
      <c r="HG30" s="68"/>
      <c r="HH30" s="112"/>
      <c r="HI30" s="112"/>
      <c r="HJ30" s="112"/>
      <c r="IG30" s="5"/>
      <c r="IH30" s="5"/>
      <c r="II30" s="5"/>
      <c r="IJ30" s="5"/>
      <c r="IK30" s="5"/>
      <c r="IL30" s="5"/>
      <c r="IM30" s="5"/>
      <c r="IN30" s="5"/>
      <c r="IO30" s="5"/>
      <c r="IP30" s="5"/>
      <c r="IQ30" s="5"/>
      <c r="IR30" s="5"/>
      <c r="IS30" s="5"/>
      <c r="IT30" s="5"/>
      <c r="IU30" s="5"/>
      <c r="IV30" s="5"/>
      <c r="IW30" s="5"/>
      <c r="IX30" s="5"/>
      <c r="IY30" s="5"/>
      <c r="IZ30" s="5"/>
      <c r="JA30" s="5"/>
      <c r="JB30" s="5"/>
      <c r="JC30" s="5"/>
      <c r="JD30" s="376"/>
      <c r="JE30" s="377"/>
      <c r="JF30" s="377"/>
      <c r="JG30" s="377"/>
      <c r="JH30" s="377"/>
      <c r="JI30" s="377"/>
      <c r="JJ30" s="377"/>
      <c r="JK30" s="68"/>
      <c r="JL30" s="68"/>
      <c r="JM30" s="68"/>
      <c r="JN30" s="68"/>
      <c r="JO30" s="68"/>
      <c r="JP30" s="112"/>
      <c r="JQ30" s="112"/>
      <c r="JR30" s="112"/>
      <c r="KO30" s="5"/>
      <c r="KP30" s="5"/>
      <c r="KQ30" s="5"/>
      <c r="KR30" s="5"/>
      <c r="KS30" s="5"/>
      <c r="KT30" s="5"/>
      <c r="KU30" s="5"/>
      <c r="KV30" s="5"/>
      <c r="KW30" s="5"/>
      <c r="KX30" s="5"/>
      <c r="KY30" s="5"/>
      <c r="KZ30" s="5"/>
      <c r="LA30" s="5"/>
      <c r="LB30" s="5"/>
      <c r="LC30" s="5"/>
      <c r="LD30" s="5"/>
      <c r="LE30" s="5"/>
      <c r="LF30" s="5"/>
      <c r="LG30" s="5"/>
      <c r="LH30" s="5"/>
      <c r="LI30" s="5"/>
      <c r="LJ30" s="5"/>
      <c r="LK30" s="5"/>
      <c r="LL30" s="376"/>
      <c r="LM30" s="377"/>
      <c r="LN30" s="377"/>
      <c r="LO30" s="377"/>
      <c r="LP30" s="377"/>
      <c r="LQ30" s="377"/>
      <c r="LR30" s="377"/>
      <c r="LS30" s="68"/>
      <c r="LT30" s="68"/>
      <c r="LU30" s="68"/>
      <c r="LV30" s="68"/>
      <c r="LW30" s="68"/>
      <c r="LX30" s="112"/>
      <c r="LY30" s="112"/>
      <c r="LZ30" s="112"/>
      <c r="MW30" s="5"/>
      <c r="MX30" s="5"/>
      <c r="MY30" s="5"/>
      <c r="MZ30" s="5"/>
      <c r="NA30" s="5"/>
      <c r="NB30" s="5"/>
      <c r="NC30" s="5"/>
      <c r="ND30" s="5"/>
      <c r="NE30" s="5"/>
      <c r="NF30" s="5"/>
      <c r="NG30" s="5"/>
      <c r="NH30" s="5"/>
      <c r="NI30" s="5"/>
      <c r="NJ30" s="5"/>
      <c r="NK30" s="5"/>
      <c r="NL30" s="5"/>
      <c r="NM30" s="5"/>
      <c r="NN30" s="5"/>
      <c r="NO30" s="5"/>
      <c r="NP30" s="5"/>
      <c r="NQ30" s="5"/>
      <c r="NR30" s="5"/>
      <c r="NS30" s="5"/>
      <c r="NT30" s="376"/>
      <c r="NU30" s="377"/>
      <c r="NV30" s="377"/>
      <c r="NW30" s="377"/>
      <c r="NX30" s="377"/>
      <c r="NY30" s="377"/>
      <c r="NZ30" s="377"/>
      <c r="OA30" s="68"/>
      <c r="OB30" s="68"/>
      <c r="OC30" s="68"/>
      <c r="OD30" s="68"/>
      <c r="OE30" s="68"/>
      <c r="OF30" s="112"/>
      <c r="OG30" s="112"/>
      <c r="OH30" s="112"/>
      <c r="PE30" s="5"/>
      <c r="PF30" s="5"/>
      <c r="PG30" s="5"/>
      <c r="PH30" s="5"/>
      <c r="PI30" s="5"/>
      <c r="PJ30" s="5"/>
      <c r="PK30" s="5"/>
      <c r="PL30" s="5"/>
      <c r="PM30" s="5"/>
      <c r="PN30" s="5"/>
      <c r="PO30" s="5"/>
      <c r="PP30" s="5"/>
      <c r="PQ30" s="5"/>
      <c r="PR30" s="5"/>
      <c r="PS30" s="5"/>
      <c r="PT30" s="5"/>
      <c r="PU30" s="5"/>
      <c r="PV30" s="5"/>
      <c r="PW30" s="5"/>
      <c r="PX30" s="5"/>
      <c r="PY30" s="5"/>
      <c r="PZ30" s="5"/>
      <c r="QA30" s="5"/>
      <c r="QB30" s="376"/>
      <c r="QC30" s="377"/>
      <c r="QD30" s="377"/>
      <c r="QE30" s="377"/>
      <c r="QF30" s="377"/>
      <c r="QG30" s="377"/>
      <c r="QH30" s="377"/>
      <c r="QI30" s="68"/>
      <c r="QJ30" s="68"/>
      <c r="QK30" s="68"/>
      <c r="QL30" s="68"/>
      <c r="QM30" s="68"/>
      <c r="QN30" s="112"/>
      <c r="QO30" s="112"/>
      <c r="QP30" s="112"/>
      <c r="RM30" s="5"/>
      <c r="RN30" s="5"/>
      <c r="RO30" s="5"/>
      <c r="RP30" s="5"/>
      <c r="RQ30" s="5"/>
      <c r="RR30" s="5"/>
      <c r="RS30" s="5"/>
      <c r="RT30" s="5"/>
      <c r="RU30" s="5"/>
      <c r="RV30" s="5"/>
      <c r="RW30" s="5"/>
      <c r="RX30" s="5"/>
      <c r="RY30" s="5"/>
      <c r="RZ30" s="5"/>
      <c r="SA30" s="5"/>
      <c r="SB30" s="5"/>
      <c r="SC30" s="5"/>
      <c r="SD30" s="5"/>
      <c r="SE30" s="5"/>
      <c r="SF30" s="5"/>
      <c r="SG30" s="5"/>
      <c r="SH30" s="5"/>
      <c r="SI30" s="5"/>
      <c r="SJ30" s="376"/>
      <c r="SK30" s="377"/>
      <c r="SL30" s="377"/>
      <c r="SM30" s="377"/>
      <c r="SN30" s="377"/>
      <c r="SO30" s="377"/>
      <c r="SP30" s="377"/>
      <c r="SQ30" s="68"/>
      <c r="SR30" s="68"/>
      <c r="SS30" s="68"/>
      <c r="ST30" s="68"/>
      <c r="SU30" s="68"/>
      <c r="SV30" s="112"/>
      <c r="SW30" s="112"/>
      <c r="SX30" s="112"/>
      <c r="TU30" s="5"/>
      <c r="TV30" s="5"/>
      <c r="TW30" s="5"/>
      <c r="TX30" s="5"/>
      <c r="TY30" s="5"/>
      <c r="TZ30" s="5"/>
      <c r="UA30" s="5"/>
      <c r="UB30" s="5"/>
      <c r="UC30" s="5"/>
      <c r="UD30" s="5"/>
      <c r="UE30" s="5"/>
      <c r="UF30" s="5"/>
      <c r="UG30" s="5"/>
      <c r="UH30" s="5"/>
      <c r="UI30" s="5"/>
      <c r="UJ30" s="5"/>
      <c r="UK30" s="5"/>
      <c r="UL30" s="5"/>
      <c r="UM30" s="5"/>
      <c r="UN30" s="5"/>
      <c r="UO30" s="5"/>
      <c r="UP30" s="5"/>
      <c r="UQ30" s="5"/>
      <c r="UR30" s="376"/>
      <c r="US30" s="377"/>
      <c r="UT30" s="377"/>
      <c r="UU30" s="377"/>
      <c r="UV30" s="377"/>
      <c r="UW30" s="377"/>
      <c r="UX30" s="377"/>
      <c r="UY30" s="68"/>
      <c r="UZ30" s="68"/>
      <c r="VA30" s="68"/>
      <c r="VB30" s="68"/>
      <c r="VC30" s="68"/>
      <c r="VD30" s="112"/>
      <c r="VE30" s="112"/>
      <c r="VF30" s="112"/>
      <c r="WC30" s="5"/>
      <c r="WD30" s="5"/>
      <c r="WE30" s="5"/>
      <c r="WF30" s="5"/>
      <c r="WG30" s="5"/>
      <c r="WH30" s="5"/>
      <c r="WI30" s="5"/>
      <c r="WJ30" s="5"/>
      <c r="WK30" s="5"/>
      <c r="WL30" s="5"/>
      <c r="WM30" s="5"/>
      <c r="WN30" s="5"/>
      <c r="WO30" s="5"/>
      <c r="WP30" s="5"/>
      <c r="WQ30" s="5"/>
      <c r="WR30" s="5"/>
      <c r="WS30" s="5"/>
      <c r="WT30" s="5"/>
      <c r="WU30" s="5"/>
      <c r="WV30" s="5"/>
      <c r="WW30" s="5"/>
      <c r="WX30" s="5"/>
      <c r="WY30" s="5"/>
      <c r="WZ30" s="376"/>
      <c r="XA30" s="377"/>
      <c r="XB30" s="377"/>
      <c r="XC30" s="377"/>
      <c r="XD30" s="377"/>
      <c r="XE30" s="377"/>
      <c r="XF30" s="377"/>
      <c r="XG30" s="68"/>
      <c r="XH30" s="68"/>
      <c r="XI30" s="68"/>
      <c r="XJ30" s="68"/>
      <c r="XK30" s="68"/>
      <c r="XL30" s="112"/>
      <c r="XM30" s="112"/>
      <c r="XN30" s="112"/>
      <c r="YK30" s="5"/>
      <c r="YL30" s="5"/>
      <c r="YM30" s="5"/>
      <c r="YN30" s="5"/>
      <c r="YO30" s="5"/>
      <c r="YP30" s="5"/>
      <c r="YQ30" s="5"/>
      <c r="YR30" s="5"/>
      <c r="YS30" s="5"/>
      <c r="YT30" s="5"/>
      <c r="YU30" s="5"/>
      <c r="YV30" s="5"/>
      <c r="YW30" s="5"/>
      <c r="YX30" s="5"/>
      <c r="YY30" s="5"/>
      <c r="YZ30" s="5"/>
      <c r="ZA30" s="5"/>
      <c r="ZB30" s="5"/>
      <c r="ZC30" s="5"/>
      <c r="ZD30" s="5"/>
      <c r="ZE30" s="5"/>
      <c r="ZF30" s="5"/>
      <c r="ZG30" s="5"/>
      <c r="ZH30" s="376"/>
      <c r="ZI30" s="377"/>
      <c r="ZJ30" s="377"/>
      <c r="ZK30" s="377"/>
      <c r="ZL30" s="377"/>
      <c r="ZM30" s="377"/>
      <c r="ZN30" s="377"/>
      <c r="ZO30" s="68"/>
      <c r="ZP30" s="68"/>
      <c r="ZQ30" s="68"/>
      <c r="ZR30" s="68"/>
      <c r="ZS30" s="68"/>
      <c r="ZT30" s="112"/>
      <c r="ZU30" s="112"/>
      <c r="ZV30" s="112"/>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376"/>
      <c r="ABQ30" s="377"/>
      <c r="ABR30" s="377"/>
      <c r="ABS30" s="377"/>
      <c r="ABT30" s="377"/>
      <c r="ABU30" s="377"/>
      <c r="ABV30" s="377"/>
      <c r="ABW30" s="68"/>
      <c r="ABX30" s="68"/>
      <c r="ABY30" s="68"/>
      <c r="ABZ30" s="68"/>
      <c r="ACA30" s="68"/>
      <c r="ACB30" s="112"/>
      <c r="ACC30" s="112"/>
      <c r="ACD30" s="112"/>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376"/>
      <c r="ADY30" s="377"/>
      <c r="ADZ30" s="377"/>
      <c r="AEA30" s="377"/>
      <c r="AEB30" s="377"/>
      <c r="AEC30" s="377"/>
      <c r="AED30" s="377"/>
      <c r="AEE30" s="68"/>
      <c r="AEF30" s="68"/>
      <c r="AEG30" s="68"/>
      <c r="AEH30" s="68"/>
      <c r="AEI30" s="68"/>
      <c r="AEJ30" s="112"/>
      <c r="AEK30" s="112"/>
      <c r="AEL30" s="112"/>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376"/>
      <c r="AGG30" s="377"/>
      <c r="AGH30" s="377"/>
      <c r="AGI30" s="377"/>
      <c r="AGJ30" s="377"/>
      <c r="AGK30" s="377"/>
      <c r="AGL30" s="377"/>
      <c r="AGM30" s="68"/>
      <c r="AGN30" s="68"/>
      <c r="AGO30" s="68"/>
      <c r="AGP30" s="68"/>
      <c r="AGQ30" s="68"/>
      <c r="AGR30" s="112"/>
      <c r="AGS30" s="112"/>
      <c r="AGT30" s="112"/>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376"/>
      <c r="AIO30" s="377"/>
      <c r="AIP30" s="377"/>
      <c r="AIQ30" s="377"/>
      <c r="AIR30" s="377"/>
      <c r="AIS30" s="377"/>
      <c r="AIT30" s="377"/>
      <c r="AIU30" s="68"/>
      <c r="AIV30" s="68"/>
      <c r="AIW30" s="68"/>
      <c r="AIX30" s="68"/>
      <c r="AIY30" s="68"/>
      <c r="AIZ30" s="112"/>
      <c r="AJA30" s="112"/>
      <c r="AJB30" s="112"/>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376"/>
      <c r="AKW30" s="377"/>
      <c r="AKX30" s="377"/>
      <c r="AKY30" s="377"/>
      <c r="AKZ30" s="377"/>
      <c r="ALA30" s="377"/>
      <c r="ALB30" s="377"/>
      <c r="ALC30" s="68"/>
      <c r="ALD30" s="68"/>
      <c r="ALE30" s="68"/>
      <c r="ALF30" s="68"/>
      <c r="ALG30" s="68"/>
      <c r="ALH30" s="112"/>
      <c r="ALI30" s="112"/>
      <c r="ALJ30" s="112"/>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376"/>
      <c r="ANE30" s="377"/>
      <c r="ANF30" s="377"/>
      <c r="ANG30" s="377"/>
      <c r="ANH30" s="377"/>
      <c r="ANI30" s="377"/>
      <c r="ANJ30" s="377"/>
      <c r="ANK30" s="68"/>
      <c r="ANL30" s="68"/>
      <c r="ANM30" s="68"/>
      <c r="ANN30" s="68"/>
      <c r="ANO30" s="68"/>
      <c r="ANP30" s="112"/>
      <c r="ANQ30" s="112"/>
      <c r="ANR30" s="112"/>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376"/>
      <c r="APM30" s="377"/>
      <c r="APN30" s="377"/>
      <c r="APO30" s="377"/>
      <c r="APP30" s="377"/>
      <c r="APQ30" s="377"/>
      <c r="APR30" s="377"/>
      <c r="APS30" s="68"/>
      <c r="APT30" s="68"/>
      <c r="APU30" s="68"/>
      <c r="APV30" s="68"/>
      <c r="APW30" s="68"/>
      <c r="APX30" s="112"/>
      <c r="APY30" s="112"/>
      <c r="APZ30" s="112"/>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376"/>
      <c r="ARU30" s="377"/>
      <c r="ARV30" s="377"/>
      <c r="ARW30" s="377"/>
      <c r="ARX30" s="377"/>
      <c r="ARY30" s="377"/>
      <c r="ARZ30" s="377"/>
      <c r="ASA30" s="68"/>
      <c r="ASB30" s="68"/>
      <c r="ASC30" s="68"/>
      <c r="ASD30" s="68"/>
      <c r="ASE30" s="68"/>
      <c r="ASF30" s="112"/>
      <c r="ASG30" s="112"/>
      <c r="ASH30" s="112"/>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376"/>
      <c r="AUC30" s="377"/>
      <c r="AUD30" s="377"/>
      <c r="AUE30" s="377"/>
      <c r="AUF30" s="377"/>
      <c r="AUG30" s="377"/>
      <c r="AUH30" s="377"/>
      <c r="AUI30" s="68"/>
      <c r="AUJ30" s="68"/>
      <c r="AUK30" s="68"/>
      <c r="AUL30" s="68"/>
      <c r="AUM30" s="68"/>
      <c r="AUN30" s="112"/>
      <c r="AUO30" s="112"/>
      <c r="AUP30" s="112"/>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376"/>
      <c r="AWK30" s="377"/>
      <c r="AWL30" s="377"/>
      <c r="AWM30" s="377"/>
      <c r="AWN30" s="377"/>
      <c r="AWO30" s="377"/>
      <c r="AWP30" s="377"/>
      <c r="AWQ30" s="68"/>
      <c r="AWR30" s="68"/>
      <c r="AWS30" s="68"/>
      <c r="AWT30" s="68"/>
      <c r="AWU30" s="68"/>
      <c r="AWV30" s="112"/>
      <c r="AWW30" s="112"/>
      <c r="AWX30" s="112"/>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376"/>
      <c r="AYS30" s="377"/>
      <c r="AYT30" s="377"/>
      <c r="AYU30" s="377"/>
      <c r="AYV30" s="377"/>
      <c r="AYW30" s="377"/>
      <c r="AYX30" s="377"/>
      <c r="AYY30" s="68"/>
      <c r="AYZ30" s="68"/>
      <c r="AZA30" s="68"/>
      <c r="AZB30" s="68"/>
      <c r="AZC30" s="68"/>
      <c r="AZD30" s="112"/>
      <c r="AZE30" s="112"/>
      <c r="AZF30" s="112"/>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376"/>
      <c r="BBA30" s="377"/>
      <c r="BBB30" s="377"/>
      <c r="BBC30" s="377"/>
      <c r="BBD30" s="377"/>
      <c r="BBE30" s="377"/>
      <c r="BBF30" s="377"/>
      <c r="BBG30" s="68"/>
      <c r="BBH30" s="68"/>
      <c r="BBI30" s="68"/>
      <c r="BBJ30" s="68"/>
      <c r="BBK30" s="68"/>
      <c r="BBL30" s="112"/>
      <c r="BBM30" s="112"/>
      <c r="BBN30" s="112"/>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376"/>
      <c r="BDI30" s="377"/>
      <c r="BDJ30" s="377"/>
      <c r="BDK30" s="377"/>
      <c r="BDL30" s="377"/>
      <c r="BDM30" s="377"/>
      <c r="BDN30" s="377"/>
      <c r="BDO30" s="68"/>
      <c r="BDP30" s="68"/>
      <c r="BDQ30" s="68"/>
      <c r="BDR30" s="68"/>
      <c r="BDS30" s="68"/>
      <c r="BDT30" s="112"/>
      <c r="BDU30" s="112"/>
      <c r="BDV30" s="112"/>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376"/>
      <c r="BFQ30" s="377"/>
      <c r="BFR30" s="377"/>
      <c r="BFS30" s="377"/>
      <c r="BFT30" s="377"/>
      <c r="BFU30" s="377"/>
      <c r="BFV30" s="377"/>
      <c r="BFW30" s="68"/>
      <c r="BFX30" s="68"/>
      <c r="BFY30" s="68"/>
      <c r="BFZ30" s="68"/>
      <c r="BGA30" s="68"/>
      <c r="BGB30" s="112"/>
      <c r="BGC30" s="112"/>
      <c r="BGD30" s="112"/>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376"/>
      <c r="BHY30" s="377"/>
      <c r="BHZ30" s="377"/>
      <c r="BIA30" s="377"/>
      <c r="BIB30" s="377"/>
      <c r="BIC30" s="377"/>
      <c r="BID30" s="377"/>
      <c r="BIE30" s="68"/>
      <c r="BIF30" s="68"/>
      <c r="BIG30" s="68"/>
      <c r="BIH30" s="68"/>
      <c r="BII30" s="68"/>
      <c r="BIJ30" s="112"/>
      <c r="BIK30" s="112"/>
      <c r="BIL30" s="112"/>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376"/>
      <c r="BKG30" s="377"/>
      <c r="BKH30" s="377"/>
      <c r="BKI30" s="377"/>
      <c r="BKJ30" s="377"/>
      <c r="BKK30" s="377"/>
      <c r="BKL30" s="377"/>
      <c r="BKM30" s="68"/>
      <c r="BKN30" s="68"/>
      <c r="BKO30" s="68"/>
      <c r="BKP30" s="68"/>
      <c r="BKQ30" s="68"/>
      <c r="BKR30" s="112"/>
      <c r="BKS30" s="112"/>
      <c r="BKT30" s="112"/>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376"/>
      <c r="BMO30" s="377"/>
      <c r="BMP30" s="377"/>
      <c r="BMQ30" s="377"/>
      <c r="BMR30" s="377"/>
      <c r="BMS30" s="377"/>
      <c r="BMT30" s="377"/>
      <c r="BMU30" s="68"/>
      <c r="BMV30" s="68"/>
      <c r="BMW30" s="68"/>
      <c r="BMX30" s="68"/>
      <c r="BMY30" s="68"/>
      <c r="BMZ30" s="112"/>
      <c r="BNA30" s="112"/>
      <c r="BNB30" s="112"/>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376"/>
      <c r="BOW30" s="377"/>
      <c r="BOX30" s="377"/>
      <c r="BOY30" s="377"/>
      <c r="BOZ30" s="377"/>
      <c r="BPA30" s="377"/>
      <c r="BPB30" s="377"/>
      <c r="BPC30" s="68"/>
      <c r="BPD30" s="68"/>
      <c r="BPE30" s="68"/>
      <c r="BPF30" s="68"/>
      <c r="BPG30" s="68"/>
      <c r="BPH30" s="112"/>
      <c r="BPI30" s="112"/>
      <c r="BPJ30" s="112"/>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376"/>
      <c r="BRE30" s="377"/>
      <c r="BRF30" s="377"/>
      <c r="BRG30" s="377"/>
      <c r="BRH30" s="377"/>
      <c r="BRI30" s="377"/>
      <c r="BRJ30" s="377"/>
      <c r="BRK30" s="68"/>
      <c r="BRL30" s="68"/>
      <c r="BRM30" s="68"/>
      <c r="BRN30" s="68"/>
      <c r="BRO30" s="68"/>
      <c r="BRP30" s="112"/>
      <c r="BRQ30" s="112"/>
      <c r="BRR30" s="112"/>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376"/>
      <c r="BTM30" s="377"/>
      <c r="BTN30" s="377"/>
      <c r="BTO30" s="377"/>
      <c r="BTP30" s="377"/>
      <c r="BTQ30" s="377"/>
      <c r="BTR30" s="377"/>
      <c r="BTS30" s="68"/>
      <c r="BTT30" s="68"/>
      <c r="BTU30" s="68"/>
      <c r="BTV30" s="68"/>
      <c r="BTW30" s="68"/>
      <c r="BTX30" s="112"/>
      <c r="BTY30" s="112"/>
      <c r="BTZ30" s="112"/>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376"/>
      <c r="BVU30" s="377"/>
      <c r="BVV30" s="377"/>
      <c r="BVW30" s="377"/>
      <c r="BVX30" s="377"/>
      <c r="BVY30" s="377"/>
      <c r="BVZ30" s="377"/>
      <c r="BWA30" s="68"/>
      <c r="BWB30" s="68"/>
      <c r="BWC30" s="68"/>
      <c r="BWD30" s="68"/>
      <c r="BWE30" s="68"/>
      <c r="BWF30" s="112"/>
      <c r="BWG30" s="112"/>
      <c r="BWH30" s="112"/>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376"/>
      <c r="BYC30" s="377"/>
      <c r="BYD30" s="377"/>
      <c r="BYE30" s="377"/>
      <c r="BYF30" s="377"/>
      <c r="BYG30" s="377"/>
      <c r="BYH30" s="377"/>
      <c r="BYI30" s="68"/>
      <c r="BYJ30" s="68"/>
      <c r="BYK30" s="68"/>
      <c r="BYL30" s="68"/>
      <c r="BYM30" s="68"/>
      <c r="BYN30" s="112"/>
      <c r="BYO30" s="112"/>
      <c r="BYP30" s="112"/>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376"/>
      <c r="CAK30" s="377"/>
      <c r="CAL30" s="377"/>
      <c r="CAM30" s="377"/>
      <c r="CAN30" s="377"/>
      <c r="CAO30" s="377"/>
      <c r="CAP30" s="377"/>
      <c r="CAQ30" s="68"/>
      <c r="CAR30" s="68"/>
      <c r="CAS30" s="68"/>
      <c r="CAT30" s="68"/>
      <c r="CAU30" s="68"/>
      <c r="CAV30" s="112"/>
      <c r="CAW30" s="112"/>
      <c r="CAX30" s="112"/>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376"/>
      <c r="CCS30" s="377"/>
      <c r="CCT30" s="377"/>
      <c r="CCU30" s="377"/>
      <c r="CCV30" s="377"/>
      <c r="CCW30" s="377"/>
      <c r="CCX30" s="377"/>
      <c r="CCY30" s="68"/>
      <c r="CCZ30" s="68"/>
      <c r="CDA30" s="68"/>
      <c r="CDB30" s="68"/>
      <c r="CDC30" s="68"/>
      <c r="CDD30" s="112"/>
      <c r="CDE30" s="112"/>
      <c r="CDF30" s="112"/>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376"/>
      <c r="CFA30" s="377"/>
      <c r="CFB30" s="377"/>
      <c r="CFC30" s="377"/>
      <c r="CFD30" s="377"/>
      <c r="CFE30" s="377"/>
      <c r="CFF30" s="377"/>
      <c r="CFG30" s="68"/>
      <c r="CFH30" s="68"/>
      <c r="CFI30" s="68"/>
      <c r="CFJ30" s="68"/>
      <c r="CFK30" s="68"/>
      <c r="CFL30" s="112"/>
      <c r="CFM30" s="112"/>
      <c r="CFN30" s="112"/>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376"/>
      <c r="CHI30" s="377"/>
      <c r="CHJ30" s="377"/>
      <c r="CHK30" s="377"/>
      <c r="CHL30" s="377"/>
      <c r="CHM30" s="377"/>
      <c r="CHN30" s="377"/>
      <c r="CHO30" s="68"/>
      <c r="CHP30" s="68"/>
      <c r="CHQ30" s="68"/>
      <c r="CHR30" s="68"/>
      <c r="CHS30" s="68"/>
      <c r="CHT30" s="112"/>
      <c r="CHU30" s="112"/>
      <c r="CHV30" s="112"/>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376"/>
      <c r="CJQ30" s="377"/>
      <c r="CJR30" s="377"/>
      <c r="CJS30" s="377"/>
      <c r="CJT30" s="377"/>
      <c r="CJU30" s="377"/>
      <c r="CJV30" s="377"/>
      <c r="CJW30" s="68"/>
      <c r="CJX30" s="68"/>
      <c r="CJY30" s="68"/>
      <c r="CJZ30" s="68"/>
      <c r="CKA30" s="68"/>
      <c r="CKB30" s="112"/>
      <c r="CKC30" s="112"/>
      <c r="CKD30" s="112"/>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376"/>
      <c r="CLY30" s="377"/>
      <c r="CLZ30" s="377"/>
      <c r="CMA30" s="377"/>
      <c r="CMB30" s="377"/>
      <c r="CMC30" s="377"/>
      <c r="CMD30" s="377"/>
      <c r="CME30" s="68"/>
      <c r="CMF30" s="68"/>
      <c r="CMG30" s="68"/>
      <c r="CMH30" s="68"/>
      <c r="CMI30" s="68"/>
      <c r="CMJ30" s="112"/>
      <c r="CMK30" s="112"/>
      <c r="CML30" s="112"/>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376"/>
      <c r="COG30" s="377"/>
      <c r="COH30" s="377"/>
      <c r="COI30" s="377"/>
      <c r="COJ30" s="377"/>
      <c r="COK30" s="377"/>
      <c r="COL30" s="377"/>
      <c r="COM30" s="68"/>
      <c r="CON30" s="68"/>
      <c r="COO30" s="68"/>
      <c r="COP30" s="68"/>
      <c r="COQ30" s="68"/>
      <c r="COR30" s="112"/>
      <c r="COS30" s="112"/>
      <c r="COT30" s="112"/>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376"/>
      <c r="CQO30" s="377"/>
      <c r="CQP30" s="377"/>
      <c r="CQQ30" s="377"/>
      <c r="CQR30" s="377"/>
      <c r="CQS30" s="377"/>
      <c r="CQT30" s="377"/>
      <c r="CQU30" s="68"/>
      <c r="CQV30" s="68"/>
      <c r="CQW30" s="68"/>
      <c r="CQX30" s="68"/>
      <c r="CQY30" s="68"/>
      <c r="CQZ30" s="112"/>
      <c r="CRA30" s="112"/>
      <c r="CRB30" s="112"/>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376"/>
      <c r="CSW30" s="377"/>
      <c r="CSX30" s="377"/>
      <c r="CSY30" s="377"/>
      <c r="CSZ30" s="377"/>
      <c r="CTA30" s="377"/>
      <c r="CTB30" s="377"/>
      <c r="CTC30" s="68"/>
      <c r="CTD30" s="68"/>
      <c r="CTE30" s="68"/>
      <c r="CTF30" s="68"/>
      <c r="CTG30" s="68"/>
      <c r="CTH30" s="112"/>
      <c r="CTI30" s="112"/>
      <c r="CTJ30" s="112"/>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376"/>
      <c r="CVE30" s="377"/>
      <c r="CVF30" s="377"/>
      <c r="CVG30" s="377"/>
      <c r="CVH30" s="377"/>
      <c r="CVI30" s="377"/>
      <c r="CVJ30" s="377"/>
      <c r="CVK30" s="68"/>
      <c r="CVL30" s="68"/>
      <c r="CVM30" s="68"/>
      <c r="CVN30" s="68"/>
      <c r="CVO30" s="68"/>
      <c r="CVP30" s="112"/>
      <c r="CVQ30" s="112"/>
      <c r="CVR30" s="112"/>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376"/>
      <c r="CXM30" s="377"/>
      <c r="CXN30" s="377"/>
      <c r="CXO30" s="377"/>
      <c r="CXP30" s="377"/>
      <c r="CXQ30" s="377"/>
      <c r="CXR30" s="377"/>
      <c r="CXS30" s="68"/>
      <c r="CXT30" s="68"/>
      <c r="CXU30" s="68"/>
      <c r="CXV30" s="68"/>
      <c r="CXW30" s="68"/>
      <c r="CXX30" s="112"/>
      <c r="CXY30" s="112"/>
      <c r="CXZ30" s="112"/>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376"/>
      <c r="CZU30" s="377"/>
      <c r="CZV30" s="377"/>
      <c r="CZW30" s="377"/>
      <c r="CZX30" s="377"/>
      <c r="CZY30" s="377"/>
      <c r="CZZ30" s="377"/>
      <c r="DAA30" s="68"/>
      <c r="DAB30" s="68"/>
      <c r="DAC30" s="68"/>
      <c r="DAD30" s="68"/>
      <c r="DAE30" s="68"/>
      <c r="DAF30" s="112"/>
      <c r="DAG30" s="112"/>
      <c r="DAH30" s="112"/>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376"/>
      <c r="DCC30" s="377"/>
      <c r="DCD30" s="377"/>
      <c r="DCE30" s="377"/>
      <c r="DCF30" s="377"/>
      <c r="DCG30" s="377"/>
      <c r="DCH30" s="377"/>
      <c r="DCI30" s="68"/>
      <c r="DCJ30" s="68"/>
      <c r="DCK30" s="68"/>
      <c r="DCL30" s="68"/>
      <c r="DCM30" s="68"/>
      <c r="DCN30" s="112"/>
      <c r="DCO30" s="112"/>
      <c r="DCP30" s="112"/>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376"/>
      <c r="DEK30" s="377"/>
      <c r="DEL30" s="377"/>
      <c r="DEM30" s="377"/>
      <c r="DEN30" s="377"/>
      <c r="DEO30" s="377"/>
      <c r="DEP30" s="377"/>
      <c r="DEQ30" s="68"/>
      <c r="DER30" s="68"/>
      <c r="DES30" s="68"/>
      <c r="DET30" s="68"/>
      <c r="DEU30" s="68"/>
      <c r="DEV30" s="112"/>
      <c r="DEW30" s="112"/>
      <c r="DEX30" s="112"/>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376"/>
      <c r="DGS30" s="377"/>
      <c r="DGT30" s="377"/>
      <c r="DGU30" s="377"/>
      <c r="DGV30" s="377"/>
      <c r="DGW30" s="377"/>
      <c r="DGX30" s="377"/>
      <c r="DGY30" s="68"/>
      <c r="DGZ30" s="68"/>
      <c r="DHA30" s="68"/>
      <c r="DHB30" s="68"/>
      <c r="DHC30" s="68"/>
      <c r="DHD30" s="112"/>
      <c r="DHE30" s="112"/>
      <c r="DHF30" s="112"/>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376"/>
      <c r="DJA30" s="377"/>
      <c r="DJB30" s="377"/>
      <c r="DJC30" s="377"/>
      <c r="DJD30" s="377"/>
      <c r="DJE30" s="377"/>
      <c r="DJF30" s="377"/>
      <c r="DJG30" s="68"/>
      <c r="DJH30" s="68"/>
      <c r="DJI30" s="68"/>
      <c r="DJJ30" s="68"/>
      <c r="DJK30" s="68"/>
      <c r="DJL30" s="112"/>
      <c r="DJM30" s="112"/>
      <c r="DJN30" s="112"/>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376"/>
      <c r="DLI30" s="377"/>
      <c r="DLJ30" s="377"/>
      <c r="DLK30" s="377"/>
      <c r="DLL30" s="377"/>
      <c r="DLM30" s="377"/>
      <c r="DLN30" s="377"/>
      <c r="DLO30" s="68"/>
      <c r="DLP30" s="68"/>
      <c r="DLQ30" s="68"/>
      <c r="DLR30" s="68"/>
      <c r="DLS30" s="68"/>
      <c r="DLT30" s="112"/>
      <c r="DLU30" s="112"/>
      <c r="DLV30" s="112"/>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376"/>
      <c r="DNQ30" s="377"/>
      <c r="DNR30" s="377"/>
      <c r="DNS30" s="377"/>
      <c r="DNT30" s="377"/>
      <c r="DNU30" s="377"/>
      <c r="DNV30" s="377"/>
      <c r="DNW30" s="68"/>
      <c r="DNX30" s="68"/>
      <c r="DNY30" s="68"/>
      <c r="DNZ30" s="68"/>
      <c r="DOA30" s="68"/>
      <c r="DOB30" s="112"/>
      <c r="DOC30" s="112"/>
      <c r="DOD30" s="112"/>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376"/>
      <c r="DPY30" s="377"/>
      <c r="DPZ30" s="377"/>
      <c r="DQA30" s="377"/>
      <c r="DQB30" s="377"/>
      <c r="DQC30" s="377"/>
      <c r="DQD30" s="377"/>
      <c r="DQE30" s="68"/>
      <c r="DQF30" s="68"/>
      <c r="DQG30" s="68"/>
      <c r="DQH30" s="68"/>
      <c r="DQI30" s="68"/>
      <c r="DQJ30" s="112"/>
      <c r="DQK30" s="112"/>
      <c r="DQL30" s="112"/>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376"/>
      <c r="DSG30" s="377"/>
      <c r="DSH30" s="377"/>
      <c r="DSI30" s="377"/>
      <c r="DSJ30" s="377"/>
      <c r="DSK30" s="377"/>
      <c r="DSL30" s="377"/>
      <c r="DSM30" s="68"/>
      <c r="DSN30" s="68"/>
      <c r="DSO30" s="68"/>
      <c r="DSP30" s="68"/>
      <c r="DSQ30" s="68"/>
      <c r="DSR30" s="112"/>
      <c r="DSS30" s="112"/>
      <c r="DST30" s="112"/>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376"/>
      <c r="DUO30" s="377"/>
      <c r="DUP30" s="377"/>
      <c r="DUQ30" s="377"/>
      <c r="DUR30" s="377"/>
      <c r="DUS30" s="377"/>
      <c r="DUT30" s="377"/>
      <c r="DUU30" s="68"/>
      <c r="DUV30" s="68"/>
      <c r="DUW30" s="68"/>
      <c r="DUX30" s="68"/>
      <c r="DUY30" s="68"/>
      <c r="DUZ30" s="112"/>
      <c r="DVA30" s="112"/>
      <c r="DVB30" s="112"/>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376"/>
      <c r="DWW30" s="377"/>
      <c r="DWX30" s="377"/>
      <c r="DWY30" s="377"/>
      <c r="DWZ30" s="377"/>
      <c r="DXA30" s="377"/>
      <c r="DXB30" s="377"/>
      <c r="DXC30" s="68"/>
      <c r="DXD30" s="68"/>
      <c r="DXE30" s="68"/>
      <c r="DXF30" s="68"/>
      <c r="DXG30" s="68"/>
      <c r="DXH30" s="112"/>
      <c r="DXI30" s="112"/>
      <c r="DXJ30" s="112"/>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376"/>
      <c r="DZE30" s="377"/>
      <c r="DZF30" s="377"/>
      <c r="DZG30" s="377"/>
      <c r="DZH30" s="377"/>
      <c r="DZI30" s="377"/>
      <c r="DZJ30" s="377"/>
      <c r="DZK30" s="68"/>
      <c r="DZL30" s="68"/>
      <c r="DZM30" s="68"/>
      <c r="DZN30" s="68"/>
      <c r="DZO30" s="68"/>
      <c r="DZP30" s="112"/>
      <c r="DZQ30" s="112"/>
      <c r="DZR30" s="112"/>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376"/>
      <c r="EBM30" s="377"/>
      <c r="EBN30" s="377"/>
      <c r="EBO30" s="377"/>
      <c r="EBP30" s="377"/>
      <c r="EBQ30" s="377"/>
      <c r="EBR30" s="377"/>
      <c r="EBS30" s="68"/>
      <c r="EBT30" s="68"/>
      <c r="EBU30" s="68"/>
      <c r="EBV30" s="68"/>
      <c r="EBW30" s="68"/>
      <c r="EBX30" s="112"/>
      <c r="EBY30" s="112"/>
      <c r="EBZ30" s="112"/>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376"/>
      <c r="EDU30" s="377"/>
      <c r="EDV30" s="377"/>
      <c r="EDW30" s="377"/>
      <c r="EDX30" s="377"/>
      <c r="EDY30" s="377"/>
      <c r="EDZ30" s="377"/>
      <c r="EEA30" s="68"/>
      <c r="EEB30" s="68"/>
      <c r="EEC30" s="68"/>
      <c r="EED30" s="68"/>
      <c r="EEE30" s="68"/>
      <c r="EEF30" s="112"/>
      <c r="EEG30" s="112"/>
      <c r="EEH30" s="112"/>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376"/>
      <c r="EGC30" s="377"/>
      <c r="EGD30" s="377"/>
      <c r="EGE30" s="377"/>
      <c r="EGF30" s="377"/>
      <c r="EGG30" s="377"/>
      <c r="EGH30" s="377"/>
      <c r="EGI30" s="68"/>
      <c r="EGJ30" s="68"/>
      <c r="EGK30" s="68"/>
      <c r="EGL30" s="68"/>
      <c r="EGM30" s="68"/>
      <c r="EGN30" s="112"/>
      <c r="EGO30" s="112"/>
      <c r="EGP30" s="112"/>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376"/>
      <c r="EIK30" s="377"/>
      <c r="EIL30" s="377"/>
      <c r="EIM30" s="377"/>
      <c r="EIN30" s="377"/>
      <c r="EIO30" s="377"/>
      <c r="EIP30" s="377"/>
      <c r="EIQ30" s="68"/>
      <c r="EIR30" s="68"/>
      <c r="EIS30" s="68"/>
      <c r="EIT30" s="68"/>
      <c r="EIU30" s="68"/>
      <c r="EIV30" s="112"/>
      <c r="EIW30" s="112"/>
      <c r="EIX30" s="112"/>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376"/>
      <c r="EKS30" s="377"/>
      <c r="EKT30" s="377"/>
      <c r="EKU30" s="377"/>
      <c r="EKV30" s="377"/>
      <c r="EKW30" s="377"/>
      <c r="EKX30" s="377"/>
      <c r="EKY30" s="68"/>
      <c r="EKZ30" s="68"/>
      <c r="ELA30" s="68"/>
      <c r="ELB30" s="68"/>
      <c r="ELC30" s="68"/>
      <c r="ELD30" s="112"/>
      <c r="ELE30" s="112"/>
      <c r="ELF30" s="112"/>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376"/>
      <c r="ENA30" s="377"/>
      <c r="ENB30" s="377"/>
      <c r="ENC30" s="377"/>
      <c r="END30" s="377"/>
      <c r="ENE30" s="377"/>
      <c r="ENF30" s="377"/>
      <c r="ENG30" s="68"/>
      <c r="ENH30" s="68"/>
      <c r="ENI30" s="68"/>
      <c r="ENJ30" s="68"/>
      <c r="ENK30" s="68"/>
      <c r="ENL30" s="112"/>
      <c r="ENM30" s="112"/>
      <c r="ENN30" s="112"/>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376"/>
      <c r="EPI30" s="377"/>
      <c r="EPJ30" s="377"/>
      <c r="EPK30" s="377"/>
      <c r="EPL30" s="377"/>
      <c r="EPM30" s="377"/>
      <c r="EPN30" s="377"/>
      <c r="EPO30" s="68"/>
      <c r="EPP30" s="68"/>
      <c r="EPQ30" s="68"/>
      <c r="EPR30" s="68"/>
      <c r="EPS30" s="68"/>
      <c r="EPT30" s="112"/>
      <c r="EPU30" s="112"/>
      <c r="EPV30" s="112"/>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376"/>
      <c r="ERQ30" s="377"/>
      <c r="ERR30" s="377"/>
      <c r="ERS30" s="377"/>
      <c r="ERT30" s="377"/>
      <c r="ERU30" s="377"/>
      <c r="ERV30" s="377"/>
      <c r="ERW30" s="68"/>
      <c r="ERX30" s="68"/>
      <c r="ERY30" s="68"/>
      <c r="ERZ30" s="68"/>
      <c r="ESA30" s="68"/>
      <c r="ESB30" s="112"/>
      <c r="ESC30" s="112"/>
      <c r="ESD30" s="112"/>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376"/>
      <c r="ETY30" s="377"/>
      <c r="ETZ30" s="377"/>
      <c r="EUA30" s="377"/>
      <c r="EUB30" s="377"/>
      <c r="EUC30" s="377"/>
      <c r="EUD30" s="377"/>
      <c r="EUE30" s="68"/>
      <c r="EUF30" s="68"/>
      <c r="EUG30" s="68"/>
      <c r="EUH30" s="68"/>
      <c r="EUI30" s="68"/>
      <c r="EUJ30" s="112"/>
      <c r="EUK30" s="112"/>
      <c r="EUL30" s="112"/>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376"/>
      <c r="EWG30" s="377"/>
      <c r="EWH30" s="377"/>
      <c r="EWI30" s="377"/>
      <c r="EWJ30" s="377"/>
      <c r="EWK30" s="377"/>
      <c r="EWL30" s="377"/>
      <c r="EWM30" s="68"/>
      <c r="EWN30" s="68"/>
      <c r="EWO30" s="68"/>
      <c r="EWP30" s="68"/>
      <c r="EWQ30" s="68"/>
      <c r="EWR30" s="112"/>
      <c r="EWS30" s="112"/>
      <c r="EWT30" s="112"/>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376"/>
      <c r="EYO30" s="377"/>
      <c r="EYP30" s="377"/>
      <c r="EYQ30" s="377"/>
      <c r="EYR30" s="377"/>
      <c r="EYS30" s="377"/>
      <c r="EYT30" s="377"/>
      <c r="EYU30" s="68"/>
      <c r="EYV30" s="68"/>
      <c r="EYW30" s="68"/>
      <c r="EYX30" s="68"/>
      <c r="EYY30" s="68"/>
      <c r="EYZ30" s="112"/>
      <c r="EZA30" s="112"/>
      <c r="EZB30" s="112"/>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376"/>
      <c r="FAW30" s="377"/>
      <c r="FAX30" s="377"/>
      <c r="FAY30" s="377"/>
      <c r="FAZ30" s="377"/>
      <c r="FBA30" s="377"/>
      <c r="FBB30" s="377"/>
      <c r="FBC30" s="68"/>
      <c r="FBD30" s="68"/>
      <c r="FBE30" s="68"/>
      <c r="FBF30" s="68"/>
      <c r="FBG30" s="68"/>
      <c r="FBH30" s="112"/>
      <c r="FBI30" s="112"/>
      <c r="FBJ30" s="112"/>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376"/>
      <c r="FDE30" s="377"/>
      <c r="FDF30" s="377"/>
      <c r="FDG30" s="377"/>
      <c r="FDH30" s="377"/>
      <c r="FDI30" s="377"/>
      <c r="FDJ30" s="377"/>
      <c r="FDK30" s="68"/>
      <c r="FDL30" s="68"/>
      <c r="FDM30" s="68"/>
      <c r="FDN30" s="68"/>
      <c r="FDO30" s="68"/>
      <c r="FDP30" s="112"/>
      <c r="FDQ30" s="112"/>
      <c r="FDR30" s="112"/>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376"/>
      <c r="FFM30" s="377"/>
      <c r="FFN30" s="377"/>
      <c r="FFO30" s="377"/>
      <c r="FFP30" s="377"/>
      <c r="FFQ30" s="377"/>
      <c r="FFR30" s="377"/>
      <c r="FFS30" s="68"/>
      <c r="FFT30" s="68"/>
      <c r="FFU30" s="68"/>
      <c r="FFV30" s="68"/>
      <c r="FFW30" s="68"/>
      <c r="FFX30" s="112"/>
      <c r="FFY30" s="112"/>
      <c r="FFZ30" s="112"/>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376"/>
      <c r="FHU30" s="377"/>
      <c r="FHV30" s="377"/>
      <c r="FHW30" s="377"/>
      <c r="FHX30" s="377"/>
      <c r="FHY30" s="377"/>
      <c r="FHZ30" s="377"/>
      <c r="FIA30" s="68"/>
      <c r="FIB30" s="68"/>
      <c r="FIC30" s="68"/>
      <c r="FID30" s="68"/>
      <c r="FIE30" s="68"/>
      <c r="FIF30" s="112"/>
      <c r="FIG30" s="112"/>
      <c r="FIH30" s="112"/>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376"/>
      <c r="FKC30" s="377"/>
      <c r="FKD30" s="377"/>
      <c r="FKE30" s="377"/>
      <c r="FKF30" s="377"/>
      <c r="FKG30" s="377"/>
      <c r="FKH30" s="377"/>
      <c r="FKI30" s="68"/>
      <c r="FKJ30" s="68"/>
      <c r="FKK30" s="68"/>
      <c r="FKL30" s="68"/>
      <c r="FKM30" s="68"/>
      <c r="FKN30" s="112"/>
      <c r="FKO30" s="112"/>
      <c r="FKP30" s="112"/>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376"/>
      <c r="FMK30" s="377"/>
      <c r="FML30" s="377"/>
      <c r="FMM30" s="377"/>
      <c r="FMN30" s="377"/>
      <c r="FMO30" s="377"/>
      <c r="FMP30" s="377"/>
      <c r="FMQ30" s="68"/>
      <c r="FMR30" s="68"/>
      <c r="FMS30" s="68"/>
      <c r="FMT30" s="68"/>
      <c r="FMU30" s="68"/>
      <c r="FMV30" s="112"/>
      <c r="FMW30" s="112"/>
      <c r="FMX30" s="112"/>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376"/>
      <c r="FOS30" s="377"/>
      <c r="FOT30" s="377"/>
      <c r="FOU30" s="377"/>
      <c r="FOV30" s="377"/>
      <c r="FOW30" s="377"/>
      <c r="FOX30" s="377"/>
      <c r="FOY30" s="68"/>
      <c r="FOZ30" s="68"/>
      <c r="FPA30" s="68"/>
      <c r="FPB30" s="68"/>
      <c r="FPC30" s="68"/>
      <c r="FPD30" s="112"/>
      <c r="FPE30" s="112"/>
      <c r="FPF30" s="112"/>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376"/>
      <c r="FRA30" s="377"/>
      <c r="FRB30" s="377"/>
      <c r="FRC30" s="377"/>
      <c r="FRD30" s="377"/>
      <c r="FRE30" s="377"/>
      <c r="FRF30" s="377"/>
      <c r="FRG30" s="68"/>
      <c r="FRH30" s="68"/>
      <c r="FRI30" s="68"/>
      <c r="FRJ30" s="68"/>
      <c r="FRK30" s="68"/>
      <c r="FRL30" s="112"/>
      <c r="FRM30" s="112"/>
      <c r="FRN30" s="112"/>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376"/>
      <c r="FTI30" s="377"/>
      <c r="FTJ30" s="377"/>
      <c r="FTK30" s="377"/>
      <c r="FTL30" s="377"/>
      <c r="FTM30" s="377"/>
      <c r="FTN30" s="377"/>
      <c r="FTO30" s="68"/>
      <c r="FTP30" s="68"/>
      <c r="FTQ30" s="68"/>
      <c r="FTR30" s="68"/>
      <c r="FTS30" s="68"/>
      <c r="FTT30" s="112"/>
      <c r="FTU30" s="112"/>
      <c r="FTV30" s="112"/>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376"/>
      <c r="FVQ30" s="377"/>
      <c r="FVR30" s="377"/>
      <c r="FVS30" s="377"/>
      <c r="FVT30" s="377"/>
      <c r="FVU30" s="377"/>
      <c r="FVV30" s="377"/>
      <c r="FVW30" s="68"/>
      <c r="FVX30" s="68"/>
      <c r="FVY30" s="68"/>
      <c r="FVZ30" s="68"/>
      <c r="FWA30" s="68"/>
      <c r="FWB30" s="112"/>
      <c r="FWC30" s="112"/>
      <c r="FWD30" s="112"/>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376"/>
      <c r="FXY30" s="377"/>
      <c r="FXZ30" s="377"/>
      <c r="FYA30" s="377"/>
      <c r="FYB30" s="377"/>
      <c r="FYC30" s="377"/>
      <c r="FYD30" s="377"/>
      <c r="FYE30" s="68"/>
      <c r="FYF30" s="68"/>
      <c r="FYG30" s="68"/>
      <c r="FYH30" s="68"/>
      <c r="FYI30" s="68"/>
      <c r="FYJ30" s="112"/>
      <c r="FYK30" s="112"/>
      <c r="FYL30" s="112"/>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376"/>
      <c r="GAG30" s="377"/>
      <c r="GAH30" s="377"/>
      <c r="GAI30" s="377"/>
      <c r="GAJ30" s="377"/>
      <c r="GAK30" s="377"/>
      <c r="GAL30" s="377"/>
      <c r="GAM30" s="68"/>
      <c r="GAN30" s="68"/>
      <c r="GAO30" s="68"/>
      <c r="GAP30" s="68"/>
      <c r="GAQ30" s="68"/>
      <c r="GAR30" s="112"/>
      <c r="GAS30" s="112"/>
      <c r="GAT30" s="112"/>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376"/>
      <c r="GCO30" s="377"/>
      <c r="GCP30" s="377"/>
      <c r="GCQ30" s="377"/>
      <c r="GCR30" s="377"/>
      <c r="GCS30" s="377"/>
      <c r="GCT30" s="377"/>
      <c r="GCU30" s="68"/>
      <c r="GCV30" s="68"/>
      <c r="GCW30" s="68"/>
      <c r="GCX30" s="68"/>
      <c r="GCY30" s="68"/>
      <c r="GCZ30" s="112"/>
      <c r="GDA30" s="112"/>
      <c r="GDB30" s="112"/>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376"/>
      <c r="GEW30" s="377"/>
      <c r="GEX30" s="377"/>
      <c r="GEY30" s="377"/>
      <c r="GEZ30" s="377"/>
      <c r="GFA30" s="377"/>
      <c r="GFB30" s="377"/>
      <c r="GFC30" s="68"/>
      <c r="GFD30" s="68"/>
      <c r="GFE30" s="68"/>
      <c r="GFF30" s="68"/>
      <c r="GFG30" s="68"/>
      <c r="GFH30" s="112"/>
      <c r="GFI30" s="112"/>
      <c r="GFJ30" s="112"/>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376"/>
      <c r="GHE30" s="377"/>
      <c r="GHF30" s="377"/>
      <c r="GHG30" s="377"/>
      <c r="GHH30" s="377"/>
      <c r="GHI30" s="377"/>
      <c r="GHJ30" s="377"/>
      <c r="GHK30" s="68"/>
      <c r="GHL30" s="68"/>
      <c r="GHM30" s="68"/>
      <c r="GHN30" s="68"/>
      <c r="GHO30" s="68"/>
      <c r="GHP30" s="112"/>
      <c r="GHQ30" s="112"/>
      <c r="GHR30" s="112"/>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376"/>
      <c r="GJM30" s="377"/>
      <c r="GJN30" s="377"/>
      <c r="GJO30" s="377"/>
      <c r="GJP30" s="377"/>
      <c r="GJQ30" s="377"/>
      <c r="GJR30" s="377"/>
      <c r="GJS30" s="68"/>
      <c r="GJT30" s="68"/>
      <c r="GJU30" s="68"/>
      <c r="GJV30" s="68"/>
      <c r="GJW30" s="68"/>
      <c r="GJX30" s="112"/>
      <c r="GJY30" s="112"/>
      <c r="GJZ30" s="112"/>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376"/>
      <c r="GLU30" s="377"/>
      <c r="GLV30" s="377"/>
      <c r="GLW30" s="377"/>
      <c r="GLX30" s="377"/>
      <c r="GLY30" s="377"/>
      <c r="GLZ30" s="377"/>
      <c r="GMA30" s="68"/>
      <c r="GMB30" s="68"/>
      <c r="GMC30" s="68"/>
      <c r="GMD30" s="68"/>
      <c r="GME30" s="68"/>
      <c r="GMF30" s="112"/>
      <c r="GMG30" s="112"/>
      <c r="GMH30" s="112"/>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376"/>
      <c r="GOC30" s="377"/>
      <c r="GOD30" s="377"/>
      <c r="GOE30" s="377"/>
      <c r="GOF30" s="377"/>
      <c r="GOG30" s="377"/>
      <c r="GOH30" s="377"/>
      <c r="GOI30" s="68"/>
      <c r="GOJ30" s="68"/>
      <c r="GOK30" s="68"/>
      <c r="GOL30" s="68"/>
      <c r="GOM30" s="68"/>
      <c r="GON30" s="112"/>
      <c r="GOO30" s="112"/>
      <c r="GOP30" s="112"/>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376"/>
      <c r="GQK30" s="377"/>
      <c r="GQL30" s="377"/>
      <c r="GQM30" s="377"/>
      <c r="GQN30" s="377"/>
      <c r="GQO30" s="377"/>
      <c r="GQP30" s="377"/>
      <c r="GQQ30" s="68"/>
      <c r="GQR30" s="68"/>
      <c r="GQS30" s="68"/>
      <c r="GQT30" s="68"/>
      <c r="GQU30" s="68"/>
      <c r="GQV30" s="112"/>
      <c r="GQW30" s="112"/>
      <c r="GQX30" s="112"/>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376"/>
      <c r="GSS30" s="377"/>
      <c r="GST30" s="377"/>
      <c r="GSU30" s="377"/>
      <c r="GSV30" s="377"/>
      <c r="GSW30" s="377"/>
      <c r="GSX30" s="377"/>
      <c r="GSY30" s="68"/>
      <c r="GSZ30" s="68"/>
      <c r="GTA30" s="68"/>
      <c r="GTB30" s="68"/>
      <c r="GTC30" s="68"/>
      <c r="GTD30" s="112"/>
      <c r="GTE30" s="112"/>
      <c r="GTF30" s="112"/>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376"/>
      <c r="GVA30" s="377"/>
      <c r="GVB30" s="377"/>
      <c r="GVC30" s="377"/>
      <c r="GVD30" s="377"/>
      <c r="GVE30" s="377"/>
      <c r="GVF30" s="377"/>
      <c r="GVG30" s="68"/>
      <c r="GVH30" s="68"/>
      <c r="GVI30" s="68"/>
      <c r="GVJ30" s="68"/>
      <c r="GVK30" s="68"/>
      <c r="GVL30" s="112"/>
      <c r="GVM30" s="112"/>
      <c r="GVN30" s="112"/>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376"/>
      <c r="GXI30" s="377"/>
      <c r="GXJ30" s="377"/>
      <c r="GXK30" s="377"/>
      <c r="GXL30" s="377"/>
      <c r="GXM30" s="377"/>
      <c r="GXN30" s="377"/>
      <c r="GXO30" s="68"/>
      <c r="GXP30" s="68"/>
      <c r="GXQ30" s="68"/>
      <c r="GXR30" s="68"/>
      <c r="GXS30" s="68"/>
      <c r="GXT30" s="112"/>
      <c r="GXU30" s="112"/>
      <c r="GXV30" s="112"/>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376"/>
      <c r="GZQ30" s="377"/>
      <c r="GZR30" s="377"/>
      <c r="GZS30" s="377"/>
      <c r="GZT30" s="377"/>
      <c r="GZU30" s="377"/>
      <c r="GZV30" s="377"/>
      <c r="GZW30" s="68"/>
      <c r="GZX30" s="68"/>
      <c r="GZY30" s="68"/>
      <c r="GZZ30" s="68"/>
      <c r="HAA30" s="68"/>
      <c r="HAB30" s="112"/>
      <c r="HAC30" s="112"/>
      <c r="HAD30" s="112"/>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376"/>
      <c r="HBY30" s="377"/>
      <c r="HBZ30" s="377"/>
      <c r="HCA30" s="377"/>
      <c r="HCB30" s="377"/>
      <c r="HCC30" s="377"/>
      <c r="HCD30" s="377"/>
      <c r="HCE30" s="68"/>
      <c r="HCF30" s="68"/>
      <c r="HCG30" s="68"/>
      <c r="HCH30" s="68"/>
      <c r="HCI30" s="68"/>
      <c r="HCJ30" s="112"/>
      <c r="HCK30" s="112"/>
      <c r="HCL30" s="112"/>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376"/>
      <c r="HEG30" s="377"/>
      <c r="HEH30" s="377"/>
      <c r="HEI30" s="377"/>
      <c r="HEJ30" s="377"/>
      <c r="HEK30" s="377"/>
      <c r="HEL30" s="377"/>
      <c r="HEM30" s="68"/>
      <c r="HEN30" s="68"/>
      <c r="HEO30" s="68"/>
      <c r="HEP30" s="68"/>
      <c r="HEQ30" s="68"/>
      <c r="HER30" s="112"/>
      <c r="HES30" s="112"/>
      <c r="HET30" s="112"/>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376"/>
      <c r="HGO30" s="377"/>
      <c r="HGP30" s="377"/>
      <c r="HGQ30" s="377"/>
      <c r="HGR30" s="377"/>
      <c r="HGS30" s="377"/>
      <c r="HGT30" s="377"/>
      <c r="HGU30" s="68"/>
      <c r="HGV30" s="68"/>
      <c r="HGW30" s="68"/>
      <c r="HGX30" s="68"/>
      <c r="HGY30" s="68"/>
      <c r="HGZ30" s="112"/>
      <c r="HHA30" s="112"/>
      <c r="HHB30" s="112"/>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376"/>
      <c r="HIW30" s="377"/>
      <c r="HIX30" s="377"/>
      <c r="HIY30" s="377"/>
      <c r="HIZ30" s="377"/>
      <c r="HJA30" s="377"/>
      <c r="HJB30" s="377"/>
      <c r="HJC30" s="68"/>
      <c r="HJD30" s="68"/>
      <c r="HJE30" s="68"/>
      <c r="HJF30" s="68"/>
      <c r="HJG30" s="68"/>
      <c r="HJH30" s="112"/>
      <c r="HJI30" s="112"/>
      <c r="HJJ30" s="112"/>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376"/>
      <c r="HLE30" s="377"/>
      <c r="HLF30" s="377"/>
      <c r="HLG30" s="377"/>
      <c r="HLH30" s="377"/>
      <c r="HLI30" s="377"/>
      <c r="HLJ30" s="377"/>
      <c r="HLK30" s="68"/>
      <c r="HLL30" s="68"/>
      <c r="HLM30" s="68"/>
      <c r="HLN30" s="68"/>
      <c r="HLO30" s="68"/>
      <c r="HLP30" s="112"/>
      <c r="HLQ30" s="112"/>
      <c r="HLR30" s="112"/>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376"/>
      <c r="HNM30" s="377"/>
      <c r="HNN30" s="377"/>
      <c r="HNO30" s="377"/>
      <c r="HNP30" s="377"/>
      <c r="HNQ30" s="377"/>
      <c r="HNR30" s="377"/>
      <c r="HNS30" s="68"/>
      <c r="HNT30" s="68"/>
      <c r="HNU30" s="68"/>
      <c r="HNV30" s="68"/>
      <c r="HNW30" s="68"/>
      <c r="HNX30" s="112"/>
      <c r="HNY30" s="112"/>
      <c r="HNZ30" s="112"/>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376"/>
      <c r="HPU30" s="377"/>
      <c r="HPV30" s="377"/>
      <c r="HPW30" s="377"/>
      <c r="HPX30" s="377"/>
      <c r="HPY30" s="377"/>
      <c r="HPZ30" s="377"/>
      <c r="HQA30" s="68"/>
      <c r="HQB30" s="68"/>
      <c r="HQC30" s="68"/>
      <c r="HQD30" s="68"/>
      <c r="HQE30" s="68"/>
      <c r="HQF30" s="112"/>
      <c r="HQG30" s="112"/>
      <c r="HQH30" s="112"/>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376"/>
      <c r="HSC30" s="377"/>
      <c r="HSD30" s="377"/>
      <c r="HSE30" s="377"/>
      <c r="HSF30" s="377"/>
      <c r="HSG30" s="377"/>
      <c r="HSH30" s="377"/>
      <c r="HSI30" s="68"/>
      <c r="HSJ30" s="68"/>
      <c r="HSK30" s="68"/>
      <c r="HSL30" s="68"/>
      <c r="HSM30" s="68"/>
      <c r="HSN30" s="112"/>
      <c r="HSO30" s="112"/>
      <c r="HSP30" s="112"/>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376"/>
      <c r="HUK30" s="377"/>
      <c r="HUL30" s="377"/>
      <c r="HUM30" s="377"/>
      <c r="HUN30" s="377"/>
      <c r="HUO30" s="377"/>
      <c r="HUP30" s="377"/>
      <c r="HUQ30" s="68"/>
      <c r="HUR30" s="68"/>
      <c r="HUS30" s="68"/>
      <c r="HUT30" s="68"/>
      <c r="HUU30" s="68"/>
      <c r="HUV30" s="112"/>
      <c r="HUW30" s="112"/>
      <c r="HUX30" s="112"/>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376"/>
      <c r="HWS30" s="377"/>
      <c r="HWT30" s="377"/>
      <c r="HWU30" s="377"/>
      <c r="HWV30" s="377"/>
      <c r="HWW30" s="377"/>
      <c r="HWX30" s="377"/>
      <c r="HWY30" s="68"/>
      <c r="HWZ30" s="68"/>
      <c r="HXA30" s="68"/>
      <c r="HXB30" s="68"/>
      <c r="HXC30" s="68"/>
      <c r="HXD30" s="112"/>
      <c r="HXE30" s="112"/>
      <c r="HXF30" s="112"/>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376"/>
      <c r="HZA30" s="377"/>
      <c r="HZB30" s="377"/>
      <c r="HZC30" s="377"/>
      <c r="HZD30" s="377"/>
      <c r="HZE30" s="377"/>
      <c r="HZF30" s="377"/>
      <c r="HZG30" s="68"/>
      <c r="HZH30" s="68"/>
      <c r="HZI30" s="68"/>
      <c r="HZJ30" s="68"/>
      <c r="HZK30" s="68"/>
      <c r="HZL30" s="112"/>
      <c r="HZM30" s="112"/>
      <c r="HZN30" s="112"/>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376"/>
      <c r="IBI30" s="377"/>
      <c r="IBJ30" s="377"/>
      <c r="IBK30" s="377"/>
      <c r="IBL30" s="377"/>
      <c r="IBM30" s="377"/>
      <c r="IBN30" s="377"/>
      <c r="IBO30" s="68"/>
      <c r="IBP30" s="68"/>
      <c r="IBQ30" s="68"/>
      <c r="IBR30" s="68"/>
      <c r="IBS30" s="68"/>
      <c r="IBT30" s="112"/>
      <c r="IBU30" s="112"/>
      <c r="IBV30" s="112"/>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376"/>
      <c r="IDQ30" s="377"/>
      <c r="IDR30" s="377"/>
      <c r="IDS30" s="377"/>
      <c r="IDT30" s="377"/>
      <c r="IDU30" s="377"/>
      <c r="IDV30" s="377"/>
      <c r="IDW30" s="68"/>
      <c r="IDX30" s="68"/>
      <c r="IDY30" s="68"/>
      <c r="IDZ30" s="68"/>
      <c r="IEA30" s="68"/>
      <c r="IEB30" s="112"/>
      <c r="IEC30" s="112"/>
      <c r="IED30" s="112"/>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376"/>
      <c r="IFY30" s="377"/>
      <c r="IFZ30" s="377"/>
      <c r="IGA30" s="377"/>
      <c r="IGB30" s="377"/>
      <c r="IGC30" s="377"/>
      <c r="IGD30" s="377"/>
      <c r="IGE30" s="68"/>
      <c r="IGF30" s="68"/>
      <c r="IGG30" s="68"/>
      <c r="IGH30" s="68"/>
      <c r="IGI30" s="68"/>
      <c r="IGJ30" s="112"/>
      <c r="IGK30" s="112"/>
      <c r="IGL30" s="112"/>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376"/>
      <c r="IIG30" s="377"/>
      <c r="IIH30" s="377"/>
      <c r="III30" s="377"/>
      <c r="IIJ30" s="377"/>
      <c r="IIK30" s="377"/>
      <c r="IIL30" s="377"/>
      <c r="IIM30" s="68"/>
      <c r="IIN30" s="68"/>
      <c r="IIO30" s="68"/>
      <c r="IIP30" s="68"/>
      <c r="IIQ30" s="68"/>
      <c r="IIR30" s="112"/>
      <c r="IIS30" s="112"/>
      <c r="IIT30" s="112"/>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376"/>
      <c r="IKO30" s="377"/>
      <c r="IKP30" s="377"/>
      <c r="IKQ30" s="377"/>
      <c r="IKR30" s="377"/>
      <c r="IKS30" s="377"/>
      <c r="IKT30" s="377"/>
      <c r="IKU30" s="68"/>
      <c r="IKV30" s="68"/>
      <c r="IKW30" s="68"/>
      <c r="IKX30" s="68"/>
      <c r="IKY30" s="68"/>
      <c r="IKZ30" s="112"/>
      <c r="ILA30" s="112"/>
      <c r="ILB30" s="112"/>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376"/>
      <c r="IMW30" s="377"/>
      <c r="IMX30" s="377"/>
      <c r="IMY30" s="377"/>
      <c r="IMZ30" s="377"/>
      <c r="INA30" s="377"/>
      <c r="INB30" s="377"/>
      <c r="INC30" s="68"/>
      <c r="IND30" s="68"/>
      <c r="INE30" s="68"/>
      <c r="INF30" s="68"/>
      <c r="ING30" s="68"/>
      <c r="INH30" s="112"/>
      <c r="INI30" s="112"/>
      <c r="INJ30" s="112"/>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376"/>
      <c r="IPE30" s="377"/>
      <c r="IPF30" s="377"/>
      <c r="IPG30" s="377"/>
      <c r="IPH30" s="377"/>
      <c r="IPI30" s="377"/>
      <c r="IPJ30" s="377"/>
      <c r="IPK30" s="68"/>
      <c r="IPL30" s="68"/>
      <c r="IPM30" s="68"/>
      <c r="IPN30" s="68"/>
      <c r="IPO30" s="68"/>
      <c r="IPP30" s="112"/>
      <c r="IPQ30" s="112"/>
      <c r="IPR30" s="112"/>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376"/>
      <c r="IRM30" s="377"/>
      <c r="IRN30" s="377"/>
      <c r="IRO30" s="377"/>
      <c r="IRP30" s="377"/>
      <c r="IRQ30" s="377"/>
      <c r="IRR30" s="377"/>
      <c r="IRS30" s="68"/>
      <c r="IRT30" s="68"/>
      <c r="IRU30" s="68"/>
      <c r="IRV30" s="68"/>
      <c r="IRW30" s="68"/>
      <c r="IRX30" s="112"/>
      <c r="IRY30" s="112"/>
      <c r="IRZ30" s="112"/>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376"/>
      <c r="ITU30" s="377"/>
      <c r="ITV30" s="377"/>
      <c r="ITW30" s="377"/>
      <c r="ITX30" s="377"/>
      <c r="ITY30" s="377"/>
      <c r="ITZ30" s="377"/>
      <c r="IUA30" s="68"/>
      <c r="IUB30" s="68"/>
      <c r="IUC30" s="68"/>
      <c r="IUD30" s="68"/>
      <c r="IUE30" s="68"/>
      <c r="IUF30" s="112"/>
      <c r="IUG30" s="112"/>
      <c r="IUH30" s="112"/>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376"/>
      <c r="IWC30" s="377"/>
      <c r="IWD30" s="377"/>
      <c r="IWE30" s="377"/>
      <c r="IWF30" s="377"/>
      <c r="IWG30" s="377"/>
      <c r="IWH30" s="377"/>
      <c r="IWI30" s="68"/>
      <c r="IWJ30" s="68"/>
      <c r="IWK30" s="68"/>
      <c r="IWL30" s="68"/>
      <c r="IWM30" s="68"/>
      <c r="IWN30" s="112"/>
      <c r="IWO30" s="112"/>
      <c r="IWP30" s="112"/>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376"/>
      <c r="IYK30" s="377"/>
      <c r="IYL30" s="377"/>
      <c r="IYM30" s="377"/>
      <c r="IYN30" s="377"/>
      <c r="IYO30" s="377"/>
      <c r="IYP30" s="377"/>
      <c r="IYQ30" s="68"/>
      <c r="IYR30" s="68"/>
      <c r="IYS30" s="68"/>
      <c r="IYT30" s="68"/>
      <c r="IYU30" s="68"/>
      <c r="IYV30" s="112"/>
      <c r="IYW30" s="112"/>
      <c r="IYX30" s="112"/>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376"/>
      <c r="JAS30" s="377"/>
      <c r="JAT30" s="377"/>
      <c r="JAU30" s="377"/>
      <c r="JAV30" s="377"/>
      <c r="JAW30" s="377"/>
      <c r="JAX30" s="377"/>
      <c r="JAY30" s="68"/>
      <c r="JAZ30" s="68"/>
      <c r="JBA30" s="68"/>
      <c r="JBB30" s="68"/>
      <c r="JBC30" s="68"/>
      <c r="JBD30" s="112"/>
      <c r="JBE30" s="112"/>
      <c r="JBF30" s="112"/>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376"/>
      <c r="JDA30" s="377"/>
      <c r="JDB30" s="377"/>
      <c r="JDC30" s="377"/>
      <c r="JDD30" s="377"/>
      <c r="JDE30" s="377"/>
      <c r="JDF30" s="377"/>
      <c r="JDG30" s="68"/>
      <c r="JDH30" s="68"/>
      <c r="JDI30" s="68"/>
      <c r="JDJ30" s="68"/>
      <c r="JDK30" s="68"/>
      <c r="JDL30" s="112"/>
      <c r="JDM30" s="112"/>
      <c r="JDN30" s="112"/>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376"/>
      <c r="JFI30" s="377"/>
      <c r="JFJ30" s="377"/>
      <c r="JFK30" s="377"/>
      <c r="JFL30" s="377"/>
      <c r="JFM30" s="377"/>
      <c r="JFN30" s="377"/>
      <c r="JFO30" s="68"/>
      <c r="JFP30" s="68"/>
      <c r="JFQ30" s="68"/>
      <c r="JFR30" s="68"/>
      <c r="JFS30" s="68"/>
      <c r="JFT30" s="112"/>
      <c r="JFU30" s="112"/>
      <c r="JFV30" s="112"/>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376"/>
      <c r="JHQ30" s="377"/>
      <c r="JHR30" s="377"/>
      <c r="JHS30" s="377"/>
      <c r="JHT30" s="377"/>
      <c r="JHU30" s="377"/>
      <c r="JHV30" s="377"/>
      <c r="JHW30" s="68"/>
      <c r="JHX30" s="68"/>
      <c r="JHY30" s="68"/>
      <c r="JHZ30" s="68"/>
      <c r="JIA30" s="68"/>
      <c r="JIB30" s="112"/>
      <c r="JIC30" s="112"/>
      <c r="JID30" s="112"/>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376"/>
      <c r="JJY30" s="377"/>
      <c r="JJZ30" s="377"/>
      <c r="JKA30" s="377"/>
      <c r="JKB30" s="377"/>
      <c r="JKC30" s="377"/>
      <c r="JKD30" s="377"/>
      <c r="JKE30" s="68"/>
      <c r="JKF30" s="68"/>
      <c r="JKG30" s="68"/>
      <c r="JKH30" s="68"/>
      <c r="JKI30" s="68"/>
      <c r="JKJ30" s="112"/>
      <c r="JKK30" s="112"/>
      <c r="JKL30" s="112"/>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376"/>
      <c r="JMG30" s="377"/>
      <c r="JMH30" s="377"/>
      <c r="JMI30" s="377"/>
      <c r="JMJ30" s="377"/>
      <c r="JMK30" s="377"/>
      <c r="JML30" s="377"/>
      <c r="JMM30" s="68"/>
      <c r="JMN30" s="68"/>
      <c r="JMO30" s="68"/>
      <c r="JMP30" s="68"/>
      <c r="JMQ30" s="68"/>
      <c r="JMR30" s="112"/>
      <c r="JMS30" s="112"/>
      <c r="JMT30" s="112"/>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376"/>
      <c r="JOO30" s="377"/>
      <c r="JOP30" s="377"/>
      <c r="JOQ30" s="377"/>
      <c r="JOR30" s="377"/>
      <c r="JOS30" s="377"/>
      <c r="JOT30" s="377"/>
      <c r="JOU30" s="68"/>
      <c r="JOV30" s="68"/>
      <c r="JOW30" s="68"/>
      <c r="JOX30" s="68"/>
      <c r="JOY30" s="68"/>
      <c r="JOZ30" s="112"/>
      <c r="JPA30" s="112"/>
      <c r="JPB30" s="112"/>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376"/>
      <c r="JQW30" s="377"/>
      <c r="JQX30" s="377"/>
      <c r="JQY30" s="377"/>
      <c r="JQZ30" s="377"/>
      <c r="JRA30" s="377"/>
      <c r="JRB30" s="377"/>
      <c r="JRC30" s="68"/>
      <c r="JRD30" s="68"/>
      <c r="JRE30" s="68"/>
      <c r="JRF30" s="68"/>
      <c r="JRG30" s="68"/>
      <c r="JRH30" s="112"/>
      <c r="JRI30" s="112"/>
      <c r="JRJ30" s="112"/>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376"/>
      <c r="JTE30" s="377"/>
      <c r="JTF30" s="377"/>
      <c r="JTG30" s="377"/>
      <c r="JTH30" s="377"/>
      <c r="JTI30" s="377"/>
      <c r="JTJ30" s="377"/>
      <c r="JTK30" s="68"/>
      <c r="JTL30" s="68"/>
      <c r="JTM30" s="68"/>
      <c r="JTN30" s="68"/>
      <c r="JTO30" s="68"/>
      <c r="JTP30" s="112"/>
      <c r="JTQ30" s="112"/>
      <c r="JTR30" s="112"/>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376"/>
      <c r="JVM30" s="377"/>
      <c r="JVN30" s="377"/>
      <c r="JVO30" s="377"/>
      <c r="JVP30" s="377"/>
      <c r="JVQ30" s="377"/>
      <c r="JVR30" s="377"/>
      <c r="JVS30" s="68"/>
      <c r="JVT30" s="68"/>
      <c r="JVU30" s="68"/>
      <c r="JVV30" s="68"/>
      <c r="JVW30" s="68"/>
      <c r="JVX30" s="112"/>
      <c r="JVY30" s="112"/>
      <c r="JVZ30" s="112"/>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376"/>
      <c r="JXU30" s="377"/>
      <c r="JXV30" s="377"/>
      <c r="JXW30" s="377"/>
      <c r="JXX30" s="377"/>
      <c r="JXY30" s="377"/>
      <c r="JXZ30" s="377"/>
      <c r="JYA30" s="68"/>
      <c r="JYB30" s="68"/>
      <c r="JYC30" s="68"/>
      <c r="JYD30" s="68"/>
      <c r="JYE30" s="68"/>
      <c r="JYF30" s="112"/>
      <c r="JYG30" s="112"/>
      <c r="JYH30" s="112"/>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376"/>
      <c r="KAC30" s="377"/>
      <c r="KAD30" s="377"/>
      <c r="KAE30" s="377"/>
      <c r="KAF30" s="377"/>
      <c r="KAG30" s="377"/>
      <c r="KAH30" s="377"/>
      <c r="KAI30" s="68"/>
      <c r="KAJ30" s="68"/>
      <c r="KAK30" s="68"/>
      <c r="KAL30" s="68"/>
      <c r="KAM30" s="68"/>
      <c r="KAN30" s="112"/>
      <c r="KAO30" s="112"/>
      <c r="KAP30" s="112"/>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376"/>
      <c r="KCK30" s="377"/>
      <c r="KCL30" s="377"/>
      <c r="KCM30" s="377"/>
      <c r="KCN30" s="377"/>
      <c r="KCO30" s="377"/>
      <c r="KCP30" s="377"/>
      <c r="KCQ30" s="68"/>
      <c r="KCR30" s="68"/>
      <c r="KCS30" s="68"/>
      <c r="KCT30" s="68"/>
      <c r="KCU30" s="68"/>
      <c r="KCV30" s="112"/>
      <c r="KCW30" s="112"/>
      <c r="KCX30" s="112"/>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376"/>
      <c r="KES30" s="377"/>
      <c r="KET30" s="377"/>
      <c r="KEU30" s="377"/>
      <c r="KEV30" s="377"/>
      <c r="KEW30" s="377"/>
      <c r="KEX30" s="377"/>
      <c r="KEY30" s="68"/>
      <c r="KEZ30" s="68"/>
      <c r="KFA30" s="68"/>
      <c r="KFB30" s="68"/>
      <c r="KFC30" s="68"/>
      <c r="KFD30" s="112"/>
      <c r="KFE30" s="112"/>
      <c r="KFF30" s="112"/>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376"/>
      <c r="KHA30" s="377"/>
      <c r="KHB30" s="377"/>
      <c r="KHC30" s="377"/>
      <c r="KHD30" s="377"/>
      <c r="KHE30" s="377"/>
      <c r="KHF30" s="377"/>
      <c r="KHG30" s="68"/>
      <c r="KHH30" s="68"/>
      <c r="KHI30" s="68"/>
      <c r="KHJ30" s="68"/>
      <c r="KHK30" s="68"/>
      <c r="KHL30" s="112"/>
      <c r="KHM30" s="112"/>
      <c r="KHN30" s="112"/>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376"/>
      <c r="KJI30" s="377"/>
      <c r="KJJ30" s="377"/>
      <c r="KJK30" s="377"/>
      <c r="KJL30" s="377"/>
      <c r="KJM30" s="377"/>
      <c r="KJN30" s="377"/>
      <c r="KJO30" s="68"/>
      <c r="KJP30" s="68"/>
      <c r="KJQ30" s="68"/>
      <c r="KJR30" s="68"/>
      <c r="KJS30" s="68"/>
      <c r="KJT30" s="112"/>
      <c r="KJU30" s="112"/>
      <c r="KJV30" s="112"/>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376"/>
      <c r="KLQ30" s="377"/>
      <c r="KLR30" s="377"/>
      <c r="KLS30" s="377"/>
      <c r="KLT30" s="377"/>
      <c r="KLU30" s="377"/>
      <c r="KLV30" s="377"/>
      <c r="KLW30" s="68"/>
      <c r="KLX30" s="68"/>
      <c r="KLY30" s="68"/>
      <c r="KLZ30" s="68"/>
      <c r="KMA30" s="68"/>
      <c r="KMB30" s="112"/>
      <c r="KMC30" s="112"/>
      <c r="KMD30" s="112"/>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376"/>
      <c r="KNY30" s="377"/>
      <c r="KNZ30" s="377"/>
      <c r="KOA30" s="377"/>
      <c r="KOB30" s="377"/>
      <c r="KOC30" s="377"/>
      <c r="KOD30" s="377"/>
      <c r="KOE30" s="68"/>
      <c r="KOF30" s="68"/>
      <c r="KOG30" s="68"/>
      <c r="KOH30" s="68"/>
      <c r="KOI30" s="68"/>
      <c r="KOJ30" s="112"/>
      <c r="KOK30" s="112"/>
      <c r="KOL30" s="112"/>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376"/>
      <c r="KQG30" s="377"/>
      <c r="KQH30" s="377"/>
      <c r="KQI30" s="377"/>
      <c r="KQJ30" s="377"/>
      <c r="KQK30" s="377"/>
      <c r="KQL30" s="377"/>
      <c r="KQM30" s="68"/>
      <c r="KQN30" s="68"/>
      <c r="KQO30" s="68"/>
      <c r="KQP30" s="68"/>
      <c r="KQQ30" s="68"/>
      <c r="KQR30" s="112"/>
      <c r="KQS30" s="112"/>
      <c r="KQT30" s="112"/>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376"/>
      <c r="KSO30" s="377"/>
      <c r="KSP30" s="377"/>
      <c r="KSQ30" s="377"/>
      <c r="KSR30" s="377"/>
      <c r="KSS30" s="377"/>
      <c r="KST30" s="377"/>
      <c r="KSU30" s="68"/>
      <c r="KSV30" s="68"/>
      <c r="KSW30" s="68"/>
      <c r="KSX30" s="68"/>
      <c r="KSY30" s="68"/>
      <c r="KSZ30" s="112"/>
      <c r="KTA30" s="112"/>
      <c r="KTB30" s="112"/>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376"/>
      <c r="KUW30" s="377"/>
      <c r="KUX30" s="377"/>
      <c r="KUY30" s="377"/>
      <c r="KUZ30" s="377"/>
      <c r="KVA30" s="377"/>
      <c r="KVB30" s="377"/>
      <c r="KVC30" s="68"/>
      <c r="KVD30" s="68"/>
      <c r="KVE30" s="68"/>
      <c r="KVF30" s="68"/>
      <c r="KVG30" s="68"/>
      <c r="KVH30" s="112"/>
      <c r="KVI30" s="112"/>
      <c r="KVJ30" s="112"/>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376"/>
      <c r="KXE30" s="377"/>
      <c r="KXF30" s="377"/>
      <c r="KXG30" s="377"/>
      <c r="KXH30" s="377"/>
      <c r="KXI30" s="377"/>
      <c r="KXJ30" s="377"/>
      <c r="KXK30" s="68"/>
      <c r="KXL30" s="68"/>
      <c r="KXM30" s="68"/>
      <c r="KXN30" s="68"/>
      <c r="KXO30" s="68"/>
      <c r="KXP30" s="112"/>
      <c r="KXQ30" s="112"/>
      <c r="KXR30" s="112"/>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376"/>
      <c r="KZM30" s="377"/>
      <c r="KZN30" s="377"/>
      <c r="KZO30" s="377"/>
      <c r="KZP30" s="377"/>
      <c r="KZQ30" s="377"/>
      <c r="KZR30" s="377"/>
      <c r="KZS30" s="68"/>
      <c r="KZT30" s="68"/>
      <c r="KZU30" s="68"/>
      <c r="KZV30" s="68"/>
      <c r="KZW30" s="68"/>
      <c r="KZX30" s="112"/>
      <c r="KZY30" s="112"/>
      <c r="KZZ30" s="112"/>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376"/>
      <c r="LBU30" s="377"/>
      <c r="LBV30" s="377"/>
      <c r="LBW30" s="377"/>
      <c r="LBX30" s="377"/>
      <c r="LBY30" s="377"/>
      <c r="LBZ30" s="377"/>
      <c r="LCA30" s="68"/>
      <c r="LCB30" s="68"/>
      <c r="LCC30" s="68"/>
      <c r="LCD30" s="68"/>
      <c r="LCE30" s="68"/>
      <c r="LCF30" s="112"/>
      <c r="LCG30" s="112"/>
      <c r="LCH30" s="112"/>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376"/>
      <c r="LEC30" s="377"/>
      <c r="LED30" s="377"/>
      <c r="LEE30" s="377"/>
      <c r="LEF30" s="377"/>
      <c r="LEG30" s="377"/>
      <c r="LEH30" s="377"/>
      <c r="LEI30" s="68"/>
      <c r="LEJ30" s="68"/>
      <c r="LEK30" s="68"/>
      <c r="LEL30" s="68"/>
      <c r="LEM30" s="68"/>
      <c r="LEN30" s="112"/>
      <c r="LEO30" s="112"/>
      <c r="LEP30" s="112"/>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376"/>
      <c r="LGK30" s="377"/>
      <c r="LGL30" s="377"/>
      <c r="LGM30" s="377"/>
      <c r="LGN30" s="377"/>
      <c r="LGO30" s="377"/>
      <c r="LGP30" s="377"/>
      <c r="LGQ30" s="68"/>
      <c r="LGR30" s="68"/>
      <c r="LGS30" s="68"/>
      <c r="LGT30" s="68"/>
      <c r="LGU30" s="68"/>
      <c r="LGV30" s="112"/>
      <c r="LGW30" s="112"/>
      <c r="LGX30" s="112"/>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376"/>
      <c r="LIS30" s="377"/>
      <c r="LIT30" s="377"/>
      <c r="LIU30" s="377"/>
      <c r="LIV30" s="377"/>
      <c r="LIW30" s="377"/>
      <c r="LIX30" s="377"/>
      <c r="LIY30" s="68"/>
      <c r="LIZ30" s="68"/>
      <c r="LJA30" s="68"/>
      <c r="LJB30" s="68"/>
      <c r="LJC30" s="68"/>
      <c r="LJD30" s="112"/>
      <c r="LJE30" s="112"/>
      <c r="LJF30" s="112"/>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376"/>
      <c r="LLA30" s="377"/>
      <c r="LLB30" s="377"/>
      <c r="LLC30" s="377"/>
      <c r="LLD30" s="377"/>
      <c r="LLE30" s="377"/>
      <c r="LLF30" s="377"/>
      <c r="LLG30" s="68"/>
      <c r="LLH30" s="68"/>
      <c r="LLI30" s="68"/>
      <c r="LLJ30" s="68"/>
      <c r="LLK30" s="68"/>
      <c r="LLL30" s="112"/>
      <c r="LLM30" s="112"/>
      <c r="LLN30" s="112"/>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376"/>
      <c r="LNI30" s="377"/>
      <c r="LNJ30" s="377"/>
      <c r="LNK30" s="377"/>
      <c r="LNL30" s="377"/>
      <c r="LNM30" s="377"/>
      <c r="LNN30" s="377"/>
      <c r="LNO30" s="68"/>
      <c r="LNP30" s="68"/>
      <c r="LNQ30" s="68"/>
      <c r="LNR30" s="68"/>
      <c r="LNS30" s="68"/>
      <c r="LNT30" s="112"/>
      <c r="LNU30" s="112"/>
      <c r="LNV30" s="112"/>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376"/>
      <c r="LPQ30" s="377"/>
      <c r="LPR30" s="377"/>
      <c r="LPS30" s="377"/>
      <c r="LPT30" s="377"/>
      <c r="LPU30" s="377"/>
      <c r="LPV30" s="377"/>
      <c r="LPW30" s="68"/>
      <c r="LPX30" s="68"/>
      <c r="LPY30" s="68"/>
      <c r="LPZ30" s="68"/>
      <c r="LQA30" s="68"/>
      <c r="LQB30" s="112"/>
      <c r="LQC30" s="112"/>
      <c r="LQD30" s="112"/>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376"/>
      <c r="LRY30" s="377"/>
      <c r="LRZ30" s="377"/>
      <c r="LSA30" s="377"/>
      <c r="LSB30" s="377"/>
      <c r="LSC30" s="377"/>
      <c r="LSD30" s="377"/>
      <c r="LSE30" s="68"/>
      <c r="LSF30" s="68"/>
      <c r="LSG30" s="68"/>
      <c r="LSH30" s="68"/>
      <c r="LSI30" s="68"/>
      <c r="LSJ30" s="112"/>
      <c r="LSK30" s="112"/>
      <c r="LSL30" s="112"/>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376"/>
      <c r="LUG30" s="377"/>
      <c r="LUH30" s="377"/>
      <c r="LUI30" s="377"/>
      <c r="LUJ30" s="377"/>
      <c r="LUK30" s="377"/>
      <c r="LUL30" s="377"/>
      <c r="LUM30" s="68"/>
      <c r="LUN30" s="68"/>
      <c r="LUO30" s="68"/>
      <c r="LUP30" s="68"/>
      <c r="LUQ30" s="68"/>
      <c r="LUR30" s="112"/>
      <c r="LUS30" s="112"/>
      <c r="LUT30" s="112"/>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376"/>
      <c r="LWO30" s="377"/>
      <c r="LWP30" s="377"/>
      <c r="LWQ30" s="377"/>
      <c r="LWR30" s="377"/>
      <c r="LWS30" s="377"/>
      <c r="LWT30" s="377"/>
      <c r="LWU30" s="68"/>
      <c r="LWV30" s="68"/>
      <c r="LWW30" s="68"/>
      <c r="LWX30" s="68"/>
      <c r="LWY30" s="68"/>
      <c r="LWZ30" s="112"/>
      <c r="LXA30" s="112"/>
      <c r="LXB30" s="112"/>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376"/>
      <c r="LYW30" s="377"/>
      <c r="LYX30" s="377"/>
      <c r="LYY30" s="377"/>
      <c r="LYZ30" s="377"/>
      <c r="LZA30" s="377"/>
      <c r="LZB30" s="377"/>
      <c r="LZC30" s="68"/>
      <c r="LZD30" s="68"/>
      <c r="LZE30" s="68"/>
      <c r="LZF30" s="68"/>
      <c r="LZG30" s="68"/>
      <c r="LZH30" s="112"/>
      <c r="LZI30" s="112"/>
      <c r="LZJ30" s="112"/>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376"/>
      <c r="MBE30" s="377"/>
      <c r="MBF30" s="377"/>
      <c r="MBG30" s="377"/>
      <c r="MBH30" s="377"/>
      <c r="MBI30" s="377"/>
      <c r="MBJ30" s="377"/>
      <c r="MBK30" s="68"/>
      <c r="MBL30" s="68"/>
      <c r="MBM30" s="68"/>
      <c r="MBN30" s="68"/>
      <c r="MBO30" s="68"/>
      <c r="MBP30" s="112"/>
      <c r="MBQ30" s="112"/>
      <c r="MBR30" s="112"/>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376"/>
      <c r="MDM30" s="377"/>
      <c r="MDN30" s="377"/>
      <c r="MDO30" s="377"/>
      <c r="MDP30" s="377"/>
      <c r="MDQ30" s="377"/>
      <c r="MDR30" s="377"/>
      <c r="MDS30" s="68"/>
      <c r="MDT30" s="68"/>
      <c r="MDU30" s="68"/>
      <c r="MDV30" s="68"/>
      <c r="MDW30" s="68"/>
      <c r="MDX30" s="112"/>
      <c r="MDY30" s="112"/>
      <c r="MDZ30" s="112"/>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376"/>
      <c r="MFU30" s="377"/>
      <c r="MFV30" s="377"/>
      <c r="MFW30" s="377"/>
      <c r="MFX30" s="377"/>
      <c r="MFY30" s="377"/>
      <c r="MFZ30" s="377"/>
      <c r="MGA30" s="68"/>
      <c r="MGB30" s="68"/>
      <c r="MGC30" s="68"/>
      <c r="MGD30" s="68"/>
      <c r="MGE30" s="68"/>
      <c r="MGF30" s="112"/>
      <c r="MGG30" s="112"/>
      <c r="MGH30" s="112"/>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376"/>
      <c r="MIC30" s="377"/>
      <c r="MID30" s="377"/>
      <c r="MIE30" s="377"/>
      <c r="MIF30" s="377"/>
      <c r="MIG30" s="377"/>
      <c r="MIH30" s="377"/>
      <c r="MII30" s="68"/>
      <c r="MIJ30" s="68"/>
      <c r="MIK30" s="68"/>
      <c r="MIL30" s="68"/>
      <c r="MIM30" s="68"/>
      <c r="MIN30" s="112"/>
      <c r="MIO30" s="112"/>
      <c r="MIP30" s="112"/>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376"/>
      <c r="MKK30" s="377"/>
      <c r="MKL30" s="377"/>
      <c r="MKM30" s="377"/>
      <c r="MKN30" s="377"/>
      <c r="MKO30" s="377"/>
      <c r="MKP30" s="377"/>
      <c r="MKQ30" s="68"/>
      <c r="MKR30" s="68"/>
      <c r="MKS30" s="68"/>
      <c r="MKT30" s="68"/>
      <c r="MKU30" s="68"/>
      <c r="MKV30" s="112"/>
      <c r="MKW30" s="112"/>
      <c r="MKX30" s="112"/>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376"/>
      <c r="MMS30" s="377"/>
      <c r="MMT30" s="377"/>
      <c r="MMU30" s="377"/>
      <c r="MMV30" s="377"/>
      <c r="MMW30" s="377"/>
      <c r="MMX30" s="377"/>
      <c r="MMY30" s="68"/>
      <c r="MMZ30" s="68"/>
      <c r="MNA30" s="68"/>
      <c r="MNB30" s="68"/>
      <c r="MNC30" s="68"/>
      <c r="MND30" s="112"/>
      <c r="MNE30" s="112"/>
      <c r="MNF30" s="112"/>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376"/>
      <c r="MPA30" s="377"/>
      <c r="MPB30" s="377"/>
      <c r="MPC30" s="377"/>
      <c r="MPD30" s="377"/>
      <c r="MPE30" s="377"/>
      <c r="MPF30" s="377"/>
      <c r="MPG30" s="68"/>
      <c r="MPH30" s="68"/>
      <c r="MPI30" s="68"/>
      <c r="MPJ30" s="68"/>
      <c r="MPK30" s="68"/>
      <c r="MPL30" s="112"/>
      <c r="MPM30" s="112"/>
      <c r="MPN30" s="112"/>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376"/>
      <c r="MRI30" s="377"/>
      <c r="MRJ30" s="377"/>
      <c r="MRK30" s="377"/>
      <c r="MRL30" s="377"/>
      <c r="MRM30" s="377"/>
      <c r="MRN30" s="377"/>
      <c r="MRO30" s="68"/>
      <c r="MRP30" s="68"/>
      <c r="MRQ30" s="68"/>
      <c r="MRR30" s="68"/>
      <c r="MRS30" s="68"/>
      <c r="MRT30" s="112"/>
      <c r="MRU30" s="112"/>
      <c r="MRV30" s="112"/>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376"/>
      <c r="MTQ30" s="377"/>
      <c r="MTR30" s="377"/>
      <c r="MTS30" s="377"/>
      <c r="MTT30" s="377"/>
      <c r="MTU30" s="377"/>
      <c r="MTV30" s="377"/>
      <c r="MTW30" s="68"/>
      <c r="MTX30" s="68"/>
      <c r="MTY30" s="68"/>
      <c r="MTZ30" s="68"/>
      <c r="MUA30" s="68"/>
      <c r="MUB30" s="112"/>
      <c r="MUC30" s="112"/>
      <c r="MUD30" s="112"/>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376"/>
      <c r="MVY30" s="377"/>
      <c r="MVZ30" s="377"/>
      <c r="MWA30" s="377"/>
      <c r="MWB30" s="377"/>
      <c r="MWC30" s="377"/>
      <c r="MWD30" s="377"/>
      <c r="MWE30" s="68"/>
      <c r="MWF30" s="68"/>
      <c r="MWG30" s="68"/>
      <c r="MWH30" s="68"/>
      <c r="MWI30" s="68"/>
      <c r="MWJ30" s="112"/>
      <c r="MWK30" s="112"/>
      <c r="MWL30" s="112"/>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376"/>
      <c r="MYG30" s="377"/>
      <c r="MYH30" s="377"/>
      <c r="MYI30" s="377"/>
      <c r="MYJ30" s="377"/>
      <c r="MYK30" s="377"/>
      <c r="MYL30" s="377"/>
      <c r="MYM30" s="68"/>
      <c r="MYN30" s="68"/>
      <c r="MYO30" s="68"/>
      <c r="MYP30" s="68"/>
      <c r="MYQ30" s="68"/>
      <c r="MYR30" s="112"/>
      <c r="MYS30" s="112"/>
      <c r="MYT30" s="112"/>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376"/>
      <c r="NAO30" s="377"/>
      <c r="NAP30" s="377"/>
      <c r="NAQ30" s="377"/>
      <c r="NAR30" s="377"/>
      <c r="NAS30" s="377"/>
      <c r="NAT30" s="377"/>
      <c r="NAU30" s="68"/>
      <c r="NAV30" s="68"/>
      <c r="NAW30" s="68"/>
      <c r="NAX30" s="68"/>
      <c r="NAY30" s="68"/>
      <c r="NAZ30" s="112"/>
      <c r="NBA30" s="112"/>
      <c r="NBB30" s="112"/>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376"/>
      <c r="NCW30" s="377"/>
      <c r="NCX30" s="377"/>
      <c r="NCY30" s="377"/>
      <c r="NCZ30" s="377"/>
      <c r="NDA30" s="377"/>
      <c r="NDB30" s="377"/>
      <c r="NDC30" s="68"/>
      <c r="NDD30" s="68"/>
      <c r="NDE30" s="68"/>
      <c r="NDF30" s="68"/>
      <c r="NDG30" s="68"/>
      <c r="NDH30" s="112"/>
      <c r="NDI30" s="112"/>
      <c r="NDJ30" s="112"/>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376"/>
      <c r="NFE30" s="377"/>
      <c r="NFF30" s="377"/>
      <c r="NFG30" s="377"/>
      <c r="NFH30" s="377"/>
      <c r="NFI30" s="377"/>
      <c r="NFJ30" s="377"/>
      <c r="NFK30" s="68"/>
      <c r="NFL30" s="68"/>
      <c r="NFM30" s="68"/>
      <c r="NFN30" s="68"/>
      <c r="NFO30" s="68"/>
      <c r="NFP30" s="112"/>
      <c r="NFQ30" s="112"/>
      <c r="NFR30" s="112"/>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376"/>
      <c r="NHM30" s="377"/>
      <c r="NHN30" s="377"/>
      <c r="NHO30" s="377"/>
      <c r="NHP30" s="377"/>
      <c r="NHQ30" s="377"/>
      <c r="NHR30" s="377"/>
      <c r="NHS30" s="68"/>
      <c r="NHT30" s="68"/>
      <c r="NHU30" s="68"/>
      <c r="NHV30" s="68"/>
      <c r="NHW30" s="68"/>
      <c r="NHX30" s="112"/>
      <c r="NHY30" s="112"/>
      <c r="NHZ30" s="112"/>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376"/>
      <c r="NJU30" s="377"/>
      <c r="NJV30" s="377"/>
      <c r="NJW30" s="377"/>
      <c r="NJX30" s="377"/>
      <c r="NJY30" s="377"/>
      <c r="NJZ30" s="377"/>
      <c r="NKA30" s="68"/>
      <c r="NKB30" s="68"/>
      <c r="NKC30" s="68"/>
      <c r="NKD30" s="68"/>
      <c r="NKE30" s="68"/>
      <c r="NKF30" s="112"/>
      <c r="NKG30" s="112"/>
      <c r="NKH30" s="112"/>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376"/>
      <c r="NMC30" s="377"/>
      <c r="NMD30" s="377"/>
      <c r="NME30" s="377"/>
      <c r="NMF30" s="377"/>
      <c r="NMG30" s="377"/>
      <c r="NMH30" s="377"/>
      <c r="NMI30" s="68"/>
      <c r="NMJ30" s="68"/>
      <c r="NMK30" s="68"/>
      <c r="NML30" s="68"/>
      <c r="NMM30" s="68"/>
      <c r="NMN30" s="112"/>
      <c r="NMO30" s="112"/>
      <c r="NMP30" s="112"/>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376"/>
      <c r="NOK30" s="377"/>
      <c r="NOL30" s="377"/>
      <c r="NOM30" s="377"/>
      <c r="NON30" s="377"/>
      <c r="NOO30" s="377"/>
      <c r="NOP30" s="377"/>
      <c r="NOQ30" s="68"/>
      <c r="NOR30" s="68"/>
      <c r="NOS30" s="68"/>
      <c r="NOT30" s="68"/>
      <c r="NOU30" s="68"/>
      <c r="NOV30" s="112"/>
      <c r="NOW30" s="112"/>
      <c r="NOX30" s="112"/>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376"/>
      <c r="NQS30" s="377"/>
      <c r="NQT30" s="377"/>
      <c r="NQU30" s="377"/>
      <c r="NQV30" s="377"/>
      <c r="NQW30" s="377"/>
      <c r="NQX30" s="377"/>
      <c r="NQY30" s="68"/>
      <c r="NQZ30" s="68"/>
      <c r="NRA30" s="68"/>
      <c r="NRB30" s="68"/>
      <c r="NRC30" s="68"/>
      <c r="NRD30" s="112"/>
      <c r="NRE30" s="112"/>
      <c r="NRF30" s="112"/>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376"/>
      <c r="NTA30" s="377"/>
      <c r="NTB30" s="377"/>
      <c r="NTC30" s="377"/>
      <c r="NTD30" s="377"/>
      <c r="NTE30" s="377"/>
      <c r="NTF30" s="377"/>
      <c r="NTG30" s="68"/>
      <c r="NTH30" s="68"/>
      <c r="NTI30" s="68"/>
      <c r="NTJ30" s="68"/>
      <c r="NTK30" s="68"/>
      <c r="NTL30" s="112"/>
      <c r="NTM30" s="112"/>
      <c r="NTN30" s="112"/>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376"/>
      <c r="NVI30" s="377"/>
      <c r="NVJ30" s="377"/>
      <c r="NVK30" s="377"/>
      <c r="NVL30" s="377"/>
      <c r="NVM30" s="377"/>
      <c r="NVN30" s="377"/>
      <c r="NVO30" s="68"/>
      <c r="NVP30" s="68"/>
      <c r="NVQ30" s="68"/>
      <c r="NVR30" s="68"/>
      <c r="NVS30" s="68"/>
      <c r="NVT30" s="112"/>
      <c r="NVU30" s="112"/>
      <c r="NVV30" s="112"/>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376"/>
      <c r="NXQ30" s="377"/>
      <c r="NXR30" s="377"/>
      <c r="NXS30" s="377"/>
      <c r="NXT30" s="377"/>
      <c r="NXU30" s="377"/>
      <c r="NXV30" s="377"/>
      <c r="NXW30" s="68"/>
      <c r="NXX30" s="68"/>
      <c r="NXY30" s="68"/>
      <c r="NXZ30" s="68"/>
      <c r="NYA30" s="68"/>
      <c r="NYB30" s="112"/>
      <c r="NYC30" s="112"/>
      <c r="NYD30" s="112"/>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376"/>
      <c r="NZY30" s="377"/>
      <c r="NZZ30" s="377"/>
      <c r="OAA30" s="377"/>
      <c r="OAB30" s="377"/>
      <c r="OAC30" s="377"/>
      <c r="OAD30" s="377"/>
      <c r="OAE30" s="68"/>
      <c r="OAF30" s="68"/>
      <c r="OAG30" s="68"/>
      <c r="OAH30" s="68"/>
      <c r="OAI30" s="68"/>
      <c r="OAJ30" s="112"/>
      <c r="OAK30" s="112"/>
      <c r="OAL30" s="112"/>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376"/>
      <c r="OCG30" s="377"/>
      <c r="OCH30" s="377"/>
      <c r="OCI30" s="377"/>
      <c r="OCJ30" s="377"/>
      <c r="OCK30" s="377"/>
      <c r="OCL30" s="377"/>
      <c r="OCM30" s="68"/>
      <c r="OCN30" s="68"/>
      <c r="OCO30" s="68"/>
      <c r="OCP30" s="68"/>
      <c r="OCQ30" s="68"/>
      <c r="OCR30" s="112"/>
      <c r="OCS30" s="112"/>
      <c r="OCT30" s="112"/>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376"/>
      <c r="OEO30" s="377"/>
      <c r="OEP30" s="377"/>
      <c r="OEQ30" s="377"/>
      <c r="OER30" s="377"/>
      <c r="OES30" s="377"/>
      <c r="OET30" s="377"/>
      <c r="OEU30" s="68"/>
      <c r="OEV30" s="68"/>
      <c r="OEW30" s="68"/>
      <c r="OEX30" s="68"/>
      <c r="OEY30" s="68"/>
      <c r="OEZ30" s="112"/>
      <c r="OFA30" s="112"/>
      <c r="OFB30" s="112"/>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376"/>
      <c r="OGW30" s="377"/>
      <c r="OGX30" s="377"/>
      <c r="OGY30" s="377"/>
      <c r="OGZ30" s="377"/>
      <c r="OHA30" s="377"/>
      <c r="OHB30" s="377"/>
      <c r="OHC30" s="68"/>
      <c r="OHD30" s="68"/>
      <c r="OHE30" s="68"/>
      <c r="OHF30" s="68"/>
      <c r="OHG30" s="68"/>
      <c r="OHH30" s="112"/>
      <c r="OHI30" s="112"/>
      <c r="OHJ30" s="112"/>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376"/>
      <c r="OJE30" s="377"/>
      <c r="OJF30" s="377"/>
      <c r="OJG30" s="377"/>
      <c r="OJH30" s="377"/>
      <c r="OJI30" s="377"/>
      <c r="OJJ30" s="377"/>
      <c r="OJK30" s="68"/>
      <c r="OJL30" s="68"/>
      <c r="OJM30" s="68"/>
      <c r="OJN30" s="68"/>
      <c r="OJO30" s="68"/>
      <c r="OJP30" s="112"/>
      <c r="OJQ30" s="112"/>
      <c r="OJR30" s="112"/>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376"/>
      <c r="OLM30" s="377"/>
      <c r="OLN30" s="377"/>
      <c r="OLO30" s="377"/>
      <c r="OLP30" s="377"/>
      <c r="OLQ30" s="377"/>
      <c r="OLR30" s="377"/>
      <c r="OLS30" s="68"/>
      <c r="OLT30" s="68"/>
      <c r="OLU30" s="68"/>
      <c r="OLV30" s="68"/>
      <c r="OLW30" s="68"/>
      <c r="OLX30" s="112"/>
      <c r="OLY30" s="112"/>
      <c r="OLZ30" s="112"/>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376"/>
      <c r="ONU30" s="377"/>
      <c r="ONV30" s="377"/>
      <c r="ONW30" s="377"/>
      <c r="ONX30" s="377"/>
      <c r="ONY30" s="377"/>
      <c r="ONZ30" s="377"/>
      <c r="OOA30" s="68"/>
      <c r="OOB30" s="68"/>
      <c r="OOC30" s="68"/>
      <c r="OOD30" s="68"/>
      <c r="OOE30" s="68"/>
      <c r="OOF30" s="112"/>
      <c r="OOG30" s="112"/>
      <c r="OOH30" s="112"/>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376"/>
      <c r="OQC30" s="377"/>
      <c r="OQD30" s="377"/>
      <c r="OQE30" s="377"/>
      <c r="OQF30" s="377"/>
      <c r="OQG30" s="377"/>
      <c r="OQH30" s="377"/>
      <c r="OQI30" s="68"/>
      <c r="OQJ30" s="68"/>
      <c r="OQK30" s="68"/>
      <c r="OQL30" s="68"/>
      <c r="OQM30" s="68"/>
      <c r="OQN30" s="112"/>
      <c r="OQO30" s="112"/>
      <c r="OQP30" s="112"/>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376"/>
      <c r="OSK30" s="377"/>
      <c r="OSL30" s="377"/>
      <c r="OSM30" s="377"/>
      <c r="OSN30" s="377"/>
      <c r="OSO30" s="377"/>
      <c r="OSP30" s="377"/>
      <c r="OSQ30" s="68"/>
      <c r="OSR30" s="68"/>
      <c r="OSS30" s="68"/>
      <c r="OST30" s="68"/>
      <c r="OSU30" s="68"/>
      <c r="OSV30" s="112"/>
      <c r="OSW30" s="112"/>
      <c r="OSX30" s="112"/>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376"/>
      <c r="OUS30" s="377"/>
      <c r="OUT30" s="377"/>
      <c r="OUU30" s="377"/>
      <c r="OUV30" s="377"/>
      <c r="OUW30" s="377"/>
      <c r="OUX30" s="377"/>
      <c r="OUY30" s="68"/>
      <c r="OUZ30" s="68"/>
      <c r="OVA30" s="68"/>
      <c r="OVB30" s="68"/>
      <c r="OVC30" s="68"/>
      <c r="OVD30" s="112"/>
      <c r="OVE30" s="112"/>
      <c r="OVF30" s="112"/>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376"/>
      <c r="OXA30" s="377"/>
      <c r="OXB30" s="377"/>
      <c r="OXC30" s="377"/>
      <c r="OXD30" s="377"/>
      <c r="OXE30" s="377"/>
      <c r="OXF30" s="377"/>
      <c r="OXG30" s="68"/>
      <c r="OXH30" s="68"/>
      <c r="OXI30" s="68"/>
      <c r="OXJ30" s="68"/>
      <c r="OXK30" s="68"/>
      <c r="OXL30" s="112"/>
      <c r="OXM30" s="112"/>
      <c r="OXN30" s="112"/>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376"/>
      <c r="OZI30" s="377"/>
      <c r="OZJ30" s="377"/>
      <c r="OZK30" s="377"/>
      <c r="OZL30" s="377"/>
      <c r="OZM30" s="377"/>
      <c r="OZN30" s="377"/>
      <c r="OZO30" s="68"/>
      <c r="OZP30" s="68"/>
      <c r="OZQ30" s="68"/>
      <c r="OZR30" s="68"/>
      <c r="OZS30" s="68"/>
      <c r="OZT30" s="112"/>
      <c r="OZU30" s="112"/>
      <c r="OZV30" s="112"/>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376"/>
      <c r="PBQ30" s="377"/>
      <c r="PBR30" s="377"/>
      <c r="PBS30" s="377"/>
      <c r="PBT30" s="377"/>
      <c r="PBU30" s="377"/>
      <c r="PBV30" s="377"/>
      <c r="PBW30" s="68"/>
      <c r="PBX30" s="68"/>
      <c r="PBY30" s="68"/>
      <c r="PBZ30" s="68"/>
      <c r="PCA30" s="68"/>
      <c r="PCB30" s="112"/>
      <c r="PCC30" s="112"/>
      <c r="PCD30" s="112"/>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376"/>
      <c r="PDY30" s="377"/>
      <c r="PDZ30" s="377"/>
      <c r="PEA30" s="377"/>
      <c r="PEB30" s="377"/>
      <c r="PEC30" s="377"/>
      <c r="PED30" s="377"/>
      <c r="PEE30" s="68"/>
      <c r="PEF30" s="68"/>
      <c r="PEG30" s="68"/>
      <c r="PEH30" s="68"/>
      <c r="PEI30" s="68"/>
      <c r="PEJ30" s="112"/>
      <c r="PEK30" s="112"/>
      <c r="PEL30" s="112"/>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376"/>
      <c r="PGG30" s="377"/>
      <c r="PGH30" s="377"/>
      <c r="PGI30" s="377"/>
      <c r="PGJ30" s="377"/>
      <c r="PGK30" s="377"/>
      <c r="PGL30" s="377"/>
      <c r="PGM30" s="68"/>
      <c r="PGN30" s="68"/>
      <c r="PGO30" s="68"/>
      <c r="PGP30" s="68"/>
      <c r="PGQ30" s="68"/>
      <c r="PGR30" s="112"/>
      <c r="PGS30" s="112"/>
      <c r="PGT30" s="112"/>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376"/>
      <c r="PIO30" s="377"/>
      <c r="PIP30" s="377"/>
      <c r="PIQ30" s="377"/>
      <c r="PIR30" s="377"/>
      <c r="PIS30" s="377"/>
      <c r="PIT30" s="377"/>
      <c r="PIU30" s="68"/>
      <c r="PIV30" s="68"/>
      <c r="PIW30" s="68"/>
      <c r="PIX30" s="68"/>
      <c r="PIY30" s="68"/>
      <c r="PIZ30" s="112"/>
      <c r="PJA30" s="112"/>
      <c r="PJB30" s="112"/>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376"/>
      <c r="PKW30" s="377"/>
      <c r="PKX30" s="377"/>
      <c r="PKY30" s="377"/>
      <c r="PKZ30" s="377"/>
      <c r="PLA30" s="377"/>
      <c r="PLB30" s="377"/>
      <c r="PLC30" s="68"/>
      <c r="PLD30" s="68"/>
      <c r="PLE30" s="68"/>
      <c r="PLF30" s="68"/>
      <c r="PLG30" s="68"/>
      <c r="PLH30" s="112"/>
      <c r="PLI30" s="112"/>
      <c r="PLJ30" s="112"/>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376"/>
      <c r="PNE30" s="377"/>
      <c r="PNF30" s="377"/>
      <c r="PNG30" s="377"/>
      <c r="PNH30" s="377"/>
      <c r="PNI30" s="377"/>
      <c r="PNJ30" s="377"/>
      <c r="PNK30" s="68"/>
      <c r="PNL30" s="68"/>
      <c r="PNM30" s="68"/>
      <c r="PNN30" s="68"/>
      <c r="PNO30" s="68"/>
      <c r="PNP30" s="112"/>
      <c r="PNQ30" s="112"/>
      <c r="PNR30" s="112"/>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376"/>
      <c r="PPM30" s="377"/>
      <c r="PPN30" s="377"/>
      <c r="PPO30" s="377"/>
      <c r="PPP30" s="377"/>
      <c r="PPQ30" s="377"/>
      <c r="PPR30" s="377"/>
      <c r="PPS30" s="68"/>
      <c r="PPT30" s="68"/>
      <c r="PPU30" s="68"/>
      <c r="PPV30" s="68"/>
      <c r="PPW30" s="68"/>
      <c r="PPX30" s="112"/>
      <c r="PPY30" s="112"/>
      <c r="PPZ30" s="112"/>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376"/>
      <c r="PRU30" s="377"/>
      <c r="PRV30" s="377"/>
      <c r="PRW30" s="377"/>
      <c r="PRX30" s="377"/>
      <c r="PRY30" s="377"/>
      <c r="PRZ30" s="377"/>
      <c r="PSA30" s="68"/>
      <c r="PSB30" s="68"/>
      <c r="PSC30" s="68"/>
      <c r="PSD30" s="68"/>
      <c r="PSE30" s="68"/>
      <c r="PSF30" s="112"/>
      <c r="PSG30" s="112"/>
      <c r="PSH30" s="112"/>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376"/>
      <c r="PUC30" s="377"/>
      <c r="PUD30" s="377"/>
      <c r="PUE30" s="377"/>
      <c r="PUF30" s="377"/>
      <c r="PUG30" s="377"/>
      <c r="PUH30" s="377"/>
      <c r="PUI30" s="68"/>
      <c r="PUJ30" s="68"/>
      <c r="PUK30" s="68"/>
      <c r="PUL30" s="68"/>
      <c r="PUM30" s="68"/>
      <c r="PUN30" s="112"/>
      <c r="PUO30" s="112"/>
      <c r="PUP30" s="112"/>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376"/>
      <c r="PWK30" s="377"/>
      <c r="PWL30" s="377"/>
      <c r="PWM30" s="377"/>
      <c r="PWN30" s="377"/>
      <c r="PWO30" s="377"/>
      <c r="PWP30" s="377"/>
      <c r="PWQ30" s="68"/>
      <c r="PWR30" s="68"/>
      <c r="PWS30" s="68"/>
      <c r="PWT30" s="68"/>
      <c r="PWU30" s="68"/>
      <c r="PWV30" s="112"/>
      <c r="PWW30" s="112"/>
      <c r="PWX30" s="112"/>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376"/>
      <c r="PYS30" s="377"/>
      <c r="PYT30" s="377"/>
      <c r="PYU30" s="377"/>
      <c r="PYV30" s="377"/>
      <c r="PYW30" s="377"/>
      <c r="PYX30" s="377"/>
      <c r="PYY30" s="68"/>
      <c r="PYZ30" s="68"/>
      <c r="PZA30" s="68"/>
      <c r="PZB30" s="68"/>
      <c r="PZC30" s="68"/>
      <c r="PZD30" s="112"/>
      <c r="PZE30" s="112"/>
      <c r="PZF30" s="112"/>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376"/>
      <c r="QBA30" s="377"/>
      <c r="QBB30" s="377"/>
      <c r="QBC30" s="377"/>
      <c r="QBD30" s="377"/>
      <c r="QBE30" s="377"/>
      <c r="QBF30" s="377"/>
      <c r="QBG30" s="68"/>
      <c r="QBH30" s="68"/>
      <c r="QBI30" s="68"/>
      <c r="QBJ30" s="68"/>
      <c r="QBK30" s="68"/>
      <c r="QBL30" s="112"/>
      <c r="QBM30" s="112"/>
      <c r="QBN30" s="112"/>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376"/>
      <c r="QDI30" s="377"/>
      <c r="QDJ30" s="377"/>
      <c r="QDK30" s="377"/>
      <c r="QDL30" s="377"/>
      <c r="QDM30" s="377"/>
      <c r="QDN30" s="377"/>
      <c r="QDO30" s="68"/>
      <c r="QDP30" s="68"/>
      <c r="QDQ30" s="68"/>
      <c r="QDR30" s="68"/>
      <c r="QDS30" s="68"/>
      <c r="QDT30" s="112"/>
      <c r="QDU30" s="112"/>
      <c r="QDV30" s="112"/>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376"/>
      <c r="QFQ30" s="377"/>
      <c r="QFR30" s="377"/>
      <c r="QFS30" s="377"/>
      <c r="QFT30" s="377"/>
      <c r="QFU30" s="377"/>
      <c r="QFV30" s="377"/>
      <c r="QFW30" s="68"/>
      <c r="QFX30" s="68"/>
      <c r="QFY30" s="68"/>
      <c r="QFZ30" s="68"/>
      <c r="QGA30" s="68"/>
      <c r="QGB30" s="112"/>
      <c r="QGC30" s="112"/>
      <c r="QGD30" s="112"/>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376"/>
      <c r="QHY30" s="377"/>
      <c r="QHZ30" s="377"/>
      <c r="QIA30" s="377"/>
      <c r="QIB30" s="377"/>
      <c r="QIC30" s="377"/>
      <c r="QID30" s="377"/>
      <c r="QIE30" s="68"/>
      <c r="QIF30" s="68"/>
      <c r="QIG30" s="68"/>
      <c r="QIH30" s="68"/>
      <c r="QII30" s="68"/>
      <c r="QIJ30" s="112"/>
      <c r="QIK30" s="112"/>
      <c r="QIL30" s="112"/>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376"/>
      <c r="QKG30" s="377"/>
      <c r="QKH30" s="377"/>
      <c r="QKI30" s="377"/>
      <c r="QKJ30" s="377"/>
      <c r="QKK30" s="377"/>
      <c r="QKL30" s="377"/>
      <c r="QKM30" s="68"/>
      <c r="QKN30" s="68"/>
      <c r="QKO30" s="68"/>
      <c r="QKP30" s="68"/>
      <c r="QKQ30" s="68"/>
      <c r="QKR30" s="112"/>
      <c r="QKS30" s="112"/>
      <c r="QKT30" s="112"/>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376"/>
      <c r="QMO30" s="377"/>
      <c r="QMP30" s="377"/>
      <c r="QMQ30" s="377"/>
      <c r="QMR30" s="377"/>
      <c r="QMS30" s="377"/>
      <c r="QMT30" s="377"/>
      <c r="QMU30" s="68"/>
      <c r="QMV30" s="68"/>
      <c r="QMW30" s="68"/>
      <c r="QMX30" s="68"/>
      <c r="QMY30" s="68"/>
      <c r="QMZ30" s="112"/>
      <c r="QNA30" s="112"/>
      <c r="QNB30" s="112"/>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376"/>
      <c r="QOW30" s="377"/>
      <c r="QOX30" s="377"/>
      <c r="QOY30" s="377"/>
      <c r="QOZ30" s="377"/>
      <c r="QPA30" s="377"/>
      <c r="QPB30" s="377"/>
      <c r="QPC30" s="68"/>
      <c r="QPD30" s="68"/>
      <c r="QPE30" s="68"/>
      <c r="QPF30" s="68"/>
      <c r="QPG30" s="68"/>
      <c r="QPH30" s="112"/>
      <c r="QPI30" s="112"/>
      <c r="QPJ30" s="112"/>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376"/>
      <c r="QRE30" s="377"/>
      <c r="QRF30" s="377"/>
      <c r="QRG30" s="377"/>
      <c r="QRH30" s="377"/>
      <c r="QRI30" s="377"/>
      <c r="QRJ30" s="377"/>
      <c r="QRK30" s="68"/>
      <c r="QRL30" s="68"/>
      <c r="QRM30" s="68"/>
      <c r="QRN30" s="68"/>
      <c r="QRO30" s="68"/>
      <c r="QRP30" s="112"/>
      <c r="QRQ30" s="112"/>
      <c r="QRR30" s="112"/>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376"/>
      <c r="QTM30" s="377"/>
      <c r="QTN30" s="377"/>
      <c r="QTO30" s="377"/>
      <c r="QTP30" s="377"/>
      <c r="QTQ30" s="377"/>
      <c r="QTR30" s="377"/>
      <c r="QTS30" s="68"/>
      <c r="QTT30" s="68"/>
      <c r="QTU30" s="68"/>
      <c r="QTV30" s="68"/>
      <c r="QTW30" s="68"/>
      <c r="QTX30" s="112"/>
      <c r="QTY30" s="112"/>
      <c r="QTZ30" s="112"/>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376"/>
      <c r="QVU30" s="377"/>
      <c r="QVV30" s="377"/>
      <c r="QVW30" s="377"/>
      <c r="QVX30" s="377"/>
      <c r="QVY30" s="377"/>
      <c r="QVZ30" s="377"/>
      <c r="QWA30" s="68"/>
      <c r="QWB30" s="68"/>
      <c r="QWC30" s="68"/>
      <c r="QWD30" s="68"/>
      <c r="QWE30" s="68"/>
      <c r="QWF30" s="112"/>
      <c r="QWG30" s="112"/>
      <c r="QWH30" s="112"/>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376"/>
      <c r="QYC30" s="377"/>
      <c r="QYD30" s="377"/>
      <c r="QYE30" s="377"/>
      <c r="QYF30" s="377"/>
      <c r="QYG30" s="377"/>
      <c r="QYH30" s="377"/>
      <c r="QYI30" s="68"/>
      <c r="QYJ30" s="68"/>
      <c r="QYK30" s="68"/>
      <c r="QYL30" s="68"/>
      <c r="QYM30" s="68"/>
      <c r="QYN30" s="112"/>
      <c r="QYO30" s="112"/>
      <c r="QYP30" s="112"/>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376"/>
      <c r="RAK30" s="377"/>
      <c r="RAL30" s="377"/>
      <c r="RAM30" s="377"/>
      <c r="RAN30" s="377"/>
      <c r="RAO30" s="377"/>
      <c r="RAP30" s="377"/>
      <c r="RAQ30" s="68"/>
      <c r="RAR30" s="68"/>
      <c r="RAS30" s="68"/>
      <c r="RAT30" s="68"/>
      <c r="RAU30" s="68"/>
      <c r="RAV30" s="112"/>
      <c r="RAW30" s="112"/>
      <c r="RAX30" s="112"/>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376"/>
      <c r="RCS30" s="377"/>
      <c r="RCT30" s="377"/>
      <c r="RCU30" s="377"/>
      <c r="RCV30" s="377"/>
      <c r="RCW30" s="377"/>
      <c r="RCX30" s="377"/>
      <c r="RCY30" s="68"/>
      <c r="RCZ30" s="68"/>
      <c r="RDA30" s="68"/>
      <c r="RDB30" s="68"/>
      <c r="RDC30" s="68"/>
      <c r="RDD30" s="112"/>
      <c r="RDE30" s="112"/>
      <c r="RDF30" s="112"/>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376"/>
      <c r="RFA30" s="377"/>
      <c r="RFB30" s="377"/>
      <c r="RFC30" s="377"/>
      <c r="RFD30" s="377"/>
      <c r="RFE30" s="377"/>
      <c r="RFF30" s="377"/>
      <c r="RFG30" s="68"/>
      <c r="RFH30" s="68"/>
      <c r="RFI30" s="68"/>
      <c r="RFJ30" s="68"/>
      <c r="RFK30" s="68"/>
      <c r="RFL30" s="112"/>
      <c r="RFM30" s="112"/>
      <c r="RFN30" s="112"/>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376"/>
      <c r="RHI30" s="377"/>
      <c r="RHJ30" s="377"/>
      <c r="RHK30" s="377"/>
      <c r="RHL30" s="377"/>
      <c r="RHM30" s="377"/>
      <c r="RHN30" s="377"/>
      <c r="RHO30" s="68"/>
      <c r="RHP30" s="68"/>
      <c r="RHQ30" s="68"/>
      <c r="RHR30" s="68"/>
      <c r="RHS30" s="68"/>
      <c r="RHT30" s="112"/>
      <c r="RHU30" s="112"/>
      <c r="RHV30" s="112"/>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376"/>
      <c r="RJQ30" s="377"/>
      <c r="RJR30" s="377"/>
      <c r="RJS30" s="377"/>
      <c r="RJT30" s="377"/>
      <c r="RJU30" s="377"/>
      <c r="RJV30" s="377"/>
      <c r="RJW30" s="68"/>
      <c r="RJX30" s="68"/>
      <c r="RJY30" s="68"/>
      <c r="RJZ30" s="68"/>
      <c r="RKA30" s="68"/>
      <c r="RKB30" s="112"/>
      <c r="RKC30" s="112"/>
      <c r="RKD30" s="112"/>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376"/>
      <c r="RLY30" s="377"/>
      <c r="RLZ30" s="377"/>
      <c r="RMA30" s="377"/>
      <c r="RMB30" s="377"/>
      <c r="RMC30" s="377"/>
      <c r="RMD30" s="377"/>
      <c r="RME30" s="68"/>
      <c r="RMF30" s="68"/>
      <c r="RMG30" s="68"/>
      <c r="RMH30" s="68"/>
      <c r="RMI30" s="68"/>
      <c r="RMJ30" s="112"/>
      <c r="RMK30" s="112"/>
      <c r="RML30" s="112"/>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376"/>
      <c r="ROG30" s="377"/>
      <c r="ROH30" s="377"/>
      <c r="ROI30" s="377"/>
      <c r="ROJ30" s="377"/>
      <c r="ROK30" s="377"/>
      <c r="ROL30" s="377"/>
      <c r="ROM30" s="68"/>
      <c r="RON30" s="68"/>
      <c r="ROO30" s="68"/>
      <c r="ROP30" s="68"/>
      <c r="ROQ30" s="68"/>
      <c r="ROR30" s="112"/>
      <c r="ROS30" s="112"/>
      <c r="ROT30" s="112"/>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376"/>
      <c r="RQO30" s="377"/>
      <c r="RQP30" s="377"/>
      <c r="RQQ30" s="377"/>
      <c r="RQR30" s="377"/>
      <c r="RQS30" s="377"/>
      <c r="RQT30" s="377"/>
      <c r="RQU30" s="68"/>
      <c r="RQV30" s="68"/>
      <c r="RQW30" s="68"/>
      <c r="RQX30" s="68"/>
      <c r="RQY30" s="68"/>
      <c r="RQZ30" s="112"/>
      <c r="RRA30" s="112"/>
      <c r="RRB30" s="112"/>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376"/>
      <c r="RSW30" s="377"/>
      <c r="RSX30" s="377"/>
      <c r="RSY30" s="377"/>
      <c r="RSZ30" s="377"/>
      <c r="RTA30" s="377"/>
      <c r="RTB30" s="377"/>
      <c r="RTC30" s="68"/>
      <c r="RTD30" s="68"/>
      <c r="RTE30" s="68"/>
      <c r="RTF30" s="68"/>
      <c r="RTG30" s="68"/>
      <c r="RTH30" s="112"/>
      <c r="RTI30" s="112"/>
      <c r="RTJ30" s="112"/>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376"/>
      <c r="RVE30" s="377"/>
      <c r="RVF30" s="377"/>
      <c r="RVG30" s="377"/>
      <c r="RVH30" s="377"/>
      <c r="RVI30" s="377"/>
      <c r="RVJ30" s="377"/>
      <c r="RVK30" s="68"/>
      <c r="RVL30" s="68"/>
      <c r="RVM30" s="68"/>
      <c r="RVN30" s="68"/>
      <c r="RVO30" s="68"/>
      <c r="RVP30" s="112"/>
      <c r="RVQ30" s="112"/>
      <c r="RVR30" s="112"/>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376"/>
      <c r="RXM30" s="377"/>
      <c r="RXN30" s="377"/>
      <c r="RXO30" s="377"/>
      <c r="RXP30" s="377"/>
      <c r="RXQ30" s="377"/>
      <c r="RXR30" s="377"/>
      <c r="RXS30" s="68"/>
      <c r="RXT30" s="68"/>
      <c r="RXU30" s="68"/>
      <c r="RXV30" s="68"/>
      <c r="RXW30" s="68"/>
      <c r="RXX30" s="112"/>
      <c r="RXY30" s="112"/>
      <c r="RXZ30" s="112"/>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376"/>
      <c r="RZU30" s="377"/>
      <c r="RZV30" s="377"/>
      <c r="RZW30" s="377"/>
      <c r="RZX30" s="377"/>
      <c r="RZY30" s="377"/>
      <c r="RZZ30" s="377"/>
      <c r="SAA30" s="68"/>
      <c r="SAB30" s="68"/>
      <c r="SAC30" s="68"/>
      <c r="SAD30" s="68"/>
      <c r="SAE30" s="68"/>
      <c r="SAF30" s="112"/>
      <c r="SAG30" s="112"/>
      <c r="SAH30" s="112"/>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376"/>
      <c r="SCC30" s="377"/>
      <c r="SCD30" s="377"/>
      <c r="SCE30" s="377"/>
      <c r="SCF30" s="377"/>
      <c r="SCG30" s="377"/>
      <c r="SCH30" s="377"/>
      <c r="SCI30" s="68"/>
      <c r="SCJ30" s="68"/>
      <c r="SCK30" s="68"/>
      <c r="SCL30" s="68"/>
      <c r="SCM30" s="68"/>
      <c r="SCN30" s="112"/>
      <c r="SCO30" s="112"/>
      <c r="SCP30" s="112"/>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376"/>
      <c r="SEK30" s="377"/>
      <c r="SEL30" s="377"/>
      <c r="SEM30" s="377"/>
      <c r="SEN30" s="377"/>
      <c r="SEO30" s="377"/>
      <c r="SEP30" s="377"/>
      <c r="SEQ30" s="68"/>
      <c r="SER30" s="68"/>
      <c r="SES30" s="68"/>
      <c r="SET30" s="68"/>
      <c r="SEU30" s="68"/>
      <c r="SEV30" s="112"/>
      <c r="SEW30" s="112"/>
      <c r="SEX30" s="112"/>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376"/>
      <c r="SGS30" s="377"/>
      <c r="SGT30" s="377"/>
      <c r="SGU30" s="377"/>
      <c r="SGV30" s="377"/>
      <c r="SGW30" s="377"/>
      <c r="SGX30" s="377"/>
      <c r="SGY30" s="68"/>
      <c r="SGZ30" s="68"/>
      <c r="SHA30" s="68"/>
      <c r="SHB30" s="68"/>
      <c r="SHC30" s="68"/>
      <c r="SHD30" s="112"/>
      <c r="SHE30" s="112"/>
      <c r="SHF30" s="112"/>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376"/>
      <c r="SJA30" s="377"/>
      <c r="SJB30" s="377"/>
      <c r="SJC30" s="377"/>
      <c r="SJD30" s="377"/>
      <c r="SJE30" s="377"/>
      <c r="SJF30" s="377"/>
      <c r="SJG30" s="68"/>
      <c r="SJH30" s="68"/>
      <c r="SJI30" s="68"/>
      <c r="SJJ30" s="68"/>
      <c r="SJK30" s="68"/>
      <c r="SJL30" s="112"/>
      <c r="SJM30" s="112"/>
      <c r="SJN30" s="112"/>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376"/>
      <c r="SLI30" s="377"/>
      <c r="SLJ30" s="377"/>
      <c r="SLK30" s="377"/>
      <c r="SLL30" s="377"/>
      <c r="SLM30" s="377"/>
      <c r="SLN30" s="377"/>
      <c r="SLO30" s="68"/>
      <c r="SLP30" s="68"/>
      <c r="SLQ30" s="68"/>
      <c r="SLR30" s="68"/>
      <c r="SLS30" s="68"/>
      <c r="SLT30" s="112"/>
      <c r="SLU30" s="112"/>
      <c r="SLV30" s="112"/>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376"/>
      <c r="SNQ30" s="377"/>
      <c r="SNR30" s="377"/>
      <c r="SNS30" s="377"/>
      <c r="SNT30" s="377"/>
      <c r="SNU30" s="377"/>
      <c r="SNV30" s="377"/>
      <c r="SNW30" s="68"/>
      <c r="SNX30" s="68"/>
      <c r="SNY30" s="68"/>
      <c r="SNZ30" s="68"/>
      <c r="SOA30" s="68"/>
      <c r="SOB30" s="112"/>
      <c r="SOC30" s="112"/>
      <c r="SOD30" s="112"/>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376"/>
      <c r="SPY30" s="377"/>
      <c r="SPZ30" s="377"/>
      <c r="SQA30" s="377"/>
      <c r="SQB30" s="377"/>
      <c r="SQC30" s="377"/>
      <c r="SQD30" s="377"/>
      <c r="SQE30" s="68"/>
      <c r="SQF30" s="68"/>
      <c r="SQG30" s="68"/>
      <c r="SQH30" s="68"/>
      <c r="SQI30" s="68"/>
      <c r="SQJ30" s="112"/>
      <c r="SQK30" s="112"/>
      <c r="SQL30" s="112"/>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376"/>
      <c r="SSG30" s="377"/>
      <c r="SSH30" s="377"/>
      <c r="SSI30" s="377"/>
      <c r="SSJ30" s="377"/>
      <c r="SSK30" s="377"/>
      <c r="SSL30" s="377"/>
      <c r="SSM30" s="68"/>
      <c r="SSN30" s="68"/>
      <c r="SSO30" s="68"/>
      <c r="SSP30" s="68"/>
      <c r="SSQ30" s="68"/>
      <c r="SSR30" s="112"/>
      <c r="SSS30" s="112"/>
      <c r="SST30" s="112"/>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376"/>
      <c r="SUO30" s="377"/>
      <c r="SUP30" s="377"/>
      <c r="SUQ30" s="377"/>
      <c r="SUR30" s="377"/>
      <c r="SUS30" s="377"/>
      <c r="SUT30" s="377"/>
      <c r="SUU30" s="68"/>
      <c r="SUV30" s="68"/>
      <c r="SUW30" s="68"/>
      <c r="SUX30" s="68"/>
      <c r="SUY30" s="68"/>
      <c r="SUZ30" s="112"/>
      <c r="SVA30" s="112"/>
      <c r="SVB30" s="112"/>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376"/>
      <c r="SWW30" s="377"/>
      <c r="SWX30" s="377"/>
      <c r="SWY30" s="377"/>
      <c r="SWZ30" s="377"/>
      <c r="SXA30" s="377"/>
      <c r="SXB30" s="377"/>
      <c r="SXC30" s="68"/>
      <c r="SXD30" s="68"/>
      <c r="SXE30" s="68"/>
      <c r="SXF30" s="68"/>
      <c r="SXG30" s="68"/>
      <c r="SXH30" s="112"/>
      <c r="SXI30" s="112"/>
      <c r="SXJ30" s="112"/>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376"/>
      <c r="SZE30" s="377"/>
      <c r="SZF30" s="377"/>
      <c r="SZG30" s="377"/>
      <c r="SZH30" s="377"/>
      <c r="SZI30" s="377"/>
      <c r="SZJ30" s="377"/>
      <c r="SZK30" s="68"/>
      <c r="SZL30" s="68"/>
      <c r="SZM30" s="68"/>
      <c r="SZN30" s="68"/>
      <c r="SZO30" s="68"/>
      <c r="SZP30" s="112"/>
      <c r="SZQ30" s="112"/>
      <c r="SZR30" s="112"/>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376"/>
      <c r="TBM30" s="377"/>
      <c r="TBN30" s="377"/>
      <c r="TBO30" s="377"/>
      <c r="TBP30" s="377"/>
      <c r="TBQ30" s="377"/>
      <c r="TBR30" s="377"/>
      <c r="TBS30" s="68"/>
      <c r="TBT30" s="68"/>
      <c r="TBU30" s="68"/>
      <c r="TBV30" s="68"/>
      <c r="TBW30" s="68"/>
      <c r="TBX30" s="112"/>
      <c r="TBY30" s="112"/>
      <c r="TBZ30" s="112"/>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376"/>
      <c r="TDU30" s="377"/>
      <c r="TDV30" s="377"/>
      <c r="TDW30" s="377"/>
      <c r="TDX30" s="377"/>
      <c r="TDY30" s="377"/>
      <c r="TDZ30" s="377"/>
      <c r="TEA30" s="68"/>
      <c r="TEB30" s="68"/>
      <c r="TEC30" s="68"/>
      <c r="TED30" s="68"/>
      <c r="TEE30" s="68"/>
      <c r="TEF30" s="112"/>
      <c r="TEG30" s="112"/>
      <c r="TEH30" s="112"/>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376"/>
      <c r="TGC30" s="377"/>
      <c r="TGD30" s="377"/>
      <c r="TGE30" s="377"/>
      <c r="TGF30" s="377"/>
      <c r="TGG30" s="377"/>
      <c r="TGH30" s="377"/>
      <c r="TGI30" s="68"/>
      <c r="TGJ30" s="68"/>
      <c r="TGK30" s="68"/>
      <c r="TGL30" s="68"/>
      <c r="TGM30" s="68"/>
      <c r="TGN30" s="112"/>
      <c r="TGO30" s="112"/>
      <c r="TGP30" s="112"/>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376"/>
      <c r="TIK30" s="377"/>
      <c r="TIL30" s="377"/>
      <c r="TIM30" s="377"/>
      <c r="TIN30" s="377"/>
      <c r="TIO30" s="377"/>
      <c r="TIP30" s="377"/>
      <c r="TIQ30" s="68"/>
      <c r="TIR30" s="68"/>
      <c r="TIS30" s="68"/>
      <c r="TIT30" s="68"/>
      <c r="TIU30" s="68"/>
      <c r="TIV30" s="112"/>
      <c r="TIW30" s="112"/>
      <c r="TIX30" s="112"/>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376"/>
      <c r="TKS30" s="377"/>
      <c r="TKT30" s="377"/>
      <c r="TKU30" s="377"/>
      <c r="TKV30" s="377"/>
      <c r="TKW30" s="377"/>
      <c r="TKX30" s="377"/>
      <c r="TKY30" s="68"/>
      <c r="TKZ30" s="68"/>
      <c r="TLA30" s="68"/>
      <c r="TLB30" s="68"/>
      <c r="TLC30" s="68"/>
      <c r="TLD30" s="112"/>
      <c r="TLE30" s="112"/>
      <c r="TLF30" s="112"/>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376"/>
      <c r="TNA30" s="377"/>
      <c r="TNB30" s="377"/>
      <c r="TNC30" s="377"/>
      <c r="TND30" s="377"/>
      <c r="TNE30" s="377"/>
      <c r="TNF30" s="377"/>
      <c r="TNG30" s="68"/>
      <c r="TNH30" s="68"/>
      <c r="TNI30" s="68"/>
      <c r="TNJ30" s="68"/>
      <c r="TNK30" s="68"/>
      <c r="TNL30" s="112"/>
      <c r="TNM30" s="112"/>
      <c r="TNN30" s="112"/>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376"/>
      <c r="TPI30" s="377"/>
      <c r="TPJ30" s="377"/>
      <c r="TPK30" s="377"/>
      <c r="TPL30" s="377"/>
      <c r="TPM30" s="377"/>
      <c r="TPN30" s="377"/>
      <c r="TPO30" s="68"/>
      <c r="TPP30" s="68"/>
      <c r="TPQ30" s="68"/>
      <c r="TPR30" s="68"/>
      <c r="TPS30" s="68"/>
      <c r="TPT30" s="112"/>
      <c r="TPU30" s="112"/>
      <c r="TPV30" s="112"/>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376"/>
      <c r="TRQ30" s="377"/>
      <c r="TRR30" s="377"/>
      <c r="TRS30" s="377"/>
      <c r="TRT30" s="377"/>
      <c r="TRU30" s="377"/>
      <c r="TRV30" s="377"/>
      <c r="TRW30" s="68"/>
      <c r="TRX30" s="68"/>
      <c r="TRY30" s="68"/>
      <c r="TRZ30" s="68"/>
      <c r="TSA30" s="68"/>
      <c r="TSB30" s="112"/>
      <c r="TSC30" s="112"/>
      <c r="TSD30" s="112"/>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376"/>
      <c r="TTY30" s="377"/>
      <c r="TTZ30" s="377"/>
      <c r="TUA30" s="377"/>
      <c r="TUB30" s="377"/>
      <c r="TUC30" s="377"/>
      <c r="TUD30" s="377"/>
      <c r="TUE30" s="68"/>
      <c r="TUF30" s="68"/>
      <c r="TUG30" s="68"/>
      <c r="TUH30" s="68"/>
      <c r="TUI30" s="68"/>
      <c r="TUJ30" s="112"/>
      <c r="TUK30" s="112"/>
      <c r="TUL30" s="112"/>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376"/>
      <c r="TWG30" s="377"/>
      <c r="TWH30" s="377"/>
      <c r="TWI30" s="377"/>
      <c r="TWJ30" s="377"/>
      <c r="TWK30" s="377"/>
      <c r="TWL30" s="377"/>
      <c r="TWM30" s="68"/>
      <c r="TWN30" s="68"/>
      <c r="TWO30" s="68"/>
      <c r="TWP30" s="68"/>
      <c r="TWQ30" s="68"/>
      <c r="TWR30" s="112"/>
      <c r="TWS30" s="112"/>
      <c r="TWT30" s="112"/>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376"/>
      <c r="TYO30" s="377"/>
      <c r="TYP30" s="377"/>
      <c r="TYQ30" s="377"/>
      <c r="TYR30" s="377"/>
      <c r="TYS30" s="377"/>
      <c r="TYT30" s="377"/>
      <c r="TYU30" s="68"/>
      <c r="TYV30" s="68"/>
      <c r="TYW30" s="68"/>
      <c r="TYX30" s="68"/>
      <c r="TYY30" s="68"/>
      <c r="TYZ30" s="112"/>
      <c r="TZA30" s="112"/>
      <c r="TZB30" s="112"/>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376"/>
      <c r="UAW30" s="377"/>
      <c r="UAX30" s="377"/>
      <c r="UAY30" s="377"/>
      <c r="UAZ30" s="377"/>
      <c r="UBA30" s="377"/>
      <c r="UBB30" s="377"/>
      <c r="UBC30" s="68"/>
      <c r="UBD30" s="68"/>
      <c r="UBE30" s="68"/>
      <c r="UBF30" s="68"/>
      <c r="UBG30" s="68"/>
      <c r="UBH30" s="112"/>
      <c r="UBI30" s="112"/>
      <c r="UBJ30" s="112"/>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376"/>
      <c r="UDE30" s="377"/>
      <c r="UDF30" s="377"/>
      <c r="UDG30" s="377"/>
      <c r="UDH30" s="377"/>
      <c r="UDI30" s="377"/>
      <c r="UDJ30" s="377"/>
      <c r="UDK30" s="68"/>
      <c r="UDL30" s="68"/>
      <c r="UDM30" s="68"/>
      <c r="UDN30" s="68"/>
      <c r="UDO30" s="68"/>
      <c r="UDP30" s="112"/>
      <c r="UDQ30" s="112"/>
      <c r="UDR30" s="112"/>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376"/>
      <c r="UFM30" s="377"/>
      <c r="UFN30" s="377"/>
      <c r="UFO30" s="377"/>
      <c r="UFP30" s="377"/>
      <c r="UFQ30" s="377"/>
      <c r="UFR30" s="377"/>
      <c r="UFS30" s="68"/>
      <c r="UFT30" s="68"/>
      <c r="UFU30" s="68"/>
      <c r="UFV30" s="68"/>
      <c r="UFW30" s="68"/>
      <c r="UFX30" s="112"/>
      <c r="UFY30" s="112"/>
      <c r="UFZ30" s="112"/>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376"/>
      <c r="UHU30" s="377"/>
      <c r="UHV30" s="377"/>
      <c r="UHW30" s="377"/>
      <c r="UHX30" s="377"/>
      <c r="UHY30" s="377"/>
      <c r="UHZ30" s="377"/>
      <c r="UIA30" s="68"/>
      <c r="UIB30" s="68"/>
      <c r="UIC30" s="68"/>
      <c r="UID30" s="68"/>
      <c r="UIE30" s="68"/>
      <c r="UIF30" s="112"/>
      <c r="UIG30" s="112"/>
      <c r="UIH30" s="112"/>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376"/>
      <c r="UKC30" s="377"/>
      <c r="UKD30" s="377"/>
      <c r="UKE30" s="377"/>
      <c r="UKF30" s="377"/>
      <c r="UKG30" s="377"/>
      <c r="UKH30" s="377"/>
      <c r="UKI30" s="68"/>
      <c r="UKJ30" s="68"/>
      <c r="UKK30" s="68"/>
      <c r="UKL30" s="68"/>
      <c r="UKM30" s="68"/>
      <c r="UKN30" s="112"/>
      <c r="UKO30" s="112"/>
      <c r="UKP30" s="112"/>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376"/>
      <c r="UMK30" s="377"/>
      <c r="UML30" s="377"/>
      <c r="UMM30" s="377"/>
      <c r="UMN30" s="377"/>
      <c r="UMO30" s="377"/>
      <c r="UMP30" s="377"/>
      <c r="UMQ30" s="68"/>
      <c r="UMR30" s="68"/>
      <c r="UMS30" s="68"/>
      <c r="UMT30" s="68"/>
      <c r="UMU30" s="68"/>
      <c r="UMV30" s="112"/>
      <c r="UMW30" s="112"/>
      <c r="UMX30" s="112"/>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376"/>
      <c r="UOS30" s="377"/>
      <c r="UOT30" s="377"/>
      <c r="UOU30" s="377"/>
      <c r="UOV30" s="377"/>
      <c r="UOW30" s="377"/>
      <c r="UOX30" s="377"/>
      <c r="UOY30" s="68"/>
      <c r="UOZ30" s="68"/>
      <c r="UPA30" s="68"/>
      <c r="UPB30" s="68"/>
      <c r="UPC30" s="68"/>
      <c r="UPD30" s="112"/>
      <c r="UPE30" s="112"/>
      <c r="UPF30" s="112"/>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376"/>
      <c r="URA30" s="377"/>
      <c r="URB30" s="377"/>
      <c r="URC30" s="377"/>
      <c r="URD30" s="377"/>
      <c r="URE30" s="377"/>
      <c r="URF30" s="377"/>
      <c r="URG30" s="68"/>
      <c r="URH30" s="68"/>
      <c r="URI30" s="68"/>
      <c r="URJ30" s="68"/>
      <c r="URK30" s="68"/>
      <c r="URL30" s="112"/>
      <c r="URM30" s="112"/>
      <c r="URN30" s="112"/>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376"/>
      <c r="UTI30" s="377"/>
      <c r="UTJ30" s="377"/>
      <c r="UTK30" s="377"/>
      <c r="UTL30" s="377"/>
      <c r="UTM30" s="377"/>
      <c r="UTN30" s="377"/>
      <c r="UTO30" s="68"/>
      <c r="UTP30" s="68"/>
      <c r="UTQ30" s="68"/>
      <c r="UTR30" s="68"/>
      <c r="UTS30" s="68"/>
      <c r="UTT30" s="112"/>
      <c r="UTU30" s="112"/>
      <c r="UTV30" s="112"/>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376"/>
      <c r="UVQ30" s="377"/>
      <c r="UVR30" s="377"/>
      <c r="UVS30" s="377"/>
      <c r="UVT30" s="377"/>
      <c r="UVU30" s="377"/>
      <c r="UVV30" s="377"/>
      <c r="UVW30" s="68"/>
      <c r="UVX30" s="68"/>
      <c r="UVY30" s="68"/>
      <c r="UVZ30" s="68"/>
      <c r="UWA30" s="68"/>
      <c r="UWB30" s="112"/>
      <c r="UWC30" s="112"/>
      <c r="UWD30" s="112"/>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376"/>
      <c r="UXY30" s="377"/>
      <c r="UXZ30" s="377"/>
      <c r="UYA30" s="377"/>
      <c r="UYB30" s="377"/>
      <c r="UYC30" s="377"/>
      <c r="UYD30" s="377"/>
      <c r="UYE30" s="68"/>
      <c r="UYF30" s="68"/>
      <c r="UYG30" s="68"/>
      <c r="UYH30" s="68"/>
      <c r="UYI30" s="68"/>
      <c r="UYJ30" s="112"/>
      <c r="UYK30" s="112"/>
      <c r="UYL30" s="112"/>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376"/>
      <c r="VAG30" s="377"/>
      <c r="VAH30" s="377"/>
      <c r="VAI30" s="377"/>
      <c r="VAJ30" s="377"/>
      <c r="VAK30" s="377"/>
      <c r="VAL30" s="377"/>
      <c r="VAM30" s="68"/>
      <c r="VAN30" s="68"/>
      <c r="VAO30" s="68"/>
      <c r="VAP30" s="68"/>
      <c r="VAQ30" s="68"/>
      <c r="VAR30" s="112"/>
      <c r="VAS30" s="112"/>
      <c r="VAT30" s="112"/>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376"/>
      <c r="VCO30" s="377"/>
      <c r="VCP30" s="377"/>
      <c r="VCQ30" s="377"/>
      <c r="VCR30" s="377"/>
      <c r="VCS30" s="377"/>
      <c r="VCT30" s="377"/>
      <c r="VCU30" s="68"/>
      <c r="VCV30" s="68"/>
      <c r="VCW30" s="68"/>
      <c r="VCX30" s="68"/>
      <c r="VCY30" s="68"/>
      <c r="VCZ30" s="112"/>
      <c r="VDA30" s="112"/>
      <c r="VDB30" s="112"/>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376"/>
      <c r="VEW30" s="377"/>
      <c r="VEX30" s="377"/>
      <c r="VEY30" s="377"/>
      <c r="VEZ30" s="377"/>
      <c r="VFA30" s="377"/>
      <c r="VFB30" s="377"/>
      <c r="VFC30" s="68"/>
      <c r="VFD30" s="68"/>
      <c r="VFE30" s="68"/>
      <c r="VFF30" s="68"/>
      <c r="VFG30" s="68"/>
      <c r="VFH30" s="112"/>
      <c r="VFI30" s="112"/>
      <c r="VFJ30" s="112"/>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376"/>
      <c r="VHE30" s="377"/>
      <c r="VHF30" s="377"/>
      <c r="VHG30" s="377"/>
      <c r="VHH30" s="377"/>
      <c r="VHI30" s="377"/>
      <c r="VHJ30" s="377"/>
      <c r="VHK30" s="68"/>
      <c r="VHL30" s="68"/>
      <c r="VHM30" s="68"/>
      <c r="VHN30" s="68"/>
      <c r="VHO30" s="68"/>
      <c r="VHP30" s="112"/>
      <c r="VHQ30" s="112"/>
      <c r="VHR30" s="112"/>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376"/>
      <c r="VJM30" s="377"/>
      <c r="VJN30" s="377"/>
      <c r="VJO30" s="377"/>
      <c r="VJP30" s="377"/>
      <c r="VJQ30" s="377"/>
      <c r="VJR30" s="377"/>
      <c r="VJS30" s="68"/>
      <c r="VJT30" s="68"/>
      <c r="VJU30" s="68"/>
      <c r="VJV30" s="68"/>
      <c r="VJW30" s="68"/>
      <c r="VJX30" s="112"/>
      <c r="VJY30" s="112"/>
      <c r="VJZ30" s="112"/>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376"/>
      <c r="VLU30" s="377"/>
      <c r="VLV30" s="377"/>
      <c r="VLW30" s="377"/>
      <c r="VLX30" s="377"/>
      <c r="VLY30" s="377"/>
      <c r="VLZ30" s="377"/>
      <c r="VMA30" s="68"/>
      <c r="VMB30" s="68"/>
      <c r="VMC30" s="68"/>
      <c r="VMD30" s="68"/>
      <c r="VME30" s="68"/>
      <c r="VMF30" s="112"/>
      <c r="VMG30" s="112"/>
      <c r="VMH30" s="112"/>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376"/>
      <c r="VOC30" s="377"/>
      <c r="VOD30" s="377"/>
      <c r="VOE30" s="377"/>
      <c r="VOF30" s="377"/>
      <c r="VOG30" s="377"/>
      <c r="VOH30" s="377"/>
      <c r="VOI30" s="68"/>
      <c r="VOJ30" s="68"/>
      <c r="VOK30" s="68"/>
      <c r="VOL30" s="68"/>
      <c r="VOM30" s="68"/>
      <c r="VON30" s="112"/>
      <c r="VOO30" s="112"/>
      <c r="VOP30" s="112"/>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376"/>
      <c r="VQK30" s="377"/>
      <c r="VQL30" s="377"/>
      <c r="VQM30" s="377"/>
      <c r="VQN30" s="377"/>
      <c r="VQO30" s="377"/>
      <c r="VQP30" s="377"/>
      <c r="VQQ30" s="68"/>
      <c r="VQR30" s="68"/>
      <c r="VQS30" s="68"/>
      <c r="VQT30" s="68"/>
      <c r="VQU30" s="68"/>
      <c r="VQV30" s="112"/>
      <c r="VQW30" s="112"/>
      <c r="VQX30" s="112"/>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376"/>
      <c r="VSS30" s="377"/>
      <c r="VST30" s="377"/>
      <c r="VSU30" s="377"/>
      <c r="VSV30" s="377"/>
      <c r="VSW30" s="377"/>
      <c r="VSX30" s="377"/>
      <c r="VSY30" s="68"/>
      <c r="VSZ30" s="68"/>
      <c r="VTA30" s="68"/>
      <c r="VTB30" s="68"/>
      <c r="VTC30" s="68"/>
      <c r="VTD30" s="112"/>
      <c r="VTE30" s="112"/>
      <c r="VTF30" s="112"/>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376"/>
      <c r="VVA30" s="377"/>
      <c r="VVB30" s="377"/>
      <c r="VVC30" s="377"/>
      <c r="VVD30" s="377"/>
      <c r="VVE30" s="377"/>
      <c r="VVF30" s="377"/>
      <c r="VVG30" s="68"/>
      <c r="VVH30" s="68"/>
      <c r="VVI30" s="68"/>
      <c r="VVJ30" s="68"/>
      <c r="VVK30" s="68"/>
      <c r="VVL30" s="112"/>
      <c r="VVM30" s="112"/>
      <c r="VVN30" s="112"/>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376"/>
      <c r="VXI30" s="377"/>
      <c r="VXJ30" s="377"/>
      <c r="VXK30" s="377"/>
      <c r="VXL30" s="377"/>
      <c r="VXM30" s="377"/>
      <c r="VXN30" s="377"/>
      <c r="VXO30" s="68"/>
      <c r="VXP30" s="68"/>
      <c r="VXQ30" s="68"/>
      <c r="VXR30" s="68"/>
      <c r="VXS30" s="68"/>
      <c r="VXT30" s="112"/>
      <c r="VXU30" s="112"/>
      <c r="VXV30" s="112"/>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376"/>
      <c r="VZQ30" s="377"/>
      <c r="VZR30" s="377"/>
      <c r="VZS30" s="377"/>
      <c r="VZT30" s="377"/>
      <c r="VZU30" s="377"/>
      <c r="VZV30" s="377"/>
      <c r="VZW30" s="68"/>
      <c r="VZX30" s="68"/>
      <c r="VZY30" s="68"/>
      <c r="VZZ30" s="68"/>
      <c r="WAA30" s="68"/>
      <c r="WAB30" s="112"/>
      <c r="WAC30" s="112"/>
      <c r="WAD30" s="112"/>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376"/>
      <c r="WBY30" s="377"/>
      <c r="WBZ30" s="377"/>
      <c r="WCA30" s="377"/>
      <c r="WCB30" s="377"/>
      <c r="WCC30" s="377"/>
      <c r="WCD30" s="377"/>
      <c r="WCE30" s="68"/>
      <c r="WCF30" s="68"/>
      <c r="WCG30" s="68"/>
      <c r="WCH30" s="68"/>
      <c r="WCI30" s="68"/>
      <c r="WCJ30" s="112"/>
      <c r="WCK30" s="112"/>
      <c r="WCL30" s="112"/>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376"/>
      <c r="WEG30" s="377"/>
      <c r="WEH30" s="377"/>
      <c r="WEI30" s="377"/>
      <c r="WEJ30" s="377"/>
      <c r="WEK30" s="377"/>
      <c r="WEL30" s="377"/>
      <c r="WEM30" s="68"/>
      <c r="WEN30" s="68"/>
      <c r="WEO30" s="68"/>
      <c r="WEP30" s="68"/>
      <c r="WEQ30" s="68"/>
      <c r="WER30" s="112"/>
      <c r="WES30" s="112"/>
      <c r="WET30" s="112"/>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376"/>
      <c r="WGO30" s="377"/>
      <c r="WGP30" s="377"/>
      <c r="WGQ30" s="377"/>
      <c r="WGR30" s="377"/>
      <c r="WGS30" s="377"/>
      <c r="WGT30" s="377"/>
      <c r="WGU30" s="68"/>
      <c r="WGV30" s="68"/>
      <c r="WGW30" s="68"/>
      <c r="WGX30" s="68"/>
      <c r="WGY30" s="68"/>
      <c r="WGZ30" s="112"/>
      <c r="WHA30" s="112"/>
      <c r="WHB30" s="112"/>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376"/>
      <c r="WIW30" s="377"/>
      <c r="WIX30" s="377"/>
      <c r="WIY30" s="377"/>
      <c r="WIZ30" s="377"/>
      <c r="WJA30" s="377"/>
      <c r="WJB30" s="377"/>
      <c r="WJC30" s="68"/>
      <c r="WJD30" s="68"/>
      <c r="WJE30" s="68"/>
      <c r="WJF30" s="68"/>
      <c r="WJG30" s="68"/>
      <c r="WJH30" s="112"/>
      <c r="WJI30" s="112"/>
      <c r="WJJ30" s="112"/>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376"/>
      <c r="WLE30" s="377"/>
      <c r="WLF30" s="377"/>
      <c r="WLG30" s="377"/>
      <c r="WLH30" s="377"/>
      <c r="WLI30" s="377"/>
      <c r="WLJ30" s="377"/>
      <c r="WLK30" s="68"/>
      <c r="WLL30" s="68"/>
      <c r="WLM30" s="68"/>
      <c r="WLN30" s="68"/>
      <c r="WLO30" s="68"/>
      <c r="WLP30" s="112"/>
      <c r="WLQ30" s="112"/>
      <c r="WLR30" s="112"/>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376"/>
      <c r="WNM30" s="377"/>
      <c r="WNN30" s="377"/>
      <c r="WNO30" s="377"/>
      <c r="WNP30" s="377"/>
      <c r="WNQ30" s="377"/>
      <c r="WNR30" s="377"/>
      <c r="WNS30" s="68"/>
      <c r="WNT30" s="68"/>
      <c r="WNU30" s="68"/>
      <c r="WNV30" s="68"/>
      <c r="WNW30" s="68"/>
      <c r="WNX30" s="112"/>
      <c r="WNY30" s="112"/>
      <c r="WNZ30" s="112"/>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376"/>
      <c r="WPU30" s="377"/>
      <c r="WPV30" s="377"/>
      <c r="WPW30" s="377"/>
      <c r="WPX30" s="377"/>
      <c r="WPY30" s="377"/>
      <c r="WPZ30" s="377"/>
      <c r="WQA30" s="68"/>
      <c r="WQB30" s="68"/>
      <c r="WQC30" s="68"/>
      <c r="WQD30" s="68"/>
      <c r="WQE30" s="68"/>
      <c r="WQF30" s="112"/>
      <c r="WQG30" s="112"/>
      <c r="WQH30" s="112"/>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376"/>
      <c r="WSC30" s="377"/>
      <c r="WSD30" s="377"/>
      <c r="WSE30" s="377"/>
      <c r="WSF30" s="377"/>
      <c r="WSG30" s="377"/>
      <c r="WSH30" s="377"/>
      <c r="WSI30" s="68"/>
      <c r="WSJ30" s="68"/>
      <c r="WSK30" s="68"/>
      <c r="WSL30" s="68"/>
      <c r="WSM30" s="68"/>
      <c r="WSN30" s="112"/>
      <c r="WSO30" s="112"/>
      <c r="WSP30" s="112"/>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376"/>
      <c r="WUK30" s="377"/>
      <c r="WUL30" s="377"/>
      <c r="WUM30" s="377"/>
      <c r="WUN30" s="377"/>
      <c r="WUO30" s="377"/>
      <c r="WUP30" s="377"/>
      <c r="WUQ30" s="68"/>
      <c r="WUR30" s="68"/>
      <c r="WUS30" s="68"/>
      <c r="WUT30" s="68"/>
      <c r="WUU30" s="68"/>
      <c r="WUV30" s="112"/>
      <c r="WUW30" s="112"/>
      <c r="WUX30" s="112"/>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376"/>
      <c r="WWS30" s="377"/>
      <c r="WWT30" s="377"/>
      <c r="WWU30" s="377"/>
      <c r="WWV30" s="377"/>
      <c r="WWW30" s="377"/>
      <c r="WWX30" s="377"/>
      <c r="WWY30" s="68"/>
      <c r="WWZ30" s="68"/>
      <c r="WXA30" s="68"/>
      <c r="WXB30" s="68"/>
      <c r="WXC30" s="68"/>
      <c r="WXD30" s="112"/>
      <c r="WXE30" s="112"/>
      <c r="WXF30" s="112"/>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376"/>
      <c r="WZA30" s="377"/>
      <c r="WZB30" s="377"/>
      <c r="WZC30" s="377"/>
      <c r="WZD30" s="377"/>
      <c r="WZE30" s="377"/>
      <c r="WZF30" s="377"/>
      <c r="WZG30" s="68"/>
      <c r="WZH30" s="68"/>
      <c r="WZI30" s="68"/>
      <c r="WZJ30" s="68"/>
      <c r="WZK30" s="68"/>
      <c r="WZL30" s="112"/>
      <c r="WZM30" s="112"/>
      <c r="WZN30" s="112"/>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376"/>
      <c r="XBI30" s="377"/>
      <c r="XBJ30" s="377"/>
      <c r="XBK30" s="377"/>
      <c r="XBL30" s="377"/>
      <c r="XBM30" s="377"/>
      <c r="XBN30" s="377"/>
      <c r="XBO30" s="68"/>
      <c r="XBP30" s="68"/>
      <c r="XBQ30" s="68"/>
      <c r="XBR30" s="68"/>
      <c r="XBS30" s="68"/>
      <c r="XBT30" s="112"/>
      <c r="XBU30" s="112"/>
      <c r="XBV30" s="112"/>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376"/>
      <c r="XDQ30" s="377"/>
      <c r="XDR30" s="377"/>
      <c r="XDS30" s="377"/>
      <c r="XDT30" s="377"/>
      <c r="XDU30" s="377"/>
      <c r="XDV30" s="377"/>
      <c r="XDW30" s="68"/>
      <c r="XDX30" s="68"/>
      <c r="XDY30" s="68"/>
      <c r="XDZ30" s="68"/>
      <c r="XEA30" s="68"/>
      <c r="XEB30" s="112"/>
      <c r="XEC30" s="112"/>
      <c r="XED30" s="112"/>
      <c r="XFA30" s="5"/>
      <c r="XFB30" s="5"/>
      <c r="XFC30" s="5"/>
      <c r="XFD30" s="5"/>
    </row>
    <row r="31" spans="1:16384" customFormat="1" ht="15" customHeight="1">
      <c r="A31" s="5"/>
      <c r="B31" s="5"/>
      <c r="C31" s="5"/>
      <c r="D31" s="5"/>
      <c r="E31" s="5"/>
      <c r="F31" s="5"/>
      <c r="G31" s="5"/>
      <c r="H31" s="5"/>
      <c r="I31" s="5"/>
      <c r="J31" s="5"/>
      <c r="K31" s="5"/>
      <c r="L31" s="5"/>
      <c r="M31" s="5"/>
      <c r="N31" s="5"/>
      <c r="O31" s="5"/>
      <c r="P31" s="5"/>
      <c r="Q31" s="5"/>
      <c r="R31" s="5"/>
      <c r="S31" s="5"/>
      <c r="T31" s="5"/>
      <c r="U31" s="5"/>
      <c r="V31" s="5"/>
      <c r="W31" s="5"/>
      <c r="Z31" s="5"/>
      <c r="AA31" s="5"/>
      <c r="AB31" s="5"/>
      <c r="AC31" s="5"/>
      <c r="AD31" s="5"/>
      <c r="AE31" s="68">
        <v>1</v>
      </c>
      <c r="AF31" s="68" t="s">
        <v>508</v>
      </c>
      <c r="AG31" s="68"/>
      <c r="AH31" s="68"/>
      <c r="AI31" s="68"/>
      <c r="AJ31" s="112"/>
      <c r="AK31" s="112"/>
      <c r="AL31" s="112"/>
      <c r="AM31" s="188"/>
      <c r="AN31" s="188"/>
      <c r="AO31" s="188"/>
      <c r="AP31" s="188"/>
      <c r="AQ31" s="188"/>
      <c r="AR31" s="188"/>
      <c r="BI31" s="5"/>
      <c r="BJ31" s="5"/>
      <c r="BK31" s="5"/>
      <c r="BL31" s="5"/>
      <c r="BM31" s="5"/>
      <c r="BN31" s="5"/>
      <c r="BO31" s="5"/>
      <c r="BP31" s="5"/>
      <c r="BQ31" s="5"/>
      <c r="BR31" s="5"/>
      <c r="BS31" s="5"/>
      <c r="BT31" s="5"/>
      <c r="BU31" s="5"/>
      <c r="BV31" s="5"/>
      <c r="BW31" s="5"/>
      <c r="BX31" s="5"/>
      <c r="BY31" s="5"/>
      <c r="BZ31" s="5"/>
      <c r="CA31" s="5"/>
      <c r="CB31" s="5"/>
      <c r="CC31" s="5"/>
      <c r="CD31" s="5"/>
      <c r="CE31" s="5"/>
      <c r="CF31" s="376"/>
      <c r="CG31" s="377"/>
      <c r="CH31" s="377"/>
      <c r="CI31" s="377"/>
      <c r="CJ31" s="377"/>
      <c r="CK31" s="377"/>
      <c r="CL31" s="377"/>
      <c r="CM31" s="68"/>
      <c r="CN31" s="68"/>
      <c r="CO31" s="68"/>
      <c r="CP31" s="68"/>
      <c r="CQ31" s="68"/>
      <c r="CR31" s="112"/>
      <c r="CS31" s="112"/>
      <c r="CT31" s="112"/>
      <c r="DQ31" s="5"/>
      <c r="DR31" s="5"/>
      <c r="DS31" s="5"/>
      <c r="DT31" s="5"/>
      <c r="DU31" s="5"/>
      <c r="DV31" s="5"/>
      <c r="DW31" s="5"/>
      <c r="DX31" s="5"/>
      <c r="DY31" s="5"/>
      <c r="DZ31" s="5"/>
      <c r="EA31" s="5"/>
      <c r="EB31" s="5"/>
      <c r="EC31" s="5"/>
      <c r="ED31" s="5"/>
      <c r="EE31" s="5"/>
      <c r="EF31" s="5"/>
      <c r="EG31" s="5"/>
      <c r="EH31" s="5"/>
      <c r="EI31" s="5"/>
      <c r="EJ31" s="5"/>
      <c r="EK31" s="5"/>
      <c r="EL31" s="5"/>
      <c r="EM31" s="5"/>
      <c r="EN31" s="376"/>
      <c r="EO31" s="377"/>
      <c r="EP31" s="377"/>
      <c r="EQ31" s="377"/>
      <c r="ER31" s="377"/>
      <c r="ES31" s="377"/>
      <c r="ET31" s="377"/>
      <c r="EU31" s="68"/>
      <c r="EV31" s="68"/>
      <c r="EW31" s="68"/>
      <c r="EX31" s="68"/>
      <c r="EY31" s="68"/>
      <c r="EZ31" s="112"/>
      <c r="FA31" s="112"/>
      <c r="FB31" s="112"/>
      <c r="FY31" s="5"/>
      <c r="FZ31" s="5"/>
      <c r="GA31" s="5"/>
      <c r="GB31" s="5"/>
      <c r="GC31" s="5"/>
      <c r="GD31" s="5"/>
      <c r="GE31" s="5"/>
      <c r="GF31" s="5"/>
      <c r="GG31" s="5"/>
      <c r="GH31" s="5"/>
      <c r="GI31" s="5"/>
      <c r="GJ31" s="5"/>
      <c r="GK31" s="5"/>
      <c r="GL31" s="5"/>
      <c r="GM31" s="5"/>
      <c r="GN31" s="5"/>
      <c r="GO31" s="5"/>
      <c r="GP31" s="5"/>
      <c r="GQ31" s="5"/>
      <c r="GR31" s="5"/>
      <c r="GS31" s="5"/>
      <c r="GT31" s="5"/>
      <c r="GU31" s="5"/>
      <c r="GV31" s="376"/>
      <c r="GW31" s="377"/>
      <c r="GX31" s="377"/>
      <c r="GY31" s="377"/>
      <c r="GZ31" s="377"/>
      <c r="HA31" s="377"/>
      <c r="HB31" s="377"/>
      <c r="HC31" s="68"/>
      <c r="HD31" s="68"/>
      <c r="HE31" s="68"/>
      <c r="HF31" s="68"/>
      <c r="HG31" s="68"/>
      <c r="HH31" s="112"/>
      <c r="HI31" s="112"/>
      <c r="HJ31" s="112"/>
      <c r="IG31" s="5"/>
      <c r="IH31" s="5"/>
      <c r="II31" s="5"/>
      <c r="IJ31" s="5"/>
      <c r="IK31" s="5"/>
      <c r="IL31" s="5"/>
      <c r="IM31" s="5"/>
      <c r="IN31" s="5"/>
      <c r="IO31" s="5"/>
      <c r="IP31" s="5"/>
      <c r="IQ31" s="5"/>
      <c r="IR31" s="5"/>
      <c r="IS31" s="5"/>
      <c r="IT31" s="5"/>
      <c r="IU31" s="5"/>
      <c r="IV31" s="5"/>
      <c r="IW31" s="5"/>
      <c r="IX31" s="5"/>
      <c r="IY31" s="5"/>
      <c r="IZ31" s="5"/>
      <c r="JA31" s="5"/>
      <c r="JB31" s="5"/>
      <c r="JC31" s="5"/>
      <c r="JD31" s="376"/>
      <c r="JE31" s="377"/>
      <c r="JF31" s="377"/>
      <c r="JG31" s="377"/>
      <c r="JH31" s="377"/>
      <c r="JI31" s="377"/>
      <c r="JJ31" s="377"/>
      <c r="JK31" s="68"/>
      <c r="JL31" s="68"/>
      <c r="JM31" s="68"/>
      <c r="JN31" s="68"/>
      <c r="JO31" s="68"/>
      <c r="JP31" s="112"/>
      <c r="JQ31" s="112"/>
      <c r="JR31" s="112"/>
      <c r="KO31" s="5"/>
      <c r="KP31" s="5"/>
      <c r="KQ31" s="5"/>
      <c r="KR31" s="5"/>
      <c r="KS31" s="5"/>
      <c r="KT31" s="5"/>
      <c r="KU31" s="5"/>
      <c r="KV31" s="5"/>
      <c r="KW31" s="5"/>
      <c r="KX31" s="5"/>
      <c r="KY31" s="5"/>
      <c r="KZ31" s="5"/>
      <c r="LA31" s="5"/>
      <c r="LB31" s="5"/>
      <c r="LC31" s="5"/>
      <c r="LD31" s="5"/>
      <c r="LE31" s="5"/>
      <c r="LF31" s="5"/>
      <c r="LG31" s="5"/>
      <c r="LH31" s="5"/>
      <c r="LI31" s="5"/>
      <c r="LJ31" s="5"/>
      <c r="LK31" s="5"/>
      <c r="LL31" s="376"/>
      <c r="LM31" s="377"/>
      <c r="LN31" s="377"/>
      <c r="LO31" s="377"/>
      <c r="LP31" s="377"/>
      <c r="LQ31" s="377"/>
      <c r="LR31" s="377"/>
      <c r="LS31" s="68"/>
      <c r="LT31" s="68"/>
      <c r="LU31" s="68"/>
      <c r="LV31" s="68"/>
      <c r="LW31" s="68"/>
      <c r="LX31" s="112"/>
      <c r="LY31" s="112"/>
      <c r="LZ31" s="112"/>
      <c r="MW31" s="5"/>
      <c r="MX31" s="5"/>
      <c r="MY31" s="5"/>
      <c r="MZ31" s="5"/>
      <c r="NA31" s="5"/>
      <c r="NB31" s="5"/>
      <c r="NC31" s="5"/>
      <c r="ND31" s="5"/>
      <c r="NE31" s="5"/>
      <c r="NF31" s="5"/>
      <c r="NG31" s="5"/>
      <c r="NH31" s="5"/>
      <c r="NI31" s="5"/>
      <c r="NJ31" s="5"/>
      <c r="NK31" s="5"/>
      <c r="NL31" s="5"/>
      <c r="NM31" s="5"/>
      <c r="NN31" s="5"/>
      <c r="NO31" s="5"/>
      <c r="NP31" s="5"/>
      <c r="NQ31" s="5"/>
      <c r="NR31" s="5"/>
      <c r="NS31" s="5"/>
      <c r="NT31" s="376"/>
      <c r="NU31" s="377"/>
      <c r="NV31" s="377"/>
      <c r="NW31" s="377"/>
      <c r="NX31" s="377"/>
      <c r="NY31" s="377"/>
      <c r="NZ31" s="377"/>
      <c r="OA31" s="68"/>
      <c r="OB31" s="68"/>
      <c r="OC31" s="68"/>
      <c r="OD31" s="68"/>
      <c r="OE31" s="68"/>
      <c r="OF31" s="112"/>
      <c r="OG31" s="112"/>
      <c r="OH31" s="112"/>
      <c r="PE31" s="5"/>
      <c r="PF31" s="5"/>
      <c r="PG31" s="5"/>
      <c r="PH31" s="5"/>
      <c r="PI31" s="5"/>
      <c r="PJ31" s="5"/>
      <c r="PK31" s="5"/>
      <c r="PL31" s="5"/>
      <c r="PM31" s="5"/>
      <c r="PN31" s="5"/>
      <c r="PO31" s="5"/>
      <c r="PP31" s="5"/>
      <c r="PQ31" s="5"/>
      <c r="PR31" s="5"/>
      <c r="PS31" s="5"/>
      <c r="PT31" s="5"/>
      <c r="PU31" s="5"/>
      <c r="PV31" s="5"/>
      <c r="PW31" s="5"/>
      <c r="PX31" s="5"/>
      <c r="PY31" s="5"/>
      <c r="PZ31" s="5"/>
      <c r="QA31" s="5"/>
      <c r="QB31" s="376"/>
      <c r="QC31" s="377"/>
      <c r="QD31" s="377"/>
      <c r="QE31" s="377"/>
      <c r="QF31" s="377"/>
      <c r="QG31" s="377"/>
      <c r="QH31" s="377"/>
      <c r="QI31" s="68"/>
      <c r="QJ31" s="68"/>
      <c r="QK31" s="68"/>
      <c r="QL31" s="68"/>
      <c r="QM31" s="68"/>
      <c r="QN31" s="112"/>
      <c r="QO31" s="112"/>
      <c r="QP31" s="112"/>
      <c r="RM31" s="5"/>
      <c r="RN31" s="5"/>
      <c r="RO31" s="5"/>
      <c r="RP31" s="5"/>
      <c r="RQ31" s="5"/>
      <c r="RR31" s="5"/>
      <c r="RS31" s="5"/>
      <c r="RT31" s="5"/>
      <c r="RU31" s="5"/>
      <c r="RV31" s="5"/>
      <c r="RW31" s="5"/>
      <c r="RX31" s="5"/>
      <c r="RY31" s="5"/>
      <c r="RZ31" s="5"/>
      <c r="SA31" s="5"/>
      <c r="SB31" s="5"/>
      <c r="SC31" s="5"/>
      <c r="SD31" s="5"/>
      <c r="SE31" s="5"/>
      <c r="SF31" s="5"/>
      <c r="SG31" s="5"/>
      <c r="SH31" s="5"/>
      <c r="SI31" s="5"/>
      <c r="SJ31" s="376"/>
      <c r="SK31" s="377"/>
      <c r="SL31" s="377"/>
      <c r="SM31" s="377"/>
      <c r="SN31" s="377"/>
      <c r="SO31" s="377"/>
      <c r="SP31" s="377"/>
      <c r="SQ31" s="68"/>
      <c r="SR31" s="68"/>
      <c r="SS31" s="68"/>
      <c r="ST31" s="68"/>
      <c r="SU31" s="68"/>
      <c r="SV31" s="112"/>
      <c r="SW31" s="112"/>
      <c r="SX31" s="112"/>
      <c r="TU31" s="5"/>
      <c r="TV31" s="5"/>
      <c r="TW31" s="5"/>
      <c r="TX31" s="5"/>
      <c r="TY31" s="5"/>
      <c r="TZ31" s="5"/>
      <c r="UA31" s="5"/>
      <c r="UB31" s="5"/>
      <c r="UC31" s="5"/>
      <c r="UD31" s="5"/>
      <c r="UE31" s="5"/>
      <c r="UF31" s="5"/>
      <c r="UG31" s="5"/>
      <c r="UH31" s="5"/>
      <c r="UI31" s="5"/>
      <c r="UJ31" s="5"/>
      <c r="UK31" s="5"/>
      <c r="UL31" s="5"/>
      <c r="UM31" s="5"/>
      <c r="UN31" s="5"/>
      <c r="UO31" s="5"/>
      <c r="UP31" s="5"/>
      <c r="UQ31" s="5"/>
      <c r="UR31" s="376"/>
      <c r="US31" s="377"/>
      <c r="UT31" s="377"/>
      <c r="UU31" s="377"/>
      <c r="UV31" s="377"/>
      <c r="UW31" s="377"/>
      <c r="UX31" s="377"/>
      <c r="UY31" s="68"/>
      <c r="UZ31" s="68"/>
      <c r="VA31" s="68"/>
      <c r="VB31" s="68"/>
      <c r="VC31" s="68"/>
      <c r="VD31" s="112"/>
      <c r="VE31" s="112"/>
      <c r="VF31" s="112"/>
      <c r="WC31" s="5"/>
      <c r="WD31" s="5"/>
      <c r="WE31" s="5"/>
      <c r="WF31" s="5"/>
      <c r="WG31" s="5"/>
      <c r="WH31" s="5"/>
      <c r="WI31" s="5"/>
      <c r="WJ31" s="5"/>
      <c r="WK31" s="5"/>
      <c r="WL31" s="5"/>
      <c r="WM31" s="5"/>
      <c r="WN31" s="5"/>
      <c r="WO31" s="5"/>
      <c r="WP31" s="5"/>
      <c r="WQ31" s="5"/>
      <c r="WR31" s="5"/>
      <c r="WS31" s="5"/>
      <c r="WT31" s="5"/>
      <c r="WU31" s="5"/>
      <c r="WV31" s="5"/>
      <c r="WW31" s="5"/>
      <c r="WX31" s="5"/>
      <c r="WY31" s="5"/>
      <c r="WZ31" s="376"/>
      <c r="XA31" s="377"/>
      <c r="XB31" s="377"/>
      <c r="XC31" s="377"/>
      <c r="XD31" s="377"/>
      <c r="XE31" s="377"/>
      <c r="XF31" s="377"/>
      <c r="XG31" s="68"/>
      <c r="XH31" s="68"/>
      <c r="XI31" s="68"/>
      <c r="XJ31" s="68"/>
      <c r="XK31" s="68"/>
      <c r="XL31" s="112"/>
      <c r="XM31" s="112"/>
      <c r="XN31" s="112"/>
      <c r="YK31" s="5"/>
      <c r="YL31" s="5"/>
      <c r="YM31" s="5"/>
      <c r="YN31" s="5"/>
      <c r="YO31" s="5"/>
      <c r="YP31" s="5"/>
      <c r="YQ31" s="5"/>
      <c r="YR31" s="5"/>
      <c r="YS31" s="5"/>
      <c r="YT31" s="5"/>
      <c r="YU31" s="5"/>
      <c r="YV31" s="5"/>
      <c r="YW31" s="5"/>
      <c r="YX31" s="5"/>
      <c r="YY31" s="5"/>
      <c r="YZ31" s="5"/>
      <c r="ZA31" s="5"/>
      <c r="ZB31" s="5"/>
      <c r="ZC31" s="5"/>
      <c r="ZD31" s="5"/>
      <c r="ZE31" s="5"/>
      <c r="ZF31" s="5"/>
      <c r="ZG31" s="5"/>
      <c r="ZH31" s="376"/>
      <c r="ZI31" s="377"/>
      <c r="ZJ31" s="377"/>
      <c r="ZK31" s="377"/>
      <c r="ZL31" s="377"/>
      <c r="ZM31" s="377"/>
      <c r="ZN31" s="377"/>
      <c r="ZO31" s="68"/>
      <c r="ZP31" s="68"/>
      <c r="ZQ31" s="68"/>
      <c r="ZR31" s="68"/>
      <c r="ZS31" s="68"/>
      <c r="ZT31" s="112"/>
      <c r="ZU31" s="112"/>
      <c r="ZV31" s="112"/>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376"/>
      <c r="ABQ31" s="377"/>
      <c r="ABR31" s="377"/>
      <c r="ABS31" s="377"/>
      <c r="ABT31" s="377"/>
      <c r="ABU31" s="377"/>
      <c r="ABV31" s="377"/>
      <c r="ABW31" s="68"/>
      <c r="ABX31" s="68"/>
      <c r="ABY31" s="68"/>
      <c r="ABZ31" s="68"/>
      <c r="ACA31" s="68"/>
      <c r="ACB31" s="112"/>
      <c r="ACC31" s="112"/>
      <c r="ACD31" s="112"/>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376"/>
      <c r="ADY31" s="377"/>
      <c r="ADZ31" s="377"/>
      <c r="AEA31" s="377"/>
      <c r="AEB31" s="377"/>
      <c r="AEC31" s="377"/>
      <c r="AED31" s="377"/>
      <c r="AEE31" s="68"/>
      <c r="AEF31" s="68"/>
      <c r="AEG31" s="68"/>
      <c r="AEH31" s="68"/>
      <c r="AEI31" s="68"/>
      <c r="AEJ31" s="112"/>
      <c r="AEK31" s="112"/>
      <c r="AEL31" s="112"/>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376"/>
      <c r="AGG31" s="377"/>
      <c r="AGH31" s="377"/>
      <c r="AGI31" s="377"/>
      <c r="AGJ31" s="377"/>
      <c r="AGK31" s="377"/>
      <c r="AGL31" s="377"/>
      <c r="AGM31" s="68"/>
      <c r="AGN31" s="68"/>
      <c r="AGO31" s="68"/>
      <c r="AGP31" s="68"/>
      <c r="AGQ31" s="68"/>
      <c r="AGR31" s="112"/>
      <c r="AGS31" s="112"/>
      <c r="AGT31" s="112"/>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376"/>
      <c r="AIO31" s="377"/>
      <c r="AIP31" s="377"/>
      <c r="AIQ31" s="377"/>
      <c r="AIR31" s="377"/>
      <c r="AIS31" s="377"/>
      <c r="AIT31" s="377"/>
      <c r="AIU31" s="68"/>
      <c r="AIV31" s="68"/>
      <c r="AIW31" s="68"/>
      <c r="AIX31" s="68"/>
      <c r="AIY31" s="68"/>
      <c r="AIZ31" s="112"/>
      <c r="AJA31" s="112"/>
      <c r="AJB31" s="112"/>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376"/>
      <c r="AKW31" s="377"/>
      <c r="AKX31" s="377"/>
      <c r="AKY31" s="377"/>
      <c r="AKZ31" s="377"/>
      <c r="ALA31" s="377"/>
      <c r="ALB31" s="377"/>
      <c r="ALC31" s="68"/>
      <c r="ALD31" s="68"/>
      <c r="ALE31" s="68"/>
      <c r="ALF31" s="68"/>
      <c r="ALG31" s="68"/>
      <c r="ALH31" s="112"/>
      <c r="ALI31" s="112"/>
      <c r="ALJ31" s="112"/>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376"/>
      <c r="ANE31" s="377"/>
      <c r="ANF31" s="377"/>
      <c r="ANG31" s="377"/>
      <c r="ANH31" s="377"/>
      <c r="ANI31" s="377"/>
      <c r="ANJ31" s="377"/>
      <c r="ANK31" s="68"/>
      <c r="ANL31" s="68"/>
      <c r="ANM31" s="68"/>
      <c r="ANN31" s="68"/>
      <c r="ANO31" s="68"/>
      <c r="ANP31" s="112"/>
      <c r="ANQ31" s="112"/>
      <c r="ANR31" s="112"/>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376"/>
      <c r="APM31" s="377"/>
      <c r="APN31" s="377"/>
      <c r="APO31" s="377"/>
      <c r="APP31" s="377"/>
      <c r="APQ31" s="377"/>
      <c r="APR31" s="377"/>
      <c r="APS31" s="68"/>
      <c r="APT31" s="68"/>
      <c r="APU31" s="68"/>
      <c r="APV31" s="68"/>
      <c r="APW31" s="68"/>
      <c r="APX31" s="112"/>
      <c r="APY31" s="112"/>
      <c r="APZ31" s="112"/>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376"/>
      <c r="ARU31" s="377"/>
      <c r="ARV31" s="377"/>
      <c r="ARW31" s="377"/>
      <c r="ARX31" s="377"/>
      <c r="ARY31" s="377"/>
      <c r="ARZ31" s="377"/>
      <c r="ASA31" s="68"/>
      <c r="ASB31" s="68"/>
      <c r="ASC31" s="68"/>
      <c r="ASD31" s="68"/>
      <c r="ASE31" s="68"/>
      <c r="ASF31" s="112"/>
      <c r="ASG31" s="112"/>
      <c r="ASH31" s="112"/>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376"/>
      <c r="AUC31" s="377"/>
      <c r="AUD31" s="377"/>
      <c r="AUE31" s="377"/>
      <c r="AUF31" s="377"/>
      <c r="AUG31" s="377"/>
      <c r="AUH31" s="377"/>
      <c r="AUI31" s="68"/>
      <c r="AUJ31" s="68"/>
      <c r="AUK31" s="68"/>
      <c r="AUL31" s="68"/>
      <c r="AUM31" s="68"/>
      <c r="AUN31" s="112"/>
      <c r="AUO31" s="112"/>
      <c r="AUP31" s="112"/>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376"/>
      <c r="AWK31" s="377"/>
      <c r="AWL31" s="377"/>
      <c r="AWM31" s="377"/>
      <c r="AWN31" s="377"/>
      <c r="AWO31" s="377"/>
      <c r="AWP31" s="377"/>
      <c r="AWQ31" s="68"/>
      <c r="AWR31" s="68"/>
      <c r="AWS31" s="68"/>
      <c r="AWT31" s="68"/>
      <c r="AWU31" s="68"/>
      <c r="AWV31" s="112"/>
      <c r="AWW31" s="112"/>
      <c r="AWX31" s="112"/>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376"/>
      <c r="AYS31" s="377"/>
      <c r="AYT31" s="377"/>
      <c r="AYU31" s="377"/>
      <c r="AYV31" s="377"/>
      <c r="AYW31" s="377"/>
      <c r="AYX31" s="377"/>
      <c r="AYY31" s="68"/>
      <c r="AYZ31" s="68"/>
      <c r="AZA31" s="68"/>
      <c r="AZB31" s="68"/>
      <c r="AZC31" s="68"/>
      <c r="AZD31" s="112"/>
      <c r="AZE31" s="112"/>
      <c r="AZF31" s="112"/>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376"/>
      <c r="BBA31" s="377"/>
      <c r="BBB31" s="377"/>
      <c r="BBC31" s="377"/>
      <c r="BBD31" s="377"/>
      <c r="BBE31" s="377"/>
      <c r="BBF31" s="377"/>
      <c r="BBG31" s="68"/>
      <c r="BBH31" s="68"/>
      <c r="BBI31" s="68"/>
      <c r="BBJ31" s="68"/>
      <c r="BBK31" s="68"/>
      <c r="BBL31" s="112"/>
      <c r="BBM31" s="112"/>
      <c r="BBN31" s="112"/>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376"/>
      <c r="BDI31" s="377"/>
      <c r="BDJ31" s="377"/>
      <c r="BDK31" s="377"/>
      <c r="BDL31" s="377"/>
      <c r="BDM31" s="377"/>
      <c r="BDN31" s="377"/>
      <c r="BDO31" s="68"/>
      <c r="BDP31" s="68"/>
      <c r="BDQ31" s="68"/>
      <c r="BDR31" s="68"/>
      <c r="BDS31" s="68"/>
      <c r="BDT31" s="112"/>
      <c r="BDU31" s="112"/>
      <c r="BDV31" s="112"/>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376"/>
      <c r="BFQ31" s="377"/>
      <c r="BFR31" s="377"/>
      <c r="BFS31" s="377"/>
      <c r="BFT31" s="377"/>
      <c r="BFU31" s="377"/>
      <c r="BFV31" s="377"/>
      <c r="BFW31" s="68"/>
      <c r="BFX31" s="68"/>
      <c r="BFY31" s="68"/>
      <c r="BFZ31" s="68"/>
      <c r="BGA31" s="68"/>
      <c r="BGB31" s="112"/>
      <c r="BGC31" s="112"/>
      <c r="BGD31" s="112"/>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376"/>
      <c r="BHY31" s="377"/>
      <c r="BHZ31" s="377"/>
      <c r="BIA31" s="377"/>
      <c r="BIB31" s="377"/>
      <c r="BIC31" s="377"/>
      <c r="BID31" s="377"/>
      <c r="BIE31" s="68"/>
      <c r="BIF31" s="68"/>
      <c r="BIG31" s="68"/>
      <c r="BIH31" s="68"/>
      <c r="BII31" s="68"/>
      <c r="BIJ31" s="112"/>
      <c r="BIK31" s="112"/>
      <c r="BIL31" s="112"/>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376"/>
      <c r="BKG31" s="377"/>
      <c r="BKH31" s="377"/>
      <c r="BKI31" s="377"/>
      <c r="BKJ31" s="377"/>
      <c r="BKK31" s="377"/>
      <c r="BKL31" s="377"/>
      <c r="BKM31" s="68"/>
      <c r="BKN31" s="68"/>
      <c r="BKO31" s="68"/>
      <c r="BKP31" s="68"/>
      <c r="BKQ31" s="68"/>
      <c r="BKR31" s="112"/>
      <c r="BKS31" s="112"/>
      <c r="BKT31" s="112"/>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376"/>
      <c r="BMO31" s="377"/>
      <c r="BMP31" s="377"/>
      <c r="BMQ31" s="377"/>
      <c r="BMR31" s="377"/>
      <c r="BMS31" s="377"/>
      <c r="BMT31" s="377"/>
      <c r="BMU31" s="68"/>
      <c r="BMV31" s="68"/>
      <c r="BMW31" s="68"/>
      <c r="BMX31" s="68"/>
      <c r="BMY31" s="68"/>
      <c r="BMZ31" s="112"/>
      <c r="BNA31" s="112"/>
      <c r="BNB31" s="112"/>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376"/>
      <c r="BOW31" s="377"/>
      <c r="BOX31" s="377"/>
      <c r="BOY31" s="377"/>
      <c r="BOZ31" s="377"/>
      <c r="BPA31" s="377"/>
      <c r="BPB31" s="377"/>
      <c r="BPC31" s="68"/>
      <c r="BPD31" s="68"/>
      <c r="BPE31" s="68"/>
      <c r="BPF31" s="68"/>
      <c r="BPG31" s="68"/>
      <c r="BPH31" s="112"/>
      <c r="BPI31" s="112"/>
      <c r="BPJ31" s="112"/>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376"/>
      <c r="BRE31" s="377"/>
      <c r="BRF31" s="377"/>
      <c r="BRG31" s="377"/>
      <c r="BRH31" s="377"/>
      <c r="BRI31" s="377"/>
      <c r="BRJ31" s="377"/>
      <c r="BRK31" s="68"/>
      <c r="BRL31" s="68"/>
      <c r="BRM31" s="68"/>
      <c r="BRN31" s="68"/>
      <c r="BRO31" s="68"/>
      <c r="BRP31" s="112"/>
      <c r="BRQ31" s="112"/>
      <c r="BRR31" s="112"/>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376"/>
      <c r="BTM31" s="377"/>
      <c r="BTN31" s="377"/>
      <c r="BTO31" s="377"/>
      <c r="BTP31" s="377"/>
      <c r="BTQ31" s="377"/>
      <c r="BTR31" s="377"/>
      <c r="BTS31" s="68"/>
      <c r="BTT31" s="68"/>
      <c r="BTU31" s="68"/>
      <c r="BTV31" s="68"/>
      <c r="BTW31" s="68"/>
      <c r="BTX31" s="112"/>
      <c r="BTY31" s="112"/>
      <c r="BTZ31" s="112"/>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376"/>
      <c r="BVU31" s="377"/>
      <c r="BVV31" s="377"/>
      <c r="BVW31" s="377"/>
      <c r="BVX31" s="377"/>
      <c r="BVY31" s="377"/>
      <c r="BVZ31" s="377"/>
      <c r="BWA31" s="68"/>
      <c r="BWB31" s="68"/>
      <c r="BWC31" s="68"/>
      <c r="BWD31" s="68"/>
      <c r="BWE31" s="68"/>
      <c r="BWF31" s="112"/>
      <c r="BWG31" s="112"/>
      <c r="BWH31" s="112"/>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376"/>
      <c r="BYC31" s="377"/>
      <c r="BYD31" s="377"/>
      <c r="BYE31" s="377"/>
      <c r="BYF31" s="377"/>
      <c r="BYG31" s="377"/>
      <c r="BYH31" s="377"/>
      <c r="BYI31" s="68"/>
      <c r="BYJ31" s="68"/>
      <c r="BYK31" s="68"/>
      <c r="BYL31" s="68"/>
      <c r="BYM31" s="68"/>
      <c r="BYN31" s="112"/>
      <c r="BYO31" s="112"/>
      <c r="BYP31" s="112"/>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376"/>
      <c r="CAK31" s="377"/>
      <c r="CAL31" s="377"/>
      <c r="CAM31" s="377"/>
      <c r="CAN31" s="377"/>
      <c r="CAO31" s="377"/>
      <c r="CAP31" s="377"/>
      <c r="CAQ31" s="68"/>
      <c r="CAR31" s="68"/>
      <c r="CAS31" s="68"/>
      <c r="CAT31" s="68"/>
      <c r="CAU31" s="68"/>
      <c r="CAV31" s="112"/>
      <c r="CAW31" s="112"/>
      <c r="CAX31" s="112"/>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376"/>
      <c r="CCS31" s="377"/>
      <c r="CCT31" s="377"/>
      <c r="CCU31" s="377"/>
      <c r="CCV31" s="377"/>
      <c r="CCW31" s="377"/>
      <c r="CCX31" s="377"/>
      <c r="CCY31" s="68"/>
      <c r="CCZ31" s="68"/>
      <c r="CDA31" s="68"/>
      <c r="CDB31" s="68"/>
      <c r="CDC31" s="68"/>
      <c r="CDD31" s="112"/>
      <c r="CDE31" s="112"/>
      <c r="CDF31" s="112"/>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376"/>
      <c r="CFA31" s="377"/>
      <c r="CFB31" s="377"/>
      <c r="CFC31" s="377"/>
      <c r="CFD31" s="377"/>
      <c r="CFE31" s="377"/>
      <c r="CFF31" s="377"/>
      <c r="CFG31" s="68"/>
      <c r="CFH31" s="68"/>
      <c r="CFI31" s="68"/>
      <c r="CFJ31" s="68"/>
      <c r="CFK31" s="68"/>
      <c r="CFL31" s="112"/>
      <c r="CFM31" s="112"/>
      <c r="CFN31" s="112"/>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376"/>
      <c r="CHI31" s="377"/>
      <c r="CHJ31" s="377"/>
      <c r="CHK31" s="377"/>
      <c r="CHL31" s="377"/>
      <c r="CHM31" s="377"/>
      <c r="CHN31" s="377"/>
      <c r="CHO31" s="68"/>
      <c r="CHP31" s="68"/>
      <c r="CHQ31" s="68"/>
      <c r="CHR31" s="68"/>
      <c r="CHS31" s="68"/>
      <c r="CHT31" s="112"/>
      <c r="CHU31" s="112"/>
      <c r="CHV31" s="112"/>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376"/>
      <c r="CJQ31" s="377"/>
      <c r="CJR31" s="377"/>
      <c r="CJS31" s="377"/>
      <c r="CJT31" s="377"/>
      <c r="CJU31" s="377"/>
      <c r="CJV31" s="377"/>
      <c r="CJW31" s="68"/>
      <c r="CJX31" s="68"/>
      <c r="CJY31" s="68"/>
      <c r="CJZ31" s="68"/>
      <c r="CKA31" s="68"/>
      <c r="CKB31" s="112"/>
      <c r="CKC31" s="112"/>
      <c r="CKD31" s="112"/>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376"/>
      <c r="CLY31" s="377"/>
      <c r="CLZ31" s="377"/>
      <c r="CMA31" s="377"/>
      <c r="CMB31" s="377"/>
      <c r="CMC31" s="377"/>
      <c r="CMD31" s="377"/>
      <c r="CME31" s="68"/>
      <c r="CMF31" s="68"/>
      <c r="CMG31" s="68"/>
      <c r="CMH31" s="68"/>
      <c r="CMI31" s="68"/>
      <c r="CMJ31" s="112"/>
      <c r="CMK31" s="112"/>
      <c r="CML31" s="112"/>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376"/>
      <c r="COG31" s="377"/>
      <c r="COH31" s="377"/>
      <c r="COI31" s="377"/>
      <c r="COJ31" s="377"/>
      <c r="COK31" s="377"/>
      <c r="COL31" s="377"/>
      <c r="COM31" s="68"/>
      <c r="CON31" s="68"/>
      <c r="COO31" s="68"/>
      <c r="COP31" s="68"/>
      <c r="COQ31" s="68"/>
      <c r="COR31" s="112"/>
      <c r="COS31" s="112"/>
      <c r="COT31" s="112"/>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376"/>
      <c r="CQO31" s="377"/>
      <c r="CQP31" s="377"/>
      <c r="CQQ31" s="377"/>
      <c r="CQR31" s="377"/>
      <c r="CQS31" s="377"/>
      <c r="CQT31" s="377"/>
      <c r="CQU31" s="68"/>
      <c r="CQV31" s="68"/>
      <c r="CQW31" s="68"/>
      <c r="CQX31" s="68"/>
      <c r="CQY31" s="68"/>
      <c r="CQZ31" s="112"/>
      <c r="CRA31" s="112"/>
      <c r="CRB31" s="112"/>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376"/>
      <c r="CSW31" s="377"/>
      <c r="CSX31" s="377"/>
      <c r="CSY31" s="377"/>
      <c r="CSZ31" s="377"/>
      <c r="CTA31" s="377"/>
      <c r="CTB31" s="377"/>
      <c r="CTC31" s="68"/>
      <c r="CTD31" s="68"/>
      <c r="CTE31" s="68"/>
      <c r="CTF31" s="68"/>
      <c r="CTG31" s="68"/>
      <c r="CTH31" s="112"/>
      <c r="CTI31" s="112"/>
      <c r="CTJ31" s="112"/>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376"/>
      <c r="CVE31" s="377"/>
      <c r="CVF31" s="377"/>
      <c r="CVG31" s="377"/>
      <c r="CVH31" s="377"/>
      <c r="CVI31" s="377"/>
      <c r="CVJ31" s="377"/>
      <c r="CVK31" s="68"/>
      <c r="CVL31" s="68"/>
      <c r="CVM31" s="68"/>
      <c r="CVN31" s="68"/>
      <c r="CVO31" s="68"/>
      <c r="CVP31" s="112"/>
      <c r="CVQ31" s="112"/>
      <c r="CVR31" s="112"/>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376"/>
      <c r="CXM31" s="377"/>
      <c r="CXN31" s="377"/>
      <c r="CXO31" s="377"/>
      <c r="CXP31" s="377"/>
      <c r="CXQ31" s="377"/>
      <c r="CXR31" s="377"/>
      <c r="CXS31" s="68"/>
      <c r="CXT31" s="68"/>
      <c r="CXU31" s="68"/>
      <c r="CXV31" s="68"/>
      <c r="CXW31" s="68"/>
      <c r="CXX31" s="112"/>
      <c r="CXY31" s="112"/>
      <c r="CXZ31" s="112"/>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376"/>
      <c r="CZU31" s="377"/>
      <c r="CZV31" s="377"/>
      <c r="CZW31" s="377"/>
      <c r="CZX31" s="377"/>
      <c r="CZY31" s="377"/>
      <c r="CZZ31" s="377"/>
      <c r="DAA31" s="68"/>
      <c r="DAB31" s="68"/>
      <c r="DAC31" s="68"/>
      <c r="DAD31" s="68"/>
      <c r="DAE31" s="68"/>
      <c r="DAF31" s="112"/>
      <c r="DAG31" s="112"/>
      <c r="DAH31" s="112"/>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376"/>
      <c r="DCC31" s="377"/>
      <c r="DCD31" s="377"/>
      <c r="DCE31" s="377"/>
      <c r="DCF31" s="377"/>
      <c r="DCG31" s="377"/>
      <c r="DCH31" s="377"/>
      <c r="DCI31" s="68"/>
      <c r="DCJ31" s="68"/>
      <c r="DCK31" s="68"/>
      <c r="DCL31" s="68"/>
      <c r="DCM31" s="68"/>
      <c r="DCN31" s="112"/>
      <c r="DCO31" s="112"/>
      <c r="DCP31" s="112"/>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376"/>
      <c r="DEK31" s="377"/>
      <c r="DEL31" s="377"/>
      <c r="DEM31" s="377"/>
      <c r="DEN31" s="377"/>
      <c r="DEO31" s="377"/>
      <c r="DEP31" s="377"/>
      <c r="DEQ31" s="68"/>
      <c r="DER31" s="68"/>
      <c r="DES31" s="68"/>
      <c r="DET31" s="68"/>
      <c r="DEU31" s="68"/>
      <c r="DEV31" s="112"/>
      <c r="DEW31" s="112"/>
      <c r="DEX31" s="112"/>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376"/>
      <c r="DGS31" s="377"/>
      <c r="DGT31" s="377"/>
      <c r="DGU31" s="377"/>
      <c r="DGV31" s="377"/>
      <c r="DGW31" s="377"/>
      <c r="DGX31" s="377"/>
      <c r="DGY31" s="68"/>
      <c r="DGZ31" s="68"/>
      <c r="DHA31" s="68"/>
      <c r="DHB31" s="68"/>
      <c r="DHC31" s="68"/>
      <c r="DHD31" s="112"/>
      <c r="DHE31" s="112"/>
      <c r="DHF31" s="112"/>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376"/>
      <c r="DJA31" s="377"/>
      <c r="DJB31" s="377"/>
      <c r="DJC31" s="377"/>
      <c r="DJD31" s="377"/>
      <c r="DJE31" s="377"/>
      <c r="DJF31" s="377"/>
      <c r="DJG31" s="68"/>
      <c r="DJH31" s="68"/>
      <c r="DJI31" s="68"/>
      <c r="DJJ31" s="68"/>
      <c r="DJK31" s="68"/>
      <c r="DJL31" s="112"/>
      <c r="DJM31" s="112"/>
      <c r="DJN31" s="112"/>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376"/>
      <c r="DLI31" s="377"/>
      <c r="DLJ31" s="377"/>
      <c r="DLK31" s="377"/>
      <c r="DLL31" s="377"/>
      <c r="DLM31" s="377"/>
      <c r="DLN31" s="377"/>
      <c r="DLO31" s="68"/>
      <c r="DLP31" s="68"/>
      <c r="DLQ31" s="68"/>
      <c r="DLR31" s="68"/>
      <c r="DLS31" s="68"/>
      <c r="DLT31" s="112"/>
      <c r="DLU31" s="112"/>
      <c r="DLV31" s="112"/>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376"/>
      <c r="DNQ31" s="377"/>
      <c r="DNR31" s="377"/>
      <c r="DNS31" s="377"/>
      <c r="DNT31" s="377"/>
      <c r="DNU31" s="377"/>
      <c r="DNV31" s="377"/>
      <c r="DNW31" s="68"/>
      <c r="DNX31" s="68"/>
      <c r="DNY31" s="68"/>
      <c r="DNZ31" s="68"/>
      <c r="DOA31" s="68"/>
      <c r="DOB31" s="112"/>
      <c r="DOC31" s="112"/>
      <c r="DOD31" s="112"/>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376"/>
      <c r="DPY31" s="377"/>
      <c r="DPZ31" s="377"/>
      <c r="DQA31" s="377"/>
      <c r="DQB31" s="377"/>
      <c r="DQC31" s="377"/>
      <c r="DQD31" s="377"/>
      <c r="DQE31" s="68"/>
      <c r="DQF31" s="68"/>
      <c r="DQG31" s="68"/>
      <c r="DQH31" s="68"/>
      <c r="DQI31" s="68"/>
      <c r="DQJ31" s="112"/>
      <c r="DQK31" s="112"/>
      <c r="DQL31" s="112"/>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376"/>
      <c r="DSG31" s="377"/>
      <c r="DSH31" s="377"/>
      <c r="DSI31" s="377"/>
      <c r="DSJ31" s="377"/>
      <c r="DSK31" s="377"/>
      <c r="DSL31" s="377"/>
      <c r="DSM31" s="68"/>
      <c r="DSN31" s="68"/>
      <c r="DSO31" s="68"/>
      <c r="DSP31" s="68"/>
      <c r="DSQ31" s="68"/>
      <c r="DSR31" s="112"/>
      <c r="DSS31" s="112"/>
      <c r="DST31" s="112"/>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376"/>
      <c r="DUO31" s="377"/>
      <c r="DUP31" s="377"/>
      <c r="DUQ31" s="377"/>
      <c r="DUR31" s="377"/>
      <c r="DUS31" s="377"/>
      <c r="DUT31" s="377"/>
      <c r="DUU31" s="68"/>
      <c r="DUV31" s="68"/>
      <c r="DUW31" s="68"/>
      <c r="DUX31" s="68"/>
      <c r="DUY31" s="68"/>
      <c r="DUZ31" s="112"/>
      <c r="DVA31" s="112"/>
      <c r="DVB31" s="112"/>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376"/>
      <c r="DWW31" s="377"/>
      <c r="DWX31" s="377"/>
      <c r="DWY31" s="377"/>
      <c r="DWZ31" s="377"/>
      <c r="DXA31" s="377"/>
      <c r="DXB31" s="377"/>
      <c r="DXC31" s="68"/>
      <c r="DXD31" s="68"/>
      <c r="DXE31" s="68"/>
      <c r="DXF31" s="68"/>
      <c r="DXG31" s="68"/>
      <c r="DXH31" s="112"/>
      <c r="DXI31" s="112"/>
      <c r="DXJ31" s="112"/>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376"/>
      <c r="DZE31" s="377"/>
      <c r="DZF31" s="377"/>
      <c r="DZG31" s="377"/>
      <c r="DZH31" s="377"/>
      <c r="DZI31" s="377"/>
      <c r="DZJ31" s="377"/>
      <c r="DZK31" s="68"/>
      <c r="DZL31" s="68"/>
      <c r="DZM31" s="68"/>
      <c r="DZN31" s="68"/>
      <c r="DZO31" s="68"/>
      <c r="DZP31" s="112"/>
      <c r="DZQ31" s="112"/>
      <c r="DZR31" s="112"/>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376"/>
      <c r="EBM31" s="377"/>
      <c r="EBN31" s="377"/>
      <c r="EBO31" s="377"/>
      <c r="EBP31" s="377"/>
      <c r="EBQ31" s="377"/>
      <c r="EBR31" s="377"/>
      <c r="EBS31" s="68"/>
      <c r="EBT31" s="68"/>
      <c r="EBU31" s="68"/>
      <c r="EBV31" s="68"/>
      <c r="EBW31" s="68"/>
      <c r="EBX31" s="112"/>
      <c r="EBY31" s="112"/>
      <c r="EBZ31" s="112"/>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376"/>
      <c r="EDU31" s="377"/>
      <c r="EDV31" s="377"/>
      <c r="EDW31" s="377"/>
      <c r="EDX31" s="377"/>
      <c r="EDY31" s="377"/>
      <c r="EDZ31" s="377"/>
      <c r="EEA31" s="68"/>
      <c r="EEB31" s="68"/>
      <c r="EEC31" s="68"/>
      <c r="EED31" s="68"/>
      <c r="EEE31" s="68"/>
      <c r="EEF31" s="112"/>
      <c r="EEG31" s="112"/>
      <c r="EEH31" s="112"/>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376"/>
      <c r="EGC31" s="377"/>
      <c r="EGD31" s="377"/>
      <c r="EGE31" s="377"/>
      <c r="EGF31" s="377"/>
      <c r="EGG31" s="377"/>
      <c r="EGH31" s="377"/>
      <c r="EGI31" s="68"/>
      <c r="EGJ31" s="68"/>
      <c r="EGK31" s="68"/>
      <c r="EGL31" s="68"/>
      <c r="EGM31" s="68"/>
      <c r="EGN31" s="112"/>
      <c r="EGO31" s="112"/>
      <c r="EGP31" s="112"/>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376"/>
      <c r="EIK31" s="377"/>
      <c r="EIL31" s="377"/>
      <c r="EIM31" s="377"/>
      <c r="EIN31" s="377"/>
      <c r="EIO31" s="377"/>
      <c r="EIP31" s="377"/>
      <c r="EIQ31" s="68"/>
      <c r="EIR31" s="68"/>
      <c r="EIS31" s="68"/>
      <c r="EIT31" s="68"/>
      <c r="EIU31" s="68"/>
      <c r="EIV31" s="112"/>
      <c r="EIW31" s="112"/>
      <c r="EIX31" s="112"/>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376"/>
      <c r="EKS31" s="377"/>
      <c r="EKT31" s="377"/>
      <c r="EKU31" s="377"/>
      <c r="EKV31" s="377"/>
      <c r="EKW31" s="377"/>
      <c r="EKX31" s="377"/>
      <c r="EKY31" s="68"/>
      <c r="EKZ31" s="68"/>
      <c r="ELA31" s="68"/>
      <c r="ELB31" s="68"/>
      <c r="ELC31" s="68"/>
      <c r="ELD31" s="112"/>
      <c r="ELE31" s="112"/>
      <c r="ELF31" s="112"/>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376"/>
      <c r="ENA31" s="377"/>
      <c r="ENB31" s="377"/>
      <c r="ENC31" s="377"/>
      <c r="END31" s="377"/>
      <c r="ENE31" s="377"/>
      <c r="ENF31" s="377"/>
      <c r="ENG31" s="68"/>
      <c r="ENH31" s="68"/>
      <c r="ENI31" s="68"/>
      <c r="ENJ31" s="68"/>
      <c r="ENK31" s="68"/>
      <c r="ENL31" s="112"/>
      <c r="ENM31" s="112"/>
      <c r="ENN31" s="112"/>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376"/>
      <c r="EPI31" s="377"/>
      <c r="EPJ31" s="377"/>
      <c r="EPK31" s="377"/>
      <c r="EPL31" s="377"/>
      <c r="EPM31" s="377"/>
      <c r="EPN31" s="377"/>
      <c r="EPO31" s="68"/>
      <c r="EPP31" s="68"/>
      <c r="EPQ31" s="68"/>
      <c r="EPR31" s="68"/>
      <c r="EPS31" s="68"/>
      <c r="EPT31" s="112"/>
      <c r="EPU31" s="112"/>
      <c r="EPV31" s="112"/>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376"/>
      <c r="ERQ31" s="377"/>
      <c r="ERR31" s="377"/>
      <c r="ERS31" s="377"/>
      <c r="ERT31" s="377"/>
      <c r="ERU31" s="377"/>
      <c r="ERV31" s="377"/>
      <c r="ERW31" s="68"/>
      <c r="ERX31" s="68"/>
      <c r="ERY31" s="68"/>
      <c r="ERZ31" s="68"/>
      <c r="ESA31" s="68"/>
      <c r="ESB31" s="112"/>
      <c r="ESC31" s="112"/>
      <c r="ESD31" s="112"/>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376"/>
      <c r="ETY31" s="377"/>
      <c r="ETZ31" s="377"/>
      <c r="EUA31" s="377"/>
      <c r="EUB31" s="377"/>
      <c r="EUC31" s="377"/>
      <c r="EUD31" s="377"/>
      <c r="EUE31" s="68"/>
      <c r="EUF31" s="68"/>
      <c r="EUG31" s="68"/>
      <c r="EUH31" s="68"/>
      <c r="EUI31" s="68"/>
      <c r="EUJ31" s="112"/>
      <c r="EUK31" s="112"/>
      <c r="EUL31" s="112"/>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376"/>
      <c r="EWG31" s="377"/>
      <c r="EWH31" s="377"/>
      <c r="EWI31" s="377"/>
      <c r="EWJ31" s="377"/>
      <c r="EWK31" s="377"/>
      <c r="EWL31" s="377"/>
      <c r="EWM31" s="68"/>
      <c r="EWN31" s="68"/>
      <c r="EWO31" s="68"/>
      <c r="EWP31" s="68"/>
      <c r="EWQ31" s="68"/>
      <c r="EWR31" s="112"/>
      <c r="EWS31" s="112"/>
      <c r="EWT31" s="112"/>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376"/>
      <c r="EYO31" s="377"/>
      <c r="EYP31" s="377"/>
      <c r="EYQ31" s="377"/>
      <c r="EYR31" s="377"/>
      <c r="EYS31" s="377"/>
      <c r="EYT31" s="377"/>
      <c r="EYU31" s="68"/>
      <c r="EYV31" s="68"/>
      <c r="EYW31" s="68"/>
      <c r="EYX31" s="68"/>
      <c r="EYY31" s="68"/>
      <c r="EYZ31" s="112"/>
      <c r="EZA31" s="112"/>
      <c r="EZB31" s="112"/>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376"/>
      <c r="FAW31" s="377"/>
      <c r="FAX31" s="377"/>
      <c r="FAY31" s="377"/>
      <c r="FAZ31" s="377"/>
      <c r="FBA31" s="377"/>
      <c r="FBB31" s="377"/>
      <c r="FBC31" s="68"/>
      <c r="FBD31" s="68"/>
      <c r="FBE31" s="68"/>
      <c r="FBF31" s="68"/>
      <c r="FBG31" s="68"/>
      <c r="FBH31" s="112"/>
      <c r="FBI31" s="112"/>
      <c r="FBJ31" s="112"/>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376"/>
      <c r="FDE31" s="377"/>
      <c r="FDF31" s="377"/>
      <c r="FDG31" s="377"/>
      <c r="FDH31" s="377"/>
      <c r="FDI31" s="377"/>
      <c r="FDJ31" s="377"/>
      <c r="FDK31" s="68"/>
      <c r="FDL31" s="68"/>
      <c r="FDM31" s="68"/>
      <c r="FDN31" s="68"/>
      <c r="FDO31" s="68"/>
      <c r="FDP31" s="112"/>
      <c r="FDQ31" s="112"/>
      <c r="FDR31" s="112"/>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376"/>
      <c r="FFM31" s="377"/>
      <c r="FFN31" s="377"/>
      <c r="FFO31" s="377"/>
      <c r="FFP31" s="377"/>
      <c r="FFQ31" s="377"/>
      <c r="FFR31" s="377"/>
      <c r="FFS31" s="68"/>
      <c r="FFT31" s="68"/>
      <c r="FFU31" s="68"/>
      <c r="FFV31" s="68"/>
      <c r="FFW31" s="68"/>
      <c r="FFX31" s="112"/>
      <c r="FFY31" s="112"/>
      <c r="FFZ31" s="112"/>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376"/>
      <c r="FHU31" s="377"/>
      <c r="FHV31" s="377"/>
      <c r="FHW31" s="377"/>
      <c r="FHX31" s="377"/>
      <c r="FHY31" s="377"/>
      <c r="FHZ31" s="377"/>
      <c r="FIA31" s="68"/>
      <c r="FIB31" s="68"/>
      <c r="FIC31" s="68"/>
      <c r="FID31" s="68"/>
      <c r="FIE31" s="68"/>
      <c r="FIF31" s="112"/>
      <c r="FIG31" s="112"/>
      <c r="FIH31" s="112"/>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376"/>
      <c r="FKC31" s="377"/>
      <c r="FKD31" s="377"/>
      <c r="FKE31" s="377"/>
      <c r="FKF31" s="377"/>
      <c r="FKG31" s="377"/>
      <c r="FKH31" s="377"/>
      <c r="FKI31" s="68"/>
      <c r="FKJ31" s="68"/>
      <c r="FKK31" s="68"/>
      <c r="FKL31" s="68"/>
      <c r="FKM31" s="68"/>
      <c r="FKN31" s="112"/>
      <c r="FKO31" s="112"/>
      <c r="FKP31" s="112"/>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376"/>
      <c r="FMK31" s="377"/>
      <c r="FML31" s="377"/>
      <c r="FMM31" s="377"/>
      <c r="FMN31" s="377"/>
      <c r="FMO31" s="377"/>
      <c r="FMP31" s="377"/>
      <c r="FMQ31" s="68"/>
      <c r="FMR31" s="68"/>
      <c r="FMS31" s="68"/>
      <c r="FMT31" s="68"/>
      <c r="FMU31" s="68"/>
      <c r="FMV31" s="112"/>
      <c r="FMW31" s="112"/>
      <c r="FMX31" s="112"/>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376"/>
      <c r="FOS31" s="377"/>
      <c r="FOT31" s="377"/>
      <c r="FOU31" s="377"/>
      <c r="FOV31" s="377"/>
      <c r="FOW31" s="377"/>
      <c r="FOX31" s="377"/>
      <c r="FOY31" s="68"/>
      <c r="FOZ31" s="68"/>
      <c r="FPA31" s="68"/>
      <c r="FPB31" s="68"/>
      <c r="FPC31" s="68"/>
      <c r="FPD31" s="112"/>
      <c r="FPE31" s="112"/>
      <c r="FPF31" s="112"/>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376"/>
      <c r="FRA31" s="377"/>
      <c r="FRB31" s="377"/>
      <c r="FRC31" s="377"/>
      <c r="FRD31" s="377"/>
      <c r="FRE31" s="377"/>
      <c r="FRF31" s="377"/>
      <c r="FRG31" s="68"/>
      <c r="FRH31" s="68"/>
      <c r="FRI31" s="68"/>
      <c r="FRJ31" s="68"/>
      <c r="FRK31" s="68"/>
      <c r="FRL31" s="112"/>
      <c r="FRM31" s="112"/>
      <c r="FRN31" s="112"/>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376"/>
      <c r="FTI31" s="377"/>
      <c r="FTJ31" s="377"/>
      <c r="FTK31" s="377"/>
      <c r="FTL31" s="377"/>
      <c r="FTM31" s="377"/>
      <c r="FTN31" s="377"/>
      <c r="FTO31" s="68"/>
      <c r="FTP31" s="68"/>
      <c r="FTQ31" s="68"/>
      <c r="FTR31" s="68"/>
      <c r="FTS31" s="68"/>
      <c r="FTT31" s="112"/>
      <c r="FTU31" s="112"/>
      <c r="FTV31" s="112"/>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376"/>
      <c r="FVQ31" s="377"/>
      <c r="FVR31" s="377"/>
      <c r="FVS31" s="377"/>
      <c r="FVT31" s="377"/>
      <c r="FVU31" s="377"/>
      <c r="FVV31" s="377"/>
      <c r="FVW31" s="68"/>
      <c r="FVX31" s="68"/>
      <c r="FVY31" s="68"/>
      <c r="FVZ31" s="68"/>
      <c r="FWA31" s="68"/>
      <c r="FWB31" s="112"/>
      <c r="FWC31" s="112"/>
      <c r="FWD31" s="112"/>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376"/>
      <c r="FXY31" s="377"/>
      <c r="FXZ31" s="377"/>
      <c r="FYA31" s="377"/>
      <c r="FYB31" s="377"/>
      <c r="FYC31" s="377"/>
      <c r="FYD31" s="377"/>
      <c r="FYE31" s="68"/>
      <c r="FYF31" s="68"/>
      <c r="FYG31" s="68"/>
      <c r="FYH31" s="68"/>
      <c r="FYI31" s="68"/>
      <c r="FYJ31" s="112"/>
      <c r="FYK31" s="112"/>
      <c r="FYL31" s="112"/>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376"/>
      <c r="GAG31" s="377"/>
      <c r="GAH31" s="377"/>
      <c r="GAI31" s="377"/>
      <c r="GAJ31" s="377"/>
      <c r="GAK31" s="377"/>
      <c r="GAL31" s="377"/>
      <c r="GAM31" s="68"/>
      <c r="GAN31" s="68"/>
      <c r="GAO31" s="68"/>
      <c r="GAP31" s="68"/>
      <c r="GAQ31" s="68"/>
      <c r="GAR31" s="112"/>
      <c r="GAS31" s="112"/>
      <c r="GAT31" s="112"/>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376"/>
      <c r="GCO31" s="377"/>
      <c r="GCP31" s="377"/>
      <c r="GCQ31" s="377"/>
      <c r="GCR31" s="377"/>
      <c r="GCS31" s="377"/>
      <c r="GCT31" s="377"/>
      <c r="GCU31" s="68"/>
      <c r="GCV31" s="68"/>
      <c r="GCW31" s="68"/>
      <c r="GCX31" s="68"/>
      <c r="GCY31" s="68"/>
      <c r="GCZ31" s="112"/>
      <c r="GDA31" s="112"/>
      <c r="GDB31" s="112"/>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376"/>
      <c r="GEW31" s="377"/>
      <c r="GEX31" s="377"/>
      <c r="GEY31" s="377"/>
      <c r="GEZ31" s="377"/>
      <c r="GFA31" s="377"/>
      <c r="GFB31" s="377"/>
      <c r="GFC31" s="68"/>
      <c r="GFD31" s="68"/>
      <c r="GFE31" s="68"/>
      <c r="GFF31" s="68"/>
      <c r="GFG31" s="68"/>
      <c r="GFH31" s="112"/>
      <c r="GFI31" s="112"/>
      <c r="GFJ31" s="112"/>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376"/>
      <c r="GHE31" s="377"/>
      <c r="GHF31" s="377"/>
      <c r="GHG31" s="377"/>
      <c r="GHH31" s="377"/>
      <c r="GHI31" s="377"/>
      <c r="GHJ31" s="377"/>
      <c r="GHK31" s="68"/>
      <c r="GHL31" s="68"/>
      <c r="GHM31" s="68"/>
      <c r="GHN31" s="68"/>
      <c r="GHO31" s="68"/>
      <c r="GHP31" s="112"/>
      <c r="GHQ31" s="112"/>
      <c r="GHR31" s="112"/>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376"/>
      <c r="GJM31" s="377"/>
      <c r="GJN31" s="377"/>
      <c r="GJO31" s="377"/>
      <c r="GJP31" s="377"/>
      <c r="GJQ31" s="377"/>
      <c r="GJR31" s="377"/>
      <c r="GJS31" s="68"/>
      <c r="GJT31" s="68"/>
      <c r="GJU31" s="68"/>
      <c r="GJV31" s="68"/>
      <c r="GJW31" s="68"/>
      <c r="GJX31" s="112"/>
      <c r="GJY31" s="112"/>
      <c r="GJZ31" s="112"/>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376"/>
      <c r="GLU31" s="377"/>
      <c r="GLV31" s="377"/>
      <c r="GLW31" s="377"/>
      <c r="GLX31" s="377"/>
      <c r="GLY31" s="377"/>
      <c r="GLZ31" s="377"/>
      <c r="GMA31" s="68"/>
      <c r="GMB31" s="68"/>
      <c r="GMC31" s="68"/>
      <c r="GMD31" s="68"/>
      <c r="GME31" s="68"/>
      <c r="GMF31" s="112"/>
      <c r="GMG31" s="112"/>
      <c r="GMH31" s="112"/>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376"/>
      <c r="GOC31" s="377"/>
      <c r="GOD31" s="377"/>
      <c r="GOE31" s="377"/>
      <c r="GOF31" s="377"/>
      <c r="GOG31" s="377"/>
      <c r="GOH31" s="377"/>
      <c r="GOI31" s="68"/>
      <c r="GOJ31" s="68"/>
      <c r="GOK31" s="68"/>
      <c r="GOL31" s="68"/>
      <c r="GOM31" s="68"/>
      <c r="GON31" s="112"/>
      <c r="GOO31" s="112"/>
      <c r="GOP31" s="112"/>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376"/>
      <c r="GQK31" s="377"/>
      <c r="GQL31" s="377"/>
      <c r="GQM31" s="377"/>
      <c r="GQN31" s="377"/>
      <c r="GQO31" s="377"/>
      <c r="GQP31" s="377"/>
      <c r="GQQ31" s="68"/>
      <c r="GQR31" s="68"/>
      <c r="GQS31" s="68"/>
      <c r="GQT31" s="68"/>
      <c r="GQU31" s="68"/>
      <c r="GQV31" s="112"/>
      <c r="GQW31" s="112"/>
      <c r="GQX31" s="112"/>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376"/>
      <c r="GSS31" s="377"/>
      <c r="GST31" s="377"/>
      <c r="GSU31" s="377"/>
      <c r="GSV31" s="377"/>
      <c r="GSW31" s="377"/>
      <c r="GSX31" s="377"/>
      <c r="GSY31" s="68"/>
      <c r="GSZ31" s="68"/>
      <c r="GTA31" s="68"/>
      <c r="GTB31" s="68"/>
      <c r="GTC31" s="68"/>
      <c r="GTD31" s="112"/>
      <c r="GTE31" s="112"/>
      <c r="GTF31" s="112"/>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376"/>
      <c r="GVA31" s="377"/>
      <c r="GVB31" s="377"/>
      <c r="GVC31" s="377"/>
      <c r="GVD31" s="377"/>
      <c r="GVE31" s="377"/>
      <c r="GVF31" s="377"/>
      <c r="GVG31" s="68"/>
      <c r="GVH31" s="68"/>
      <c r="GVI31" s="68"/>
      <c r="GVJ31" s="68"/>
      <c r="GVK31" s="68"/>
      <c r="GVL31" s="112"/>
      <c r="GVM31" s="112"/>
      <c r="GVN31" s="112"/>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376"/>
      <c r="GXI31" s="377"/>
      <c r="GXJ31" s="377"/>
      <c r="GXK31" s="377"/>
      <c r="GXL31" s="377"/>
      <c r="GXM31" s="377"/>
      <c r="GXN31" s="377"/>
      <c r="GXO31" s="68"/>
      <c r="GXP31" s="68"/>
      <c r="GXQ31" s="68"/>
      <c r="GXR31" s="68"/>
      <c r="GXS31" s="68"/>
      <c r="GXT31" s="112"/>
      <c r="GXU31" s="112"/>
      <c r="GXV31" s="112"/>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376"/>
      <c r="GZQ31" s="377"/>
      <c r="GZR31" s="377"/>
      <c r="GZS31" s="377"/>
      <c r="GZT31" s="377"/>
      <c r="GZU31" s="377"/>
      <c r="GZV31" s="377"/>
      <c r="GZW31" s="68"/>
      <c r="GZX31" s="68"/>
      <c r="GZY31" s="68"/>
      <c r="GZZ31" s="68"/>
      <c r="HAA31" s="68"/>
      <c r="HAB31" s="112"/>
      <c r="HAC31" s="112"/>
      <c r="HAD31" s="112"/>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376"/>
      <c r="HBY31" s="377"/>
      <c r="HBZ31" s="377"/>
      <c r="HCA31" s="377"/>
      <c r="HCB31" s="377"/>
      <c r="HCC31" s="377"/>
      <c r="HCD31" s="377"/>
      <c r="HCE31" s="68"/>
      <c r="HCF31" s="68"/>
      <c r="HCG31" s="68"/>
      <c r="HCH31" s="68"/>
      <c r="HCI31" s="68"/>
      <c r="HCJ31" s="112"/>
      <c r="HCK31" s="112"/>
      <c r="HCL31" s="112"/>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376"/>
      <c r="HEG31" s="377"/>
      <c r="HEH31" s="377"/>
      <c r="HEI31" s="377"/>
      <c r="HEJ31" s="377"/>
      <c r="HEK31" s="377"/>
      <c r="HEL31" s="377"/>
      <c r="HEM31" s="68"/>
      <c r="HEN31" s="68"/>
      <c r="HEO31" s="68"/>
      <c r="HEP31" s="68"/>
      <c r="HEQ31" s="68"/>
      <c r="HER31" s="112"/>
      <c r="HES31" s="112"/>
      <c r="HET31" s="112"/>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376"/>
      <c r="HGO31" s="377"/>
      <c r="HGP31" s="377"/>
      <c r="HGQ31" s="377"/>
      <c r="HGR31" s="377"/>
      <c r="HGS31" s="377"/>
      <c r="HGT31" s="377"/>
      <c r="HGU31" s="68"/>
      <c r="HGV31" s="68"/>
      <c r="HGW31" s="68"/>
      <c r="HGX31" s="68"/>
      <c r="HGY31" s="68"/>
      <c r="HGZ31" s="112"/>
      <c r="HHA31" s="112"/>
      <c r="HHB31" s="112"/>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376"/>
      <c r="HIW31" s="377"/>
      <c r="HIX31" s="377"/>
      <c r="HIY31" s="377"/>
      <c r="HIZ31" s="377"/>
      <c r="HJA31" s="377"/>
      <c r="HJB31" s="377"/>
      <c r="HJC31" s="68"/>
      <c r="HJD31" s="68"/>
      <c r="HJE31" s="68"/>
      <c r="HJF31" s="68"/>
      <c r="HJG31" s="68"/>
      <c r="HJH31" s="112"/>
      <c r="HJI31" s="112"/>
      <c r="HJJ31" s="112"/>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376"/>
      <c r="HLE31" s="377"/>
      <c r="HLF31" s="377"/>
      <c r="HLG31" s="377"/>
      <c r="HLH31" s="377"/>
      <c r="HLI31" s="377"/>
      <c r="HLJ31" s="377"/>
      <c r="HLK31" s="68"/>
      <c r="HLL31" s="68"/>
      <c r="HLM31" s="68"/>
      <c r="HLN31" s="68"/>
      <c r="HLO31" s="68"/>
      <c r="HLP31" s="112"/>
      <c r="HLQ31" s="112"/>
      <c r="HLR31" s="112"/>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376"/>
      <c r="HNM31" s="377"/>
      <c r="HNN31" s="377"/>
      <c r="HNO31" s="377"/>
      <c r="HNP31" s="377"/>
      <c r="HNQ31" s="377"/>
      <c r="HNR31" s="377"/>
      <c r="HNS31" s="68"/>
      <c r="HNT31" s="68"/>
      <c r="HNU31" s="68"/>
      <c r="HNV31" s="68"/>
      <c r="HNW31" s="68"/>
      <c r="HNX31" s="112"/>
      <c r="HNY31" s="112"/>
      <c r="HNZ31" s="112"/>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376"/>
      <c r="HPU31" s="377"/>
      <c r="HPV31" s="377"/>
      <c r="HPW31" s="377"/>
      <c r="HPX31" s="377"/>
      <c r="HPY31" s="377"/>
      <c r="HPZ31" s="377"/>
      <c r="HQA31" s="68"/>
      <c r="HQB31" s="68"/>
      <c r="HQC31" s="68"/>
      <c r="HQD31" s="68"/>
      <c r="HQE31" s="68"/>
      <c r="HQF31" s="112"/>
      <c r="HQG31" s="112"/>
      <c r="HQH31" s="112"/>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376"/>
      <c r="HSC31" s="377"/>
      <c r="HSD31" s="377"/>
      <c r="HSE31" s="377"/>
      <c r="HSF31" s="377"/>
      <c r="HSG31" s="377"/>
      <c r="HSH31" s="377"/>
      <c r="HSI31" s="68"/>
      <c r="HSJ31" s="68"/>
      <c r="HSK31" s="68"/>
      <c r="HSL31" s="68"/>
      <c r="HSM31" s="68"/>
      <c r="HSN31" s="112"/>
      <c r="HSO31" s="112"/>
      <c r="HSP31" s="112"/>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376"/>
      <c r="HUK31" s="377"/>
      <c r="HUL31" s="377"/>
      <c r="HUM31" s="377"/>
      <c r="HUN31" s="377"/>
      <c r="HUO31" s="377"/>
      <c r="HUP31" s="377"/>
      <c r="HUQ31" s="68"/>
      <c r="HUR31" s="68"/>
      <c r="HUS31" s="68"/>
      <c r="HUT31" s="68"/>
      <c r="HUU31" s="68"/>
      <c r="HUV31" s="112"/>
      <c r="HUW31" s="112"/>
      <c r="HUX31" s="112"/>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376"/>
      <c r="HWS31" s="377"/>
      <c r="HWT31" s="377"/>
      <c r="HWU31" s="377"/>
      <c r="HWV31" s="377"/>
      <c r="HWW31" s="377"/>
      <c r="HWX31" s="377"/>
      <c r="HWY31" s="68"/>
      <c r="HWZ31" s="68"/>
      <c r="HXA31" s="68"/>
      <c r="HXB31" s="68"/>
      <c r="HXC31" s="68"/>
      <c r="HXD31" s="112"/>
      <c r="HXE31" s="112"/>
      <c r="HXF31" s="112"/>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376"/>
      <c r="HZA31" s="377"/>
      <c r="HZB31" s="377"/>
      <c r="HZC31" s="377"/>
      <c r="HZD31" s="377"/>
      <c r="HZE31" s="377"/>
      <c r="HZF31" s="377"/>
      <c r="HZG31" s="68"/>
      <c r="HZH31" s="68"/>
      <c r="HZI31" s="68"/>
      <c r="HZJ31" s="68"/>
      <c r="HZK31" s="68"/>
      <c r="HZL31" s="112"/>
      <c r="HZM31" s="112"/>
      <c r="HZN31" s="112"/>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376"/>
      <c r="IBI31" s="377"/>
      <c r="IBJ31" s="377"/>
      <c r="IBK31" s="377"/>
      <c r="IBL31" s="377"/>
      <c r="IBM31" s="377"/>
      <c r="IBN31" s="377"/>
      <c r="IBO31" s="68"/>
      <c r="IBP31" s="68"/>
      <c r="IBQ31" s="68"/>
      <c r="IBR31" s="68"/>
      <c r="IBS31" s="68"/>
      <c r="IBT31" s="112"/>
      <c r="IBU31" s="112"/>
      <c r="IBV31" s="112"/>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376"/>
      <c r="IDQ31" s="377"/>
      <c r="IDR31" s="377"/>
      <c r="IDS31" s="377"/>
      <c r="IDT31" s="377"/>
      <c r="IDU31" s="377"/>
      <c r="IDV31" s="377"/>
      <c r="IDW31" s="68"/>
      <c r="IDX31" s="68"/>
      <c r="IDY31" s="68"/>
      <c r="IDZ31" s="68"/>
      <c r="IEA31" s="68"/>
      <c r="IEB31" s="112"/>
      <c r="IEC31" s="112"/>
      <c r="IED31" s="112"/>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376"/>
      <c r="IFY31" s="377"/>
      <c r="IFZ31" s="377"/>
      <c r="IGA31" s="377"/>
      <c r="IGB31" s="377"/>
      <c r="IGC31" s="377"/>
      <c r="IGD31" s="377"/>
      <c r="IGE31" s="68"/>
      <c r="IGF31" s="68"/>
      <c r="IGG31" s="68"/>
      <c r="IGH31" s="68"/>
      <c r="IGI31" s="68"/>
      <c r="IGJ31" s="112"/>
      <c r="IGK31" s="112"/>
      <c r="IGL31" s="112"/>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376"/>
      <c r="IIG31" s="377"/>
      <c r="IIH31" s="377"/>
      <c r="III31" s="377"/>
      <c r="IIJ31" s="377"/>
      <c r="IIK31" s="377"/>
      <c r="IIL31" s="377"/>
      <c r="IIM31" s="68"/>
      <c r="IIN31" s="68"/>
      <c r="IIO31" s="68"/>
      <c r="IIP31" s="68"/>
      <c r="IIQ31" s="68"/>
      <c r="IIR31" s="112"/>
      <c r="IIS31" s="112"/>
      <c r="IIT31" s="112"/>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376"/>
      <c r="IKO31" s="377"/>
      <c r="IKP31" s="377"/>
      <c r="IKQ31" s="377"/>
      <c r="IKR31" s="377"/>
      <c r="IKS31" s="377"/>
      <c r="IKT31" s="377"/>
      <c r="IKU31" s="68"/>
      <c r="IKV31" s="68"/>
      <c r="IKW31" s="68"/>
      <c r="IKX31" s="68"/>
      <c r="IKY31" s="68"/>
      <c r="IKZ31" s="112"/>
      <c r="ILA31" s="112"/>
      <c r="ILB31" s="112"/>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376"/>
      <c r="IMW31" s="377"/>
      <c r="IMX31" s="377"/>
      <c r="IMY31" s="377"/>
      <c r="IMZ31" s="377"/>
      <c r="INA31" s="377"/>
      <c r="INB31" s="377"/>
      <c r="INC31" s="68"/>
      <c r="IND31" s="68"/>
      <c r="INE31" s="68"/>
      <c r="INF31" s="68"/>
      <c r="ING31" s="68"/>
      <c r="INH31" s="112"/>
      <c r="INI31" s="112"/>
      <c r="INJ31" s="112"/>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376"/>
      <c r="IPE31" s="377"/>
      <c r="IPF31" s="377"/>
      <c r="IPG31" s="377"/>
      <c r="IPH31" s="377"/>
      <c r="IPI31" s="377"/>
      <c r="IPJ31" s="377"/>
      <c r="IPK31" s="68"/>
      <c r="IPL31" s="68"/>
      <c r="IPM31" s="68"/>
      <c r="IPN31" s="68"/>
      <c r="IPO31" s="68"/>
      <c r="IPP31" s="112"/>
      <c r="IPQ31" s="112"/>
      <c r="IPR31" s="112"/>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376"/>
      <c r="IRM31" s="377"/>
      <c r="IRN31" s="377"/>
      <c r="IRO31" s="377"/>
      <c r="IRP31" s="377"/>
      <c r="IRQ31" s="377"/>
      <c r="IRR31" s="377"/>
      <c r="IRS31" s="68"/>
      <c r="IRT31" s="68"/>
      <c r="IRU31" s="68"/>
      <c r="IRV31" s="68"/>
      <c r="IRW31" s="68"/>
      <c r="IRX31" s="112"/>
      <c r="IRY31" s="112"/>
      <c r="IRZ31" s="112"/>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376"/>
      <c r="ITU31" s="377"/>
      <c r="ITV31" s="377"/>
      <c r="ITW31" s="377"/>
      <c r="ITX31" s="377"/>
      <c r="ITY31" s="377"/>
      <c r="ITZ31" s="377"/>
      <c r="IUA31" s="68"/>
      <c r="IUB31" s="68"/>
      <c r="IUC31" s="68"/>
      <c r="IUD31" s="68"/>
      <c r="IUE31" s="68"/>
      <c r="IUF31" s="112"/>
      <c r="IUG31" s="112"/>
      <c r="IUH31" s="112"/>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376"/>
      <c r="IWC31" s="377"/>
      <c r="IWD31" s="377"/>
      <c r="IWE31" s="377"/>
      <c r="IWF31" s="377"/>
      <c r="IWG31" s="377"/>
      <c r="IWH31" s="377"/>
      <c r="IWI31" s="68"/>
      <c r="IWJ31" s="68"/>
      <c r="IWK31" s="68"/>
      <c r="IWL31" s="68"/>
      <c r="IWM31" s="68"/>
      <c r="IWN31" s="112"/>
      <c r="IWO31" s="112"/>
      <c r="IWP31" s="112"/>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376"/>
      <c r="IYK31" s="377"/>
      <c r="IYL31" s="377"/>
      <c r="IYM31" s="377"/>
      <c r="IYN31" s="377"/>
      <c r="IYO31" s="377"/>
      <c r="IYP31" s="377"/>
      <c r="IYQ31" s="68"/>
      <c r="IYR31" s="68"/>
      <c r="IYS31" s="68"/>
      <c r="IYT31" s="68"/>
      <c r="IYU31" s="68"/>
      <c r="IYV31" s="112"/>
      <c r="IYW31" s="112"/>
      <c r="IYX31" s="112"/>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376"/>
      <c r="JAS31" s="377"/>
      <c r="JAT31" s="377"/>
      <c r="JAU31" s="377"/>
      <c r="JAV31" s="377"/>
      <c r="JAW31" s="377"/>
      <c r="JAX31" s="377"/>
      <c r="JAY31" s="68"/>
      <c r="JAZ31" s="68"/>
      <c r="JBA31" s="68"/>
      <c r="JBB31" s="68"/>
      <c r="JBC31" s="68"/>
      <c r="JBD31" s="112"/>
      <c r="JBE31" s="112"/>
      <c r="JBF31" s="112"/>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376"/>
      <c r="JDA31" s="377"/>
      <c r="JDB31" s="377"/>
      <c r="JDC31" s="377"/>
      <c r="JDD31" s="377"/>
      <c r="JDE31" s="377"/>
      <c r="JDF31" s="377"/>
      <c r="JDG31" s="68"/>
      <c r="JDH31" s="68"/>
      <c r="JDI31" s="68"/>
      <c r="JDJ31" s="68"/>
      <c r="JDK31" s="68"/>
      <c r="JDL31" s="112"/>
      <c r="JDM31" s="112"/>
      <c r="JDN31" s="112"/>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376"/>
      <c r="JFI31" s="377"/>
      <c r="JFJ31" s="377"/>
      <c r="JFK31" s="377"/>
      <c r="JFL31" s="377"/>
      <c r="JFM31" s="377"/>
      <c r="JFN31" s="377"/>
      <c r="JFO31" s="68"/>
      <c r="JFP31" s="68"/>
      <c r="JFQ31" s="68"/>
      <c r="JFR31" s="68"/>
      <c r="JFS31" s="68"/>
      <c r="JFT31" s="112"/>
      <c r="JFU31" s="112"/>
      <c r="JFV31" s="112"/>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376"/>
      <c r="JHQ31" s="377"/>
      <c r="JHR31" s="377"/>
      <c r="JHS31" s="377"/>
      <c r="JHT31" s="377"/>
      <c r="JHU31" s="377"/>
      <c r="JHV31" s="377"/>
      <c r="JHW31" s="68"/>
      <c r="JHX31" s="68"/>
      <c r="JHY31" s="68"/>
      <c r="JHZ31" s="68"/>
      <c r="JIA31" s="68"/>
      <c r="JIB31" s="112"/>
      <c r="JIC31" s="112"/>
      <c r="JID31" s="112"/>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376"/>
      <c r="JJY31" s="377"/>
      <c r="JJZ31" s="377"/>
      <c r="JKA31" s="377"/>
      <c r="JKB31" s="377"/>
      <c r="JKC31" s="377"/>
      <c r="JKD31" s="377"/>
      <c r="JKE31" s="68"/>
      <c r="JKF31" s="68"/>
      <c r="JKG31" s="68"/>
      <c r="JKH31" s="68"/>
      <c r="JKI31" s="68"/>
      <c r="JKJ31" s="112"/>
      <c r="JKK31" s="112"/>
      <c r="JKL31" s="112"/>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376"/>
      <c r="JMG31" s="377"/>
      <c r="JMH31" s="377"/>
      <c r="JMI31" s="377"/>
      <c r="JMJ31" s="377"/>
      <c r="JMK31" s="377"/>
      <c r="JML31" s="377"/>
      <c r="JMM31" s="68"/>
      <c r="JMN31" s="68"/>
      <c r="JMO31" s="68"/>
      <c r="JMP31" s="68"/>
      <c r="JMQ31" s="68"/>
      <c r="JMR31" s="112"/>
      <c r="JMS31" s="112"/>
      <c r="JMT31" s="112"/>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376"/>
      <c r="JOO31" s="377"/>
      <c r="JOP31" s="377"/>
      <c r="JOQ31" s="377"/>
      <c r="JOR31" s="377"/>
      <c r="JOS31" s="377"/>
      <c r="JOT31" s="377"/>
      <c r="JOU31" s="68"/>
      <c r="JOV31" s="68"/>
      <c r="JOW31" s="68"/>
      <c r="JOX31" s="68"/>
      <c r="JOY31" s="68"/>
      <c r="JOZ31" s="112"/>
      <c r="JPA31" s="112"/>
      <c r="JPB31" s="112"/>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376"/>
      <c r="JQW31" s="377"/>
      <c r="JQX31" s="377"/>
      <c r="JQY31" s="377"/>
      <c r="JQZ31" s="377"/>
      <c r="JRA31" s="377"/>
      <c r="JRB31" s="377"/>
      <c r="JRC31" s="68"/>
      <c r="JRD31" s="68"/>
      <c r="JRE31" s="68"/>
      <c r="JRF31" s="68"/>
      <c r="JRG31" s="68"/>
      <c r="JRH31" s="112"/>
      <c r="JRI31" s="112"/>
      <c r="JRJ31" s="112"/>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376"/>
      <c r="JTE31" s="377"/>
      <c r="JTF31" s="377"/>
      <c r="JTG31" s="377"/>
      <c r="JTH31" s="377"/>
      <c r="JTI31" s="377"/>
      <c r="JTJ31" s="377"/>
      <c r="JTK31" s="68"/>
      <c r="JTL31" s="68"/>
      <c r="JTM31" s="68"/>
      <c r="JTN31" s="68"/>
      <c r="JTO31" s="68"/>
      <c r="JTP31" s="112"/>
      <c r="JTQ31" s="112"/>
      <c r="JTR31" s="112"/>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376"/>
      <c r="JVM31" s="377"/>
      <c r="JVN31" s="377"/>
      <c r="JVO31" s="377"/>
      <c r="JVP31" s="377"/>
      <c r="JVQ31" s="377"/>
      <c r="JVR31" s="377"/>
      <c r="JVS31" s="68"/>
      <c r="JVT31" s="68"/>
      <c r="JVU31" s="68"/>
      <c r="JVV31" s="68"/>
      <c r="JVW31" s="68"/>
      <c r="JVX31" s="112"/>
      <c r="JVY31" s="112"/>
      <c r="JVZ31" s="112"/>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376"/>
      <c r="JXU31" s="377"/>
      <c r="JXV31" s="377"/>
      <c r="JXW31" s="377"/>
      <c r="JXX31" s="377"/>
      <c r="JXY31" s="377"/>
      <c r="JXZ31" s="377"/>
      <c r="JYA31" s="68"/>
      <c r="JYB31" s="68"/>
      <c r="JYC31" s="68"/>
      <c r="JYD31" s="68"/>
      <c r="JYE31" s="68"/>
      <c r="JYF31" s="112"/>
      <c r="JYG31" s="112"/>
      <c r="JYH31" s="112"/>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376"/>
      <c r="KAC31" s="377"/>
      <c r="KAD31" s="377"/>
      <c r="KAE31" s="377"/>
      <c r="KAF31" s="377"/>
      <c r="KAG31" s="377"/>
      <c r="KAH31" s="377"/>
      <c r="KAI31" s="68"/>
      <c r="KAJ31" s="68"/>
      <c r="KAK31" s="68"/>
      <c r="KAL31" s="68"/>
      <c r="KAM31" s="68"/>
      <c r="KAN31" s="112"/>
      <c r="KAO31" s="112"/>
      <c r="KAP31" s="112"/>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376"/>
      <c r="KCK31" s="377"/>
      <c r="KCL31" s="377"/>
      <c r="KCM31" s="377"/>
      <c r="KCN31" s="377"/>
      <c r="KCO31" s="377"/>
      <c r="KCP31" s="377"/>
      <c r="KCQ31" s="68"/>
      <c r="KCR31" s="68"/>
      <c r="KCS31" s="68"/>
      <c r="KCT31" s="68"/>
      <c r="KCU31" s="68"/>
      <c r="KCV31" s="112"/>
      <c r="KCW31" s="112"/>
      <c r="KCX31" s="112"/>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376"/>
      <c r="KES31" s="377"/>
      <c r="KET31" s="377"/>
      <c r="KEU31" s="377"/>
      <c r="KEV31" s="377"/>
      <c r="KEW31" s="377"/>
      <c r="KEX31" s="377"/>
      <c r="KEY31" s="68"/>
      <c r="KEZ31" s="68"/>
      <c r="KFA31" s="68"/>
      <c r="KFB31" s="68"/>
      <c r="KFC31" s="68"/>
      <c r="KFD31" s="112"/>
      <c r="KFE31" s="112"/>
      <c r="KFF31" s="112"/>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376"/>
      <c r="KHA31" s="377"/>
      <c r="KHB31" s="377"/>
      <c r="KHC31" s="377"/>
      <c r="KHD31" s="377"/>
      <c r="KHE31" s="377"/>
      <c r="KHF31" s="377"/>
      <c r="KHG31" s="68"/>
      <c r="KHH31" s="68"/>
      <c r="KHI31" s="68"/>
      <c r="KHJ31" s="68"/>
      <c r="KHK31" s="68"/>
      <c r="KHL31" s="112"/>
      <c r="KHM31" s="112"/>
      <c r="KHN31" s="112"/>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376"/>
      <c r="KJI31" s="377"/>
      <c r="KJJ31" s="377"/>
      <c r="KJK31" s="377"/>
      <c r="KJL31" s="377"/>
      <c r="KJM31" s="377"/>
      <c r="KJN31" s="377"/>
      <c r="KJO31" s="68"/>
      <c r="KJP31" s="68"/>
      <c r="KJQ31" s="68"/>
      <c r="KJR31" s="68"/>
      <c r="KJS31" s="68"/>
      <c r="KJT31" s="112"/>
      <c r="KJU31" s="112"/>
      <c r="KJV31" s="112"/>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376"/>
      <c r="KLQ31" s="377"/>
      <c r="KLR31" s="377"/>
      <c r="KLS31" s="377"/>
      <c r="KLT31" s="377"/>
      <c r="KLU31" s="377"/>
      <c r="KLV31" s="377"/>
      <c r="KLW31" s="68"/>
      <c r="KLX31" s="68"/>
      <c r="KLY31" s="68"/>
      <c r="KLZ31" s="68"/>
      <c r="KMA31" s="68"/>
      <c r="KMB31" s="112"/>
      <c r="KMC31" s="112"/>
      <c r="KMD31" s="112"/>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376"/>
      <c r="KNY31" s="377"/>
      <c r="KNZ31" s="377"/>
      <c r="KOA31" s="377"/>
      <c r="KOB31" s="377"/>
      <c r="KOC31" s="377"/>
      <c r="KOD31" s="377"/>
      <c r="KOE31" s="68"/>
      <c r="KOF31" s="68"/>
      <c r="KOG31" s="68"/>
      <c r="KOH31" s="68"/>
      <c r="KOI31" s="68"/>
      <c r="KOJ31" s="112"/>
      <c r="KOK31" s="112"/>
      <c r="KOL31" s="112"/>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376"/>
      <c r="KQG31" s="377"/>
      <c r="KQH31" s="377"/>
      <c r="KQI31" s="377"/>
      <c r="KQJ31" s="377"/>
      <c r="KQK31" s="377"/>
      <c r="KQL31" s="377"/>
      <c r="KQM31" s="68"/>
      <c r="KQN31" s="68"/>
      <c r="KQO31" s="68"/>
      <c r="KQP31" s="68"/>
      <c r="KQQ31" s="68"/>
      <c r="KQR31" s="112"/>
      <c r="KQS31" s="112"/>
      <c r="KQT31" s="112"/>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376"/>
      <c r="KSO31" s="377"/>
      <c r="KSP31" s="377"/>
      <c r="KSQ31" s="377"/>
      <c r="KSR31" s="377"/>
      <c r="KSS31" s="377"/>
      <c r="KST31" s="377"/>
      <c r="KSU31" s="68"/>
      <c r="KSV31" s="68"/>
      <c r="KSW31" s="68"/>
      <c r="KSX31" s="68"/>
      <c r="KSY31" s="68"/>
      <c r="KSZ31" s="112"/>
      <c r="KTA31" s="112"/>
      <c r="KTB31" s="112"/>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376"/>
      <c r="KUW31" s="377"/>
      <c r="KUX31" s="377"/>
      <c r="KUY31" s="377"/>
      <c r="KUZ31" s="377"/>
      <c r="KVA31" s="377"/>
      <c r="KVB31" s="377"/>
      <c r="KVC31" s="68"/>
      <c r="KVD31" s="68"/>
      <c r="KVE31" s="68"/>
      <c r="KVF31" s="68"/>
      <c r="KVG31" s="68"/>
      <c r="KVH31" s="112"/>
      <c r="KVI31" s="112"/>
      <c r="KVJ31" s="112"/>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376"/>
      <c r="KXE31" s="377"/>
      <c r="KXF31" s="377"/>
      <c r="KXG31" s="377"/>
      <c r="KXH31" s="377"/>
      <c r="KXI31" s="377"/>
      <c r="KXJ31" s="377"/>
      <c r="KXK31" s="68"/>
      <c r="KXL31" s="68"/>
      <c r="KXM31" s="68"/>
      <c r="KXN31" s="68"/>
      <c r="KXO31" s="68"/>
      <c r="KXP31" s="112"/>
      <c r="KXQ31" s="112"/>
      <c r="KXR31" s="112"/>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376"/>
      <c r="KZM31" s="377"/>
      <c r="KZN31" s="377"/>
      <c r="KZO31" s="377"/>
      <c r="KZP31" s="377"/>
      <c r="KZQ31" s="377"/>
      <c r="KZR31" s="377"/>
      <c r="KZS31" s="68"/>
      <c r="KZT31" s="68"/>
      <c r="KZU31" s="68"/>
      <c r="KZV31" s="68"/>
      <c r="KZW31" s="68"/>
      <c r="KZX31" s="112"/>
      <c r="KZY31" s="112"/>
      <c r="KZZ31" s="112"/>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376"/>
      <c r="LBU31" s="377"/>
      <c r="LBV31" s="377"/>
      <c r="LBW31" s="377"/>
      <c r="LBX31" s="377"/>
      <c r="LBY31" s="377"/>
      <c r="LBZ31" s="377"/>
      <c r="LCA31" s="68"/>
      <c r="LCB31" s="68"/>
      <c r="LCC31" s="68"/>
      <c r="LCD31" s="68"/>
      <c r="LCE31" s="68"/>
      <c r="LCF31" s="112"/>
      <c r="LCG31" s="112"/>
      <c r="LCH31" s="112"/>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376"/>
      <c r="LEC31" s="377"/>
      <c r="LED31" s="377"/>
      <c r="LEE31" s="377"/>
      <c r="LEF31" s="377"/>
      <c r="LEG31" s="377"/>
      <c r="LEH31" s="377"/>
      <c r="LEI31" s="68"/>
      <c r="LEJ31" s="68"/>
      <c r="LEK31" s="68"/>
      <c r="LEL31" s="68"/>
      <c r="LEM31" s="68"/>
      <c r="LEN31" s="112"/>
      <c r="LEO31" s="112"/>
      <c r="LEP31" s="112"/>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376"/>
      <c r="LGK31" s="377"/>
      <c r="LGL31" s="377"/>
      <c r="LGM31" s="377"/>
      <c r="LGN31" s="377"/>
      <c r="LGO31" s="377"/>
      <c r="LGP31" s="377"/>
      <c r="LGQ31" s="68"/>
      <c r="LGR31" s="68"/>
      <c r="LGS31" s="68"/>
      <c r="LGT31" s="68"/>
      <c r="LGU31" s="68"/>
      <c r="LGV31" s="112"/>
      <c r="LGW31" s="112"/>
      <c r="LGX31" s="112"/>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376"/>
      <c r="LIS31" s="377"/>
      <c r="LIT31" s="377"/>
      <c r="LIU31" s="377"/>
      <c r="LIV31" s="377"/>
      <c r="LIW31" s="377"/>
      <c r="LIX31" s="377"/>
      <c r="LIY31" s="68"/>
      <c r="LIZ31" s="68"/>
      <c r="LJA31" s="68"/>
      <c r="LJB31" s="68"/>
      <c r="LJC31" s="68"/>
      <c r="LJD31" s="112"/>
      <c r="LJE31" s="112"/>
      <c r="LJF31" s="112"/>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376"/>
      <c r="LLA31" s="377"/>
      <c r="LLB31" s="377"/>
      <c r="LLC31" s="377"/>
      <c r="LLD31" s="377"/>
      <c r="LLE31" s="377"/>
      <c r="LLF31" s="377"/>
      <c r="LLG31" s="68"/>
      <c r="LLH31" s="68"/>
      <c r="LLI31" s="68"/>
      <c r="LLJ31" s="68"/>
      <c r="LLK31" s="68"/>
      <c r="LLL31" s="112"/>
      <c r="LLM31" s="112"/>
      <c r="LLN31" s="112"/>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376"/>
      <c r="LNI31" s="377"/>
      <c r="LNJ31" s="377"/>
      <c r="LNK31" s="377"/>
      <c r="LNL31" s="377"/>
      <c r="LNM31" s="377"/>
      <c r="LNN31" s="377"/>
      <c r="LNO31" s="68"/>
      <c r="LNP31" s="68"/>
      <c r="LNQ31" s="68"/>
      <c r="LNR31" s="68"/>
      <c r="LNS31" s="68"/>
      <c r="LNT31" s="112"/>
      <c r="LNU31" s="112"/>
      <c r="LNV31" s="112"/>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376"/>
      <c r="LPQ31" s="377"/>
      <c r="LPR31" s="377"/>
      <c r="LPS31" s="377"/>
      <c r="LPT31" s="377"/>
      <c r="LPU31" s="377"/>
      <c r="LPV31" s="377"/>
      <c r="LPW31" s="68"/>
      <c r="LPX31" s="68"/>
      <c r="LPY31" s="68"/>
      <c r="LPZ31" s="68"/>
      <c r="LQA31" s="68"/>
      <c r="LQB31" s="112"/>
      <c r="LQC31" s="112"/>
      <c r="LQD31" s="112"/>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376"/>
      <c r="LRY31" s="377"/>
      <c r="LRZ31" s="377"/>
      <c r="LSA31" s="377"/>
      <c r="LSB31" s="377"/>
      <c r="LSC31" s="377"/>
      <c r="LSD31" s="377"/>
      <c r="LSE31" s="68"/>
      <c r="LSF31" s="68"/>
      <c r="LSG31" s="68"/>
      <c r="LSH31" s="68"/>
      <c r="LSI31" s="68"/>
      <c r="LSJ31" s="112"/>
      <c r="LSK31" s="112"/>
      <c r="LSL31" s="112"/>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376"/>
      <c r="LUG31" s="377"/>
      <c r="LUH31" s="377"/>
      <c r="LUI31" s="377"/>
      <c r="LUJ31" s="377"/>
      <c r="LUK31" s="377"/>
      <c r="LUL31" s="377"/>
      <c r="LUM31" s="68"/>
      <c r="LUN31" s="68"/>
      <c r="LUO31" s="68"/>
      <c r="LUP31" s="68"/>
      <c r="LUQ31" s="68"/>
      <c r="LUR31" s="112"/>
      <c r="LUS31" s="112"/>
      <c r="LUT31" s="112"/>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376"/>
      <c r="LWO31" s="377"/>
      <c r="LWP31" s="377"/>
      <c r="LWQ31" s="377"/>
      <c r="LWR31" s="377"/>
      <c r="LWS31" s="377"/>
      <c r="LWT31" s="377"/>
      <c r="LWU31" s="68"/>
      <c r="LWV31" s="68"/>
      <c r="LWW31" s="68"/>
      <c r="LWX31" s="68"/>
      <c r="LWY31" s="68"/>
      <c r="LWZ31" s="112"/>
      <c r="LXA31" s="112"/>
      <c r="LXB31" s="112"/>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376"/>
      <c r="LYW31" s="377"/>
      <c r="LYX31" s="377"/>
      <c r="LYY31" s="377"/>
      <c r="LYZ31" s="377"/>
      <c r="LZA31" s="377"/>
      <c r="LZB31" s="377"/>
      <c r="LZC31" s="68"/>
      <c r="LZD31" s="68"/>
      <c r="LZE31" s="68"/>
      <c r="LZF31" s="68"/>
      <c r="LZG31" s="68"/>
      <c r="LZH31" s="112"/>
      <c r="LZI31" s="112"/>
      <c r="LZJ31" s="112"/>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376"/>
      <c r="MBE31" s="377"/>
      <c r="MBF31" s="377"/>
      <c r="MBG31" s="377"/>
      <c r="MBH31" s="377"/>
      <c r="MBI31" s="377"/>
      <c r="MBJ31" s="377"/>
      <c r="MBK31" s="68"/>
      <c r="MBL31" s="68"/>
      <c r="MBM31" s="68"/>
      <c r="MBN31" s="68"/>
      <c r="MBO31" s="68"/>
      <c r="MBP31" s="112"/>
      <c r="MBQ31" s="112"/>
      <c r="MBR31" s="112"/>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376"/>
      <c r="MDM31" s="377"/>
      <c r="MDN31" s="377"/>
      <c r="MDO31" s="377"/>
      <c r="MDP31" s="377"/>
      <c r="MDQ31" s="377"/>
      <c r="MDR31" s="377"/>
      <c r="MDS31" s="68"/>
      <c r="MDT31" s="68"/>
      <c r="MDU31" s="68"/>
      <c r="MDV31" s="68"/>
      <c r="MDW31" s="68"/>
      <c r="MDX31" s="112"/>
      <c r="MDY31" s="112"/>
      <c r="MDZ31" s="112"/>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376"/>
      <c r="MFU31" s="377"/>
      <c r="MFV31" s="377"/>
      <c r="MFW31" s="377"/>
      <c r="MFX31" s="377"/>
      <c r="MFY31" s="377"/>
      <c r="MFZ31" s="377"/>
      <c r="MGA31" s="68"/>
      <c r="MGB31" s="68"/>
      <c r="MGC31" s="68"/>
      <c r="MGD31" s="68"/>
      <c r="MGE31" s="68"/>
      <c r="MGF31" s="112"/>
      <c r="MGG31" s="112"/>
      <c r="MGH31" s="112"/>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376"/>
      <c r="MIC31" s="377"/>
      <c r="MID31" s="377"/>
      <c r="MIE31" s="377"/>
      <c r="MIF31" s="377"/>
      <c r="MIG31" s="377"/>
      <c r="MIH31" s="377"/>
      <c r="MII31" s="68"/>
      <c r="MIJ31" s="68"/>
      <c r="MIK31" s="68"/>
      <c r="MIL31" s="68"/>
      <c r="MIM31" s="68"/>
      <c r="MIN31" s="112"/>
      <c r="MIO31" s="112"/>
      <c r="MIP31" s="112"/>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376"/>
      <c r="MKK31" s="377"/>
      <c r="MKL31" s="377"/>
      <c r="MKM31" s="377"/>
      <c r="MKN31" s="377"/>
      <c r="MKO31" s="377"/>
      <c r="MKP31" s="377"/>
      <c r="MKQ31" s="68"/>
      <c r="MKR31" s="68"/>
      <c r="MKS31" s="68"/>
      <c r="MKT31" s="68"/>
      <c r="MKU31" s="68"/>
      <c r="MKV31" s="112"/>
      <c r="MKW31" s="112"/>
      <c r="MKX31" s="112"/>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376"/>
      <c r="MMS31" s="377"/>
      <c r="MMT31" s="377"/>
      <c r="MMU31" s="377"/>
      <c r="MMV31" s="377"/>
      <c r="MMW31" s="377"/>
      <c r="MMX31" s="377"/>
      <c r="MMY31" s="68"/>
      <c r="MMZ31" s="68"/>
      <c r="MNA31" s="68"/>
      <c r="MNB31" s="68"/>
      <c r="MNC31" s="68"/>
      <c r="MND31" s="112"/>
      <c r="MNE31" s="112"/>
      <c r="MNF31" s="112"/>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376"/>
      <c r="MPA31" s="377"/>
      <c r="MPB31" s="377"/>
      <c r="MPC31" s="377"/>
      <c r="MPD31" s="377"/>
      <c r="MPE31" s="377"/>
      <c r="MPF31" s="377"/>
      <c r="MPG31" s="68"/>
      <c r="MPH31" s="68"/>
      <c r="MPI31" s="68"/>
      <c r="MPJ31" s="68"/>
      <c r="MPK31" s="68"/>
      <c r="MPL31" s="112"/>
      <c r="MPM31" s="112"/>
      <c r="MPN31" s="112"/>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376"/>
      <c r="MRI31" s="377"/>
      <c r="MRJ31" s="377"/>
      <c r="MRK31" s="377"/>
      <c r="MRL31" s="377"/>
      <c r="MRM31" s="377"/>
      <c r="MRN31" s="377"/>
      <c r="MRO31" s="68"/>
      <c r="MRP31" s="68"/>
      <c r="MRQ31" s="68"/>
      <c r="MRR31" s="68"/>
      <c r="MRS31" s="68"/>
      <c r="MRT31" s="112"/>
      <c r="MRU31" s="112"/>
      <c r="MRV31" s="112"/>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376"/>
      <c r="MTQ31" s="377"/>
      <c r="MTR31" s="377"/>
      <c r="MTS31" s="377"/>
      <c r="MTT31" s="377"/>
      <c r="MTU31" s="377"/>
      <c r="MTV31" s="377"/>
      <c r="MTW31" s="68"/>
      <c r="MTX31" s="68"/>
      <c r="MTY31" s="68"/>
      <c r="MTZ31" s="68"/>
      <c r="MUA31" s="68"/>
      <c r="MUB31" s="112"/>
      <c r="MUC31" s="112"/>
      <c r="MUD31" s="112"/>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376"/>
      <c r="MVY31" s="377"/>
      <c r="MVZ31" s="377"/>
      <c r="MWA31" s="377"/>
      <c r="MWB31" s="377"/>
      <c r="MWC31" s="377"/>
      <c r="MWD31" s="377"/>
      <c r="MWE31" s="68"/>
      <c r="MWF31" s="68"/>
      <c r="MWG31" s="68"/>
      <c r="MWH31" s="68"/>
      <c r="MWI31" s="68"/>
      <c r="MWJ31" s="112"/>
      <c r="MWK31" s="112"/>
      <c r="MWL31" s="112"/>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376"/>
      <c r="MYG31" s="377"/>
      <c r="MYH31" s="377"/>
      <c r="MYI31" s="377"/>
      <c r="MYJ31" s="377"/>
      <c r="MYK31" s="377"/>
      <c r="MYL31" s="377"/>
      <c r="MYM31" s="68"/>
      <c r="MYN31" s="68"/>
      <c r="MYO31" s="68"/>
      <c r="MYP31" s="68"/>
      <c r="MYQ31" s="68"/>
      <c r="MYR31" s="112"/>
      <c r="MYS31" s="112"/>
      <c r="MYT31" s="112"/>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376"/>
      <c r="NAO31" s="377"/>
      <c r="NAP31" s="377"/>
      <c r="NAQ31" s="377"/>
      <c r="NAR31" s="377"/>
      <c r="NAS31" s="377"/>
      <c r="NAT31" s="377"/>
      <c r="NAU31" s="68"/>
      <c r="NAV31" s="68"/>
      <c r="NAW31" s="68"/>
      <c r="NAX31" s="68"/>
      <c r="NAY31" s="68"/>
      <c r="NAZ31" s="112"/>
      <c r="NBA31" s="112"/>
      <c r="NBB31" s="112"/>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376"/>
      <c r="NCW31" s="377"/>
      <c r="NCX31" s="377"/>
      <c r="NCY31" s="377"/>
      <c r="NCZ31" s="377"/>
      <c r="NDA31" s="377"/>
      <c r="NDB31" s="377"/>
      <c r="NDC31" s="68"/>
      <c r="NDD31" s="68"/>
      <c r="NDE31" s="68"/>
      <c r="NDF31" s="68"/>
      <c r="NDG31" s="68"/>
      <c r="NDH31" s="112"/>
      <c r="NDI31" s="112"/>
      <c r="NDJ31" s="112"/>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376"/>
      <c r="NFE31" s="377"/>
      <c r="NFF31" s="377"/>
      <c r="NFG31" s="377"/>
      <c r="NFH31" s="377"/>
      <c r="NFI31" s="377"/>
      <c r="NFJ31" s="377"/>
      <c r="NFK31" s="68"/>
      <c r="NFL31" s="68"/>
      <c r="NFM31" s="68"/>
      <c r="NFN31" s="68"/>
      <c r="NFO31" s="68"/>
      <c r="NFP31" s="112"/>
      <c r="NFQ31" s="112"/>
      <c r="NFR31" s="112"/>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376"/>
      <c r="NHM31" s="377"/>
      <c r="NHN31" s="377"/>
      <c r="NHO31" s="377"/>
      <c r="NHP31" s="377"/>
      <c r="NHQ31" s="377"/>
      <c r="NHR31" s="377"/>
      <c r="NHS31" s="68"/>
      <c r="NHT31" s="68"/>
      <c r="NHU31" s="68"/>
      <c r="NHV31" s="68"/>
      <c r="NHW31" s="68"/>
      <c r="NHX31" s="112"/>
      <c r="NHY31" s="112"/>
      <c r="NHZ31" s="112"/>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376"/>
      <c r="NJU31" s="377"/>
      <c r="NJV31" s="377"/>
      <c r="NJW31" s="377"/>
      <c r="NJX31" s="377"/>
      <c r="NJY31" s="377"/>
      <c r="NJZ31" s="377"/>
      <c r="NKA31" s="68"/>
      <c r="NKB31" s="68"/>
      <c r="NKC31" s="68"/>
      <c r="NKD31" s="68"/>
      <c r="NKE31" s="68"/>
      <c r="NKF31" s="112"/>
      <c r="NKG31" s="112"/>
      <c r="NKH31" s="112"/>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376"/>
      <c r="NMC31" s="377"/>
      <c r="NMD31" s="377"/>
      <c r="NME31" s="377"/>
      <c r="NMF31" s="377"/>
      <c r="NMG31" s="377"/>
      <c r="NMH31" s="377"/>
      <c r="NMI31" s="68"/>
      <c r="NMJ31" s="68"/>
      <c r="NMK31" s="68"/>
      <c r="NML31" s="68"/>
      <c r="NMM31" s="68"/>
      <c r="NMN31" s="112"/>
      <c r="NMO31" s="112"/>
      <c r="NMP31" s="112"/>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376"/>
      <c r="NOK31" s="377"/>
      <c r="NOL31" s="377"/>
      <c r="NOM31" s="377"/>
      <c r="NON31" s="377"/>
      <c r="NOO31" s="377"/>
      <c r="NOP31" s="377"/>
      <c r="NOQ31" s="68"/>
      <c r="NOR31" s="68"/>
      <c r="NOS31" s="68"/>
      <c r="NOT31" s="68"/>
      <c r="NOU31" s="68"/>
      <c r="NOV31" s="112"/>
      <c r="NOW31" s="112"/>
      <c r="NOX31" s="112"/>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376"/>
      <c r="NQS31" s="377"/>
      <c r="NQT31" s="377"/>
      <c r="NQU31" s="377"/>
      <c r="NQV31" s="377"/>
      <c r="NQW31" s="377"/>
      <c r="NQX31" s="377"/>
      <c r="NQY31" s="68"/>
      <c r="NQZ31" s="68"/>
      <c r="NRA31" s="68"/>
      <c r="NRB31" s="68"/>
      <c r="NRC31" s="68"/>
      <c r="NRD31" s="112"/>
      <c r="NRE31" s="112"/>
      <c r="NRF31" s="112"/>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376"/>
      <c r="NTA31" s="377"/>
      <c r="NTB31" s="377"/>
      <c r="NTC31" s="377"/>
      <c r="NTD31" s="377"/>
      <c r="NTE31" s="377"/>
      <c r="NTF31" s="377"/>
      <c r="NTG31" s="68"/>
      <c r="NTH31" s="68"/>
      <c r="NTI31" s="68"/>
      <c r="NTJ31" s="68"/>
      <c r="NTK31" s="68"/>
      <c r="NTL31" s="112"/>
      <c r="NTM31" s="112"/>
      <c r="NTN31" s="112"/>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376"/>
      <c r="NVI31" s="377"/>
      <c r="NVJ31" s="377"/>
      <c r="NVK31" s="377"/>
      <c r="NVL31" s="377"/>
      <c r="NVM31" s="377"/>
      <c r="NVN31" s="377"/>
      <c r="NVO31" s="68"/>
      <c r="NVP31" s="68"/>
      <c r="NVQ31" s="68"/>
      <c r="NVR31" s="68"/>
      <c r="NVS31" s="68"/>
      <c r="NVT31" s="112"/>
      <c r="NVU31" s="112"/>
      <c r="NVV31" s="112"/>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376"/>
      <c r="NXQ31" s="377"/>
      <c r="NXR31" s="377"/>
      <c r="NXS31" s="377"/>
      <c r="NXT31" s="377"/>
      <c r="NXU31" s="377"/>
      <c r="NXV31" s="377"/>
      <c r="NXW31" s="68"/>
      <c r="NXX31" s="68"/>
      <c r="NXY31" s="68"/>
      <c r="NXZ31" s="68"/>
      <c r="NYA31" s="68"/>
      <c r="NYB31" s="112"/>
      <c r="NYC31" s="112"/>
      <c r="NYD31" s="112"/>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376"/>
      <c r="NZY31" s="377"/>
      <c r="NZZ31" s="377"/>
      <c r="OAA31" s="377"/>
      <c r="OAB31" s="377"/>
      <c r="OAC31" s="377"/>
      <c r="OAD31" s="377"/>
      <c r="OAE31" s="68"/>
      <c r="OAF31" s="68"/>
      <c r="OAG31" s="68"/>
      <c r="OAH31" s="68"/>
      <c r="OAI31" s="68"/>
      <c r="OAJ31" s="112"/>
      <c r="OAK31" s="112"/>
      <c r="OAL31" s="112"/>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376"/>
      <c r="OCG31" s="377"/>
      <c r="OCH31" s="377"/>
      <c r="OCI31" s="377"/>
      <c r="OCJ31" s="377"/>
      <c r="OCK31" s="377"/>
      <c r="OCL31" s="377"/>
      <c r="OCM31" s="68"/>
      <c r="OCN31" s="68"/>
      <c r="OCO31" s="68"/>
      <c r="OCP31" s="68"/>
      <c r="OCQ31" s="68"/>
      <c r="OCR31" s="112"/>
      <c r="OCS31" s="112"/>
      <c r="OCT31" s="112"/>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376"/>
      <c r="OEO31" s="377"/>
      <c r="OEP31" s="377"/>
      <c r="OEQ31" s="377"/>
      <c r="OER31" s="377"/>
      <c r="OES31" s="377"/>
      <c r="OET31" s="377"/>
      <c r="OEU31" s="68"/>
      <c r="OEV31" s="68"/>
      <c r="OEW31" s="68"/>
      <c r="OEX31" s="68"/>
      <c r="OEY31" s="68"/>
      <c r="OEZ31" s="112"/>
      <c r="OFA31" s="112"/>
      <c r="OFB31" s="112"/>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376"/>
      <c r="OGW31" s="377"/>
      <c r="OGX31" s="377"/>
      <c r="OGY31" s="377"/>
      <c r="OGZ31" s="377"/>
      <c r="OHA31" s="377"/>
      <c r="OHB31" s="377"/>
      <c r="OHC31" s="68"/>
      <c r="OHD31" s="68"/>
      <c r="OHE31" s="68"/>
      <c r="OHF31" s="68"/>
      <c r="OHG31" s="68"/>
      <c r="OHH31" s="112"/>
      <c r="OHI31" s="112"/>
      <c r="OHJ31" s="112"/>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376"/>
      <c r="OJE31" s="377"/>
      <c r="OJF31" s="377"/>
      <c r="OJG31" s="377"/>
      <c r="OJH31" s="377"/>
      <c r="OJI31" s="377"/>
      <c r="OJJ31" s="377"/>
      <c r="OJK31" s="68"/>
      <c r="OJL31" s="68"/>
      <c r="OJM31" s="68"/>
      <c r="OJN31" s="68"/>
      <c r="OJO31" s="68"/>
      <c r="OJP31" s="112"/>
      <c r="OJQ31" s="112"/>
      <c r="OJR31" s="112"/>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376"/>
      <c r="OLM31" s="377"/>
      <c r="OLN31" s="377"/>
      <c r="OLO31" s="377"/>
      <c r="OLP31" s="377"/>
      <c r="OLQ31" s="377"/>
      <c r="OLR31" s="377"/>
      <c r="OLS31" s="68"/>
      <c r="OLT31" s="68"/>
      <c r="OLU31" s="68"/>
      <c r="OLV31" s="68"/>
      <c r="OLW31" s="68"/>
      <c r="OLX31" s="112"/>
      <c r="OLY31" s="112"/>
      <c r="OLZ31" s="112"/>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376"/>
      <c r="ONU31" s="377"/>
      <c r="ONV31" s="377"/>
      <c r="ONW31" s="377"/>
      <c r="ONX31" s="377"/>
      <c r="ONY31" s="377"/>
      <c r="ONZ31" s="377"/>
      <c r="OOA31" s="68"/>
      <c r="OOB31" s="68"/>
      <c r="OOC31" s="68"/>
      <c r="OOD31" s="68"/>
      <c r="OOE31" s="68"/>
      <c r="OOF31" s="112"/>
      <c r="OOG31" s="112"/>
      <c r="OOH31" s="112"/>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376"/>
      <c r="OQC31" s="377"/>
      <c r="OQD31" s="377"/>
      <c r="OQE31" s="377"/>
      <c r="OQF31" s="377"/>
      <c r="OQG31" s="377"/>
      <c r="OQH31" s="377"/>
      <c r="OQI31" s="68"/>
      <c r="OQJ31" s="68"/>
      <c r="OQK31" s="68"/>
      <c r="OQL31" s="68"/>
      <c r="OQM31" s="68"/>
      <c r="OQN31" s="112"/>
      <c r="OQO31" s="112"/>
      <c r="OQP31" s="112"/>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376"/>
      <c r="OSK31" s="377"/>
      <c r="OSL31" s="377"/>
      <c r="OSM31" s="377"/>
      <c r="OSN31" s="377"/>
      <c r="OSO31" s="377"/>
      <c r="OSP31" s="377"/>
      <c r="OSQ31" s="68"/>
      <c r="OSR31" s="68"/>
      <c r="OSS31" s="68"/>
      <c r="OST31" s="68"/>
      <c r="OSU31" s="68"/>
      <c r="OSV31" s="112"/>
      <c r="OSW31" s="112"/>
      <c r="OSX31" s="112"/>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376"/>
      <c r="OUS31" s="377"/>
      <c r="OUT31" s="377"/>
      <c r="OUU31" s="377"/>
      <c r="OUV31" s="377"/>
      <c r="OUW31" s="377"/>
      <c r="OUX31" s="377"/>
      <c r="OUY31" s="68"/>
      <c r="OUZ31" s="68"/>
      <c r="OVA31" s="68"/>
      <c r="OVB31" s="68"/>
      <c r="OVC31" s="68"/>
      <c r="OVD31" s="112"/>
      <c r="OVE31" s="112"/>
      <c r="OVF31" s="112"/>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376"/>
      <c r="OXA31" s="377"/>
      <c r="OXB31" s="377"/>
      <c r="OXC31" s="377"/>
      <c r="OXD31" s="377"/>
      <c r="OXE31" s="377"/>
      <c r="OXF31" s="377"/>
      <c r="OXG31" s="68"/>
      <c r="OXH31" s="68"/>
      <c r="OXI31" s="68"/>
      <c r="OXJ31" s="68"/>
      <c r="OXK31" s="68"/>
      <c r="OXL31" s="112"/>
      <c r="OXM31" s="112"/>
      <c r="OXN31" s="112"/>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376"/>
      <c r="OZI31" s="377"/>
      <c r="OZJ31" s="377"/>
      <c r="OZK31" s="377"/>
      <c r="OZL31" s="377"/>
      <c r="OZM31" s="377"/>
      <c r="OZN31" s="377"/>
      <c r="OZO31" s="68"/>
      <c r="OZP31" s="68"/>
      <c r="OZQ31" s="68"/>
      <c r="OZR31" s="68"/>
      <c r="OZS31" s="68"/>
      <c r="OZT31" s="112"/>
      <c r="OZU31" s="112"/>
      <c r="OZV31" s="112"/>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376"/>
      <c r="PBQ31" s="377"/>
      <c r="PBR31" s="377"/>
      <c r="PBS31" s="377"/>
      <c r="PBT31" s="377"/>
      <c r="PBU31" s="377"/>
      <c r="PBV31" s="377"/>
      <c r="PBW31" s="68"/>
      <c r="PBX31" s="68"/>
      <c r="PBY31" s="68"/>
      <c r="PBZ31" s="68"/>
      <c r="PCA31" s="68"/>
      <c r="PCB31" s="112"/>
      <c r="PCC31" s="112"/>
      <c r="PCD31" s="112"/>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376"/>
      <c r="PDY31" s="377"/>
      <c r="PDZ31" s="377"/>
      <c r="PEA31" s="377"/>
      <c r="PEB31" s="377"/>
      <c r="PEC31" s="377"/>
      <c r="PED31" s="377"/>
      <c r="PEE31" s="68"/>
      <c r="PEF31" s="68"/>
      <c r="PEG31" s="68"/>
      <c r="PEH31" s="68"/>
      <c r="PEI31" s="68"/>
      <c r="PEJ31" s="112"/>
      <c r="PEK31" s="112"/>
      <c r="PEL31" s="112"/>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376"/>
      <c r="PGG31" s="377"/>
      <c r="PGH31" s="377"/>
      <c r="PGI31" s="377"/>
      <c r="PGJ31" s="377"/>
      <c r="PGK31" s="377"/>
      <c r="PGL31" s="377"/>
      <c r="PGM31" s="68"/>
      <c r="PGN31" s="68"/>
      <c r="PGO31" s="68"/>
      <c r="PGP31" s="68"/>
      <c r="PGQ31" s="68"/>
      <c r="PGR31" s="112"/>
      <c r="PGS31" s="112"/>
      <c r="PGT31" s="112"/>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376"/>
      <c r="PIO31" s="377"/>
      <c r="PIP31" s="377"/>
      <c r="PIQ31" s="377"/>
      <c r="PIR31" s="377"/>
      <c r="PIS31" s="377"/>
      <c r="PIT31" s="377"/>
      <c r="PIU31" s="68"/>
      <c r="PIV31" s="68"/>
      <c r="PIW31" s="68"/>
      <c r="PIX31" s="68"/>
      <c r="PIY31" s="68"/>
      <c r="PIZ31" s="112"/>
      <c r="PJA31" s="112"/>
      <c r="PJB31" s="112"/>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376"/>
      <c r="PKW31" s="377"/>
      <c r="PKX31" s="377"/>
      <c r="PKY31" s="377"/>
      <c r="PKZ31" s="377"/>
      <c r="PLA31" s="377"/>
      <c r="PLB31" s="377"/>
      <c r="PLC31" s="68"/>
      <c r="PLD31" s="68"/>
      <c r="PLE31" s="68"/>
      <c r="PLF31" s="68"/>
      <c r="PLG31" s="68"/>
      <c r="PLH31" s="112"/>
      <c r="PLI31" s="112"/>
      <c r="PLJ31" s="112"/>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376"/>
      <c r="PNE31" s="377"/>
      <c r="PNF31" s="377"/>
      <c r="PNG31" s="377"/>
      <c r="PNH31" s="377"/>
      <c r="PNI31" s="377"/>
      <c r="PNJ31" s="377"/>
      <c r="PNK31" s="68"/>
      <c r="PNL31" s="68"/>
      <c r="PNM31" s="68"/>
      <c r="PNN31" s="68"/>
      <c r="PNO31" s="68"/>
      <c r="PNP31" s="112"/>
      <c r="PNQ31" s="112"/>
      <c r="PNR31" s="112"/>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376"/>
      <c r="PPM31" s="377"/>
      <c r="PPN31" s="377"/>
      <c r="PPO31" s="377"/>
      <c r="PPP31" s="377"/>
      <c r="PPQ31" s="377"/>
      <c r="PPR31" s="377"/>
      <c r="PPS31" s="68"/>
      <c r="PPT31" s="68"/>
      <c r="PPU31" s="68"/>
      <c r="PPV31" s="68"/>
      <c r="PPW31" s="68"/>
      <c r="PPX31" s="112"/>
      <c r="PPY31" s="112"/>
      <c r="PPZ31" s="112"/>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376"/>
      <c r="PRU31" s="377"/>
      <c r="PRV31" s="377"/>
      <c r="PRW31" s="377"/>
      <c r="PRX31" s="377"/>
      <c r="PRY31" s="377"/>
      <c r="PRZ31" s="377"/>
      <c r="PSA31" s="68"/>
      <c r="PSB31" s="68"/>
      <c r="PSC31" s="68"/>
      <c r="PSD31" s="68"/>
      <c r="PSE31" s="68"/>
      <c r="PSF31" s="112"/>
      <c r="PSG31" s="112"/>
      <c r="PSH31" s="112"/>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376"/>
      <c r="PUC31" s="377"/>
      <c r="PUD31" s="377"/>
      <c r="PUE31" s="377"/>
      <c r="PUF31" s="377"/>
      <c r="PUG31" s="377"/>
      <c r="PUH31" s="377"/>
      <c r="PUI31" s="68"/>
      <c r="PUJ31" s="68"/>
      <c r="PUK31" s="68"/>
      <c r="PUL31" s="68"/>
      <c r="PUM31" s="68"/>
      <c r="PUN31" s="112"/>
      <c r="PUO31" s="112"/>
      <c r="PUP31" s="112"/>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376"/>
      <c r="PWK31" s="377"/>
      <c r="PWL31" s="377"/>
      <c r="PWM31" s="377"/>
      <c r="PWN31" s="377"/>
      <c r="PWO31" s="377"/>
      <c r="PWP31" s="377"/>
      <c r="PWQ31" s="68"/>
      <c r="PWR31" s="68"/>
      <c r="PWS31" s="68"/>
      <c r="PWT31" s="68"/>
      <c r="PWU31" s="68"/>
      <c r="PWV31" s="112"/>
      <c r="PWW31" s="112"/>
      <c r="PWX31" s="112"/>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376"/>
      <c r="PYS31" s="377"/>
      <c r="PYT31" s="377"/>
      <c r="PYU31" s="377"/>
      <c r="PYV31" s="377"/>
      <c r="PYW31" s="377"/>
      <c r="PYX31" s="377"/>
      <c r="PYY31" s="68"/>
      <c r="PYZ31" s="68"/>
      <c r="PZA31" s="68"/>
      <c r="PZB31" s="68"/>
      <c r="PZC31" s="68"/>
      <c r="PZD31" s="112"/>
      <c r="PZE31" s="112"/>
      <c r="PZF31" s="112"/>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376"/>
      <c r="QBA31" s="377"/>
      <c r="QBB31" s="377"/>
      <c r="QBC31" s="377"/>
      <c r="QBD31" s="377"/>
      <c r="QBE31" s="377"/>
      <c r="QBF31" s="377"/>
      <c r="QBG31" s="68"/>
      <c r="QBH31" s="68"/>
      <c r="QBI31" s="68"/>
      <c r="QBJ31" s="68"/>
      <c r="QBK31" s="68"/>
      <c r="QBL31" s="112"/>
      <c r="QBM31" s="112"/>
      <c r="QBN31" s="112"/>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376"/>
      <c r="QDI31" s="377"/>
      <c r="QDJ31" s="377"/>
      <c r="QDK31" s="377"/>
      <c r="QDL31" s="377"/>
      <c r="QDM31" s="377"/>
      <c r="QDN31" s="377"/>
      <c r="QDO31" s="68"/>
      <c r="QDP31" s="68"/>
      <c r="QDQ31" s="68"/>
      <c r="QDR31" s="68"/>
      <c r="QDS31" s="68"/>
      <c r="QDT31" s="112"/>
      <c r="QDU31" s="112"/>
      <c r="QDV31" s="112"/>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376"/>
      <c r="QFQ31" s="377"/>
      <c r="QFR31" s="377"/>
      <c r="QFS31" s="377"/>
      <c r="QFT31" s="377"/>
      <c r="QFU31" s="377"/>
      <c r="QFV31" s="377"/>
      <c r="QFW31" s="68"/>
      <c r="QFX31" s="68"/>
      <c r="QFY31" s="68"/>
      <c r="QFZ31" s="68"/>
      <c r="QGA31" s="68"/>
      <c r="QGB31" s="112"/>
      <c r="QGC31" s="112"/>
      <c r="QGD31" s="112"/>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376"/>
      <c r="QHY31" s="377"/>
      <c r="QHZ31" s="377"/>
      <c r="QIA31" s="377"/>
      <c r="QIB31" s="377"/>
      <c r="QIC31" s="377"/>
      <c r="QID31" s="377"/>
      <c r="QIE31" s="68"/>
      <c r="QIF31" s="68"/>
      <c r="QIG31" s="68"/>
      <c r="QIH31" s="68"/>
      <c r="QII31" s="68"/>
      <c r="QIJ31" s="112"/>
      <c r="QIK31" s="112"/>
      <c r="QIL31" s="112"/>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376"/>
      <c r="QKG31" s="377"/>
      <c r="QKH31" s="377"/>
      <c r="QKI31" s="377"/>
      <c r="QKJ31" s="377"/>
      <c r="QKK31" s="377"/>
      <c r="QKL31" s="377"/>
      <c r="QKM31" s="68"/>
      <c r="QKN31" s="68"/>
      <c r="QKO31" s="68"/>
      <c r="QKP31" s="68"/>
      <c r="QKQ31" s="68"/>
      <c r="QKR31" s="112"/>
      <c r="QKS31" s="112"/>
      <c r="QKT31" s="112"/>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376"/>
      <c r="QMO31" s="377"/>
      <c r="QMP31" s="377"/>
      <c r="QMQ31" s="377"/>
      <c r="QMR31" s="377"/>
      <c r="QMS31" s="377"/>
      <c r="QMT31" s="377"/>
      <c r="QMU31" s="68"/>
      <c r="QMV31" s="68"/>
      <c r="QMW31" s="68"/>
      <c r="QMX31" s="68"/>
      <c r="QMY31" s="68"/>
      <c r="QMZ31" s="112"/>
      <c r="QNA31" s="112"/>
      <c r="QNB31" s="112"/>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376"/>
      <c r="QOW31" s="377"/>
      <c r="QOX31" s="377"/>
      <c r="QOY31" s="377"/>
      <c r="QOZ31" s="377"/>
      <c r="QPA31" s="377"/>
      <c r="QPB31" s="377"/>
      <c r="QPC31" s="68"/>
      <c r="QPD31" s="68"/>
      <c r="QPE31" s="68"/>
      <c r="QPF31" s="68"/>
      <c r="QPG31" s="68"/>
      <c r="QPH31" s="112"/>
      <c r="QPI31" s="112"/>
      <c r="QPJ31" s="112"/>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376"/>
      <c r="QRE31" s="377"/>
      <c r="QRF31" s="377"/>
      <c r="QRG31" s="377"/>
      <c r="QRH31" s="377"/>
      <c r="QRI31" s="377"/>
      <c r="QRJ31" s="377"/>
      <c r="QRK31" s="68"/>
      <c r="QRL31" s="68"/>
      <c r="QRM31" s="68"/>
      <c r="QRN31" s="68"/>
      <c r="QRO31" s="68"/>
      <c r="QRP31" s="112"/>
      <c r="QRQ31" s="112"/>
      <c r="QRR31" s="112"/>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376"/>
      <c r="QTM31" s="377"/>
      <c r="QTN31" s="377"/>
      <c r="QTO31" s="377"/>
      <c r="QTP31" s="377"/>
      <c r="QTQ31" s="377"/>
      <c r="QTR31" s="377"/>
      <c r="QTS31" s="68"/>
      <c r="QTT31" s="68"/>
      <c r="QTU31" s="68"/>
      <c r="QTV31" s="68"/>
      <c r="QTW31" s="68"/>
      <c r="QTX31" s="112"/>
      <c r="QTY31" s="112"/>
      <c r="QTZ31" s="112"/>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376"/>
      <c r="QVU31" s="377"/>
      <c r="QVV31" s="377"/>
      <c r="QVW31" s="377"/>
      <c r="QVX31" s="377"/>
      <c r="QVY31" s="377"/>
      <c r="QVZ31" s="377"/>
      <c r="QWA31" s="68"/>
      <c r="QWB31" s="68"/>
      <c r="QWC31" s="68"/>
      <c r="QWD31" s="68"/>
      <c r="QWE31" s="68"/>
      <c r="QWF31" s="112"/>
      <c r="QWG31" s="112"/>
      <c r="QWH31" s="112"/>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376"/>
      <c r="QYC31" s="377"/>
      <c r="QYD31" s="377"/>
      <c r="QYE31" s="377"/>
      <c r="QYF31" s="377"/>
      <c r="QYG31" s="377"/>
      <c r="QYH31" s="377"/>
      <c r="QYI31" s="68"/>
      <c r="QYJ31" s="68"/>
      <c r="QYK31" s="68"/>
      <c r="QYL31" s="68"/>
      <c r="QYM31" s="68"/>
      <c r="QYN31" s="112"/>
      <c r="QYO31" s="112"/>
      <c r="QYP31" s="112"/>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376"/>
      <c r="RAK31" s="377"/>
      <c r="RAL31" s="377"/>
      <c r="RAM31" s="377"/>
      <c r="RAN31" s="377"/>
      <c r="RAO31" s="377"/>
      <c r="RAP31" s="377"/>
      <c r="RAQ31" s="68"/>
      <c r="RAR31" s="68"/>
      <c r="RAS31" s="68"/>
      <c r="RAT31" s="68"/>
      <c r="RAU31" s="68"/>
      <c r="RAV31" s="112"/>
      <c r="RAW31" s="112"/>
      <c r="RAX31" s="112"/>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376"/>
      <c r="RCS31" s="377"/>
      <c r="RCT31" s="377"/>
      <c r="RCU31" s="377"/>
      <c r="RCV31" s="377"/>
      <c r="RCW31" s="377"/>
      <c r="RCX31" s="377"/>
      <c r="RCY31" s="68"/>
      <c r="RCZ31" s="68"/>
      <c r="RDA31" s="68"/>
      <c r="RDB31" s="68"/>
      <c r="RDC31" s="68"/>
      <c r="RDD31" s="112"/>
      <c r="RDE31" s="112"/>
      <c r="RDF31" s="112"/>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376"/>
      <c r="RFA31" s="377"/>
      <c r="RFB31" s="377"/>
      <c r="RFC31" s="377"/>
      <c r="RFD31" s="377"/>
      <c r="RFE31" s="377"/>
      <c r="RFF31" s="377"/>
      <c r="RFG31" s="68"/>
      <c r="RFH31" s="68"/>
      <c r="RFI31" s="68"/>
      <c r="RFJ31" s="68"/>
      <c r="RFK31" s="68"/>
      <c r="RFL31" s="112"/>
      <c r="RFM31" s="112"/>
      <c r="RFN31" s="112"/>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376"/>
      <c r="RHI31" s="377"/>
      <c r="RHJ31" s="377"/>
      <c r="RHK31" s="377"/>
      <c r="RHL31" s="377"/>
      <c r="RHM31" s="377"/>
      <c r="RHN31" s="377"/>
      <c r="RHO31" s="68"/>
      <c r="RHP31" s="68"/>
      <c r="RHQ31" s="68"/>
      <c r="RHR31" s="68"/>
      <c r="RHS31" s="68"/>
      <c r="RHT31" s="112"/>
      <c r="RHU31" s="112"/>
      <c r="RHV31" s="112"/>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376"/>
      <c r="RJQ31" s="377"/>
      <c r="RJR31" s="377"/>
      <c r="RJS31" s="377"/>
      <c r="RJT31" s="377"/>
      <c r="RJU31" s="377"/>
      <c r="RJV31" s="377"/>
      <c r="RJW31" s="68"/>
      <c r="RJX31" s="68"/>
      <c r="RJY31" s="68"/>
      <c r="RJZ31" s="68"/>
      <c r="RKA31" s="68"/>
      <c r="RKB31" s="112"/>
      <c r="RKC31" s="112"/>
      <c r="RKD31" s="112"/>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376"/>
      <c r="RLY31" s="377"/>
      <c r="RLZ31" s="377"/>
      <c r="RMA31" s="377"/>
      <c r="RMB31" s="377"/>
      <c r="RMC31" s="377"/>
      <c r="RMD31" s="377"/>
      <c r="RME31" s="68"/>
      <c r="RMF31" s="68"/>
      <c r="RMG31" s="68"/>
      <c r="RMH31" s="68"/>
      <c r="RMI31" s="68"/>
      <c r="RMJ31" s="112"/>
      <c r="RMK31" s="112"/>
      <c r="RML31" s="112"/>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376"/>
      <c r="ROG31" s="377"/>
      <c r="ROH31" s="377"/>
      <c r="ROI31" s="377"/>
      <c r="ROJ31" s="377"/>
      <c r="ROK31" s="377"/>
      <c r="ROL31" s="377"/>
      <c r="ROM31" s="68"/>
      <c r="RON31" s="68"/>
      <c r="ROO31" s="68"/>
      <c r="ROP31" s="68"/>
      <c r="ROQ31" s="68"/>
      <c r="ROR31" s="112"/>
      <c r="ROS31" s="112"/>
      <c r="ROT31" s="112"/>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376"/>
      <c r="RQO31" s="377"/>
      <c r="RQP31" s="377"/>
      <c r="RQQ31" s="377"/>
      <c r="RQR31" s="377"/>
      <c r="RQS31" s="377"/>
      <c r="RQT31" s="377"/>
      <c r="RQU31" s="68"/>
      <c r="RQV31" s="68"/>
      <c r="RQW31" s="68"/>
      <c r="RQX31" s="68"/>
      <c r="RQY31" s="68"/>
      <c r="RQZ31" s="112"/>
      <c r="RRA31" s="112"/>
      <c r="RRB31" s="112"/>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376"/>
      <c r="RSW31" s="377"/>
      <c r="RSX31" s="377"/>
      <c r="RSY31" s="377"/>
      <c r="RSZ31" s="377"/>
      <c r="RTA31" s="377"/>
      <c r="RTB31" s="377"/>
      <c r="RTC31" s="68"/>
      <c r="RTD31" s="68"/>
      <c r="RTE31" s="68"/>
      <c r="RTF31" s="68"/>
      <c r="RTG31" s="68"/>
      <c r="RTH31" s="112"/>
      <c r="RTI31" s="112"/>
      <c r="RTJ31" s="112"/>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376"/>
      <c r="RVE31" s="377"/>
      <c r="RVF31" s="377"/>
      <c r="RVG31" s="377"/>
      <c r="RVH31" s="377"/>
      <c r="RVI31" s="377"/>
      <c r="RVJ31" s="377"/>
      <c r="RVK31" s="68"/>
      <c r="RVL31" s="68"/>
      <c r="RVM31" s="68"/>
      <c r="RVN31" s="68"/>
      <c r="RVO31" s="68"/>
      <c r="RVP31" s="112"/>
      <c r="RVQ31" s="112"/>
      <c r="RVR31" s="112"/>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376"/>
      <c r="RXM31" s="377"/>
      <c r="RXN31" s="377"/>
      <c r="RXO31" s="377"/>
      <c r="RXP31" s="377"/>
      <c r="RXQ31" s="377"/>
      <c r="RXR31" s="377"/>
      <c r="RXS31" s="68"/>
      <c r="RXT31" s="68"/>
      <c r="RXU31" s="68"/>
      <c r="RXV31" s="68"/>
      <c r="RXW31" s="68"/>
      <c r="RXX31" s="112"/>
      <c r="RXY31" s="112"/>
      <c r="RXZ31" s="112"/>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376"/>
      <c r="RZU31" s="377"/>
      <c r="RZV31" s="377"/>
      <c r="RZW31" s="377"/>
      <c r="RZX31" s="377"/>
      <c r="RZY31" s="377"/>
      <c r="RZZ31" s="377"/>
      <c r="SAA31" s="68"/>
      <c r="SAB31" s="68"/>
      <c r="SAC31" s="68"/>
      <c r="SAD31" s="68"/>
      <c r="SAE31" s="68"/>
      <c r="SAF31" s="112"/>
      <c r="SAG31" s="112"/>
      <c r="SAH31" s="112"/>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376"/>
      <c r="SCC31" s="377"/>
      <c r="SCD31" s="377"/>
      <c r="SCE31" s="377"/>
      <c r="SCF31" s="377"/>
      <c r="SCG31" s="377"/>
      <c r="SCH31" s="377"/>
      <c r="SCI31" s="68"/>
      <c r="SCJ31" s="68"/>
      <c r="SCK31" s="68"/>
      <c r="SCL31" s="68"/>
      <c r="SCM31" s="68"/>
      <c r="SCN31" s="112"/>
      <c r="SCO31" s="112"/>
      <c r="SCP31" s="112"/>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376"/>
      <c r="SEK31" s="377"/>
      <c r="SEL31" s="377"/>
      <c r="SEM31" s="377"/>
      <c r="SEN31" s="377"/>
      <c r="SEO31" s="377"/>
      <c r="SEP31" s="377"/>
      <c r="SEQ31" s="68"/>
      <c r="SER31" s="68"/>
      <c r="SES31" s="68"/>
      <c r="SET31" s="68"/>
      <c r="SEU31" s="68"/>
      <c r="SEV31" s="112"/>
      <c r="SEW31" s="112"/>
      <c r="SEX31" s="112"/>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376"/>
      <c r="SGS31" s="377"/>
      <c r="SGT31" s="377"/>
      <c r="SGU31" s="377"/>
      <c r="SGV31" s="377"/>
      <c r="SGW31" s="377"/>
      <c r="SGX31" s="377"/>
      <c r="SGY31" s="68"/>
      <c r="SGZ31" s="68"/>
      <c r="SHA31" s="68"/>
      <c r="SHB31" s="68"/>
      <c r="SHC31" s="68"/>
      <c r="SHD31" s="112"/>
      <c r="SHE31" s="112"/>
      <c r="SHF31" s="112"/>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376"/>
      <c r="SJA31" s="377"/>
      <c r="SJB31" s="377"/>
      <c r="SJC31" s="377"/>
      <c r="SJD31" s="377"/>
      <c r="SJE31" s="377"/>
      <c r="SJF31" s="377"/>
      <c r="SJG31" s="68"/>
      <c r="SJH31" s="68"/>
      <c r="SJI31" s="68"/>
      <c r="SJJ31" s="68"/>
      <c r="SJK31" s="68"/>
      <c r="SJL31" s="112"/>
      <c r="SJM31" s="112"/>
      <c r="SJN31" s="112"/>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376"/>
      <c r="SLI31" s="377"/>
      <c r="SLJ31" s="377"/>
      <c r="SLK31" s="377"/>
      <c r="SLL31" s="377"/>
      <c r="SLM31" s="377"/>
      <c r="SLN31" s="377"/>
      <c r="SLO31" s="68"/>
      <c r="SLP31" s="68"/>
      <c r="SLQ31" s="68"/>
      <c r="SLR31" s="68"/>
      <c r="SLS31" s="68"/>
      <c r="SLT31" s="112"/>
      <c r="SLU31" s="112"/>
      <c r="SLV31" s="112"/>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376"/>
      <c r="SNQ31" s="377"/>
      <c r="SNR31" s="377"/>
      <c r="SNS31" s="377"/>
      <c r="SNT31" s="377"/>
      <c r="SNU31" s="377"/>
      <c r="SNV31" s="377"/>
      <c r="SNW31" s="68"/>
      <c r="SNX31" s="68"/>
      <c r="SNY31" s="68"/>
      <c r="SNZ31" s="68"/>
      <c r="SOA31" s="68"/>
      <c r="SOB31" s="112"/>
      <c r="SOC31" s="112"/>
      <c r="SOD31" s="112"/>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376"/>
      <c r="SPY31" s="377"/>
      <c r="SPZ31" s="377"/>
      <c r="SQA31" s="377"/>
      <c r="SQB31" s="377"/>
      <c r="SQC31" s="377"/>
      <c r="SQD31" s="377"/>
      <c r="SQE31" s="68"/>
      <c r="SQF31" s="68"/>
      <c r="SQG31" s="68"/>
      <c r="SQH31" s="68"/>
      <c r="SQI31" s="68"/>
      <c r="SQJ31" s="112"/>
      <c r="SQK31" s="112"/>
      <c r="SQL31" s="112"/>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376"/>
      <c r="SSG31" s="377"/>
      <c r="SSH31" s="377"/>
      <c r="SSI31" s="377"/>
      <c r="SSJ31" s="377"/>
      <c r="SSK31" s="377"/>
      <c r="SSL31" s="377"/>
      <c r="SSM31" s="68"/>
      <c r="SSN31" s="68"/>
      <c r="SSO31" s="68"/>
      <c r="SSP31" s="68"/>
      <c r="SSQ31" s="68"/>
      <c r="SSR31" s="112"/>
      <c r="SSS31" s="112"/>
      <c r="SST31" s="112"/>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376"/>
      <c r="SUO31" s="377"/>
      <c r="SUP31" s="377"/>
      <c r="SUQ31" s="377"/>
      <c r="SUR31" s="377"/>
      <c r="SUS31" s="377"/>
      <c r="SUT31" s="377"/>
      <c r="SUU31" s="68"/>
      <c r="SUV31" s="68"/>
      <c r="SUW31" s="68"/>
      <c r="SUX31" s="68"/>
      <c r="SUY31" s="68"/>
      <c r="SUZ31" s="112"/>
      <c r="SVA31" s="112"/>
      <c r="SVB31" s="112"/>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376"/>
      <c r="SWW31" s="377"/>
      <c r="SWX31" s="377"/>
      <c r="SWY31" s="377"/>
      <c r="SWZ31" s="377"/>
      <c r="SXA31" s="377"/>
      <c r="SXB31" s="377"/>
      <c r="SXC31" s="68"/>
      <c r="SXD31" s="68"/>
      <c r="SXE31" s="68"/>
      <c r="SXF31" s="68"/>
      <c r="SXG31" s="68"/>
      <c r="SXH31" s="112"/>
      <c r="SXI31" s="112"/>
      <c r="SXJ31" s="112"/>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376"/>
      <c r="SZE31" s="377"/>
      <c r="SZF31" s="377"/>
      <c r="SZG31" s="377"/>
      <c r="SZH31" s="377"/>
      <c r="SZI31" s="377"/>
      <c r="SZJ31" s="377"/>
      <c r="SZK31" s="68"/>
      <c r="SZL31" s="68"/>
      <c r="SZM31" s="68"/>
      <c r="SZN31" s="68"/>
      <c r="SZO31" s="68"/>
      <c r="SZP31" s="112"/>
      <c r="SZQ31" s="112"/>
      <c r="SZR31" s="112"/>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376"/>
      <c r="TBM31" s="377"/>
      <c r="TBN31" s="377"/>
      <c r="TBO31" s="377"/>
      <c r="TBP31" s="377"/>
      <c r="TBQ31" s="377"/>
      <c r="TBR31" s="377"/>
      <c r="TBS31" s="68"/>
      <c r="TBT31" s="68"/>
      <c r="TBU31" s="68"/>
      <c r="TBV31" s="68"/>
      <c r="TBW31" s="68"/>
      <c r="TBX31" s="112"/>
      <c r="TBY31" s="112"/>
      <c r="TBZ31" s="112"/>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376"/>
      <c r="TDU31" s="377"/>
      <c r="TDV31" s="377"/>
      <c r="TDW31" s="377"/>
      <c r="TDX31" s="377"/>
      <c r="TDY31" s="377"/>
      <c r="TDZ31" s="377"/>
      <c r="TEA31" s="68"/>
      <c r="TEB31" s="68"/>
      <c r="TEC31" s="68"/>
      <c r="TED31" s="68"/>
      <c r="TEE31" s="68"/>
      <c r="TEF31" s="112"/>
      <c r="TEG31" s="112"/>
      <c r="TEH31" s="112"/>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376"/>
      <c r="TGC31" s="377"/>
      <c r="TGD31" s="377"/>
      <c r="TGE31" s="377"/>
      <c r="TGF31" s="377"/>
      <c r="TGG31" s="377"/>
      <c r="TGH31" s="377"/>
      <c r="TGI31" s="68"/>
      <c r="TGJ31" s="68"/>
      <c r="TGK31" s="68"/>
      <c r="TGL31" s="68"/>
      <c r="TGM31" s="68"/>
      <c r="TGN31" s="112"/>
      <c r="TGO31" s="112"/>
      <c r="TGP31" s="112"/>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376"/>
      <c r="TIK31" s="377"/>
      <c r="TIL31" s="377"/>
      <c r="TIM31" s="377"/>
      <c r="TIN31" s="377"/>
      <c r="TIO31" s="377"/>
      <c r="TIP31" s="377"/>
      <c r="TIQ31" s="68"/>
      <c r="TIR31" s="68"/>
      <c r="TIS31" s="68"/>
      <c r="TIT31" s="68"/>
      <c r="TIU31" s="68"/>
      <c r="TIV31" s="112"/>
      <c r="TIW31" s="112"/>
      <c r="TIX31" s="112"/>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376"/>
      <c r="TKS31" s="377"/>
      <c r="TKT31" s="377"/>
      <c r="TKU31" s="377"/>
      <c r="TKV31" s="377"/>
      <c r="TKW31" s="377"/>
      <c r="TKX31" s="377"/>
      <c r="TKY31" s="68"/>
      <c r="TKZ31" s="68"/>
      <c r="TLA31" s="68"/>
      <c r="TLB31" s="68"/>
      <c r="TLC31" s="68"/>
      <c r="TLD31" s="112"/>
      <c r="TLE31" s="112"/>
      <c r="TLF31" s="112"/>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376"/>
      <c r="TNA31" s="377"/>
      <c r="TNB31" s="377"/>
      <c r="TNC31" s="377"/>
      <c r="TND31" s="377"/>
      <c r="TNE31" s="377"/>
      <c r="TNF31" s="377"/>
      <c r="TNG31" s="68"/>
      <c r="TNH31" s="68"/>
      <c r="TNI31" s="68"/>
      <c r="TNJ31" s="68"/>
      <c r="TNK31" s="68"/>
      <c r="TNL31" s="112"/>
      <c r="TNM31" s="112"/>
      <c r="TNN31" s="112"/>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376"/>
      <c r="TPI31" s="377"/>
      <c r="TPJ31" s="377"/>
      <c r="TPK31" s="377"/>
      <c r="TPL31" s="377"/>
      <c r="TPM31" s="377"/>
      <c r="TPN31" s="377"/>
      <c r="TPO31" s="68"/>
      <c r="TPP31" s="68"/>
      <c r="TPQ31" s="68"/>
      <c r="TPR31" s="68"/>
      <c r="TPS31" s="68"/>
      <c r="TPT31" s="112"/>
      <c r="TPU31" s="112"/>
      <c r="TPV31" s="112"/>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376"/>
      <c r="TRQ31" s="377"/>
      <c r="TRR31" s="377"/>
      <c r="TRS31" s="377"/>
      <c r="TRT31" s="377"/>
      <c r="TRU31" s="377"/>
      <c r="TRV31" s="377"/>
      <c r="TRW31" s="68"/>
      <c r="TRX31" s="68"/>
      <c r="TRY31" s="68"/>
      <c r="TRZ31" s="68"/>
      <c r="TSA31" s="68"/>
      <c r="TSB31" s="112"/>
      <c r="TSC31" s="112"/>
      <c r="TSD31" s="112"/>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376"/>
      <c r="TTY31" s="377"/>
      <c r="TTZ31" s="377"/>
      <c r="TUA31" s="377"/>
      <c r="TUB31" s="377"/>
      <c r="TUC31" s="377"/>
      <c r="TUD31" s="377"/>
      <c r="TUE31" s="68"/>
      <c r="TUF31" s="68"/>
      <c r="TUG31" s="68"/>
      <c r="TUH31" s="68"/>
      <c r="TUI31" s="68"/>
      <c r="TUJ31" s="112"/>
      <c r="TUK31" s="112"/>
      <c r="TUL31" s="112"/>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376"/>
      <c r="TWG31" s="377"/>
      <c r="TWH31" s="377"/>
      <c r="TWI31" s="377"/>
      <c r="TWJ31" s="377"/>
      <c r="TWK31" s="377"/>
      <c r="TWL31" s="377"/>
      <c r="TWM31" s="68"/>
      <c r="TWN31" s="68"/>
      <c r="TWO31" s="68"/>
      <c r="TWP31" s="68"/>
      <c r="TWQ31" s="68"/>
      <c r="TWR31" s="112"/>
      <c r="TWS31" s="112"/>
      <c r="TWT31" s="112"/>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376"/>
      <c r="TYO31" s="377"/>
      <c r="TYP31" s="377"/>
      <c r="TYQ31" s="377"/>
      <c r="TYR31" s="377"/>
      <c r="TYS31" s="377"/>
      <c r="TYT31" s="377"/>
      <c r="TYU31" s="68"/>
      <c r="TYV31" s="68"/>
      <c r="TYW31" s="68"/>
      <c r="TYX31" s="68"/>
      <c r="TYY31" s="68"/>
      <c r="TYZ31" s="112"/>
      <c r="TZA31" s="112"/>
      <c r="TZB31" s="112"/>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376"/>
      <c r="UAW31" s="377"/>
      <c r="UAX31" s="377"/>
      <c r="UAY31" s="377"/>
      <c r="UAZ31" s="377"/>
      <c r="UBA31" s="377"/>
      <c r="UBB31" s="377"/>
      <c r="UBC31" s="68"/>
      <c r="UBD31" s="68"/>
      <c r="UBE31" s="68"/>
      <c r="UBF31" s="68"/>
      <c r="UBG31" s="68"/>
      <c r="UBH31" s="112"/>
      <c r="UBI31" s="112"/>
      <c r="UBJ31" s="112"/>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376"/>
      <c r="UDE31" s="377"/>
      <c r="UDF31" s="377"/>
      <c r="UDG31" s="377"/>
      <c r="UDH31" s="377"/>
      <c r="UDI31" s="377"/>
      <c r="UDJ31" s="377"/>
      <c r="UDK31" s="68"/>
      <c r="UDL31" s="68"/>
      <c r="UDM31" s="68"/>
      <c r="UDN31" s="68"/>
      <c r="UDO31" s="68"/>
      <c r="UDP31" s="112"/>
      <c r="UDQ31" s="112"/>
      <c r="UDR31" s="112"/>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376"/>
      <c r="UFM31" s="377"/>
      <c r="UFN31" s="377"/>
      <c r="UFO31" s="377"/>
      <c r="UFP31" s="377"/>
      <c r="UFQ31" s="377"/>
      <c r="UFR31" s="377"/>
      <c r="UFS31" s="68"/>
      <c r="UFT31" s="68"/>
      <c r="UFU31" s="68"/>
      <c r="UFV31" s="68"/>
      <c r="UFW31" s="68"/>
      <c r="UFX31" s="112"/>
      <c r="UFY31" s="112"/>
      <c r="UFZ31" s="112"/>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376"/>
      <c r="UHU31" s="377"/>
      <c r="UHV31" s="377"/>
      <c r="UHW31" s="377"/>
      <c r="UHX31" s="377"/>
      <c r="UHY31" s="377"/>
      <c r="UHZ31" s="377"/>
      <c r="UIA31" s="68"/>
      <c r="UIB31" s="68"/>
      <c r="UIC31" s="68"/>
      <c r="UID31" s="68"/>
      <c r="UIE31" s="68"/>
      <c r="UIF31" s="112"/>
      <c r="UIG31" s="112"/>
      <c r="UIH31" s="112"/>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376"/>
      <c r="UKC31" s="377"/>
      <c r="UKD31" s="377"/>
      <c r="UKE31" s="377"/>
      <c r="UKF31" s="377"/>
      <c r="UKG31" s="377"/>
      <c r="UKH31" s="377"/>
      <c r="UKI31" s="68"/>
      <c r="UKJ31" s="68"/>
      <c r="UKK31" s="68"/>
      <c r="UKL31" s="68"/>
      <c r="UKM31" s="68"/>
      <c r="UKN31" s="112"/>
      <c r="UKO31" s="112"/>
      <c r="UKP31" s="112"/>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376"/>
      <c r="UMK31" s="377"/>
      <c r="UML31" s="377"/>
      <c r="UMM31" s="377"/>
      <c r="UMN31" s="377"/>
      <c r="UMO31" s="377"/>
      <c r="UMP31" s="377"/>
      <c r="UMQ31" s="68"/>
      <c r="UMR31" s="68"/>
      <c r="UMS31" s="68"/>
      <c r="UMT31" s="68"/>
      <c r="UMU31" s="68"/>
      <c r="UMV31" s="112"/>
      <c r="UMW31" s="112"/>
      <c r="UMX31" s="112"/>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376"/>
      <c r="UOS31" s="377"/>
      <c r="UOT31" s="377"/>
      <c r="UOU31" s="377"/>
      <c r="UOV31" s="377"/>
      <c r="UOW31" s="377"/>
      <c r="UOX31" s="377"/>
      <c r="UOY31" s="68"/>
      <c r="UOZ31" s="68"/>
      <c r="UPA31" s="68"/>
      <c r="UPB31" s="68"/>
      <c r="UPC31" s="68"/>
      <c r="UPD31" s="112"/>
      <c r="UPE31" s="112"/>
      <c r="UPF31" s="112"/>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376"/>
      <c r="URA31" s="377"/>
      <c r="URB31" s="377"/>
      <c r="URC31" s="377"/>
      <c r="URD31" s="377"/>
      <c r="URE31" s="377"/>
      <c r="URF31" s="377"/>
      <c r="URG31" s="68"/>
      <c r="URH31" s="68"/>
      <c r="URI31" s="68"/>
      <c r="URJ31" s="68"/>
      <c r="URK31" s="68"/>
      <c r="URL31" s="112"/>
      <c r="URM31" s="112"/>
      <c r="URN31" s="112"/>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376"/>
      <c r="UTI31" s="377"/>
      <c r="UTJ31" s="377"/>
      <c r="UTK31" s="377"/>
      <c r="UTL31" s="377"/>
      <c r="UTM31" s="377"/>
      <c r="UTN31" s="377"/>
      <c r="UTO31" s="68"/>
      <c r="UTP31" s="68"/>
      <c r="UTQ31" s="68"/>
      <c r="UTR31" s="68"/>
      <c r="UTS31" s="68"/>
      <c r="UTT31" s="112"/>
      <c r="UTU31" s="112"/>
      <c r="UTV31" s="112"/>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376"/>
      <c r="UVQ31" s="377"/>
      <c r="UVR31" s="377"/>
      <c r="UVS31" s="377"/>
      <c r="UVT31" s="377"/>
      <c r="UVU31" s="377"/>
      <c r="UVV31" s="377"/>
      <c r="UVW31" s="68"/>
      <c r="UVX31" s="68"/>
      <c r="UVY31" s="68"/>
      <c r="UVZ31" s="68"/>
      <c r="UWA31" s="68"/>
      <c r="UWB31" s="112"/>
      <c r="UWC31" s="112"/>
      <c r="UWD31" s="112"/>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376"/>
      <c r="UXY31" s="377"/>
      <c r="UXZ31" s="377"/>
      <c r="UYA31" s="377"/>
      <c r="UYB31" s="377"/>
      <c r="UYC31" s="377"/>
      <c r="UYD31" s="377"/>
      <c r="UYE31" s="68"/>
      <c r="UYF31" s="68"/>
      <c r="UYG31" s="68"/>
      <c r="UYH31" s="68"/>
      <c r="UYI31" s="68"/>
      <c r="UYJ31" s="112"/>
      <c r="UYK31" s="112"/>
      <c r="UYL31" s="112"/>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376"/>
      <c r="VAG31" s="377"/>
      <c r="VAH31" s="377"/>
      <c r="VAI31" s="377"/>
      <c r="VAJ31" s="377"/>
      <c r="VAK31" s="377"/>
      <c r="VAL31" s="377"/>
      <c r="VAM31" s="68"/>
      <c r="VAN31" s="68"/>
      <c r="VAO31" s="68"/>
      <c r="VAP31" s="68"/>
      <c r="VAQ31" s="68"/>
      <c r="VAR31" s="112"/>
      <c r="VAS31" s="112"/>
      <c r="VAT31" s="112"/>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376"/>
      <c r="VCO31" s="377"/>
      <c r="VCP31" s="377"/>
      <c r="VCQ31" s="377"/>
      <c r="VCR31" s="377"/>
      <c r="VCS31" s="377"/>
      <c r="VCT31" s="377"/>
      <c r="VCU31" s="68"/>
      <c r="VCV31" s="68"/>
      <c r="VCW31" s="68"/>
      <c r="VCX31" s="68"/>
      <c r="VCY31" s="68"/>
      <c r="VCZ31" s="112"/>
      <c r="VDA31" s="112"/>
      <c r="VDB31" s="112"/>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376"/>
      <c r="VEW31" s="377"/>
      <c r="VEX31" s="377"/>
      <c r="VEY31" s="377"/>
      <c r="VEZ31" s="377"/>
      <c r="VFA31" s="377"/>
      <c r="VFB31" s="377"/>
      <c r="VFC31" s="68"/>
      <c r="VFD31" s="68"/>
      <c r="VFE31" s="68"/>
      <c r="VFF31" s="68"/>
      <c r="VFG31" s="68"/>
      <c r="VFH31" s="112"/>
      <c r="VFI31" s="112"/>
      <c r="VFJ31" s="112"/>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376"/>
      <c r="VHE31" s="377"/>
      <c r="VHF31" s="377"/>
      <c r="VHG31" s="377"/>
      <c r="VHH31" s="377"/>
      <c r="VHI31" s="377"/>
      <c r="VHJ31" s="377"/>
      <c r="VHK31" s="68"/>
      <c r="VHL31" s="68"/>
      <c r="VHM31" s="68"/>
      <c r="VHN31" s="68"/>
      <c r="VHO31" s="68"/>
      <c r="VHP31" s="112"/>
      <c r="VHQ31" s="112"/>
      <c r="VHR31" s="112"/>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376"/>
      <c r="VJM31" s="377"/>
      <c r="VJN31" s="377"/>
      <c r="VJO31" s="377"/>
      <c r="VJP31" s="377"/>
      <c r="VJQ31" s="377"/>
      <c r="VJR31" s="377"/>
      <c r="VJS31" s="68"/>
      <c r="VJT31" s="68"/>
      <c r="VJU31" s="68"/>
      <c r="VJV31" s="68"/>
      <c r="VJW31" s="68"/>
      <c r="VJX31" s="112"/>
      <c r="VJY31" s="112"/>
      <c r="VJZ31" s="112"/>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376"/>
      <c r="VLU31" s="377"/>
      <c r="VLV31" s="377"/>
      <c r="VLW31" s="377"/>
      <c r="VLX31" s="377"/>
      <c r="VLY31" s="377"/>
      <c r="VLZ31" s="377"/>
      <c r="VMA31" s="68"/>
      <c r="VMB31" s="68"/>
      <c r="VMC31" s="68"/>
      <c r="VMD31" s="68"/>
      <c r="VME31" s="68"/>
      <c r="VMF31" s="112"/>
      <c r="VMG31" s="112"/>
      <c r="VMH31" s="112"/>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376"/>
      <c r="VOC31" s="377"/>
      <c r="VOD31" s="377"/>
      <c r="VOE31" s="377"/>
      <c r="VOF31" s="377"/>
      <c r="VOG31" s="377"/>
      <c r="VOH31" s="377"/>
      <c r="VOI31" s="68"/>
      <c r="VOJ31" s="68"/>
      <c r="VOK31" s="68"/>
      <c r="VOL31" s="68"/>
      <c r="VOM31" s="68"/>
      <c r="VON31" s="112"/>
      <c r="VOO31" s="112"/>
      <c r="VOP31" s="112"/>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376"/>
      <c r="VQK31" s="377"/>
      <c r="VQL31" s="377"/>
      <c r="VQM31" s="377"/>
      <c r="VQN31" s="377"/>
      <c r="VQO31" s="377"/>
      <c r="VQP31" s="377"/>
      <c r="VQQ31" s="68"/>
      <c r="VQR31" s="68"/>
      <c r="VQS31" s="68"/>
      <c r="VQT31" s="68"/>
      <c r="VQU31" s="68"/>
      <c r="VQV31" s="112"/>
      <c r="VQW31" s="112"/>
      <c r="VQX31" s="112"/>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376"/>
      <c r="VSS31" s="377"/>
      <c r="VST31" s="377"/>
      <c r="VSU31" s="377"/>
      <c r="VSV31" s="377"/>
      <c r="VSW31" s="377"/>
      <c r="VSX31" s="377"/>
      <c r="VSY31" s="68"/>
      <c r="VSZ31" s="68"/>
      <c r="VTA31" s="68"/>
      <c r="VTB31" s="68"/>
      <c r="VTC31" s="68"/>
      <c r="VTD31" s="112"/>
      <c r="VTE31" s="112"/>
      <c r="VTF31" s="112"/>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376"/>
      <c r="VVA31" s="377"/>
      <c r="VVB31" s="377"/>
      <c r="VVC31" s="377"/>
      <c r="VVD31" s="377"/>
      <c r="VVE31" s="377"/>
      <c r="VVF31" s="377"/>
      <c r="VVG31" s="68"/>
      <c r="VVH31" s="68"/>
      <c r="VVI31" s="68"/>
      <c r="VVJ31" s="68"/>
      <c r="VVK31" s="68"/>
      <c r="VVL31" s="112"/>
      <c r="VVM31" s="112"/>
      <c r="VVN31" s="112"/>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376"/>
      <c r="VXI31" s="377"/>
      <c r="VXJ31" s="377"/>
      <c r="VXK31" s="377"/>
      <c r="VXL31" s="377"/>
      <c r="VXM31" s="377"/>
      <c r="VXN31" s="377"/>
      <c r="VXO31" s="68"/>
      <c r="VXP31" s="68"/>
      <c r="VXQ31" s="68"/>
      <c r="VXR31" s="68"/>
      <c r="VXS31" s="68"/>
      <c r="VXT31" s="112"/>
      <c r="VXU31" s="112"/>
      <c r="VXV31" s="112"/>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376"/>
      <c r="VZQ31" s="377"/>
      <c r="VZR31" s="377"/>
      <c r="VZS31" s="377"/>
      <c r="VZT31" s="377"/>
      <c r="VZU31" s="377"/>
      <c r="VZV31" s="377"/>
      <c r="VZW31" s="68"/>
      <c r="VZX31" s="68"/>
      <c r="VZY31" s="68"/>
      <c r="VZZ31" s="68"/>
      <c r="WAA31" s="68"/>
      <c r="WAB31" s="112"/>
      <c r="WAC31" s="112"/>
      <c r="WAD31" s="112"/>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376"/>
      <c r="WBY31" s="377"/>
      <c r="WBZ31" s="377"/>
      <c r="WCA31" s="377"/>
      <c r="WCB31" s="377"/>
      <c r="WCC31" s="377"/>
      <c r="WCD31" s="377"/>
      <c r="WCE31" s="68"/>
      <c r="WCF31" s="68"/>
      <c r="WCG31" s="68"/>
      <c r="WCH31" s="68"/>
      <c r="WCI31" s="68"/>
      <c r="WCJ31" s="112"/>
      <c r="WCK31" s="112"/>
      <c r="WCL31" s="112"/>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376"/>
      <c r="WEG31" s="377"/>
      <c r="WEH31" s="377"/>
      <c r="WEI31" s="377"/>
      <c r="WEJ31" s="377"/>
      <c r="WEK31" s="377"/>
      <c r="WEL31" s="377"/>
      <c r="WEM31" s="68"/>
      <c r="WEN31" s="68"/>
      <c r="WEO31" s="68"/>
      <c r="WEP31" s="68"/>
      <c r="WEQ31" s="68"/>
      <c r="WER31" s="112"/>
      <c r="WES31" s="112"/>
      <c r="WET31" s="112"/>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376"/>
      <c r="WGO31" s="377"/>
      <c r="WGP31" s="377"/>
      <c r="WGQ31" s="377"/>
      <c r="WGR31" s="377"/>
      <c r="WGS31" s="377"/>
      <c r="WGT31" s="377"/>
      <c r="WGU31" s="68"/>
      <c r="WGV31" s="68"/>
      <c r="WGW31" s="68"/>
      <c r="WGX31" s="68"/>
      <c r="WGY31" s="68"/>
      <c r="WGZ31" s="112"/>
      <c r="WHA31" s="112"/>
      <c r="WHB31" s="112"/>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376"/>
      <c r="WIW31" s="377"/>
      <c r="WIX31" s="377"/>
      <c r="WIY31" s="377"/>
      <c r="WIZ31" s="377"/>
      <c r="WJA31" s="377"/>
      <c r="WJB31" s="377"/>
      <c r="WJC31" s="68"/>
      <c r="WJD31" s="68"/>
      <c r="WJE31" s="68"/>
      <c r="WJF31" s="68"/>
      <c r="WJG31" s="68"/>
      <c r="WJH31" s="112"/>
      <c r="WJI31" s="112"/>
      <c r="WJJ31" s="112"/>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376"/>
      <c r="WLE31" s="377"/>
      <c r="WLF31" s="377"/>
      <c r="WLG31" s="377"/>
      <c r="WLH31" s="377"/>
      <c r="WLI31" s="377"/>
      <c r="WLJ31" s="377"/>
      <c r="WLK31" s="68"/>
      <c r="WLL31" s="68"/>
      <c r="WLM31" s="68"/>
      <c r="WLN31" s="68"/>
      <c r="WLO31" s="68"/>
      <c r="WLP31" s="112"/>
      <c r="WLQ31" s="112"/>
      <c r="WLR31" s="112"/>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376"/>
      <c r="WNM31" s="377"/>
      <c r="WNN31" s="377"/>
      <c r="WNO31" s="377"/>
      <c r="WNP31" s="377"/>
      <c r="WNQ31" s="377"/>
      <c r="WNR31" s="377"/>
      <c r="WNS31" s="68"/>
      <c r="WNT31" s="68"/>
      <c r="WNU31" s="68"/>
      <c r="WNV31" s="68"/>
      <c r="WNW31" s="68"/>
      <c r="WNX31" s="112"/>
      <c r="WNY31" s="112"/>
      <c r="WNZ31" s="112"/>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376"/>
      <c r="WPU31" s="377"/>
      <c r="WPV31" s="377"/>
      <c r="WPW31" s="377"/>
      <c r="WPX31" s="377"/>
      <c r="WPY31" s="377"/>
      <c r="WPZ31" s="377"/>
      <c r="WQA31" s="68"/>
      <c r="WQB31" s="68"/>
      <c r="WQC31" s="68"/>
      <c r="WQD31" s="68"/>
      <c r="WQE31" s="68"/>
      <c r="WQF31" s="112"/>
      <c r="WQG31" s="112"/>
      <c r="WQH31" s="112"/>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376"/>
      <c r="WSC31" s="377"/>
      <c r="WSD31" s="377"/>
      <c r="WSE31" s="377"/>
      <c r="WSF31" s="377"/>
      <c r="WSG31" s="377"/>
      <c r="WSH31" s="377"/>
      <c r="WSI31" s="68"/>
      <c r="WSJ31" s="68"/>
      <c r="WSK31" s="68"/>
      <c r="WSL31" s="68"/>
      <c r="WSM31" s="68"/>
      <c r="WSN31" s="112"/>
      <c r="WSO31" s="112"/>
      <c r="WSP31" s="112"/>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376"/>
      <c r="WUK31" s="377"/>
      <c r="WUL31" s="377"/>
      <c r="WUM31" s="377"/>
      <c r="WUN31" s="377"/>
      <c r="WUO31" s="377"/>
      <c r="WUP31" s="377"/>
      <c r="WUQ31" s="68"/>
      <c r="WUR31" s="68"/>
      <c r="WUS31" s="68"/>
      <c r="WUT31" s="68"/>
      <c r="WUU31" s="68"/>
      <c r="WUV31" s="112"/>
      <c r="WUW31" s="112"/>
      <c r="WUX31" s="112"/>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376"/>
      <c r="WWS31" s="377"/>
      <c r="WWT31" s="377"/>
      <c r="WWU31" s="377"/>
      <c r="WWV31" s="377"/>
      <c r="WWW31" s="377"/>
      <c r="WWX31" s="377"/>
      <c r="WWY31" s="68"/>
      <c r="WWZ31" s="68"/>
      <c r="WXA31" s="68"/>
      <c r="WXB31" s="68"/>
      <c r="WXC31" s="68"/>
      <c r="WXD31" s="112"/>
      <c r="WXE31" s="112"/>
      <c r="WXF31" s="112"/>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376"/>
      <c r="WZA31" s="377"/>
      <c r="WZB31" s="377"/>
      <c r="WZC31" s="377"/>
      <c r="WZD31" s="377"/>
      <c r="WZE31" s="377"/>
      <c r="WZF31" s="377"/>
      <c r="WZG31" s="68"/>
      <c r="WZH31" s="68"/>
      <c r="WZI31" s="68"/>
      <c r="WZJ31" s="68"/>
      <c r="WZK31" s="68"/>
      <c r="WZL31" s="112"/>
      <c r="WZM31" s="112"/>
      <c r="WZN31" s="112"/>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376"/>
      <c r="XBI31" s="377"/>
      <c r="XBJ31" s="377"/>
      <c r="XBK31" s="377"/>
      <c r="XBL31" s="377"/>
      <c r="XBM31" s="377"/>
      <c r="XBN31" s="377"/>
      <c r="XBO31" s="68"/>
      <c r="XBP31" s="68"/>
      <c r="XBQ31" s="68"/>
      <c r="XBR31" s="68"/>
      <c r="XBS31" s="68"/>
      <c r="XBT31" s="112"/>
      <c r="XBU31" s="112"/>
      <c r="XBV31" s="112"/>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376"/>
      <c r="XDQ31" s="377"/>
      <c r="XDR31" s="377"/>
      <c r="XDS31" s="377"/>
      <c r="XDT31" s="377"/>
      <c r="XDU31" s="377"/>
      <c r="XDV31" s="377"/>
      <c r="XDW31" s="68"/>
      <c r="XDX31" s="68"/>
      <c r="XDY31" s="68"/>
      <c r="XDZ31" s="68"/>
      <c r="XEA31" s="68"/>
      <c r="XEB31" s="112"/>
      <c r="XEC31" s="112"/>
      <c r="XED31" s="112"/>
      <c r="XFA31" s="5"/>
      <c r="XFB31" s="5"/>
      <c r="XFC31" s="5"/>
      <c r="XFD31" s="5"/>
    </row>
    <row r="32" spans="1:16384" customFormat="1">
      <c r="A32" s="5"/>
      <c r="B32" s="5"/>
      <c r="C32" s="5"/>
      <c r="D32" s="5"/>
      <c r="E32" s="5"/>
      <c r="F32" s="5"/>
      <c r="G32" s="5"/>
      <c r="H32" s="5"/>
      <c r="I32" s="5"/>
      <c r="J32" s="5"/>
      <c r="K32" s="5"/>
      <c r="L32" s="5"/>
      <c r="M32" s="5"/>
      <c r="N32" s="5"/>
      <c r="O32" s="5"/>
      <c r="P32" s="5"/>
      <c r="Q32" s="5"/>
      <c r="R32" s="5"/>
      <c r="S32" s="5"/>
      <c r="T32" s="5"/>
      <c r="U32" s="5"/>
      <c r="V32" s="5"/>
      <c r="W32" s="5"/>
      <c r="X32" s="5"/>
      <c r="Y32" s="374"/>
      <c r="Z32" s="374"/>
      <c r="AA32" s="374"/>
      <c r="AB32" s="374"/>
      <c r="AC32" s="374"/>
      <c r="AD32" s="374"/>
      <c r="AE32" s="68">
        <f>AE31+1</f>
        <v>2</v>
      </c>
      <c r="AF32" s="68" t="s">
        <v>509</v>
      </c>
      <c r="AG32" s="68"/>
      <c r="AH32" s="68"/>
      <c r="AI32" s="68"/>
      <c r="AJ32" s="112"/>
      <c r="AK32" s="112"/>
      <c r="AL32" s="112"/>
      <c r="AM32" s="188"/>
      <c r="AN32" s="188"/>
      <c r="AO32" s="188"/>
      <c r="AP32" s="188"/>
      <c r="AQ32" s="188"/>
      <c r="AR32" s="188"/>
      <c r="BI32" s="5"/>
      <c r="BJ32" s="5"/>
      <c r="BK32" s="5"/>
      <c r="BL32" s="5"/>
      <c r="BM32" s="5"/>
      <c r="BN32" s="5"/>
      <c r="BO32" s="5"/>
      <c r="BP32" s="5"/>
      <c r="BQ32" s="5"/>
      <c r="BR32" s="5"/>
      <c r="BS32" s="5"/>
      <c r="BT32" s="5"/>
      <c r="BU32" s="5"/>
      <c r="BV32" s="5"/>
      <c r="BW32" s="5"/>
      <c r="BX32" s="5"/>
      <c r="BY32" s="5"/>
      <c r="BZ32" s="5"/>
      <c r="CA32" s="5"/>
      <c r="CB32" s="5"/>
      <c r="CC32" s="5"/>
      <c r="CD32" s="5"/>
      <c r="CE32" s="5"/>
      <c r="CF32" s="5"/>
      <c r="CG32" s="374"/>
      <c r="CH32" s="374"/>
      <c r="CI32" s="374"/>
      <c r="CJ32" s="374"/>
      <c r="CK32" s="374"/>
      <c r="CL32" s="374"/>
      <c r="CM32" s="68"/>
      <c r="CN32" s="68"/>
      <c r="CO32" s="68"/>
      <c r="CP32" s="68"/>
      <c r="CQ32" s="68"/>
      <c r="CR32" s="112"/>
      <c r="CS32" s="112"/>
      <c r="CT32" s="112"/>
      <c r="DQ32" s="5"/>
      <c r="DR32" s="5"/>
      <c r="DS32" s="5"/>
      <c r="DT32" s="5"/>
      <c r="DU32" s="5"/>
      <c r="DV32" s="5"/>
      <c r="DW32" s="5"/>
      <c r="DX32" s="5"/>
      <c r="DY32" s="5"/>
      <c r="DZ32" s="5"/>
      <c r="EA32" s="5"/>
      <c r="EB32" s="5"/>
      <c r="EC32" s="5"/>
      <c r="ED32" s="5"/>
      <c r="EE32" s="5"/>
      <c r="EF32" s="5"/>
      <c r="EG32" s="5"/>
      <c r="EH32" s="5"/>
      <c r="EI32" s="5"/>
      <c r="EJ32" s="5"/>
      <c r="EK32" s="5"/>
      <c r="EL32" s="5"/>
      <c r="EM32" s="5"/>
      <c r="EN32" s="5"/>
      <c r="EO32" s="374"/>
      <c r="EP32" s="374"/>
      <c r="EQ32" s="374"/>
      <c r="ER32" s="374"/>
      <c r="ES32" s="374"/>
      <c r="ET32" s="374"/>
      <c r="EU32" s="68"/>
      <c r="EV32" s="68"/>
      <c r="EW32" s="68"/>
      <c r="EX32" s="68"/>
      <c r="EY32" s="68"/>
      <c r="EZ32" s="112"/>
      <c r="FA32" s="112"/>
      <c r="FB32" s="112"/>
      <c r="FY32" s="5"/>
      <c r="FZ32" s="5"/>
      <c r="GA32" s="5"/>
      <c r="GB32" s="5"/>
      <c r="GC32" s="5"/>
      <c r="GD32" s="5"/>
      <c r="GE32" s="5"/>
      <c r="GF32" s="5"/>
      <c r="GG32" s="5"/>
      <c r="GH32" s="5"/>
      <c r="GI32" s="5"/>
      <c r="GJ32" s="5"/>
      <c r="GK32" s="5"/>
      <c r="GL32" s="5"/>
      <c r="GM32" s="5"/>
      <c r="GN32" s="5"/>
      <c r="GO32" s="5"/>
      <c r="GP32" s="5"/>
      <c r="GQ32" s="5"/>
      <c r="GR32" s="5"/>
      <c r="GS32" s="5"/>
      <c r="GT32" s="5"/>
      <c r="GU32" s="5"/>
      <c r="GV32" s="5"/>
      <c r="GW32" s="374"/>
      <c r="GX32" s="374"/>
      <c r="GY32" s="374"/>
      <c r="GZ32" s="374"/>
      <c r="HA32" s="374"/>
      <c r="HB32" s="374"/>
      <c r="HC32" s="68"/>
      <c r="HD32" s="68"/>
      <c r="HE32" s="68"/>
      <c r="HF32" s="68"/>
      <c r="HG32" s="68"/>
      <c r="HH32" s="112"/>
      <c r="HI32" s="112"/>
      <c r="HJ32" s="112"/>
      <c r="IG32" s="5"/>
      <c r="IH32" s="5"/>
      <c r="II32" s="5"/>
      <c r="IJ32" s="5"/>
      <c r="IK32" s="5"/>
      <c r="IL32" s="5"/>
      <c r="IM32" s="5"/>
      <c r="IN32" s="5"/>
      <c r="IO32" s="5"/>
      <c r="IP32" s="5"/>
      <c r="IQ32" s="5"/>
      <c r="IR32" s="5"/>
      <c r="IS32" s="5"/>
      <c r="IT32" s="5"/>
      <c r="IU32" s="5"/>
      <c r="IV32" s="5"/>
      <c r="IW32" s="5"/>
      <c r="IX32" s="5"/>
      <c r="IY32" s="5"/>
      <c r="IZ32" s="5"/>
      <c r="JA32" s="5"/>
      <c r="JB32" s="5"/>
      <c r="JC32" s="5"/>
      <c r="JD32" s="5"/>
      <c r="JE32" s="374"/>
      <c r="JF32" s="374"/>
      <c r="JG32" s="374"/>
      <c r="JH32" s="374"/>
      <c r="JI32" s="374"/>
      <c r="JJ32" s="374"/>
      <c r="JK32" s="68"/>
      <c r="JL32" s="68"/>
      <c r="JM32" s="68"/>
      <c r="JN32" s="68"/>
      <c r="JO32" s="68"/>
      <c r="JP32" s="112"/>
      <c r="JQ32" s="112"/>
      <c r="JR32" s="112"/>
      <c r="KO32" s="5"/>
      <c r="KP32" s="5"/>
      <c r="KQ32" s="5"/>
      <c r="KR32" s="5"/>
      <c r="KS32" s="5"/>
      <c r="KT32" s="5"/>
      <c r="KU32" s="5"/>
      <c r="KV32" s="5"/>
      <c r="KW32" s="5"/>
      <c r="KX32" s="5"/>
      <c r="KY32" s="5"/>
      <c r="KZ32" s="5"/>
      <c r="LA32" s="5"/>
      <c r="LB32" s="5"/>
      <c r="LC32" s="5"/>
      <c r="LD32" s="5"/>
      <c r="LE32" s="5"/>
      <c r="LF32" s="5"/>
      <c r="LG32" s="5"/>
      <c r="LH32" s="5"/>
      <c r="LI32" s="5"/>
      <c r="LJ32" s="5"/>
      <c r="LK32" s="5"/>
      <c r="LL32" s="5"/>
      <c r="LM32" s="374"/>
      <c r="LN32" s="374"/>
      <c r="LO32" s="374"/>
      <c r="LP32" s="374"/>
      <c r="LQ32" s="374"/>
      <c r="LR32" s="374"/>
      <c r="LS32" s="68"/>
      <c r="LT32" s="68"/>
      <c r="LU32" s="68"/>
      <c r="LV32" s="68"/>
      <c r="LW32" s="68"/>
      <c r="LX32" s="112"/>
      <c r="LY32" s="112"/>
      <c r="LZ32" s="112"/>
      <c r="MW32" s="5"/>
      <c r="MX32" s="5"/>
      <c r="MY32" s="5"/>
      <c r="MZ32" s="5"/>
      <c r="NA32" s="5"/>
      <c r="NB32" s="5"/>
      <c r="NC32" s="5"/>
      <c r="ND32" s="5"/>
      <c r="NE32" s="5"/>
      <c r="NF32" s="5"/>
      <c r="NG32" s="5"/>
      <c r="NH32" s="5"/>
      <c r="NI32" s="5"/>
      <c r="NJ32" s="5"/>
      <c r="NK32" s="5"/>
      <c r="NL32" s="5"/>
      <c r="NM32" s="5"/>
      <c r="NN32" s="5"/>
      <c r="NO32" s="5"/>
      <c r="NP32" s="5"/>
      <c r="NQ32" s="5"/>
      <c r="NR32" s="5"/>
      <c r="NS32" s="5"/>
      <c r="NT32" s="5"/>
      <c r="NU32" s="374"/>
      <c r="NV32" s="374"/>
      <c r="NW32" s="374"/>
      <c r="NX32" s="374"/>
      <c r="NY32" s="374"/>
      <c r="NZ32" s="374"/>
      <c r="OA32" s="68"/>
      <c r="OB32" s="68"/>
      <c r="OC32" s="68"/>
      <c r="OD32" s="68"/>
      <c r="OE32" s="68"/>
      <c r="OF32" s="112"/>
      <c r="OG32" s="112"/>
      <c r="OH32" s="112"/>
      <c r="PE32" s="5"/>
      <c r="PF32" s="5"/>
      <c r="PG32" s="5"/>
      <c r="PH32" s="5"/>
      <c r="PI32" s="5"/>
      <c r="PJ32" s="5"/>
      <c r="PK32" s="5"/>
      <c r="PL32" s="5"/>
      <c r="PM32" s="5"/>
      <c r="PN32" s="5"/>
      <c r="PO32" s="5"/>
      <c r="PP32" s="5"/>
      <c r="PQ32" s="5"/>
      <c r="PR32" s="5"/>
      <c r="PS32" s="5"/>
      <c r="PT32" s="5"/>
      <c r="PU32" s="5"/>
      <c r="PV32" s="5"/>
      <c r="PW32" s="5"/>
      <c r="PX32" s="5"/>
      <c r="PY32" s="5"/>
      <c r="PZ32" s="5"/>
      <c r="QA32" s="5"/>
      <c r="QB32" s="5"/>
      <c r="QC32" s="374"/>
      <c r="QD32" s="374"/>
      <c r="QE32" s="374"/>
      <c r="QF32" s="374"/>
      <c r="QG32" s="374"/>
      <c r="QH32" s="374"/>
      <c r="QI32" s="68"/>
      <c r="QJ32" s="68"/>
      <c r="QK32" s="68"/>
      <c r="QL32" s="68"/>
      <c r="QM32" s="68"/>
      <c r="QN32" s="112"/>
      <c r="QO32" s="112"/>
      <c r="QP32" s="112"/>
      <c r="RM32" s="5"/>
      <c r="RN32" s="5"/>
      <c r="RO32" s="5"/>
      <c r="RP32" s="5"/>
      <c r="RQ32" s="5"/>
      <c r="RR32" s="5"/>
      <c r="RS32" s="5"/>
      <c r="RT32" s="5"/>
      <c r="RU32" s="5"/>
      <c r="RV32" s="5"/>
      <c r="RW32" s="5"/>
      <c r="RX32" s="5"/>
      <c r="RY32" s="5"/>
      <c r="RZ32" s="5"/>
      <c r="SA32" s="5"/>
      <c r="SB32" s="5"/>
      <c r="SC32" s="5"/>
      <c r="SD32" s="5"/>
      <c r="SE32" s="5"/>
      <c r="SF32" s="5"/>
      <c r="SG32" s="5"/>
      <c r="SH32" s="5"/>
      <c r="SI32" s="5"/>
      <c r="SJ32" s="5"/>
      <c r="SK32" s="374"/>
      <c r="SL32" s="374"/>
      <c r="SM32" s="374"/>
      <c r="SN32" s="374"/>
      <c r="SO32" s="374"/>
      <c r="SP32" s="374"/>
      <c r="SQ32" s="68"/>
      <c r="SR32" s="68"/>
      <c r="SS32" s="68"/>
      <c r="ST32" s="68"/>
      <c r="SU32" s="68"/>
      <c r="SV32" s="112"/>
      <c r="SW32" s="112"/>
      <c r="SX32" s="112"/>
      <c r="TU32" s="5"/>
      <c r="TV32" s="5"/>
      <c r="TW32" s="5"/>
      <c r="TX32" s="5"/>
      <c r="TY32" s="5"/>
      <c r="TZ32" s="5"/>
      <c r="UA32" s="5"/>
      <c r="UB32" s="5"/>
      <c r="UC32" s="5"/>
      <c r="UD32" s="5"/>
      <c r="UE32" s="5"/>
      <c r="UF32" s="5"/>
      <c r="UG32" s="5"/>
      <c r="UH32" s="5"/>
      <c r="UI32" s="5"/>
      <c r="UJ32" s="5"/>
      <c r="UK32" s="5"/>
      <c r="UL32" s="5"/>
      <c r="UM32" s="5"/>
      <c r="UN32" s="5"/>
      <c r="UO32" s="5"/>
      <c r="UP32" s="5"/>
      <c r="UQ32" s="5"/>
      <c r="UR32" s="5"/>
      <c r="US32" s="374"/>
      <c r="UT32" s="374"/>
      <c r="UU32" s="374"/>
      <c r="UV32" s="374"/>
      <c r="UW32" s="374"/>
      <c r="UX32" s="374"/>
      <c r="UY32" s="68"/>
      <c r="UZ32" s="68"/>
      <c r="VA32" s="68"/>
      <c r="VB32" s="68"/>
      <c r="VC32" s="68"/>
      <c r="VD32" s="112"/>
      <c r="VE32" s="112"/>
      <c r="VF32" s="112"/>
      <c r="WC32" s="5"/>
      <c r="WD32" s="5"/>
      <c r="WE32" s="5"/>
      <c r="WF32" s="5"/>
      <c r="WG32" s="5"/>
      <c r="WH32" s="5"/>
      <c r="WI32" s="5"/>
      <c r="WJ32" s="5"/>
      <c r="WK32" s="5"/>
      <c r="WL32" s="5"/>
      <c r="WM32" s="5"/>
      <c r="WN32" s="5"/>
      <c r="WO32" s="5"/>
      <c r="WP32" s="5"/>
      <c r="WQ32" s="5"/>
      <c r="WR32" s="5"/>
      <c r="WS32" s="5"/>
      <c r="WT32" s="5"/>
      <c r="WU32" s="5"/>
      <c r="WV32" s="5"/>
      <c r="WW32" s="5"/>
      <c r="WX32" s="5"/>
      <c r="WY32" s="5"/>
      <c r="WZ32" s="5"/>
      <c r="XA32" s="374"/>
      <c r="XB32" s="374"/>
      <c r="XC32" s="374"/>
      <c r="XD32" s="374"/>
      <c r="XE32" s="374"/>
      <c r="XF32" s="374"/>
      <c r="XG32" s="68"/>
      <c r="XH32" s="68"/>
      <c r="XI32" s="68"/>
      <c r="XJ32" s="68"/>
      <c r="XK32" s="68"/>
      <c r="XL32" s="112"/>
      <c r="XM32" s="112"/>
      <c r="XN32" s="112"/>
      <c r="YK32" s="5"/>
      <c r="YL32" s="5"/>
      <c r="YM32" s="5"/>
      <c r="YN32" s="5"/>
      <c r="YO32" s="5"/>
      <c r="YP32" s="5"/>
      <c r="YQ32" s="5"/>
      <c r="YR32" s="5"/>
      <c r="YS32" s="5"/>
      <c r="YT32" s="5"/>
      <c r="YU32" s="5"/>
      <c r="YV32" s="5"/>
      <c r="YW32" s="5"/>
      <c r="YX32" s="5"/>
      <c r="YY32" s="5"/>
      <c r="YZ32" s="5"/>
      <c r="ZA32" s="5"/>
      <c r="ZB32" s="5"/>
      <c r="ZC32" s="5"/>
      <c r="ZD32" s="5"/>
      <c r="ZE32" s="5"/>
      <c r="ZF32" s="5"/>
      <c r="ZG32" s="5"/>
      <c r="ZH32" s="5"/>
      <c r="ZI32" s="374"/>
      <c r="ZJ32" s="374"/>
      <c r="ZK32" s="374"/>
      <c r="ZL32" s="374"/>
      <c r="ZM32" s="374"/>
      <c r="ZN32" s="374"/>
      <c r="ZO32" s="68"/>
      <c r="ZP32" s="68"/>
      <c r="ZQ32" s="68"/>
      <c r="ZR32" s="68"/>
      <c r="ZS32" s="68"/>
      <c r="ZT32" s="112"/>
      <c r="ZU32" s="112"/>
      <c r="ZV32" s="112"/>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374"/>
      <c r="ABR32" s="374"/>
      <c r="ABS32" s="374"/>
      <c r="ABT32" s="374"/>
      <c r="ABU32" s="374"/>
      <c r="ABV32" s="374"/>
      <c r="ABW32" s="68"/>
      <c r="ABX32" s="68"/>
      <c r="ABY32" s="68"/>
      <c r="ABZ32" s="68"/>
      <c r="ACA32" s="68"/>
      <c r="ACB32" s="112"/>
      <c r="ACC32" s="112"/>
      <c r="ACD32" s="112"/>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374"/>
      <c r="ADZ32" s="374"/>
      <c r="AEA32" s="374"/>
      <c r="AEB32" s="374"/>
      <c r="AEC32" s="374"/>
      <c r="AED32" s="374"/>
      <c r="AEE32" s="68"/>
      <c r="AEF32" s="68"/>
      <c r="AEG32" s="68"/>
      <c r="AEH32" s="68"/>
      <c r="AEI32" s="68"/>
      <c r="AEJ32" s="112"/>
      <c r="AEK32" s="112"/>
      <c r="AEL32" s="112"/>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374"/>
      <c r="AGH32" s="374"/>
      <c r="AGI32" s="374"/>
      <c r="AGJ32" s="374"/>
      <c r="AGK32" s="374"/>
      <c r="AGL32" s="374"/>
      <c r="AGM32" s="68"/>
      <c r="AGN32" s="68"/>
      <c r="AGO32" s="68"/>
      <c r="AGP32" s="68"/>
      <c r="AGQ32" s="68"/>
      <c r="AGR32" s="112"/>
      <c r="AGS32" s="112"/>
      <c r="AGT32" s="112"/>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374"/>
      <c r="AIP32" s="374"/>
      <c r="AIQ32" s="374"/>
      <c r="AIR32" s="374"/>
      <c r="AIS32" s="374"/>
      <c r="AIT32" s="374"/>
      <c r="AIU32" s="68"/>
      <c r="AIV32" s="68"/>
      <c r="AIW32" s="68"/>
      <c r="AIX32" s="68"/>
      <c r="AIY32" s="68"/>
      <c r="AIZ32" s="112"/>
      <c r="AJA32" s="112"/>
      <c r="AJB32" s="112"/>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374"/>
      <c r="AKX32" s="374"/>
      <c r="AKY32" s="374"/>
      <c r="AKZ32" s="374"/>
      <c r="ALA32" s="374"/>
      <c r="ALB32" s="374"/>
      <c r="ALC32" s="68"/>
      <c r="ALD32" s="68"/>
      <c r="ALE32" s="68"/>
      <c r="ALF32" s="68"/>
      <c r="ALG32" s="68"/>
      <c r="ALH32" s="112"/>
      <c r="ALI32" s="112"/>
      <c r="ALJ32" s="112"/>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374"/>
      <c r="ANF32" s="374"/>
      <c r="ANG32" s="374"/>
      <c r="ANH32" s="374"/>
      <c r="ANI32" s="374"/>
      <c r="ANJ32" s="374"/>
      <c r="ANK32" s="68"/>
      <c r="ANL32" s="68"/>
      <c r="ANM32" s="68"/>
      <c r="ANN32" s="68"/>
      <c r="ANO32" s="68"/>
      <c r="ANP32" s="112"/>
      <c r="ANQ32" s="112"/>
      <c r="ANR32" s="112"/>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374"/>
      <c r="APN32" s="374"/>
      <c r="APO32" s="374"/>
      <c r="APP32" s="374"/>
      <c r="APQ32" s="374"/>
      <c r="APR32" s="374"/>
      <c r="APS32" s="68"/>
      <c r="APT32" s="68"/>
      <c r="APU32" s="68"/>
      <c r="APV32" s="68"/>
      <c r="APW32" s="68"/>
      <c r="APX32" s="112"/>
      <c r="APY32" s="112"/>
      <c r="APZ32" s="112"/>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374"/>
      <c r="ARV32" s="374"/>
      <c r="ARW32" s="374"/>
      <c r="ARX32" s="374"/>
      <c r="ARY32" s="374"/>
      <c r="ARZ32" s="374"/>
      <c r="ASA32" s="68"/>
      <c r="ASB32" s="68"/>
      <c r="ASC32" s="68"/>
      <c r="ASD32" s="68"/>
      <c r="ASE32" s="68"/>
      <c r="ASF32" s="112"/>
      <c r="ASG32" s="112"/>
      <c r="ASH32" s="112"/>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374"/>
      <c r="AUD32" s="374"/>
      <c r="AUE32" s="374"/>
      <c r="AUF32" s="374"/>
      <c r="AUG32" s="374"/>
      <c r="AUH32" s="374"/>
      <c r="AUI32" s="68"/>
      <c r="AUJ32" s="68"/>
      <c r="AUK32" s="68"/>
      <c r="AUL32" s="68"/>
      <c r="AUM32" s="68"/>
      <c r="AUN32" s="112"/>
      <c r="AUO32" s="112"/>
      <c r="AUP32" s="112"/>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374"/>
      <c r="AWL32" s="374"/>
      <c r="AWM32" s="374"/>
      <c r="AWN32" s="374"/>
      <c r="AWO32" s="374"/>
      <c r="AWP32" s="374"/>
      <c r="AWQ32" s="68"/>
      <c r="AWR32" s="68"/>
      <c r="AWS32" s="68"/>
      <c r="AWT32" s="68"/>
      <c r="AWU32" s="68"/>
      <c r="AWV32" s="112"/>
      <c r="AWW32" s="112"/>
      <c r="AWX32" s="112"/>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374"/>
      <c r="AYT32" s="374"/>
      <c r="AYU32" s="374"/>
      <c r="AYV32" s="374"/>
      <c r="AYW32" s="374"/>
      <c r="AYX32" s="374"/>
      <c r="AYY32" s="68"/>
      <c r="AYZ32" s="68"/>
      <c r="AZA32" s="68"/>
      <c r="AZB32" s="68"/>
      <c r="AZC32" s="68"/>
      <c r="AZD32" s="112"/>
      <c r="AZE32" s="112"/>
      <c r="AZF32" s="112"/>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374"/>
      <c r="BBB32" s="374"/>
      <c r="BBC32" s="374"/>
      <c r="BBD32" s="374"/>
      <c r="BBE32" s="374"/>
      <c r="BBF32" s="374"/>
      <c r="BBG32" s="68"/>
      <c r="BBH32" s="68"/>
      <c r="BBI32" s="68"/>
      <c r="BBJ32" s="68"/>
      <c r="BBK32" s="68"/>
      <c r="BBL32" s="112"/>
      <c r="BBM32" s="112"/>
      <c r="BBN32" s="112"/>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374"/>
      <c r="BDJ32" s="374"/>
      <c r="BDK32" s="374"/>
      <c r="BDL32" s="374"/>
      <c r="BDM32" s="374"/>
      <c r="BDN32" s="374"/>
      <c r="BDO32" s="68"/>
      <c r="BDP32" s="68"/>
      <c r="BDQ32" s="68"/>
      <c r="BDR32" s="68"/>
      <c r="BDS32" s="68"/>
      <c r="BDT32" s="112"/>
      <c r="BDU32" s="112"/>
      <c r="BDV32" s="112"/>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374"/>
      <c r="BFR32" s="374"/>
      <c r="BFS32" s="374"/>
      <c r="BFT32" s="374"/>
      <c r="BFU32" s="374"/>
      <c r="BFV32" s="374"/>
      <c r="BFW32" s="68"/>
      <c r="BFX32" s="68"/>
      <c r="BFY32" s="68"/>
      <c r="BFZ32" s="68"/>
      <c r="BGA32" s="68"/>
      <c r="BGB32" s="112"/>
      <c r="BGC32" s="112"/>
      <c r="BGD32" s="112"/>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374"/>
      <c r="BHZ32" s="374"/>
      <c r="BIA32" s="374"/>
      <c r="BIB32" s="374"/>
      <c r="BIC32" s="374"/>
      <c r="BID32" s="374"/>
      <c r="BIE32" s="68"/>
      <c r="BIF32" s="68"/>
      <c r="BIG32" s="68"/>
      <c r="BIH32" s="68"/>
      <c r="BII32" s="68"/>
      <c r="BIJ32" s="112"/>
      <c r="BIK32" s="112"/>
      <c r="BIL32" s="112"/>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374"/>
      <c r="BKH32" s="374"/>
      <c r="BKI32" s="374"/>
      <c r="BKJ32" s="374"/>
      <c r="BKK32" s="374"/>
      <c r="BKL32" s="374"/>
      <c r="BKM32" s="68"/>
      <c r="BKN32" s="68"/>
      <c r="BKO32" s="68"/>
      <c r="BKP32" s="68"/>
      <c r="BKQ32" s="68"/>
      <c r="BKR32" s="112"/>
      <c r="BKS32" s="112"/>
      <c r="BKT32" s="112"/>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374"/>
      <c r="BMP32" s="374"/>
      <c r="BMQ32" s="374"/>
      <c r="BMR32" s="374"/>
      <c r="BMS32" s="374"/>
      <c r="BMT32" s="374"/>
      <c r="BMU32" s="68"/>
      <c r="BMV32" s="68"/>
      <c r="BMW32" s="68"/>
      <c r="BMX32" s="68"/>
      <c r="BMY32" s="68"/>
      <c r="BMZ32" s="112"/>
      <c r="BNA32" s="112"/>
      <c r="BNB32" s="112"/>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374"/>
      <c r="BOX32" s="374"/>
      <c r="BOY32" s="374"/>
      <c r="BOZ32" s="374"/>
      <c r="BPA32" s="374"/>
      <c r="BPB32" s="374"/>
      <c r="BPC32" s="68"/>
      <c r="BPD32" s="68"/>
      <c r="BPE32" s="68"/>
      <c r="BPF32" s="68"/>
      <c r="BPG32" s="68"/>
      <c r="BPH32" s="112"/>
      <c r="BPI32" s="112"/>
      <c r="BPJ32" s="112"/>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374"/>
      <c r="BRF32" s="374"/>
      <c r="BRG32" s="374"/>
      <c r="BRH32" s="374"/>
      <c r="BRI32" s="374"/>
      <c r="BRJ32" s="374"/>
      <c r="BRK32" s="68"/>
      <c r="BRL32" s="68"/>
      <c r="BRM32" s="68"/>
      <c r="BRN32" s="68"/>
      <c r="BRO32" s="68"/>
      <c r="BRP32" s="112"/>
      <c r="BRQ32" s="112"/>
      <c r="BRR32" s="112"/>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374"/>
      <c r="BTN32" s="374"/>
      <c r="BTO32" s="374"/>
      <c r="BTP32" s="374"/>
      <c r="BTQ32" s="374"/>
      <c r="BTR32" s="374"/>
      <c r="BTS32" s="68"/>
      <c r="BTT32" s="68"/>
      <c r="BTU32" s="68"/>
      <c r="BTV32" s="68"/>
      <c r="BTW32" s="68"/>
      <c r="BTX32" s="112"/>
      <c r="BTY32" s="112"/>
      <c r="BTZ32" s="112"/>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374"/>
      <c r="BVV32" s="374"/>
      <c r="BVW32" s="374"/>
      <c r="BVX32" s="374"/>
      <c r="BVY32" s="374"/>
      <c r="BVZ32" s="374"/>
      <c r="BWA32" s="68"/>
      <c r="BWB32" s="68"/>
      <c r="BWC32" s="68"/>
      <c r="BWD32" s="68"/>
      <c r="BWE32" s="68"/>
      <c r="BWF32" s="112"/>
      <c r="BWG32" s="112"/>
      <c r="BWH32" s="112"/>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374"/>
      <c r="BYD32" s="374"/>
      <c r="BYE32" s="374"/>
      <c r="BYF32" s="374"/>
      <c r="BYG32" s="374"/>
      <c r="BYH32" s="374"/>
      <c r="BYI32" s="68"/>
      <c r="BYJ32" s="68"/>
      <c r="BYK32" s="68"/>
      <c r="BYL32" s="68"/>
      <c r="BYM32" s="68"/>
      <c r="BYN32" s="112"/>
      <c r="BYO32" s="112"/>
      <c r="BYP32" s="112"/>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374"/>
      <c r="CAL32" s="374"/>
      <c r="CAM32" s="374"/>
      <c r="CAN32" s="374"/>
      <c r="CAO32" s="374"/>
      <c r="CAP32" s="374"/>
      <c r="CAQ32" s="68"/>
      <c r="CAR32" s="68"/>
      <c r="CAS32" s="68"/>
      <c r="CAT32" s="68"/>
      <c r="CAU32" s="68"/>
      <c r="CAV32" s="112"/>
      <c r="CAW32" s="112"/>
      <c r="CAX32" s="112"/>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374"/>
      <c r="CCT32" s="374"/>
      <c r="CCU32" s="374"/>
      <c r="CCV32" s="374"/>
      <c r="CCW32" s="374"/>
      <c r="CCX32" s="374"/>
      <c r="CCY32" s="68"/>
      <c r="CCZ32" s="68"/>
      <c r="CDA32" s="68"/>
      <c r="CDB32" s="68"/>
      <c r="CDC32" s="68"/>
      <c r="CDD32" s="112"/>
      <c r="CDE32" s="112"/>
      <c r="CDF32" s="112"/>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374"/>
      <c r="CFB32" s="374"/>
      <c r="CFC32" s="374"/>
      <c r="CFD32" s="374"/>
      <c r="CFE32" s="374"/>
      <c r="CFF32" s="374"/>
      <c r="CFG32" s="68"/>
      <c r="CFH32" s="68"/>
      <c r="CFI32" s="68"/>
      <c r="CFJ32" s="68"/>
      <c r="CFK32" s="68"/>
      <c r="CFL32" s="112"/>
      <c r="CFM32" s="112"/>
      <c r="CFN32" s="112"/>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374"/>
      <c r="CHJ32" s="374"/>
      <c r="CHK32" s="374"/>
      <c r="CHL32" s="374"/>
      <c r="CHM32" s="374"/>
      <c r="CHN32" s="374"/>
      <c r="CHO32" s="68"/>
      <c r="CHP32" s="68"/>
      <c r="CHQ32" s="68"/>
      <c r="CHR32" s="68"/>
      <c r="CHS32" s="68"/>
      <c r="CHT32" s="112"/>
      <c r="CHU32" s="112"/>
      <c r="CHV32" s="112"/>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374"/>
      <c r="CJR32" s="374"/>
      <c r="CJS32" s="374"/>
      <c r="CJT32" s="374"/>
      <c r="CJU32" s="374"/>
      <c r="CJV32" s="374"/>
      <c r="CJW32" s="68"/>
      <c r="CJX32" s="68"/>
      <c r="CJY32" s="68"/>
      <c r="CJZ32" s="68"/>
      <c r="CKA32" s="68"/>
      <c r="CKB32" s="112"/>
      <c r="CKC32" s="112"/>
      <c r="CKD32" s="112"/>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374"/>
      <c r="CLZ32" s="374"/>
      <c r="CMA32" s="374"/>
      <c r="CMB32" s="374"/>
      <c r="CMC32" s="374"/>
      <c r="CMD32" s="374"/>
      <c r="CME32" s="68"/>
      <c r="CMF32" s="68"/>
      <c r="CMG32" s="68"/>
      <c r="CMH32" s="68"/>
      <c r="CMI32" s="68"/>
      <c r="CMJ32" s="112"/>
      <c r="CMK32" s="112"/>
      <c r="CML32" s="112"/>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374"/>
      <c r="COH32" s="374"/>
      <c r="COI32" s="374"/>
      <c r="COJ32" s="374"/>
      <c r="COK32" s="374"/>
      <c r="COL32" s="374"/>
      <c r="COM32" s="68"/>
      <c r="CON32" s="68"/>
      <c r="COO32" s="68"/>
      <c r="COP32" s="68"/>
      <c r="COQ32" s="68"/>
      <c r="COR32" s="112"/>
      <c r="COS32" s="112"/>
      <c r="COT32" s="112"/>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374"/>
      <c r="CQP32" s="374"/>
      <c r="CQQ32" s="374"/>
      <c r="CQR32" s="374"/>
      <c r="CQS32" s="374"/>
      <c r="CQT32" s="374"/>
      <c r="CQU32" s="68"/>
      <c r="CQV32" s="68"/>
      <c r="CQW32" s="68"/>
      <c r="CQX32" s="68"/>
      <c r="CQY32" s="68"/>
      <c r="CQZ32" s="112"/>
      <c r="CRA32" s="112"/>
      <c r="CRB32" s="112"/>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374"/>
      <c r="CSX32" s="374"/>
      <c r="CSY32" s="374"/>
      <c r="CSZ32" s="374"/>
      <c r="CTA32" s="374"/>
      <c r="CTB32" s="374"/>
      <c r="CTC32" s="68"/>
      <c r="CTD32" s="68"/>
      <c r="CTE32" s="68"/>
      <c r="CTF32" s="68"/>
      <c r="CTG32" s="68"/>
      <c r="CTH32" s="112"/>
      <c r="CTI32" s="112"/>
      <c r="CTJ32" s="112"/>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374"/>
      <c r="CVF32" s="374"/>
      <c r="CVG32" s="374"/>
      <c r="CVH32" s="374"/>
      <c r="CVI32" s="374"/>
      <c r="CVJ32" s="374"/>
      <c r="CVK32" s="68"/>
      <c r="CVL32" s="68"/>
      <c r="CVM32" s="68"/>
      <c r="CVN32" s="68"/>
      <c r="CVO32" s="68"/>
      <c r="CVP32" s="112"/>
      <c r="CVQ32" s="112"/>
      <c r="CVR32" s="112"/>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374"/>
      <c r="CXN32" s="374"/>
      <c r="CXO32" s="374"/>
      <c r="CXP32" s="374"/>
      <c r="CXQ32" s="374"/>
      <c r="CXR32" s="374"/>
      <c r="CXS32" s="68"/>
      <c r="CXT32" s="68"/>
      <c r="CXU32" s="68"/>
      <c r="CXV32" s="68"/>
      <c r="CXW32" s="68"/>
      <c r="CXX32" s="112"/>
      <c r="CXY32" s="112"/>
      <c r="CXZ32" s="112"/>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374"/>
      <c r="CZV32" s="374"/>
      <c r="CZW32" s="374"/>
      <c r="CZX32" s="374"/>
      <c r="CZY32" s="374"/>
      <c r="CZZ32" s="374"/>
      <c r="DAA32" s="68"/>
      <c r="DAB32" s="68"/>
      <c r="DAC32" s="68"/>
      <c r="DAD32" s="68"/>
      <c r="DAE32" s="68"/>
      <c r="DAF32" s="112"/>
      <c r="DAG32" s="112"/>
      <c r="DAH32" s="112"/>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374"/>
      <c r="DCD32" s="374"/>
      <c r="DCE32" s="374"/>
      <c r="DCF32" s="374"/>
      <c r="DCG32" s="374"/>
      <c r="DCH32" s="374"/>
      <c r="DCI32" s="68"/>
      <c r="DCJ32" s="68"/>
      <c r="DCK32" s="68"/>
      <c r="DCL32" s="68"/>
      <c r="DCM32" s="68"/>
      <c r="DCN32" s="112"/>
      <c r="DCO32" s="112"/>
      <c r="DCP32" s="112"/>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374"/>
      <c r="DEL32" s="374"/>
      <c r="DEM32" s="374"/>
      <c r="DEN32" s="374"/>
      <c r="DEO32" s="374"/>
      <c r="DEP32" s="374"/>
      <c r="DEQ32" s="68"/>
      <c r="DER32" s="68"/>
      <c r="DES32" s="68"/>
      <c r="DET32" s="68"/>
      <c r="DEU32" s="68"/>
      <c r="DEV32" s="112"/>
      <c r="DEW32" s="112"/>
      <c r="DEX32" s="112"/>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374"/>
      <c r="DGT32" s="374"/>
      <c r="DGU32" s="374"/>
      <c r="DGV32" s="374"/>
      <c r="DGW32" s="374"/>
      <c r="DGX32" s="374"/>
      <c r="DGY32" s="68"/>
      <c r="DGZ32" s="68"/>
      <c r="DHA32" s="68"/>
      <c r="DHB32" s="68"/>
      <c r="DHC32" s="68"/>
      <c r="DHD32" s="112"/>
      <c r="DHE32" s="112"/>
      <c r="DHF32" s="112"/>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374"/>
      <c r="DJB32" s="374"/>
      <c r="DJC32" s="374"/>
      <c r="DJD32" s="374"/>
      <c r="DJE32" s="374"/>
      <c r="DJF32" s="374"/>
      <c r="DJG32" s="68"/>
      <c r="DJH32" s="68"/>
      <c r="DJI32" s="68"/>
      <c r="DJJ32" s="68"/>
      <c r="DJK32" s="68"/>
      <c r="DJL32" s="112"/>
      <c r="DJM32" s="112"/>
      <c r="DJN32" s="112"/>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374"/>
      <c r="DLJ32" s="374"/>
      <c r="DLK32" s="374"/>
      <c r="DLL32" s="374"/>
      <c r="DLM32" s="374"/>
      <c r="DLN32" s="374"/>
      <c r="DLO32" s="68"/>
      <c r="DLP32" s="68"/>
      <c r="DLQ32" s="68"/>
      <c r="DLR32" s="68"/>
      <c r="DLS32" s="68"/>
      <c r="DLT32" s="112"/>
      <c r="DLU32" s="112"/>
      <c r="DLV32" s="112"/>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374"/>
      <c r="DNR32" s="374"/>
      <c r="DNS32" s="374"/>
      <c r="DNT32" s="374"/>
      <c r="DNU32" s="374"/>
      <c r="DNV32" s="374"/>
      <c r="DNW32" s="68"/>
      <c r="DNX32" s="68"/>
      <c r="DNY32" s="68"/>
      <c r="DNZ32" s="68"/>
      <c r="DOA32" s="68"/>
      <c r="DOB32" s="112"/>
      <c r="DOC32" s="112"/>
      <c r="DOD32" s="112"/>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374"/>
      <c r="DPZ32" s="374"/>
      <c r="DQA32" s="374"/>
      <c r="DQB32" s="374"/>
      <c r="DQC32" s="374"/>
      <c r="DQD32" s="374"/>
      <c r="DQE32" s="68"/>
      <c r="DQF32" s="68"/>
      <c r="DQG32" s="68"/>
      <c r="DQH32" s="68"/>
      <c r="DQI32" s="68"/>
      <c r="DQJ32" s="112"/>
      <c r="DQK32" s="112"/>
      <c r="DQL32" s="112"/>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374"/>
      <c r="DSH32" s="374"/>
      <c r="DSI32" s="374"/>
      <c r="DSJ32" s="374"/>
      <c r="DSK32" s="374"/>
      <c r="DSL32" s="374"/>
      <c r="DSM32" s="68"/>
      <c r="DSN32" s="68"/>
      <c r="DSO32" s="68"/>
      <c r="DSP32" s="68"/>
      <c r="DSQ32" s="68"/>
      <c r="DSR32" s="112"/>
      <c r="DSS32" s="112"/>
      <c r="DST32" s="112"/>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374"/>
      <c r="DUP32" s="374"/>
      <c r="DUQ32" s="374"/>
      <c r="DUR32" s="374"/>
      <c r="DUS32" s="374"/>
      <c r="DUT32" s="374"/>
      <c r="DUU32" s="68"/>
      <c r="DUV32" s="68"/>
      <c r="DUW32" s="68"/>
      <c r="DUX32" s="68"/>
      <c r="DUY32" s="68"/>
      <c r="DUZ32" s="112"/>
      <c r="DVA32" s="112"/>
      <c r="DVB32" s="112"/>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374"/>
      <c r="DWX32" s="374"/>
      <c r="DWY32" s="374"/>
      <c r="DWZ32" s="374"/>
      <c r="DXA32" s="374"/>
      <c r="DXB32" s="374"/>
      <c r="DXC32" s="68"/>
      <c r="DXD32" s="68"/>
      <c r="DXE32" s="68"/>
      <c r="DXF32" s="68"/>
      <c r="DXG32" s="68"/>
      <c r="DXH32" s="112"/>
      <c r="DXI32" s="112"/>
      <c r="DXJ32" s="112"/>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374"/>
      <c r="DZF32" s="374"/>
      <c r="DZG32" s="374"/>
      <c r="DZH32" s="374"/>
      <c r="DZI32" s="374"/>
      <c r="DZJ32" s="374"/>
      <c r="DZK32" s="68"/>
      <c r="DZL32" s="68"/>
      <c r="DZM32" s="68"/>
      <c r="DZN32" s="68"/>
      <c r="DZO32" s="68"/>
      <c r="DZP32" s="112"/>
      <c r="DZQ32" s="112"/>
      <c r="DZR32" s="112"/>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374"/>
      <c r="EBN32" s="374"/>
      <c r="EBO32" s="374"/>
      <c r="EBP32" s="374"/>
      <c r="EBQ32" s="374"/>
      <c r="EBR32" s="374"/>
      <c r="EBS32" s="68"/>
      <c r="EBT32" s="68"/>
      <c r="EBU32" s="68"/>
      <c r="EBV32" s="68"/>
      <c r="EBW32" s="68"/>
      <c r="EBX32" s="112"/>
      <c r="EBY32" s="112"/>
      <c r="EBZ32" s="112"/>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374"/>
      <c r="EDV32" s="374"/>
      <c r="EDW32" s="374"/>
      <c r="EDX32" s="374"/>
      <c r="EDY32" s="374"/>
      <c r="EDZ32" s="374"/>
      <c r="EEA32" s="68"/>
      <c r="EEB32" s="68"/>
      <c r="EEC32" s="68"/>
      <c r="EED32" s="68"/>
      <c r="EEE32" s="68"/>
      <c r="EEF32" s="112"/>
      <c r="EEG32" s="112"/>
      <c r="EEH32" s="112"/>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374"/>
      <c r="EGD32" s="374"/>
      <c r="EGE32" s="374"/>
      <c r="EGF32" s="374"/>
      <c r="EGG32" s="374"/>
      <c r="EGH32" s="374"/>
      <c r="EGI32" s="68"/>
      <c r="EGJ32" s="68"/>
      <c r="EGK32" s="68"/>
      <c r="EGL32" s="68"/>
      <c r="EGM32" s="68"/>
      <c r="EGN32" s="112"/>
      <c r="EGO32" s="112"/>
      <c r="EGP32" s="112"/>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374"/>
      <c r="EIL32" s="374"/>
      <c r="EIM32" s="374"/>
      <c r="EIN32" s="374"/>
      <c r="EIO32" s="374"/>
      <c r="EIP32" s="374"/>
      <c r="EIQ32" s="68"/>
      <c r="EIR32" s="68"/>
      <c r="EIS32" s="68"/>
      <c r="EIT32" s="68"/>
      <c r="EIU32" s="68"/>
      <c r="EIV32" s="112"/>
      <c r="EIW32" s="112"/>
      <c r="EIX32" s="112"/>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374"/>
      <c r="EKT32" s="374"/>
      <c r="EKU32" s="374"/>
      <c r="EKV32" s="374"/>
      <c r="EKW32" s="374"/>
      <c r="EKX32" s="374"/>
      <c r="EKY32" s="68"/>
      <c r="EKZ32" s="68"/>
      <c r="ELA32" s="68"/>
      <c r="ELB32" s="68"/>
      <c r="ELC32" s="68"/>
      <c r="ELD32" s="112"/>
      <c r="ELE32" s="112"/>
      <c r="ELF32" s="112"/>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374"/>
      <c r="ENB32" s="374"/>
      <c r="ENC32" s="374"/>
      <c r="END32" s="374"/>
      <c r="ENE32" s="374"/>
      <c r="ENF32" s="374"/>
      <c r="ENG32" s="68"/>
      <c r="ENH32" s="68"/>
      <c r="ENI32" s="68"/>
      <c r="ENJ32" s="68"/>
      <c r="ENK32" s="68"/>
      <c r="ENL32" s="112"/>
      <c r="ENM32" s="112"/>
      <c r="ENN32" s="112"/>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374"/>
      <c r="EPJ32" s="374"/>
      <c r="EPK32" s="374"/>
      <c r="EPL32" s="374"/>
      <c r="EPM32" s="374"/>
      <c r="EPN32" s="374"/>
      <c r="EPO32" s="68"/>
      <c r="EPP32" s="68"/>
      <c r="EPQ32" s="68"/>
      <c r="EPR32" s="68"/>
      <c r="EPS32" s="68"/>
      <c r="EPT32" s="112"/>
      <c r="EPU32" s="112"/>
      <c r="EPV32" s="112"/>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374"/>
      <c r="ERR32" s="374"/>
      <c r="ERS32" s="374"/>
      <c r="ERT32" s="374"/>
      <c r="ERU32" s="374"/>
      <c r="ERV32" s="374"/>
      <c r="ERW32" s="68"/>
      <c r="ERX32" s="68"/>
      <c r="ERY32" s="68"/>
      <c r="ERZ32" s="68"/>
      <c r="ESA32" s="68"/>
      <c r="ESB32" s="112"/>
      <c r="ESC32" s="112"/>
      <c r="ESD32" s="112"/>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374"/>
      <c r="ETZ32" s="374"/>
      <c r="EUA32" s="374"/>
      <c r="EUB32" s="374"/>
      <c r="EUC32" s="374"/>
      <c r="EUD32" s="374"/>
      <c r="EUE32" s="68"/>
      <c r="EUF32" s="68"/>
      <c r="EUG32" s="68"/>
      <c r="EUH32" s="68"/>
      <c r="EUI32" s="68"/>
      <c r="EUJ32" s="112"/>
      <c r="EUK32" s="112"/>
      <c r="EUL32" s="112"/>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374"/>
      <c r="EWH32" s="374"/>
      <c r="EWI32" s="374"/>
      <c r="EWJ32" s="374"/>
      <c r="EWK32" s="374"/>
      <c r="EWL32" s="374"/>
      <c r="EWM32" s="68"/>
      <c r="EWN32" s="68"/>
      <c r="EWO32" s="68"/>
      <c r="EWP32" s="68"/>
      <c r="EWQ32" s="68"/>
      <c r="EWR32" s="112"/>
      <c r="EWS32" s="112"/>
      <c r="EWT32" s="112"/>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374"/>
      <c r="EYP32" s="374"/>
      <c r="EYQ32" s="374"/>
      <c r="EYR32" s="374"/>
      <c r="EYS32" s="374"/>
      <c r="EYT32" s="374"/>
      <c r="EYU32" s="68"/>
      <c r="EYV32" s="68"/>
      <c r="EYW32" s="68"/>
      <c r="EYX32" s="68"/>
      <c r="EYY32" s="68"/>
      <c r="EYZ32" s="112"/>
      <c r="EZA32" s="112"/>
      <c r="EZB32" s="112"/>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374"/>
      <c r="FAX32" s="374"/>
      <c r="FAY32" s="374"/>
      <c r="FAZ32" s="374"/>
      <c r="FBA32" s="374"/>
      <c r="FBB32" s="374"/>
      <c r="FBC32" s="68"/>
      <c r="FBD32" s="68"/>
      <c r="FBE32" s="68"/>
      <c r="FBF32" s="68"/>
      <c r="FBG32" s="68"/>
      <c r="FBH32" s="112"/>
      <c r="FBI32" s="112"/>
      <c r="FBJ32" s="112"/>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374"/>
      <c r="FDF32" s="374"/>
      <c r="FDG32" s="374"/>
      <c r="FDH32" s="374"/>
      <c r="FDI32" s="374"/>
      <c r="FDJ32" s="374"/>
      <c r="FDK32" s="68"/>
      <c r="FDL32" s="68"/>
      <c r="FDM32" s="68"/>
      <c r="FDN32" s="68"/>
      <c r="FDO32" s="68"/>
      <c r="FDP32" s="112"/>
      <c r="FDQ32" s="112"/>
      <c r="FDR32" s="112"/>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374"/>
      <c r="FFN32" s="374"/>
      <c r="FFO32" s="374"/>
      <c r="FFP32" s="374"/>
      <c r="FFQ32" s="374"/>
      <c r="FFR32" s="374"/>
      <c r="FFS32" s="68"/>
      <c r="FFT32" s="68"/>
      <c r="FFU32" s="68"/>
      <c r="FFV32" s="68"/>
      <c r="FFW32" s="68"/>
      <c r="FFX32" s="112"/>
      <c r="FFY32" s="112"/>
      <c r="FFZ32" s="112"/>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374"/>
      <c r="FHV32" s="374"/>
      <c r="FHW32" s="374"/>
      <c r="FHX32" s="374"/>
      <c r="FHY32" s="374"/>
      <c r="FHZ32" s="374"/>
      <c r="FIA32" s="68"/>
      <c r="FIB32" s="68"/>
      <c r="FIC32" s="68"/>
      <c r="FID32" s="68"/>
      <c r="FIE32" s="68"/>
      <c r="FIF32" s="112"/>
      <c r="FIG32" s="112"/>
      <c r="FIH32" s="112"/>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374"/>
      <c r="FKD32" s="374"/>
      <c r="FKE32" s="374"/>
      <c r="FKF32" s="374"/>
      <c r="FKG32" s="374"/>
      <c r="FKH32" s="374"/>
      <c r="FKI32" s="68"/>
      <c r="FKJ32" s="68"/>
      <c r="FKK32" s="68"/>
      <c r="FKL32" s="68"/>
      <c r="FKM32" s="68"/>
      <c r="FKN32" s="112"/>
      <c r="FKO32" s="112"/>
      <c r="FKP32" s="112"/>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374"/>
      <c r="FML32" s="374"/>
      <c r="FMM32" s="374"/>
      <c r="FMN32" s="374"/>
      <c r="FMO32" s="374"/>
      <c r="FMP32" s="374"/>
      <c r="FMQ32" s="68"/>
      <c r="FMR32" s="68"/>
      <c r="FMS32" s="68"/>
      <c r="FMT32" s="68"/>
      <c r="FMU32" s="68"/>
      <c r="FMV32" s="112"/>
      <c r="FMW32" s="112"/>
      <c r="FMX32" s="112"/>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374"/>
      <c r="FOT32" s="374"/>
      <c r="FOU32" s="374"/>
      <c r="FOV32" s="374"/>
      <c r="FOW32" s="374"/>
      <c r="FOX32" s="374"/>
      <c r="FOY32" s="68"/>
      <c r="FOZ32" s="68"/>
      <c r="FPA32" s="68"/>
      <c r="FPB32" s="68"/>
      <c r="FPC32" s="68"/>
      <c r="FPD32" s="112"/>
      <c r="FPE32" s="112"/>
      <c r="FPF32" s="112"/>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374"/>
      <c r="FRB32" s="374"/>
      <c r="FRC32" s="374"/>
      <c r="FRD32" s="374"/>
      <c r="FRE32" s="374"/>
      <c r="FRF32" s="374"/>
      <c r="FRG32" s="68"/>
      <c r="FRH32" s="68"/>
      <c r="FRI32" s="68"/>
      <c r="FRJ32" s="68"/>
      <c r="FRK32" s="68"/>
      <c r="FRL32" s="112"/>
      <c r="FRM32" s="112"/>
      <c r="FRN32" s="112"/>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374"/>
      <c r="FTJ32" s="374"/>
      <c r="FTK32" s="374"/>
      <c r="FTL32" s="374"/>
      <c r="FTM32" s="374"/>
      <c r="FTN32" s="374"/>
      <c r="FTO32" s="68"/>
      <c r="FTP32" s="68"/>
      <c r="FTQ32" s="68"/>
      <c r="FTR32" s="68"/>
      <c r="FTS32" s="68"/>
      <c r="FTT32" s="112"/>
      <c r="FTU32" s="112"/>
      <c r="FTV32" s="112"/>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374"/>
      <c r="FVR32" s="374"/>
      <c r="FVS32" s="374"/>
      <c r="FVT32" s="374"/>
      <c r="FVU32" s="374"/>
      <c r="FVV32" s="374"/>
      <c r="FVW32" s="68"/>
      <c r="FVX32" s="68"/>
      <c r="FVY32" s="68"/>
      <c r="FVZ32" s="68"/>
      <c r="FWA32" s="68"/>
      <c r="FWB32" s="112"/>
      <c r="FWC32" s="112"/>
      <c r="FWD32" s="112"/>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374"/>
      <c r="FXZ32" s="374"/>
      <c r="FYA32" s="374"/>
      <c r="FYB32" s="374"/>
      <c r="FYC32" s="374"/>
      <c r="FYD32" s="374"/>
      <c r="FYE32" s="68"/>
      <c r="FYF32" s="68"/>
      <c r="FYG32" s="68"/>
      <c r="FYH32" s="68"/>
      <c r="FYI32" s="68"/>
      <c r="FYJ32" s="112"/>
      <c r="FYK32" s="112"/>
      <c r="FYL32" s="112"/>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374"/>
      <c r="GAH32" s="374"/>
      <c r="GAI32" s="374"/>
      <c r="GAJ32" s="374"/>
      <c r="GAK32" s="374"/>
      <c r="GAL32" s="374"/>
      <c r="GAM32" s="68"/>
      <c r="GAN32" s="68"/>
      <c r="GAO32" s="68"/>
      <c r="GAP32" s="68"/>
      <c r="GAQ32" s="68"/>
      <c r="GAR32" s="112"/>
      <c r="GAS32" s="112"/>
      <c r="GAT32" s="112"/>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374"/>
      <c r="GCP32" s="374"/>
      <c r="GCQ32" s="374"/>
      <c r="GCR32" s="374"/>
      <c r="GCS32" s="374"/>
      <c r="GCT32" s="374"/>
      <c r="GCU32" s="68"/>
      <c r="GCV32" s="68"/>
      <c r="GCW32" s="68"/>
      <c r="GCX32" s="68"/>
      <c r="GCY32" s="68"/>
      <c r="GCZ32" s="112"/>
      <c r="GDA32" s="112"/>
      <c r="GDB32" s="112"/>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374"/>
      <c r="GEX32" s="374"/>
      <c r="GEY32" s="374"/>
      <c r="GEZ32" s="374"/>
      <c r="GFA32" s="374"/>
      <c r="GFB32" s="374"/>
      <c r="GFC32" s="68"/>
      <c r="GFD32" s="68"/>
      <c r="GFE32" s="68"/>
      <c r="GFF32" s="68"/>
      <c r="GFG32" s="68"/>
      <c r="GFH32" s="112"/>
      <c r="GFI32" s="112"/>
      <c r="GFJ32" s="112"/>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374"/>
      <c r="GHF32" s="374"/>
      <c r="GHG32" s="374"/>
      <c r="GHH32" s="374"/>
      <c r="GHI32" s="374"/>
      <c r="GHJ32" s="374"/>
      <c r="GHK32" s="68"/>
      <c r="GHL32" s="68"/>
      <c r="GHM32" s="68"/>
      <c r="GHN32" s="68"/>
      <c r="GHO32" s="68"/>
      <c r="GHP32" s="112"/>
      <c r="GHQ32" s="112"/>
      <c r="GHR32" s="112"/>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374"/>
      <c r="GJN32" s="374"/>
      <c r="GJO32" s="374"/>
      <c r="GJP32" s="374"/>
      <c r="GJQ32" s="374"/>
      <c r="GJR32" s="374"/>
      <c r="GJS32" s="68"/>
      <c r="GJT32" s="68"/>
      <c r="GJU32" s="68"/>
      <c r="GJV32" s="68"/>
      <c r="GJW32" s="68"/>
      <c r="GJX32" s="112"/>
      <c r="GJY32" s="112"/>
      <c r="GJZ32" s="112"/>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374"/>
      <c r="GLV32" s="374"/>
      <c r="GLW32" s="374"/>
      <c r="GLX32" s="374"/>
      <c r="GLY32" s="374"/>
      <c r="GLZ32" s="374"/>
      <c r="GMA32" s="68"/>
      <c r="GMB32" s="68"/>
      <c r="GMC32" s="68"/>
      <c r="GMD32" s="68"/>
      <c r="GME32" s="68"/>
      <c r="GMF32" s="112"/>
      <c r="GMG32" s="112"/>
      <c r="GMH32" s="112"/>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374"/>
      <c r="GOD32" s="374"/>
      <c r="GOE32" s="374"/>
      <c r="GOF32" s="374"/>
      <c r="GOG32" s="374"/>
      <c r="GOH32" s="374"/>
      <c r="GOI32" s="68"/>
      <c r="GOJ32" s="68"/>
      <c r="GOK32" s="68"/>
      <c r="GOL32" s="68"/>
      <c r="GOM32" s="68"/>
      <c r="GON32" s="112"/>
      <c r="GOO32" s="112"/>
      <c r="GOP32" s="112"/>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374"/>
      <c r="GQL32" s="374"/>
      <c r="GQM32" s="374"/>
      <c r="GQN32" s="374"/>
      <c r="GQO32" s="374"/>
      <c r="GQP32" s="374"/>
      <c r="GQQ32" s="68"/>
      <c r="GQR32" s="68"/>
      <c r="GQS32" s="68"/>
      <c r="GQT32" s="68"/>
      <c r="GQU32" s="68"/>
      <c r="GQV32" s="112"/>
      <c r="GQW32" s="112"/>
      <c r="GQX32" s="112"/>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374"/>
      <c r="GST32" s="374"/>
      <c r="GSU32" s="374"/>
      <c r="GSV32" s="374"/>
      <c r="GSW32" s="374"/>
      <c r="GSX32" s="374"/>
      <c r="GSY32" s="68"/>
      <c r="GSZ32" s="68"/>
      <c r="GTA32" s="68"/>
      <c r="GTB32" s="68"/>
      <c r="GTC32" s="68"/>
      <c r="GTD32" s="112"/>
      <c r="GTE32" s="112"/>
      <c r="GTF32" s="112"/>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374"/>
      <c r="GVB32" s="374"/>
      <c r="GVC32" s="374"/>
      <c r="GVD32" s="374"/>
      <c r="GVE32" s="374"/>
      <c r="GVF32" s="374"/>
      <c r="GVG32" s="68"/>
      <c r="GVH32" s="68"/>
      <c r="GVI32" s="68"/>
      <c r="GVJ32" s="68"/>
      <c r="GVK32" s="68"/>
      <c r="GVL32" s="112"/>
      <c r="GVM32" s="112"/>
      <c r="GVN32" s="112"/>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374"/>
      <c r="GXJ32" s="374"/>
      <c r="GXK32" s="374"/>
      <c r="GXL32" s="374"/>
      <c r="GXM32" s="374"/>
      <c r="GXN32" s="374"/>
      <c r="GXO32" s="68"/>
      <c r="GXP32" s="68"/>
      <c r="GXQ32" s="68"/>
      <c r="GXR32" s="68"/>
      <c r="GXS32" s="68"/>
      <c r="GXT32" s="112"/>
      <c r="GXU32" s="112"/>
      <c r="GXV32" s="112"/>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374"/>
      <c r="GZR32" s="374"/>
      <c r="GZS32" s="374"/>
      <c r="GZT32" s="374"/>
      <c r="GZU32" s="374"/>
      <c r="GZV32" s="374"/>
      <c r="GZW32" s="68"/>
      <c r="GZX32" s="68"/>
      <c r="GZY32" s="68"/>
      <c r="GZZ32" s="68"/>
      <c r="HAA32" s="68"/>
      <c r="HAB32" s="112"/>
      <c r="HAC32" s="112"/>
      <c r="HAD32" s="112"/>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374"/>
      <c r="HBZ32" s="374"/>
      <c r="HCA32" s="374"/>
      <c r="HCB32" s="374"/>
      <c r="HCC32" s="374"/>
      <c r="HCD32" s="374"/>
      <c r="HCE32" s="68"/>
      <c r="HCF32" s="68"/>
      <c r="HCG32" s="68"/>
      <c r="HCH32" s="68"/>
      <c r="HCI32" s="68"/>
      <c r="HCJ32" s="112"/>
      <c r="HCK32" s="112"/>
      <c r="HCL32" s="112"/>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374"/>
      <c r="HEH32" s="374"/>
      <c r="HEI32" s="374"/>
      <c r="HEJ32" s="374"/>
      <c r="HEK32" s="374"/>
      <c r="HEL32" s="374"/>
      <c r="HEM32" s="68"/>
      <c r="HEN32" s="68"/>
      <c r="HEO32" s="68"/>
      <c r="HEP32" s="68"/>
      <c r="HEQ32" s="68"/>
      <c r="HER32" s="112"/>
      <c r="HES32" s="112"/>
      <c r="HET32" s="112"/>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374"/>
      <c r="HGP32" s="374"/>
      <c r="HGQ32" s="374"/>
      <c r="HGR32" s="374"/>
      <c r="HGS32" s="374"/>
      <c r="HGT32" s="374"/>
      <c r="HGU32" s="68"/>
      <c r="HGV32" s="68"/>
      <c r="HGW32" s="68"/>
      <c r="HGX32" s="68"/>
      <c r="HGY32" s="68"/>
      <c r="HGZ32" s="112"/>
      <c r="HHA32" s="112"/>
      <c r="HHB32" s="112"/>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374"/>
      <c r="HIX32" s="374"/>
      <c r="HIY32" s="374"/>
      <c r="HIZ32" s="374"/>
      <c r="HJA32" s="374"/>
      <c r="HJB32" s="374"/>
      <c r="HJC32" s="68"/>
      <c r="HJD32" s="68"/>
      <c r="HJE32" s="68"/>
      <c r="HJF32" s="68"/>
      <c r="HJG32" s="68"/>
      <c r="HJH32" s="112"/>
      <c r="HJI32" s="112"/>
      <c r="HJJ32" s="112"/>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374"/>
      <c r="HLF32" s="374"/>
      <c r="HLG32" s="374"/>
      <c r="HLH32" s="374"/>
      <c r="HLI32" s="374"/>
      <c r="HLJ32" s="374"/>
      <c r="HLK32" s="68"/>
      <c r="HLL32" s="68"/>
      <c r="HLM32" s="68"/>
      <c r="HLN32" s="68"/>
      <c r="HLO32" s="68"/>
      <c r="HLP32" s="112"/>
      <c r="HLQ32" s="112"/>
      <c r="HLR32" s="112"/>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374"/>
      <c r="HNN32" s="374"/>
      <c r="HNO32" s="374"/>
      <c r="HNP32" s="374"/>
      <c r="HNQ32" s="374"/>
      <c r="HNR32" s="374"/>
      <c r="HNS32" s="68"/>
      <c r="HNT32" s="68"/>
      <c r="HNU32" s="68"/>
      <c r="HNV32" s="68"/>
      <c r="HNW32" s="68"/>
      <c r="HNX32" s="112"/>
      <c r="HNY32" s="112"/>
      <c r="HNZ32" s="112"/>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374"/>
      <c r="HPV32" s="374"/>
      <c r="HPW32" s="374"/>
      <c r="HPX32" s="374"/>
      <c r="HPY32" s="374"/>
      <c r="HPZ32" s="374"/>
      <c r="HQA32" s="68"/>
      <c r="HQB32" s="68"/>
      <c r="HQC32" s="68"/>
      <c r="HQD32" s="68"/>
      <c r="HQE32" s="68"/>
      <c r="HQF32" s="112"/>
      <c r="HQG32" s="112"/>
      <c r="HQH32" s="112"/>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374"/>
      <c r="HSD32" s="374"/>
      <c r="HSE32" s="374"/>
      <c r="HSF32" s="374"/>
      <c r="HSG32" s="374"/>
      <c r="HSH32" s="374"/>
      <c r="HSI32" s="68"/>
      <c r="HSJ32" s="68"/>
      <c r="HSK32" s="68"/>
      <c r="HSL32" s="68"/>
      <c r="HSM32" s="68"/>
      <c r="HSN32" s="112"/>
      <c r="HSO32" s="112"/>
      <c r="HSP32" s="112"/>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374"/>
      <c r="HUL32" s="374"/>
      <c r="HUM32" s="374"/>
      <c r="HUN32" s="374"/>
      <c r="HUO32" s="374"/>
      <c r="HUP32" s="374"/>
      <c r="HUQ32" s="68"/>
      <c r="HUR32" s="68"/>
      <c r="HUS32" s="68"/>
      <c r="HUT32" s="68"/>
      <c r="HUU32" s="68"/>
      <c r="HUV32" s="112"/>
      <c r="HUW32" s="112"/>
      <c r="HUX32" s="112"/>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374"/>
      <c r="HWT32" s="374"/>
      <c r="HWU32" s="374"/>
      <c r="HWV32" s="374"/>
      <c r="HWW32" s="374"/>
      <c r="HWX32" s="374"/>
      <c r="HWY32" s="68"/>
      <c r="HWZ32" s="68"/>
      <c r="HXA32" s="68"/>
      <c r="HXB32" s="68"/>
      <c r="HXC32" s="68"/>
      <c r="HXD32" s="112"/>
      <c r="HXE32" s="112"/>
      <c r="HXF32" s="112"/>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374"/>
      <c r="HZB32" s="374"/>
      <c r="HZC32" s="374"/>
      <c r="HZD32" s="374"/>
      <c r="HZE32" s="374"/>
      <c r="HZF32" s="374"/>
      <c r="HZG32" s="68"/>
      <c r="HZH32" s="68"/>
      <c r="HZI32" s="68"/>
      <c r="HZJ32" s="68"/>
      <c r="HZK32" s="68"/>
      <c r="HZL32" s="112"/>
      <c r="HZM32" s="112"/>
      <c r="HZN32" s="112"/>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374"/>
      <c r="IBJ32" s="374"/>
      <c r="IBK32" s="374"/>
      <c r="IBL32" s="374"/>
      <c r="IBM32" s="374"/>
      <c r="IBN32" s="374"/>
      <c r="IBO32" s="68"/>
      <c r="IBP32" s="68"/>
      <c r="IBQ32" s="68"/>
      <c r="IBR32" s="68"/>
      <c r="IBS32" s="68"/>
      <c r="IBT32" s="112"/>
      <c r="IBU32" s="112"/>
      <c r="IBV32" s="112"/>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374"/>
      <c r="IDR32" s="374"/>
      <c r="IDS32" s="374"/>
      <c r="IDT32" s="374"/>
      <c r="IDU32" s="374"/>
      <c r="IDV32" s="374"/>
      <c r="IDW32" s="68"/>
      <c r="IDX32" s="68"/>
      <c r="IDY32" s="68"/>
      <c r="IDZ32" s="68"/>
      <c r="IEA32" s="68"/>
      <c r="IEB32" s="112"/>
      <c r="IEC32" s="112"/>
      <c r="IED32" s="112"/>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374"/>
      <c r="IFZ32" s="374"/>
      <c r="IGA32" s="374"/>
      <c r="IGB32" s="374"/>
      <c r="IGC32" s="374"/>
      <c r="IGD32" s="374"/>
      <c r="IGE32" s="68"/>
      <c r="IGF32" s="68"/>
      <c r="IGG32" s="68"/>
      <c r="IGH32" s="68"/>
      <c r="IGI32" s="68"/>
      <c r="IGJ32" s="112"/>
      <c r="IGK32" s="112"/>
      <c r="IGL32" s="112"/>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374"/>
      <c r="IIH32" s="374"/>
      <c r="III32" s="374"/>
      <c r="IIJ32" s="374"/>
      <c r="IIK32" s="374"/>
      <c r="IIL32" s="374"/>
      <c r="IIM32" s="68"/>
      <c r="IIN32" s="68"/>
      <c r="IIO32" s="68"/>
      <c r="IIP32" s="68"/>
      <c r="IIQ32" s="68"/>
      <c r="IIR32" s="112"/>
      <c r="IIS32" s="112"/>
      <c r="IIT32" s="112"/>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374"/>
      <c r="IKP32" s="374"/>
      <c r="IKQ32" s="374"/>
      <c r="IKR32" s="374"/>
      <c r="IKS32" s="374"/>
      <c r="IKT32" s="374"/>
      <c r="IKU32" s="68"/>
      <c r="IKV32" s="68"/>
      <c r="IKW32" s="68"/>
      <c r="IKX32" s="68"/>
      <c r="IKY32" s="68"/>
      <c r="IKZ32" s="112"/>
      <c r="ILA32" s="112"/>
      <c r="ILB32" s="112"/>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374"/>
      <c r="IMX32" s="374"/>
      <c r="IMY32" s="374"/>
      <c r="IMZ32" s="374"/>
      <c r="INA32" s="374"/>
      <c r="INB32" s="374"/>
      <c r="INC32" s="68"/>
      <c r="IND32" s="68"/>
      <c r="INE32" s="68"/>
      <c r="INF32" s="68"/>
      <c r="ING32" s="68"/>
      <c r="INH32" s="112"/>
      <c r="INI32" s="112"/>
      <c r="INJ32" s="112"/>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374"/>
      <c r="IPF32" s="374"/>
      <c r="IPG32" s="374"/>
      <c r="IPH32" s="374"/>
      <c r="IPI32" s="374"/>
      <c r="IPJ32" s="374"/>
      <c r="IPK32" s="68"/>
      <c r="IPL32" s="68"/>
      <c r="IPM32" s="68"/>
      <c r="IPN32" s="68"/>
      <c r="IPO32" s="68"/>
      <c r="IPP32" s="112"/>
      <c r="IPQ32" s="112"/>
      <c r="IPR32" s="112"/>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374"/>
      <c r="IRN32" s="374"/>
      <c r="IRO32" s="374"/>
      <c r="IRP32" s="374"/>
      <c r="IRQ32" s="374"/>
      <c r="IRR32" s="374"/>
      <c r="IRS32" s="68"/>
      <c r="IRT32" s="68"/>
      <c r="IRU32" s="68"/>
      <c r="IRV32" s="68"/>
      <c r="IRW32" s="68"/>
      <c r="IRX32" s="112"/>
      <c r="IRY32" s="112"/>
      <c r="IRZ32" s="112"/>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374"/>
      <c r="ITV32" s="374"/>
      <c r="ITW32" s="374"/>
      <c r="ITX32" s="374"/>
      <c r="ITY32" s="374"/>
      <c r="ITZ32" s="374"/>
      <c r="IUA32" s="68"/>
      <c r="IUB32" s="68"/>
      <c r="IUC32" s="68"/>
      <c r="IUD32" s="68"/>
      <c r="IUE32" s="68"/>
      <c r="IUF32" s="112"/>
      <c r="IUG32" s="112"/>
      <c r="IUH32" s="112"/>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374"/>
      <c r="IWD32" s="374"/>
      <c r="IWE32" s="374"/>
      <c r="IWF32" s="374"/>
      <c r="IWG32" s="374"/>
      <c r="IWH32" s="374"/>
      <c r="IWI32" s="68"/>
      <c r="IWJ32" s="68"/>
      <c r="IWK32" s="68"/>
      <c r="IWL32" s="68"/>
      <c r="IWM32" s="68"/>
      <c r="IWN32" s="112"/>
      <c r="IWO32" s="112"/>
      <c r="IWP32" s="112"/>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374"/>
      <c r="IYL32" s="374"/>
      <c r="IYM32" s="374"/>
      <c r="IYN32" s="374"/>
      <c r="IYO32" s="374"/>
      <c r="IYP32" s="374"/>
      <c r="IYQ32" s="68"/>
      <c r="IYR32" s="68"/>
      <c r="IYS32" s="68"/>
      <c r="IYT32" s="68"/>
      <c r="IYU32" s="68"/>
      <c r="IYV32" s="112"/>
      <c r="IYW32" s="112"/>
      <c r="IYX32" s="112"/>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374"/>
      <c r="JAT32" s="374"/>
      <c r="JAU32" s="374"/>
      <c r="JAV32" s="374"/>
      <c r="JAW32" s="374"/>
      <c r="JAX32" s="374"/>
      <c r="JAY32" s="68"/>
      <c r="JAZ32" s="68"/>
      <c r="JBA32" s="68"/>
      <c r="JBB32" s="68"/>
      <c r="JBC32" s="68"/>
      <c r="JBD32" s="112"/>
      <c r="JBE32" s="112"/>
      <c r="JBF32" s="112"/>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374"/>
      <c r="JDB32" s="374"/>
      <c r="JDC32" s="374"/>
      <c r="JDD32" s="374"/>
      <c r="JDE32" s="374"/>
      <c r="JDF32" s="374"/>
      <c r="JDG32" s="68"/>
      <c r="JDH32" s="68"/>
      <c r="JDI32" s="68"/>
      <c r="JDJ32" s="68"/>
      <c r="JDK32" s="68"/>
      <c r="JDL32" s="112"/>
      <c r="JDM32" s="112"/>
      <c r="JDN32" s="112"/>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374"/>
      <c r="JFJ32" s="374"/>
      <c r="JFK32" s="374"/>
      <c r="JFL32" s="374"/>
      <c r="JFM32" s="374"/>
      <c r="JFN32" s="374"/>
      <c r="JFO32" s="68"/>
      <c r="JFP32" s="68"/>
      <c r="JFQ32" s="68"/>
      <c r="JFR32" s="68"/>
      <c r="JFS32" s="68"/>
      <c r="JFT32" s="112"/>
      <c r="JFU32" s="112"/>
      <c r="JFV32" s="112"/>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374"/>
      <c r="JHR32" s="374"/>
      <c r="JHS32" s="374"/>
      <c r="JHT32" s="374"/>
      <c r="JHU32" s="374"/>
      <c r="JHV32" s="374"/>
      <c r="JHW32" s="68"/>
      <c r="JHX32" s="68"/>
      <c r="JHY32" s="68"/>
      <c r="JHZ32" s="68"/>
      <c r="JIA32" s="68"/>
      <c r="JIB32" s="112"/>
      <c r="JIC32" s="112"/>
      <c r="JID32" s="112"/>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374"/>
      <c r="JJZ32" s="374"/>
      <c r="JKA32" s="374"/>
      <c r="JKB32" s="374"/>
      <c r="JKC32" s="374"/>
      <c r="JKD32" s="374"/>
      <c r="JKE32" s="68"/>
      <c r="JKF32" s="68"/>
      <c r="JKG32" s="68"/>
      <c r="JKH32" s="68"/>
      <c r="JKI32" s="68"/>
      <c r="JKJ32" s="112"/>
      <c r="JKK32" s="112"/>
      <c r="JKL32" s="112"/>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374"/>
      <c r="JMH32" s="374"/>
      <c r="JMI32" s="374"/>
      <c r="JMJ32" s="374"/>
      <c r="JMK32" s="374"/>
      <c r="JML32" s="374"/>
      <c r="JMM32" s="68"/>
      <c r="JMN32" s="68"/>
      <c r="JMO32" s="68"/>
      <c r="JMP32" s="68"/>
      <c r="JMQ32" s="68"/>
      <c r="JMR32" s="112"/>
      <c r="JMS32" s="112"/>
      <c r="JMT32" s="112"/>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374"/>
      <c r="JOP32" s="374"/>
      <c r="JOQ32" s="374"/>
      <c r="JOR32" s="374"/>
      <c r="JOS32" s="374"/>
      <c r="JOT32" s="374"/>
      <c r="JOU32" s="68"/>
      <c r="JOV32" s="68"/>
      <c r="JOW32" s="68"/>
      <c r="JOX32" s="68"/>
      <c r="JOY32" s="68"/>
      <c r="JOZ32" s="112"/>
      <c r="JPA32" s="112"/>
      <c r="JPB32" s="112"/>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374"/>
      <c r="JQX32" s="374"/>
      <c r="JQY32" s="374"/>
      <c r="JQZ32" s="374"/>
      <c r="JRA32" s="374"/>
      <c r="JRB32" s="374"/>
      <c r="JRC32" s="68"/>
      <c r="JRD32" s="68"/>
      <c r="JRE32" s="68"/>
      <c r="JRF32" s="68"/>
      <c r="JRG32" s="68"/>
      <c r="JRH32" s="112"/>
      <c r="JRI32" s="112"/>
      <c r="JRJ32" s="112"/>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374"/>
      <c r="JTF32" s="374"/>
      <c r="JTG32" s="374"/>
      <c r="JTH32" s="374"/>
      <c r="JTI32" s="374"/>
      <c r="JTJ32" s="374"/>
      <c r="JTK32" s="68"/>
      <c r="JTL32" s="68"/>
      <c r="JTM32" s="68"/>
      <c r="JTN32" s="68"/>
      <c r="JTO32" s="68"/>
      <c r="JTP32" s="112"/>
      <c r="JTQ32" s="112"/>
      <c r="JTR32" s="112"/>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374"/>
      <c r="JVN32" s="374"/>
      <c r="JVO32" s="374"/>
      <c r="JVP32" s="374"/>
      <c r="JVQ32" s="374"/>
      <c r="JVR32" s="374"/>
      <c r="JVS32" s="68"/>
      <c r="JVT32" s="68"/>
      <c r="JVU32" s="68"/>
      <c r="JVV32" s="68"/>
      <c r="JVW32" s="68"/>
      <c r="JVX32" s="112"/>
      <c r="JVY32" s="112"/>
      <c r="JVZ32" s="112"/>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374"/>
      <c r="JXV32" s="374"/>
      <c r="JXW32" s="374"/>
      <c r="JXX32" s="374"/>
      <c r="JXY32" s="374"/>
      <c r="JXZ32" s="374"/>
      <c r="JYA32" s="68"/>
      <c r="JYB32" s="68"/>
      <c r="JYC32" s="68"/>
      <c r="JYD32" s="68"/>
      <c r="JYE32" s="68"/>
      <c r="JYF32" s="112"/>
      <c r="JYG32" s="112"/>
      <c r="JYH32" s="112"/>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374"/>
      <c r="KAD32" s="374"/>
      <c r="KAE32" s="374"/>
      <c r="KAF32" s="374"/>
      <c r="KAG32" s="374"/>
      <c r="KAH32" s="374"/>
      <c r="KAI32" s="68"/>
      <c r="KAJ32" s="68"/>
      <c r="KAK32" s="68"/>
      <c r="KAL32" s="68"/>
      <c r="KAM32" s="68"/>
      <c r="KAN32" s="112"/>
      <c r="KAO32" s="112"/>
      <c r="KAP32" s="112"/>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374"/>
      <c r="KCL32" s="374"/>
      <c r="KCM32" s="374"/>
      <c r="KCN32" s="374"/>
      <c r="KCO32" s="374"/>
      <c r="KCP32" s="374"/>
      <c r="KCQ32" s="68"/>
      <c r="KCR32" s="68"/>
      <c r="KCS32" s="68"/>
      <c r="KCT32" s="68"/>
      <c r="KCU32" s="68"/>
      <c r="KCV32" s="112"/>
      <c r="KCW32" s="112"/>
      <c r="KCX32" s="112"/>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374"/>
      <c r="KET32" s="374"/>
      <c r="KEU32" s="374"/>
      <c r="KEV32" s="374"/>
      <c r="KEW32" s="374"/>
      <c r="KEX32" s="374"/>
      <c r="KEY32" s="68"/>
      <c r="KEZ32" s="68"/>
      <c r="KFA32" s="68"/>
      <c r="KFB32" s="68"/>
      <c r="KFC32" s="68"/>
      <c r="KFD32" s="112"/>
      <c r="KFE32" s="112"/>
      <c r="KFF32" s="112"/>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374"/>
      <c r="KHB32" s="374"/>
      <c r="KHC32" s="374"/>
      <c r="KHD32" s="374"/>
      <c r="KHE32" s="374"/>
      <c r="KHF32" s="374"/>
      <c r="KHG32" s="68"/>
      <c r="KHH32" s="68"/>
      <c r="KHI32" s="68"/>
      <c r="KHJ32" s="68"/>
      <c r="KHK32" s="68"/>
      <c r="KHL32" s="112"/>
      <c r="KHM32" s="112"/>
      <c r="KHN32" s="112"/>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374"/>
      <c r="KJJ32" s="374"/>
      <c r="KJK32" s="374"/>
      <c r="KJL32" s="374"/>
      <c r="KJM32" s="374"/>
      <c r="KJN32" s="374"/>
      <c r="KJO32" s="68"/>
      <c r="KJP32" s="68"/>
      <c r="KJQ32" s="68"/>
      <c r="KJR32" s="68"/>
      <c r="KJS32" s="68"/>
      <c r="KJT32" s="112"/>
      <c r="KJU32" s="112"/>
      <c r="KJV32" s="112"/>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374"/>
      <c r="KLR32" s="374"/>
      <c r="KLS32" s="374"/>
      <c r="KLT32" s="374"/>
      <c r="KLU32" s="374"/>
      <c r="KLV32" s="374"/>
      <c r="KLW32" s="68"/>
      <c r="KLX32" s="68"/>
      <c r="KLY32" s="68"/>
      <c r="KLZ32" s="68"/>
      <c r="KMA32" s="68"/>
      <c r="KMB32" s="112"/>
      <c r="KMC32" s="112"/>
      <c r="KMD32" s="112"/>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374"/>
      <c r="KNZ32" s="374"/>
      <c r="KOA32" s="374"/>
      <c r="KOB32" s="374"/>
      <c r="KOC32" s="374"/>
      <c r="KOD32" s="374"/>
      <c r="KOE32" s="68"/>
      <c r="KOF32" s="68"/>
      <c r="KOG32" s="68"/>
      <c r="KOH32" s="68"/>
      <c r="KOI32" s="68"/>
      <c r="KOJ32" s="112"/>
      <c r="KOK32" s="112"/>
      <c r="KOL32" s="112"/>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374"/>
      <c r="KQH32" s="374"/>
      <c r="KQI32" s="374"/>
      <c r="KQJ32" s="374"/>
      <c r="KQK32" s="374"/>
      <c r="KQL32" s="374"/>
      <c r="KQM32" s="68"/>
      <c r="KQN32" s="68"/>
      <c r="KQO32" s="68"/>
      <c r="KQP32" s="68"/>
      <c r="KQQ32" s="68"/>
      <c r="KQR32" s="112"/>
      <c r="KQS32" s="112"/>
      <c r="KQT32" s="112"/>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374"/>
      <c r="KSP32" s="374"/>
      <c r="KSQ32" s="374"/>
      <c r="KSR32" s="374"/>
      <c r="KSS32" s="374"/>
      <c r="KST32" s="374"/>
      <c r="KSU32" s="68"/>
      <c r="KSV32" s="68"/>
      <c r="KSW32" s="68"/>
      <c r="KSX32" s="68"/>
      <c r="KSY32" s="68"/>
      <c r="KSZ32" s="112"/>
      <c r="KTA32" s="112"/>
      <c r="KTB32" s="112"/>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374"/>
      <c r="KUX32" s="374"/>
      <c r="KUY32" s="374"/>
      <c r="KUZ32" s="374"/>
      <c r="KVA32" s="374"/>
      <c r="KVB32" s="374"/>
      <c r="KVC32" s="68"/>
      <c r="KVD32" s="68"/>
      <c r="KVE32" s="68"/>
      <c r="KVF32" s="68"/>
      <c r="KVG32" s="68"/>
      <c r="KVH32" s="112"/>
      <c r="KVI32" s="112"/>
      <c r="KVJ32" s="112"/>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374"/>
      <c r="KXF32" s="374"/>
      <c r="KXG32" s="374"/>
      <c r="KXH32" s="374"/>
      <c r="KXI32" s="374"/>
      <c r="KXJ32" s="374"/>
      <c r="KXK32" s="68"/>
      <c r="KXL32" s="68"/>
      <c r="KXM32" s="68"/>
      <c r="KXN32" s="68"/>
      <c r="KXO32" s="68"/>
      <c r="KXP32" s="112"/>
      <c r="KXQ32" s="112"/>
      <c r="KXR32" s="112"/>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374"/>
      <c r="KZN32" s="374"/>
      <c r="KZO32" s="374"/>
      <c r="KZP32" s="374"/>
      <c r="KZQ32" s="374"/>
      <c r="KZR32" s="374"/>
      <c r="KZS32" s="68"/>
      <c r="KZT32" s="68"/>
      <c r="KZU32" s="68"/>
      <c r="KZV32" s="68"/>
      <c r="KZW32" s="68"/>
      <c r="KZX32" s="112"/>
      <c r="KZY32" s="112"/>
      <c r="KZZ32" s="112"/>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374"/>
      <c r="LBV32" s="374"/>
      <c r="LBW32" s="374"/>
      <c r="LBX32" s="374"/>
      <c r="LBY32" s="374"/>
      <c r="LBZ32" s="374"/>
      <c r="LCA32" s="68"/>
      <c r="LCB32" s="68"/>
      <c r="LCC32" s="68"/>
      <c r="LCD32" s="68"/>
      <c r="LCE32" s="68"/>
      <c r="LCF32" s="112"/>
      <c r="LCG32" s="112"/>
      <c r="LCH32" s="112"/>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374"/>
      <c r="LED32" s="374"/>
      <c r="LEE32" s="374"/>
      <c r="LEF32" s="374"/>
      <c r="LEG32" s="374"/>
      <c r="LEH32" s="374"/>
      <c r="LEI32" s="68"/>
      <c r="LEJ32" s="68"/>
      <c r="LEK32" s="68"/>
      <c r="LEL32" s="68"/>
      <c r="LEM32" s="68"/>
      <c r="LEN32" s="112"/>
      <c r="LEO32" s="112"/>
      <c r="LEP32" s="112"/>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374"/>
      <c r="LGL32" s="374"/>
      <c r="LGM32" s="374"/>
      <c r="LGN32" s="374"/>
      <c r="LGO32" s="374"/>
      <c r="LGP32" s="374"/>
      <c r="LGQ32" s="68"/>
      <c r="LGR32" s="68"/>
      <c r="LGS32" s="68"/>
      <c r="LGT32" s="68"/>
      <c r="LGU32" s="68"/>
      <c r="LGV32" s="112"/>
      <c r="LGW32" s="112"/>
      <c r="LGX32" s="112"/>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374"/>
      <c r="LIT32" s="374"/>
      <c r="LIU32" s="374"/>
      <c r="LIV32" s="374"/>
      <c r="LIW32" s="374"/>
      <c r="LIX32" s="374"/>
      <c r="LIY32" s="68"/>
      <c r="LIZ32" s="68"/>
      <c r="LJA32" s="68"/>
      <c r="LJB32" s="68"/>
      <c r="LJC32" s="68"/>
      <c r="LJD32" s="112"/>
      <c r="LJE32" s="112"/>
      <c r="LJF32" s="112"/>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374"/>
      <c r="LLB32" s="374"/>
      <c r="LLC32" s="374"/>
      <c r="LLD32" s="374"/>
      <c r="LLE32" s="374"/>
      <c r="LLF32" s="374"/>
      <c r="LLG32" s="68"/>
      <c r="LLH32" s="68"/>
      <c r="LLI32" s="68"/>
      <c r="LLJ32" s="68"/>
      <c r="LLK32" s="68"/>
      <c r="LLL32" s="112"/>
      <c r="LLM32" s="112"/>
      <c r="LLN32" s="112"/>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374"/>
      <c r="LNJ32" s="374"/>
      <c r="LNK32" s="374"/>
      <c r="LNL32" s="374"/>
      <c r="LNM32" s="374"/>
      <c r="LNN32" s="374"/>
      <c r="LNO32" s="68"/>
      <c r="LNP32" s="68"/>
      <c r="LNQ32" s="68"/>
      <c r="LNR32" s="68"/>
      <c r="LNS32" s="68"/>
      <c r="LNT32" s="112"/>
      <c r="LNU32" s="112"/>
      <c r="LNV32" s="112"/>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374"/>
      <c r="LPR32" s="374"/>
      <c r="LPS32" s="374"/>
      <c r="LPT32" s="374"/>
      <c r="LPU32" s="374"/>
      <c r="LPV32" s="374"/>
      <c r="LPW32" s="68"/>
      <c r="LPX32" s="68"/>
      <c r="LPY32" s="68"/>
      <c r="LPZ32" s="68"/>
      <c r="LQA32" s="68"/>
      <c r="LQB32" s="112"/>
      <c r="LQC32" s="112"/>
      <c r="LQD32" s="112"/>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374"/>
      <c r="LRZ32" s="374"/>
      <c r="LSA32" s="374"/>
      <c r="LSB32" s="374"/>
      <c r="LSC32" s="374"/>
      <c r="LSD32" s="374"/>
      <c r="LSE32" s="68"/>
      <c r="LSF32" s="68"/>
      <c r="LSG32" s="68"/>
      <c r="LSH32" s="68"/>
      <c r="LSI32" s="68"/>
      <c r="LSJ32" s="112"/>
      <c r="LSK32" s="112"/>
      <c r="LSL32" s="112"/>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374"/>
      <c r="LUH32" s="374"/>
      <c r="LUI32" s="374"/>
      <c r="LUJ32" s="374"/>
      <c r="LUK32" s="374"/>
      <c r="LUL32" s="374"/>
      <c r="LUM32" s="68"/>
      <c r="LUN32" s="68"/>
      <c r="LUO32" s="68"/>
      <c r="LUP32" s="68"/>
      <c r="LUQ32" s="68"/>
      <c r="LUR32" s="112"/>
      <c r="LUS32" s="112"/>
      <c r="LUT32" s="112"/>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374"/>
      <c r="LWP32" s="374"/>
      <c r="LWQ32" s="374"/>
      <c r="LWR32" s="374"/>
      <c r="LWS32" s="374"/>
      <c r="LWT32" s="374"/>
      <c r="LWU32" s="68"/>
      <c r="LWV32" s="68"/>
      <c r="LWW32" s="68"/>
      <c r="LWX32" s="68"/>
      <c r="LWY32" s="68"/>
      <c r="LWZ32" s="112"/>
      <c r="LXA32" s="112"/>
      <c r="LXB32" s="112"/>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374"/>
      <c r="LYX32" s="374"/>
      <c r="LYY32" s="374"/>
      <c r="LYZ32" s="374"/>
      <c r="LZA32" s="374"/>
      <c r="LZB32" s="374"/>
      <c r="LZC32" s="68"/>
      <c r="LZD32" s="68"/>
      <c r="LZE32" s="68"/>
      <c r="LZF32" s="68"/>
      <c r="LZG32" s="68"/>
      <c r="LZH32" s="112"/>
      <c r="LZI32" s="112"/>
      <c r="LZJ32" s="112"/>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374"/>
      <c r="MBF32" s="374"/>
      <c r="MBG32" s="374"/>
      <c r="MBH32" s="374"/>
      <c r="MBI32" s="374"/>
      <c r="MBJ32" s="374"/>
      <c r="MBK32" s="68"/>
      <c r="MBL32" s="68"/>
      <c r="MBM32" s="68"/>
      <c r="MBN32" s="68"/>
      <c r="MBO32" s="68"/>
      <c r="MBP32" s="112"/>
      <c r="MBQ32" s="112"/>
      <c r="MBR32" s="112"/>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374"/>
      <c r="MDN32" s="374"/>
      <c r="MDO32" s="374"/>
      <c r="MDP32" s="374"/>
      <c r="MDQ32" s="374"/>
      <c r="MDR32" s="374"/>
      <c r="MDS32" s="68"/>
      <c r="MDT32" s="68"/>
      <c r="MDU32" s="68"/>
      <c r="MDV32" s="68"/>
      <c r="MDW32" s="68"/>
      <c r="MDX32" s="112"/>
      <c r="MDY32" s="112"/>
      <c r="MDZ32" s="112"/>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374"/>
      <c r="MFV32" s="374"/>
      <c r="MFW32" s="374"/>
      <c r="MFX32" s="374"/>
      <c r="MFY32" s="374"/>
      <c r="MFZ32" s="374"/>
      <c r="MGA32" s="68"/>
      <c r="MGB32" s="68"/>
      <c r="MGC32" s="68"/>
      <c r="MGD32" s="68"/>
      <c r="MGE32" s="68"/>
      <c r="MGF32" s="112"/>
      <c r="MGG32" s="112"/>
      <c r="MGH32" s="112"/>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374"/>
      <c r="MID32" s="374"/>
      <c r="MIE32" s="374"/>
      <c r="MIF32" s="374"/>
      <c r="MIG32" s="374"/>
      <c r="MIH32" s="374"/>
      <c r="MII32" s="68"/>
      <c r="MIJ32" s="68"/>
      <c r="MIK32" s="68"/>
      <c r="MIL32" s="68"/>
      <c r="MIM32" s="68"/>
      <c r="MIN32" s="112"/>
      <c r="MIO32" s="112"/>
      <c r="MIP32" s="112"/>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374"/>
      <c r="MKL32" s="374"/>
      <c r="MKM32" s="374"/>
      <c r="MKN32" s="374"/>
      <c r="MKO32" s="374"/>
      <c r="MKP32" s="374"/>
      <c r="MKQ32" s="68"/>
      <c r="MKR32" s="68"/>
      <c r="MKS32" s="68"/>
      <c r="MKT32" s="68"/>
      <c r="MKU32" s="68"/>
      <c r="MKV32" s="112"/>
      <c r="MKW32" s="112"/>
      <c r="MKX32" s="112"/>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374"/>
      <c r="MMT32" s="374"/>
      <c r="MMU32" s="374"/>
      <c r="MMV32" s="374"/>
      <c r="MMW32" s="374"/>
      <c r="MMX32" s="374"/>
      <c r="MMY32" s="68"/>
      <c r="MMZ32" s="68"/>
      <c r="MNA32" s="68"/>
      <c r="MNB32" s="68"/>
      <c r="MNC32" s="68"/>
      <c r="MND32" s="112"/>
      <c r="MNE32" s="112"/>
      <c r="MNF32" s="112"/>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374"/>
      <c r="MPB32" s="374"/>
      <c r="MPC32" s="374"/>
      <c r="MPD32" s="374"/>
      <c r="MPE32" s="374"/>
      <c r="MPF32" s="374"/>
      <c r="MPG32" s="68"/>
      <c r="MPH32" s="68"/>
      <c r="MPI32" s="68"/>
      <c r="MPJ32" s="68"/>
      <c r="MPK32" s="68"/>
      <c r="MPL32" s="112"/>
      <c r="MPM32" s="112"/>
      <c r="MPN32" s="112"/>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374"/>
      <c r="MRJ32" s="374"/>
      <c r="MRK32" s="374"/>
      <c r="MRL32" s="374"/>
      <c r="MRM32" s="374"/>
      <c r="MRN32" s="374"/>
      <c r="MRO32" s="68"/>
      <c r="MRP32" s="68"/>
      <c r="MRQ32" s="68"/>
      <c r="MRR32" s="68"/>
      <c r="MRS32" s="68"/>
      <c r="MRT32" s="112"/>
      <c r="MRU32" s="112"/>
      <c r="MRV32" s="112"/>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374"/>
      <c r="MTR32" s="374"/>
      <c r="MTS32" s="374"/>
      <c r="MTT32" s="374"/>
      <c r="MTU32" s="374"/>
      <c r="MTV32" s="374"/>
      <c r="MTW32" s="68"/>
      <c r="MTX32" s="68"/>
      <c r="MTY32" s="68"/>
      <c r="MTZ32" s="68"/>
      <c r="MUA32" s="68"/>
      <c r="MUB32" s="112"/>
      <c r="MUC32" s="112"/>
      <c r="MUD32" s="112"/>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374"/>
      <c r="MVZ32" s="374"/>
      <c r="MWA32" s="374"/>
      <c r="MWB32" s="374"/>
      <c r="MWC32" s="374"/>
      <c r="MWD32" s="374"/>
      <c r="MWE32" s="68"/>
      <c r="MWF32" s="68"/>
      <c r="MWG32" s="68"/>
      <c r="MWH32" s="68"/>
      <c r="MWI32" s="68"/>
      <c r="MWJ32" s="112"/>
      <c r="MWK32" s="112"/>
      <c r="MWL32" s="112"/>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374"/>
      <c r="MYH32" s="374"/>
      <c r="MYI32" s="374"/>
      <c r="MYJ32" s="374"/>
      <c r="MYK32" s="374"/>
      <c r="MYL32" s="374"/>
      <c r="MYM32" s="68"/>
      <c r="MYN32" s="68"/>
      <c r="MYO32" s="68"/>
      <c r="MYP32" s="68"/>
      <c r="MYQ32" s="68"/>
      <c r="MYR32" s="112"/>
      <c r="MYS32" s="112"/>
      <c r="MYT32" s="112"/>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374"/>
      <c r="NAP32" s="374"/>
      <c r="NAQ32" s="374"/>
      <c r="NAR32" s="374"/>
      <c r="NAS32" s="374"/>
      <c r="NAT32" s="374"/>
      <c r="NAU32" s="68"/>
      <c r="NAV32" s="68"/>
      <c r="NAW32" s="68"/>
      <c r="NAX32" s="68"/>
      <c r="NAY32" s="68"/>
      <c r="NAZ32" s="112"/>
      <c r="NBA32" s="112"/>
      <c r="NBB32" s="112"/>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374"/>
      <c r="NCX32" s="374"/>
      <c r="NCY32" s="374"/>
      <c r="NCZ32" s="374"/>
      <c r="NDA32" s="374"/>
      <c r="NDB32" s="374"/>
      <c r="NDC32" s="68"/>
      <c r="NDD32" s="68"/>
      <c r="NDE32" s="68"/>
      <c r="NDF32" s="68"/>
      <c r="NDG32" s="68"/>
      <c r="NDH32" s="112"/>
      <c r="NDI32" s="112"/>
      <c r="NDJ32" s="112"/>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374"/>
      <c r="NFF32" s="374"/>
      <c r="NFG32" s="374"/>
      <c r="NFH32" s="374"/>
      <c r="NFI32" s="374"/>
      <c r="NFJ32" s="374"/>
      <c r="NFK32" s="68"/>
      <c r="NFL32" s="68"/>
      <c r="NFM32" s="68"/>
      <c r="NFN32" s="68"/>
      <c r="NFO32" s="68"/>
      <c r="NFP32" s="112"/>
      <c r="NFQ32" s="112"/>
      <c r="NFR32" s="112"/>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374"/>
      <c r="NHN32" s="374"/>
      <c r="NHO32" s="374"/>
      <c r="NHP32" s="374"/>
      <c r="NHQ32" s="374"/>
      <c r="NHR32" s="374"/>
      <c r="NHS32" s="68"/>
      <c r="NHT32" s="68"/>
      <c r="NHU32" s="68"/>
      <c r="NHV32" s="68"/>
      <c r="NHW32" s="68"/>
      <c r="NHX32" s="112"/>
      <c r="NHY32" s="112"/>
      <c r="NHZ32" s="112"/>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374"/>
      <c r="NJV32" s="374"/>
      <c r="NJW32" s="374"/>
      <c r="NJX32" s="374"/>
      <c r="NJY32" s="374"/>
      <c r="NJZ32" s="374"/>
      <c r="NKA32" s="68"/>
      <c r="NKB32" s="68"/>
      <c r="NKC32" s="68"/>
      <c r="NKD32" s="68"/>
      <c r="NKE32" s="68"/>
      <c r="NKF32" s="112"/>
      <c r="NKG32" s="112"/>
      <c r="NKH32" s="112"/>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374"/>
      <c r="NMD32" s="374"/>
      <c r="NME32" s="374"/>
      <c r="NMF32" s="374"/>
      <c r="NMG32" s="374"/>
      <c r="NMH32" s="374"/>
      <c r="NMI32" s="68"/>
      <c r="NMJ32" s="68"/>
      <c r="NMK32" s="68"/>
      <c r="NML32" s="68"/>
      <c r="NMM32" s="68"/>
      <c r="NMN32" s="112"/>
      <c r="NMO32" s="112"/>
      <c r="NMP32" s="112"/>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374"/>
      <c r="NOL32" s="374"/>
      <c r="NOM32" s="374"/>
      <c r="NON32" s="374"/>
      <c r="NOO32" s="374"/>
      <c r="NOP32" s="374"/>
      <c r="NOQ32" s="68"/>
      <c r="NOR32" s="68"/>
      <c r="NOS32" s="68"/>
      <c r="NOT32" s="68"/>
      <c r="NOU32" s="68"/>
      <c r="NOV32" s="112"/>
      <c r="NOW32" s="112"/>
      <c r="NOX32" s="112"/>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374"/>
      <c r="NQT32" s="374"/>
      <c r="NQU32" s="374"/>
      <c r="NQV32" s="374"/>
      <c r="NQW32" s="374"/>
      <c r="NQX32" s="374"/>
      <c r="NQY32" s="68"/>
      <c r="NQZ32" s="68"/>
      <c r="NRA32" s="68"/>
      <c r="NRB32" s="68"/>
      <c r="NRC32" s="68"/>
      <c r="NRD32" s="112"/>
      <c r="NRE32" s="112"/>
      <c r="NRF32" s="112"/>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374"/>
      <c r="NTB32" s="374"/>
      <c r="NTC32" s="374"/>
      <c r="NTD32" s="374"/>
      <c r="NTE32" s="374"/>
      <c r="NTF32" s="374"/>
      <c r="NTG32" s="68"/>
      <c r="NTH32" s="68"/>
      <c r="NTI32" s="68"/>
      <c r="NTJ32" s="68"/>
      <c r="NTK32" s="68"/>
      <c r="NTL32" s="112"/>
      <c r="NTM32" s="112"/>
      <c r="NTN32" s="112"/>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374"/>
      <c r="NVJ32" s="374"/>
      <c r="NVK32" s="374"/>
      <c r="NVL32" s="374"/>
      <c r="NVM32" s="374"/>
      <c r="NVN32" s="374"/>
      <c r="NVO32" s="68"/>
      <c r="NVP32" s="68"/>
      <c r="NVQ32" s="68"/>
      <c r="NVR32" s="68"/>
      <c r="NVS32" s="68"/>
      <c r="NVT32" s="112"/>
      <c r="NVU32" s="112"/>
      <c r="NVV32" s="112"/>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374"/>
      <c r="NXR32" s="374"/>
      <c r="NXS32" s="374"/>
      <c r="NXT32" s="374"/>
      <c r="NXU32" s="374"/>
      <c r="NXV32" s="374"/>
      <c r="NXW32" s="68"/>
      <c r="NXX32" s="68"/>
      <c r="NXY32" s="68"/>
      <c r="NXZ32" s="68"/>
      <c r="NYA32" s="68"/>
      <c r="NYB32" s="112"/>
      <c r="NYC32" s="112"/>
      <c r="NYD32" s="112"/>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374"/>
      <c r="NZZ32" s="374"/>
      <c r="OAA32" s="374"/>
      <c r="OAB32" s="374"/>
      <c r="OAC32" s="374"/>
      <c r="OAD32" s="374"/>
      <c r="OAE32" s="68"/>
      <c r="OAF32" s="68"/>
      <c r="OAG32" s="68"/>
      <c r="OAH32" s="68"/>
      <c r="OAI32" s="68"/>
      <c r="OAJ32" s="112"/>
      <c r="OAK32" s="112"/>
      <c r="OAL32" s="112"/>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374"/>
      <c r="OCH32" s="374"/>
      <c r="OCI32" s="374"/>
      <c r="OCJ32" s="374"/>
      <c r="OCK32" s="374"/>
      <c r="OCL32" s="374"/>
      <c r="OCM32" s="68"/>
      <c r="OCN32" s="68"/>
      <c r="OCO32" s="68"/>
      <c r="OCP32" s="68"/>
      <c r="OCQ32" s="68"/>
      <c r="OCR32" s="112"/>
      <c r="OCS32" s="112"/>
      <c r="OCT32" s="112"/>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374"/>
      <c r="OEP32" s="374"/>
      <c r="OEQ32" s="374"/>
      <c r="OER32" s="374"/>
      <c r="OES32" s="374"/>
      <c r="OET32" s="374"/>
      <c r="OEU32" s="68"/>
      <c r="OEV32" s="68"/>
      <c r="OEW32" s="68"/>
      <c r="OEX32" s="68"/>
      <c r="OEY32" s="68"/>
      <c r="OEZ32" s="112"/>
      <c r="OFA32" s="112"/>
      <c r="OFB32" s="112"/>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374"/>
      <c r="OGX32" s="374"/>
      <c r="OGY32" s="374"/>
      <c r="OGZ32" s="374"/>
      <c r="OHA32" s="374"/>
      <c r="OHB32" s="374"/>
      <c r="OHC32" s="68"/>
      <c r="OHD32" s="68"/>
      <c r="OHE32" s="68"/>
      <c r="OHF32" s="68"/>
      <c r="OHG32" s="68"/>
      <c r="OHH32" s="112"/>
      <c r="OHI32" s="112"/>
      <c r="OHJ32" s="112"/>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374"/>
      <c r="OJF32" s="374"/>
      <c r="OJG32" s="374"/>
      <c r="OJH32" s="374"/>
      <c r="OJI32" s="374"/>
      <c r="OJJ32" s="374"/>
      <c r="OJK32" s="68"/>
      <c r="OJL32" s="68"/>
      <c r="OJM32" s="68"/>
      <c r="OJN32" s="68"/>
      <c r="OJO32" s="68"/>
      <c r="OJP32" s="112"/>
      <c r="OJQ32" s="112"/>
      <c r="OJR32" s="112"/>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374"/>
      <c r="OLN32" s="374"/>
      <c r="OLO32" s="374"/>
      <c r="OLP32" s="374"/>
      <c r="OLQ32" s="374"/>
      <c r="OLR32" s="374"/>
      <c r="OLS32" s="68"/>
      <c r="OLT32" s="68"/>
      <c r="OLU32" s="68"/>
      <c r="OLV32" s="68"/>
      <c r="OLW32" s="68"/>
      <c r="OLX32" s="112"/>
      <c r="OLY32" s="112"/>
      <c r="OLZ32" s="112"/>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374"/>
      <c r="ONV32" s="374"/>
      <c r="ONW32" s="374"/>
      <c r="ONX32" s="374"/>
      <c r="ONY32" s="374"/>
      <c r="ONZ32" s="374"/>
      <c r="OOA32" s="68"/>
      <c r="OOB32" s="68"/>
      <c r="OOC32" s="68"/>
      <c r="OOD32" s="68"/>
      <c r="OOE32" s="68"/>
      <c r="OOF32" s="112"/>
      <c r="OOG32" s="112"/>
      <c r="OOH32" s="112"/>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374"/>
      <c r="OQD32" s="374"/>
      <c r="OQE32" s="374"/>
      <c r="OQF32" s="374"/>
      <c r="OQG32" s="374"/>
      <c r="OQH32" s="374"/>
      <c r="OQI32" s="68"/>
      <c r="OQJ32" s="68"/>
      <c r="OQK32" s="68"/>
      <c r="OQL32" s="68"/>
      <c r="OQM32" s="68"/>
      <c r="OQN32" s="112"/>
      <c r="OQO32" s="112"/>
      <c r="OQP32" s="112"/>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374"/>
      <c r="OSL32" s="374"/>
      <c r="OSM32" s="374"/>
      <c r="OSN32" s="374"/>
      <c r="OSO32" s="374"/>
      <c r="OSP32" s="374"/>
      <c r="OSQ32" s="68"/>
      <c r="OSR32" s="68"/>
      <c r="OSS32" s="68"/>
      <c r="OST32" s="68"/>
      <c r="OSU32" s="68"/>
      <c r="OSV32" s="112"/>
      <c r="OSW32" s="112"/>
      <c r="OSX32" s="112"/>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374"/>
      <c r="OUT32" s="374"/>
      <c r="OUU32" s="374"/>
      <c r="OUV32" s="374"/>
      <c r="OUW32" s="374"/>
      <c r="OUX32" s="374"/>
      <c r="OUY32" s="68"/>
      <c r="OUZ32" s="68"/>
      <c r="OVA32" s="68"/>
      <c r="OVB32" s="68"/>
      <c r="OVC32" s="68"/>
      <c r="OVD32" s="112"/>
      <c r="OVE32" s="112"/>
      <c r="OVF32" s="112"/>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374"/>
      <c r="OXB32" s="374"/>
      <c r="OXC32" s="374"/>
      <c r="OXD32" s="374"/>
      <c r="OXE32" s="374"/>
      <c r="OXF32" s="374"/>
      <c r="OXG32" s="68"/>
      <c r="OXH32" s="68"/>
      <c r="OXI32" s="68"/>
      <c r="OXJ32" s="68"/>
      <c r="OXK32" s="68"/>
      <c r="OXL32" s="112"/>
      <c r="OXM32" s="112"/>
      <c r="OXN32" s="112"/>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374"/>
      <c r="OZJ32" s="374"/>
      <c r="OZK32" s="374"/>
      <c r="OZL32" s="374"/>
      <c r="OZM32" s="374"/>
      <c r="OZN32" s="374"/>
      <c r="OZO32" s="68"/>
      <c r="OZP32" s="68"/>
      <c r="OZQ32" s="68"/>
      <c r="OZR32" s="68"/>
      <c r="OZS32" s="68"/>
      <c r="OZT32" s="112"/>
      <c r="OZU32" s="112"/>
      <c r="OZV32" s="112"/>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374"/>
      <c r="PBR32" s="374"/>
      <c r="PBS32" s="374"/>
      <c r="PBT32" s="374"/>
      <c r="PBU32" s="374"/>
      <c r="PBV32" s="374"/>
      <c r="PBW32" s="68"/>
      <c r="PBX32" s="68"/>
      <c r="PBY32" s="68"/>
      <c r="PBZ32" s="68"/>
      <c r="PCA32" s="68"/>
      <c r="PCB32" s="112"/>
      <c r="PCC32" s="112"/>
      <c r="PCD32" s="112"/>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374"/>
      <c r="PDZ32" s="374"/>
      <c r="PEA32" s="374"/>
      <c r="PEB32" s="374"/>
      <c r="PEC32" s="374"/>
      <c r="PED32" s="374"/>
      <c r="PEE32" s="68"/>
      <c r="PEF32" s="68"/>
      <c r="PEG32" s="68"/>
      <c r="PEH32" s="68"/>
      <c r="PEI32" s="68"/>
      <c r="PEJ32" s="112"/>
      <c r="PEK32" s="112"/>
      <c r="PEL32" s="112"/>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374"/>
      <c r="PGH32" s="374"/>
      <c r="PGI32" s="374"/>
      <c r="PGJ32" s="374"/>
      <c r="PGK32" s="374"/>
      <c r="PGL32" s="374"/>
      <c r="PGM32" s="68"/>
      <c r="PGN32" s="68"/>
      <c r="PGO32" s="68"/>
      <c r="PGP32" s="68"/>
      <c r="PGQ32" s="68"/>
      <c r="PGR32" s="112"/>
      <c r="PGS32" s="112"/>
      <c r="PGT32" s="112"/>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374"/>
      <c r="PIP32" s="374"/>
      <c r="PIQ32" s="374"/>
      <c r="PIR32" s="374"/>
      <c r="PIS32" s="374"/>
      <c r="PIT32" s="374"/>
      <c r="PIU32" s="68"/>
      <c r="PIV32" s="68"/>
      <c r="PIW32" s="68"/>
      <c r="PIX32" s="68"/>
      <c r="PIY32" s="68"/>
      <c r="PIZ32" s="112"/>
      <c r="PJA32" s="112"/>
      <c r="PJB32" s="112"/>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374"/>
      <c r="PKX32" s="374"/>
      <c r="PKY32" s="374"/>
      <c r="PKZ32" s="374"/>
      <c r="PLA32" s="374"/>
      <c r="PLB32" s="374"/>
      <c r="PLC32" s="68"/>
      <c r="PLD32" s="68"/>
      <c r="PLE32" s="68"/>
      <c r="PLF32" s="68"/>
      <c r="PLG32" s="68"/>
      <c r="PLH32" s="112"/>
      <c r="PLI32" s="112"/>
      <c r="PLJ32" s="112"/>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374"/>
      <c r="PNF32" s="374"/>
      <c r="PNG32" s="374"/>
      <c r="PNH32" s="374"/>
      <c r="PNI32" s="374"/>
      <c r="PNJ32" s="374"/>
      <c r="PNK32" s="68"/>
      <c r="PNL32" s="68"/>
      <c r="PNM32" s="68"/>
      <c r="PNN32" s="68"/>
      <c r="PNO32" s="68"/>
      <c r="PNP32" s="112"/>
      <c r="PNQ32" s="112"/>
      <c r="PNR32" s="112"/>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374"/>
      <c r="PPN32" s="374"/>
      <c r="PPO32" s="374"/>
      <c r="PPP32" s="374"/>
      <c r="PPQ32" s="374"/>
      <c r="PPR32" s="374"/>
      <c r="PPS32" s="68"/>
      <c r="PPT32" s="68"/>
      <c r="PPU32" s="68"/>
      <c r="PPV32" s="68"/>
      <c r="PPW32" s="68"/>
      <c r="PPX32" s="112"/>
      <c r="PPY32" s="112"/>
      <c r="PPZ32" s="112"/>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374"/>
      <c r="PRV32" s="374"/>
      <c r="PRW32" s="374"/>
      <c r="PRX32" s="374"/>
      <c r="PRY32" s="374"/>
      <c r="PRZ32" s="374"/>
      <c r="PSA32" s="68"/>
      <c r="PSB32" s="68"/>
      <c r="PSC32" s="68"/>
      <c r="PSD32" s="68"/>
      <c r="PSE32" s="68"/>
      <c r="PSF32" s="112"/>
      <c r="PSG32" s="112"/>
      <c r="PSH32" s="112"/>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374"/>
      <c r="PUD32" s="374"/>
      <c r="PUE32" s="374"/>
      <c r="PUF32" s="374"/>
      <c r="PUG32" s="374"/>
      <c r="PUH32" s="374"/>
      <c r="PUI32" s="68"/>
      <c r="PUJ32" s="68"/>
      <c r="PUK32" s="68"/>
      <c r="PUL32" s="68"/>
      <c r="PUM32" s="68"/>
      <c r="PUN32" s="112"/>
      <c r="PUO32" s="112"/>
      <c r="PUP32" s="112"/>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374"/>
      <c r="PWL32" s="374"/>
      <c r="PWM32" s="374"/>
      <c r="PWN32" s="374"/>
      <c r="PWO32" s="374"/>
      <c r="PWP32" s="374"/>
      <c r="PWQ32" s="68"/>
      <c r="PWR32" s="68"/>
      <c r="PWS32" s="68"/>
      <c r="PWT32" s="68"/>
      <c r="PWU32" s="68"/>
      <c r="PWV32" s="112"/>
      <c r="PWW32" s="112"/>
      <c r="PWX32" s="112"/>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374"/>
      <c r="PYT32" s="374"/>
      <c r="PYU32" s="374"/>
      <c r="PYV32" s="374"/>
      <c r="PYW32" s="374"/>
      <c r="PYX32" s="374"/>
      <c r="PYY32" s="68"/>
      <c r="PYZ32" s="68"/>
      <c r="PZA32" s="68"/>
      <c r="PZB32" s="68"/>
      <c r="PZC32" s="68"/>
      <c r="PZD32" s="112"/>
      <c r="PZE32" s="112"/>
      <c r="PZF32" s="112"/>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374"/>
      <c r="QBB32" s="374"/>
      <c r="QBC32" s="374"/>
      <c r="QBD32" s="374"/>
      <c r="QBE32" s="374"/>
      <c r="QBF32" s="374"/>
      <c r="QBG32" s="68"/>
      <c r="QBH32" s="68"/>
      <c r="QBI32" s="68"/>
      <c r="QBJ32" s="68"/>
      <c r="QBK32" s="68"/>
      <c r="QBL32" s="112"/>
      <c r="QBM32" s="112"/>
      <c r="QBN32" s="112"/>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374"/>
      <c r="QDJ32" s="374"/>
      <c r="QDK32" s="374"/>
      <c r="QDL32" s="374"/>
      <c r="QDM32" s="374"/>
      <c r="QDN32" s="374"/>
      <c r="QDO32" s="68"/>
      <c r="QDP32" s="68"/>
      <c r="QDQ32" s="68"/>
      <c r="QDR32" s="68"/>
      <c r="QDS32" s="68"/>
      <c r="QDT32" s="112"/>
      <c r="QDU32" s="112"/>
      <c r="QDV32" s="112"/>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374"/>
      <c r="QFR32" s="374"/>
      <c r="QFS32" s="374"/>
      <c r="QFT32" s="374"/>
      <c r="QFU32" s="374"/>
      <c r="QFV32" s="374"/>
      <c r="QFW32" s="68"/>
      <c r="QFX32" s="68"/>
      <c r="QFY32" s="68"/>
      <c r="QFZ32" s="68"/>
      <c r="QGA32" s="68"/>
      <c r="QGB32" s="112"/>
      <c r="QGC32" s="112"/>
      <c r="QGD32" s="112"/>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374"/>
      <c r="QHZ32" s="374"/>
      <c r="QIA32" s="374"/>
      <c r="QIB32" s="374"/>
      <c r="QIC32" s="374"/>
      <c r="QID32" s="374"/>
      <c r="QIE32" s="68"/>
      <c r="QIF32" s="68"/>
      <c r="QIG32" s="68"/>
      <c r="QIH32" s="68"/>
      <c r="QII32" s="68"/>
      <c r="QIJ32" s="112"/>
      <c r="QIK32" s="112"/>
      <c r="QIL32" s="112"/>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374"/>
      <c r="QKH32" s="374"/>
      <c r="QKI32" s="374"/>
      <c r="QKJ32" s="374"/>
      <c r="QKK32" s="374"/>
      <c r="QKL32" s="374"/>
      <c r="QKM32" s="68"/>
      <c r="QKN32" s="68"/>
      <c r="QKO32" s="68"/>
      <c r="QKP32" s="68"/>
      <c r="QKQ32" s="68"/>
      <c r="QKR32" s="112"/>
      <c r="QKS32" s="112"/>
      <c r="QKT32" s="112"/>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374"/>
      <c r="QMP32" s="374"/>
      <c r="QMQ32" s="374"/>
      <c r="QMR32" s="374"/>
      <c r="QMS32" s="374"/>
      <c r="QMT32" s="374"/>
      <c r="QMU32" s="68"/>
      <c r="QMV32" s="68"/>
      <c r="QMW32" s="68"/>
      <c r="QMX32" s="68"/>
      <c r="QMY32" s="68"/>
      <c r="QMZ32" s="112"/>
      <c r="QNA32" s="112"/>
      <c r="QNB32" s="112"/>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374"/>
      <c r="QOX32" s="374"/>
      <c r="QOY32" s="374"/>
      <c r="QOZ32" s="374"/>
      <c r="QPA32" s="374"/>
      <c r="QPB32" s="374"/>
      <c r="QPC32" s="68"/>
      <c r="QPD32" s="68"/>
      <c r="QPE32" s="68"/>
      <c r="QPF32" s="68"/>
      <c r="QPG32" s="68"/>
      <c r="QPH32" s="112"/>
      <c r="QPI32" s="112"/>
      <c r="QPJ32" s="112"/>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374"/>
      <c r="QRF32" s="374"/>
      <c r="QRG32" s="374"/>
      <c r="QRH32" s="374"/>
      <c r="QRI32" s="374"/>
      <c r="QRJ32" s="374"/>
      <c r="QRK32" s="68"/>
      <c r="QRL32" s="68"/>
      <c r="QRM32" s="68"/>
      <c r="QRN32" s="68"/>
      <c r="QRO32" s="68"/>
      <c r="QRP32" s="112"/>
      <c r="QRQ32" s="112"/>
      <c r="QRR32" s="112"/>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374"/>
      <c r="QTN32" s="374"/>
      <c r="QTO32" s="374"/>
      <c r="QTP32" s="374"/>
      <c r="QTQ32" s="374"/>
      <c r="QTR32" s="374"/>
      <c r="QTS32" s="68"/>
      <c r="QTT32" s="68"/>
      <c r="QTU32" s="68"/>
      <c r="QTV32" s="68"/>
      <c r="QTW32" s="68"/>
      <c r="QTX32" s="112"/>
      <c r="QTY32" s="112"/>
      <c r="QTZ32" s="112"/>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374"/>
      <c r="QVV32" s="374"/>
      <c r="QVW32" s="374"/>
      <c r="QVX32" s="374"/>
      <c r="QVY32" s="374"/>
      <c r="QVZ32" s="374"/>
      <c r="QWA32" s="68"/>
      <c r="QWB32" s="68"/>
      <c r="QWC32" s="68"/>
      <c r="QWD32" s="68"/>
      <c r="QWE32" s="68"/>
      <c r="QWF32" s="112"/>
      <c r="QWG32" s="112"/>
      <c r="QWH32" s="112"/>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374"/>
      <c r="QYD32" s="374"/>
      <c r="QYE32" s="374"/>
      <c r="QYF32" s="374"/>
      <c r="QYG32" s="374"/>
      <c r="QYH32" s="374"/>
      <c r="QYI32" s="68"/>
      <c r="QYJ32" s="68"/>
      <c r="QYK32" s="68"/>
      <c r="QYL32" s="68"/>
      <c r="QYM32" s="68"/>
      <c r="QYN32" s="112"/>
      <c r="QYO32" s="112"/>
      <c r="QYP32" s="112"/>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374"/>
      <c r="RAL32" s="374"/>
      <c r="RAM32" s="374"/>
      <c r="RAN32" s="374"/>
      <c r="RAO32" s="374"/>
      <c r="RAP32" s="374"/>
      <c r="RAQ32" s="68"/>
      <c r="RAR32" s="68"/>
      <c r="RAS32" s="68"/>
      <c r="RAT32" s="68"/>
      <c r="RAU32" s="68"/>
      <c r="RAV32" s="112"/>
      <c r="RAW32" s="112"/>
      <c r="RAX32" s="112"/>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374"/>
      <c r="RCT32" s="374"/>
      <c r="RCU32" s="374"/>
      <c r="RCV32" s="374"/>
      <c r="RCW32" s="374"/>
      <c r="RCX32" s="374"/>
      <c r="RCY32" s="68"/>
      <c r="RCZ32" s="68"/>
      <c r="RDA32" s="68"/>
      <c r="RDB32" s="68"/>
      <c r="RDC32" s="68"/>
      <c r="RDD32" s="112"/>
      <c r="RDE32" s="112"/>
      <c r="RDF32" s="112"/>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374"/>
      <c r="RFB32" s="374"/>
      <c r="RFC32" s="374"/>
      <c r="RFD32" s="374"/>
      <c r="RFE32" s="374"/>
      <c r="RFF32" s="374"/>
      <c r="RFG32" s="68"/>
      <c r="RFH32" s="68"/>
      <c r="RFI32" s="68"/>
      <c r="RFJ32" s="68"/>
      <c r="RFK32" s="68"/>
      <c r="RFL32" s="112"/>
      <c r="RFM32" s="112"/>
      <c r="RFN32" s="112"/>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374"/>
      <c r="RHJ32" s="374"/>
      <c r="RHK32" s="374"/>
      <c r="RHL32" s="374"/>
      <c r="RHM32" s="374"/>
      <c r="RHN32" s="374"/>
      <c r="RHO32" s="68"/>
      <c r="RHP32" s="68"/>
      <c r="RHQ32" s="68"/>
      <c r="RHR32" s="68"/>
      <c r="RHS32" s="68"/>
      <c r="RHT32" s="112"/>
      <c r="RHU32" s="112"/>
      <c r="RHV32" s="112"/>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374"/>
      <c r="RJR32" s="374"/>
      <c r="RJS32" s="374"/>
      <c r="RJT32" s="374"/>
      <c r="RJU32" s="374"/>
      <c r="RJV32" s="374"/>
      <c r="RJW32" s="68"/>
      <c r="RJX32" s="68"/>
      <c r="RJY32" s="68"/>
      <c r="RJZ32" s="68"/>
      <c r="RKA32" s="68"/>
      <c r="RKB32" s="112"/>
      <c r="RKC32" s="112"/>
      <c r="RKD32" s="112"/>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374"/>
      <c r="RLZ32" s="374"/>
      <c r="RMA32" s="374"/>
      <c r="RMB32" s="374"/>
      <c r="RMC32" s="374"/>
      <c r="RMD32" s="374"/>
      <c r="RME32" s="68"/>
      <c r="RMF32" s="68"/>
      <c r="RMG32" s="68"/>
      <c r="RMH32" s="68"/>
      <c r="RMI32" s="68"/>
      <c r="RMJ32" s="112"/>
      <c r="RMK32" s="112"/>
      <c r="RML32" s="112"/>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374"/>
      <c r="ROH32" s="374"/>
      <c r="ROI32" s="374"/>
      <c r="ROJ32" s="374"/>
      <c r="ROK32" s="374"/>
      <c r="ROL32" s="374"/>
      <c r="ROM32" s="68"/>
      <c r="RON32" s="68"/>
      <c r="ROO32" s="68"/>
      <c r="ROP32" s="68"/>
      <c r="ROQ32" s="68"/>
      <c r="ROR32" s="112"/>
      <c r="ROS32" s="112"/>
      <c r="ROT32" s="112"/>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374"/>
      <c r="RQP32" s="374"/>
      <c r="RQQ32" s="374"/>
      <c r="RQR32" s="374"/>
      <c r="RQS32" s="374"/>
      <c r="RQT32" s="374"/>
      <c r="RQU32" s="68"/>
      <c r="RQV32" s="68"/>
      <c r="RQW32" s="68"/>
      <c r="RQX32" s="68"/>
      <c r="RQY32" s="68"/>
      <c r="RQZ32" s="112"/>
      <c r="RRA32" s="112"/>
      <c r="RRB32" s="112"/>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374"/>
      <c r="RSX32" s="374"/>
      <c r="RSY32" s="374"/>
      <c r="RSZ32" s="374"/>
      <c r="RTA32" s="374"/>
      <c r="RTB32" s="374"/>
      <c r="RTC32" s="68"/>
      <c r="RTD32" s="68"/>
      <c r="RTE32" s="68"/>
      <c r="RTF32" s="68"/>
      <c r="RTG32" s="68"/>
      <c r="RTH32" s="112"/>
      <c r="RTI32" s="112"/>
      <c r="RTJ32" s="112"/>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374"/>
      <c r="RVF32" s="374"/>
      <c r="RVG32" s="374"/>
      <c r="RVH32" s="374"/>
      <c r="RVI32" s="374"/>
      <c r="RVJ32" s="374"/>
      <c r="RVK32" s="68"/>
      <c r="RVL32" s="68"/>
      <c r="RVM32" s="68"/>
      <c r="RVN32" s="68"/>
      <c r="RVO32" s="68"/>
      <c r="RVP32" s="112"/>
      <c r="RVQ32" s="112"/>
      <c r="RVR32" s="112"/>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374"/>
      <c r="RXN32" s="374"/>
      <c r="RXO32" s="374"/>
      <c r="RXP32" s="374"/>
      <c r="RXQ32" s="374"/>
      <c r="RXR32" s="374"/>
      <c r="RXS32" s="68"/>
      <c r="RXT32" s="68"/>
      <c r="RXU32" s="68"/>
      <c r="RXV32" s="68"/>
      <c r="RXW32" s="68"/>
      <c r="RXX32" s="112"/>
      <c r="RXY32" s="112"/>
      <c r="RXZ32" s="112"/>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374"/>
      <c r="RZV32" s="374"/>
      <c r="RZW32" s="374"/>
      <c r="RZX32" s="374"/>
      <c r="RZY32" s="374"/>
      <c r="RZZ32" s="374"/>
      <c r="SAA32" s="68"/>
      <c r="SAB32" s="68"/>
      <c r="SAC32" s="68"/>
      <c r="SAD32" s="68"/>
      <c r="SAE32" s="68"/>
      <c r="SAF32" s="112"/>
      <c r="SAG32" s="112"/>
      <c r="SAH32" s="112"/>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374"/>
      <c r="SCD32" s="374"/>
      <c r="SCE32" s="374"/>
      <c r="SCF32" s="374"/>
      <c r="SCG32" s="374"/>
      <c r="SCH32" s="374"/>
      <c r="SCI32" s="68"/>
      <c r="SCJ32" s="68"/>
      <c r="SCK32" s="68"/>
      <c r="SCL32" s="68"/>
      <c r="SCM32" s="68"/>
      <c r="SCN32" s="112"/>
      <c r="SCO32" s="112"/>
      <c r="SCP32" s="112"/>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374"/>
      <c r="SEL32" s="374"/>
      <c r="SEM32" s="374"/>
      <c r="SEN32" s="374"/>
      <c r="SEO32" s="374"/>
      <c r="SEP32" s="374"/>
      <c r="SEQ32" s="68"/>
      <c r="SER32" s="68"/>
      <c r="SES32" s="68"/>
      <c r="SET32" s="68"/>
      <c r="SEU32" s="68"/>
      <c r="SEV32" s="112"/>
      <c r="SEW32" s="112"/>
      <c r="SEX32" s="112"/>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374"/>
      <c r="SGT32" s="374"/>
      <c r="SGU32" s="374"/>
      <c r="SGV32" s="374"/>
      <c r="SGW32" s="374"/>
      <c r="SGX32" s="374"/>
      <c r="SGY32" s="68"/>
      <c r="SGZ32" s="68"/>
      <c r="SHA32" s="68"/>
      <c r="SHB32" s="68"/>
      <c r="SHC32" s="68"/>
      <c r="SHD32" s="112"/>
      <c r="SHE32" s="112"/>
      <c r="SHF32" s="112"/>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374"/>
      <c r="SJB32" s="374"/>
      <c r="SJC32" s="374"/>
      <c r="SJD32" s="374"/>
      <c r="SJE32" s="374"/>
      <c r="SJF32" s="374"/>
      <c r="SJG32" s="68"/>
      <c r="SJH32" s="68"/>
      <c r="SJI32" s="68"/>
      <c r="SJJ32" s="68"/>
      <c r="SJK32" s="68"/>
      <c r="SJL32" s="112"/>
      <c r="SJM32" s="112"/>
      <c r="SJN32" s="112"/>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374"/>
      <c r="SLJ32" s="374"/>
      <c r="SLK32" s="374"/>
      <c r="SLL32" s="374"/>
      <c r="SLM32" s="374"/>
      <c r="SLN32" s="374"/>
      <c r="SLO32" s="68"/>
      <c r="SLP32" s="68"/>
      <c r="SLQ32" s="68"/>
      <c r="SLR32" s="68"/>
      <c r="SLS32" s="68"/>
      <c r="SLT32" s="112"/>
      <c r="SLU32" s="112"/>
      <c r="SLV32" s="112"/>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374"/>
      <c r="SNR32" s="374"/>
      <c r="SNS32" s="374"/>
      <c r="SNT32" s="374"/>
      <c r="SNU32" s="374"/>
      <c r="SNV32" s="374"/>
      <c r="SNW32" s="68"/>
      <c r="SNX32" s="68"/>
      <c r="SNY32" s="68"/>
      <c r="SNZ32" s="68"/>
      <c r="SOA32" s="68"/>
      <c r="SOB32" s="112"/>
      <c r="SOC32" s="112"/>
      <c r="SOD32" s="112"/>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374"/>
      <c r="SPZ32" s="374"/>
      <c r="SQA32" s="374"/>
      <c r="SQB32" s="374"/>
      <c r="SQC32" s="374"/>
      <c r="SQD32" s="374"/>
      <c r="SQE32" s="68"/>
      <c r="SQF32" s="68"/>
      <c r="SQG32" s="68"/>
      <c r="SQH32" s="68"/>
      <c r="SQI32" s="68"/>
      <c r="SQJ32" s="112"/>
      <c r="SQK32" s="112"/>
      <c r="SQL32" s="112"/>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374"/>
      <c r="SSH32" s="374"/>
      <c r="SSI32" s="374"/>
      <c r="SSJ32" s="374"/>
      <c r="SSK32" s="374"/>
      <c r="SSL32" s="374"/>
      <c r="SSM32" s="68"/>
      <c r="SSN32" s="68"/>
      <c r="SSO32" s="68"/>
      <c r="SSP32" s="68"/>
      <c r="SSQ32" s="68"/>
      <c r="SSR32" s="112"/>
      <c r="SSS32" s="112"/>
      <c r="SST32" s="112"/>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374"/>
      <c r="SUP32" s="374"/>
      <c r="SUQ32" s="374"/>
      <c r="SUR32" s="374"/>
      <c r="SUS32" s="374"/>
      <c r="SUT32" s="374"/>
      <c r="SUU32" s="68"/>
      <c r="SUV32" s="68"/>
      <c r="SUW32" s="68"/>
      <c r="SUX32" s="68"/>
      <c r="SUY32" s="68"/>
      <c r="SUZ32" s="112"/>
      <c r="SVA32" s="112"/>
      <c r="SVB32" s="112"/>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374"/>
      <c r="SWX32" s="374"/>
      <c r="SWY32" s="374"/>
      <c r="SWZ32" s="374"/>
      <c r="SXA32" s="374"/>
      <c r="SXB32" s="374"/>
      <c r="SXC32" s="68"/>
      <c r="SXD32" s="68"/>
      <c r="SXE32" s="68"/>
      <c r="SXF32" s="68"/>
      <c r="SXG32" s="68"/>
      <c r="SXH32" s="112"/>
      <c r="SXI32" s="112"/>
      <c r="SXJ32" s="112"/>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374"/>
      <c r="SZF32" s="374"/>
      <c r="SZG32" s="374"/>
      <c r="SZH32" s="374"/>
      <c r="SZI32" s="374"/>
      <c r="SZJ32" s="374"/>
      <c r="SZK32" s="68"/>
      <c r="SZL32" s="68"/>
      <c r="SZM32" s="68"/>
      <c r="SZN32" s="68"/>
      <c r="SZO32" s="68"/>
      <c r="SZP32" s="112"/>
      <c r="SZQ32" s="112"/>
      <c r="SZR32" s="112"/>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374"/>
      <c r="TBN32" s="374"/>
      <c r="TBO32" s="374"/>
      <c r="TBP32" s="374"/>
      <c r="TBQ32" s="374"/>
      <c r="TBR32" s="374"/>
      <c r="TBS32" s="68"/>
      <c r="TBT32" s="68"/>
      <c r="TBU32" s="68"/>
      <c r="TBV32" s="68"/>
      <c r="TBW32" s="68"/>
      <c r="TBX32" s="112"/>
      <c r="TBY32" s="112"/>
      <c r="TBZ32" s="112"/>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374"/>
      <c r="TDV32" s="374"/>
      <c r="TDW32" s="374"/>
      <c r="TDX32" s="374"/>
      <c r="TDY32" s="374"/>
      <c r="TDZ32" s="374"/>
      <c r="TEA32" s="68"/>
      <c r="TEB32" s="68"/>
      <c r="TEC32" s="68"/>
      <c r="TED32" s="68"/>
      <c r="TEE32" s="68"/>
      <c r="TEF32" s="112"/>
      <c r="TEG32" s="112"/>
      <c r="TEH32" s="112"/>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374"/>
      <c r="TGD32" s="374"/>
      <c r="TGE32" s="374"/>
      <c r="TGF32" s="374"/>
      <c r="TGG32" s="374"/>
      <c r="TGH32" s="374"/>
      <c r="TGI32" s="68"/>
      <c r="TGJ32" s="68"/>
      <c r="TGK32" s="68"/>
      <c r="TGL32" s="68"/>
      <c r="TGM32" s="68"/>
      <c r="TGN32" s="112"/>
      <c r="TGO32" s="112"/>
      <c r="TGP32" s="112"/>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374"/>
      <c r="TIL32" s="374"/>
      <c r="TIM32" s="374"/>
      <c r="TIN32" s="374"/>
      <c r="TIO32" s="374"/>
      <c r="TIP32" s="374"/>
      <c r="TIQ32" s="68"/>
      <c r="TIR32" s="68"/>
      <c r="TIS32" s="68"/>
      <c r="TIT32" s="68"/>
      <c r="TIU32" s="68"/>
      <c r="TIV32" s="112"/>
      <c r="TIW32" s="112"/>
      <c r="TIX32" s="112"/>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374"/>
      <c r="TKT32" s="374"/>
      <c r="TKU32" s="374"/>
      <c r="TKV32" s="374"/>
      <c r="TKW32" s="374"/>
      <c r="TKX32" s="374"/>
      <c r="TKY32" s="68"/>
      <c r="TKZ32" s="68"/>
      <c r="TLA32" s="68"/>
      <c r="TLB32" s="68"/>
      <c r="TLC32" s="68"/>
      <c r="TLD32" s="112"/>
      <c r="TLE32" s="112"/>
      <c r="TLF32" s="112"/>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374"/>
      <c r="TNB32" s="374"/>
      <c r="TNC32" s="374"/>
      <c r="TND32" s="374"/>
      <c r="TNE32" s="374"/>
      <c r="TNF32" s="374"/>
      <c r="TNG32" s="68"/>
      <c r="TNH32" s="68"/>
      <c r="TNI32" s="68"/>
      <c r="TNJ32" s="68"/>
      <c r="TNK32" s="68"/>
      <c r="TNL32" s="112"/>
      <c r="TNM32" s="112"/>
      <c r="TNN32" s="112"/>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374"/>
      <c r="TPJ32" s="374"/>
      <c r="TPK32" s="374"/>
      <c r="TPL32" s="374"/>
      <c r="TPM32" s="374"/>
      <c r="TPN32" s="374"/>
      <c r="TPO32" s="68"/>
      <c r="TPP32" s="68"/>
      <c r="TPQ32" s="68"/>
      <c r="TPR32" s="68"/>
      <c r="TPS32" s="68"/>
      <c r="TPT32" s="112"/>
      <c r="TPU32" s="112"/>
      <c r="TPV32" s="112"/>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374"/>
      <c r="TRR32" s="374"/>
      <c r="TRS32" s="374"/>
      <c r="TRT32" s="374"/>
      <c r="TRU32" s="374"/>
      <c r="TRV32" s="374"/>
      <c r="TRW32" s="68"/>
      <c r="TRX32" s="68"/>
      <c r="TRY32" s="68"/>
      <c r="TRZ32" s="68"/>
      <c r="TSA32" s="68"/>
      <c r="TSB32" s="112"/>
      <c r="TSC32" s="112"/>
      <c r="TSD32" s="112"/>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374"/>
      <c r="TTZ32" s="374"/>
      <c r="TUA32" s="374"/>
      <c r="TUB32" s="374"/>
      <c r="TUC32" s="374"/>
      <c r="TUD32" s="374"/>
      <c r="TUE32" s="68"/>
      <c r="TUF32" s="68"/>
      <c r="TUG32" s="68"/>
      <c r="TUH32" s="68"/>
      <c r="TUI32" s="68"/>
      <c r="TUJ32" s="112"/>
      <c r="TUK32" s="112"/>
      <c r="TUL32" s="112"/>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374"/>
      <c r="TWH32" s="374"/>
      <c r="TWI32" s="374"/>
      <c r="TWJ32" s="374"/>
      <c r="TWK32" s="374"/>
      <c r="TWL32" s="374"/>
      <c r="TWM32" s="68"/>
      <c r="TWN32" s="68"/>
      <c r="TWO32" s="68"/>
      <c r="TWP32" s="68"/>
      <c r="TWQ32" s="68"/>
      <c r="TWR32" s="112"/>
      <c r="TWS32" s="112"/>
      <c r="TWT32" s="112"/>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374"/>
      <c r="TYP32" s="374"/>
      <c r="TYQ32" s="374"/>
      <c r="TYR32" s="374"/>
      <c r="TYS32" s="374"/>
      <c r="TYT32" s="374"/>
      <c r="TYU32" s="68"/>
      <c r="TYV32" s="68"/>
      <c r="TYW32" s="68"/>
      <c r="TYX32" s="68"/>
      <c r="TYY32" s="68"/>
      <c r="TYZ32" s="112"/>
      <c r="TZA32" s="112"/>
      <c r="TZB32" s="112"/>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374"/>
      <c r="UAX32" s="374"/>
      <c r="UAY32" s="374"/>
      <c r="UAZ32" s="374"/>
      <c r="UBA32" s="374"/>
      <c r="UBB32" s="374"/>
      <c r="UBC32" s="68"/>
      <c r="UBD32" s="68"/>
      <c r="UBE32" s="68"/>
      <c r="UBF32" s="68"/>
      <c r="UBG32" s="68"/>
      <c r="UBH32" s="112"/>
      <c r="UBI32" s="112"/>
      <c r="UBJ32" s="112"/>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374"/>
      <c r="UDF32" s="374"/>
      <c r="UDG32" s="374"/>
      <c r="UDH32" s="374"/>
      <c r="UDI32" s="374"/>
      <c r="UDJ32" s="374"/>
      <c r="UDK32" s="68"/>
      <c r="UDL32" s="68"/>
      <c r="UDM32" s="68"/>
      <c r="UDN32" s="68"/>
      <c r="UDO32" s="68"/>
      <c r="UDP32" s="112"/>
      <c r="UDQ32" s="112"/>
      <c r="UDR32" s="112"/>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374"/>
      <c r="UFN32" s="374"/>
      <c r="UFO32" s="374"/>
      <c r="UFP32" s="374"/>
      <c r="UFQ32" s="374"/>
      <c r="UFR32" s="374"/>
      <c r="UFS32" s="68"/>
      <c r="UFT32" s="68"/>
      <c r="UFU32" s="68"/>
      <c r="UFV32" s="68"/>
      <c r="UFW32" s="68"/>
      <c r="UFX32" s="112"/>
      <c r="UFY32" s="112"/>
      <c r="UFZ32" s="112"/>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374"/>
      <c r="UHV32" s="374"/>
      <c r="UHW32" s="374"/>
      <c r="UHX32" s="374"/>
      <c r="UHY32" s="374"/>
      <c r="UHZ32" s="374"/>
      <c r="UIA32" s="68"/>
      <c r="UIB32" s="68"/>
      <c r="UIC32" s="68"/>
      <c r="UID32" s="68"/>
      <c r="UIE32" s="68"/>
      <c r="UIF32" s="112"/>
      <c r="UIG32" s="112"/>
      <c r="UIH32" s="112"/>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374"/>
      <c r="UKD32" s="374"/>
      <c r="UKE32" s="374"/>
      <c r="UKF32" s="374"/>
      <c r="UKG32" s="374"/>
      <c r="UKH32" s="374"/>
      <c r="UKI32" s="68"/>
      <c r="UKJ32" s="68"/>
      <c r="UKK32" s="68"/>
      <c r="UKL32" s="68"/>
      <c r="UKM32" s="68"/>
      <c r="UKN32" s="112"/>
      <c r="UKO32" s="112"/>
      <c r="UKP32" s="112"/>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374"/>
      <c r="UML32" s="374"/>
      <c r="UMM32" s="374"/>
      <c r="UMN32" s="374"/>
      <c r="UMO32" s="374"/>
      <c r="UMP32" s="374"/>
      <c r="UMQ32" s="68"/>
      <c r="UMR32" s="68"/>
      <c r="UMS32" s="68"/>
      <c r="UMT32" s="68"/>
      <c r="UMU32" s="68"/>
      <c r="UMV32" s="112"/>
      <c r="UMW32" s="112"/>
      <c r="UMX32" s="112"/>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374"/>
      <c r="UOT32" s="374"/>
      <c r="UOU32" s="374"/>
      <c r="UOV32" s="374"/>
      <c r="UOW32" s="374"/>
      <c r="UOX32" s="374"/>
      <c r="UOY32" s="68"/>
      <c r="UOZ32" s="68"/>
      <c r="UPA32" s="68"/>
      <c r="UPB32" s="68"/>
      <c r="UPC32" s="68"/>
      <c r="UPD32" s="112"/>
      <c r="UPE32" s="112"/>
      <c r="UPF32" s="112"/>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374"/>
      <c r="URB32" s="374"/>
      <c r="URC32" s="374"/>
      <c r="URD32" s="374"/>
      <c r="URE32" s="374"/>
      <c r="URF32" s="374"/>
      <c r="URG32" s="68"/>
      <c r="URH32" s="68"/>
      <c r="URI32" s="68"/>
      <c r="URJ32" s="68"/>
      <c r="URK32" s="68"/>
      <c r="URL32" s="112"/>
      <c r="URM32" s="112"/>
      <c r="URN32" s="112"/>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374"/>
      <c r="UTJ32" s="374"/>
      <c r="UTK32" s="374"/>
      <c r="UTL32" s="374"/>
      <c r="UTM32" s="374"/>
      <c r="UTN32" s="374"/>
      <c r="UTO32" s="68"/>
      <c r="UTP32" s="68"/>
      <c r="UTQ32" s="68"/>
      <c r="UTR32" s="68"/>
      <c r="UTS32" s="68"/>
      <c r="UTT32" s="112"/>
      <c r="UTU32" s="112"/>
      <c r="UTV32" s="112"/>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374"/>
      <c r="UVR32" s="374"/>
      <c r="UVS32" s="374"/>
      <c r="UVT32" s="374"/>
      <c r="UVU32" s="374"/>
      <c r="UVV32" s="374"/>
      <c r="UVW32" s="68"/>
      <c r="UVX32" s="68"/>
      <c r="UVY32" s="68"/>
      <c r="UVZ32" s="68"/>
      <c r="UWA32" s="68"/>
      <c r="UWB32" s="112"/>
      <c r="UWC32" s="112"/>
      <c r="UWD32" s="112"/>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374"/>
      <c r="UXZ32" s="374"/>
      <c r="UYA32" s="374"/>
      <c r="UYB32" s="374"/>
      <c r="UYC32" s="374"/>
      <c r="UYD32" s="374"/>
      <c r="UYE32" s="68"/>
      <c r="UYF32" s="68"/>
      <c r="UYG32" s="68"/>
      <c r="UYH32" s="68"/>
      <c r="UYI32" s="68"/>
      <c r="UYJ32" s="112"/>
      <c r="UYK32" s="112"/>
      <c r="UYL32" s="112"/>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374"/>
      <c r="VAH32" s="374"/>
      <c r="VAI32" s="374"/>
      <c r="VAJ32" s="374"/>
      <c r="VAK32" s="374"/>
      <c r="VAL32" s="374"/>
      <c r="VAM32" s="68"/>
      <c r="VAN32" s="68"/>
      <c r="VAO32" s="68"/>
      <c r="VAP32" s="68"/>
      <c r="VAQ32" s="68"/>
      <c r="VAR32" s="112"/>
      <c r="VAS32" s="112"/>
      <c r="VAT32" s="112"/>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374"/>
      <c r="VCP32" s="374"/>
      <c r="VCQ32" s="374"/>
      <c r="VCR32" s="374"/>
      <c r="VCS32" s="374"/>
      <c r="VCT32" s="374"/>
      <c r="VCU32" s="68"/>
      <c r="VCV32" s="68"/>
      <c r="VCW32" s="68"/>
      <c r="VCX32" s="68"/>
      <c r="VCY32" s="68"/>
      <c r="VCZ32" s="112"/>
      <c r="VDA32" s="112"/>
      <c r="VDB32" s="112"/>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374"/>
      <c r="VEX32" s="374"/>
      <c r="VEY32" s="374"/>
      <c r="VEZ32" s="374"/>
      <c r="VFA32" s="374"/>
      <c r="VFB32" s="374"/>
      <c r="VFC32" s="68"/>
      <c r="VFD32" s="68"/>
      <c r="VFE32" s="68"/>
      <c r="VFF32" s="68"/>
      <c r="VFG32" s="68"/>
      <c r="VFH32" s="112"/>
      <c r="VFI32" s="112"/>
      <c r="VFJ32" s="112"/>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374"/>
      <c r="VHF32" s="374"/>
      <c r="VHG32" s="374"/>
      <c r="VHH32" s="374"/>
      <c r="VHI32" s="374"/>
      <c r="VHJ32" s="374"/>
      <c r="VHK32" s="68"/>
      <c r="VHL32" s="68"/>
      <c r="VHM32" s="68"/>
      <c r="VHN32" s="68"/>
      <c r="VHO32" s="68"/>
      <c r="VHP32" s="112"/>
      <c r="VHQ32" s="112"/>
      <c r="VHR32" s="112"/>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374"/>
      <c r="VJN32" s="374"/>
      <c r="VJO32" s="374"/>
      <c r="VJP32" s="374"/>
      <c r="VJQ32" s="374"/>
      <c r="VJR32" s="374"/>
      <c r="VJS32" s="68"/>
      <c r="VJT32" s="68"/>
      <c r="VJU32" s="68"/>
      <c r="VJV32" s="68"/>
      <c r="VJW32" s="68"/>
      <c r="VJX32" s="112"/>
      <c r="VJY32" s="112"/>
      <c r="VJZ32" s="112"/>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374"/>
      <c r="VLV32" s="374"/>
      <c r="VLW32" s="374"/>
      <c r="VLX32" s="374"/>
      <c r="VLY32" s="374"/>
      <c r="VLZ32" s="374"/>
      <c r="VMA32" s="68"/>
      <c r="VMB32" s="68"/>
      <c r="VMC32" s="68"/>
      <c r="VMD32" s="68"/>
      <c r="VME32" s="68"/>
      <c r="VMF32" s="112"/>
      <c r="VMG32" s="112"/>
      <c r="VMH32" s="112"/>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374"/>
      <c r="VOD32" s="374"/>
      <c r="VOE32" s="374"/>
      <c r="VOF32" s="374"/>
      <c r="VOG32" s="374"/>
      <c r="VOH32" s="374"/>
      <c r="VOI32" s="68"/>
      <c r="VOJ32" s="68"/>
      <c r="VOK32" s="68"/>
      <c r="VOL32" s="68"/>
      <c r="VOM32" s="68"/>
      <c r="VON32" s="112"/>
      <c r="VOO32" s="112"/>
      <c r="VOP32" s="112"/>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374"/>
      <c r="VQL32" s="374"/>
      <c r="VQM32" s="374"/>
      <c r="VQN32" s="374"/>
      <c r="VQO32" s="374"/>
      <c r="VQP32" s="374"/>
      <c r="VQQ32" s="68"/>
      <c r="VQR32" s="68"/>
      <c r="VQS32" s="68"/>
      <c r="VQT32" s="68"/>
      <c r="VQU32" s="68"/>
      <c r="VQV32" s="112"/>
      <c r="VQW32" s="112"/>
      <c r="VQX32" s="112"/>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374"/>
      <c r="VST32" s="374"/>
      <c r="VSU32" s="374"/>
      <c r="VSV32" s="374"/>
      <c r="VSW32" s="374"/>
      <c r="VSX32" s="374"/>
      <c r="VSY32" s="68"/>
      <c r="VSZ32" s="68"/>
      <c r="VTA32" s="68"/>
      <c r="VTB32" s="68"/>
      <c r="VTC32" s="68"/>
      <c r="VTD32" s="112"/>
      <c r="VTE32" s="112"/>
      <c r="VTF32" s="112"/>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374"/>
      <c r="VVB32" s="374"/>
      <c r="VVC32" s="374"/>
      <c r="VVD32" s="374"/>
      <c r="VVE32" s="374"/>
      <c r="VVF32" s="374"/>
      <c r="VVG32" s="68"/>
      <c r="VVH32" s="68"/>
      <c r="VVI32" s="68"/>
      <c r="VVJ32" s="68"/>
      <c r="VVK32" s="68"/>
      <c r="VVL32" s="112"/>
      <c r="VVM32" s="112"/>
      <c r="VVN32" s="112"/>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374"/>
      <c r="VXJ32" s="374"/>
      <c r="VXK32" s="374"/>
      <c r="VXL32" s="374"/>
      <c r="VXM32" s="374"/>
      <c r="VXN32" s="374"/>
      <c r="VXO32" s="68"/>
      <c r="VXP32" s="68"/>
      <c r="VXQ32" s="68"/>
      <c r="VXR32" s="68"/>
      <c r="VXS32" s="68"/>
      <c r="VXT32" s="112"/>
      <c r="VXU32" s="112"/>
      <c r="VXV32" s="112"/>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374"/>
      <c r="VZR32" s="374"/>
      <c r="VZS32" s="374"/>
      <c r="VZT32" s="374"/>
      <c r="VZU32" s="374"/>
      <c r="VZV32" s="374"/>
      <c r="VZW32" s="68"/>
      <c r="VZX32" s="68"/>
      <c r="VZY32" s="68"/>
      <c r="VZZ32" s="68"/>
      <c r="WAA32" s="68"/>
      <c r="WAB32" s="112"/>
      <c r="WAC32" s="112"/>
      <c r="WAD32" s="112"/>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374"/>
      <c r="WBZ32" s="374"/>
      <c r="WCA32" s="374"/>
      <c r="WCB32" s="374"/>
      <c r="WCC32" s="374"/>
      <c r="WCD32" s="374"/>
      <c r="WCE32" s="68"/>
      <c r="WCF32" s="68"/>
      <c r="WCG32" s="68"/>
      <c r="WCH32" s="68"/>
      <c r="WCI32" s="68"/>
      <c r="WCJ32" s="112"/>
      <c r="WCK32" s="112"/>
      <c r="WCL32" s="112"/>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374"/>
      <c r="WEH32" s="374"/>
      <c r="WEI32" s="374"/>
      <c r="WEJ32" s="374"/>
      <c r="WEK32" s="374"/>
      <c r="WEL32" s="374"/>
      <c r="WEM32" s="68"/>
      <c r="WEN32" s="68"/>
      <c r="WEO32" s="68"/>
      <c r="WEP32" s="68"/>
      <c r="WEQ32" s="68"/>
      <c r="WER32" s="112"/>
      <c r="WES32" s="112"/>
      <c r="WET32" s="112"/>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374"/>
      <c r="WGP32" s="374"/>
      <c r="WGQ32" s="374"/>
      <c r="WGR32" s="374"/>
      <c r="WGS32" s="374"/>
      <c r="WGT32" s="374"/>
      <c r="WGU32" s="68"/>
      <c r="WGV32" s="68"/>
      <c r="WGW32" s="68"/>
      <c r="WGX32" s="68"/>
      <c r="WGY32" s="68"/>
      <c r="WGZ32" s="112"/>
      <c r="WHA32" s="112"/>
      <c r="WHB32" s="112"/>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374"/>
      <c r="WIX32" s="374"/>
      <c r="WIY32" s="374"/>
      <c r="WIZ32" s="374"/>
      <c r="WJA32" s="374"/>
      <c r="WJB32" s="374"/>
      <c r="WJC32" s="68"/>
      <c r="WJD32" s="68"/>
      <c r="WJE32" s="68"/>
      <c r="WJF32" s="68"/>
      <c r="WJG32" s="68"/>
      <c r="WJH32" s="112"/>
      <c r="WJI32" s="112"/>
      <c r="WJJ32" s="112"/>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374"/>
      <c r="WLF32" s="374"/>
      <c r="WLG32" s="374"/>
      <c r="WLH32" s="374"/>
      <c r="WLI32" s="374"/>
      <c r="WLJ32" s="374"/>
      <c r="WLK32" s="68"/>
      <c r="WLL32" s="68"/>
      <c r="WLM32" s="68"/>
      <c r="WLN32" s="68"/>
      <c r="WLO32" s="68"/>
      <c r="WLP32" s="112"/>
      <c r="WLQ32" s="112"/>
      <c r="WLR32" s="112"/>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374"/>
      <c r="WNN32" s="374"/>
      <c r="WNO32" s="374"/>
      <c r="WNP32" s="374"/>
      <c r="WNQ32" s="374"/>
      <c r="WNR32" s="374"/>
      <c r="WNS32" s="68"/>
      <c r="WNT32" s="68"/>
      <c r="WNU32" s="68"/>
      <c r="WNV32" s="68"/>
      <c r="WNW32" s="68"/>
      <c r="WNX32" s="112"/>
      <c r="WNY32" s="112"/>
      <c r="WNZ32" s="112"/>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374"/>
      <c r="WPV32" s="374"/>
      <c r="WPW32" s="374"/>
      <c r="WPX32" s="374"/>
      <c r="WPY32" s="374"/>
      <c r="WPZ32" s="374"/>
      <c r="WQA32" s="68"/>
      <c r="WQB32" s="68"/>
      <c r="WQC32" s="68"/>
      <c r="WQD32" s="68"/>
      <c r="WQE32" s="68"/>
      <c r="WQF32" s="112"/>
      <c r="WQG32" s="112"/>
      <c r="WQH32" s="112"/>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374"/>
      <c r="WSD32" s="374"/>
      <c r="WSE32" s="374"/>
      <c r="WSF32" s="374"/>
      <c r="WSG32" s="374"/>
      <c r="WSH32" s="374"/>
      <c r="WSI32" s="68"/>
      <c r="WSJ32" s="68"/>
      <c r="WSK32" s="68"/>
      <c r="WSL32" s="68"/>
      <c r="WSM32" s="68"/>
      <c r="WSN32" s="112"/>
      <c r="WSO32" s="112"/>
      <c r="WSP32" s="112"/>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374"/>
      <c r="WUL32" s="374"/>
      <c r="WUM32" s="374"/>
      <c r="WUN32" s="374"/>
      <c r="WUO32" s="374"/>
      <c r="WUP32" s="374"/>
      <c r="WUQ32" s="68"/>
      <c r="WUR32" s="68"/>
      <c r="WUS32" s="68"/>
      <c r="WUT32" s="68"/>
      <c r="WUU32" s="68"/>
      <c r="WUV32" s="112"/>
      <c r="WUW32" s="112"/>
      <c r="WUX32" s="112"/>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374"/>
      <c r="WWT32" s="374"/>
      <c r="WWU32" s="374"/>
      <c r="WWV32" s="374"/>
      <c r="WWW32" s="374"/>
      <c r="WWX32" s="374"/>
      <c r="WWY32" s="68"/>
      <c r="WWZ32" s="68"/>
      <c r="WXA32" s="68"/>
      <c r="WXB32" s="68"/>
      <c r="WXC32" s="68"/>
      <c r="WXD32" s="112"/>
      <c r="WXE32" s="112"/>
      <c r="WXF32" s="112"/>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374"/>
      <c r="WZB32" s="374"/>
      <c r="WZC32" s="374"/>
      <c r="WZD32" s="374"/>
      <c r="WZE32" s="374"/>
      <c r="WZF32" s="374"/>
      <c r="WZG32" s="68"/>
      <c r="WZH32" s="68"/>
      <c r="WZI32" s="68"/>
      <c r="WZJ32" s="68"/>
      <c r="WZK32" s="68"/>
      <c r="WZL32" s="112"/>
      <c r="WZM32" s="112"/>
      <c r="WZN32" s="112"/>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374"/>
      <c r="XBJ32" s="374"/>
      <c r="XBK32" s="374"/>
      <c r="XBL32" s="374"/>
      <c r="XBM32" s="374"/>
      <c r="XBN32" s="374"/>
      <c r="XBO32" s="68"/>
      <c r="XBP32" s="68"/>
      <c r="XBQ32" s="68"/>
      <c r="XBR32" s="68"/>
      <c r="XBS32" s="68"/>
      <c r="XBT32" s="112"/>
      <c r="XBU32" s="112"/>
      <c r="XBV32" s="112"/>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374"/>
      <c r="XDR32" s="374"/>
      <c r="XDS32" s="374"/>
      <c r="XDT32" s="374"/>
      <c r="XDU32" s="374"/>
      <c r="XDV32" s="374"/>
      <c r="XDW32" s="68"/>
      <c r="XDX32" s="68"/>
      <c r="XDY32" s="68"/>
      <c r="XDZ32" s="68"/>
      <c r="XEA32" s="68"/>
      <c r="XEB32" s="112"/>
      <c r="XEC32" s="112"/>
      <c r="XED32" s="112"/>
      <c r="XFA32" s="5"/>
      <c r="XFB32" s="5"/>
      <c r="XFC32" s="5"/>
      <c r="XFD32" s="5"/>
    </row>
    <row r="33" spans="1:16384" customFormat="1">
      <c r="A33" s="5"/>
      <c r="B33" s="5"/>
      <c r="C33" s="5"/>
      <c r="D33" s="5"/>
      <c r="E33" s="5"/>
      <c r="F33" s="5"/>
      <c r="G33" s="5"/>
      <c r="H33" s="5"/>
      <c r="I33" s="5"/>
      <c r="J33" s="5"/>
      <c r="K33" s="5"/>
      <c r="L33" s="5"/>
      <c r="M33" s="5"/>
      <c r="N33" s="5"/>
      <c r="O33" s="5"/>
      <c r="P33" s="5"/>
      <c r="Q33" s="5"/>
      <c r="R33" s="5"/>
      <c r="S33" s="5"/>
      <c r="T33" s="5"/>
      <c r="U33" s="5"/>
      <c r="V33" s="5"/>
      <c r="W33" s="5"/>
      <c r="X33" s="5"/>
      <c r="Y33" s="374"/>
      <c r="Z33" s="374"/>
      <c r="AA33" s="374"/>
      <c r="AB33" s="374"/>
      <c r="AC33" s="374"/>
      <c r="AD33" s="374"/>
      <c r="AE33" s="68">
        <f t="shared" ref="AE33:AE42" si="0">AE32+1</f>
        <v>3</v>
      </c>
      <c r="AF33" s="68"/>
      <c r="AG33" s="68"/>
      <c r="AH33" s="68"/>
      <c r="AI33" s="68"/>
      <c r="AJ33" s="112"/>
      <c r="AK33" s="112"/>
      <c r="AL33" s="112"/>
      <c r="AM33" s="188"/>
      <c r="AN33" s="188"/>
      <c r="AO33" s="188"/>
      <c r="AP33" s="188"/>
      <c r="AQ33" s="188"/>
      <c r="AR33" s="188"/>
      <c r="BI33" s="5"/>
      <c r="BJ33" s="5"/>
      <c r="BK33" s="5"/>
      <c r="BL33" s="5"/>
      <c r="BM33" s="5"/>
      <c r="BN33" s="5"/>
      <c r="BO33" s="5"/>
      <c r="BP33" s="5"/>
      <c r="BQ33" s="5"/>
      <c r="BR33" s="5"/>
      <c r="BS33" s="5"/>
      <c r="BT33" s="5"/>
      <c r="BU33" s="5"/>
      <c r="BV33" s="5"/>
      <c r="BW33" s="5"/>
      <c r="BX33" s="5"/>
      <c r="BY33" s="5"/>
      <c r="BZ33" s="5"/>
      <c r="CA33" s="5"/>
      <c r="CB33" s="5"/>
      <c r="CC33" s="5"/>
      <c r="CD33" s="5"/>
      <c r="CE33" s="5"/>
      <c r="CF33" s="5"/>
      <c r="CG33" s="374"/>
      <c r="CH33" s="374"/>
      <c r="CI33" s="374"/>
      <c r="CJ33" s="374"/>
      <c r="CK33" s="374"/>
      <c r="CL33" s="374"/>
      <c r="CM33" s="68"/>
      <c r="CN33" s="68"/>
      <c r="CO33" s="68"/>
      <c r="CP33" s="68"/>
      <c r="CQ33" s="68"/>
      <c r="CR33" s="112"/>
      <c r="CS33" s="112"/>
      <c r="CT33" s="112"/>
      <c r="DQ33" s="5"/>
      <c r="DR33" s="5"/>
      <c r="DS33" s="5"/>
      <c r="DT33" s="5"/>
      <c r="DU33" s="5"/>
      <c r="DV33" s="5"/>
      <c r="DW33" s="5"/>
      <c r="DX33" s="5"/>
      <c r="DY33" s="5"/>
      <c r="DZ33" s="5"/>
      <c r="EA33" s="5"/>
      <c r="EB33" s="5"/>
      <c r="EC33" s="5"/>
      <c r="ED33" s="5"/>
      <c r="EE33" s="5"/>
      <c r="EF33" s="5"/>
      <c r="EG33" s="5"/>
      <c r="EH33" s="5"/>
      <c r="EI33" s="5"/>
      <c r="EJ33" s="5"/>
      <c r="EK33" s="5"/>
      <c r="EL33" s="5"/>
      <c r="EM33" s="5"/>
      <c r="EN33" s="5"/>
      <c r="EO33" s="374"/>
      <c r="EP33" s="374"/>
      <c r="EQ33" s="374"/>
      <c r="ER33" s="374"/>
      <c r="ES33" s="374"/>
      <c r="ET33" s="374"/>
      <c r="EU33" s="68"/>
      <c r="EV33" s="68"/>
      <c r="EW33" s="68"/>
      <c r="EX33" s="68"/>
      <c r="EY33" s="68"/>
      <c r="EZ33" s="112"/>
      <c r="FA33" s="112"/>
      <c r="FB33" s="112"/>
      <c r="FY33" s="5"/>
      <c r="FZ33" s="5"/>
      <c r="GA33" s="5"/>
      <c r="GB33" s="5"/>
      <c r="GC33" s="5"/>
      <c r="GD33" s="5"/>
      <c r="GE33" s="5"/>
      <c r="GF33" s="5"/>
      <c r="GG33" s="5"/>
      <c r="GH33" s="5"/>
      <c r="GI33" s="5"/>
      <c r="GJ33" s="5"/>
      <c r="GK33" s="5"/>
      <c r="GL33" s="5"/>
      <c r="GM33" s="5"/>
      <c r="GN33" s="5"/>
      <c r="GO33" s="5"/>
      <c r="GP33" s="5"/>
      <c r="GQ33" s="5"/>
      <c r="GR33" s="5"/>
      <c r="GS33" s="5"/>
      <c r="GT33" s="5"/>
      <c r="GU33" s="5"/>
      <c r="GV33" s="5"/>
      <c r="GW33" s="374"/>
      <c r="GX33" s="374"/>
      <c r="GY33" s="374"/>
      <c r="GZ33" s="374"/>
      <c r="HA33" s="374"/>
      <c r="HB33" s="374"/>
      <c r="HC33" s="68"/>
      <c r="HD33" s="68"/>
      <c r="HE33" s="68"/>
      <c r="HF33" s="68"/>
      <c r="HG33" s="68"/>
      <c r="HH33" s="112"/>
      <c r="HI33" s="112"/>
      <c r="HJ33" s="112"/>
      <c r="IG33" s="5"/>
      <c r="IH33" s="5"/>
      <c r="II33" s="5"/>
      <c r="IJ33" s="5"/>
      <c r="IK33" s="5"/>
      <c r="IL33" s="5"/>
      <c r="IM33" s="5"/>
      <c r="IN33" s="5"/>
      <c r="IO33" s="5"/>
      <c r="IP33" s="5"/>
      <c r="IQ33" s="5"/>
      <c r="IR33" s="5"/>
      <c r="IS33" s="5"/>
      <c r="IT33" s="5"/>
      <c r="IU33" s="5"/>
      <c r="IV33" s="5"/>
      <c r="IW33" s="5"/>
      <c r="IX33" s="5"/>
      <c r="IY33" s="5"/>
      <c r="IZ33" s="5"/>
      <c r="JA33" s="5"/>
      <c r="JB33" s="5"/>
      <c r="JC33" s="5"/>
      <c r="JD33" s="5"/>
      <c r="JE33" s="374"/>
      <c r="JF33" s="374"/>
      <c r="JG33" s="374"/>
      <c r="JH33" s="374"/>
      <c r="JI33" s="374"/>
      <c r="JJ33" s="374"/>
      <c r="JK33" s="68"/>
      <c r="JL33" s="68"/>
      <c r="JM33" s="68"/>
      <c r="JN33" s="68"/>
      <c r="JO33" s="68"/>
      <c r="JP33" s="112"/>
      <c r="JQ33" s="112"/>
      <c r="JR33" s="112"/>
      <c r="KO33" s="5"/>
      <c r="KP33" s="5"/>
      <c r="KQ33" s="5"/>
      <c r="KR33" s="5"/>
      <c r="KS33" s="5"/>
      <c r="KT33" s="5"/>
      <c r="KU33" s="5"/>
      <c r="KV33" s="5"/>
      <c r="KW33" s="5"/>
      <c r="KX33" s="5"/>
      <c r="KY33" s="5"/>
      <c r="KZ33" s="5"/>
      <c r="LA33" s="5"/>
      <c r="LB33" s="5"/>
      <c r="LC33" s="5"/>
      <c r="LD33" s="5"/>
      <c r="LE33" s="5"/>
      <c r="LF33" s="5"/>
      <c r="LG33" s="5"/>
      <c r="LH33" s="5"/>
      <c r="LI33" s="5"/>
      <c r="LJ33" s="5"/>
      <c r="LK33" s="5"/>
      <c r="LL33" s="5"/>
      <c r="LM33" s="374"/>
      <c r="LN33" s="374"/>
      <c r="LO33" s="374"/>
      <c r="LP33" s="374"/>
      <c r="LQ33" s="374"/>
      <c r="LR33" s="374"/>
      <c r="LS33" s="68"/>
      <c r="LT33" s="68"/>
      <c r="LU33" s="68"/>
      <c r="LV33" s="68"/>
      <c r="LW33" s="68"/>
      <c r="LX33" s="112"/>
      <c r="LY33" s="112"/>
      <c r="LZ33" s="112"/>
      <c r="MW33" s="5"/>
      <c r="MX33" s="5"/>
      <c r="MY33" s="5"/>
      <c r="MZ33" s="5"/>
      <c r="NA33" s="5"/>
      <c r="NB33" s="5"/>
      <c r="NC33" s="5"/>
      <c r="ND33" s="5"/>
      <c r="NE33" s="5"/>
      <c r="NF33" s="5"/>
      <c r="NG33" s="5"/>
      <c r="NH33" s="5"/>
      <c r="NI33" s="5"/>
      <c r="NJ33" s="5"/>
      <c r="NK33" s="5"/>
      <c r="NL33" s="5"/>
      <c r="NM33" s="5"/>
      <c r="NN33" s="5"/>
      <c r="NO33" s="5"/>
      <c r="NP33" s="5"/>
      <c r="NQ33" s="5"/>
      <c r="NR33" s="5"/>
      <c r="NS33" s="5"/>
      <c r="NT33" s="5"/>
      <c r="NU33" s="374"/>
      <c r="NV33" s="374"/>
      <c r="NW33" s="374"/>
      <c r="NX33" s="374"/>
      <c r="NY33" s="374"/>
      <c r="NZ33" s="374"/>
      <c r="OA33" s="68"/>
      <c r="OB33" s="68"/>
      <c r="OC33" s="68"/>
      <c r="OD33" s="68"/>
      <c r="OE33" s="68"/>
      <c r="OF33" s="112"/>
      <c r="OG33" s="112"/>
      <c r="OH33" s="112"/>
      <c r="PE33" s="5"/>
      <c r="PF33" s="5"/>
      <c r="PG33" s="5"/>
      <c r="PH33" s="5"/>
      <c r="PI33" s="5"/>
      <c r="PJ33" s="5"/>
      <c r="PK33" s="5"/>
      <c r="PL33" s="5"/>
      <c r="PM33" s="5"/>
      <c r="PN33" s="5"/>
      <c r="PO33" s="5"/>
      <c r="PP33" s="5"/>
      <c r="PQ33" s="5"/>
      <c r="PR33" s="5"/>
      <c r="PS33" s="5"/>
      <c r="PT33" s="5"/>
      <c r="PU33" s="5"/>
      <c r="PV33" s="5"/>
      <c r="PW33" s="5"/>
      <c r="PX33" s="5"/>
      <c r="PY33" s="5"/>
      <c r="PZ33" s="5"/>
      <c r="QA33" s="5"/>
      <c r="QB33" s="5"/>
      <c r="QC33" s="374"/>
      <c r="QD33" s="374"/>
      <c r="QE33" s="374"/>
      <c r="QF33" s="374"/>
      <c r="QG33" s="374"/>
      <c r="QH33" s="374"/>
      <c r="QI33" s="68"/>
      <c r="QJ33" s="68"/>
      <c r="QK33" s="68"/>
      <c r="QL33" s="68"/>
      <c r="QM33" s="68"/>
      <c r="QN33" s="112"/>
      <c r="QO33" s="112"/>
      <c r="QP33" s="112"/>
      <c r="RM33" s="5"/>
      <c r="RN33" s="5"/>
      <c r="RO33" s="5"/>
      <c r="RP33" s="5"/>
      <c r="RQ33" s="5"/>
      <c r="RR33" s="5"/>
      <c r="RS33" s="5"/>
      <c r="RT33" s="5"/>
      <c r="RU33" s="5"/>
      <c r="RV33" s="5"/>
      <c r="RW33" s="5"/>
      <c r="RX33" s="5"/>
      <c r="RY33" s="5"/>
      <c r="RZ33" s="5"/>
      <c r="SA33" s="5"/>
      <c r="SB33" s="5"/>
      <c r="SC33" s="5"/>
      <c r="SD33" s="5"/>
      <c r="SE33" s="5"/>
      <c r="SF33" s="5"/>
      <c r="SG33" s="5"/>
      <c r="SH33" s="5"/>
      <c r="SI33" s="5"/>
      <c r="SJ33" s="5"/>
      <c r="SK33" s="374"/>
      <c r="SL33" s="374"/>
      <c r="SM33" s="374"/>
      <c r="SN33" s="374"/>
      <c r="SO33" s="374"/>
      <c r="SP33" s="374"/>
      <c r="SQ33" s="68"/>
      <c r="SR33" s="68"/>
      <c r="SS33" s="68"/>
      <c r="ST33" s="68"/>
      <c r="SU33" s="68"/>
      <c r="SV33" s="112"/>
      <c r="SW33" s="112"/>
      <c r="SX33" s="112"/>
      <c r="TU33" s="5"/>
      <c r="TV33" s="5"/>
      <c r="TW33" s="5"/>
      <c r="TX33" s="5"/>
      <c r="TY33" s="5"/>
      <c r="TZ33" s="5"/>
      <c r="UA33" s="5"/>
      <c r="UB33" s="5"/>
      <c r="UC33" s="5"/>
      <c r="UD33" s="5"/>
      <c r="UE33" s="5"/>
      <c r="UF33" s="5"/>
      <c r="UG33" s="5"/>
      <c r="UH33" s="5"/>
      <c r="UI33" s="5"/>
      <c r="UJ33" s="5"/>
      <c r="UK33" s="5"/>
      <c r="UL33" s="5"/>
      <c r="UM33" s="5"/>
      <c r="UN33" s="5"/>
      <c r="UO33" s="5"/>
      <c r="UP33" s="5"/>
      <c r="UQ33" s="5"/>
      <c r="UR33" s="5"/>
      <c r="US33" s="374"/>
      <c r="UT33" s="374"/>
      <c r="UU33" s="374"/>
      <c r="UV33" s="374"/>
      <c r="UW33" s="374"/>
      <c r="UX33" s="374"/>
      <c r="UY33" s="68"/>
      <c r="UZ33" s="68"/>
      <c r="VA33" s="68"/>
      <c r="VB33" s="68"/>
      <c r="VC33" s="68"/>
      <c r="VD33" s="112"/>
      <c r="VE33" s="112"/>
      <c r="VF33" s="112"/>
      <c r="WC33" s="5"/>
      <c r="WD33" s="5"/>
      <c r="WE33" s="5"/>
      <c r="WF33" s="5"/>
      <c r="WG33" s="5"/>
      <c r="WH33" s="5"/>
      <c r="WI33" s="5"/>
      <c r="WJ33" s="5"/>
      <c r="WK33" s="5"/>
      <c r="WL33" s="5"/>
      <c r="WM33" s="5"/>
      <c r="WN33" s="5"/>
      <c r="WO33" s="5"/>
      <c r="WP33" s="5"/>
      <c r="WQ33" s="5"/>
      <c r="WR33" s="5"/>
      <c r="WS33" s="5"/>
      <c r="WT33" s="5"/>
      <c r="WU33" s="5"/>
      <c r="WV33" s="5"/>
      <c r="WW33" s="5"/>
      <c r="WX33" s="5"/>
      <c r="WY33" s="5"/>
      <c r="WZ33" s="5"/>
      <c r="XA33" s="374"/>
      <c r="XB33" s="374"/>
      <c r="XC33" s="374"/>
      <c r="XD33" s="374"/>
      <c r="XE33" s="374"/>
      <c r="XF33" s="374"/>
      <c r="XG33" s="68"/>
      <c r="XH33" s="68"/>
      <c r="XI33" s="68"/>
      <c r="XJ33" s="68"/>
      <c r="XK33" s="68"/>
      <c r="XL33" s="112"/>
      <c r="XM33" s="112"/>
      <c r="XN33" s="112"/>
      <c r="YK33" s="5"/>
      <c r="YL33" s="5"/>
      <c r="YM33" s="5"/>
      <c r="YN33" s="5"/>
      <c r="YO33" s="5"/>
      <c r="YP33" s="5"/>
      <c r="YQ33" s="5"/>
      <c r="YR33" s="5"/>
      <c r="YS33" s="5"/>
      <c r="YT33" s="5"/>
      <c r="YU33" s="5"/>
      <c r="YV33" s="5"/>
      <c r="YW33" s="5"/>
      <c r="YX33" s="5"/>
      <c r="YY33" s="5"/>
      <c r="YZ33" s="5"/>
      <c r="ZA33" s="5"/>
      <c r="ZB33" s="5"/>
      <c r="ZC33" s="5"/>
      <c r="ZD33" s="5"/>
      <c r="ZE33" s="5"/>
      <c r="ZF33" s="5"/>
      <c r="ZG33" s="5"/>
      <c r="ZH33" s="5"/>
      <c r="ZI33" s="374"/>
      <c r="ZJ33" s="374"/>
      <c r="ZK33" s="374"/>
      <c r="ZL33" s="374"/>
      <c r="ZM33" s="374"/>
      <c r="ZN33" s="374"/>
      <c r="ZO33" s="68"/>
      <c r="ZP33" s="68"/>
      <c r="ZQ33" s="68"/>
      <c r="ZR33" s="68"/>
      <c r="ZS33" s="68"/>
      <c r="ZT33" s="112"/>
      <c r="ZU33" s="112"/>
      <c r="ZV33" s="112"/>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374"/>
      <c r="ABR33" s="374"/>
      <c r="ABS33" s="374"/>
      <c r="ABT33" s="374"/>
      <c r="ABU33" s="374"/>
      <c r="ABV33" s="374"/>
      <c r="ABW33" s="68"/>
      <c r="ABX33" s="68"/>
      <c r="ABY33" s="68"/>
      <c r="ABZ33" s="68"/>
      <c r="ACA33" s="68"/>
      <c r="ACB33" s="112"/>
      <c r="ACC33" s="112"/>
      <c r="ACD33" s="112"/>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374"/>
      <c r="ADZ33" s="374"/>
      <c r="AEA33" s="374"/>
      <c r="AEB33" s="374"/>
      <c r="AEC33" s="374"/>
      <c r="AED33" s="374"/>
      <c r="AEE33" s="68"/>
      <c r="AEF33" s="68"/>
      <c r="AEG33" s="68"/>
      <c r="AEH33" s="68"/>
      <c r="AEI33" s="68"/>
      <c r="AEJ33" s="112"/>
      <c r="AEK33" s="112"/>
      <c r="AEL33" s="112"/>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374"/>
      <c r="AGH33" s="374"/>
      <c r="AGI33" s="374"/>
      <c r="AGJ33" s="374"/>
      <c r="AGK33" s="374"/>
      <c r="AGL33" s="374"/>
      <c r="AGM33" s="68"/>
      <c r="AGN33" s="68"/>
      <c r="AGO33" s="68"/>
      <c r="AGP33" s="68"/>
      <c r="AGQ33" s="68"/>
      <c r="AGR33" s="112"/>
      <c r="AGS33" s="112"/>
      <c r="AGT33" s="112"/>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374"/>
      <c r="AIP33" s="374"/>
      <c r="AIQ33" s="374"/>
      <c r="AIR33" s="374"/>
      <c r="AIS33" s="374"/>
      <c r="AIT33" s="374"/>
      <c r="AIU33" s="68"/>
      <c r="AIV33" s="68"/>
      <c r="AIW33" s="68"/>
      <c r="AIX33" s="68"/>
      <c r="AIY33" s="68"/>
      <c r="AIZ33" s="112"/>
      <c r="AJA33" s="112"/>
      <c r="AJB33" s="112"/>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374"/>
      <c r="AKX33" s="374"/>
      <c r="AKY33" s="374"/>
      <c r="AKZ33" s="374"/>
      <c r="ALA33" s="374"/>
      <c r="ALB33" s="374"/>
      <c r="ALC33" s="68"/>
      <c r="ALD33" s="68"/>
      <c r="ALE33" s="68"/>
      <c r="ALF33" s="68"/>
      <c r="ALG33" s="68"/>
      <c r="ALH33" s="112"/>
      <c r="ALI33" s="112"/>
      <c r="ALJ33" s="112"/>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374"/>
      <c r="ANF33" s="374"/>
      <c r="ANG33" s="374"/>
      <c r="ANH33" s="374"/>
      <c r="ANI33" s="374"/>
      <c r="ANJ33" s="374"/>
      <c r="ANK33" s="68"/>
      <c r="ANL33" s="68"/>
      <c r="ANM33" s="68"/>
      <c r="ANN33" s="68"/>
      <c r="ANO33" s="68"/>
      <c r="ANP33" s="112"/>
      <c r="ANQ33" s="112"/>
      <c r="ANR33" s="112"/>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374"/>
      <c r="APN33" s="374"/>
      <c r="APO33" s="374"/>
      <c r="APP33" s="374"/>
      <c r="APQ33" s="374"/>
      <c r="APR33" s="374"/>
      <c r="APS33" s="68"/>
      <c r="APT33" s="68"/>
      <c r="APU33" s="68"/>
      <c r="APV33" s="68"/>
      <c r="APW33" s="68"/>
      <c r="APX33" s="112"/>
      <c r="APY33" s="112"/>
      <c r="APZ33" s="112"/>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374"/>
      <c r="ARV33" s="374"/>
      <c r="ARW33" s="374"/>
      <c r="ARX33" s="374"/>
      <c r="ARY33" s="374"/>
      <c r="ARZ33" s="374"/>
      <c r="ASA33" s="68"/>
      <c r="ASB33" s="68"/>
      <c r="ASC33" s="68"/>
      <c r="ASD33" s="68"/>
      <c r="ASE33" s="68"/>
      <c r="ASF33" s="112"/>
      <c r="ASG33" s="112"/>
      <c r="ASH33" s="112"/>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374"/>
      <c r="AUD33" s="374"/>
      <c r="AUE33" s="374"/>
      <c r="AUF33" s="374"/>
      <c r="AUG33" s="374"/>
      <c r="AUH33" s="374"/>
      <c r="AUI33" s="68"/>
      <c r="AUJ33" s="68"/>
      <c r="AUK33" s="68"/>
      <c r="AUL33" s="68"/>
      <c r="AUM33" s="68"/>
      <c r="AUN33" s="112"/>
      <c r="AUO33" s="112"/>
      <c r="AUP33" s="112"/>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374"/>
      <c r="AWL33" s="374"/>
      <c r="AWM33" s="374"/>
      <c r="AWN33" s="374"/>
      <c r="AWO33" s="374"/>
      <c r="AWP33" s="374"/>
      <c r="AWQ33" s="68"/>
      <c r="AWR33" s="68"/>
      <c r="AWS33" s="68"/>
      <c r="AWT33" s="68"/>
      <c r="AWU33" s="68"/>
      <c r="AWV33" s="112"/>
      <c r="AWW33" s="112"/>
      <c r="AWX33" s="112"/>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374"/>
      <c r="AYT33" s="374"/>
      <c r="AYU33" s="374"/>
      <c r="AYV33" s="374"/>
      <c r="AYW33" s="374"/>
      <c r="AYX33" s="374"/>
      <c r="AYY33" s="68"/>
      <c r="AYZ33" s="68"/>
      <c r="AZA33" s="68"/>
      <c r="AZB33" s="68"/>
      <c r="AZC33" s="68"/>
      <c r="AZD33" s="112"/>
      <c r="AZE33" s="112"/>
      <c r="AZF33" s="112"/>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374"/>
      <c r="BBB33" s="374"/>
      <c r="BBC33" s="374"/>
      <c r="BBD33" s="374"/>
      <c r="BBE33" s="374"/>
      <c r="BBF33" s="374"/>
      <c r="BBG33" s="68"/>
      <c r="BBH33" s="68"/>
      <c r="BBI33" s="68"/>
      <c r="BBJ33" s="68"/>
      <c r="BBK33" s="68"/>
      <c r="BBL33" s="112"/>
      <c r="BBM33" s="112"/>
      <c r="BBN33" s="112"/>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374"/>
      <c r="BDJ33" s="374"/>
      <c r="BDK33" s="374"/>
      <c r="BDL33" s="374"/>
      <c r="BDM33" s="374"/>
      <c r="BDN33" s="374"/>
      <c r="BDO33" s="68"/>
      <c r="BDP33" s="68"/>
      <c r="BDQ33" s="68"/>
      <c r="BDR33" s="68"/>
      <c r="BDS33" s="68"/>
      <c r="BDT33" s="112"/>
      <c r="BDU33" s="112"/>
      <c r="BDV33" s="112"/>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374"/>
      <c r="BFR33" s="374"/>
      <c r="BFS33" s="374"/>
      <c r="BFT33" s="374"/>
      <c r="BFU33" s="374"/>
      <c r="BFV33" s="374"/>
      <c r="BFW33" s="68"/>
      <c r="BFX33" s="68"/>
      <c r="BFY33" s="68"/>
      <c r="BFZ33" s="68"/>
      <c r="BGA33" s="68"/>
      <c r="BGB33" s="112"/>
      <c r="BGC33" s="112"/>
      <c r="BGD33" s="112"/>
      <c r="BHA33" s="5"/>
      <c r="BHB33" s="5"/>
      <c r="BHC33" s="5"/>
      <c r="BHD33" s="5"/>
      <c r="BHE33" s="5"/>
      <c r="BHF33" s="5"/>
      <c r="BHG33" s="5"/>
      <c r="BHH33" s="5"/>
      <c r="BHI33" s="5"/>
      <c r="BHJ33" s="5"/>
      <c r="BHK33" s="5"/>
      <c r="BHL33" s="5"/>
      <c r="BHM33" s="5"/>
      <c r="BHN33" s="5"/>
      <c r="BHO33" s="5"/>
      <c r="BHP33" s="5"/>
      <c r="BHQ33" s="5"/>
      <c r="BHR33" s="5"/>
      <c r="BHS33" s="5"/>
      <c r="BHT33" s="5"/>
      <c r="BHU33" s="5"/>
      <c r="BHV33" s="5"/>
      <c r="BHW33" s="5"/>
      <c r="BHX33" s="5"/>
      <c r="BHY33" s="374"/>
      <c r="BHZ33" s="374"/>
      <c r="BIA33" s="374"/>
      <c r="BIB33" s="374"/>
      <c r="BIC33" s="374"/>
      <c r="BID33" s="374"/>
      <c r="BIE33" s="68"/>
      <c r="BIF33" s="68"/>
      <c r="BIG33" s="68"/>
      <c r="BIH33" s="68"/>
      <c r="BII33" s="68"/>
      <c r="BIJ33" s="112"/>
      <c r="BIK33" s="112"/>
      <c r="BIL33" s="112"/>
      <c r="BJI33" s="5"/>
      <c r="BJJ33" s="5"/>
      <c r="BJK33" s="5"/>
      <c r="BJL33" s="5"/>
      <c r="BJM33" s="5"/>
      <c r="BJN33" s="5"/>
      <c r="BJO33" s="5"/>
      <c r="BJP33" s="5"/>
      <c r="BJQ33" s="5"/>
      <c r="BJR33" s="5"/>
      <c r="BJS33" s="5"/>
      <c r="BJT33" s="5"/>
      <c r="BJU33" s="5"/>
      <c r="BJV33" s="5"/>
      <c r="BJW33" s="5"/>
      <c r="BJX33" s="5"/>
      <c r="BJY33" s="5"/>
      <c r="BJZ33" s="5"/>
      <c r="BKA33" s="5"/>
      <c r="BKB33" s="5"/>
      <c r="BKC33" s="5"/>
      <c r="BKD33" s="5"/>
      <c r="BKE33" s="5"/>
      <c r="BKF33" s="5"/>
      <c r="BKG33" s="374"/>
      <c r="BKH33" s="374"/>
      <c r="BKI33" s="374"/>
      <c r="BKJ33" s="374"/>
      <c r="BKK33" s="374"/>
      <c r="BKL33" s="374"/>
      <c r="BKM33" s="68"/>
      <c r="BKN33" s="68"/>
      <c r="BKO33" s="68"/>
      <c r="BKP33" s="68"/>
      <c r="BKQ33" s="68"/>
      <c r="BKR33" s="112"/>
      <c r="BKS33" s="112"/>
      <c r="BKT33" s="112"/>
      <c r="BLQ33" s="5"/>
      <c r="BLR33" s="5"/>
      <c r="BLS33" s="5"/>
      <c r="BLT33" s="5"/>
      <c r="BLU33" s="5"/>
      <c r="BLV33" s="5"/>
      <c r="BLW33" s="5"/>
      <c r="BLX33" s="5"/>
      <c r="BLY33" s="5"/>
      <c r="BLZ33" s="5"/>
      <c r="BMA33" s="5"/>
      <c r="BMB33" s="5"/>
      <c r="BMC33" s="5"/>
      <c r="BMD33" s="5"/>
      <c r="BME33" s="5"/>
      <c r="BMF33" s="5"/>
      <c r="BMG33" s="5"/>
      <c r="BMH33" s="5"/>
      <c r="BMI33" s="5"/>
      <c r="BMJ33" s="5"/>
      <c r="BMK33" s="5"/>
      <c r="BML33" s="5"/>
      <c r="BMM33" s="5"/>
      <c r="BMN33" s="5"/>
      <c r="BMO33" s="374"/>
      <c r="BMP33" s="374"/>
      <c r="BMQ33" s="374"/>
      <c r="BMR33" s="374"/>
      <c r="BMS33" s="374"/>
      <c r="BMT33" s="374"/>
      <c r="BMU33" s="68"/>
      <c r="BMV33" s="68"/>
      <c r="BMW33" s="68"/>
      <c r="BMX33" s="68"/>
      <c r="BMY33" s="68"/>
      <c r="BMZ33" s="112"/>
      <c r="BNA33" s="112"/>
      <c r="BNB33" s="112"/>
      <c r="BNY33" s="5"/>
      <c r="BNZ33" s="5"/>
      <c r="BOA33" s="5"/>
      <c r="BOB33" s="5"/>
      <c r="BOC33" s="5"/>
      <c r="BOD33" s="5"/>
      <c r="BOE33" s="5"/>
      <c r="BOF33" s="5"/>
      <c r="BOG33" s="5"/>
      <c r="BOH33" s="5"/>
      <c r="BOI33" s="5"/>
      <c r="BOJ33" s="5"/>
      <c r="BOK33" s="5"/>
      <c r="BOL33" s="5"/>
      <c r="BOM33" s="5"/>
      <c r="BON33" s="5"/>
      <c r="BOO33" s="5"/>
      <c r="BOP33" s="5"/>
      <c r="BOQ33" s="5"/>
      <c r="BOR33" s="5"/>
      <c r="BOS33" s="5"/>
      <c r="BOT33" s="5"/>
      <c r="BOU33" s="5"/>
      <c r="BOV33" s="5"/>
      <c r="BOW33" s="374"/>
      <c r="BOX33" s="374"/>
      <c r="BOY33" s="374"/>
      <c r="BOZ33" s="374"/>
      <c r="BPA33" s="374"/>
      <c r="BPB33" s="374"/>
      <c r="BPC33" s="68"/>
      <c r="BPD33" s="68"/>
      <c r="BPE33" s="68"/>
      <c r="BPF33" s="68"/>
      <c r="BPG33" s="68"/>
      <c r="BPH33" s="112"/>
      <c r="BPI33" s="112"/>
      <c r="BPJ33" s="112"/>
      <c r="BQG33" s="5"/>
      <c r="BQH33" s="5"/>
      <c r="BQI33" s="5"/>
      <c r="BQJ33" s="5"/>
      <c r="BQK33" s="5"/>
      <c r="BQL33" s="5"/>
      <c r="BQM33" s="5"/>
      <c r="BQN33" s="5"/>
      <c r="BQO33" s="5"/>
      <c r="BQP33" s="5"/>
      <c r="BQQ33" s="5"/>
      <c r="BQR33" s="5"/>
      <c r="BQS33" s="5"/>
      <c r="BQT33" s="5"/>
      <c r="BQU33" s="5"/>
      <c r="BQV33" s="5"/>
      <c r="BQW33" s="5"/>
      <c r="BQX33" s="5"/>
      <c r="BQY33" s="5"/>
      <c r="BQZ33" s="5"/>
      <c r="BRA33" s="5"/>
      <c r="BRB33" s="5"/>
      <c r="BRC33" s="5"/>
      <c r="BRD33" s="5"/>
      <c r="BRE33" s="374"/>
      <c r="BRF33" s="374"/>
      <c r="BRG33" s="374"/>
      <c r="BRH33" s="374"/>
      <c r="BRI33" s="374"/>
      <c r="BRJ33" s="374"/>
      <c r="BRK33" s="68"/>
      <c r="BRL33" s="68"/>
      <c r="BRM33" s="68"/>
      <c r="BRN33" s="68"/>
      <c r="BRO33" s="68"/>
      <c r="BRP33" s="112"/>
      <c r="BRQ33" s="112"/>
      <c r="BRR33" s="112"/>
      <c r="BSO33" s="5"/>
      <c r="BSP33" s="5"/>
      <c r="BSQ33" s="5"/>
      <c r="BSR33" s="5"/>
      <c r="BSS33" s="5"/>
      <c r="BST33" s="5"/>
      <c r="BSU33" s="5"/>
      <c r="BSV33" s="5"/>
      <c r="BSW33" s="5"/>
      <c r="BSX33" s="5"/>
      <c r="BSY33" s="5"/>
      <c r="BSZ33" s="5"/>
      <c r="BTA33" s="5"/>
      <c r="BTB33" s="5"/>
      <c r="BTC33" s="5"/>
      <c r="BTD33" s="5"/>
      <c r="BTE33" s="5"/>
      <c r="BTF33" s="5"/>
      <c r="BTG33" s="5"/>
      <c r="BTH33" s="5"/>
      <c r="BTI33" s="5"/>
      <c r="BTJ33" s="5"/>
      <c r="BTK33" s="5"/>
      <c r="BTL33" s="5"/>
      <c r="BTM33" s="374"/>
      <c r="BTN33" s="374"/>
      <c r="BTO33" s="374"/>
      <c r="BTP33" s="374"/>
      <c r="BTQ33" s="374"/>
      <c r="BTR33" s="374"/>
      <c r="BTS33" s="68"/>
      <c r="BTT33" s="68"/>
      <c r="BTU33" s="68"/>
      <c r="BTV33" s="68"/>
      <c r="BTW33" s="68"/>
      <c r="BTX33" s="112"/>
      <c r="BTY33" s="112"/>
      <c r="BTZ33" s="112"/>
      <c r="BUW33" s="5"/>
      <c r="BUX33" s="5"/>
      <c r="BUY33" s="5"/>
      <c r="BUZ33" s="5"/>
      <c r="BVA33" s="5"/>
      <c r="BVB33" s="5"/>
      <c r="BVC33" s="5"/>
      <c r="BVD33" s="5"/>
      <c r="BVE33" s="5"/>
      <c r="BVF33" s="5"/>
      <c r="BVG33" s="5"/>
      <c r="BVH33" s="5"/>
      <c r="BVI33" s="5"/>
      <c r="BVJ33" s="5"/>
      <c r="BVK33" s="5"/>
      <c r="BVL33" s="5"/>
      <c r="BVM33" s="5"/>
      <c r="BVN33" s="5"/>
      <c r="BVO33" s="5"/>
      <c r="BVP33" s="5"/>
      <c r="BVQ33" s="5"/>
      <c r="BVR33" s="5"/>
      <c r="BVS33" s="5"/>
      <c r="BVT33" s="5"/>
      <c r="BVU33" s="374"/>
      <c r="BVV33" s="374"/>
      <c r="BVW33" s="374"/>
      <c r="BVX33" s="374"/>
      <c r="BVY33" s="374"/>
      <c r="BVZ33" s="374"/>
      <c r="BWA33" s="68"/>
      <c r="BWB33" s="68"/>
      <c r="BWC33" s="68"/>
      <c r="BWD33" s="68"/>
      <c r="BWE33" s="68"/>
      <c r="BWF33" s="112"/>
      <c r="BWG33" s="112"/>
      <c r="BWH33" s="112"/>
      <c r="BXE33" s="5"/>
      <c r="BXF33" s="5"/>
      <c r="BXG33" s="5"/>
      <c r="BXH33" s="5"/>
      <c r="BXI33" s="5"/>
      <c r="BXJ33" s="5"/>
      <c r="BXK33" s="5"/>
      <c r="BXL33" s="5"/>
      <c r="BXM33" s="5"/>
      <c r="BXN33" s="5"/>
      <c r="BXO33" s="5"/>
      <c r="BXP33" s="5"/>
      <c r="BXQ33" s="5"/>
      <c r="BXR33" s="5"/>
      <c r="BXS33" s="5"/>
      <c r="BXT33" s="5"/>
      <c r="BXU33" s="5"/>
      <c r="BXV33" s="5"/>
      <c r="BXW33" s="5"/>
      <c r="BXX33" s="5"/>
      <c r="BXY33" s="5"/>
      <c r="BXZ33" s="5"/>
      <c r="BYA33" s="5"/>
      <c r="BYB33" s="5"/>
      <c r="BYC33" s="374"/>
      <c r="BYD33" s="374"/>
      <c r="BYE33" s="374"/>
      <c r="BYF33" s="374"/>
      <c r="BYG33" s="374"/>
      <c r="BYH33" s="374"/>
      <c r="BYI33" s="68"/>
      <c r="BYJ33" s="68"/>
      <c r="BYK33" s="68"/>
      <c r="BYL33" s="68"/>
      <c r="BYM33" s="68"/>
      <c r="BYN33" s="112"/>
      <c r="BYO33" s="112"/>
      <c r="BYP33" s="112"/>
      <c r="BZM33" s="5"/>
      <c r="BZN33" s="5"/>
      <c r="BZO33" s="5"/>
      <c r="BZP33" s="5"/>
      <c r="BZQ33" s="5"/>
      <c r="BZR33" s="5"/>
      <c r="BZS33" s="5"/>
      <c r="BZT33" s="5"/>
      <c r="BZU33" s="5"/>
      <c r="BZV33" s="5"/>
      <c r="BZW33" s="5"/>
      <c r="BZX33" s="5"/>
      <c r="BZY33" s="5"/>
      <c r="BZZ33" s="5"/>
      <c r="CAA33" s="5"/>
      <c r="CAB33" s="5"/>
      <c r="CAC33" s="5"/>
      <c r="CAD33" s="5"/>
      <c r="CAE33" s="5"/>
      <c r="CAF33" s="5"/>
      <c r="CAG33" s="5"/>
      <c r="CAH33" s="5"/>
      <c r="CAI33" s="5"/>
      <c r="CAJ33" s="5"/>
      <c r="CAK33" s="374"/>
      <c r="CAL33" s="374"/>
      <c r="CAM33" s="374"/>
      <c r="CAN33" s="374"/>
      <c r="CAO33" s="374"/>
      <c r="CAP33" s="374"/>
      <c r="CAQ33" s="68"/>
      <c r="CAR33" s="68"/>
      <c r="CAS33" s="68"/>
      <c r="CAT33" s="68"/>
      <c r="CAU33" s="68"/>
      <c r="CAV33" s="112"/>
      <c r="CAW33" s="112"/>
      <c r="CAX33" s="112"/>
      <c r="CBU33" s="5"/>
      <c r="CBV33" s="5"/>
      <c r="CBW33" s="5"/>
      <c r="CBX33" s="5"/>
      <c r="CBY33" s="5"/>
      <c r="CBZ33" s="5"/>
      <c r="CCA33" s="5"/>
      <c r="CCB33" s="5"/>
      <c r="CCC33" s="5"/>
      <c r="CCD33" s="5"/>
      <c r="CCE33" s="5"/>
      <c r="CCF33" s="5"/>
      <c r="CCG33" s="5"/>
      <c r="CCH33" s="5"/>
      <c r="CCI33" s="5"/>
      <c r="CCJ33" s="5"/>
      <c r="CCK33" s="5"/>
      <c r="CCL33" s="5"/>
      <c r="CCM33" s="5"/>
      <c r="CCN33" s="5"/>
      <c r="CCO33" s="5"/>
      <c r="CCP33" s="5"/>
      <c r="CCQ33" s="5"/>
      <c r="CCR33" s="5"/>
      <c r="CCS33" s="374"/>
      <c r="CCT33" s="374"/>
      <c r="CCU33" s="374"/>
      <c r="CCV33" s="374"/>
      <c r="CCW33" s="374"/>
      <c r="CCX33" s="374"/>
      <c r="CCY33" s="68"/>
      <c r="CCZ33" s="68"/>
      <c r="CDA33" s="68"/>
      <c r="CDB33" s="68"/>
      <c r="CDC33" s="68"/>
      <c r="CDD33" s="112"/>
      <c r="CDE33" s="112"/>
      <c r="CDF33" s="112"/>
      <c r="CEC33" s="5"/>
      <c r="CED33" s="5"/>
      <c r="CEE33" s="5"/>
      <c r="CEF33" s="5"/>
      <c r="CEG33" s="5"/>
      <c r="CEH33" s="5"/>
      <c r="CEI33" s="5"/>
      <c r="CEJ33" s="5"/>
      <c r="CEK33" s="5"/>
      <c r="CEL33" s="5"/>
      <c r="CEM33" s="5"/>
      <c r="CEN33" s="5"/>
      <c r="CEO33" s="5"/>
      <c r="CEP33" s="5"/>
      <c r="CEQ33" s="5"/>
      <c r="CER33" s="5"/>
      <c r="CES33" s="5"/>
      <c r="CET33" s="5"/>
      <c r="CEU33" s="5"/>
      <c r="CEV33" s="5"/>
      <c r="CEW33" s="5"/>
      <c r="CEX33" s="5"/>
      <c r="CEY33" s="5"/>
      <c r="CEZ33" s="5"/>
      <c r="CFA33" s="374"/>
      <c r="CFB33" s="374"/>
      <c r="CFC33" s="374"/>
      <c r="CFD33" s="374"/>
      <c r="CFE33" s="374"/>
      <c r="CFF33" s="374"/>
      <c r="CFG33" s="68"/>
      <c r="CFH33" s="68"/>
      <c r="CFI33" s="68"/>
      <c r="CFJ33" s="68"/>
      <c r="CFK33" s="68"/>
      <c r="CFL33" s="112"/>
      <c r="CFM33" s="112"/>
      <c r="CFN33" s="112"/>
      <c r="CGK33" s="5"/>
      <c r="CGL33" s="5"/>
      <c r="CGM33" s="5"/>
      <c r="CGN33" s="5"/>
      <c r="CGO33" s="5"/>
      <c r="CGP33" s="5"/>
      <c r="CGQ33" s="5"/>
      <c r="CGR33" s="5"/>
      <c r="CGS33" s="5"/>
      <c r="CGT33" s="5"/>
      <c r="CGU33" s="5"/>
      <c r="CGV33" s="5"/>
      <c r="CGW33" s="5"/>
      <c r="CGX33" s="5"/>
      <c r="CGY33" s="5"/>
      <c r="CGZ33" s="5"/>
      <c r="CHA33" s="5"/>
      <c r="CHB33" s="5"/>
      <c r="CHC33" s="5"/>
      <c r="CHD33" s="5"/>
      <c r="CHE33" s="5"/>
      <c r="CHF33" s="5"/>
      <c r="CHG33" s="5"/>
      <c r="CHH33" s="5"/>
      <c r="CHI33" s="374"/>
      <c r="CHJ33" s="374"/>
      <c r="CHK33" s="374"/>
      <c r="CHL33" s="374"/>
      <c r="CHM33" s="374"/>
      <c r="CHN33" s="374"/>
      <c r="CHO33" s="68"/>
      <c r="CHP33" s="68"/>
      <c r="CHQ33" s="68"/>
      <c r="CHR33" s="68"/>
      <c r="CHS33" s="68"/>
      <c r="CHT33" s="112"/>
      <c r="CHU33" s="112"/>
      <c r="CHV33" s="112"/>
      <c r="CIS33" s="5"/>
      <c r="CIT33" s="5"/>
      <c r="CIU33" s="5"/>
      <c r="CIV33" s="5"/>
      <c r="CIW33" s="5"/>
      <c r="CIX33" s="5"/>
      <c r="CIY33" s="5"/>
      <c r="CIZ33" s="5"/>
      <c r="CJA33" s="5"/>
      <c r="CJB33" s="5"/>
      <c r="CJC33" s="5"/>
      <c r="CJD33" s="5"/>
      <c r="CJE33" s="5"/>
      <c r="CJF33" s="5"/>
      <c r="CJG33" s="5"/>
      <c r="CJH33" s="5"/>
      <c r="CJI33" s="5"/>
      <c r="CJJ33" s="5"/>
      <c r="CJK33" s="5"/>
      <c r="CJL33" s="5"/>
      <c r="CJM33" s="5"/>
      <c r="CJN33" s="5"/>
      <c r="CJO33" s="5"/>
      <c r="CJP33" s="5"/>
      <c r="CJQ33" s="374"/>
      <c r="CJR33" s="374"/>
      <c r="CJS33" s="374"/>
      <c r="CJT33" s="374"/>
      <c r="CJU33" s="374"/>
      <c r="CJV33" s="374"/>
      <c r="CJW33" s="68"/>
      <c r="CJX33" s="68"/>
      <c r="CJY33" s="68"/>
      <c r="CJZ33" s="68"/>
      <c r="CKA33" s="68"/>
      <c r="CKB33" s="112"/>
      <c r="CKC33" s="112"/>
      <c r="CKD33" s="112"/>
      <c r="CLA33" s="5"/>
      <c r="CLB33" s="5"/>
      <c r="CLC33" s="5"/>
      <c r="CLD33" s="5"/>
      <c r="CLE33" s="5"/>
      <c r="CLF33" s="5"/>
      <c r="CLG33" s="5"/>
      <c r="CLH33" s="5"/>
      <c r="CLI33" s="5"/>
      <c r="CLJ33" s="5"/>
      <c r="CLK33" s="5"/>
      <c r="CLL33" s="5"/>
      <c r="CLM33" s="5"/>
      <c r="CLN33" s="5"/>
      <c r="CLO33" s="5"/>
      <c r="CLP33" s="5"/>
      <c r="CLQ33" s="5"/>
      <c r="CLR33" s="5"/>
      <c r="CLS33" s="5"/>
      <c r="CLT33" s="5"/>
      <c r="CLU33" s="5"/>
      <c r="CLV33" s="5"/>
      <c r="CLW33" s="5"/>
      <c r="CLX33" s="5"/>
      <c r="CLY33" s="374"/>
      <c r="CLZ33" s="374"/>
      <c r="CMA33" s="374"/>
      <c r="CMB33" s="374"/>
      <c r="CMC33" s="374"/>
      <c r="CMD33" s="374"/>
      <c r="CME33" s="68"/>
      <c r="CMF33" s="68"/>
      <c r="CMG33" s="68"/>
      <c r="CMH33" s="68"/>
      <c r="CMI33" s="68"/>
      <c r="CMJ33" s="112"/>
      <c r="CMK33" s="112"/>
      <c r="CML33" s="112"/>
      <c r="CNI33" s="5"/>
      <c r="CNJ33" s="5"/>
      <c r="CNK33" s="5"/>
      <c r="CNL33" s="5"/>
      <c r="CNM33" s="5"/>
      <c r="CNN33" s="5"/>
      <c r="CNO33" s="5"/>
      <c r="CNP33" s="5"/>
      <c r="CNQ33" s="5"/>
      <c r="CNR33" s="5"/>
      <c r="CNS33" s="5"/>
      <c r="CNT33" s="5"/>
      <c r="CNU33" s="5"/>
      <c r="CNV33" s="5"/>
      <c r="CNW33" s="5"/>
      <c r="CNX33" s="5"/>
      <c r="CNY33" s="5"/>
      <c r="CNZ33" s="5"/>
      <c r="COA33" s="5"/>
      <c r="COB33" s="5"/>
      <c r="COC33" s="5"/>
      <c r="COD33" s="5"/>
      <c r="COE33" s="5"/>
      <c r="COF33" s="5"/>
      <c r="COG33" s="374"/>
      <c r="COH33" s="374"/>
      <c r="COI33" s="374"/>
      <c r="COJ33" s="374"/>
      <c r="COK33" s="374"/>
      <c r="COL33" s="374"/>
      <c r="COM33" s="68"/>
      <c r="CON33" s="68"/>
      <c r="COO33" s="68"/>
      <c r="COP33" s="68"/>
      <c r="COQ33" s="68"/>
      <c r="COR33" s="112"/>
      <c r="COS33" s="112"/>
      <c r="COT33" s="112"/>
      <c r="CPQ33" s="5"/>
      <c r="CPR33" s="5"/>
      <c r="CPS33" s="5"/>
      <c r="CPT33" s="5"/>
      <c r="CPU33" s="5"/>
      <c r="CPV33" s="5"/>
      <c r="CPW33" s="5"/>
      <c r="CPX33" s="5"/>
      <c r="CPY33" s="5"/>
      <c r="CPZ33" s="5"/>
      <c r="CQA33" s="5"/>
      <c r="CQB33" s="5"/>
      <c r="CQC33" s="5"/>
      <c r="CQD33" s="5"/>
      <c r="CQE33" s="5"/>
      <c r="CQF33" s="5"/>
      <c r="CQG33" s="5"/>
      <c r="CQH33" s="5"/>
      <c r="CQI33" s="5"/>
      <c r="CQJ33" s="5"/>
      <c r="CQK33" s="5"/>
      <c r="CQL33" s="5"/>
      <c r="CQM33" s="5"/>
      <c r="CQN33" s="5"/>
      <c r="CQO33" s="374"/>
      <c r="CQP33" s="374"/>
      <c r="CQQ33" s="374"/>
      <c r="CQR33" s="374"/>
      <c r="CQS33" s="374"/>
      <c r="CQT33" s="374"/>
      <c r="CQU33" s="68"/>
      <c r="CQV33" s="68"/>
      <c r="CQW33" s="68"/>
      <c r="CQX33" s="68"/>
      <c r="CQY33" s="68"/>
      <c r="CQZ33" s="112"/>
      <c r="CRA33" s="112"/>
      <c r="CRB33" s="112"/>
      <c r="CRY33" s="5"/>
      <c r="CRZ33" s="5"/>
      <c r="CSA33" s="5"/>
      <c r="CSB33" s="5"/>
      <c r="CSC33" s="5"/>
      <c r="CSD33" s="5"/>
      <c r="CSE33" s="5"/>
      <c r="CSF33" s="5"/>
      <c r="CSG33" s="5"/>
      <c r="CSH33" s="5"/>
      <c r="CSI33" s="5"/>
      <c r="CSJ33" s="5"/>
      <c r="CSK33" s="5"/>
      <c r="CSL33" s="5"/>
      <c r="CSM33" s="5"/>
      <c r="CSN33" s="5"/>
      <c r="CSO33" s="5"/>
      <c r="CSP33" s="5"/>
      <c r="CSQ33" s="5"/>
      <c r="CSR33" s="5"/>
      <c r="CSS33" s="5"/>
      <c r="CST33" s="5"/>
      <c r="CSU33" s="5"/>
      <c r="CSV33" s="5"/>
      <c r="CSW33" s="374"/>
      <c r="CSX33" s="374"/>
      <c r="CSY33" s="374"/>
      <c r="CSZ33" s="374"/>
      <c r="CTA33" s="374"/>
      <c r="CTB33" s="374"/>
      <c r="CTC33" s="68"/>
      <c r="CTD33" s="68"/>
      <c r="CTE33" s="68"/>
      <c r="CTF33" s="68"/>
      <c r="CTG33" s="68"/>
      <c r="CTH33" s="112"/>
      <c r="CTI33" s="112"/>
      <c r="CTJ33" s="112"/>
      <c r="CUG33" s="5"/>
      <c r="CUH33" s="5"/>
      <c r="CUI33" s="5"/>
      <c r="CUJ33" s="5"/>
      <c r="CUK33" s="5"/>
      <c r="CUL33" s="5"/>
      <c r="CUM33" s="5"/>
      <c r="CUN33" s="5"/>
      <c r="CUO33" s="5"/>
      <c r="CUP33" s="5"/>
      <c r="CUQ33" s="5"/>
      <c r="CUR33" s="5"/>
      <c r="CUS33" s="5"/>
      <c r="CUT33" s="5"/>
      <c r="CUU33" s="5"/>
      <c r="CUV33" s="5"/>
      <c r="CUW33" s="5"/>
      <c r="CUX33" s="5"/>
      <c r="CUY33" s="5"/>
      <c r="CUZ33" s="5"/>
      <c r="CVA33" s="5"/>
      <c r="CVB33" s="5"/>
      <c r="CVC33" s="5"/>
      <c r="CVD33" s="5"/>
      <c r="CVE33" s="374"/>
      <c r="CVF33" s="374"/>
      <c r="CVG33" s="374"/>
      <c r="CVH33" s="374"/>
      <c r="CVI33" s="374"/>
      <c r="CVJ33" s="374"/>
      <c r="CVK33" s="68"/>
      <c r="CVL33" s="68"/>
      <c r="CVM33" s="68"/>
      <c r="CVN33" s="68"/>
      <c r="CVO33" s="68"/>
      <c r="CVP33" s="112"/>
      <c r="CVQ33" s="112"/>
      <c r="CVR33" s="112"/>
      <c r="CWO33" s="5"/>
      <c r="CWP33" s="5"/>
      <c r="CWQ33" s="5"/>
      <c r="CWR33" s="5"/>
      <c r="CWS33" s="5"/>
      <c r="CWT33" s="5"/>
      <c r="CWU33" s="5"/>
      <c r="CWV33" s="5"/>
      <c r="CWW33" s="5"/>
      <c r="CWX33" s="5"/>
      <c r="CWY33" s="5"/>
      <c r="CWZ33" s="5"/>
      <c r="CXA33" s="5"/>
      <c r="CXB33" s="5"/>
      <c r="CXC33" s="5"/>
      <c r="CXD33" s="5"/>
      <c r="CXE33" s="5"/>
      <c r="CXF33" s="5"/>
      <c r="CXG33" s="5"/>
      <c r="CXH33" s="5"/>
      <c r="CXI33" s="5"/>
      <c r="CXJ33" s="5"/>
      <c r="CXK33" s="5"/>
      <c r="CXL33" s="5"/>
      <c r="CXM33" s="374"/>
      <c r="CXN33" s="374"/>
      <c r="CXO33" s="374"/>
      <c r="CXP33" s="374"/>
      <c r="CXQ33" s="374"/>
      <c r="CXR33" s="374"/>
      <c r="CXS33" s="68"/>
      <c r="CXT33" s="68"/>
      <c r="CXU33" s="68"/>
      <c r="CXV33" s="68"/>
      <c r="CXW33" s="68"/>
      <c r="CXX33" s="112"/>
      <c r="CXY33" s="112"/>
      <c r="CXZ33" s="112"/>
      <c r="CYW33" s="5"/>
      <c r="CYX33" s="5"/>
      <c r="CYY33" s="5"/>
      <c r="CYZ33" s="5"/>
      <c r="CZA33" s="5"/>
      <c r="CZB33" s="5"/>
      <c r="CZC33" s="5"/>
      <c r="CZD33" s="5"/>
      <c r="CZE33" s="5"/>
      <c r="CZF33" s="5"/>
      <c r="CZG33" s="5"/>
      <c r="CZH33" s="5"/>
      <c r="CZI33" s="5"/>
      <c r="CZJ33" s="5"/>
      <c r="CZK33" s="5"/>
      <c r="CZL33" s="5"/>
      <c r="CZM33" s="5"/>
      <c r="CZN33" s="5"/>
      <c r="CZO33" s="5"/>
      <c r="CZP33" s="5"/>
      <c r="CZQ33" s="5"/>
      <c r="CZR33" s="5"/>
      <c r="CZS33" s="5"/>
      <c r="CZT33" s="5"/>
      <c r="CZU33" s="374"/>
      <c r="CZV33" s="374"/>
      <c r="CZW33" s="374"/>
      <c r="CZX33" s="374"/>
      <c r="CZY33" s="374"/>
      <c r="CZZ33" s="374"/>
      <c r="DAA33" s="68"/>
      <c r="DAB33" s="68"/>
      <c r="DAC33" s="68"/>
      <c r="DAD33" s="68"/>
      <c r="DAE33" s="68"/>
      <c r="DAF33" s="112"/>
      <c r="DAG33" s="112"/>
      <c r="DAH33" s="112"/>
      <c r="DBE33" s="5"/>
      <c r="DBF33" s="5"/>
      <c r="DBG33" s="5"/>
      <c r="DBH33" s="5"/>
      <c r="DBI33" s="5"/>
      <c r="DBJ33" s="5"/>
      <c r="DBK33" s="5"/>
      <c r="DBL33" s="5"/>
      <c r="DBM33" s="5"/>
      <c r="DBN33" s="5"/>
      <c r="DBO33" s="5"/>
      <c r="DBP33" s="5"/>
      <c r="DBQ33" s="5"/>
      <c r="DBR33" s="5"/>
      <c r="DBS33" s="5"/>
      <c r="DBT33" s="5"/>
      <c r="DBU33" s="5"/>
      <c r="DBV33" s="5"/>
      <c r="DBW33" s="5"/>
      <c r="DBX33" s="5"/>
      <c r="DBY33" s="5"/>
      <c r="DBZ33" s="5"/>
      <c r="DCA33" s="5"/>
      <c r="DCB33" s="5"/>
      <c r="DCC33" s="374"/>
      <c r="DCD33" s="374"/>
      <c r="DCE33" s="374"/>
      <c r="DCF33" s="374"/>
      <c r="DCG33" s="374"/>
      <c r="DCH33" s="374"/>
      <c r="DCI33" s="68"/>
      <c r="DCJ33" s="68"/>
      <c r="DCK33" s="68"/>
      <c r="DCL33" s="68"/>
      <c r="DCM33" s="68"/>
      <c r="DCN33" s="112"/>
      <c r="DCO33" s="112"/>
      <c r="DCP33" s="112"/>
      <c r="DDM33" s="5"/>
      <c r="DDN33" s="5"/>
      <c r="DDO33" s="5"/>
      <c r="DDP33" s="5"/>
      <c r="DDQ33" s="5"/>
      <c r="DDR33" s="5"/>
      <c r="DDS33" s="5"/>
      <c r="DDT33" s="5"/>
      <c r="DDU33" s="5"/>
      <c r="DDV33" s="5"/>
      <c r="DDW33" s="5"/>
      <c r="DDX33" s="5"/>
      <c r="DDY33" s="5"/>
      <c r="DDZ33" s="5"/>
      <c r="DEA33" s="5"/>
      <c r="DEB33" s="5"/>
      <c r="DEC33" s="5"/>
      <c r="DED33" s="5"/>
      <c r="DEE33" s="5"/>
      <c r="DEF33" s="5"/>
      <c r="DEG33" s="5"/>
      <c r="DEH33" s="5"/>
      <c r="DEI33" s="5"/>
      <c r="DEJ33" s="5"/>
      <c r="DEK33" s="374"/>
      <c r="DEL33" s="374"/>
      <c r="DEM33" s="374"/>
      <c r="DEN33" s="374"/>
      <c r="DEO33" s="374"/>
      <c r="DEP33" s="374"/>
      <c r="DEQ33" s="68"/>
      <c r="DER33" s="68"/>
      <c r="DES33" s="68"/>
      <c r="DET33" s="68"/>
      <c r="DEU33" s="68"/>
      <c r="DEV33" s="112"/>
      <c r="DEW33" s="112"/>
      <c r="DEX33" s="112"/>
      <c r="DFU33" s="5"/>
      <c r="DFV33" s="5"/>
      <c r="DFW33" s="5"/>
      <c r="DFX33" s="5"/>
      <c r="DFY33" s="5"/>
      <c r="DFZ33" s="5"/>
      <c r="DGA33" s="5"/>
      <c r="DGB33" s="5"/>
      <c r="DGC33" s="5"/>
      <c r="DGD33" s="5"/>
      <c r="DGE33" s="5"/>
      <c r="DGF33" s="5"/>
      <c r="DGG33" s="5"/>
      <c r="DGH33" s="5"/>
      <c r="DGI33" s="5"/>
      <c r="DGJ33" s="5"/>
      <c r="DGK33" s="5"/>
      <c r="DGL33" s="5"/>
      <c r="DGM33" s="5"/>
      <c r="DGN33" s="5"/>
      <c r="DGO33" s="5"/>
      <c r="DGP33" s="5"/>
      <c r="DGQ33" s="5"/>
      <c r="DGR33" s="5"/>
      <c r="DGS33" s="374"/>
      <c r="DGT33" s="374"/>
      <c r="DGU33" s="374"/>
      <c r="DGV33" s="374"/>
      <c r="DGW33" s="374"/>
      <c r="DGX33" s="374"/>
      <c r="DGY33" s="68"/>
      <c r="DGZ33" s="68"/>
      <c r="DHA33" s="68"/>
      <c r="DHB33" s="68"/>
      <c r="DHC33" s="68"/>
      <c r="DHD33" s="112"/>
      <c r="DHE33" s="112"/>
      <c r="DHF33" s="112"/>
      <c r="DIC33" s="5"/>
      <c r="DID33" s="5"/>
      <c r="DIE33" s="5"/>
      <c r="DIF33" s="5"/>
      <c r="DIG33" s="5"/>
      <c r="DIH33" s="5"/>
      <c r="DII33" s="5"/>
      <c r="DIJ33" s="5"/>
      <c r="DIK33" s="5"/>
      <c r="DIL33" s="5"/>
      <c r="DIM33" s="5"/>
      <c r="DIN33" s="5"/>
      <c r="DIO33" s="5"/>
      <c r="DIP33" s="5"/>
      <c r="DIQ33" s="5"/>
      <c r="DIR33" s="5"/>
      <c r="DIS33" s="5"/>
      <c r="DIT33" s="5"/>
      <c r="DIU33" s="5"/>
      <c r="DIV33" s="5"/>
      <c r="DIW33" s="5"/>
      <c r="DIX33" s="5"/>
      <c r="DIY33" s="5"/>
      <c r="DIZ33" s="5"/>
      <c r="DJA33" s="374"/>
      <c r="DJB33" s="374"/>
      <c r="DJC33" s="374"/>
      <c r="DJD33" s="374"/>
      <c r="DJE33" s="374"/>
      <c r="DJF33" s="374"/>
      <c r="DJG33" s="68"/>
      <c r="DJH33" s="68"/>
      <c r="DJI33" s="68"/>
      <c r="DJJ33" s="68"/>
      <c r="DJK33" s="68"/>
      <c r="DJL33" s="112"/>
      <c r="DJM33" s="112"/>
      <c r="DJN33" s="112"/>
      <c r="DKK33" s="5"/>
      <c r="DKL33" s="5"/>
      <c r="DKM33" s="5"/>
      <c r="DKN33" s="5"/>
      <c r="DKO33" s="5"/>
      <c r="DKP33" s="5"/>
      <c r="DKQ33" s="5"/>
      <c r="DKR33" s="5"/>
      <c r="DKS33" s="5"/>
      <c r="DKT33" s="5"/>
      <c r="DKU33" s="5"/>
      <c r="DKV33" s="5"/>
      <c r="DKW33" s="5"/>
      <c r="DKX33" s="5"/>
      <c r="DKY33" s="5"/>
      <c r="DKZ33" s="5"/>
      <c r="DLA33" s="5"/>
      <c r="DLB33" s="5"/>
      <c r="DLC33" s="5"/>
      <c r="DLD33" s="5"/>
      <c r="DLE33" s="5"/>
      <c r="DLF33" s="5"/>
      <c r="DLG33" s="5"/>
      <c r="DLH33" s="5"/>
      <c r="DLI33" s="374"/>
      <c r="DLJ33" s="374"/>
      <c r="DLK33" s="374"/>
      <c r="DLL33" s="374"/>
      <c r="DLM33" s="374"/>
      <c r="DLN33" s="374"/>
      <c r="DLO33" s="68"/>
      <c r="DLP33" s="68"/>
      <c r="DLQ33" s="68"/>
      <c r="DLR33" s="68"/>
      <c r="DLS33" s="68"/>
      <c r="DLT33" s="112"/>
      <c r="DLU33" s="112"/>
      <c r="DLV33" s="112"/>
      <c r="DMS33" s="5"/>
      <c r="DMT33" s="5"/>
      <c r="DMU33" s="5"/>
      <c r="DMV33" s="5"/>
      <c r="DMW33" s="5"/>
      <c r="DMX33" s="5"/>
      <c r="DMY33" s="5"/>
      <c r="DMZ33" s="5"/>
      <c r="DNA33" s="5"/>
      <c r="DNB33" s="5"/>
      <c r="DNC33" s="5"/>
      <c r="DND33" s="5"/>
      <c r="DNE33" s="5"/>
      <c r="DNF33" s="5"/>
      <c r="DNG33" s="5"/>
      <c r="DNH33" s="5"/>
      <c r="DNI33" s="5"/>
      <c r="DNJ33" s="5"/>
      <c r="DNK33" s="5"/>
      <c r="DNL33" s="5"/>
      <c r="DNM33" s="5"/>
      <c r="DNN33" s="5"/>
      <c r="DNO33" s="5"/>
      <c r="DNP33" s="5"/>
      <c r="DNQ33" s="374"/>
      <c r="DNR33" s="374"/>
      <c r="DNS33" s="374"/>
      <c r="DNT33" s="374"/>
      <c r="DNU33" s="374"/>
      <c r="DNV33" s="374"/>
      <c r="DNW33" s="68"/>
      <c r="DNX33" s="68"/>
      <c r="DNY33" s="68"/>
      <c r="DNZ33" s="68"/>
      <c r="DOA33" s="68"/>
      <c r="DOB33" s="112"/>
      <c r="DOC33" s="112"/>
      <c r="DOD33" s="112"/>
      <c r="DPA33" s="5"/>
      <c r="DPB33" s="5"/>
      <c r="DPC33" s="5"/>
      <c r="DPD33" s="5"/>
      <c r="DPE33" s="5"/>
      <c r="DPF33" s="5"/>
      <c r="DPG33" s="5"/>
      <c r="DPH33" s="5"/>
      <c r="DPI33" s="5"/>
      <c r="DPJ33" s="5"/>
      <c r="DPK33" s="5"/>
      <c r="DPL33" s="5"/>
      <c r="DPM33" s="5"/>
      <c r="DPN33" s="5"/>
      <c r="DPO33" s="5"/>
      <c r="DPP33" s="5"/>
      <c r="DPQ33" s="5"/>
      <c r="DPR33" s="5"/>
      <c r="DPS33" s="5"/>
      <c r="DPT33" s="5"/>
      <c r="DPU33" s="5"/>
      <c r="DPV33" s="5"/>
      <c r="DPW33" s="5"/>
      <c r="DPX33" s="5"/>
      <c r="DPY33" s="374"/>
      <c r="DPZ33" s="374"/>
      <c r="DQA33" s="374"/>
      <c r="DQB33" s="374"/>
      <c r="DQC33" s="374"/>
      <c r="DQD33" s="374"/>
      <c r="DQE33" s="68"/>
      <c r="DQF33" s="68"/>
      <c r="DQG33" s="68"/>
      <c r="DQH33" s="68"/>
      <c r="DQI33" s="68"/>
      <c r="DQJ33" s="112"/>
      <c r="DQK33" s="112"/>
      <c r="DQL33" s="112"/>
      <c r="DRI33" s="5"/>
      <c r="DRJ33" s="5"/>
      <c r="DRK33" s="5"/>
      <c r="DRL33" s="5"/>
      <c r="DRM33" s="5"/>
      <c r="DRN33" s="5"/>
      <c r="DRO33" s="5"/>
      <c r="DRP33" s="5"/>
      <c r="DRQ33" s="5"/>
      <c r="DRR33" s="5"/>
      <c r="DRS33" s="5"/>
      <c r="DRT33" s="5"/>
      <c r="DRU33" s="5"/>
      <c r="DRV33" s="5"/>
      <c r="DRW33" s="5"/>
      <c r="DRX33" s="5"/>
      <c r="DRY33" s="5"/>
      <c r="DRZ33" s="5"/>
      <c r="DSA33" s="5"/>
      <c r="DSB33" s="5"/>
      <c r="DSC33" s="5"/>
      <c r="DSD33" s="5"/>
      <c r="DSE33" s="5"/>
      <c r="DSF33" s="5"/>
      <c r="DSG33" s="374"/>
      <c r="DSH33" s="374"/>
      <c r="DSI33" s="374"/>
      <c r="DSJ33" s="374"/>
      <c r="DSK33" s="374"/>
      <c r="DSL33" s="374"/>
      <c r="DSM33" s="68"/>
      <c r="DSN33" s="68"/>
      <c r="DSO33" s="68"/>
      <c r="DSP33" s="68"/>
      <c r="DSQ33" s="68"/>
      <c r="DSR33" s="112"/>
      <c r="DSS33" s="112"/>
      <c r="DST33" s="112"/>
      <c r="DTQ33" s="5"/>
      <c r="DTR33" s="5"/>
      <c r="DTS33" s="5"/>
      <c r="DTT33" s="5"/>
      <c r="DTU33" s="5"/>
      <c r="DTV33" s="5"/>
      <c r="DTW33" s="5"/>
      <c r="DTX33" s="5"/>
      <c r="DTY33" s="5"/>
      <c r="DTZ33" s="5"/>
      <c r="DUA33" s="5"/>
      <c r="DUB33" s="5"/>
      <c r="DUC33" s="5"/>
      <c r="DUD33" s="5"/>
      <c r="DUE33" s="5"/>
      <c r="DUF33" s="5"/>
      <c r="DUG33" s="5"/>
      <c r="DUH33" s="5"/>
      <c r="DUI33" s="5"/>
      <c r="DUJ33" s="5"/>
      <c r="DUK33" s="5"/>
      <c r="DUL33" s="5"/>
      <c r="DUM33" s="5"/>
      <c r="DUN33" s="5"/>
      <c r="DUO33" s="374"/>
      <c r="DUP33" s="374"/>
      <c r="DUQ33" s="374"/>
      <c r="DUR33" s="374"/>
      <c r="DUS33" s="374"/>
      <c r="DUT33" s="374"/>
      <c r="DUU33" s="68"/>
      <c r="DUV33" s="68"/>
      <c r="DUW33" s="68"/>
      <c r="DUX33" s="68"/>
      <c r="DUY33" s="68"/>
      <c r="DUZ33" s="112"/>
      <c r="DVA33" s="112"/>
      <c r="DVB33" s="112"/>
      <c r="DVY33" s="5"/>
      <c r="DVZ33" s="5"/>
      <c r="DWA33" s="5"/>
      <c r="DWB33" s="5"/>
      <c r="DWC33" s="5"/>
      <c r="DWD33" s="5"/>
      <c r="DWE33" s="5"/>
      <c r="DWF33" s="5"/>
      <c r="DWG33" s="5"/>
      <c r="DWH33" s="5"/>
      <c r="DWI33" s="5"/>
      <c r="DWJ33" s="5"/>
      <c r="DWK33" s="5"/>
      <c r="DWL33" s="5"/>
      <c r="DWM33" s="5"/>
      <c r="DWN33" s="5"/>
      <c r="DWO33" s="5"/>
      <c r="DWP33" s="5"/>
      <c r="DWQ33" s="5"/>
      <c r="DWR33" s="5"/>
      <c r="DWS33" s="5"/>
      <c r="DWT33" s="5"/>
      <c r="DWU33" s="5"/>
      <c r="DWV33" s="5"/>
      <c r="DWW33" s="374"/>
      <c r="DWX33" s="374"/>
      <c r="DWY33" s="374"/>
      <c r="DWZ33" s="374"/>
      <c r="DXA33" s="374"/>
      <c r="DXB33" s="374"/>
      <c r="DXC33" s="68"/>
      <c r="DXD33" s="68"/>
      <c r="DXE33" s="68"/>
      <c r="DXF33" s="68"/>
      <c r="DXG33" s="68"/>
      <c r="DXH33" s="112"/>
      <c r="DXI33" s="112"/>
      <c r="DXJ33" s="112"/>
      <c r="DYG33" s="5"/>
      <c r="DYH33" s="5"/>
      <c r="DYI33" s="5"/>
      <c r="DYJ33" s="5"/>
      <c r="DYK33" s="5"/>
      <c r="DYL33" s="5"/>
      <c r="DYM33" s="5"/>
      <c r="DYN33" s="5"/>
      <c r="DYO33" s="5"/>
      <c r="DYP33" s="5"/>
      <c r="DYQ33" s="5"/>
      <c r="DYR33" s="5"/>
      <c r="DYS33" s="5"/>
      <c r="DYT33" s="5"/>
      <c r="DYU33" s="5"/>
      <c r="DYV33" s="5"/>
      <c r="DYW33" s="5"/>
      <c r="DYX33" s="5"/>
      <c r="DYY33" s="5"/>
      <c r="DYZ33" s="5"/>
      <c r="DZA33" s="5"/>
      <c r="DZB33" s="5"/>
      <c r="DZC33" s="5"/>
      <c r="DZD33" s="5"/>
      <c r="DZE33" s="374"/>
      <c r="DZF33" s="374"/>
      <c r="DZG33" s="374"/>
      <c r="DZH33" s="374"/>
      <c r="DZI33" s="374"/>
      <c r="DZJ33" s="374"/>
      <c r="DZK33" s="68"/>
      <c r="DZL33" s="68"/>
      <c r="DZM33" s="68"/>
      <c r="DZN33" s="68"/>
      <c r="DZO33" s="68"/>
      <c r="DZP33" s="112"/>
      <c r="DZQ33" s="112"/>
      <c r="DZR33" s="112"/>
      <c r="EAO33" s="5"/>
      <c r="EAP33" s="5"/>
      <c r="EAQ33" s="5"/>
      <c r="EAR33" s="5"/>
      <c r="EAS33" s="5"/>
      <c r="EAT33" s="5"/>
      <c r="EAU33" s="5"/>
      <c r="EAV33" s="5"/>
      <c r="EAW33" s="5"/>
      <c r="EAX33" s="5"/>
      <c r="EAY33" s="5"/>
      <c r="EAZ33" s="5"/>
      <c r="EBA33" s="5"/>
      <c r="EBB33" s="5"/>
      <c r="EBC33" s="5"/>
      <c r="EBD33" s="5"/>
      <c r="EBE33" s="5"/>
      <c r="EBF33" s="5"/>
      <c r="EBG33" s="5"/>
      <c r="EBH33" s="5"/>
      <c r="EBI33" s="5"/>
      <c r="EBJ33" s="5"/>
      <c r="EBK33" s="5"/>
      <c r="EBL33" s="5"/>
      <c r="EBM33" s="374"/>
      <c r="EBN33" s="374"/>
      <c r="EBO33" s="374"/>
      <c r="EBP33" s="374"/>
      <c r="EBQ33" s="374"/>
      <c r="EBR33" s="374"/>
      <c r="EBS33" s="68"/>
      <c r="EBT33" s="68"/>
      <c r="EBU33" s="68"/>
      <c r="EBV33" s="68"/>
      <c r="EBW33" s="68"/>
      <c r="EBX33" s="112"/>
      <c r="EBY33" s="112"/>
      <c r="EBZ33" s="112"/>
      <c r="ECW33" s="5"/>
      <c r="ECX33" s="5"/>
      <c r="ECY33" s="5"/>
      <c r="ECZ33" s="5"/>
      <c r="EDA33" s="5"/>
      <c r="EDB33" s="5"/>
      <c r="EDC33" s="5"/>
      <c r="EDD33" s="5"/>
      <c r="EDE33" s="5"/>
      <c r="EDF33" s="5"/>
      <c r="EDG33" s="5"/>
      <c r="EDH33" s="5"/>
      <c r="EDI33" s="5"/>
      <c r="EDJ33" s="5"/>
      <c r="EDK33" s="5"/>
      <c r="EDL33" s="5"/>
      <c r="EDM33" s="5"/>
      <c r="EDN33" s="5"/>
      <c r="EDO33" s="5"/>
      <c r="EDP33" s="5"/>
      <c r="EDQ33" s="5"/>
      <c r="EDR33" s="5"/>
      <c r="EDS33" s="5"/>
      <c r="EDT33" s="5"/>
      <c r="EDU33" s="374"/>
      <c r="EDV33" s="374"/>
      <c r="EDW33" s="374"/>
      <c r="EDX33" s="374"/>
      <c r="EDY33" s="374"/>
      <c r="EDZ33" s="374"/>
      <c r="EEA33" s="68"/>
      <c r="EEB33" s="68"/>
      <c r="EEC33" s="68"/>
      <c r="EED33" s="68"/>
      <c r="EEE33" s="68"/>
      <c r="EEF33" s="112"/>
      <c r="EEG33" s="112"/>
      <c r="EEH33" s="112"/>
      <c r="EFE33" s="5"/>
      <c r="EFF33" s="5"/>
      <c r="EFG33" s="5"/>
      <c r="EFH33" s="5"/>
      <c r="EFI33" s="5"/>
      <c r="EFJ33" s="5"/>
      <c r="EFK33" s="5"/>
      <c r="EFL33" s="5"/>
      <c r="EFM33" s="5"/>
      <c r="EFN33" s="5"/>
      <c r="EFO33" s="5"/>
      <c r="EFP33" s="5"/>
      <c r="EFQ33" s="5"/>
      <c r="EFR33" s="5"/>
      <c r="EFS33" s="5"/>
      <c r="EFT33" s="5"/>
      <c r="EFU33" s="5"/>
      <c r="EFV33" s="5"/>
      <c r="EFW33" s="5"/>
      <c r="EFX33" s="5"/>
      <c r="EFY33" s="5"/>
      <c r="EFZ33" s="5"/>
      <c r="EGA33" s="5"/>
      <c r="EGB33" s="5"/>
      <c r="EGC33" s="374"/>
      <c r="EGD33" s="374"/>
      <c r="EGE33" s="374"/>
      <c r="EGF33" s="374"/>
      <c r="EGG33" s="374"/>
      <c r="EGH33" s="374"/>
      <c r="EGI33" s="68"/>
      <c r="EGJ33" s="68"/>
      <c r="EGK33" s="68"/>
      <c r="EGL33" s="68"/>
      <c r="EGM33" s="68"/>
      <c r="EGN33" s="112"/>
      <c r="EGO33" s="112"/>
      <c r="EGP33" s="112"/>
      <c r="EHM33" s="5"/>
      <c r="EHN33" s="5"/>
      <c r="EHO33" s="5"/>
      <c r="EHP33" s="5"/>
      <c r="EHQ33" s="5"/>
      <c r="EHR33" s="5"/>
      <c r="EHS33" s="5"/>
      <c r="EHT33" s="5"/>
      <c r="EHU33" s="5"/>
      <c r="EHV33" s="5"/>
      <c r="EHW33" s="5"/>
      <c r="EHX33" s="5"/>
      <c r="EHY33" s="5"/>
      <c r="EHZ33" s="5"/>
      <c r="EIA33" s="5"/>
      <c r="EIB33" s="5"/>
      <c r="EIC33" s="5"/>
      <c r="EID33" s="5"/>
      <c r="EIE33" s="5"/>
      <c r="EIF33" s="5"/>
      <c r="EIG33" s="5"/>
      <c r="EIH33" s="5"/>
      <c r="EII33" s="5"/>
      <c r="EIJ33" s="5"/>
      <c r="EIK33" s="374"/>
      <c r="EIL33" s="374"/>
      <c r="EIM33" s="374"/>
      <c r="EIN33" s="374"/>
      <c r="EIO33" s="374"/>
      <c r="EIP33" s="374"/>
      <c r="EIQ33" s="68"/>
      <c r="EIR33" s="68"/>
      <c r="EIS33" s="68"/>
      <c r="EIT33" s="68"/>
      <c r="EIU33" s="68"/>
      <c r="EIV33" s="112"/>
      <c r="EIW33" s="112"/>
      <c r="EIX33" s="112"/>
      <c r="EJU33" s="5"/>
      <c r="EJV33" s="5"/>
      <c r="EJW33" s="5"/>
      <c r="EJX33" s="5"/>
      <c r="EJY33" s="5"/>
      <c r="EJZ33" s="5"/>
      <c r="EKA33" s="5"/>
      <c r="EKB33" s="5"/>
      <c r="EKC33" s="5"/>
      <c r="EKD33" s="5"/>
      <c r="EKE33" s="5"/>
      <c r="EKF33" s="5"/>
      <c r="EKG33" s="5"/>
      <c r="EKH33" s="5"/>
      <c r="EKI33" s="5"/>
      <c r="EKJ33" s="5"/>
      <c r="EKK33" s="5"/>
      <c r="EKL33" s="5"/>
      <c r="EKM33" s="5"/>
      <c r="EKN33" s="5"/>
      <c r="EKO33" s="5"/>
      <c r="EKP33" s="5"/>
      <c r="EKQ33" s="5"/>
      <c r="EKR33" s="5"/>
      <c r="EKS33" s="374"/>
      <c r="EKT33" s="374"/>
      <c r="EKU33" s="374"/>
      <c r="EKV33" s="374"/>
      <c r="EKW33" s="374"/>
      <c r="EKX33" s="374"/>
      <c r="EKY33" s="68"/>
      <c r="EKZ33" s="68"/>
      <c r="ELA33" s="68"/>
      <c r="ELB33" s="68"/>
      <c r="ELC33" s="68"/>
      <c r="ELD33" s="112"/>
      <c r="ELE33" s="112"/>
      <c r="ELF33" s="112"/>
      <c r="EMC33" s="5"/>
      <c r="EMD33" s="5"/>
      <c r="EME33" s="5"/>
      <c r="EMF33" s="5"/>
      <c r="EMG33" s="5"/>
      <c r="EMH33" s="5"/>
      <c r="EMI33" s="5"/>
      <c r="EMJ33" s="5"/>
      <c r="EMK33" s="5"/>
      <c r="EML33" s="5"/>
      <c r="EMM33" s="5"/>
      <c r="EMN33" s="5"/>
      <c r="EMO33" s="5"/>
      <c r="EMP33" s="5"/>
      <c r="EMQ33" s="5"/>
      <c r="EMR33" s="5"/>
      <c r="EMS33" s="5"/>
      <c r="EMT33" s="5"/>
      <c r="EMU33" s="5"/>
      <c r="EMV33" s="5"/>
      <c r="EMW33" s="5"/>
      <c r="EMX33" s="5"/>
      <c r="EMY33" s="5"/>
      <c r="EMZ33" s="5"/>
      <c r="ENA33" s="374"/>
      <c r="ENB33" s="374"/>
      <c r="ENC33" s="374"/>
      <c r="END33" s="374"/>
      <c r="ENE33" s="374"/>
      <c r="ENF33" s="374"/>
      <c r="ENG33" s="68"/>
      <c r="ENH33" s="68"/>
      <c r="ENI33" s="68"/>
      <c r="ENJ33" s="68"/>
      <c r="ENK33" s="68"/>
      <c r="ENL33" s="112"/>
      <c r="ENM33" s="112"/>
      <c r="ENN33" s="112"/>
      <c r="EOK33" s="5"/>
      <c r="EOL33" s="5"/>
      <c r="EOM33" s="5"/>
      <c r="EON33" s="5"/>
      <c r="EOO33" s="5"/>
      <c r="EOP33" s="5"/>
      <c r="EOQ33" s="5"/>
      <c r="EOR33" s="5"/>
      <c r="EOS33" s="5"/>
      <c r="EOT33" s="5"/>
      <c r="EOU33" s="5"/>
      <c r="EOV33" s="5"/>
      <c r="EOW33" s="5"/>
      <c r="EOX33" s="5"/>
      <c r="EOY33" s="5"/>
      <c r="EOZ33" s="5"/>
      <c r="EPA33" s="5"/>
      <c r="EPB33" s="5"/>
      <c r="EPC33" s="5"/>
      <c r="EPD33" s="5"/>
      <c r="EPE33" s="5"/>
      <c r="EPF33" s="5"/>
      <c r="EPG33" s="5"/>
      <c r="EPH33" s="5"/>
      <c r="EPI33" s="374"/>
      <c r="EPJ33" s="374"/>
      <c r="EPK33" s="374"/>
      <c r="EPL33" s="374"/>
      <c r="EPM33" s="374"/>
      <c r="EPN33" s="374"/>
      <c r="EPO33" s="68"/>
      <c r="EPP33" s="68"/>
      <c r="EPQ33" s="68"/>
      <c r="EPR33" s="68"/>
      <c r="EPS33" s="68"/>
      <c r="EPT33" s="112"/>
      <c r="EPU33" s="112"/>
      <c r="EPV33" s="112"/>
      <c r="EQS33" s="5"/>
      <c r="EQT33" s="5"/>
      <c r="EQU33" s="5"/>
      <c r="EQV33" s="5"/>
      <c r="EQW33" s="5"/>
      <c r="EQX33" s="5"/>
      <c r="EQY33" s="5"/>
      <c r="EQZ33" s="5"/>
      <c r="ERA33" s="5"/>
      <c r="ERB33" s="5"/>
      <c r="ERC33" s="5"/>
      <c r="ERD33" s="5"/>
      <c r="ERE33" s="5"/>
      <c r="ERF33" s="5"/>
      <c r="ERG33" s="5"/>
      <c r="ERH33" s="5"/>
      <c r="ERI33" s="5"/>
      <c r="ERJ33" s="5"/>
      <c r="ERK33" s="5"/>
      <c r="ERL33" s="5"/>
      <c r="ERM33" s="5"/>
      <c r="ERN33" s="5"/>
      <c r="ERO33" s="5"/>
      <c r="ERP33" s="5"/>
      <c r="ERQ33" s="374"/>
      <c r="ERR33" s="374"/>
      <c r="ERS33" s="374"/>
      <c r="ERT33" s="374"/>
      <c r="ERU33" s="374"/>
      <c r="ERV33" s="374"/>
      <c r="ERW33" s="68"/>
      <c r="ERX33" s="68"/>
      <c r="ERY33" s="68"/>
      <c r="ERZ33" s="68"/>
      <c r="ESA33" s="68"/>
      <c r="ESB33" s="112"/>
      <c r="ESC33" s="112"/>
      <c r="ESD33" s="112"/>
      <c r="ETA33" s="5"/>
      <c r="ETB33" s="5"/>
      <c r="ETC33" s="5"/>
      <c r="ETD33" s="5"/>
      <c r="ETE33" s="5"/>
      <c r="ETF33" s="5"/>
      <c r="ETG33" s="5"/>
      <c r="ETH33" s="5"/>
      <c r="ETI33" s="5"/>
      <c r="ETJ33" s="5"/>
      <c r="ETK33" s="5"/>
      <c r="ETL33" s="5"/>
      <c r="ETM33" s="5"/>
      <c r="ETN33" s="5"/>
      <c r="ETO33" s="5"/>
      <c r="ETP33" s="5"/>
      <c r="ETQ33" s="5"/>
      <c r="ETR33" s="5"/>
      <c r="ETS33" s="5"/>
      <c r="ETT33" s="5"/>
      <c r="ETU33" s="5"/>
      <c r="ETV33" s="5"/>
      <c r="ETW33" s="5"/>
      <c r="ETX33" s="5"/>
      <c r="ETY33" s="374"/>
      <c r="ETZ33" s="374"/>
      <c r="EUA33" s="374"/>
      <c r="EUB33" s="374"/>
      <c r="EUC33" s="374"/>
      <c r="EUD33" s="374"/>
      <c r="EUE33" s="68"/>
      <c r="EUF33" s="68"/>
      <c r="EUG33" s="68"/>
      <c r="EUH33" s="68"/>
      <c r="EUI33" s="68"/>
      <c r="EUJ33" s="112"/>
      <c r="EUK33" s="112"/>
      <c r="EUL33" s="112"/>
      <c r="EVI33" s="5"/>
      <c r="EVJ33" s="5"/>
      <c r="EVK33" s="5"/>
      <c r="EVL33" s="5"/>
      <c r="EVM33" s="5"/>
      <c r="EVN33" s="5"/>
      <c r="EVO33" s="5"/>
      <c r="EVP33" s="5"/>
      <c r="EVQ33" s="5"/>
      <c r="EVR33" s="5"/>
      <c r="EVS33" s="5"/>
      <c r="EVT33" s="5"/>
      <c r="EVU33" s="5"/>
      <c r="EVV33" s="5"/>
      <c r="EVW33" s="5"/>
      <c r="EVX33" s="5"/>
      <c r="EVY33" s="5"/>
      <c r="EVZ33" s="5"/>
      <c r="EWA33" s="5"/>
      <c r="EWB33" s="5"/>
      <c r="EWC33" s="5"/>
      <c r="EWD33" s="5"/>
      <c r="EWE33" s="5"/>
      <c r="EWF33" s="5"/>
      <c r="EWG33" s="374"/>
      <c r="EWH33" s="374"/>
      <c r="EWI33" s="374"/>
      <c r="EWJ33" s="374"/>
      <c r="EWK33" s="374"/>
      <c r="EWL33" s="374"/>
      <c r="EWM33" s="68"/>
      <c r="EWN33" s="68"/>
      <c r="EWO33" s="68"/>
      <c r="EWP33" s="68"/>
      <c r="EWQ33" s="68"/>
      <c r="EWR33" s="112"/>
      <c r="EWS33" s="112"/>
      <c r="EWT33" s="112"/>
      <c r="EXQ33" s="5"/>
      <c r="EXR33" s="5"/>
      <c r="EXS33" s="5"/>
      <c r="EXT33" s="5"/>
      <c r="EXU33" s="5"/>
      <c r="EXV33" s="5"/>
      <c r="EXW33" s="5"/>
      <c r="EXX33" s="5"/>
      <c r="EXY33" s="5"/>
      <c r="EXZ33" s="5"/>
      <c r="EYA33" s="5"/>
      <c r="EYB33" s="5"/>
      <c r="EYC33" s="5"/>
      <c r="EYD33" s="5"/>
      <c r="EYE33" s="5"/>
      <c r="EYF33" s="5"/>
      <c r="EYG33" s="5"/>
      <c r="EYH33" s="5"/>
      <c r="EYI33" s="5"/>
      <c r="EYJ33" s="5"/>
      <c r="EYK33" s="5"/>
      <c r="EYL33" s="5"/>
      <c r="EYM33" s="5"/>
      <c r="EYN33" s="5"/>
      <c r="EYO33" s="374"/>
      <c r="EYP33" s="374"/>
      <c r="EYQ33" s="374"/>
      <c r="EYR33" s="374"/>
      <c r="EYS33" s="374"/>
      <c r="EYT33" s="374"/>
      <c r="EYU33" s="68"/>
      <c r="EYV33" s="68"/>
      <c r="EYW33" s="68"/>
      <c r="EYX33" s="68"/>
      <c r="EYY33" s="68"/>
      <c r="EYZ33" s="112"/>
      <c r="EZA33" s="112"/>
      <c r="EZB33" s="112"/>
      <c r="EZY33" s="5"/>
      <c r="EZZ33" s="5"/>
      <c r="FAA33" s="5"/>
      <c r="FAB33" s="5"/>
      <c r="FAC33" s="5"/>
      <c r="FAD33" s="5"/>
      <c r="FAE33" s="5"/>
      <c r="FAF33" s="5"/>
      <c r="FAG33" s="5"/>
      <c r="FAH33" s="5"/>
      <c r="FAI33" s="5"/>
      <c r="FAJ33" s="5"/>
      <c r="FAK33" s="5"/>
      <c r="FAL33" s="5"/>
      <c r="FAM33" s="5"/>
      <c r="FAN33" s="5"/>
      <c r="FAO33" s="5"/>
      <c r="FAP33" s="5"/>
      <c r="FAQ33" s="5"/>
      <c r="FAR33" s="5"/>
      <c r="FAS33" s="5"/>
      <c r="FAT33" s="5"/>
      <c r="FAU33" s="5"/>
      <c r="FAV33" s="5"/>
      <c r="FAW33" s="374"/>
      <c r="FAX33" s="374"/>
      <c r="FAY33" s="374"/>
      <c r="FAZ33" s="374"/>
      <c r="FBA33" s="374"/>
      <c r="FBB33" s="374"/>
      <c r="FBC33" s="68"/>
      <c r="FBD33" s="68"/>
      <c r="FBE33" s="68"/>
      <c r="FBF33" s="68"/>
      <c r="FBG33" s="68"/>
      <c r="FBH33" s="112"/>
      <c r="FBI33" s="112"/>
      <c r="FBJ33" s="112"/>
      <c r="FCG33" s="5"/>
      <c r="FCH33" s="5"/>
      <c r="FCI33" s="5"/>
      <c r="FCJ33" s="5"/>
      <c r="FCK33" s="5"/>
      <c r="FCL33" s="5"/>
      <c r="FCM33" s="5"/>
      <c r="FCN33" s="5"/>
      <c r="FCO33" s="5"/>
      <c r="FCP33" s="5"/>
      <c r="FCQ33" s="5"/>
      <c r="FCR33" s="5"/>
      <c r="FCS33" s="5"/>
      <c r="FCT33" s="5"/>
      <c r="FCU33" s="5"/>
      <c r="FCV33" s="5"/>
      <c r="FCW33" s="5"/>
      <c r="FCX33" s="5"/>
      <c r="FCY33" s="5"/>
      <c r="FCZ33" s="5"/>
      <c r="FDA33" s="5"/>
      <c r="FDB33" s="5"/>
      <c r="FDC33" s="5"/>
      <c r="FDD33" s="5"/>
      <c r="FDE33" s="374"/>
      <c r="FDF33" s="374"/>
      <c r="FDG33" s="374"/>
      <c r="FDH33" s="374"/>
      <c r="FDI33" s="374"/>
      <c r="FDJ33" s="374"/>
      <c r="FDK33" s="68"/>
      <c r="FDL33" s="68"/>
      <c r="FDM33" s="68"/>
      <c r="FDN33" s="68"/>
      <c r="FDO33" s="68"/>
      <c r="FDP33" s="112"/>
      <c r="FDQ33" s="112"/>
      <c r="FDR33" s="112"/>
      <c r="FEO33" s="5"/>
      <c r="FEP33" s="5"/>
      <c r="FEQ33" s="5"/>
      <c r="FER33" s="5"/>
      <c r="FES33" s="5"/>
      <c r="FET33" s="5"/>
      <c r="FEU33" s="5"/>
      <c r="FEV33" s="5"/>
      <c r="FEW33" s="5"/>
      <c r="FEX33" s="5"/>
      <c r="FEY33" s="5"/>
      <c r="FEZ33" s="5"/>
      <c r="FFA33" s="5"/>
      <c r="FFB33" s="5"/>
      <c r="FFC33" s="5"/>
      <c r="FFD33" s="5"/>
      <c r="FFE33" s="5"/>
      <c r="FFF33" s="5"/>
      <c r="FFG33" s="5"/>
      <c r="FFH33" s="5"/>
      <c r="FFI33" s="5"/>
      <c r="FFJ33" s="5"/>
      <c r="FFK33" s="5"/>
      <c r="FFL33" s="5"/>
      <c r="FFM33" s="374"/>
      <c r="FFN33" s="374"/>
      <c r="FFO33" s="374"/>
      <c r="FFP33" s="374"/>
      <c r="FFQ33" s="374"/>
      <c r="FFR33" s="374"/>
      <c r="FFS33" s="68"/>
      <c r="FFT33" s="68"/>
      <c r="FFU33" s="68"/>
      <c r="FFV33" s="68"/>
      <c r="FFW33" s="68"/>
      <c r="FFX33" s="112"/>
      <c r="FFY33" s="112"/>
      <c r="FFZ33" s="112"/>
      <c r="FGW33" s="5"/>
      <c r="FGX33" s="5"/>
      <c r="FGY33" s="5"/>
      <c r="FGZ33" s="5"/>
      <c r="FHA33" s="5"/>
      <c r="FHB33" s="5"/>
      <c r="FHC33" s="5"/>
      <c r="FHD33" s="5"/>
      <c r="FHE33" s="5"/>
      <c r="FHF33" s="5"/>
      <c r="FHG33" s="5"/>
      <c r="FHH33" s="5"/>
      <c r="FHI33" s="5"/>
      <c r="FHJ33" s="5"/>
      <c r="FHK33" s="5"/>
      <c r="FHL33" s="5"/>
      <c r="FHM33" s="5"/>
      <c r="FHN33" s="5"/>
      <c r="FHO33" s="5"/>
      <c r="FHP33" s="5"/>
      <c r="FHQ33" s="5"/>
      <c r="FHR33" s="5"/>
      <c r="FHS33" s="5"/>
      <c r="FHT33" s="5"/>
      <c r="FHU33" s="374"/>
      <c r="FHV33" s="374"/>
      <c r="FHW33" s="374"/>
      <c r="FHX33" s="374"/>
      <c r="FHY33" s="374"/>
      <c r="FHZ33" s="374"/>
      <c r="FIA33" s="68"/>
      <c r="FIB33" s="68"/>
      <c r="FIC33" s="68"/>
      <c r="FID33" s="68"/>
      <c r="FIE33" s="68"/>
      <c r="FIF33" s="112"/>
      <c r="FIG33" s="112"/>
      <c r="FIH33" s="112"/>
      <c r="FJE33" s="5"/>
      <c r="FJF33" s="5"/>
      <c r="FJG33" s="5"/>
      <c r="FJH33" s="5"/>
      <c r="FJI33" s="5"/>
      <c r="FJJ33" s="5"/>
      <c r="FJK33" s="5"/>
      <c r="FJL33" s="5"/>
      <c r="FJM33" s="5"/>
      <c r="FJN33" s="5"/>
      <c r="FJO33" s="5"/>
      <c r="FJP33" s="5"/>
      <c r="FJQ33" s="5"/>
      <c r="FJR33" s="5"/>
      <c r="FJS33" s="5"/>
      <c r="FJT33" s="5"/>
      <c r="FJU33" s="5"/>
      <c r="FJV33" s="5"/>
      <c r="FJW33" s="5"/>
      <c r="FJX33" s="5"/>
      <c r="FJY33" s="5"/>
      <c r="FJZ33" s="5"/>
      <c r="FKA33" s="5"/>
      <c r="FKB33" s="5"/>
      <c r="FKC33" s="374"/>
      <c r="FKD33" s="374"/>
      <c r="FKE33" s="374"/>
      <c r="FKF33" s="374"/>
      <c r="FKG33" s="374"/>
      <c r="FKH33" s="374"/>
      <c r="FKI33" s="68"/>
      <c r="FKJ33" s="68"/>
      <c r="FKK33" s="68"/>
      <c r="FKL33" s="68"/>
      <c r="FKM33" s="68"/>
      <c r="FKN33" s="112"/>
      <c r="FKO33" s="112"/>
      <c r="FKP33" s="112"/>
      <c r="FLM33" s="5"/>
      <c r="FLN33" s="5"/>
      <c r="FLO33" s="5"/>
      <c r="FLP33" s="5"/>
      <c r="FLQ33" s="5"/>
      <c r="FLR33" s="5"/>
      <c r="FLS33" s="5"/>
      <c r="FLT33" s="5"/>
      <c r="FLU33" s="5"/>
      <c r="FLV33" s="5"/>
      <c r="FLW33" s="5"/>
      <c r="FLX33" s="5"/>
      <c r="FLY33" s="5"/>
      <c r="FLZ33" s="5"/>
      <c r="FMA33" s="5"/>
      <c r="FMB33" s="5"/>
      <c r="FMC33" s="5"/>
      <c r="FMD33" s="5"/>
      <c r="FME33" s="5"/>
      <c r="FMF33" s="5"/>
      <c r="FMG33" s="5"/>
      <c r="FMH33" s="5"/>
      <c r="FMI33" s="5"/>
      <c r="FMJ33" s="5"/>
      <c r="FMK33" s="374"/>
      <c r="FML33" s="374"/>
      <c r="FMM33" s="374"/>
      <c r="FMN33" s="374"/>
      <c r="FMO33" s="374"/>
      <c r="FMP33" s="374"/>
      <c r="FMQ33" s="68"/>
      <c r="FMR33" s="68"/>
      <c r="FMS33" s="68"/>
      <c r="FMT33" s="68"/>
      <c r="FMU33" s="68"/>
      <c r="FMV33" s="112"/>
      <c r="FMW33" s="112"/>
      <c r="FMX33" s="112"/>
      <c r="FNU33" s="5"/>
      <c r="FNV33" s="5"/>
      <c r="FNW33" s="5"/>
      <c r="FNX33" s="5"/>
      <c r="FNY33" s="5"/>
      <c r="FNZ33" s="5"/>
      <c r="FOA33" s="5"/>
      <c r="FOB33" s="5"/>
      <c r="FOC33" s="5"/>
      <c r="FOD33" s="5"/>
      <c r="FOE33" s="5"/>
      <c r="FOF33" s="5"/>
      <c r="FOG33" s="5"/>
      <c r="FOH33" s="5"/>
      <c r="FOI33" s="5"/>
      <c r="FOJ33" s="5"/>
      <c r="FOK33" s="5"/>
      <c r="FOL33" s="5"/>
      <c r="FOM33" s="5"/>
      <c r="FON33" s="5"/>
      <c r="FOO33" s="5"/>
      <c r="FOP33" s="5"/>
      <c r="FOQ33" s="5"/>
      <c r="FOR33" s="5"/>
      <c r="FOS33" s="374"/>
      <c r="FOT33" s="374"/>
      <c r="FOU33" s="374"/>
      <c r="FOV33" s="374"/>
      <c r="FOW33" s="374"/>
      <c r="FOX33" s="374"/>
      <c r="FOY33" s="68"/>
      <c r="FOZ33" s="68"/>
      <c r="FPA33" s="68"/>
      <c r="FPB33" s="68"/>
      <c r="FPC33" s="68"/>
      <c r="FPD33" s="112"/>
      <c r="FPE33" s="112"/>
      <c r="FPF33" s="112"/>
      <c r="FQC33" s="5"/>
      <c r="FQD33" s="5"/>
      <c r="FQE33" s="5"/>
      <c r="FQF33" s="5"/>
      <c r="FQG33" s="5"/>
      <c r="FQH33" s="5"/>
      <c r="FQI33" s="5"/>
      <c r="FQJ33" s="5"/>
      <c r="FQK33" s="5"/>
      <c r="FQL33" s="5"/>
      <c r="FQM33" s="5"/>
      <c r="FQN33" s="5"/>
      <c r="FQO33" s="5"/>
      <c r="FQP33" s="5"/>
      <c r="FQQ33" s="5"/>
      <c r="FQR33" s="5"/>
      <c r="FQS33" s="5"/>
      <c r="FQT33" s="5"/>
      <c r="FQU33" s="5"/>
      <c r="FQV33" s="5"/>
      <c r="FQW33" s="5"/>
      <c r="FQX33" s="5"/>
      <c r="FQY33" s="5"/>
      <c r="FQZ33" s="5"/>
      <c r="FRA33" s="374"/>
      <c r="FRB33" s="374"/>
      <c r="FRC33" s="374"/>
      <c r="FRD33" s="374"/>
      <c r="FRE33" s="374"/>
      <c r="FRF33" s="374"/>
      <c r="FRG33" s="68"/>
      <c r="FRH33" s="68"/>
      <c r="FRI33" s="68"/>
      <c r="FRJ33" s="68"/>
      <c r="FRK33" s="68"/>
      <c r="FRL33" s="112"/>
      <c r="FRM33" s="112"/>
      <c r="FRN33" s="112"/>
      <c r="FSK33" s="5"/>
      <c r="FSL33" s="5"/>
      <c r="FSM33" s="5"/>
      <c r="FSN33" s="5"/>
      <c r="FSO33" s="5"/>
      <c r="FSP33" s="5"/>
      <c r="FSQ33" s="5"/>
      <c r="FSR33" s="5"/>
      <c r="FSS33" s="5"/>
      <c r="FST33" s="5"/>
      <c r="FSU33" s="5"/>
      <c r="FSV33" s="5"/>
      <c r="FSW33" s="5"/>
      <c r="FSX33" s="5"/>
      <c r="FSY33" s="5"/>
      <c r="FSZ33" s="5"/>
      <c r="FTA33" s="5"/>
      <c r="FTB33" s="5"/>
      <c r="FTC33" s="5"/>
      <c r="FTD33" s="5"/>
      <c r="FTE33" s="5"/>
      <c r="FTF33" s="5"/>
      <c r="FTG33" s="5"/>
      <c r="FTH33" s="5"/>
      <c r="FTI33" s="374"/>
      <c r="FTJ33" s="374"/>
      <c r="FTK33" s="374"/>
      <c r="FTL33" s="374"/>
      <c r="FTM33" s="374"/>
      <c r="FTN33" s="374"/>
      <c r="FTO33" s="68"/>
      <c r="FTP33" s="68"/>
      <c r="FTQ33" s="68"/>
      <c r="FTR33" s="68"/>
      <c r="FTS33" s="68"/>
      <c r="FTT33" s="112"/>
      <c r="FTU33" s="112"/>
      <c r="FTV33" s="112"/>
      <c r="FUS33" s="5"/>
      <c r="FUT33" s="5"/>
      <c r="FUU33" s="5"/>
      <c r="FUV33" s="5"/>
      <c r="FUW33" s="5"/>
      <c r="FUX33" s="5"/>
      <c r="FUY33" s="5"/>
      <c r="FUZ33" s="5"/>
      <c r="FVA33" s="5"/>
      <c r="FVB33" s="5"/>
      <c r="FVC33" s="5"/>
      <c r="FVD33" s="5"/>
      <c r="FVE33" s="5"/>
      <c r="FVF33" s="5"/>
      <c r="FVG33" s="5"/>
      <c r="FVH33" s="5"/>
      <c r="FVI33" s="5"/>
      <c r="FVJ33" s="5"/>
      <c r="FVK33" s="5"/>
      <c r="FVL33" s="5"/>
      <c r="FVM33" s="5"/>
      <c r="FVN33" s="5"/>
      <c r="FVO33" s="5"/>
      <c r="FVP33" s="5"/>
      <c r="FVQ33" s="374"/>
      <c r="FVR33" s="374"/>
      <c r="FVS33" s="374"/>
      <c r="FVT33" s="374"/>
      <c r="FVU33" s="374"/>
      <c r="FVV33" s="374"/>
      <c r="FVW33" s="68"/>
      <c r="FVX33" s="68"/>
      <c r="FVY33" s="68"/>
      <c r="FVZ33" s="68"/>
      <c r="FWA33" s="68"/>
      <c r="FWB33" s="112"/>
      <c r="FWC33" s="112"/>
      <c r="FWD33" s="112"/>
      <c r="FXA33" s="5"/>
      <c r="FXB33" s="5"/>
      <c r="FXC33" s="5"/>
      <c r="FXD33" s="5"/>
      <c r="FXE33" s="5"/>
      <c r="FXF33" s="5"/>
      <c r="FXG33" s="5"/>
      <c r="FXH33" s="5"/>
      <c r="FXI33" s="5"/>
      <c r="FXJ33" s="5"/>
      <c r="FXK33" s="5"/>
      <c r="FXL33" s="5"/>
      <c r="FXM33" s="5"/>
      <c r="FXN33" s="5"/>
      <c r="FXO33" s="5"/>
      <c r="FXP33" s="5"/>
      <c r="FXQ33" s="5"/>
      <c r="FXR33" s="5"/>
      <c r="FXS33" s="5"/>
      <c r="FXT33" s="5"/>
      <c r="FXU33" s="5"/>
      <c r="FXV33" s="5"/>
      <c r="FXW33" s="5"/>
      <c r="FXX33" s="5"/>
      <c r="FXY33" s="374"/>
      <c r="FXZ33" s="374"/>
      <c r="FYA33" s="374"/>
      <c r="FYB33" s="374"/>
      <c r="FYC33" s="374"/>
      <c r="FYD33" s="374"/>
      <c r="FYE33" s="68"/>
      <c r="FYF33" s="68"/>
      <c r="FYG33" s="68"/>
      <c r="FYH33" s="68"/>
      <c r="FYI33" s="68"/>
      <c r="FYJ33" s="112"/>
      <c r="FYK33" s="112"/>
      <c r="FYL33" s="112"/>
      <c r="FZI33" s="5"/>
      <c r="FZJ33" s="5"/>
      <c r="FZK33" s="5"/>
      <c r="FZL33" s="5"/>
      <c r="FZM33" s="5"/>
      <c r="FZN33" s="5"/>
      <c r="FZO33" s="5"/>
      <c r="FZP33" s="5"/>
      <c r="FZQ33" s="5"/>
      <c r="FZR33" s="5"/>
      <c r="FZS33" s="5"/>
      <c r="FZT33" s="5"/>
      <c r="FZU33" s="5"/>
      <c r="FZV33" s="5"/>
      <c r="FZW33" s="5"/>
      <c r="FZX33" s="5"/>
      <c r="FZY33" s="5"/>
      <c r="FZZ33" s="5"/>
      <c r="GAA33" s="5"/>
      <c r="GAB33" s="5"/>
      <c r="GAC33" s="5"/>
      <c r="GAD33" s="5"/>
      <c r="GAE33" s="5"/>
      <c r="GAF33" s="5"/>
      <c r="GAG33" s="374"/>
      <c r="GAH33" s="374"/>
      <c r="GAI33" s="374"/>
      <c r="GAJ33" s="374"/>
      <c r="GAK33" s="374"/>
      <c r="GAL33" s="374"/>
      <c r="GAM33" s="68"/>
      <c r="GAN33" s="68"/>
      <c r="GAO33" s="68"/>
      <c r="GAP33" s="68"/>
      <c r="GAQ33" s="68"/>
      <c r="GAR33" s="112"/>
      <c r="GAS33" s="112"/>
      <c r="GAT33" s="112"/>
      <c r="GBQ33" s="5"/>
      <c r="GBR33" s="5"/>
      <c r="GBS33" s="5"/>
      <c r="GBT33" s="5"/>
      <c r="GBU33" s="5"/>
      <c r="GBV33" s="5"/>
      <c r="GBW33" s="5"/>
      <c r="GBX33" s="5"/>
      <c r="GBY33" s="5"/>
      <c r="GBZ33" s="5"/>
      <c r="GCA33" s="5"/>
      <c r="GCB33" s="5"/>
      <c r="GCC33" s="5"/>
      <c r="GCD33" s="5"/>
      <c r="GCE33" s="5"/>
      <c r="GCF33" s="5"/>
      <c r="GCG33" s="5"/>
      <c r="GCH33" s="5"/>
      <c r="GCI33" s="5"/>
      <c r="GCJ33" s="5"/>
      <c r="GCK33" s="5"/>
      <c r="GCL33" s="5"/>
      <c r="GCM33" s="5"/>
      <c r="GCN33" s="5"/>
      <c r="GCO33" s="374"/>
      <c r="GCP33" s="374"/>
      <c r="GCQ33" s="374"/>
      <c r="GCR33" s="374"/>
      <c r="GCS33" s="374"/>
      <c r="GCT33" s="374"/>
      <c r="GCU33" s="68"/>
      <c r="GCV33" s="68"/>
      <c r="GCW33" s="68"/>
      <c r="GCX33" s="68"/>
      <c r="GCY33" s="68"/>
      <c r="GCZ33" s="112"/>
      <c r="GDA33" s="112"/>
      <c r="GDB33" s="112"/>
      <c r="GDY33" s="5"/>
      <c r="GDZ33" s="5"/>
      <c r="GEA33" s="5"/>
      <c r="GEB33" s="5"/>
      <c r="GEC33" s="5"/>
      <c r="GED33" s="5"/>
      <c r="GEE33" s="5"/>
      <c r="GEF33" s="5"/>
      <c r="GEG33" s="5"/>
      <c r="GEH33" s="5"/>
      <c r="GEI33" s="5"/>
      <c r="GEJ33" s="5"/>
      <c r="GEK33" s="5"/>
      <c r="GEL33" s="5"/>
      <c r="GEM33" s="5"/>
      <c r="GEN33" s="5"/>
      <c r="GEO33" s="5"/>
      <c r="GEP33" s="5"/>
      <c r="GEQ33" s="5"/>
      <c r="GER33" s="5"/>
      <c r="GES33" s="5"/>
      <c r="GET33" s="5"/>
      <c r="GEU33" s="5"/>
      <c r="GEV33" s="5"/>
      <c r="GEW33" s="374"/>
      <c r="GEX33" s="374"/>
      <c r="GEY33" s="374"/>
      <c r="GEZ33" s="374"/>
      <c r="GFA33" s="374"/>
      <c r="GFB33" s="374"/>
      <c r="GFC33" s="68"/>
      <c r="GFD33" s="68"/>
      <c r="GFE33" s="68"/>
      <c r="GFF33" s="68"/>
      <c r="GFG33" s="68"/>
      <c r="GFH33" s="112"/>
      <c r="GFI33" s="112"/>
      <c r="GFJ33" s="112"/>
      <c r="GGG33" s="5"/>
      <c r="GGH33" s="5"/>
      <c r="GGI33" s="5"/>
      <c r="GGJ33" s="5"/>
      <c r="GGK33" s="5"/>
      <c r="GGL33" s="5"/>
      <c r="GGM33" s="5"/>
      <c r="GGN33" s="5"/>
      <c r="GGO33" s="5"/>
      <c r="GGP33" s="5"/>
      <c r="GGQ33" s="5"/>
      <c r="GGR33" s="5"/>
      <c r="GGS33" s="5"/>
      <c r="GGT33" s="5"/>
      <c r="GGU33" s="5"/>
      <c r="GGV33" s="5"/>
      <c r="GGW33" s="5"/>
      <c r="GGX33" s="5"/>
      <c r="GGY33" s="5"/>
      <c r="GGZ33" s="5"/>
      <c r="GHA33" s="5"/>
      <c r="GHB33" s="5"/>
      <c r="GHC33" s="5"/>
      <c r="GHD33" s="5"/>
      <c r="GHE33" s="374"/>
      <c r="GHF33" s="374"/>
      <c r="GHG33" s="374"/>
      <c r="GHH33" s="374"/>
      <c r="GHI33" s="374"/>
      <c r="GHJ33" s="374"/>
      <c r="GHK33" s="68"/>
      <c r="GHL33" s="68"/>
      <c r="GHM33" s="68"/>
      <c r="GHN33" s="68"/>
      <c r="GHO33" s="68"/>
      <c r="GHP33" s="112"/>
      <c r="GHQ33" s="112"/>
      <c r="GHR33" s="112"/>
      <c r="GIO33" s="5"/>
      <c r="GIP33" s="5"/>
      <c r="GIQ33" s="5"/>
      <c r="GIR33" s="5"/>
      <c r="GIS33" s="5"/>
      <c r="GIT33" s="5"/>
      <c r="GIU33" s="5"/>
      <c r="GIV33" s="5"/>
      <c r="GIW33" s="5"/>
      <c r="GIX33" s="5"/>
      <c r="GIY33" s="5"/>
      <c r="GIZ33" s="5"/>
      <c r="GJA33" s="5"/>
      <c r="GJB33" s="5"/>
      <c r="GJC33" s="5"/>
      <c r="GJD33" s="5"/>
      <c r="GJE33" s="5"/>
      <c r="GJF33" s="5"/>
      <c r="GJG33" s="5"/>
      <c r="GJH33" s="5"/>
      <c r="GJI33" s="5"/>
      <c r="GJJ33" s="5"/>
      <c r="GJK33" s="5"/>
      <c r="GJL33" s="5"/>
      <c r="GJM33" s="374"/>
      <c r="GJN33" s="374"/>
      <c r="GJO33" s="374"/>
      <c r="GJP33" s="374"/>
      <c r="GJQ33" s="374"/>
      <c r="GJR33" s="374"/>
      <c r="GJS33" s="68"/>
      <c r="GJT33" s="68"/>
      <c r="GJU33" s="68"/>
      <c r="GJV33" s="68"/>
      <c r="GJW33" s="68"/>
      <c r="GJX33" s="112"/>
      <c r="GJY33" s="112"/>
      <c r="GJZ33" s="112"/>
      <c r="GKW33" s="5"/>
      <c r="GKX33" s="5"/>
      <c r="GKY33" s="5"/>
      <c r="GKZ33" s="5"/>
      <c r="GLA33" s="5"/>
      <c r="GLB33" s="5"/>
      <c r="GLC33" s="5"/>
      <c r="GLD33" s="5"/>
      <c r="GLE33" s="5"/>
      <c r="GLF33" s="5"/>
      <c r="GLG33" s="5"/>
      <c r="GLH33" s="5"/>
      <c r="GLI33" s="5"/>
      <c r="GLJ33" s="5"/>
      <c r="GLK33" s="5"/>
      <c r="GLL33" s="5"/>
      <c r="GLM33" s="5"/>
      <c r="GLN33" s="5"/>
      <c r="GLO33" s="5"/>
      <c r="GLP33" s="5"/>
      <c r="GLQ33" s="5"/>
      <c r="GLR33" s="5"/>
      <c r="GLS33" s="5"/>
      <c r="GLT33" s="5"/>
      <c r="GLU33" s="374"/>
      <c r="GLV33" s="374"/>
      <c r="GLW33" s="374"/>
      <c r="GLX33" s="374"/>
      <c r="GLY33" s="374"/>
      <c r="GLZ33" s="374"/>
      <c r="GMA33" s="68"/>
      <c r="GMB33" s="68"/>
      <c r="GMC33" s="68"/>
      <c r="GMD33" s="68"/>
      <c r="GME33" s="68"/>
      <c r="GMF33" s="112"/>
      <c r="GMG33" s="112"/>
      <c r="GMH33" s="112"/>
      <c r="GNE33" s="5"/>
      <c r="GNF33" s="5"/>
      <c r="GNG33" s="5"/>
      <c r="GNH33" s="5"/>
      <c r="GNI33" s="5"/>
      <c r="GNJ33" s="5"/>
      <c r="GNK33" s="5"/>
      <c r="GNL33" s="5"/>
      <c r="GNM33" s="5"/>
      <c r="GNN33" s="5"/>
      <c r="GNO33" s="5"/>
      <c r="GNP33" s="5"/>
      <c r="GNQ33" s="5"/>
      <c r="GNR33" s="5"/>
      <c r="GNS33" s="5"/>
      <c r="GNT33" s="5"/>
      <c r="GNU33" s="5"/>
      <c r="GNV33" s="5"/>
      <c r="GNW33" s="5"/>
      <c r="GNX33" s="5"/>
      <c r="GNY33" s="5"/>
      <c r="GNZ33" s="5"/>
      <c r="GOA33" s="5"/>
      <c r="GOB33" s="5"/>
      <c r="GOC33" s="374"/>
      <c r="GOD33" s="374"/>
      <c r="GOE33" s="374"/>
      <c r="GOF33" s="374"/>
      <c r="GOG33" s="374"/>
      <c r="GOH33" s="374"/>
      <c r="GOI33" s="68"/>
      <c r="GOJ33" s="68"/>
      <c r="GOK33" s="68"/>
      <c r="GOL33" s="68"/>
      <c r="GOM33" s="68"/>
      <c r="GON33" s="112"/>
      <c r="GOO33" s="112"/>
      <c r="GOP33" s="112"/>
      <c r="GPM33" s="5"/>
      <c r="GPN33" s="5"/>
      <c r="GPO33" s="5"/>
      <c r="GPP33" s="5"/>
      <c r="GPQ33" s="5"/>
      <c r="GPR33" s="5"/>
      <c r="GPS33" s="5"/>
      <c r="GPT33" s="5"/>
      <c r="GPU33" s="5"/>
      <c r="GPV33" s="5"/>
      <c r="GPW33" s="5"/>
      <c r="GPX33" s="5"/>
      <c r="GPY33" s="5"/>
      <c r="GPZ33" s="5"/>
      <c r="GQA33" s="5"/>
      <c r="GQB33" s="5"/>
      <c r="GQC33" s="5"/>
      <c r="GQD33" s="5"/>
      <c r="GQE33" s="5"/>
      <c r="GQF33" s="5"/>
      <c r="GQG33" s="5"/>
      <c r="GQH33" s="5"/>
      <c r="GQI33" s="5"/>
      <c r="GQJ33" s="5"/>
      <c r="GQK33" s="374"/>
      <c r="GQL33" s="374"/>
      <c r="GQM33" s="374"/>
      <c r="GQN33" s="374"/>
      <c r="GQO33" s="374"/>
      <c r="GQP33" s="374"/>
      <c r="GQQ33" s="68"/>
      <c r="GQR33" s="68"/>
      <c r="GQS33" s="68"/>
      <c r="GQT33" s="68"/>
      <c r="GQU33" s="68"/>
      <c r="GQV33" s="112"/>
      <c r="GQW33" s="112"/>
      <c r="GQX33" s="112"/>
      <c r="GRU33" s="5"/>
      <c r="GRV33" s="5"/>
      <c r="GRW33" s="5"/>
      <c r="GRX33" s="5"/>
      <c r="GRY33" s="5"/>
      <c r="GRZ33" s="5"/>
      <c r="GSA33" s="5"/>
      <c r="GSB33" s="5"/>
      <c r="GSC33" s="5"/>
      <c r="GSD33" s="5"/>
      <c r="GSE33" s="5"/>
      <c r="GSF33" s="5"/>
      <c r="GSG33" s="5"/>
      <c r="GSH33" s="5"/>
      <c r="GSI33" s="5"/>
      <c r="GSJ33" s="5"/>
      <c r="GSK33" s="5"/>
      <c r="GSL33" s="5"/>
      <c r="GSM33" s="5"/>
      <c r="GSN33" s="5"/>
      <c r="GSO33" s="5"/>
      <c r="GSP33" s="5"/>
      <c r="GSQ33" s="5"/>
      <c r="GSR33" s="5"/>
      <c r="GSS33" s="374"/>
      <c r="GST33" s="374"/>
      <c r="GSU33" s="374"/>
      <c r="GSV33" s="374"/>
      <c r="GSW33" s="374"/>
      <c r="GSX33" s="374"/>
      <c r="GSY33" s="68"/>
      <c r="GSZ33" s="68"/>
      <c r="GTA33" s="68"/>
      <c r="GTB33" s="68"/>
      <c r="GTC33" s="68"/>
      <c r="GTD33" s="112"/>
      <c r="GTE33" s="112"/>
      <c r="GTF33" s="112"/>
      <c r="GUC33" s="5"/>
      <c r="GUD33" s="5"/>
      <c r="GUE33" s="5"/>
      <c r="GUF33" s="5"/>
      <c r="GUG33" s="5"/>
      <c r="GUH33" s="5"/>
      <c r="GUI33" s="5"/>
      <c r="GUJ33" s="5"/>
      <c r="GUK33" s="5"/>
      <c r="GUL33" s="5"/>
      <c r="GUM33" s="5"/>
      <c r="GUN33" s="5"/>
      <c r="GUO33" s="5"/>
      <c r="GUP33" s="5"/>
      <c r="GUQ33" s="5"/>
      <c r="GUR33" s="5"/>
      <c r="GUS33" s="5"/>
      <c r="GUT33" s="5"/>
      <c r="GUU33" s="5"/>
      <c r="GUV33" s="5"/>
      <c r="GUW33" s="5"/>
      <c r="GUX33" s="5"/>
      <c r="GUY33" s="5"/>
      <c r="GUZ33" s="5"/>
      <c r="GVA33" s="374"/>
      <c r="GVB33" s="374"/>
      <c r="GVC33" s="374"/>
      <c r="GVD33" s="374"/>
      <c r="GVE33" s="374"/>
      <c r="GVF33" s="374"/>
      <c r="GVG33" s="68"/>
      <c r="GVH33" s="68"/>
      <c r="GVI33" s="68"/>
      <c r="GVJ33" s="68"/>
      <c r="GVK33" s="68"/>
      <c r="GVL33" s="112"/>
      <c r="GVM33" s="112"/>
      <c r="GVN33" s="112"/>
      <c r="GWK33" s="5"/>
      <c r="GWL33" s="5"/>
      <c r="GWM33" s="5"/>
      <c r="GWN33" s="5"/>
      <c r="GWO33" s="5"/>
      <c r="GWP33" s="5"/>
      <c r="GWQ33" s="5"/>
      <c r="GWR33" s="5"/>
      <c r="GWS33" s="5"/>
      <c r="GWT33" s="5"/>
      <c r="GWU33" s="5"/>
      <c r="GWV33" s="5"/>
      <c r="GWW33" s="5"/>
      <c r="GWX33" s="5"/>
      <c r="GWY33" s="5"/>
      <c r="GWZ33" s="5"/>
      <c r="GXA33" s="5"/>
      <c r="GXB33" s="5"/>
      <c r="GXC33" s="5"/>
      <c r="GXD33" s="5"/>
      <c r="GXE33" s="5"/>
      <c r="GXF33" s="5"/>
      <c r="GXG33" s="5"/>
      <c r="GXH33" s="5"/>
      <c r="GXI33" s="374"/>
      <c r="GXJ33" s="374"/>
      <c r="GXK33" s="374"/>
      <c r="GXL33" s="374"/>
      <c r="GXM33" s="374"/>
      <c r="GXN33" s="374"/>
      <c r="GXO33" s="68"/>
      <c r="GXP33" s="68"/>
      <c r="GXQ33" s="68"/>
      <c r="GXR33" s="68"/>
      <c r="GXS33" s="68"/>
      <c r="GXT33" s="112"/>
      <c r="GXU33" s="112"/>
      <c r="GXV33" s="112"/>
      <c r="GYS33" s="5"/>
      <c r="GYT33" s="5"/>
      <c r="GYU33" s="5"/>
      <c r="GYV33" s="5"/>
      <c r="GYW33" s="5"/>
      <c r="GYX33" s="5"/>
      <c r="GYY33" s="5"/>
      <c r="GYZ33" s="5"/>
      <c r="GZA33" s="5"/>
      <c r="GZB33" s="5"/>
      <c r="GZC33" s="5"/>
      <c r="GZD33" s="5"/>
      <c r="GZE33" s="5"/>
      <c r="GZF33" s="5"/>
      <c r="GZG33" s="5"/>
      <c r="GZH33" s="5"/>
      <c r="GZI33" s="5"/>
      <c r="GZJ33" s="5"/>
      <c r="GZK33" s="5"/>
      <c r="GZL33" s="5"/>
      <c r="GZM33" s="5"/>
      <c r="GZN33" s="5"/>
      <c r="GZO33" s="5"/>
      <c r="GZP33" s="5"/>
      <c r="GZQ33" s="374"/>
      <c r="GZR33" s="374"/>
      <c r="GZS33" s="374"/>
      <c r="GZT33" s="374"/>
      <c r="GZU33" s="374"/>
      <c r="GZV33" s="374"/>
      <c r="GZW33" s="68"/>
      <c r="GZX33" s="68"/>
      <c r="GZY33" s="68"/>
      <c r="GZZ33" s="68"/>
      <c r="HAA33" s="68"/>
      <c r="HAB33" s="112"/>
      <c r="HAC33" s="112"/>
      <c r="HAD33" s="112"/>
      <c r="HBA33" s="5"/>
      <c r="HBB33" s="5"/>
      <c r="HBC33" s="5"/>
      <c r="HBD33" s="5"/>
      <c r="HBE33" s="5"/>
      <c r="HBF33" s="5"/>
      <c r="HBG33" s="5"/>
      <c r="HBH33" s="5"/>
      <c r="HBI33" s="5"/>
      <c r="HBJ33" s="5"/>
      <c r="HBK33" s="5"/>
      <c r="HBL33" s="5"/>
      <c r="HBM33" s="5"/>
      <c r="HBN33" s="5"/>
      <c r="HBO33" s="5"/>
      <c r="HBP33" s="5"/>
      <c r="HBQ33" s="5"/>
      <c r="HBR33" s="5"/>
      <c r="HBS33" s="5"/>
      <c r="HBT33" s="5"/>
      <c r="HBU33" s="5"/>
      <c r="HBV33" s="5"/>
      <c r="HBW33" s="5"/>
      <c r="HBX33" s="5"/>
      <c r="HBY33" s="374"/>
      <c r="HBZ33" s="374"/>
      <c r="HCA33" s="374"/>
      <c r="HCB33" s="374"/>
      <c r="HCC33" s="374"/>
      <c r="HCD33" s="374"/>
      <c r="HCE33" s="68"/>
      <c r="HCF33" s="68"/>
      <c r="HCG33" s="68"/>
      <c r="HCH33" s="68"/>
      <c r="HCI33" s="68"/>
      <c r="HCJ33" s="112"/>
      <c r="HCK33" s="112"/>
      <c r="HCL33" s="112"/>
      <c r="HDI33" s="5"/>
      <c r="HDJ33" s="5"/>
      <c r="HDK33" s="5"/>
      <c r="HDL33" s="5"/>
      <c r="HDM33" s="5"/>
      <c r="HDN33" s="5"/>
      <c r="HDO33" s="5"/>
      <c r="HDP33" s="5"/>
      <c r="HDQ33" s="5"/>
      <c r="HDR33" s="5"/>
      <c r="HDS33" s="5"/>
      <c r="HDT33" s="5"/>
      <c r="HDU33" s="5"/>
      <c r="HDV33" s="5"/>
      <c r="HDW33" s="5"/>
      <c r="HDX33" s="5"/>
      <c r="HDY33" s="5"/>
      <c r="HDZ33" s="5"/>
      <c r="HEA33" s="5"/>
      <c r="HEB33" s="5"/>
      <c r="HEC33" s="5"/>
      <c r="HED33" s="5"/>
      <c r="HEE33" s="5"/>
      <c r="HEF33" s="5"/>
      <c r="HEG33" s="374"/>
      <c r="HEH33" s="374"/>
      <c r="HEI33" s="374"/>
      <c r="HEJ33" s="374"/>
      <c r="HEK33" s="374"/>
      <c r="HEL33" s="374"/>
      <c r="HEM33" s="68"/>
      <c r="HEN33" s="68"/>
      <c r="HEO33" s="68"/>
      <c r="HEP33" s="68"/>
      <c r="HEQ33" s="68"/>
      <c r="HER33" s="112"/>
      <c r="HES33" s="112"/>
      <c r="HET33" s="112"/>
      <c r="HFQ33" s="5"/>
      <c r="HFR33" s="5"/>
      <c r="HFS33" s="5"/>
      <c r="HFT33" s="5"/>
      <c r="HFU33" s="5"/>
      <c r="HFV33" s="5"/>
      <c r="HFW33" s="5"/>
      <c r="HFX33" s="5"/>
      <c r="HFY33" s="5"/>
      <c r="HFZ33" s="5"/>
      <c r="HGA33" s="5"/>
      <c r="HGB33" s="5"/>
      <c r="HGC33" s="5"/>
      <c r="HGD33" s="5"/>
      <c r="HGE33" s="5"/>
      <c r="HGF33" s="5"/>
      <c r="HGG33" s="5"/>
      <c r="HGH33" s="5"/>
      <c r="HGI33" s="5"/>
      <c r="HGJ33" s="5"/>
      <c r="HGK33" s="5"/>
      <c r="HGL33" s="5"/>
      <c r="HGM33" s="5"/>
      <c r="HGN33" s="5"/>
      <c r="HGO33" s="374"/>
      <c r="HGP33" s="374"/>
      <c r="HGQ33" s="374"/>
      <c r="HGR33" s="374"/>
      <c r="HGS33" s="374"/>
      <c r="HGT33" s="374"/>
      <c r="HGU33" s="68"/>
      <c r="HGV33" s="68"/>
      <c r="HGW33" s="68"/>
      <c r="HGX33" s="68"/>
      <c r="HGY33" s="68"/>
      <c r="HGZ33" s="112"/>
      <c r="HHA33" s="112"/>
      <c r="HHB33" s="112"/>
      <c r="HHY33" s="5"/>
      <c r="HHZ33" s="5"/>
      <c r="HIA33" s="5"/>
      <c r="HIB33" s="5"/>
      <c r="HIC33" s="5"/>
      <c r="HID33" s="5"/>
      <c r="HIE33" s="5"/>
      <c r="HIF33" s="5"/>
      <c r="HIG33" s="5"/>
      <c r="HIH33" s="5"/>
      <c r="HII33" s="5"/>
      <c r="HIJ33" s="5"/>
      <c r="HIK33" s="5"/>
      <c r="HIL33" s="5"/>
      <c r="HIM33" s="5"/>
      <c r="HIN33" s="5"/>
      <c r="HIO33" s="5"/>
      <c r="HIP33" s="5"/>
      <c r="HIQ33" s="5"/>
      <c r="HIR33" s="5"/>
      <c r="HIS33" s="5"/>
      <c r="HIT33" s="5"/>
      <c r="HIU33" s="5"/>
      <c r="HIV33" s="5"/>
      <c r="HIW33" s="374"/>
      <c r="HIX33" s="374"/>
      <c r="HIY33" s="374"/>
      <c r="HIZ33" s="374"/>
      <c r="HJA33" s="374"/>
      <c r="HJB33" s="374"/>
      <c r="HJC33" s="68"/>
      <c r="HJD33" s="68"/>
      <c r="HJE33" s="68"/>
      <c r="HJF33" s="68"/>
      <c r="HJG33" s="68"/>
      <c r="HJH33" s="112"/>
      <c r="HJI33" s="112"/>
      <c r="HJJ33" s="112"/>
      <c r="HKG33" s="5"/>
      <c r="HKH33" s="5"/>
      <c r="HKI33" s="5"/>
      <c r="HKJ33" s="5"/>
      <c r="HKK33" s="5"/>
      <c r="HKL33" s="5"/>
      <c r="HKM33" s="5"/>
      <c r="HKN33" s="5"/>
      <c r="HKO33" s="5"/>
      <c r="HKP33" s="5"/>
      <c r="HKQ33" s="5"/>
      <c r="HKR33" s="5"/>
      <c r="HKS33" s="5"/>
      <c r="HKT33" s="5"/>
      <c r="HKU33" s="5"/>
      <c r="HKV33" s="5"/>
      <c r="HKW33" s="5"/>
      <c r="HKX33" s="5"/>
      <c r="HKY33" s="5"/>
      <c r="HKZ33" s="5"/>
      <c r="HLA33" s="5"/>
      <c r="HLB33" s="5"/>
      <c r="HLC33" s="5"/>
      <c r="HLD33" s="5"/>
      <c r="HLE33" s="374"/>
      <c r="HLF33" s="374"/>
      <c r="HLG33" s="374"/>
      <c r="HLH33" s="374"/>
      <c r="HLI33" s="374"/>
      <c r="HLJ33" s="374"/>
      <c r="HLK33" s="68"/>
      <c r="HLL33" s="68"/>
      <c r="HLM33" s="68"/>
      <c r="HLN33" s="68"/>
      <c r="HLO33" s="68"/>
      <c r="HLP33" s="112"/>
      <c r="HLQ33" s="112"/>
      <c r="HLR33" s="112"/>
      <c r="HMO33" s="5"/>
      <c r="HMP33" s="5"/>
      <c r="HMQ33" s="5"/>
      <c r="HMR33" s="5"/>
      <c r="HMS33" s="5"/>
      <c r="HMT33" s="5"/>
      <c r="HMU33" s="5"/>
      <c r="HMV33" s="5"/>
      <c r="HMW33" s="5"/>
      <c r="HMX33" s="5"/>
      <c r="HMY33" s="5"/>
      <c r="HMZ33" s="5"/>
      <c r="HNA33" s="5"/>
      <c r="HNB33" s="5"/>
      <c r="HNC33" s="5"/>
      <c r="HND33" s="5"/>
      <c r="HNE33" s="5"/>
      <c r="HNF33" s="5"/>
      <c r="HNG33" s="5"/>
      <c r="HNH33" s="5"/>
      <c r="HNI33" s="5"/>
      <c r="HNJ33" s="5"/>
      <c r="HNK33" s="5"/>
      <c r="HNL33" s="5"/>
      <c r="HNM33" s="374"/>
      <c r="HNN33" s="374"/>
      <c r="HNO33" s="374"/>
      <c r="HNP33" s="374"/>
      <c r="HNQ33" s="374"/>
      <c r="HNR33" s="374"/>
      <c r="HNS33" s="68"/>
      <c r="HNT33" s="68"/>
      <c r="HNU33" s="68"/>
      <c r="HNV33" s="68"/>
      <c r="HNW33" s="68"/>
      <c r="HNX33" s="112"/>
      <c r="HNY33" s="112"/>
      <c r="HNZ33" s="112"/>
      <c r="HOW33" s="5"/>
      <c r="HOX33" s="5"/>
      <c r="HOY33" s="5"/>
      <c r="HOZ33" s="5"/>
      <c r="HPA33" s="5"/>
      <c r="HPB33" s="5"/>
      <c r="HPC33" s="5"/>
      <c r="HPD33" s="5"/>
      <c r="HPE33" s="5"/>
      <c r="HPF33" s="5"/>
      <c r="HPG33" s="5"/>
      <c r="HPH33" s="5"/>
      <c r="HPI33" s="5"/>
      <c r="HPJ33" s="5"/>
      <c r="HPK33" s="5"/>
      <c r="HPL33" s="5"/>
      <c r="HPM33" s="5"/>
      <c r="HPN33" s="5"/>
      <c r="HPO33" s="5"/>
      <c r="HPP33" s="5"/>
      <c r="HPQ33" s="5"/>
      <c r="HPR33" s="5"/>
      <c r="HPS33" s="5"/>
      <c r="HPT33" s="5"/>
      <c r="HPU33" s="374"/>
      <c r="HPV33" s="374"/>
      <c r="HPW33" s="374"/>
      <c r="HPX33" s="374"/>
      <c r="HPY33" s="374"/>
      <c r="HPZ33" s="374"/>
      <c r="HQA33" s="68"/>
      <c r="HQB33" s="68"/>
      <c r="HQC33" s="68"/>
      <c r="HQD33" s="68"/>
      <c r="HQE33" s="68"/>
      <c r="HQF33" s="112"/>
      <c r="HQG33" s="112"/>
      <c r="HQH33" s="112"/>
      <c r="HRE33" s="5"/>
      <c r="HRF33" s="5"/>
      <c r="HRG33" s="5"/>
      <c r="HRH33" s="5"/>
      <c r="HRI33" s="5"/>
      <c r="HRJ33" s="5"/>
      <c r="HRK33" s="5"/>
      <c r="HRL33" s="5"/>
      <c r="HRM33" s="5"/>
      <c r="HRN33" s="5"/>
      <c r="HRO33" s="5"/>
      <c r="HRP33" s="5"/>
      <c r="HRQ33" s="5"/>
      <c r="HRR33" s="5"/>
      <c r="HRS33" s="5"/>
      <c r="HRT33" s="5"/>
      <c r="HRU33" s="5"/>
      <c r="HRV33" s="5"/>
      <c r="HRW33" s="5"/>
      <c r="HRX33" s="5"/>
      <c r="HRY33" s="5"/>
      <c r="HRZ33" s="5"/>
      <c r="HSA33" s="5"/>
      <c r="HSB33" s="5"/>
      <c r="HSC33" s="374"/>
      <c r="HSD33" s="374"/>
      <c r="HSE33" s="374"/>
      <c r="HSF33" s="374"/>
      <c r="HSG33" s="374"/>
      <c r="HSH33" s="374"/>
      <c r="HSI33" s="68"/>
      <c r="HSJ33" s="68"/>
      <c r="HSK33" s="68"/>
      <c r="HSL33" s="68"/>
      <c r="HSM33" s="68"/>
      <c r="HSN33" s="112"/>
      <c r="HSO33" s="112"/>
      <c r="HSP33" s="112"/>
      <c r="HTM33" s="5"/>
      <c r="HTN33" s="5"/>
      <c r="HTO33" s="5"/>
      <c r="HTP33" s="5"/>
      <c r="HTQ33" s="5"/>
      <c r="HTR33" s="5"/>
      <c r="HTS33" s="5"/>
      <c r="HTT33" s="5"/>
      <c r="HTU33" s="5"/>
      <c r="HTV33" s="5"/>
      <c r="HTW33" s="5"/>
      <c r="HTX33" s="5"/>
      <c r="HTY33" s="5"/>
      <c r="HTZ33" s="5"/>
      <c r="HUA33" s="5"/>
      <c r="HUB33" s="5"/>
      <c r="HUC33" s="5"/>
      <c r="HUD33" s="5"/>
      <c r="HUE33" s="5"/>
      <c r="HUF33" s="5"/>
      <c r="HUG33" s="5"/>
      <c r="HUH33" s="5"/>
      <c r="HUI33" s="5"/>
      <c r="HUJ33" s="5"/>
      <c r="HUK33" s="374"/>
      <c r="HUL33" s="374"/>
      <c r="HUM33" s="374"/>
      <c r="HUN33" s="374"/>
      <c r="HUO33" s="374"/>
      <c r="HUP33" s="374"/>
      <c r="HUQ33" s="68"/>
      <c r="HUR33" s="68"/>
      <c r="HUS33" s="68"/>
      <c r="HUT33" s="68"/>
      <c r="HUU33" s="68"/>
      <c r="HUV33" s="112"/>
      <c r="HUW33" s="112"/>
      <c r="HUX33" s="112"/>
      <c r="HVU33" s="5"/>
      <c r="HVV33" s="5"/>
      <c r="HVW33" s="5"/>
      <c r="HVX33" s="5"/>
      <c r="HVY33" s="5"/>
      <c r="HVZ33" s="5"/>
      <c r="HWA33" s="5"/>
      <c r="HWB33" s="5"/>
      <c r="HWC33" s="5"/>
      <c r="HWD33" s="5"/>
      <c r="HWE33" s="5"/>
      <c r="HWF33" s="5"/>
      <c r="HWG33" s="5"/>
      <c r="HWH33" s="5"/>
      <c r="HWI33" s="5"/>
      <c r="HWJ33" s="5"/>
      <c r="HWK33" s="5"/>
      <c r="HWL33" s="5"/>
      <c r="HWM33" s="5"/>
      <c r="HWN33" s="5"/>
      <c r="HWO33" s="5"/>
      <c r="HWP33" s="5"/>
      <c r="HWQ33" s="5"/>
      <c r="HWR33" s="5"/>
      <c r="HWS33" s="374"/>
      <c r="HWT33" s="374"/>
      <c r="HWU33" s="374"/>
      <c r="HWV33" s="374"/>
      <c r="HWW33" s="374"/>
      <c r="HWX33" s="374"/>
      <c r="HWY33" s="68"/>
      <c r="HWZ33" s="68"/>
      <c r="HXA33" s="68"/>
      <c r="HXB33" s="68"/>
      <c r="HXC33" s="68"/>
      <c r="HXD33" s="112"/>
      <c r="HXE33" s="112"/>
      <c r="HXF33" s="112"/>
      <c r="HYC33" s="5"/>
      <c r="HYD33" s="5"/>
      <c r="HYE33" s="5"/>
      <c r="HYF33" s="5"/>
      <c r="HYG33" s="5"/>
      <c r="HYH33" s="5"/>
      <c r="HYI33" s="5"/>
      <c r="HYJ33" s="5"/>
      <c r="HYK33" s="5"/>
      <c r="HYL33" s="5"/>
      <c r="HYM33" s="5"/>
      <c r="HYN33" s="5"/>
      <c r="HYO33" s="5"/>
      <c r="HYP33" s="5"/>
      <c r="HYQ33" s="5"/>
      <c r="HYR33" s="5"/>
      <c r="HYS33" s="5"/>
      <c r="HYT33" s="5"/>
      <c r="HYU33" s="5"/>
      <c r="HYV33" s="5"/>
      <c r="HYW33" s="5"/>
      <c r="HYX33" s="5"/>
      <c r="HYY33" s="5"/>
      <c r="HYZ33" s="5"/>
      <c r="HZA33" s="374"/>
      <c r="HZB33" s="374"/>
      <c r="HZC33" s="374"/>
      <c r="HZD33" s="374"/>
      <c r="HZE33" s="374"/>
      <c r="HZF33" s="374"/>
      <c r="HZG33" s="68"/>
      <c r="HZH33" s="68"/>
      <c r="HZI33" s="68"/>
      <c r="HZJ33" s="68"/>
      <c r="HZK33" s="68"/>
      <c r="HZL33" s="112"/>
      <c r="HZM33" s="112"/>
      <c r="HZN33" s="112"/>
      <c r="IAK33" s="5"/>
      <c r="IAL33" s="5"/>
      <c r="IAM33" s="5"/>
      <c r="IAN33" s="5"/>
      <c r="IAO33" s="5"/>
      <c r="IAP33" s="5"/>
      <c r="IAQ33" s="5"/>
      <c r="IAR33" s="5"/>
      <c r="IAS33" s="5"/>
      <c r="IAT33" s="5"/>
      <c r="IAU33" s="5"/>
      <c r="IAV33" s="5"/>
      <c r="IAW33" s="5"/>
      <c r="IAX33" s="5"/>
      <c r="IAY33" s="5"/>
      <c r="IAZ33" s="5"/>
      <c r="IBA33" s="5"/>
      <c r="IBB33" s="5"/>
      <c r="IBC33" s="5"/>
      <c r="IBD33" s="5"/>
      <c r="IBE33" s="5"/>
      <c r="IBF33" s="5"/>
      <c r="IBG33" s="5"/>
      <c r="IBH33" s="5"/>
      <c r="IBI33" s="374"/>
      <c r="IBJ33" s="374"/>
      <c r="IBK33" s="374"/>
      <c r="IBL33" s="374"/>
      <c r="IBM33" s="374"/>
      <c r="IBN33" s="374"/>
      <c r="IBO33" s="68"/>
      <c r="IBP33" s="68"/>
      <c r="IBQ33" s="68"/>
      <c r="IBR33" s="68"/>
      <c r="IBS33" s="68"/>
      <c r="IBT33" s="112"/>
      <c r="IBU33" s="112"/>
      <c r="IBV33" s="112"/>
      <c r="ICS33" s="5"/>
      <c r="ICT33" s="5"/>
      <c r="ICU33" s="5"/>
      <c r="ICV33" s="5"/>
      <c r="ICW33" s="5"/>
      <c r="ICX33" s="5"/>
      <c r="ICY33" s="5"/>
      <c r="ICZ33" s="5"/>
      <c r="IDA33" s="5"/>
      <c r="IDB33" s="5"/>
      <c r="IDC33" s="5"/>
      <c r="IDD33" s="5"/>
      <c r="IDE33" s="5"/>
      <c r="IDF33" s="5"/>
      <c r="IDG33" s="5"/>
      <c r="IDH33" s="5"/>
      <c r="IDI33" s="5"/>
      <c r="IDJ33" s="5"/>
      <c r="IDK33" s="5"/>
      <c r="IDL33" s="5"/>
      <c r="IDM33" s="5"/>
      <c r="IDN33" s="5"/>
      <c r="IDO33" s="5"/>
      <c r="IDP33" s="5"/>
      <c r="IDQ33" s="374"/>
      <c r="IDR33" s="374"/>
      <c r="IDS33" s="374"/>
      <c r="IDT33" s="374"/>
      <c r="IDU33" s="374"/>
      <c r="IDV33" s="374"/>
      <c r="IDW33" s="68"/>
      <c r="IDX33" s="68"/>
      <c r="IDY33" s="68"/>
      <c r="IDZ33" s="68"/>
      <c r="IEA33" s="68"/>
      <c r="IEB33" s="112"/>
      <c r="IEC33" s="112"/>
      <c r="IED33" s="112"/>
      <c r="IFA33" s="5"/>
      <c r="IFB33" s="5"/>
      <c r="IFC33" s="5"/>
      <c r="IFD33" s="5"/>
      <c r="IFE33" s="5"/>
      <c r="IFF33" s="5"/>
      <c r="IFG33" s="5"/>
      <c r="IFH33" s="5"/>
      <c r="IFI33" s="5"/>
      <c r="IFJ33" s="5"/>
      <c r="IFK33" s="5"/>
      <c r="IFL33" s="5"/>
      <c r="IFM33" s="5"/>
      <c r="IFN33" s="5"/>
      <c r="IFO33" s="5"/>
      <c r="IFP33" s="5"/>
      <c r="IFQ33" s="5"/>
      <c r="IFR33" s="5"/>
      <c r="IFS33" s="5"/>
      <c r="IFT33" s="5"/>
      <c r="IFU33" s="5"/>
      <c r="IFV33" s="5"/>
      <c r="IFW33" s="5"/>
      <c r="IFX33" s="5"/>
      <c r="IFY33" s="374"/>
      <c r="IFZ33" s="374"/>
      <c r="IGA33" s="374"/>
      <c r="IGB33" s="374"/>
      <c r="IGC33" s="374"/>
      <c r="IGD33" s="374"/>
      <c r="IGE33" s="68"/>
      <c r="IGF33" s="68"/>
      <c r="IGG33" s="68"/>
      <c r="IGH33" s="68"/>
      <c r="IGI33" s="68"/>
      <c r="IGJ33" s="112"/>
      <c r="IGK33" s="112"/>
      <c r="IGL33" s="112"/>
      <c r="IHI33" s="5"/>
      <c r="IHJ33" s="5"/>
      <c r="IHK33" s="5"/>
      <c r="IHL33" s="5"/>
      <c r="IHM33" s="5"/>
      <c r="IHN33" s="5"/>
      <c r="IHO33" s="5"/>
      <c r="IHP33" s="5"/>
      <c r="IHQ33" s="5"/>
      <c r="IHR33" s="5"/>
      <c r="IHS33" s="5"/>
      <c r="IHT33" s="5"/>
      <c r="IHU33" s="5"/>
      <c r="IHV33" s="5"/>
      <c r="IHW33" s="5"/>
      <c r="IHX33" s="5"/>
      <c r="IHY33" s="5"/>
      <c r="IHZ33" s="5"/>
      <c r="IIA33" s="5"/>
      <c r="IIB33" s="5"/>
      <c r="IIC33" s="5"/>
      <c r="IID33" s="5"/>
      <c r="IIE33" s="5"/>
      <c r="IIF33" s="5"/>
      <c r="IIG33" s="374"/>
      <c r="IIH33" s="374"/>
      <c r="III33" s="374"/>
      <c r="IIJ33" s="374"/>
      <c r="IIK33" s="374"/>
      <c r="IIL33" s="374"/>
      <c r="IIM33" s="68"/>
      <c r="IIN33" s="68"/>
      <c r="IIO33" s="68"/>
      <c r="IIP33" s="68"/>
      <c r="IIQ33" s="68"/>
      <c r="IIR33" s="112"/>
      <c r="IIS33" s="112"/>
      <c r="IIT33" s="112"/>
      <c r="IJQ33" s="5"/>
      <c r="IJR33" s="5"/>
      <c r="IJS33" s="5"/>
      <c r="IJT33" s="5"/>
      <c r="IJU33" s="5"/>
      <c r="IJV33" s="5"/>
      <c r="IJW33" s="5"/>
      <c r="IJX33" s="5"/>
      <c r="IJY33" s="5"/>
      <c r="IJZ33" s="5"/>
      <c r="IKA33" s="5"/>
      <c r="IKB33" s="5"/>
      <c r="IKC33" s="5"/>
      <c r="IKD33" s="5"/>
      <c r="IKE33" s="5"/>
      <c r="IKF33" s="5"/>
      <c r="IKG33" s="5"/>
      <c r="IKH33" s="5"/>
      <c r="IKI33" s="5"/>
      <c r="IKJ33" s="5"/>
      <c r="IKK33" s="5"/>
      <c r="IKL33" s="5"/>
      <c r="IKM33" s="5"/>
      <c r="IKN33" s="5"/>
      <c r="IKO33" s="374"/>
      <c r="IKP33" s="374"/>
      <c r="IKQ33" s="374"/>
      <c r="IKR33" s="374"/>
      <c r="IKS33" s="374"/>
      <c r="IKT33" s="374"/>
      <c r="IKU33" s="68"/>
      <c r="IKV33" s="68"/>
      <c r="IKW33" s="68"/>
      <c r="IKX33" s="68"/>
      <c r="IKY33" s="68"/>
      <c r="IKZ33" s="112"/>
      <c r="ILA33" s="112"/>
      <c r="ILB33" s="112"/>
      <c r="ILY33" s="5"/>
      <c r="ILZ33" s="5"/>
      <c r="IMA33" s="5"/>
      <c r="IMB33" s="5"/>
      <c r="IMC33" s="5"/>
      <c r="IMD33" s="5"/>
      <c r="IME33" s="5"/>
      <c r="IMF33" s="5"/>
      <c r="IMG33" s="5"/>
      <c r="IMH33" s="5"/>
      <c r="IMI33" s="5"/>
      <c r="IMJ33" s="5"/>
      <c r="IMK33" s="5"/>
      <c r="IML33" s="5"/>
      <c r="IMM33" s="5"/>
      <c r="IMN33" s="5"/>
      <c r="IMO33" s="5"/>
      <c r="IMP33" s="5"/>
      <c r="IMQ33" s="5"/>
      <c r="IMR33" s="5"/>
      <c r="IMS33" s="5"/>
      <c r="IMT33" s="5"/>
      <c r="IMU33" s="5"/>
      <c r="IMV33" s="5"/>
      <c r="IMW33" s="374"/>
      <c r="IMX33" s="374"/>
      <c r="IMY33" s="374"/>
      <c r="IMZ33" s="374"/>
      <c r="INA33" s="374"/>
      <c r="INB33" s="374"/>
      <c r="INC33" s="68"/>
      <c r="IND33" s="68"/>
      <c r="INE33" s="68"/>
      <c r="INF33" s="68"/>
      <c r="ING33" s="68"/>
      <c r="INH33" s="112"/>
      <c r="INI33" s="112"/>
      <c r="INJ33" s="112"/>
      <c r="IOG33" s="5"/>
      <c r="IOH33" s="5"/>
      <c r="IOI33" s="5"/>
      <c r="IOJ33" s="5"/>
      <c r="IOK33" s="5"/>
      <c r="IOL33" s="5"/>
      <c r="IOM33" s="5"/>
      <c r="ION33" s="5"/>
      <c r="IOO33" s="5"/>
      <c r="IOP33" s="5"/>
      <c r="IOQ33" s="5"/>
      <c r="IOR33" s="5"/>
      <c r="IOS33" s="5"/>
      <c r="IOT33" s="5"/>
      <c r="IOU33" s="5"/>
      <c r="IOV33" s="5"/>
      <c r="IOW33" s="5"/>
      <c r="IOX33" s="5"/>
      <c r="IOY33" s="5"/>
      <c r="IOZ33" s="5"/>
      <c r="IPA33" s="5"/>
      <c r="IPB33" s="5"/>
      <c r="IPC33" s="5"/>
      <c r="IPD33" s="5"/>
      <c r="IPE33" s="374"/>
      <c r="IPF33" s="374"/>
      <c r="IPG33" s="374"/>
      <c r="IPH33" s="374"/>
      <c r="IPI33" s="374"/>
      <c r="IPJ33" s="374"/>
      <c r="IPK33" s="68"/>
      <c r="IPL33" s="68"/>
      <c r="IPM33" s="68"/>
      <c r="IPN33" s="68"/>
      <c r="IPO33" s="68"/>
      <c r="IPP33" s="112"/>
      <c r="IPQ33" s="112"/>
      <c r="IPR33" s="112"/>
      <c r="IQO33" s="5"/>
      <c r="IQP33" s="5"/>
      <c r="IQQ33" s="5"/>
      <c r="IQR33" s="5"/>
      <c r="IQS33" s="5"/>
      <c r="IQT33" s="5"/>
      <c r="IQU33" s="5"/>
      <c r="IQV33" s="5"/>
      <c r="IQW33" s="5"/>
      <c r="IQX33" s="5"/>
      <c r="IQY33" s="5"/>
      <c r="IQZ33" s="5"/>
      <c r="IRA33" s="5"/>
      <c r="IRB33" s="5"/>
      <c r="IRC33" s="5"/>
      <c r="IRD33" s="5"/>
      <c r="IRE33" s="5"/>
      <c r="IRF33" s="5"/>
      <c r="IRG33" s="5"/>
      <c r="IRH33" s="5"/>
      <c r="IRI33" s="5"/>
      <c r="IRJ33" s="5"/>
      <c r="IRK33" s="5"/>
      <c r="IRL33" s="5"/>
      <c r="IRM33" s="374"/>
      <c r="IRN33" s="374"/>
      <c r="IRO33" s="374"/>
      <c r="IRP33" s="374"/>
      <c r="IRQ33" s="374"/>
      <c r="IRR33" s="374"/>
      <c r="IRS33" s="68"/>
      <c r="IRT33" s="68"/>
      <c r="IRU33" s="68"/>
      <c r="IRV33" s="68"/>
      <c r="IRW33" s="68"/>
      <c r="IRX33" s="112"/>
      <c r="IRY33" s="112"/>
      <c r="IRZ33" s="112"/>
      <c r="ISW33" s="5"/>
      <c r="ISX33" s="5"/>
      <c r="ISY33" s="5"/>
      <c r="ISZ33" s="5"/>
      <c r="ITA33" s="5"/>
      <c r="ITB33" s="5"/>
      <c r="ITC33" s="5"/>
      <c r="ITD33" s="5"/>
      <c r="ITE33" s="5"/>
      <c r="ITF33" s="5"/>
      <c r="ITG33" s="5"/>
      <c r="ITH33" s="5"/>
      <c r="ITI33" s="5"/>
      <c r="ITJ33" s="5"/>
      <c r="ITK33" s="5"/>
      <c r="ITL33" s="5"/>
      <c r="ITM33" s="5"/>
      <c r="ITN33" s="5"/>
      <c r="ITO33" s="5"/>
      <c r="ITP33" s="5"/>
      <c r="ITQ33" s="5"/>
      <c r="ITR33" s="5"/>
      <c r="ITS33" s="5"/>
      <c r="ITT33" s="5"/>
      <c r="ITU33" s="374"/>
      <c r="ITV33" s="374"/>
      <c r="ITW33" s="374"/>
      <c r="ITX33" s="374"/>
      <c r="ITY33" s="374"/>
      <c r="ITZ33" s="374"/>
      <c r="IUA33" s="68"/>
      <c r="IUB33" s="68"/>
      <c r="IUC33" s="68"/>
      <c r="IUD33" s="68"/>
      <c r="IUE33" s="68"/>
      <c r="IUF33" s="112"/>
      <c r="IUG33" s="112"/>
      <c r="IUH33" s="112"/>
      <c r="IVE33" s="5"/>
      <c r="IVF33" s="5"/>
      <c r="IVG33" s="5"/>
      <c r="IVH33" s="5"/>
      <c r="IVI33" s="5"/>
      <c r="IVJ33" s="5"/>
      <c r="IVK33" s="5"/>
      <c r="IVL33" s="5"/>
      <c r="IVM33" s="5"/>
      <c r="IVN33" s="5"/>
      <c r="IVO33" s="5"/>
      <c r="IVP33" s="5"/>
      <c r="IVQ33" s="5"/>
      <c r="IVR33" s="5"/>
      <c r="IVS33" s="5"/>
      <c r="IVT33" s="5"/>
      <c r="IVU33" s="5"/>
      <c r="IVV33" s="5"/>
      <c r="IVW33" s="5"/>
      <c r="IVX33" s="5"/>
      <c r="IVY33" s="5"/>
      <c r="IVZ33" s="5"/>
      <c r="IWA33" s="5"/>
      <c r="IWB33" s="5"/>
      <c r="IWC33" s="374"/>
      <c r="IWD33" s="374"/>
      <c r="IWE33" s="374"/>
      <c r="IWF33" s="374"/>
      <c r="IWG33" s="374"/>
      <c r="IWH33" s="374"/>
      <c r="IWI33" s="68"/>
      <c r="IWJ33" s="68"/>
      <c r="IWK33" s="68"/>
      <c r="IWL33" s="68"/>
      <c r="IWM33" s="68"/>
      <c r="IWN33" s="112"/>
      <c r="IWO33" s="112"/>
      <c r="IWP33" s="112"/>
      <c r="IXM33" s="5"/>
      <c r="IXN33" s="5"/>
      <c r="IXO33" s="5"/>
      <c r="IXP33" s="5"/>
      <c r="IXQ33" s="5"/>
      <c r="IXR33" s="5"/>
      <c r="IXS33" s="5"/>
      <c r="IXT33" s="5"/>
      <c r="IXU33" s="5"/>
      <c r="IXV33" s="5"/>
      <c r="IXW33" s="5"/>
      <c r="IXX33" s="5"/>
      <c r="IXY33" s="5"/>
      <c r="IXZ33" s="5"/>
      <c r="IYA33" s="5"/>
      <c r="IYB33" s="5"/>
      <c r="IYC33" s="5"/>
      <c r="IYD33" s="5"/>
      <c r="IYE33" s="5"/>
      <c r="IYF33" s="5"/>
      <c r="IYG33" s="5"/>
      <c r="IYH33" s="5"/>
      <c r="IYI33" s="5"/>
      <c r="IYJ33" s="5"/>
      <c r="IYK33" s="374"/>
      <c r="IYL33" s="374"/>
      <c r="IYM33" s="374"/>
      <c r="IYN33" s="374"/>
      <c r="IYO33" s="374"/>
      <c r="IYP33" s="374"/>
      <c r="IYQ33" s="68"/>
      <c r="IYR33" s="68"/>
      <c r="IYS33" s="68"/>
      <c r="IYT33" s="68"/>
      <c r="IYU33" s="68"/>
      <c r="IYV33" s="112"/>
      <c r="IYW33" s="112"/>
      <c r="IYX33" s="112"/>
      <c r="IZU33" s="5"/>
      <c r="IZV33" s="5"/>
      <c r="IZW33" s="5"/>
      <c r="IZX33" s="5"/>
      <c r="IZY33" s="5"/>
      <c r="IZZ33" s="5"/>
      <c r="JAA33" s="5"/>
      <c r="JAB33" s="5"/>
      <c r="JAC33" s="5"/>
      <c r="JAD33" s="5"/>
      <c r="JAE33" s="5"/>
      <c r="JAF33" s="5"/>
      <c r="JAG33" s="5"/>
      <c r="JAH33" s="5"/>
      <c r="JAI33" s="5"/>
      <c r="JAJ33" s="5"/>
      <c r="JAK33" s="5"/>
      <c r="JAL33" s="5"/>
      <c r="JAM33" s="5"/>
      <c r="JAN33" s="5"/>
      <c r="JAO33" s="5"/>
      <c r="JAP33" s="5"/>
      <c r="JAQ33" s="5"/>
      <c r="JAR33" s="5"/>
      <c r="JAS33" s="374"/>
      <c r="JAT33" s="374"/>
      <c r="JAU33" s="374"/>
      <c r="JAV33" s="374"/>
      <c r="JAW33" s="374"/>
      <c r="JAX33" s="374"/>
      <c r="JAY33" s="68"/>
      <c r="JAZ33" s="68"/>
      <c r="JBA33" s="68"/>
      <c r="JBB33" s="68"/>
      <c r="JBC33" s="68"/>
      <c r="JBD33" s="112"/>
      <c r="JBE33" s="112"/>
      <c r="JBF33" s="112"/>
      <c r="JCC33" s="5"/>
      <c r="JCD33" s="5"/>
      <c r="JCE33" s="5"/>
      <c r="JCF33" s="5"/>
      <c r="JCG33" s="5"/>
      <c r="JCH33" s="5"/>
      <c r="JCI33" s="5"/>
      <c r="JCJ33" s="5"/>
      <c r="JCK33" s="5"/>
      <c r="JCL33" s="5"/>
      <c r="JCM33" s="5"/>
      <c r="JCN33" s="5"/>
      <c r="JCO33" s="5"/>
      <c r="JCP33" s="5"/>
      <c r="JCQ33" s="5"/>
      <c r="JCR33" s="5"/>
      <c r="JCS33" s="5"/>
      <c r="JCT33" s="5"/>
      <c r="JCU33" s="5"/>
      <c r="JCV33" s="5"/>
      <c r="JCW33" s="5"/>
      <c r="JCX33" s="5"/>
      <c r="JCY33" s="5"/>
      <c r="JCZ33" s="5"/>
      <c r="JDA33" s="374"/>
      <c r="JDB33" s="374"/>
      <c r="JDC33" s="374"/>
      <c r="JDD33" s="374"/>
      <c r="JDE33" s="374"/>
      <c r="JDF33" s="374"/>
      <c r="JDG33" s="68"/>
      <c r="JDH33" s="68"/>
      <c r="JDI33" s="68"/>
      <c r="JDJ33" s="68"/>
      <c r="JDK33" s="68"/>
      <c r="JDL33" s="112"/>
      <c r="JDM33" s="112"/>
      <c r="JDN33" s="112"/>
      <c r="JEK33" s="5"/>
      <c r="JEL33" s="5"/>
      <c r="JEM33" s="5"/>
      <c r="JEN33" s="5"/>
      <c r="JEO33" s="5"/>
      <c r="JEP33" s="5"/>
      <c r="JEQ33" s="5"/>
      <c r="JER33" s="5"/>
      <c r="JES33" s="5"/>
      <c r="JET33" s="5"/>
      <c r="JEU33" s="5"/>
      <c r="JEV33" s="5"/>
      <c r="JEW33" s="5"/>
      <c r="JEX33" s="5"/>
      <c r="JEY33" s="5"/>
      <c r="JEZ33" s="5"/>
      <c r="JFA33" s="5"/>
      <c r="JFB33" s="5"/>
      <c r="JFC33" s="5"/>
      <c r="JFD33" s="5"/>
      <c r="JFE33" s="5"/>
      <c r="JFF33" s="5"/>
      <c r="JFG33" s="5"/>
      <c r="JFH33" s="5"/>
      <c r="JFI33" s="374"/>
      <c r="JFJ33" s="374"/>
      <c r="JFK33" s="374"/>
      <c r="JFL33" s="374"/>
      <c r="JFM33" s="374"/>
      <c r="JFN33" s="374"/>
      <c r="JFO33" s="68"/>
      <c r="JFP33" s="68"/>
      <c r="JFQ33" s="68"/>
      <c r="JFR33" s="68"/>
      <c r="JFS33" s="68"/>
      <c r="JFT33" s="112"/>
      <c r="JFU33" s="112"/>
      <c r="JFV33" s="112"/>
      <c r="JGS33" s="5"/>
      <c r="JGT33" s="5"/>
      <c r="JGU33" s="5"/>
      <c r="JGV33" s="5"/>
      <c r="JGW33" s="5"/>
      <c r="JGX33" s="5"/>
      <c r="JGY33" s="5"/>
      <c r="JGZ33" s="5"/>
      <c r="JHA33" s="5"/>
      <c r="JHB33" s="5"/>
      <c r="JHC33" s="5"/>
      <c r="JHD33" s="5"/>
      <c r="JHE33" s="5"/>
      <c r="JHF33" s="5"/>
      <c r="JHG33" s="5"/>
      <c r="JHH33" s="5"/>
      <c r="JHI33" s="5"/>
      <c r="JHJ33" s="5"/>
      <c r="JHK33" s="5"/>
      <c r="JHL33" s="5"/>
      <c r="JHM33" s="5"/>
      <c r="JHN33" s="5"/>
      <c r="JHO33" s="5"/>
      <c r="JHP33" s="5"/>
      <c r="JHQ33" s="374"/>
      <c r="JHR33" s="374"/>
      <c r="JHS33" s="374"/>
      <c r="JHT33" s="374"/>
      <c r="JHU33" s="374"/>
      <c r="JHV33" s="374"/>
      <c r="JHW33" s="68"/>
      <c r="JHX33" s="68"/>
      <c r="JHY33" s="68"/>
      <c r="JHZ33" s="68"/>
      <c r="JIA33" s="68"/>
      <c r="JIB33" s="112"/>
      <c r="JIC33" s="112"/>
      <c r="JID33" s="112"/>
      <c r="JJA33" s="5"/>
      <c r="JJB33" s="5"/>
      <c r="JJC33" s="5"/>
      <c r="JJD33" s="5"/>
      <c r="JJE33" s="5"/>
      <c r="JJF33" s="5"/>
      <c r="JJG33" s="5"/>
      <c r="JJH33" s="5"/>
      <c r="JJI33" s="5"/>
      <c r="JJJ33" s="5"/>
      <c r="JJK33" s="5"/>
      <c r="JJL33" s="5"/>
      <c r="JJM33" s="5"/>
      <c r="JJN33" s="5"/>
      <c r="JJO33" s="5"/>
      <c r="JJP33" s="5"/>
      <c r="JJQ33" s="5"/>
      <c r="JJR33" s="5"/>
      <c r="JJS33" s="5"/>
      <c r="JJT33" s="5"/>
      <c r="JJU33" s="5"/>
      <c r="JJV33" s="5"/>
      <c r="JJW33" s="5"/>
      <c r="JJX33" s="5"/>
      <c r="JJY33" s="374"/>
      <c r="JJZ33" s="374"/>
      <c r="JKA33" s="374"/>
      <c r="JKB33" s="374"/>
      <c r="JKC33" s="374"/>
      <c r="JKD33" s="374"/>
      <c r="JKE33" s="68"/>
      <c r="JKF33" s="68"/>
      <c r="JKG33" s="68"/>
      <c r="JKH33" s="68"/>
      <c r="JKI33" s="68"/>
      <c r="JKJ33" s="112"/>
      <c r="JKK33" s="112"/>
      <c r="JKL33" s="112"/>
      <c r="JLI33" s="5"/>
      <c r="JLJ33" s="5"/>
      <c r="JLK33" s="5"/>
      <c r="JLL33" s="5"/>
      <c r="JLM33" s="5"/>
      <c r="JLN33" s="5"/>
      <c r="JLO33" s="5"/>
      <c r="JLP33" s="5"/>
      <c r="JLQ33" s="5"/>
      <c r="JLR33" s="5"/>
      <c r="JLS33" s="5"/>
      <c r="JLT33" s="5"/>
      <c r="JLU33" s="5"/>
      <c r="JLV33" s="5"/>
      <c r="JLW33" s="5"/>
      <c r="JLX33" s="5"/>
      <c r="JLY33" s="5"/>
      <c r="JLZ33" s="5"/>
      <c r="JMA33" s="5"/>
      <c r="JMB33" s="5"/>
      <c r="JMC33" s="5"/>
      <c r="JMD33" s="5"/>
      <c r="JME33" s="5"/>
      <c r="JMF33" s="5"/>
      <c r="JMG33" s="374"/>
      <c r="JMH33" s="374"/>
      <c r="JMI33" s="374"/>
      <c r="JMJ33" s="374"/>
      <c r="JMK33" s="374"/>
      <c r="JML33" s="374"/>
      <c r="JMM33" s="68"/>
      <c r="JMN33" s="68"/>
      <c r="JMO33" s="68"/>
      <c r="JMP33" s="68"/>
      <c r="JMQ33" s="68"/>
      <c r="JMR33" s="112"/>
      <c r="JMS33" s="112"/>
      <c r="JMT33" s="112"/>
      <c r="JNQ33" s="5"/>
      <c r="JNR33" s="5"/>
      <c r="JNS33" s="5"/>
      <c r="JNT33" s="5"/>
      <c r="JNU33" s="5"/>
      <c r="JNV33" s="5"/>
      <c r="JNW33" s="5"/>
      <c r="JNX33" s="5"/>
      <c r="JNY33" s="5"/>
      <c r="JNZ33" s="5"/>
      <c r="JOA33" s="5"/>
      <c r="JOB33" s="5"/>
      <c r="JOC33" s="5"/>
      <c r="JOD33" s="5"/>
      <c r="JOE33" s="5"/>
      <c r="JOF33" s="5"/>
      <c r="JOG33" s="5"/>
      <c r="JOH33" s="5"/>
      <c r="JOI33" s="5"/>
      <c r="JOJ33" s="5"/>
      <c r="JOK33" s="5"/>
      <c r="JOL33" s="5"/>
      <c r="JOM33" s="5"/>
      <c r="JON33" s="5"/>
      <c r="JOO33" s="374"/>
      <c r="JOP33" s="374"/>
      <c r="JOQ33" s="374"/>
      <c r="JOR33" s="374"/>
      <c r="JOS33" s="374"/>
      <c r="JOT33" s="374"/>
      <c r="JOU33" s="68"/>
      <c r="JOV33" s="68"/>
      <c r="JOW33" s="68"/>
      <c r="JOX33" s="68"/>
      <c r="JOY33" s="68"/>
      <c r="JOZ33" s="112"/>
      <c r="JPA33" s="112"/>
      <c r="JPB33" s="112"/>
      <c r="JPY33" s="5"/>
      <c r="JPZ33" s="5"/>
      <c r="JQA33" s="5"/>
      <c r="JQB33" s="5"/>
      <c r="JQC33" s="5"/>
      <c r="JQD33" s="5"/>
      <c r="JQE33" s="5"/>
      <c r="JQF33" s="5"/>
      <c r="JQG33" s="5"/>
      <c r="JQH33" s="5"/>
      <c r="JQI33" s="5"/>
      <c r="JQJ33" s="5"/>
      <c r="JQK33" s="5"/>
      <c r="JQL33" s="5"/>
      <c r="JQM33" s="5"/>
      <c r="JQN33" s="5"/>
      <c r="JQO33" s="5"/>
      <c r="JQP33" s="5"/>
      <c r="JQQ33" s="5"/>
      <c r="JQR33" s="5"/>
      <c r="JQS33" s="5"/>
      <c r="JQT33" s="5"/>
      <c r="JQU33" s="5"/>
      <c r="JQV33" s="5"/>
      <c r="JQW33" s="374"/>
      <c r="JQX33" s="374"/>
      <c r="JQY33" s="374"/>
      <c r="JQZ33" s="374"/>
      <c r="JRA33" s="374"/>
      <c r="JRB33" s="374"/>
      <c r="JRC33" s="68"/>
      <c r="JRD33" s="68"/>
      <c r="JRE33" s="68"/>
      <c r="JRF33" s="68"/>
      <c r="JRG33" s="68"/>
      <c r="JRH33" s="112"/>
      <c r="JRI33" s="112"/>
      <c r="JRJ33" s="112"/>
      <c r="JSG33" s="5"/>
      <c r="JSH33" s="5"/>
      <c r="JSI33" s="5"/>
      <c r="JSJ33" s="5"/>
      <c r="JSK33" s="5"/>
      <c r="JSL33" s="5"/>
      <c r="JSM33" s="5"/>
      <c r="JSN33" s="5"/>
      <c r="JSO33" s="5"/>
      <c r="JSP33" s="5"/>
      <c r="JSQ33" s="5"/>
      <c r="JSR33" s="5"/>
      <c r="JSS33" s="5"/>
      <c r="JST33" s="5"/>
      <c r="JSU33" s="5"/>
      <c r="JSV33" s="5"/>
      <c r="JSW33" s="5"/>
      <c r="JSX33" s="5"/>
      <c r="JSY33" s="5"/>
      <c r="JSZ33" s="5"/>
      <c r="JTA33" s="5"/>
      <c r="JTB33" s="5"/>
      <c r="JTC33" s="5"/>
      <c r="JTD33" s="5"/>
      <c r="JTE33" s="374"/>
      <c r="JTF33" s="374"/>
      <c r="JTG33" s="374"/>
      <c r="JTH33" s="374"/>
      <c r="JTI33" s="374"/>
      <c r="JTJ33" s="374"/>
      <c r="JTK33" s="68"/>
      <c r="JTL33" s="68"/>
      <c r="JTM33" s="68"/>
      <c r="JTN33" s="68"/>
      <c r="JTO33" s="68"/>
      <c r="JTP33" s="112"/>
      <c r="JTQ33" s="112"/>
      <c r="JTR33" s="112"/>
      <c r="JUO33" s="5"/>
      <c r="JUP33" s="5"/>
      <c r="JUQ33" s="5"/>
      <c r="JUR33" s="5"/>
      <c r="JUS33" s="5"/>
      <c r="JUT33" s="5"/>
      <c r="JUU33" s="5"/>
      <c r="JUV33" s="5"/>
      <c r="JUW33" s="5"/>
      <c r="JUX33" s="5"/>
      <c r="JUY33" s="5"/>
      <c r="JUZ33" s="5"/>
      <c r="JVA33" s="5"/>
      <c r="JVB33" s="5"/>
      <c r="JVC33" s="5"/>
      <c r="JVD33" s="5"/>
      <c r="JVE33" s="5"/>
      <c r="JVF33" s="5"/>
      <c r="JVG33" s="5"/>
      <c r="JVH33" s="5"/>
      <c r="JVI33" s="5"/>
      <c r="JVJ33" s="5"/>
      <c r="JVK33" s="5"/>
      <c r="JVL33" s="5"/>
      <c r="JVM33" s="374"/>
      <c r="JVN33" s="374"/>
      <c r="JVO33" s="374"/>
      <c r="JVP33" s="374"/>
      <c r="JVQ33" s="374"/>
      <c r="JVR33" s="374"/>
      <c r="JVS33" s="68"/>
      <c r="JVT33" s="68"/>
      <c r="JVU33" s="68"/>
      <c r="JVV33" s="68"/>
      <c r="JVW33" s="68"/>
      <c r="JVX33" s="112"/>
      <c r="JVY33" s="112"/>
      <c r="JVZ33" s="112"/>
      <c r="JWW33" s="5"/>
      <c r="JWX33" s="5"/>
      <c r="JWY33" s="5"/>
      <c r="JWZ33" s="5"/>
      <c r="JXA33" s="5"/>
      <c r="JXB33" s="5"/>
      <c r="JXC33" s="5"/>
      <c r="JXD33" s="5"/>
      <c r="JXE33" s="5"/>
      <c r="JXF33" s="5"/>
      <c r="JXG33" s="5"/>
      <c r="JXH33" s="5"/>
      <c r="JXI33" s="5"/>
      <c r="JXJ33" s="5"/>
      <c r="JXK33" s="5"/>
      <c r="JXL33" s="5"/>
      <c r="JXM33" s="5"/>
      <c r="JXN33" s="5"/>
      <c r="JXO33" s="5"/>
      <c r="JXP33" s="5"/>
      <c r="JXQ33" s="5"/>
      <c r="JXR33" s="5"/>
      <c r="JXS33" s="5"/>
      <c r="JXT33" s="5"/>
      <c r="JXU33" s="374"/>
      <c r="JXV33" s="374"/>
      <c r="JXW33" s="374"/>
      <c r="JXX33" s="374"/>
      <c r="JXY33" s="374"/>
      <c r="JXZ33" s="374"/>
      <c r="JYA33" s="68"/>
      <c r="JYB33" s="68"/>
      <c r="JYC33" s="68"/>
      <c r="JYD33" s="68"/>
      <c r="JYE33" s="68"/>
      <c r="JYF33" s="112"/>
      <c r="JYG33" s="112"/>
      <c r="JYH33" s="112"/>
      <c r="JZE33" s="5"/>
      <c r="JZF33" s="5"/>
      <c r="JZG33" s="5"/>
      <c r="JZH33" s="5"/>
      <c r="JZI33" s="5"/>
      <c r="JZJ33" s="5"/>
      <c r="JZK33" s="5"/>
      <c r="JZL33" s="5"/>
      <c r="JZM33" s="5"/>
      <c r="JZN33" s="5"/>
      <c r="JZO33" s="5"/>
      <c r="JZP33" s="5"/>
      <c r="JZQ33" s="5"/>
      <c r="JZR33" s="5"/>
      <c r="JZS33" s="5"/>
      <c r="JZT33" s="5"/>
      <c r="JZU33" s="5"/>
      <c r="JZV33" s="5"/>
      <c r="JZW33" s="5"/>
      <c r="JZX33" s="5"/>
      <c r="JZY33" s="5"/>
      <c r="JZZ33" s="5"/>
      <c r="KAA33" s="5"/>
      <c r="KAB33" s="5"/>
      <c r="KAC33" s="374"/>
      <c r="KAD33" s="374"/>
      <c r="KAE33" s="374"/>
      <c r="KAF33" s="374"/>
      <c r="KAG33" s="374"/>
      <c r="KAH33" s="374"/>
      <c r="KAI33" s="68"/>
      <c r="KAJ33" s="68"/>
      <c r="KAK33" s="68"/>
      <c r="KAL33" s="68"/>
      <c r="KAM33" s="68"/>
      <c r="KAN33" s="112"/>
      <c r="KAO33" s="112"/>
      <c r="KAP33" s="112"/>
      <c r="KBM33" s="5"/>
      <c r="KBN33" s="5"/>
      <c r="KBO33" s="5"/>
      <c r="KBP33" s="5"/>
      <c r="KBQ33" s="5"/>
      <c r="KBR33" s="5"/>
      <c r="KBS33" s="5"/>
      <c r="KBT33" s="5"/>
      <c r="KBU33" s="5"/>
      <c r="KBV33" s="5"/>
      <c r="KBW33" s="5"/>
      <c r="KBX33" s="5"/>
      <c r="KBY33" s="5"/>
      <c r="KBZ33" s="5"/>
      <c r="KCA33" s="5"/>
      <c r="KCB33" s="5"/>
      <c r="KCC33" s="5"/>
      <c r="KCD33" s="5"/>
      <c r="KCE33" s="5"/>
      <c r="KCF33" s="5"/>
      <c r="KCG33" s="5"/>
      <c r="KCH33" s="5"/>
      <c r="KCI33" s="5"/>
      <c r="KCJ33" s="5"/>
      <c r="KCK33" s="374"/>
      <c r="KCL33" s="374"/>
      <c r="KCM33" s="374"/>
      <c r="KCN33" s="374"/>
      <c r="KCO33" s="374"/>
      <c r="KCP33" s="374"/>
      <c r="KCQ33" s="68"/>
      <c r="KCR33" s="68"/>
      <c r="KCS33" s="68"/>
      <c r="KCT33" s="68"/>
      <c r="KCU33" s="68"/>
      <c r="KCV33" s="112"/>
      <c r="KCW33" s="112"/>
      <c r="KCX33" s="112"/>
      <c r="KDU33" s="5"/>
      <c r="KDV33" s="5"/>
      <c r="KDW33" s="5"/>
      <c r="KDX33" s="5"/>
      <c r="KDY33" s="5"/>
      <c r="KDZ33" s="5"/>
      <c r="KEA33" s="5"/>
      <c r="KEB33" s="5"/>
      <c r="KEC33" s="5"/>
      <c r="KED33" s="5"/>
      <c r="KEE33" s="5"/>
      <c r="KEF33" s="5"/>
      <c r="KEG33" s="5"/>
      <c r="KEH33" s="5"/>
      <c r="KEI33" s="5"/>
      <c r="KEJ33" s="5"/>
      <c r="KEK33" s="5"/>
      <c r="KEL33" s="5"/>
      <c r="KEM33" s="5"/>
      <c r="KEN33" s="5"/>
      <c r="KEO33" s="5"/>
      <c r="KEP33" s="5"/>
      <c r="KEQ33" s="5"/>
      <c r="KER33" s="5"/>
      <c r="KES33" s="374"/>
      <c r="KET33" s="374"/>
      <c r="KEU33" s="374"/>
      <c r="KEV33" s="374"/>
      <c r="KEW33" s="374"/>
      <c r="KEX33" s="374"/>
      <c r="KEY33" s="68"/>
      <c r="KEZ33" s="68"/>
      <c r="KFA33" s="68"/>
      <c r="KFB33" s="68"/>
      <c r="KFC33" s="68"/>
      <c r="KFD33" s="112"/>
      <c r="KFE33" s="112"/>
      <c r="KFF33" s="112"/>
      <c r="KGC33" s="5"/>
      <c r="KGD33" s="5"/>
      <c r="KGE33" s="5"/>
      <c r="KGF33" s="5"/>
      <c r="KGG33" s="5"/>
      <c r="KGH33" s="5"/>
      <c r="KGI33" s="5"/>
      <c r="KGJ33" s="5"/>
      <c r="KGK33" s="5"/>
      <c r="KGL33" s="5"/>
      <c r="KGM33" s="5"/>
      <c r="KGN33" s="5"/>
      <c r="KGO33" s="5"/>
      <c r="KGP33" s="5"/>
      <c r="KGQ33" s="5"/>
      <c r="KGR33" s="5"/>
      <c r="KGS33" s="5"/>
      <c r="KGT33" s="5"/>
      <c r="KGU33" s="5"/>
      <c r="KGV33" s="5"/>
      <c r="KGW33" s="5"/>
      <c r="KGX33" s="5"/>
      <c r="KGY33" s="5"/>
      <c r="KGZ33" s="5"/>
      <c r="KHA33" s="374"/>
      <c r="KHB33" s="374"/>
      <c r="KHC33" s="374"/>
      <c r="KHD33" s="374"/>
      <c r="KHE33" s="374"/>
      <c r="KHF33" s="374"/>
      <c r="KHG33" s="68"/>
      <c r="KHH33" s="68"/>
      <c r="KHI33" s="68"/>
      <c r="KHJ33" s="68"/>
      <c r="KHK33" s="68"/>
      <c r="KHL33" s="112"/>
      <c r="KHM33" s="112"/>
      <c r="KHN33" s="112"/>
      <c r="KIK33" s="5"/>
      <c r="KIL33" s="5"/>
      <c r="KIM33" s="5"/>
      <c r="KIN33" s="5"/>
      <c r="KIO33" s="5"/>
      <c r="KIP33" s="5"/>
      <c r="KIQ33" s="5"/>
      <c r="KIR33" s="5"/>
      <c r="KIS33" s="5"/>
      <c r="KIT33" s="5"/>
      <c r="KIU33" s="5"/>
      <c r="KIV33" s="5"/>
      <c r="KIW33" s="5"/>
      <c r="KIX33" s="5"/>
      <c r="KIY33" s="5"/>
      <c r="KIZ33" s="5"/>
      <c r="KJA33" s="5"/>
      <c r="KJB33" s="5"/>
      <c r="KJC33" s="5"/>
      <c r="KJD33" s="5"/>
      <c r="KJE33" s="5"/>
      <c r="KJF33" s="5"/>
      <c r="KJG33" s="5"/>
      <c r="KJH33" s="5"/>
      <c r="KJI33" s="374"/>
      <c r="KJJ33" s="374"/>
      <c r="KJK33" s="374"/>
      <c r="KJL33" s="374"/>
      <c r="KJM33" s="374"/>
      <c r="KJN33" s="374"/>
      <c r="KJO33" s="68"/>
      <c r="KJP33" s="68"/>
      <c r="KJQ33" s="68"/>
      <c r="KJR33" s="68"/>
      <c r="KJS33" s="68"/>
      <c r="KJT33" s="112"/>
      <c r="KJU33" s="112"/>
      <c r="KJV33" s="112"/>
      <c r="KKS33" s="5"/>
      <c r="KKT33" s="5"/>
      <c r="KKU33" s="5"/>
      <c r="KKV33" s="5"/>
      <c r="KKW33" s="5"/>
      <c r="KKX33" s="5"/>
      <c r="KKY33" s="5"/>
      <c r="KKZ33" s="5"/>
      <c r="KLA33" s="5"/>
      <c r="KLB33" s="5"/>
      <c r="KLC33" s="5"/>
      <c r="KLD33" s="5"/>
      <c r="KLE33" s="5"/>
      <c r="KLF33" s="5"/>
      <c r="KLG33" s="5"/>
      <c r="KLH33" s="5"/>
      <c r="KLI33" s="5"/>
      <c r="KLJ33" s="5"/>
      <c r="KLK33" s="5"/>
      <c r="KLL33" s="5"/>
      <c r="KLM33" s="5"/>
      <c r="KLN33" s="5"/>
      <c r="KLO33" s="5"/>
      <c r="KLP33" s="5"/>
      <c r="KLQ33" s="374"/>
      <c r="KLR33" s="374"/>
      <c r="KLS33" s="374"/>
      <c r="KLT33" s="374"/>
      <c r="KLU33" s="374"/>
      <c r="KLV33" s="374"/>
      <c r="KLW33" s="68"/>
      <c r="KLX33" s="68"/>
      <c r="KLY33" s="68"/>
      <c r="KLZ33" s="68"/>
      <c r="KMA33" s="68"/>
      <c r="KMB33" s="112"/>
      <c r="KMC33" s="112"/>
      <c r="KMD33" s="112"/>
      <c r="KNA33" s="5"/>
      <c r="KNB33" s="5"/>
      <c r="KNC33" s="5"/>
      <c r="KND33" s="5"/>
      <c r="KNE33" s="5"/>
      <c r="KNF33" s="5"/>
      <c r="KNG33" s="5"/>
      <c r="KNH33" s="5"/>
      <c r="KNI33" s="5"/>
      <c r="KNJ33" s="5"/>
      <c r="KNK33" s="5"/>
      <c r="KNL33" s="5"/>
      <c r="KNM33" s="5"/>
      <c r="KNN33" s="5"/>
      <c r="KNO33" s="5"/>
      <c r="KNP33" s="5"/>
      <c r="KNQ33" s="5"/>
      <c r="KNR33" s="5"/>
      <c r="KNS33" s="5"/>
      <c r="KNT33" s="5"/>
      <c r="KNU33" s="5"/>
      <c r="KNV33" s="5"/>
      <c r="KNW33" s="5"/>
      <c r="KNX33" s="5"/>
      <c r="KNY33" s="374"/>
      <c r="KNZ33" s="374"/>
      <c r="KOA33" s="374"/>
      <c r="KOB33" s="374"/>
      <c r="KOC33" s="374"/>
      <c r="KOD33" s="374"/>
      <c r="KOE33" s="68"/>
      <c r="KOF33" s="68"/>
      <c r="KOG33" s="68"/>
      <c r="KOH33" s="68"/>
      <c r="KOI33" s="68"/>
      <c r="KOJ33" s="112"/>
      <c r="KOK33" s="112"/>
      <c r="KOL33" s="112"/>
      <c r="KPI33" s="5"/>
      <c r="KPJ33" s="5"/>
      <c r="KPK33" s="5"/>
      <c r="KPL33" s="5"/>
      <c r="KPM33" s="5"/>
      <c r="KPN33" s="5"/>
      <c r="KPO33" s="5"/>
      <c r="KPP33" s="5"/>
      <c r="KPQ33" s="5"/>
      <c r="KPR33" s="5"/>
      <c r="KPS33" s="5"/>
      <c r="KPT33" s="5"/>
      <c r="KPU33" s="5"/>
      <c r="KPV33" s="5"/>
      <c r="KPW33" s="5"/>
      <c r="KPX33" s="5"/>
      <c r="KPY33" s="5"/>
      <c r="KPZ33" s="5"/>
      <c r="KQA33" s="5"/>
      <c r="KQB33" s="5"/>
      <c r="KQC33" s="5"/>
      <c r="KQD33" s="5"/>
      <c r="KQE33" s="5"/>
      <c r="KQF33" s="5"/>
      <c r="KQG33" s="374"/>
      <c r="KQH33" s="374"/>
      <c r="KQI33" s="374"/>
      <c r="KQJ33" s="374"/>
      <c r="KQK33" s="374"/>
      <c r="KQL33" s="374"/>
      <c r="KQM33" s="68"/>
      <c r="KQN33" s="68"/>
      <c r="KQO33" s="68"/>
      <c r="KQP33" s="68"/>
      <c r="KQQ33" s="68"/>
      <c r="KQR33" s="112"/>
      <c r="KQS33" s="112"/>
      <c r="KQT33" s="112"/>
      <c r="KRQ33" s="5"/>
      <c r="KRR33" s="5"/>
      <c r="KRS33" s="5"/>
      <c r="KRT33" s="5"/>
      <c r="KRU33" s="5"/>
      <c r="KRV33" s="5"/>
      <c r="KRW33" s="5"/>
      <c r="KRX33" s="5"/>
      <c r="KRY33" s="5"/>
      <c r="KRZ33" s="5"/>
      <c r="KSA33" s="5"/>
      <c r="KSB33" s="5"/>
      <c r="KSC33" s="5"/>
      <c r="KSD33" s="5"/>
      <c r="KSE33" s="5"/>
      <c r="KSF33" s="5"/>
      <c r="KSG33" s="5"/>
      <c r="KSH33" s="5"/>
      <c r="KSI33" s="5"/>
      <c r="KSJ33" s="5"/>
      <c r="KSK33" s="5"/>
      <c r="KSL33" s="5"/>
      <c r="KSM33" s="5"/>
      <c r="KSN33" s="5"/>
      <c r="KSO33" s="374"/>
      <c r="KSP33" s="374"/>
      <c r="KSQ33" s="374"/>
      <c r="KSR33" s="374"/>
      <c r="KSS33" s="374"/>
      <c r="KST33" s="374"/>
      <c r="KSU33" s="68"/>
      <c r="KSV33" s="68"/>
      <c r="KSW33" s="68"/>
      <c r="KSX33" s="68"/>
      <c r="KSY33" s="68"/>
      <c r="KSZ33" s="112"/>
      <c r="KTA33" s="112"/>
      <c r="KTB33" s="112"/>
      <c r="KTY33" s="5"/>
      <c r="KTZ33" s="5"/>
      <c r="KUA33" s="5"/>
      <c r="KUB33" s="5"/>
      <c r="KUC33" s="5"/>
      <c r="KUD33" s="5"/>
      <c r="KUE33" s="5"/>
      <c r="KUF33" s="5"/>
      <c r="KUG33" s="5"/>
      <c r="KUH33" s="5"/>
      <c r="KUI33" s="5"/>
      <c r="KUJ33" s="5"/>
      <c r="KUK33" s="5"/>
      <c r="KUL33" s="5"/>
      <c r="KUM33" s="5"/>
      <c r="KUN33" s="5"/>
      <c r="KUO33" s="5"/>
      <c r="KUP33" s="5"/>
      <c r="KUQ33" s="5"/>
      <c r="KUR33" s="5"/>
      <c r="KUS33" s="5"/>
      <c r="KUT33" s="5"/>
      <c r="KUU33" s="5"/>
      <c r="KUV33" s="5"/>
      <c r="KUW33" s="374"/>
      <c r="KUX33" s="374"/>
      <c r="KUY33" s="374"/>
      <c r="KUZ33" s="374"/>
      <c r="KVA33" s="374"/>
      <c r="KVB33" s="374"/>
      <c r="KVC33" s="68"/>
      <c r="KVD33" s="68"/>
      <c r="KVE33" s="68"/>
      <c r="KVF33" s="68"/>
      <c r="KVG33" s="68"/>
      <c r="KVH33" s="112"/>
      <c r="KVI33" s="112"/>
      <c r="KVJ33" s="112"/>
      <c r="KWG33" s="5"/>
      <c r="KWH33" s="5"/>
      <c r="KWI33" s="5"/>
      <c r="KWJ33" s="5"/>
      <c r="KWK33" s="5"/>
      <c r="KWL33" s="5"/>
      <c r="KWM33" s="5"/>
      <c r="KWN33" s="5"/>
      <c r="KWO33" s="5"/>
      <c r="KWP33" s="5"/>
      <c r="KWQ33" s="5"/>
      <c r="KWR33" s="5"/>
      <c r="KWS33" s="5"/>
      <c r="KWT33" s="5"/>
      <c r="KWU33" s="5"/>
      <c r="KWV33" s="5"/>
      <c r="KWW33" s="5"/>
      <c r="KWX33" s="5"/>
      <c r="KWY33" s="5"/>
      <c r="KWZ33" s="5"/>
      <c r="KXA33" s="5"/>
      <c r="KXB33" s="5"/>
      <c r="KXC33" s="5"/>
      <c r="KXD33" s="5"/>
      <c r="KXE33" s="374"/>
      <c r="KXF33" s="374"/>
      <c r="KXG33" s="374"/>
      <c r="KXH33" s="374"/>
      <c r="KXI33" s="374"/>
      <c r="KXJ33" s="374"/>
      <c r="KXK33" s="68"/>
      <c r="KXL33" s="68"/>
      <c r="KXM33" s="68"/>
      <c r="KXN33" s="68"/>
      <c r="KXO33" s="68"/>
      <c r="KXP33" s="112"/>
      <c r="KXQ33" s="112"/>
      <c r="KXR33" s="112"/>
      <c r="KYO33" s="5"/>
      <c r="KYP33" s="5"/>
      <c r="KYQ33" s="5"/>
      <c r="KYR33" s="5"/>
      <c r="KYS33" s="5"/>
      <c r="KYT33" s="5"/>
      <c r="KYU33" s="5"/>
      <c r="KYV33" s="5"/>
      <c r="KYW33" s="5"/>
      <c r="KYX33" s="5"/>
      <c r="KYY33" s="5"/>
      <c r="KYZ33" s="5"/>
      <c r="KZA33" s="5"/>
      <c r="KZB33" s="5"/>
      <c r="KZC33" s="5"/>
      <c r="KZD33" s="5"/>
      <c r="KZE33" s="5"/>
      <c r="KZF33" s="5"/>
      <c r="KZG33" s="5"/>
      <c r="KZH33" s="5"/>
      <c r="KZI33" s="5"/>
      <c r="KZJ33" s="5"/>
      <c r="KZK33" s="5"/>
      <c r="KZL33" s="5"/>
      <c r="KZM33" s="374"/>
      <c r="KZN33" s="374"/>
      <c r="KZO33" s="374"/>
      <c r="KZP33" s="374"/>
      <c r="KZQ33" s="374"/>
      <c r="KZR33" s="374"/>
      <c r="KZS33" s="68"/>
      <c r="KZT33" s="68"/>
      <c r="KZU33" s="68"/>
      <c r="KZV33" s="68"/>
      <c r="KZW33" s="68"/>
      <c r="KZX33" s="112"/>
      <c r="KZY33" s="112"/>
      <c r="KZZ33" s="112"/>
      <c r="LAW33" s="5"/>
      <c r="LAX33" s="5"/>
      <c r="LAY33" s="5"/>
      <c r="LAZ33" s="5"/>
      <c r="LBA33" s="5"/>
      <c r="LBB33" s="5"/>
      <c r="LBC33" s="5"/>
      <c r="LBD33" s="5"/>
      <c r="LBE33" s="5"/>
      <c r="LBF33" s="5"/>
      <c r="LBG33" s="5"/>
      <c r="LBH33" s="5"/>
      <c r="LBI33" s="5"/>
      <c r="LBJ33" s="5"/>
      <c r="LBK33" s="5"/>
      <c r="LBL33" s="5"/>
      <c r="LBM33" s="5"/>
      <c r="LBN33" s="5"/>
      <c r="LBO33" s="5"/>
      <c r="LBP33" s="5"/>
      <c r="LBQ33" s="5"/>
      <c r="LBR33" s="5"/>
      <c r="LBS33" s="5"/>
      <c r="LBT33" s="5"/>
      <c r="LBU33" s="374"/>
      <c r="LBV33" s="374"/>
      <c r="LBW33" s="374"/>
      <c r="LBX33" s="374"/>
      <c r="LBY33" s="374"/>
      <c r="LBZ33" s="374"/>
      <c r="LCA33" s="68"/>
      <c r="LCB33" s="68"/>
      <c r="LCC33" s="68"/>
      <c r="LCD33" s="68"/>
      <c r="LCE33" s="68"/>
      <c r="LCF33" s="112"/>
      <c r="LCG33" s="112"/>
      <c r="LCH33" s="112"/>
      <c r="LDE33" s="5"/>
      <c r="LDF33" s="5"/>
      <c r="LDG33" s="5"/>
      <c r="LDH33" s="5"/>
      <c r="LDI33" s="5"/>
      <c r="LDJ33" s="5"/>
      <c r="LDK33" s="5"/>
      <c r="LDL33" s="5"/>
      <c r="LDM33" s="5"/>
      <c r="LDN33" s="5"/>
      <c r="LDO33" s="5"/>
      <c r="LDP33" s="5"/>
      <c r="LDQ33" s="5"/>
      <c r="LDR33" s="5"/>
      <c r="LDS33" s="5"/>
      <c r="LDT33" s="5"/>
      <c r="LDU33" s="5"/>
      <c r="LDV33" s="5"/>
      <c r="LDW33" s="5"/>
      <c r="LDX33" s="5"/>
      <c r="LDY33" s="5"/>
      <c r="LDZ33" s="5"/>
      <c r="LEA33" s="5"/>
      <c r="LEB33" s="5"/>
      <c r="LEC33" s="374"/>
      <c r="LED33" s="374"/>
      <c r="LEE33" s="374"/>
      <c r="LEF33" s="374"/>
      <c r="LEG33" s="374"/>
      <c r="LEH33" s="374"/>
      <c r="LEI33" s="68"/>
      <c r="LEJ33" s="68"/>
      <c r="LEK33" s="68"/>
      <c r="LEL33" s="68"/>
      <c r="LEM33" s="68"/>
      <c r="LEN33" s="112"/>
      <c r="LEO33" s="112"/>
      <c r="LEP33" s="112"/>
      <c r="LFM33" s="5"/>
      <c r="LFN33" s="5"/>
      <c r="LFO33" s="5"/>
      <c r="LFP33" s="5"/>
      <c r="LFQ33" s="5"/>
      <c r="LFR33" s="5"/>
      <c r="LFS33" s="5"/>
      <c r="LFT33" s="5"/>
      <c r="LFU33" s="5"/>
      <c r="LFV33" s="5"/>
      <c r="LFW33" s="5"/>
      <c r="LFX33" s="5"/>
      <c r="LFY33" s="5"/>
      <c r="LFZ33" s="5"/>
      <c r="LGA33" s="5"/>
      <c r="LGB33" s="5"/>
      <c r="LGC33" s="5"/>
      <c r="LGD33" s="5"/>
      <c r="LGE33" s="5"/>
      <c r="LGF33" s="5"/>
      <c r="LGG33" s="5"/>
      <c r="LGH33" s="5"/>
      <c r="LGI33" s="5"/>
      <c r="LGJ33" s="5"/>
      <c r="LGK33" s="374"/>
      <c r="LGL33" s="374"/>
      <c r="LGM33" s="374"/>
      <c r="LGN33" s="374"/>
      <c r="LGO33" s="374"/>
      <c r="LGP33" s="374"/>
      <c r="LGQ33" s="68"/>
      <c r="LGR33" s="68"/>
      <c r="LGS33" s="68"/>
      <c r="LGT33" s="68"/>
      <c r="LGU33" s="68"/>
      <c r="LGV33" s="112"/>
      <c r="LGW33" s="112"/>
      <c r="LGX33" s="112"/>
      <c r="LHU33" s="5"/>
      <c r="LHV33" s="5"/>
      <c r="LHW33" s="5"/>
      <c r="LHX33" s="5"/>
      <c r="LHY33" s="5"/>
      <c r="LHZ33" s="5"/>
      <c r="LIA33" s="5"/>
      <c r="LIB33" s="5"/>
      <c r="LIC33" s="5"/>
      <c r="LID33" s="5"/>
      <c r="LIE33" s="5"/>
      <c r="LIF33" s="5"/>
      <c r="LIG33" s="5"/>
      <c r="LIH33" s="5"/>
      <c r="LII33" s="5"/>
      <c r="LIJ33" s="5"/>
      <c r="LIK33" s="5"/>
      <c r="LIL33" s="5"/>
      <c r="LIM33" s="5"/>
      <c r="LIN33" s="5"/>
      <c r="LIO33" s="5"/>
      <c r="LIP33" s="5"/>
      <c r="LIQ33" s="5"/>
      <c r="LIR33" s="5"/>
      <c r="LIS33" s="374"/>
      <c r="LIT33" s="374"/>
      <c r="LIU33" s="374"/>
      <c r="LIV33" s="374"/>
      <c r="LIW33" s="374"/>
      <c r="LIX33" s="374"/>
      <c r="LIY33" s="68"/>
      <c r="LIZ33" s="68"/>
      <c r="LJA33" s="68"/>
      <c r="LJB33" s="68"/>
      <c r="LJC33" s="68"/>
      <c r="LJD33" s="112"/>
      <c r="LJE33" s="112"/>
      <c r="LJF33" s="112"/>
      <c r="LKC33" s="5"/>
      <c r="LKD33" s="5"/>
      <c r="LKE33" s="5"/>
      <c r="LKF33" s="5"/>
      <c r="LKG33" s="5"/>
      <c r="LKH33" s="5"/>
      <c r="LKI33" s="5"/>
      <c r="LKJ33" s="5"/>
      <c r="LKK33" s="5"/>
      <c r="LKL33" s="5"/>
      <c r="LKM33" s="5"/>
      <c r="LKN33" s="5"/>
      <c r="LKO33" s="5"/>
      <c r="LKP33" s="5"/>
      <c r="LKQ33" s="5"/>
      <c r="LKR33" s="5"/>
      <c r="LKS33" s="5"/>
      <c r="LKT33" s="5"/>
      <c r="LKU33" s="5"/>
      <c r="LKV33" s="5"/>
      <c r="LKW33" s="5"/>
      <c r="LKX33" s="5"/>
      <c r="LKY33" s="5"/>
      <c r="LKZ33" s="5"/>
      <c r="LLA33" s="374"/>
      <c r="LLB33" s="374"/>
      <c r="LLC33" s="374"/>
      <c r="LLD33" s="374"/>
      <c r="LLE33" s="374"/>
      <c r="LLF33" s="374"/>
      <c r="LLG33" s="68"/>
      <c r="LLH33" s="68"/>
      <c r="LLI33" s="68"/>
      <c r="LLJ33" s="68"/>
      <c r="LLK33" s="68"/>
      <c r="LLL33" s="112"/>
      <c r="LLM33" s="112"/>
      <c r="LLN33" s="112"/>
      <c r="LMK33" s="5"/>
      <c r="LML33" s="5"/>
      <c r="LMM33" s="5"/>
      <c r="LMN33" s="5"/>
      <c r="LMO33" s="5"/>
      <c r="LMP33" s="5"/>
      <c r="LMQ33" s="5"/>
      <c r="LMR33" s="5"/>
      <c r="LMS33" s="5"/>
      <c r="LMT33" s="5"/>
      <c r="LMU33" s="5"/>
      <c r="LMV33" s="5"/>
      <c r="LMW33" s="5"/>
      <c r="LMX33" s="5"/>
      <c r="LMY33" s="5"/>
      <c r="LMZ33" s="5"/>
      <c r="LNA33" s="5"/>
      <c r="LNB33" s="5"/>
      <c r="LNC33" s="5"/>
      <c r="LND33" s="5"/>
      <c r="LNE33" s="5"/>
      <c r="LNF33" s="5"/>
      <c r="LNG33" s="5"/>
      <c r="LNH33" s="5"/>
      <c r="LNI33" s="374"/>
      <c r="LNJ33" s="374"/>
      <c r="LNK33" s="374"/>
      <c r="LNL33" s="374"/>
      <c r="LNM33" s="374"/>
      <c r="LNN33" s="374"/>
      <c r="LNO33" s="68"/>
      <c r="LNP33" s="68"/>
      <c r="LNQ33" s="68"/>
      <c r="LNR33" s="68"/>
      <c r="LNS33" s="68"/>
      <c r="LNT33" s="112"/>
      <c r="LNU33" s="112"/>
      <c r="LNV33" s="112"/>
      <c r="LOS33" s="5"/>
      <c r="LOT33" s="5"/>
      <c r="LOU33" s="5"/>
      <c r="LOV33" s="5"/>
      <c r="LOW33" s="5"/>
      <c r="LOX33" s="5"/>
      <c r="LOY33" s="5"/>
      <c r="LOZ33" s="5"/>
      <c r="LPA33" s="5"/>
      <c r="LPB33" s="5"/>
      <c r="LPC33" s="5"/>
      <c r="LPD33" s="5"/>
      <c r="LPE33" s="5"/>
      <c r="LPF33" s="5"/>
      <c r="LPG33" s="5"/>
      <c r="LPH33" s="5"/>
      <c r="LPI33" s="5"/>
      <c r="LPJ33" s="5"/>
      <c r="LPK33" s="5"/>
      <c r="LPL33" s="5"/>
      <c r="LPM33" s="5"/>
      <c r="LPN33" s="5"/>
      <c r="LPO33" s="5"/>
      <c r="LPP33" s="5"/>
      <c r="LPQ33" s="374"/>
      <c r="LPR33" s="374"/>
      <c r="LPS33" s="374"/>
      <c r="LPT33" s="374"/>
      <c r="LPU33" s="374"/>
      <c r="LPV33" s="374"/>
      <c r="LPW33" s="68"/>
      <c r="LPX33" s="68"/>
      <c r="LPY33" s="68"/>
      <c r="LPZ33" s="68"/>
      <c r="LQA33" s="68"/>
      <c r="LQB33" s="112"/>
      <c r="LQC33" s="112"/>
      <c r="LQD33" s="112"/>
      <c r="LRA33" s="5"/>
      <c r="LRB33" s="5"/>
      <c r="LRC33" s="5"/>
      <c r="LRD33" s="5"/>
      <c r="LRE33" s="5"/>
      <c r="LRF33" s="5"/>
      <c r="LRG33" s="5"/>
      <c r="LRH33" s="5"/>
      <c r="LRI33" s="5"/>
      <c r="LRJ33" s="5"/>
      <c r="LRK33" s="5"/>
      <c r="LRL33" s="5"/>
      <c r="LRM33" s="5"/>
      <c r="LRN33" s="5"/>
      <c r="LRO33" s="5"/>
      <c r="LRP33" s="5"/>
      <c r="LRQ33" s="5"/>
      <c r="LRR33" s="5"/>
      <c r="LRS33" s="5"/>
      <c r="LRT33" s="5"/>
      <c r="LRU33" s="5"/>
      <c r="LRV33" s="5"/>
      <c r="LRW33" s="5"/>
      <c r="LRX33" s="5"/>
      <c r="LRY33" s="374"/>
      <c r="LRZ33" s="374"/>
      <c r="LSA33" s="374"/>
      <c r="LSB33" s="374"/>
      <c r="LSC33" s="374"/>
      <c r="LSD33" s="374"/>
      <c r="LSE33" s="68"/>
      <c r="LSF33" s="68"/>
      <c r="LSG33" s="68"/>
      <c r="LSH33" s="68"/>
      <c r="LSI33" s="68"/>
      <c r="LSJ33" s="112"/>
      <c r="LSK33" s="112"/>
      <c r="LSL33" s="112"/>
      <c r="LTI33" s="5"/>
      <c r="LTJ33" s="5"/>
      <c r="LTK33" s="5"/>
      <c r="LTL33" s="5"/>
      <c r="LTM33" s="5"/>
      <c r="LTN33" s="5"/>
      <c r="LTO33" s="5"/>
      <c r="LTP33" s="5"/>
      <c r="LTQ33" s="5"/>
      <c r="LTR33" s="5"/>
      <c r="LTS33" s="5"/>
      <c r="LTT33" s="5"/>
      <c r="LTU33" s="5"/>
      <c r="LTV33" s="5"/>
      <c r="LTW33" s="5"/>
      <c r="LTX33" s="5"/>
      <c r="LTY33" s="5"/>
      <c r="LTZ33" s="5"/>
      <c r="LUA33" s="5"/>
      <c r="LUB33" s="5"/>
      <c r="LUC33" s="5"/>
      <c r="LUD33" s="5"/>
      <c r="LUE33" s="5"/>
      <c r="LUF33" s="5"/>
      <c r="LUG33" s="374"/>
      <c r="LUH33" s="374"/>
      <c r="LUI33" s="374"/>
      <c r="LUJ33" s="374"/>
      <c r="LUK33" s="374"/>
      <c r="LUL33" s="374"/>
      <c r="LUM33" s="68"/>
      <c r="LUN33" s="68"/>
      <c r="LUO33" s="68"/>
      <c r="LUP33" s="68"/>
      <c r="LUQ33" s="68"/>
      <c r="LUR33" s="112"/>
      <c r="LUS33" s="112"/>
      <c r="LUT33" s="112"/>
      <c r="LVQ33" s="5"/>
      <c r="LVR33" s="5"/>
      <c r="LVS33" s="5"/>
      <c r="LVT33" s="5"/>
      <c r="LVU33" s="5"/>
      <c r="LVV33" s="5"/>
      <c r="LVW33" s="5"/>
      <c r="LVX33" s="5"/>
      <c r="LVY33" s="5"/>
      <c r="LVZ33" s="5"/>
      <c r="LWA33" s="5"/>
      <c r="LWB33" s="5"/>
      <c r="LWC33" s="5"/>
      <c r="LWD33" s="5"/>
      <c r="LWE33" s="5"/>
      <c r="LWF33" s="5"/>
      <c r="LWG33" s="5"/>
      <c r="LWH33" s="5"/>
      <c r="LWI33" s="5"/>
      <c r="LWJ33" s="5"/>
      <c r="LWK33" s="5"/>
      <c r="LWL33" s="5"/>
      <c r="LWM33" s="5"/>
      <c r="LWN33" s="5"/>
      <c r="LWO33" s="374"/>
      <c r="LWP33" s="374"/>
      <c r="LWQ33" s="374"/>
      <c r="LWR33" s="374"/>
      <c r="LWS33" s="374"/>
      <c r="LWT33" s="374"/>
      <c r="LWU33" s="68"/>
      <c r="LWV33" s="68"/>
      <c r="LWW33" s="68"/>
      <c r="LWX33" s="68"/>
      <c r="LWY33" s="68"/>
      <c r="LWZ33" s="112"/>
      <c r="LXA33" s="112"/>
      <c r="LXB33" s="112"/>
      <c r="LXY33" s="5"/>
      <c r="LXZ33" s="5"/>
      <c r="LYA33" s="5"/>
      <c r="LYB33" s="5"/>
      <c r="LYC33" s="5"/>
      <c r="LYD33" s="5"/>
      <c r="LYE33" s="5"/>
      <c r="LYF33" s="5"/>
      <c r="LYG33" s="5"/>
      <c r="LYH33" s="5"/>
      <c r="LYI33" s="5"/>
      <c r="LYJ33" s="5"/>
      <c r="LYK33" s="5"/>
      <c r="LYL33" s="5"/>
      <c r="LYM33" s="5"/>
      <c r="LYN33" s="5"/>
      <c r="LYO33" s="5"/>
      <c r="LYP33" s="5"/>
      <c r="LYQ33" s="5"/>
      <c r="LYR33" s="5"/>
      <c r="LYS33" s="5"/>
      <c r="LYT33" s="5"/>
      <c r="LYU33" s="5"/>
      <c r="LYV33" s="5"/>
      <c r="LYW33" s="374"/>
      <c r="LYX33" s="374"/>
      <c r="LYY33" s="374"/>
      <c r="LYZ33" s="374"/>
      <c r="LZA33" s="374"/>
      <c r="LZB33" s="374"/>
      <c r="LZC33" s="68"/>
      <c r="LZD33" s="68"/>
      <c r="LZE33" s="68"/>
      <c r="LZF33" s="68"/>
      <c r="LZG33" s="68"/>
      <c r="LZH33" s="112"/>
      <c r="LZI33" s="112"/>
      <c r="LZJ33" s="112"/>
      <c r="MAG33" s="5"/>
      <c r="MAH33" s="5"/>
      <c r="MAI33" s="5"/>
      <c r="MAJ33" s="5"/>
      <c r="MAK33" s="5"/>
      <c r="MAL33" s="5"/>
      <c r="MAM33" s="5"/>
      <c r="MAN33" s="5"/>
      <c r="MAO33" s="5"/>
      <c r="MAP33" s="5"/>
      <c r="MAQ33" s="5"/>
      <c r="MAR33" s="5"/>
      <c r="MAS33" s="5"/>
      <c r="MAT33" s="5"/>
      <c r="MAU33" s="5"/>
      <c r="MAV33" s="5"/>
      <c r="MAW33" s="5"/>
      <c r="MAX33" s="5"/>
      <c r="MAY33" s="5"/>
      <c r="MAZ33" s="5"/>
      <c r="MBA33" s="5"/>
      <c r="MBB33" s="5"/>
      <c r="MBC33" s="5"/>
      <c r="MBD33" s="5"/>
      <c r="MBE33" s="374"/>
      <c r="MBF33" s="374"/>
      <c r="MBG33" s="374"/>
      <c r="MBH33" s="374"/>
      <c r="MBI33" s="374"/>
      <c r="MBJ33" s="374"/>
      <c r="MBK33" s="68"/>
      <c r="MBL33" s="68"/>
      <c r="MBM33" s="68"/>
      <c r="MBN33" s="68"/>
      <c r="MBO33" s="68"/>
      <c r="MBP33" s="112"/>
      <c r="MBQ33" s="112"/>
      <c r="MBR33" s="112"/>
      <c r="MCO33" s="5"/>
      <c r="MCP33" s="5"/>
      <c r="MCQ33" s="5"/>
      <c r="MCR33" s="5"/>
      <c r="MCS33" s="5"/>
      <c r="MCT33" s="5"/>
      <c r="MCU33" s="5"/>
      <c r="MCV33" s="5"/>
      <c r="MCW33" s="5"/>
      <c r="MCX33" s="5"/>
      <c r="MCY33" s="5"/>
      <c r="MCZ33" s="5"/>
      <c r="MDA33" s="5"/>
      <c r="MDB33" s="5"/>
      <c r="MDC33" s="5"/>
      <c r="MDD33" s="5"/>
      <c r="MDE33" s="5"/>
      <c r="MDF33" s="5"/>
      <c r="MDG33" s="5"/>
      <c r="MDH33" s="5"/>
      <c r="MDI33" s="5"/>
      <c r="MDJ33" s="5"/>
      <c r="MDK33" s="5"/>
      <c r="MDL33" s="5"/>
      <c r="MDM33" s="374"/>
      <c r="MDN33" s="374"/>
      <c r="MDO33" s="374"/>
      <c r="MDP33" s="374"/>
      <c r="MDQ33" s="374"/>
      <c r="MDR33" s="374"/>
      <c r="MDS33" s="68"/>
      <c r="MDT33" s="68"/>
      <c r="MDU33" s="68"/>
      <c r="MDV33" s="68"/>
      <c r="MDW33" s="68"/>
      <c r="MDX33" s="112"/>
      <c r="MDY33" s="112"/>
      <c r="MDZ33" s="112"/>
      <c r="MEW33" s="5"/>
      <c r="MEX33" s="5"/>
      <c r="MEY33" s="5"/>
      <c r="MEZ33" s="5"/>
      <c r="MFA33" s="5"/>
      <c r="MFB33" s="5"/>
      <c r="MFC33" s="5"/>
      <c r="MFD33" s="5"/>
      <c r="MFE33" s="5"/>
      <c r="MFF33" s="5"/>
      <c r="MFG33" s="5"/>
      <c r="MFH33" s="5"/>
      <c r="MFI33" s="5"/>
      <c r="MFJ33" s="5"/>
      <c r="MFK33" s="5"/>
      <c r="MFL33" s="5"/>
      <c r="MFM33" s="5"/>
      <c r="MFN33" s="5"/>
      <c r="MFO33" s="5"/>
      <c r="MFP33" s="5"/>
      <c r="MFQ33" s="5"/>
      <c r="MFR33" s="5"/>
      <c r="MFS33" s="5"/>
      <c r="MFT33" s="5"/>
      <c r="MFU33" s="374"/>
      <c r="MFV33" s="374"/>
      <c r="MFW33" s="374"/>
      <c r="MFX33" s="374"/>
      <c r="MFY33" s="374"/>
      <c r="MFZ33" s="374"/>
      <c r="MGA33" s="68"/>
      <c r="MGB33" s="68"/>
      <c r="MGC33" s="68"/>
      <c r="MGD33" s="68"/>
      <c r="MGE33" s="68"/>
      <c r="MGF33" s="112"/>
      <c r="MGG33" s="112"/>
      <c r="MGH33" s="112"/>
      <c r="MHE33" s="5"/>
      <c r="MHF33" s="5"/>
      <c r="MHG33" s="5"/>
      <c r="MHH33" s="5"/>
      <c r="MHI33" s="5"/>
      <c r="MHJ33" s="5"/>
      <c r="MHK33" s="5"/>
      <c r="MHL33" s="5"/>
      <c r="MHM33" s="5"/>
      <c r="MHN33" s="5"/>
      <c r="MHO33" s="5"/>
      <c r="MHP33" s="5"/>
      <c r="MHQ33" s="5"/>
      <c r="MHR33" s="5"/>
      <c r="MHS33" s="5"/>
      <c r="MHT33" s="5"/>
      <c r="MHU33" s="5"/>
      <c r="MHV33" s="5"/>
      <c r="MHW33" s="5"/>
      <c r="MHX33" s="5"/>
      <c r="MHY33" s="5"/>
      <c r="MHZ33" s="5"/>
      <c r="MIA33" s="5"/>
      <c r="MIB33" s="5"/>
      <c r="MIC33" s="374"/>
      <c r="MID33" s="374"/>
      <c r="MIE33" s="374"/>
      <c r="MIF33" s="374"/>
      <c r="MIG33" s="374"/>
      <c r="MIH33" s="374"/>
      <c r="MII33" s="68"/>
      <c r="MIJ33" s="68"/>
      <c r="MIK33" s="68"/>
      <c r="MIL33" s="68"/>
      <c r="MIM33" s="68"/>
      <c r="MIN33" s="112"/>
      <c r="MIO33" s="112"/>
      <c r="MIP33" s="112"/>
      <c r="MJM33" s="5"/>
      <c r="MJN33" s="5"/>
      <c r="MJO33" s="5"/>
      <c r="MJP33" s="5"/>
      <c r="MJQ33" s="5"/>
      <c r="MJR33" s="5"/>
      <c r="MJS33" s="5"/>
      <c r="MJT33" s="5"/>
      <c r="MJU33" s="5"/>
      <c r="MJV33" s="5"/>
      <c r="MJW33" s="5"/>
      <c r="MJX33" s="5"/>
      <c r="MJY33" s="5"/>
      <c r="MJZ33" s="5"/>
      <c r="MKA33" s="5"/>
      <c r="MKB33" s="5"/>
      <c r="MKC33" s="5"/>
      <c r="MKD33" s="5"/>
      <c r="MKE33" s="5"/>
      <c r="MKF33" s="5"/>
      <c r="MKG33" s="5"/>
      <c r="MKH33" s="5"/>
      <c r="MKI33" s="5"/>
      <c r="MKJ33" s="5"/>
      <c r="MKK33" s="374"/>
      <c r="MKL33" s="374"/>
      <c r="MKM33" s="374"/>
      <c r="MKN33" s="374"/>
      <c r="MKO33" s="374"/>
      <c r="MKP33" s="374"/>
      <c r="MKQ33" s="68"/>
      <c r="MKR33" s="68"/>
      <c r="MKS33" s="68"/>
      <c r="MKT33" s="68"/>
      <c r="MKU33" s="68"/>
      <c r="MKV33" s="112"/>
      <c r="MKW33" s="112"/>
      <c r="MKX33" s="112"/>
      <c r="MLU33" s="5"/>
      <c r="MLV33" s="5"/>
      <c r="MLW33" s="5"/>
      <c r="MLX33" s="5"/>
      <c r="MLY33" s="5"/>
      <c r="MLZ33" s="5"/>
      <c r="MMA33" s="5"/>
      <c r="MMB33" s="5"/>
      <c r="MMC33" s="5"/>
      <c r="MMD33" s="5"/>
      <c r="MME33" s="5"/>
      <c r="MMF33" s="5"/>
      <c r="MMG33" s="5"/>
      <c r="MMH33" s="5"/>
      <c r="MMI33" s="5"/>
      <c r="MMJ33" s="5"/>
      <c r="MMK33" s="5"/>
      <c r="MML33" s="5"/>
      <c r="MMM33" s="5"/>
      <c r="MMN33" s="5"/>
      <c r="MMO33" s="5"/>
      <c r="MMP33" s="5"/>
      <c r="MMQ33" s="5"/>
      <c r="MMR33" s="5"/>
      <c r="MMS33" s="374"/>
      <c r="MMT33" s="374"/>
      <c r="MMU33" s="374"/>
      <c r="MMV33" s="374"/>
      <c r="MMW33" s="374"/>
      <c r="MMX33" s="374"/>
      <c r="MMY33" s="68"/>
      <c r="MMZ33" s="68"/>
      <c r="MNA33" s="68"/>
      <c r="MNB33" s="68"/>
      <c r="MNC33" s="68"/>
      <c r="MND33" s="112"/>
      <c r="MNE33" s="112"/>
      <c r="MNF33" s="112"/>
      <c r="MOC33" s="5"/>
      <c r="MOD33" s="5"/>
      <c r="MOE33" s="5"/>
      <c r="MOF33" s="5"/>
      <c r="MOG33" s="5"/>
      <c r="MOH33" s="5"/>
      <c r="MOI33" s="5"/>
      <c r="MOJ33" s="5"/>
      <c r="MOK33" s="5"/>
      <c r="MOL33" s="5"/>
      <c r="MOM33" s="5"/>
      <c r="MON33" s="5"/>
      <c r="MOO33" s="5"/>
      <c r="MOP33" s="5"/>
      <c r="MOQ33" s="5"/>
      <c r="MOR33" s="5"/>
      <c r="MOS33" s="5"/>
      <c r="MOT33" s="5"/>
      <c r="MOU33" s="5"/>
      <c r="MOV33" s="5"/>
      <c r="MOW33" s="5"/>
      <c r="MOX33" s="5"/>
      <c r="MOY33" s="5"/>
      <c r="MOZ33" s="5"/>
      <c r="MPA33" s="374"/>
      <c r="MPB33" s="374"/>
      <c r="MPC33" s="374"/>
      <c r="MPD33" s="374"/>
      <c r="MPE33" s="374"/>
      <c r="MPF33" s="374"/>
      <c r="MPG33" s="68"/>
      <c r="MPH33" s="68"/>
      <c r="MPI33" s="68"/>
      <c r="MPJ33" s="68"/>
      <c r="MPK33" s="68"/>
      <c r="MPL33" s="112"/>
      <c r="MPM33" s="112"/>
      <c r="MPN33" s="112"/>
      <c r="MQK33" s="5"/>
      <c r="MQL33" s="5"/>
      <c r="MQM33" s="5"/>
      <c r="MQN33" s="5"/>
      <c r="MQO33" s="5"/>
      <c r="MQP33" s="5"/>
      <c r="MQQ33" s="5"/>
      <c r="MQR33" s="5"/>
      <c r="MQS33" s="5"/>
      <c r="MQT33" s="5"/>
      <c r="MQU33" s="5"/>
      <c r="MQV33" s="5"/>
      <c r="MQW33" s="5"/>
      <c r="MQX33" s="5"/>
      <c r="MQY33" s="5"/>
      <c r="MQZ33" s="5"/>
      <c r="MRA33" s="5"/>
      <c r="MRB33" s="5"/>
      <c r="MRC33" s="5"/>
      <c r="MRD33" s="5"/>
      <c r="MRE33" s="5"/>
      <c r="MRF33" s="5"/>
      <c r="MRG33" s="5"/>
      <c r="MRH33" s="5"/>
      <c r="MRI33" s="374"/>
      <c r="MRJ33" s="374"/>
      <c r="MRK33" s="374"/>
      <c r="MRL33" s="374"/>
      <c r="MRM33" s="374"/>
      <c r="MRN33" s="374"/>
      <c r="MRO33" s="68"/>
      <c r="MRP33" s="68"/>
      <c r="MRQ33" s="68"/>
      <c r="MRR33" s="68"/>
      <c r="MRS33" s="68"/>
      <c r="MRT33" s="112"/>
      <c r="MRU33" s="112"/>
      <c r="MRV33" s="112"/>
      <c r="MSS33" s="5"/>
      <c r="MST33" s="5"/>
      <c r="MSU33" s="5"/>
      <c r="MSV33" s="5"/>
      <c r="MSW33" s="5"/>
      <c r="MSX33" s="5"/>
      <c r="MSY33" s="5"/>
      <c r="MSZ33" s="5"/>
      <c r="MTA33" s="5"/>
      <c r="MTB33" s="5"/>
      <c r="MTC33" s="5"/>
      <c r="MTD33" s="5"/>
      <c r="MTE33" s="5"/>
      <c r="MTF33" s="5"/>
      <c r="MTG33" s="5"/>
      <c r="MTH33" s="5"/>
      <c r="MTI33" s="5"/>
      <c r="MTJ33" s="5"/>
      <c r="MTK33" s="5"/>
      <c r="MTL33" s="5"/>
      <c r="MTM33" s="5"/>
      <c r="MTN33" s="5"/>
      <c r="MTO33" s="5"/>
      <c r="MTP33" s="5"/>
      <c r="MTQ33" s="374"/>
      <c r="MTR33" s="374"/>
      <c r="MTS33" s="374"/>
      <c r="MTT33" s="374"/>
      <c r="MTU33" s="374"/>
      <c r="MTV33" s="374"/>
      <c r="MTW33" s="68"/>
      <c r="MTX33" s="68"/>
      <c r="MTY33" s="68"/>
      <c r="MTZ33" s="68"/>
      <c r="MUA33" s="68"/>
      <c r="MUB33" s="112"/>
      <c r="MUC33" s="112"/>
      <c r="MUD33" s="112"/>
      <c r="MVA33" s="5"/>
      <c r="MVB33" s="5"/>
      <c r="MVC33" s="5"/>
      <c r="MVD33" s="5"/>
      <c r="MVE33" s="5"/>
      <c r="MVF33" s="5"/>
      <c r="MVG33" s="5"/>
      <c r="MVH33" s="5"/>
      <c r="MVI33" s="5"/>
      <c r="MVJ33" s="5"/>
      <c r="MVK33" s="5"/>
      <c r="MVL33" s="5"/>
      <c r="MVM33" s="5"/>
      <c r="MVN33" s="5"/>
      <c r="MVO33" s="5"/>
      <c r="MVP33" s="5"/>
      <c r="MVQ33" s="5"/>
      <c r="MVR33" s="5"/>
      <c r="MVS33" s="5"/>
      <c r="MVT33" s="5"/>
      <c r="MVU33" s="5"/>
      <c r="MVV33" s="5"/>
      <c r="MVW33" s="5"/>
      <c r="MVX33" s="5"/>
      <c r="MVY33" s="374"/>
      <c r="MVZ33" s="374"/>
      <c r="MWA33" s="374"/>
      <c r="MWB33" s="374"/>
      <c r="MWC33" s="374"/>
      <c r="MWD33" s="374"/>
      <c r="MWE33" s="68"/>
      <c r="MWF33" s="68"/>
      <c r="MWG33" s="68"/>
      <c r="MWH33" s="68"/>
      <c r="MWI33" s="68"/>
      <c r="MWJ33" s="112"/>
      <c r="MWK33" s="112"/>
      <c r="MWL33" s="112"/>
      <c r="MXI33" s="5"/>
      <c r="MXJ33" s="5"/>
      <c r="MXK33" s="5"/>
      <c r="MXL33" s="5"/>
      <c r="MXM33" s="5"/>
      <c r="MXN33" s="5"/>
      <c r="MXO33" s="5"/>
      <c r="MXP33" s="5"/>
      <c r="MXQ33" s="5"/>
      <c r="MXR33" s="5"/>
      <c r="MXS33" s="5"/>
      <c r="MXT33" s="5"/>
      <c r="MXU33" s="5"/>
      <c r="MXV33" s="5"/>
      <c r="MXW33" s="5"/>
      <c r="MXX33" s="5"/>
      <c r="MXY33" s="5"/>
      <c r="MXZ33" s="5"/>
      <c r="MYA33" s="5"/>
      <c r="MYB33" s="5"/>
      <c r="MYC33" s="5"/>
      <c r="MYD33" s="5"/>
      <c r="MYE33" s="5"/>
      <c r="MYF33" s="5"/>
      <c r="MYG33" s="374"/>
      <c r="MYH33" s="374"/>
      <c r="MYI33" s="374"/>
      <c r="MYJ33" s="374"/>
      <c r="MYK33" s="374"/>
      <c r="MYL33" s="374"/>
      <c r="MYM33" s="68"/>
      <c r="MYN33" s="68"/>
      <c r="MYO33" s="68"/>
      <c r="MYP33" s="68"/>
      <c r="MYQ33" s="68"/>
      <c r="MYR33" s="112"/>
      <c r="MYS33" s="112"/>
      <c r="MYT33" s="112"/>
      <c r="MZQ33" s="5"/>
      <c r="MZR33" s="5"/>
      <c r="MZS33" s="5"/>
      <c r="MZT33" s="5"/>
      <c r="MZU33" s="5"/>
      <c r="MZV33" s="5"/>
      <c r="MZW33" s="5"/>
      <c r="MZX33" s="5"/>
      <c r="MZY33" s="5"/>
      <c r="MZZ33" s="5"/>
      <c r="NAA33" s="5"/>
      <c r="NAB33" s="5"/>
      <c r="NAC33" s="5"/>
      <c r="NAD33" s="5"/>
      <c r="NAE33" s="5"/>
      <c r="NAF33" s="5"/>
      <c r="NAG33" s="5"/>
      <c r="NAH33" s="5"/>
      <c r="NAI33" s="5"/>
      <c r="NAJ33" s="5"/>
      <c r="NAK33" s="5"/>
      <c r="NAL33" s="5"/>
      <c r="NAM33" s="5"/>
      <c r="NAN33" s="5"/>
      <c r="NAO33" s="374"/>
      <c r="NAP33" s="374"/>
      <c r="NAQ33" s="374"/>
      <c r="NAR33" s="374"/>
      <c r="NAS33" s="374"/>
      <c r="NAT33" s="374"/>
      <c r="NAU33" s="68"/>
      <c r="NAV33" s="68"/>
      <c r="NAW33" s="68"/>
      <c r="NAX33" s="68"/>
      <c r="NAY33" s="68"/>
      <c r="NAZ33" s="112"/>
      <c r="NBA33" s="112"/>
      <c r="NBB33" s="112"/>
      <c r="NBY33" s="5"/>
      <c r="NBZ33" s="5"/>
      <c r="NCA33" s="5"/>
      <c r="NCB33" s="5"/>
      <c r="NCC33" s="5"/>
      <c r="NCD33" s="5"/>
      <c r="NCE33" s="5"/>
      <c r="NCF33" s="5"/>
      <c r="NCG33" s="5"/>
      <c r="NCH33" s="5"/>
      <c r="NCI33" s="5"/>
      <c r="NCJ33" s="5"/>
      <c r="NCK33" s="5"/>
      <c r="NCL33" s="5"/>
      <c r="NCM33" s="5"/>
      <c r="NCN33" s="5"/>
      <c r="NCO33" s="5"/>
      <c r="NCP33" s="5"/>
      <c r="NCQ33" s="5"/>
      <c r="NCR33" s="5"/>
      <c r="NCS33" s="5"/>
      <c r="NCT33" s="5"/>
      <c r="NCU33" s="5"/>
      <c r="NCV33" s="5"/>
      <c r="NCW33" s="374"/>
      <c r="NCX33" s="374"/>
      <c r="NCY33" s="374"/>
      <c r="NCZ33" s="374"/>
      <c r="NDA33" s="374"/>
      <c r="NDB33" s="374"/>
      <c r="NDC33" s="68"/>
      <c r="NDD33" s="68"/>
      <c r="NDE33" s="68"/>
      <c r="NDF33" s="68"/>
      <c r="NDG33" s="68"/>
      <c r="NDH33" s="112"/>
      <c r="NDI33" s="112"/>
      <c r="NDJ33" s="112"/>
      <c r="NEG33" s="5"/>
      <c r="NEH33" s="5"/>
      <c r="NEI33" s="5"/>
      <c r="NEJ33" s="5"/>
      <c r="NEK33" s="5"/>
      <c r="NEL33" s="5"/>
      <c r="NEM33" s="5"/>
      <c r="NEN33" s="5"/>
      <c r="NEO33" s="5"/>
      <c r="NEP33" s="5"/>
      <c r="NEQ33" s="5"/>
      <c r="NER33" s="5"/>
      <c r="NES33" s="5"/>
      <c r="NET33" s="5"/>
      <c r="NEU33" s="5"/>
      <c r="NEV33" s="5"/>
      <c r="NEW33" s="5"/>
      <c r="NEX33" s="5"/>
      <c r="NEY33" s="5"/>
      <c r="NEZ33" s="5"/>
      <c r="NFA33" s="5"/>
      <c r="NFB33" s="5"/>
      <c r="NFC33" s="5"/>
      <c r="NFD33" s="5"/>
      <c r="NFE33" s="374"/>
      <c r="NFF33" s="374"/>
      <c r="NFG33" s="374"/>
      <c r="NFH33" s="374"/>
      <c r="NFI33" s="374"/>
      <c r="NFJ33" s="374"/>
      <c r="NFK33" s="68"/>
      <c r="NFL33" s="68"/>
      <c r="NFM33" s="68"/>
      <c r="NFN33" s="68"/>
      <c r="NFO33" s="68"/>
      <c r="NFP33" s="112"/>
      <c r="NFQ33" s="112"/>
      <c r="NFR33" s="112"/>
      <c r="NGO33" s="5"/>
      <c r="NGP33" s="5"/>
      <c r="NGQ33" s="5"/>
      <c r="NGR33" s="5"/>
      <c r="NGS33" s="5"/>
      <c r="NGT33" s="5"/>
      <c r="NGU33" s="5"/>
      <c r="NGV33" s="5"/>
      <c r="NGW33" s="5"/>
      <c r="NGX33" s="5"/>
      <c r="NGY33" s="5"/>
      <c r="NGZ33" s="5"/>
      <c r="NHA33" s="5"/>
      <c r="NHB33" s="5"/>
      <c r="NHC33" s="5"/>
      <c r="NHD33" s="5"/>
      <c r="NHE33" s="5"/>
      <c r="NHF33" s="5"/>
      <c r="NHG33" s="5"/>
      <c r="NHH33" s="5"/>
      <c r="NHI33" s="5"/>
      <c r="NHJ33" s="5"/>
      <c r="NHK33" s="5"/>
      <c r="NHL33" s="5"/>
      <c r="NHM33" s="374"/>
      <c r="NHN33" s="374"/>
      <c r="NHO33" s="374"/>
      <c r="NHP33" s="374"/>
      <c r="NHQ33" s="374"/>
      <c r="NHR33" s="374"/>
      <c r="NHS33" s="68"/>
      <c r="NHT33" s="68"/>
      <c r="NHU33" s="68"/>
      <c r="NHV33" s="68"/>
      <c r="NHW33" s="68"/>
      <c r="NHX33" s="112"/>
      <c r="NHY33" s="112"/>
      <c r="NHZ33" s="112"/>
      <c r="NIW33" s="5"/>
      <c r="NIX33" s="5"/>
      <c r="NIY33" s="5"/>
      <c r="NIZ33" s="5"/>
      <c r="NJA33" s="5"/>
      <c r="NJB33" s="5"/>
      <c r="NJC33" s="5"/>
      <c r="NJD33" s="5"/>
      <c r="NJE33" s="5"/>
      <c r="NJF33" s="5"/>
      <c r="NJG33" s="5"/>
      <c r="NJH33" s="5"/>
      <c r="NJI33" s="5"/>
      <c r="NJJ33" s="5"/>
      <c r="NJK33" s="5"/>
      <c r="NJL33" s="5"/>
      <c r="NJM33" s="5"/>
      <c r="NJN33" s="5"/>
      <c r="NJO33" s="5"/>
      <c r="NJP33" s="5"/>
      <c r="NJQ33" s="5"/>
      <c r="NJR33" s="5"/>
      <c r="NJS33" s="5"/>
      <c r="NJT33" s="5"/>
      <c r="NJU33" s="374"/>
      <c r="NJV33" s="374"/>
      <c r="NJW33" s="374"/>
      <c r="NJX33" s="374"/>
      <c r="NJY33" s="374"/>
      <c r="NJZ33" s="374"/>
      <c r="NKA33" s="68"/>
      <c r="NKB33" s="68"/>
      <c r="NKC33" s="68"/>
      <c r="NKD33" s="68"/>
      <c r="NKE33" s="68"/>
      <c r="NKF33" s="112"/>
      <c r="NKG33" s="112"/>
      <c r="NKH33" s="112"/>
      <c r="NLE33" s="5"/>
      <c r="NLF33" s="5"/>
      <c r="NLG33" s="5"/>
      <c r="NLH33" s="5"/>
      <c r="NLI33" s="5"/>
      <c r="NLJ33" s="5"/>
      <c r="NLK33" s="5"/>
      <c r="NLL33" s="5"/>
      <c r="NLM33" s="5"/>
      <c r="NLN33" s="5"/>
      <c r="NLO33" s="5"/>
      <c r="NLP33" s="5"/>
      <c r="NLQ33" s="5"/>
      <c r="NLR33" s="5"/>
      <c r="NLS33" s="5"/>
      <c r="NLT33" s="5"/>
      <c r="NLU33" s="5"/>
      <c r="NLV33" s="5"/>
      <c r="NLW33" s="5"/>
      <c r="NLX33" s="5"/>
      <c r="NLY33" s="5"/>
      <c r="NLZ33" s="5"/>
      <c r="NMA33" s="5"/>
      <c r="NMB33" s="5"/>
      <c r="NMC33" s="374"/>
      <c r="NMD33" s="374"/>
      <c r="NME33" s="374"/>
      <c r="NMF33" s="374"/>
      <c r="NMG33" s="374"/>
      <c r="NMH33" s="374"/>
      <c r="NMI33" s="68"/>
      <c r="NMJ33" s="68"/>
      <c r="NMK33" s="68"/>
      <c r="NML33" s="68"/>
      <c r="NMM33" s="68"/>
      <c r="NMN33" s="112"/>
      <c r="NMO33" s="112"/>
      <c r="NMP33" s="112"/>
      <c r="NNM33" s="5"/>
      <c r="NNN33" s="5"/>
      <c r="NNO33" s="5"/>
      <c r="NNP33" s="5"/>
      <c r="NNQ33" s="5"/>
      <c r="NNR33" s="5"/>
      <c r="NNS33" s="5"/>
      <c r="NNT33" s="5"/>
      <c r="NNU33" s="5"/>
      <c r="NNV33" s="5"/>
      <c r="NNW33" s="5"/>
      <c r="NNX33" s="5"/>
      <c r="NNY33" s="5"/>
      <c r="NNZ33" s="5"/>
      <c r="NOA33" s="5"/>
      <c r="NOB33" s="5"/>
      <c r="NOC33" s="5"/>
      <c r="NOD33" s="5"/>
      <c r="NOE33" s="5"/>
      <c r="NOF33" s="5"/>
      <c r="NOG33" s="5"/>
      <c r="NOH33" s="5"/>
      <c r="NOI33" s="5"/>
      <c r="NOJ33" s="5"/>
      <c r="NOK33" s="374"/>
      <c r="NOL33" s="374"/>
      <c r="NOM33" s="374"/>
      <c r="NON33" s="374"/>
      <c r="NOO33" s="374"/>
      <c r="NOP33" s="374"/>
      <c r="NOQ33" s="68"/>
      <c r="NOR33" s="68"/>
      <c r="NOS33" s="68"/>
      <c r="NOT33" s="68"/>
      <c r="NOU33" s="68"/>
      <c r="NOV33" s="112"/>
      <c r="NOW33" s="112"/>
      <c r="NOX33" s="112"/>
      <c r="NPU33" s="5"/>
      <c r="NPV33" s="5"/>
      <c r="NPW33" s="5"/>
      <c r="NPX33" s="5"/>
      <c r="NPY33" s="5"/>
      <c r="NPZ33" s="5"/>
      <c r="NQA33" s="5"/>
      <c r="NQB33" s="5"/>
      <c r="NQC33" s="5"/>
      <c r="NQD33" s="5"/>
      <c r="NQE33" s="5"/>
      <c r="NQF33" s="5"/>
      <c r="NQG33" s="5"/>
      <c r="NQH33" s="5"/>
      <c r="NQI33" s="5"/>
      <c r="NQJ33" s="5"/>
      <c r="NQK33" s="5"/>
      <c r="NQL33" s="5"/>
      <c r="NQM33" s="5"/>
      <c r="NQN33" s="5"/>
      <c r="NQO33" s="5"/>
      <c r="NQP33" s="5"/>
      <c r="NQQ33" s="5"/>
      <c r="NQR33" s="5"/>
      <c r="NQS33" s="374"/>
      <c r="NQT33" s="374"/>
      <c r="NQU33" s="374"/>
      <c r="NQV33" s="374"/>
      <c r="NQW33" s="374"/>
      <c r="NQX33" s="374"/>
      <c r="NQY33" s="68"/>
      <c r="NQZ33" s="68"/>
      <c r="NRA33" s="68"/>
      <c r="NRB33" s="68"/>
      <c r="NRC33" s="68"/>
      <c r="NRD33" s="112"/>
      <c r="NRE33" s="112"/>
      <c r="NRF33" s="112"/>
      <c r="NSC33" s="5"/>
      <c r="NSD33" s="5"/>
      <c r="NSE33" s="5"/>
      <c r="NSF33" s="5"/>
      <c r="NSG33" s="5"/>
      <c r="NSH33" s="5"/>
      <c r="NSI33" s="5"/>
      <c r="NSJ33" s="5"/>
      <c r="NSK33" s="5"/>
      <c r="NSL33" s="5"/>
      <c r="NSM33" s="5"/>
      <c r="NSN33" s="5"/>
      <c r="NSO33" s="5"/>
      <c r="NSP33" s="5"/>
      <c r="NSQ33" s="5"/>
      <c r="NSR33" s="5"/>
      <c r="NSS33" s="5"/>
      <c r="NST33" s="5"/>
      <c r="NSU33" s="5"/>
      <c r="NSV33" s="5"/>
      <c r="NSW33" s="5"/>
      <c r="NSX33" s="5"/>
      <c r="NSY33" s="5"/>
      <c r="NSZ33" s="5"/>
      <c r="NTA33" s="374"/>
      <c r="NTB33" s="374"/>
      <c r="NTC33" s="374"/>
      <c r="NTD33" s="374"/>
      <c r="NTE33" s="374"/>
      <c r="NTF33" s="374"/>
      <c r="NTG33" s="68"/>
      <c r="NTH33" s="68"/>
      <c r="NTI33" s="68"/>
      <c r="NTJ33" s="68"/>
      <c r="NTK33" s="68"/>
      <c r="NTL33" s="112"/>
      <c r="NTM33" s="112"/>
      <c r="NTN33" s="112"/>
      <c r="NUK33" s="5"/>
      <c r="NUL33" s="5"/>
      <c r="NUM33" s="5"/>
      <c r="NUN33" s="5"/>
      <c r="NUO33" s="5"/>
      <c r="NUP33" s="5"/>
      <c r="NUQ33" s="5"/>
      <c r="NUR33" s="5"/>
      <c r="NUS33" s="5"/>
      <c r="NUT33" s="5"/>
      <c r="NUU33" s="5"/>
      <c r="NUV33" s="5"/>
      <c r="NUW33" s="5"/>
      <c r="NUX33" s="5"/>
      <c r="NUY33" s="5"/>
      <c r="NUZ33" s="5"/>
      <c r="NVA33" s="5"/>
      <c r="NVB33" s="5"/>
      <c r="NVC33" s="5"/>
      <c r="NVD33" s="5"/>
      <c r="NVE33" s="5"/>
      <c r="NVF33" s="5"/>
      <c r="NVG33" s="5"/>
      <c r="NVH33" s="5"/>
      <c r="NVI33" s="374"/>
      <c r="NVJ33" s="374"/>
      <c r="NVK33" s="374"/>
      <c r="NVL33" s="374"/>
      <c r="NVM33" s="374"/>
      <c r="NVN33" s="374"/>
      <c r="NVO33" s="68"/>
      <c r="NVP33" s="68"/>
      <c r="NVQ33" s="68"/>
      <c r="NVR33" s="68"/>
      <c r="NVS33" s="68"/>
      <c r="NVT33" s="112"/>
      <c r="NVU33" s="112"/>
      <c r="NVV33" s="112"/>
      <c r="NWS33" s="5"/>
      <c r="NWT33" s="5"/>
      <c r="NWU33" s="5"/>
      <c r="NWV33" s="5"/>
      <c r="NWW33" s="5"/>
      <c r="NWX33" s="5"/>
      <c r="NWY33" s="5"/>
      <c r="NWZ33" s="5"/>
      <c r="NXA33" s="5"/>
      <c r="NXB33" s="5"/>
      <c r="NXC33" s="5"/>
      <c r="NXD33" s="5"/>
      <c r="NXE33" s="5"/>
      <c r="NXF33" s="5"/>
      <c r="NXG33" s="5"/>
      <c r="NXH33" s="5"/>
      <c r="NXI33" s="5"/>
      <c r="NXJ33" s="5"/>
      <c r="NXK33" s="5"/>
      <c r="NXL33" s="5"/>
      <c r="NXM33" s="5"/>
      <c r="NXN33" s="5"/>
      <c r="NXO33" s="5"/>
      <c r="NXP33" s="5"/>
      <c r="NXQ33" s="374"/>
      <c r="NXR33" s="374"/>
      <c r="NXS33" s="374"/>
      <c r="NXT33" s="374"/>
      <c r="NXU33" s="374"/>
      <c r="NXV33" s="374"/>
      <c r="NXW33" s="68"/>
      <c r="NXX33" s="68"/>
      <c r="NXY33" s="68"/>
      <c r="NXZ33" s="68"/>
      <c r="NYA33" s="68"/>
      <c r="NYB33" s="112"/>
      <c r="NYC33" s="112"/>
      <c r="NYD33" s="112"/>
      <c r="NZA33" s="5"/>
      <c r="NZB33" s="5"/>
      <c r="NZC33" s="5"/>
      <c r="NZD33" s="5"/>
      <c r="NZE33" s="5"/>
      <c r="NZF33" s="5"/>
      <c r="NZG33" s="5"/>
      <c r="NZH33" s="5"/>
      <c r="NZI33" s="5"/>
      <c r="NZJ33" s="5"/>
      <c r="NZK33" s="5"/>
      <c r="NZL33" s="5"/>
      <c r="NZM33" s="5"/>
      <c r="NZN33" s="5"/>
      <c r="NZO33" s="5"/>
      <c r="NZP33" s="5"/>
      <c r="NZQ33" s="5"/>
      <c r="NZR33" s="5"/>
      <c r="NZS33" s="5"/>
      <c r="NZT33" s="5"/>
      <c r="NZU33" s="5"/>
      <c r="NZV33" s="5"/>
      <c r="NZW33" s="5"/>
      <c r="NZX33" s="5"/>
      <c r="NZY33" s="374"/>
      <c r="NZZ33" s="374"/>
      <c r="OAA33" s="374"/>
      <c r="OAB33" s="374"/>
      <c r="OAC33" s="374"/>
      <c r="OAD33" s="374"/>
      <c r="OAE33" s="68"/>
      <c r="OAF33" s="68"/>
      <c r="OAG33" s="68"/>
      <c r="OAH33" s="68"/>
      <c r="OAI33" s="68"/>
      <c r="OAJ33" s="112"/>
      <c r="OAK33" s="112"/>
      <c r="OAL33" s="112"/>
      <c r="OBI33" s="5"/>
      <c r="OBJ33" s="5"/>
      <c r="OBK33" s="5"/>
      <c r="OBL33" s="5"/>
      <c r="OBM33" s="5"/>
      <c r="OBN33" s="5"/>
      <c r="OBO33" s="5"/>
      <c r="OBP33" s="5"/>
      <c r="OBQ33" s="5"/>
      <c r="OBR33" s="5"/>
      <c r="OBS33" s="5"/>
      <c r="OBT33" s="5"/>
      <c r="OBU33" s="5"/>
      <c r="OBV33" s="5"/>
      <c r="OBW33" s="5"/>
      <c r="OBX33" s="5"/>
      <c r="OBY33" s="5"/>
      <c r="OBZ33" s="5"/>
      <c r="OCA33" s="5"/>
      <c r="OCB33" s="5"/>
      <c r="OCC33" s="5"/>
      <c r="OCD33" s="5"/>
      <c r="OCE33" s="5"/>
      <c r="OCF33" s="5"/>
      <c r="OCG33" s="374"/>
      <c r="OCH33" s="374"/>
      <c r="OCI33" s="374"/>
      <c r="OCJ33" s="374"/>
      <c r="OCK33" s="374"/>
      <c r="OCL33" s="374"/>
      <c r="OCM33" s="68"/>
      <c r="OCN33" s="68"/>
      <c r="OCO33" s="68"/>
      <c r="OCP33" s="68"/>
      <c r="OCQ33" s="68"/>
      <c r="OCR33" s="112"/>
      <c r="OCS33" s="112"/>
      <c r="OCT33" s="112"/>
      <c r="ODQ33" s="5"/>
      <c r="ODR33" s="5"/>
      <c r="ODS33" s="5"/>
      <c r="ODT33" s="5"/>
      <c r="ODU33" s="5"/>
      <c r="ODV33" s="5"/>
      <c r="ODW33" s="5"/>
      <c r="ODX33" s="5"/>
      <c r="ODY33" s="5"/>
      <c r="ODZ33" s="5"/>
      <c r="OEA33" s="5"/>
      <c r="OEB33" s="5"/>
      <c r="OEC33" s="5"/>
      <c r="OED33" s="5"/>
      <c r="OEE33" s="5"/>
      <c r="OEF33" s="5"/>
      <c r="OEG33" s="5"/>
      <c r="OEH33" s="5"/>
      <c r="OEI33" s="5"/>
      <c r="OEJ33" s="5"/>
      <c r="OEK33" s="5"/>
      <c r="OEL33" s="5"/>
      <c r="OEM33" s="5"/>
      <c r="OEN33" s="5"/>
      <c r="OEO33" s="374"/>
      <c r="OEP33" s="374"/>
      <c r="OEQ33" s="374"/>
      <c r="OER33" s="374"/>
      <c r="OES33" s="374"/>
      <c r="OET33" s="374"/>
      <c r="OEU33" s="68"/>
      <c r="OEV33" s="68"/>
      <c r="OEW33" s="68"/>
      <c r="OEX33" s="68"/>
      <c r="OEY33" s="68"/>
      <c r="OEZ33" s="112"/>
      <c r="OFA33" s="112"/>
      <c r="OFB33" s="112"/>
      <c r="OFY33" s="5"/>
      <c r="OFZ33" s="5"/>
      <c r="OGA33" s="5"/>
      <c r="OGB33" s="5"/>
      <c r="OGC33" s="5"/>
      <c r="OGD33" s="5"/>
      <c r="OGE33" s="5"/>
      <c r="OGF33" s="5"/>
      <c r="OGG33" s="5"/>
      <c r="OGH33" s="5"/>
      <c r="OGI33" s="5"/>
      <c r="OGJ33" s="5"/>
      <c r="OGK33" s="5"/>
      <c r="OGL33" s="5"/>
      <c r="OGM33" s="5"/>
      <c r="OGN33" s="5"/>
      <c r="OGO33" s="5"/>
      <c r="OGP33" s="5"/>
      <c r="OGQ33" s="5"/>
      <c r="OGR33" s="5"/>
      <c r="OGS33" s="5"/>
      <c r="OGT33" s="5"/>
      <c r="OGU33" s="5"/>
      <c r="OGV33" s="5"/>
      <c r="OGW33" s="374"/>
      <c r="OGX33" s="374"/>
      <c r="OGY33" s="374"/>
      <c r="OGZ33" s="374"/>
      <c r="OHA33" s="374"/>
      <c r="OHB33" s="374"/>
      <c r="OHC33" s="68"/>
      <c r="OHD33" s="68"/>
      <c r="OHE33" s="68"/>
      <c r="OHF33" s="68"/>
      <c r="OHG33" s="68"/>
      <c r="OHH33" s="112"/>
      <c r="OHI33" s="112"/>
      <c r="OHJ33" s="112"/>
      <c r="OIG33" s="5"/>
      <c r="OIH33" s="5"/>
      <c r="OII33" s="5"/>
      <c r="OIJ33" s="5"/>
      <c r="OIK33" s="5"/>
      <c r="OIL33" s="5"/>
      <c r="OIM33" s="5"/>
      <c r="OIN33" s="5"/>
      <c r="OIO33" s="5"/>
      <c r="OIP33" s="5"/>
      <c r="OIQ33" s="5"/>
      <c r="OIR33" s="5"/>
      <c r="OIS33" s="5"/>
      <c r="OIT33" s="5"/>
      <c r="OIU33" s="5"/>
      <c r="OIV33" s="5"/>
      <c r="OIW33" s="5"/>
      <c r="OIX33" s="5"/>
      <c r="OIY33" s="5"/>
      <c r="OIZ33" s="5"/>
      <c r="OJA33" s="5"/>
      <c r="OJB33" s="5"/>
      <c r="OJC33" s="5"/>
      <c r="OJD33" s="5"/>
      <c r="OJE33" s="374"/>
      <c r="OJF33" s="374"/>
      <c r="OJG33" s="374"/>
      <c r="OJH33" s="374"/>
      <c r="OJI33" s="374"/>
      <c r="OJJ33" s="374"/>
      <c r="OJK33" s="68"/>
      <c r="OJL33" s="68"/>
      <c r="OJM33" s="68"/>
      <c r="OJN33" s="68"/>
      <c r="OJO33" s="68"/>
      <c r="OJP33" s="112"/>
      <c r="OJQ33" s="112"/>
      <c r="OJR33" s="112"/>
      <c r="OKO33" s="5"/>
      <c r="OKP33" s="5"/>
      <c r="OKQ33" s="5"/>
      <c r="OKR33" s="5"/>
      <c r="OKS33" s="5"/>
      <c r="OKT33" s="5"/>
      <c r="OKU33" s="5"/>
      <c r="OKV33" s="5"/>
      <c r="OKW33" s="5"/>
      <c r="OKX33" s="5"/>
      <c r="OKY33" s="5"/>
      <c r="OKZ33" s="5"/>
      <c r="OLA33" s="5"/>
      <c r="OLB33" s="5"/>
      <c r="OLC33" s="5"/>
      <c r="OLD33" s="5"/>
      <c r="OLE33" s="5"/>
      <c r="OLF33" s="5"/>
      <c r="OLG33" s="5"/>
      <c r="OLH33" s="5"/>
      <c r="OLI33" s="5"/>
      <c r="OLJ33" s="5"/>
      <c r="OLK33" s="5"/>
      <c r="OLL33" s="5"/>
      <c r="OLM33" s="374"/>
      <c r="OLN33" s="374"/>
      <c r="OLO33" s="374"/>
      <c r="OLP33" s="374"/>
      <c r="OLQ33" s="374"/>
      <c r="OLR33" s="374"/>
      <c r="OLS33" s="68"/>
      <c r="OLT33" s="68"/>
      <c r="OLU33" s="68"/>
      <c r="OLV33" s="68"/>
      <c r="OLW33" s="68"/>
      <c r="OLX33" s="112"/>
      <c r="OLY33" s="112"/>
      <c r="OLZ33" s="112"/>
      <c r="OMW33" s="5"/>
      <c r="OMX33" s="5"/>
      <c r="OMY33" s="5"/>
      <c r="OMZ33" s="5"/>
      <c r="ONA33" s="5"/>
      <c r="ONB33" s="5"/>
      <c r="ONC33" s="5"/>
      <c r="OND33" s="5"/>
      <c r="ONE33" s="5"/>
      <c r="ONF33" s="5"/>
      <c r="ONG33" s="5"/>
      <c r="ONH33" s="5"/>
      <c r="ONI33" s="5"/>
      <c r="ONJ33" s="5"/>
      <c r="ONK33" s="5"/>
      <c r="ONL33" s="5"/>
      <c r="ONM33" s="5"/>
      <c r="ONN33" s="5"/>
      <c r="ONO33" s="5"/>
      <c r="ONP33" s="5"/>
      <c r="ONQ33" s="5"/>
      <c r="ONR33" s="5"/>
      <c r="ONS33" s="5"/>
      <c r="ONT33" s="5"/>
      <c r="ONU33" s="374"/>
      <c r="ONV33" s="374"/>
      <c r="ONW33" s="374"/>
      <c r="ONX33" s="374"/>
      <c r="ONY33" s="374"/>
      <c r="ONZ33" s="374"/>
      <c r="OOA33" s="68"/>
      <c r="OOB33" s="68"/>
      <c r="OOC33" s="68"/>
      <c r="OOD33" s="68"/>
      <c r="OOE33" s="68"/>
      <c r="OOF33" s="112"/>
      <c r="OOG33" s="112"/>
      <c r="OOH33" s="112"/>
      <c r="OPE33" s="5"/>
      <c r="OPF33" s="5"/>
      <c r="OPG33" s="5"/>
      <c r="OPH33" s="5"/>
      <c r="OPI33" s="5"/>
      <c r="OPJ33" s="5"/>
      <c r="OPK33" s="5"/>
      <c r="OPL33" s="5"/>
      <c r="OPM33" s="5"/>
      <c r="OPN33" s="5"/>
      <c r="OPO33" s="5"/>
      <c r="OPP33" s="5"/>
      <c r="OPQ33" s="5"/>
      <c r="OPR33" s="5"/>
      <c r="OPS33" s="5"/>
      <c r="OPT33" s="5"/>
      <c r="OPU33" s="5"/>
      <c r="OPV33" s="5"/>
      <c r="OPW33" s="5"/>
      <c r="OPX33" s="5"/>
      <c r="OPY33" s="5"/>
      <c r="OPZ33" s="5"/>
      <c r="OQA33" s="5"/>
      <c r="OQB33" s="5"/>
      <c r="OQC33" s="374"/>
      <c r="OQD33" s="374"/>
      <c r="OQE33" s="374"/>
      <c r="OQF33" s="374"/>
      <c r="OQG33" s="374"/>
      <c r="OQH33" s="374"/>
      <c r="OQI33" s="68"/>
      <c r="OQJ33" s="68"/>
      <c r="OQK33" s="68"/>
      <c r="OQL33" s="68"/>
      <c r="OQM33" s="68"/>
      <c r="OQN33" s="112"/>
      <c r="OQO33" s="112"/>
      <c r="OQP33" s="112"/>
      <c r="ORM33" s="5"/>
      <c r="ORN33" s="5"/>
      <c r="ORO33" s="5"/>
      <c r="ORP33" s="5"/>
      <c r="ORQ33" s="5"/>
      <c r="ORR33" s="5"/>
      <c r="ORS33" s="5"/>
      <c r="ORT33" s="5"/>
      <c r="ORU33" s="5"/>
      <c r="ORV33" s="5"/>
      <c r="ORW33" s="5"/>
      <c r="ORX33" s="5"/>
      <c r="ORY33" s="5"/>
      <c r="ORZ33" s="5"/>
      <c r="OSA33" s="5"/>
      <c r="OSB33" s="5"/>
      <c r="OSC33" s="5"/>
      <c r="OSD33" s="5"/>
      <c r="OSE33" s="5"/>
      <c r="OSF33" s="5"/>
      <c r="OSG33" s="5"/>
      <c r="OSH33" s="5"/>
      <c r="OSI33" s="5"/>
      <c r="OSJ33" s="5"/>
      <c r="OSK33" s="374"/>
      <c r="OSL33" s="374"/>
      <c r="OSM33" s="374"/>
      <c r="OSN33" s="374"/>
      <c r="OSO33" s="374"/>
      <c r="OSP33" s="374"/>
      <c r="OSQ33" s="68"/>
      <c r="OSR33" s="68"/>
      <c r="OSS33" s="68"/>
      <c r="OST33" s="68"/>
      <c r="OSU33" s="68"/>
      <c r="OSV33" s="112"/>
      <c r="OSW33" s="112"/>
      <c r="OSX33" s="112"/>
      <c r="OTU33" s="5"/>
      <c r="OTV33" s="5"/>
      <c r="OTW33" s="5"/>
      <c r="OTX33" s="5"/>
      <c r="OTY33" s="5"/>
      <c r="OTZ33" s="5"/>
      <c r="OUA33" s="5"/>
      <c r="OUB33" s="5"/>
      <c r="OUC33" s="5"/>
      <c r="OUD33" s="5"/>
      <c r="OUE33" s="5"/>
      <c r="OUF33" s="5"/>
      <c r="OUG33" s="5"/>
      <c r="OUH33" s="5"/>
      <c r="OUI33" s="5"/>
      <c r="OUJ33" s="5"/>
      <c r="OUK33" s="5"/>
      <c r="OUL33" s="5"/>
      <c r="OUM33" s="5"/>
      <c r="OUN33" s="5"/>
      <c r="OUO33" s="5"/>
      <c r="OUP33" s="5"/>
      <c r="OUQ33" s="5"/>
      <c r="OUR33" s="5"/>
      <c r="OUS33" s="374"/>
      <c r="OUT33" s="374"/>
      <c r="OUU33" s="374"/>
      <c r="OUV33" s="374"/>
      <c r="OUW33" s="374"/>
      <c r="OUX33" s="374"/>
      <c r="OUY33" s="68"/>
      <c r="OUZ33" s="68"/>
      <c r="OVA33" s="68"/>
      <c r="OVB33" s="68"/>
      <c r="OVC33" s="68"/>
      <c r="OVD33" s="112"/>
      <c r="OVE33" s="112"/>
      <c r="OVF33" s="112"/>
      <c r="OWC33" s="5"/>
      <c r="OWD33" s="5"/>
      <c r="OWE33" s="5"/>
      <c r="OWF33" s="5"/>
      <c r="OWG33" s="5"/>
      <c r="OWH33" s="5"/>
      <c r="OWI33" s="5"/>
      <c r="OWJ33" s="5"/>
      <c r="OWK33" s="5"/>
      <c r="OWL33" s="5"/>
      <c r="OWM33" s="5"/>
      <c r="OWN33" s="5"/>
      <c r="OWO33" s="5"/>
      <c r="OWP33" s="5"/>
      <c r="OWQ33" s="5"/>
      <c r="OWR33" s="5"/>
      <c r="OWS33" s="5"/>
      <c r="OWT33" s="5"/>
      <c r="OWU33" s="5"/>
      <c r="OWV33" s="5"/>
      <c r="OWW33" s="5"/>
      <c r="OWX33" s="5"/>
      <c r="OWY33" s="5"/>
      <c r="OWZ33" s="5"/>
      <c r="OXA33" s="374"/>
      <c r="OXB33" s="374"/>
      <c r="OXC33" s="374"/>
      <c r="OXD33" s="374"/>
      <c r="OXE33" s="374"/>
      <c r="OXF33" s="374"/>
      <c r="OXG33" s="68"/>
      <c r="OXH33" s="68"/>
      <c r="OXI33" s="68"/>
      <c r="OXJ33" s="68"/>
      <c r="OXK33" s="68"/>
      <c r="OXL33" s="112"/>
      <c r="OXM33" s="112"/>
      <c r="OXN33" s="112"/>
      <c r="OYK33" s="5"/>
      <c r="OYL33" s="5"/>
      <c r="OYM33" s="5"/>
      <c r="OYN33" s="5"/>
      <c r="OYO33" s="5"/>
      <c r="OYP33" s="5"/>
      <c r="OYQ33" s="5"/>
      <c r="OYR33" s="5"/>
      <c r="OYS33" s="5"/>
      <c r="OYT33" s="5"/>
      <c r="OYU33" s="5"/>
      <c r="OYV33" s="5"/>
      <c r="OYW33" s="5"/>
      <c r="OYX33" s="5"/>
      <c r="OYY33" s="5"/>
      <c r="OYZ33" s="5"/>
      <c r="OZA33" s="5"/>
      <c r="OZB33" s="5"/>
      <c r="OZC33" s="5"/>
      <c r="OZD33" s="5"/>
      <c r="OZE33" s="5"/>
      <c r="OZF33" s="5"/>
      <c r="OZG33" s="5"/>
      <c r="OZH33" s="5"/>
      <c r="OZI33" s="374"/>
      <c r="OZJ33" s="374"/>
      <c r="OZK33" s="374"/>
      <c r="OZL33" s="374"/>
      <c r="OZM33" s="374"/>
      <c r="OZN33" s="374"/>
      <c r="OZO33" s="68"/>
      <c r="OZP33" s="68"/>
      <c r="OZQ33" s="68"/>
      <c r="OZR33" s="68"/>
      <c r="OZS33" s="68"/>
      <c r="OZT33" s="112"/>
      <c r="OZU33" s="112"/>
      <c r="OZV33" s="112"/>
      <c r="PAS33" s="5"/>
      <c r="PAT33" s="5"/>
      <c r="PAU33" s="5"/>
      <c r="PAV33" s="5"/>
      <c r="PAW33" s="5"/>
      <c r="PAX33" s="5"/>
      <c r="PAY33" s="5"/>
      <c r="PAZ33" s="5"/>
      <c r="PBA33" s="5"/>
      <c r="PBB33" s="5"/>
      <c r="PBC33" s="5"/>
      <c r="PBD33" s="5"/>
      <c r="PBE33" s="5"/>
      <c r="PBF33" s="5"/>
      <c r="PBG33" s="5"/>
      <c r="PBH33" s="5"/>
      <c r="PBI33" s="5"/>
      <c r="PBJ33" s="5"/>
      <c r="PBK33" s="5"/>
      <c r="PBL33" s="5"/>
      <c r="PBM33" s="5"/>
      <c r="PBN33" s="5"/>
      <c r="PBO33" s="5"/>
      <c r="PBP33" s="5"/>
      <c r="PBQ33" s="374"/>
      <c r="PBR33" s="374"/>
      <c r="PBS33" s="374"/>
      <c r="PBT33" s="374"/>
      <c r="PBU33" s="374"/>
      <c r="PBV33" s="374"/>
      <c r="PBW33" s="68"/>
      <c r="PBX33" s="68"/>
      <c r="PBY33" s="68"/>
      <c r="PBZ33" s="68"/>
      <c r="PCA33" s="68"/>
      <c r="PCB33" s="112"/>
      <c r="PCC33" s="112"/>
      <c r="PCD33" s="112"/>
      <c r="PDA33" s="5"/>
      <c r="PDB33" s="5"/>
      <c r="PDC33" s="5"/>
      <c r="PDD33" s="5"/>
      <c r="PDE33" s="5"/>
      <c r="PDF33" s="5"/>
      <c r="PDG33" s="5"/>
      <c r="PDH33" s="5"/>
      <c r="PDI33" s="5"/>
      <c r="PDJ33" s="5"/>
      <c r="PDK33" s="5"/>
      <c r="PDL33" s="5"/>
      <c r="PDM33" s="5"/>
      <c r="PDN33" s="5"/>
      <c r="PDO33" s="5"/>
      <c r="PDP33" s="5"/>
      <c r="PDQ33" s="5"/>
      <c r="PDR33" s="5"/>
      <c r="PDS33" s="5"/>
      <c r="PDT33" s="5"/>
      <c r="PDU33" s="5"/>
      <c r="PDV33" s="5"/>
      <c r="PDW33" s="5"/>
      <c r="PDX33" s="5"/>
      <c r="PDY33" s="374"/>
      <c r="PDZ33" s="374"/>
      <c r="PEA33" s="374"/>
      <c r="PEB33" s="374"/>
      <c r="PEC33" s="374"/>
      <c r="PED33" s="374"/>
      <c r="PEE33" s="68"/>
      <c r="PEF33" s="68"/>
      <c r="PEG33" s="68"/>
      <c r="PEH33" s="68"/>
      <c r="PEI33" s="68"/>
      <c r="PEJ33" s="112"/>
      <c r="PEK33" s="112"/>
      <c r="PEL33" s="112"/>
      <c r="PFI33" s="5"/>
      <c r="PFJ33" s="5"/>
      <c r="PFK33" s="5"/>
      <c r="PFL33" s="5"/>
      <c r="PFM33" s="5"/>
      <c r="PFN33" s="5"/>
      <c r="PFO33" s="5"/>
      <c r="PFP33" s="5"/>
      <c r="PFQ33" s="5"/>
      <c r="PFR33" s="5"/>
      <c r="PFS33" s="5"/>
      <c r="PFT33" s="5"/>
      <c r="PFU33" s="5"/>
      <c r="PFV33" s="5"/>
      <c r="PFW33" s="5"/>
      <c r="PFX33" s="5"/>
      <c r="PFY33" s="5"/>
      <c r="PFZ33" s="5"/>
      <c r="PGA33" s="5"/>
      <c r="PGB33" s="5"/>
      <c r="PGC33" s="5"/>
      <c r="PGD33" s="5"/>
      <c r="PGE33" s="5"/>
      <c r="PGF33" s="5"/>
      <c r="PGG33" s="374"/>
      <c r="PGH33" s="374"/>
      <c r="PGI33" s="374"/>
      <c r="PGJ33" s="374"/>
      <c r="PGK33" s="374"/>
      <c r="PGL33" s="374"/>
      <c r="PGM33" s="68"/>
      <c r="PGN33" s="68"/>
      <c r="PGO33" s="68"/>
      <c r="PGP33" s="68"/>
      <c r="PGQ33" s="68"/>
      <c r="PGR33" s="112"/>
      <c r="PGS33" s="112"/>
      <c r="PGT33" s="112"/>
      <c r="PHQ33" s="5"/>
      <c r="PHR33" s="5"/>
      <c r="PHS33" s="5"/>
      <c r="PHT33" s="5"/>
      <c r="PHU33" s="5"/>
      <c r="PHV33" s="5"/>
      <c r="PHW33" s="5"/>
      <c r="PHX33" s="5"/>
      <c r="PHY33" s="5"/>
      <c r="PHZ33" s="5"/>
      <c r="PIA33" s="5"/>
      <c r="PIB33" s="5"/>
      <c r="PIC33" s="5"/>
      <c r="PID33" s="5"/>
      <c r="PIE33" s="5"/>
      <c r="PIF33" s="5"/>
      <c r="PIG33" s="5"/>
      <c r="PIH33" s="5"/>
      <c r="PII33" s="5"/>
      <c r="PIJ33" s="5"/>
      <c r="PIK33" s="5"/>
      <c r="PIL33" s="5"/>
      <c r="PIM33" s="5"/>
      <c r="PIN33" s="5"/>
      <c r="PIO33" s="374"/>
      <c r="PIP33" s="374"/>
      <c r="PIQ33" s="374"/>
      <c r="PIR33" s="374"/>
      <c r="PIS33" s="374"/>
      <c r="PIT33" s="374"/>
      <c r="PIU33" s="68"/>
      <c r="PIV33" s="68"/>
      <c r="PIW33" s="68"/>
      <c r="PIX33" s="68"/>
      <c r="PIY33" s="68"/>
      <c r="PIZ33" s="112"/>
      <c r="PJA33" s="112"/>
      <c r="PJB33" s="112"/>
      <c r="PJY33" s="5"/>
      <c r="PJZ33" s="5"/>
      <c r="PKA33" s="5"/>
      <c r="PKB33" s="5"/>
      <c r="PKC33" s="5"/>
      <c r="PKD33" s="5"/>
      <c r="PKE33" s="5"/>
      <c r="PKF33" s="5"/>
      <c r="PKG33" s="5"/>
      <c r="PKH33" s="5"/>
      <c r="PKI33" s="5"/>
      <c r="PKJ33" s="5"/>
      <c r="PKK33" s="5"/>
      <c r="PKL33" s="5"/>
      <c r="PKM33" s="5"/>
      <c r="PKN33" s="5"/>
      <c r="PKO33" s="5"/>
      <c r="PKP33" s="5"/>
      <c r="PKQ33" s="5"/>
      <c r="PKR33" s="5"/>
      <c r="PKS33" s="5"/>
      <c r="PKT33" s="5"/>
      <c r="PKU33" s="5"/>
      <c r="PKV33" s="5"/>
      <c r="PKW33" s="374"/>
      <c r="PKX33" s="374"/>
      <c r="PKY33" s="374"/>
      <c r="PKZ33" s="374"/>
      <c r="PLA33" s="374"/>
      <c r="PLB33" s="374"/>
      <c r="PLC33" s="68"/>
      <c r="PLD33" s="68"/>
      <c r="PLE33" s="68"/>
      <c r="PLF33" s="68"/>
      <c r="PLG33" s="68"/>
      <c r="PLH33" s="112"/>
      <c r="PLI33" s="112"/>
      <c r="PLJ33" s="112"/>
      <c r="PMG33" s="5"/>
      <c r="PMH33" s="5"/>
      <c r="PMI33" s="5"/>
      <c r="PMJ33" s="5"/>
      <c r="PMK33" s="5"/>
      <c r="PML33" s="5"/>
      <c r="PMM33" s="5"/>
      <c r="PMN33" s="5"/>
      <c r="PMO33" s="5"/>
      <c r="PMP33" s="5"/>
      <c r="PMQ33" s="5"/>
      <c r="PMR33" s="5"/>
      <c r="PMS33" s="5"/>
      <c r="PMT33" s="5"/>
      <c r="PMU33" s="5"/>
      <c r="PMV33" s="5"/>
      <c r="PMW33" s="5"/>
      <c r="PMX33" s="5"/>
      <c r="PMY33" s="5"/>
      <c r="PMZ33" s="5"/>
      <c r="PNA33" s="5"/>
      <c r="PNB33" s="5"/>
      <c r="PNC33" s="5"/>
      <c r="PND33" s="5"/>
      <c r="PNE33" s="374"/>
      <c r="PNF33" s="374"/>
      <c r="PNG33" s="374"/>
      <c r="PNH33" s="374"/>
      <c r="PNI33" s="374"/>
      <c r="PNJ33" s="374"/>
      <c r="PNK33" s="68"/>
      <c r="PNL33" s="68"/>
      <c r="PNM33" s="68"/>
      <c r="PNN33" s="68"/>
      <c r="PNO33" s="68"/>
      <c r="PNP33" s="112"/>
      <c r="PNQ33" s="112"/>
      <c r="PNR33" s="112"/>
      <c r="POO33" s="5"/>
      <c r="POP33" s="5"/>
      <c r="POQ33" s="5"/>
      <c r="POR33" s="5"/>
      <c r="POS33" s="5"/>
      <c r="POT33" s="5"/>
      <c r="POU33" s="5"/>
      <c r="POV33" s="5"/>
      <c r="POW33" s="5"/>
      <c r="POX33" s="5"/>
      <c r="POY33" s="5"/>
      <c r="POZ33" s="5"/>
      <c r="PPA33" s="5"/>
      <c r="PPB33" s="5"/>
      <c r="PPC33" s="5"/>
      <c r="PPD33" s="5"/>
      <c r="PPE33" s="5"/>
      <c r="PPF33" s="5"/>
      <c r="PPG33" s="5"/>
      <c r="PPH33" s="5"/>
      <c r="PPI33" s="5"/>
      <c r="PPJ33" s="5"/>
      <c r="PPK33" s="5"/>
      <c r="PPL33" s="5"/>
      <c r="PPM33" s="374"/>
      <c r="PPN33" s="374"/>
      <c r="PPO33" s="374"/>
      <c r="PPP33" s="374"/>
      <c r="PPQ33" s="374"/>
      <c r="PPR33" s="374"/>
      <c r="PPS33" s="68"/>
      <c r="PPT33" s="68"/>
      <c r="PPU33" s="68"/>
      <c r="PPV33" s="68"/>
      <c r="PPW33" s="68"/>
      <c r="PPX33" s="112"/>
      <c r="PPY33" s="112"/>
      <c r="PPZ33" s="112"/>
      <c r="PQW33" s="5"/>
      <c r="PQX33" s="5"/>
      <c r="PQY33" s="5"/>
      <c r="PQZ33" s="5"/>
      <c r="PRA33" s="5"/>
      <c r="PRB33" s="5"/>
      <c r="PRC33" s="5"/>
      <c r="PRD33" s="5"/>
      <c r="PRE33" s="5"/>
      <c r="PRF33" s="5"/>
      <c r="PRG33" s="5"/>
      <c r="PRH33" s="5"/>
      <c r="PRI33" s="5"/>
      <c r="PRJ33" s="5"/>
      <c r="PRK33" s="5"/>
      <c r="PRL33" s="5"/>
      <c r="PRM33" s="5"/>
      <c r="PRN33" s="5"/>
      <c r="PRO33" s="5"/>
      <c r="PRP33" s="5"/>
      <c r="PRQ33" s="5"/>
      <c r="PRR33" s="5"/>
      <c r="PRS33" s="5"/>
      <c r="PRT33" s="5"/>
      <c r="PRU33" s="374"/>
      <c r="PRV33" s="374"/>
      <c r="PRW33" s="374"/>
      <c r="PRX33" s="374"/>
      <c r="PRY33" s="374"/>
      <c r="PRZ33" s="374"/>
      <c r="PSA33" s="68"/>
      <c r="PSB33" s="68"/>
      <c r="PSC33" s="68"/>
      <c r="PSD33" s="68"/>
      <c r="PSE33" s="68"/>
      <c r="PSF33" s="112"/>
      <c r="PSG33" s="112"/>
      <c r="PSH33" s="112"/>
      <c r="PTE33" s="5"/>
      <c r="PTF33" s="5"/>
      <c r="PTG33" s="5"/>
      <c r="PTH33" s="5"/>
      <c r="PTI33" s="5"/>
      <c r="PTJ33" s="5"/>
      <c r="PTK33" s="5"/>
      <c r="PTL33" s="5"/>
      <c r="PTM33" s="5"/>
      <c r="PTN33" s="5"/>
      <c r="PTO33" s="5"/>
      <c r="PTP33" s="5"/>
      <c r="PTQ33" s="5"/>
      <c r="PTR33" s="5"/>
      <c r="PTS33" s="5"/>
      <c r="PTT33" s="5"/>
      <c r="PTU33" s="5"/>
      <c r="PTV33" s="5"/>
      <c r="PTW33" s="5"/>
      <c r="PTX33" s="5"/>
      <c r="PTY33" s="5"/>
      <c r="PTZ33" s="5"/>
      <c r="PUA33" s="5"/>
      <c r="PUB33" s="5"/>
      <c r="PUC33" s="374"/>
      <c r="PUD33" s="374"/>
      <c r="PUE33" s="374"/>
      <c r="PUF33" s="374"/>
      <c r="PUG33" s="374"/>
      <c r="PUH33" s="374"/>
      <c r="PUI33" s="68"/>
      <c r="PUJ33" s="68"/>
      <c r="PUK33" s="68"/>
      <c r="PUL33" s="68"/>
      <c r="PUM33" s="68"/>
      <c r="PUN33" s="112"/>
      <c r="PUO33" s="112"/>
      <c r="PUP33" s="112"/>
      <c r="PVM33" s="5"/>
      <c r="PVN33" s="5"/>
      <c r="PVO33" s="5"/>
      <c r="PVP33" s="5"/>
      <c r="PVQ33" s="5"/>
      <c r="PVR33" s="5"/>
      <c r="PVS33" s="5"/>
      <c r="PVT33" s="5"/>
      <c r="PVU33" s="5"/>
      <c r="PVV33" s="5"/>
      <c r="PVW33" s="5"/>
      <c r="PVX33" s="5"/>
      <c r="PVY33" s="5"/>
      <c r="PVZ33" s="5"/>
      <c r="PWA33" s="5"/>
      <c r="PWB33" s="5"/>
      <c r="PWC33" s="5"/>
      <c r="PWD33" s="5"/>
      <c r="PWE33" s="5"/>
      <c r="PWF33" s="5"/>
      <c r="PWG33" s="5"/>
      <c r="PWH33" s="5"/>
      <c r="PWI33" s="5"/>
      <c r="PWJ33" s="5"/>
      <c r="PWK33" s="374"/>
      <c r="PWL33" s="374"/>
      <c r="PWM33" s="374"/>
      <c r="PWN33" s="374"/>
      <c r="PWO33" s="374"/>
      <c r="PWP33" s="374"/>
      <c r="PWQ33" s="68"/>
      <c r="PWR33" s="68"/>
      <c r="PWS33" s="68"/>
      <c r="PWT33" s="68"/>
      <c r="PWU33" s="68"/>
      <c r="PWV33" s="112"/>
      <c r="PWW33" s="112"/>
      <c r="PWX33" s="112"/>
      <c r="PXU33" s="5"/>
      <c r="PXV33" s="5"/>
      <c r="PXW33" s="5"/>
      <c r="PXX33" s="5"/>
      <c r="PXY33" s="5"/>
      <c r="PXZ33" s="5"/>
      <c r="PYA33" s="5"/>
      <c r="PYB33" s="5"/>
      <c r="PYC33" s="5"/>
      <c r="PYD33" s="5"/>
      <c r="PYE33" s="5"/>
      <c r="PYF33" s="5"/>
      <c r="PYG33" s="5"/>
      <c r="PYH33" s="5"/>
      <c r="PYI33" s="5"/>
      <c r="PYJ33" s="5"/>
      <c r="PYK33" s="5"/>
      <c r="PYL33" s="5"/>
      <c r="PYM33" s="5"/>
      <c r="PYN33" s="5"/>
      <c r="PYO33" s="5"/>
      <c r="PYP33" s="5"/>
      <c r="PYQ33" s="5"/>
      <c r="PYR33" s="5"/>
      <c r="PYS33" s="374"/>
      <c r="PYT33" s="374"/>
      <c r="PYU33" s="374"/>
      <c r="PYV33" s="374"/>
      <c r="PYW33" s="374"/>
      <c r="PYX33" s="374"/>
      <c r="PYY33" s="68"/>
      <c r="PYZ33" s="68"/>
      <c r="PZA33" s="68"/>
      <c r="PZB33" s="68"/>
      <c r="PZC33" s="68"/>
      <c r="PZD33" s="112"/>
      <c r="PZE33" s="112"/>
      <c r="PZF33" s="112"/>
      <c r="QAC33" s="5"/>
      <c r="QAD33" s="5"/>
      <c r="QAE33" s="5"/>
      <c r="QAF33" s="5"/>
      <c r="QAG33" s="5"/>
      <c r="QAH33" s="5"/>
      <c r="QAI33" s="5"/>
      <c r="QAJ33" s="5"/>
      <c r="QAK33" s="5"/>
      <c r="QAL33" s="5"/>
      <c r="QAM33" s="5"/>
      <c r="QAN33" s="5"/>
      <c r="QAO33" s="5"/>
      <c r="QAP33" s="5"/>
      <c r="QAQ33" s="5"/>
      <c r="QAR33" s="5"/>
      <c r="QAS33" s="5"/>
      <c r="QAT33" s="5"/>
      <c r="QAU33" s="5"/>
      <c r="QAV33" s="5"/>
      <c r="QAW33" s="5"/>
      <c r="QAX33" s="5"/>
      <c r="QAY33" s="5"/>
      <c r="QAZ33" s="5"/>
      <c r="QBA33" s="374"/>
      <c r="QBB33" s="374"/>
      <c r="QBC33" s="374"/>
      <c r="QBD33" s="374"/>
      <c r="QBE33" s="374"/>
      <c r="QBF33" s="374"/>
      <c r="QBG33" s="68"/>
      <c r="QBH33" s="68"/>
      <c r="QBI33" s="68"/>
      <c r="QBJ33" s="68"/>
      <c r="QBK33" s="68"/>
      <c r="QBL33" s="112"/>
      <c r="QBM33" s="112"/>
      <c r="QBN33" s="112"/>
      <c r="QCK33" s="5"/>
      <c r="QCL33" s="5"/>
      <c r="QCM33" s="5"/>
      <c r="QCN33" s="5"/>
      <c r="QCO33" s="5"/>
      <c r="QCP33" s="5"/>
      <c r="QCQ33" s="5"/>
      <c r="QCR33" s="5"/>
      <c r="QCS33" s="5"/>
      <c r="QCT33" s="5"/>
      <c r="QCU33" s="5"/>
      <c r="QCV33" s="5"/>
      <c r="QCW33" s="5"/>
      <c r="QCX33" s="5"/>
      <c r="QCY33" s="5"/>
      <c r="QCZ33" s="5"/>
      <c r="QDA33" s="5"/>
      <c r="QDB33" s="5"/>
      <c r="QDC33" s="5"/>
      <c r="QDD33" s="5"/>
      <c r="QDE33" s="5"/>
      <c r="QDF33" s="5"/>
      <c r="QDG33" s="5"/>
      <c r="QDH33" s="5"/>
      <c r="QDI33" s="374"/>
      <c r="QDJ33" s="374"/>
      <c r="QDK33" s="374"/>
      <c r="QDL33" s="374"/>
      <c r="QDM33" s="374"/>
      <c r="QDN33" s="374"/>
      <c r="QDO33" s="68"/>
      <c r="QDP33" s="68"/>
      <c r="QDQ33" s="68"/>
      <c r="QDR33" s="68"/>
      <c r="QDS33" s="68"/>
      <c r="QDT33" s="112"/>
      <c r="QDU33" s="112"/>
      <c r="QDV33" s="112"/>
      <c r="QES33" s="5"/>
      <c r="QET33" s="5"/>
      <c r="QEU33" s="5"/>
      <c r="QEV33" s="5"/>
      <c r="QEW33" s="5"/>
      <c r="QEX33" s="5"/>
      <c r="QEY33" s="5"/>
      <c r="QEZ33" s="5"/>
      <c r="QFA33" s="5"/>
      <c r="QFB33" s="5"/>
      <c r="QFC33" s="5"/>
      <c r="QFD33" s="5"/>
      <c r="QFE33" s="5"/>
      <c r="QFF33" s="5"/>
      <c r="QFG33" s="5"/>
      <c r="QFH33" s="5"/>
      <c r="QFI33" s="5"/>
      <c r="QFJ33" s="5"/>
      <c r="QFK33" s="5"/>
      <c r="QFL33" s="5"/>
      <c r="QFM33" s="5"/>
      <c r="QFN33" s="5"/>
      <c r="QFO33" s="5"/>
      <c r="QFP33" s="5"/>
      <c r="QFQ33" s="374"/>
      <c r="QFR33" s="374"/>
      <c r="QFS33" s="374"/>
      <c r="QFT33" s="374"/>
      <c r="QFU33" s="374"/>
      <c r="QFV33" s="374"/>
      <c r="QFW33" s="68"/>
      <c r="QFX33" s="68"/>
      <c r="QFY33" s="68"/>
      <c r="QFZ33" s="68"/>
      <c r="QGA33" s="68"/>
      <c r="QGB33" s="112"/>
      <c r="QGC33" s="112"/>
      <c r="QGD33" s="112"/>
      <c r="QHA33" s="5"/>
      <c r="QHB33" s="5"/>
      <c r="QHC33" s="5"/>
      <c r="QHD33" s="5"/>
      <c r="QHE33" s="5"/>
      <c r="QHF33" s="5"/>
      <c r="QHG33" s="5"/>
      <c r="QHH33" s="5"/>
      <c r="QHI33" s="5"/>
      <c r="QHJ33" s="5"/>
      <c r="QHK33" s="5"/>
      <c r="QHL33" s="5"/>
      <c r="QHM33" s="5"/>
      <c r="QHN33" s="5"/>
      <c r="QHO33" s="5"/>
      <c r="QHP33" s="5"/>
      <c r="QHQ33" s="5"/>
      <c r="QHR33" s="5"/>
      <c r="QHS33" s="5"/>
      <c r="QHT33" s="5"/>
      <c r="QHU33" s="5"/>
      <c r="QHV33" s="5"/>
      <c r="QHW33" s="5"/>
      <c r="QHX33" s="5"/>
      <c r="QHY33" s="374"/>
      <c r="QHZ33" s="374"/>
      <c r="QIA33" s="374"/>
      <c r="QIB33" s="374"/>
      <c r="QIC33" s="374"/>
      <c r="QID33" s="374"/>
      <c r="QIE33" s="68"/>
      <c r="QIF33" s="68"/>
      <c r="QIG33" s="68"/>
      <c r="QIH33" s="68"/>
      <c r="QII33" s="68"/>
      <c r="QIJ33" s="112"/>
      <c r="QIK33" s="112"/>
      <c r="QIL33" s="112"/>
      <c r="QJI33" s="5"/>
      <c r="QJJ33" s="5"/>
      <c r="QJK33" s="5"/>
      <c r="QJL33" s="5"/>
      <c r="QJM33" s="5"/>
      <c r="QJN33" s="5"/>
      <c r="QJO33" s="5"/>
      <c r="QJP33" s="5"/>
      <c r="QJQ33" s="5"/>
      <c r="QJR33" s="5"/>
      <c r="QJS33" s="5"/>
      <c r="QJT33" s="5"/>
      <c r="QJU33" s="5"/>
      <c r="QJV33" s="5"/>
      <c r="QJW33" s="5"/>
      <c r="QJX33" s="5"/>
      <c r="QJY33" s="5"/>
      <c r="QJZ33" s="5"/>
      <c r="QKA33" s="5"/>
      <c r="QKB33" s="5"/>
      <c r="QKC33" s="5"/>
      <c r="QKD33" s="5"/>
      <c r="QKE33" s="5"/>
      <c r="QKF33" s="5"/>
      <c r="QKG33" s="374"/>
      <c r="QKH33" s="374"/>
      <c r="QKI33" s="374"/>
      <c r="QKJ33" s="374"/>
      <c r="QKK33" s="374"/>
      <c r="QKL33" s="374"/>
      <c r="QKM33" s="68"/>
      <c r="QKN33" s="68"/>
      <c r="QKO33" s="68"/>
      <c r="QKP33" s="68"/>
      <c r="QKQ33" s="68"/>
      <c r="QKR33" s="112"/>
      <c r="QKS33" s="112"/>
      <c r="QKT33" s="112"/>
      <c r="QLQ33" s="5"/>
      <c r="QLR33" s="5"/>
      <c r="QLS33" s="5"/>
      <c r="QLT33" s="5"/>
      <c r="QLU33" s="5"/>
      <c r="QLV33" s="5"/>
      <c r="QLW33" s="5"/>
      <c r="QLX33" s="5"/>
      <c r="QLY33" s="5"/>
      <c r="QLZ33" s="5"/>
      <c r="QMA33" s="5"/>
      <c r="QMB33" s="5"/>
      <c r="QMC33" s="5"/>
      <c r="QMD33" s="5"/>
      <c r="QME33" s="5"/>
      <c r="QMF33" s="5"/>
      <c r="QMG33" s="5"/>
      <c r="QMH33" s="5"/>
      <c r="QMI33" s="5"/>
      <c r="QMJ33" s="5"/>
      <c r="QMK33" s="5"/>
      <c r="QML33" s="5"/>
      <c r="QMM33" s="5"/>
      <c r="QMN33" s="5"/>
      <c r="QMO33" s="374"/>
      <c r="QMP33" s="374"/>
      <c r="QMQ33" s="374"/>
      <c r="QMR33" s="374"/>
      <c r="QMS33" s="374"/>
      <c r="QMT33" s="374"/>
      <c r="QMU33" s="68"/>
      <c r="QMV33" s="68"/>
      <c r="QMW33" s="68"/>
      <c r="QMX33" s="68"/>
      <c r="QMY33" s="68"/>
      <c r="QMZ33" s="112"/>
      <c r="QNA33" s="112"/>
      <c r="QNB33" s="112"/>
      <c r="QNY33" s="5"/>
      <c r="QNZ33" s="5"/>
      <c r="QOA33" s="5"/>
      <c r="QOB33" s="5"/>
      <c r="QOC33" s="5"/>
      <c r="QOD33" s="5"/>
      <c r="QOE33" s="5"/>
      <c r="QOF33" s="5"/>
      <c r="QOG33" s="5"/>
      <c r="QOH33" s="5"/>
      <c r="QOI33" s="5"/>
      <c r="QOJ33" s="5"/>
      <c r="QOK33" s="5"/>
      <c r="QOL33" s="5"/>
      <c r="QOM33" s="5"/>
      <c r="QON33" s="5"/>
      <c r="QOO33" s="5"/>
      <c r="QOP33" s="5"/>
      <c r="QOQ33" s="5"/>
      <c r="QOR33" s="5"/>
      <c r="QOS33" s="5"/>
      <c r="QOT33" s="5"/>
      <c r="QOU33" s="5"/>
      <c r="QOV33" s="5"/>
      <c r="QOW33" s="374"/>
      <c r="QOX33" s="374"/>
      <c r="QOY33" s="374"/>
      <c r="QOZ33" s="374"/>
      <c r="QPA33" s="374"/>
      <c r="QPB33" s="374"/>
      <c r="QPC33" s="68"/>
      <c r="QPD33" s="68"/>
      <c r="QPE33" s="68"/>
      <c r="QPF33" s="68"/>
      <c r="QPG33" s="68"/>
      <c r="QPH33" s="112"/>
      <c r="QPI33" s="112"/>
      <c r="QPJ33" s="112"/>
      <c r="QQG33" s="5"/>
      <c r="QQH33" s="5"/>
      <c r="QQI33" s="5"/>
      <c r="QQJ33" s="5"/>
      <c r="QQK33" s="5"/>
      <c r="QQL33" s="5"/>
      <c r="QQM33" s="5"/>
      <c r="QQN33" s="5"/>
      <c r="QQO33" s="5"/>
      <c r="QQP33" s="5"/>
      <c r="QQQ33" s="5"/>
      <c r="QQR33" s="5"/>
      <c r="QQS33" s="5"/>
      <c r="QQT33" s="5"/>
      <c r="QQU33" s="5"/>
      <c r="QQV33" s="5"/>
      <c r="QQW33" s="5"/>
      <c r="QQX33" s="5"/>
      <c r="QQY33" s="5"/>
      <c r="QQZ33" s="5"/>
      <c r="QRA33" s="5"/>
      <c r="QRB33" s="5"/>
      <c r="QRC33" s="5"/>
      <c r="QRD33" s="5"/>
      <c r="QRE33" s="374"/>
      <c r="QRF33" s="374"/>
      <c r="QRG33" s="374"/>
      <c r="QRH33" s="374"/>
      <c r="QRI33" s="374"/>
      <c r="QRJ33" s="374"/>
      <c r="QRK33" s="68"/>
      <c r="QRL33" s="68"/>
      <c r="QRM33" s="68"/>
      <c r="QRN33" s="68"/>
      <c r="QRO33" s="68"/>
      <c r="QRP33" s="112"/>
      <c r="QRQ33" s="112"/>
      <c r="QRR33" s="112"/>
      <c r="QSO33" s="5"/>
      <c r="QSP33" s="5"/>
      <c r="QSQ33" s="5"/>
      <c r="QSR33" s="5"/>
      <c r="QSS33" s="5"/>
      <c r="QST33" s="5"/>
      <c r="QSU33" s="5"/>
      <c r="QSV33" s="5"/>
      <c r="QSW33" s="5"/>
      <c r="QSX33" s="5"/>
      <c r="QSY33" s="5"/>
      <c r="QSZ33" s="5"/>
      <c r="QTA33" s="5"/>
      <c r="QTB33" s="5"/>
      <c r="QTC33" s="5"/>
      <c r="QTD33" s="5"/>
      <c r="QTE33" s="5"/>
      <c r="QTF33" s="5"/>
      <c r="QTG33" s="5"/>
      <c r="QTH33" s="5"/>
      <c r="QTI33" s="5"/>
      <c r="QTJ33" s="5"/>
      <c r="QTK33" s="5"/>
      <c r="QTL33" s="5"/>
      <c r="QTM33" s="374"/>
      <c r="QTN33" s="374"/>
      <c r="QTO33" s="374"/>
      <c r="QTP33" s="374"/>
      <c r="QTQ33" s="374"/>
      <c r="QTR33" s="374"/>
      <c r="QTS33" s="68"/>
      <c r="QTT33" s="68"/>
      <c r="QTU33" s="68"/>
      <c r="QTV33" s="68"/>
      <c r="QTW33" s="68"/>
      <c r="QTX33" s="112"/>
      <c r="QTY33" s="112"/>
      <c r="QTZ33" s="112"/>
      <c r="QUW33" s="5"/>
      <c r="QUX33" s="5"/>
      <c r="QUY33" s="5"/>
      <c r="QUZ33" s="5"/>
      <c r="QVA33" s="5"/>
      <c r="QVB33" s="5"/>
      <c r="QVC33" s="5"/>
      <c r="QVD33" s="5"/>
      <c r="QVE33" s="5"/>
      <c r="QVF33" s="5"/>
      <c r="QVG33" s="5"/>
      <c r="QVH33" s="5"/>
      <c r="QVI33" s="5"/>
      <c r="QVJ33" s="5"/>
      <c r="QVK33" s="5"/>
      <c r="QVL33" s="5"/>
      <c r="QVM33" s="5"/>
      <c r="QVN33" s="5"/>
      <c r="QVO33" s="5"/>
      <c r="QVP33" s="5"/>
      <c r="QVQ33" s="5"/>
      <c r="QVR33" s="5"/>
      <c r="QVS33" s="5"/>
      <c r="QVT33" s="5"/>
      <c r="QVU33" s="374"/>
      <c r="QVV33" s="374"/>
      <c r="QVW33" s="374"/>
      <c r="QVX33" s="374"/>
      <c r="QVY33" s="374"/>
      <c r="QVZ33" s="374"/>
      <c r="QWA33" s="68"/>
      <c r="QWB33" s="68"/>
      <c r="QWC33" s="68"/>
      <c r="QWD33" s="68"/>
      <c r="QWE33" s="68"/>
      <c r="QWF33" s="112"/>
      <c r="QWG33" s="112"/>
      <c r="QWH33" s="112"/>
      <c r="QXE33" s="5"/>
      <c r="QXF33" s="5"/>
      <c r="QXG33" s="5"/>
      <c r="QXH33" s="5"/>
      <c r="QXI33" s="5"/>
      <c r="QXJ33" s="5"/>
      <c r="QXK33" s="5"/>
      <c r="QXL33" s="5"/>
      <c r="QXM33" s="5"/>
      <c r="QXN33" s="5"/>
      <c r="QXO33" s="5"/>
      <c r="QXP33" s="5"/>
      <c r="QXQ33" s="5"/>
      <c r="QXR33" s="5"/>
      <c r="QXS33" s="5"/>
      <c r="QXT33" s="5"/>
      <c r="QXU33" s="5"/>
      <c r="QXV33" s="5"/>
      <c r="QXW33" s="5"/>
      <c r="QXX33" s="5"/>
      <c r="QXY33" s="5"/>
      <c r="QXZ33" s="5"/>
      <c r="QYA33" s="5"/>
      <c r="QYB33" s="5"/>
      <c r="QYC33" s="374"/>
      <c r="QYD33" s="374"/>
      <c r="QYE33" s="374"/>
      <c r="QYF33" s="374"/>
      <c r="QYG33" s="374"/>
      <c r="QYH33" s="374"/>
      <c r="QYI33" s="68"/>
      <c r="QYJ33" s="68"/>
      <c r="QYK33" s="68"/>
      <c r="QYL33" s="68"/>
      <c r="QYM33" s="68"/>
      <c r="QYN33" s="112"/>
      <c r="QYO33" s="112"/>
      <c r="QYP33" s="112"/>
      <c r="QZM33" s="5"/>
      <c r="QZN33" s="5"/>
      <c r="QZO33" s="5"/>
      <c r="QZP33" s="5"/>
      <c r="QZQ33" s="5"/>
      <c r="QZR33" s="5"/>
      <c r="QZS33" s="5"/>
      <c r="QZT33" s="5"/>
      <c r="QZU33" s="5"/>
      <c r="QZV33" s="5"/>
      <c r="QZW33" s="5"/>
      <c r="QZX33" s="5"/>
      <c r="QZY33" s="5"/>
      <c r="QZZ33" s="5"/>
      <c r="RAA33" s="5"/>
      <c r="RAB33" s="5"/>
      <c r="RAC33" s="5"/>
      <c r="RAD33" s="5"/>
      <c r="RAE33" s="5"/>
      <c r="RAF33" s="5"/>
      <c r="RAG33" s="5"/>
      <c r="RAH33" s="5"/>
      <c r="RAI33" s="5"/>
      <c r="RAJ33" s="5"/>
      <c r="RAK33" s="374"/>
      <c r="RAL33" s="374"/>
      <c r="RAM33" s="374"/>
      <c r="RAN33" s="374"/>
      <c r="RAO33" s="374"/>
      <c r="RAP33" s="374"/>
      <c r="RAQ33" s="68"/>
      <c r="RAR33" s="68"/>
      <c r="RAS33" s="68"/>
      <c r="RAT33" s="68"/>
      <c r="RAU33" s="68"/>
      <c r="RAV33" s="112"/>
      <c r="RAW33" s="112"/>
      <c r="RAX33" s="112"/>
      <c r="RBU33" s="5"/>
      <c r="RBV33" s="5"/>
      <c r="RBW33" s="5"/>
      <c r="RBX33" s="5"/>
      <c r="RBY33" s="5"/>
      <c r="RBZ33" s="5"/>
      <c r="RCA33" s="5"/>
      <c r="RCB33" s="5"/>
      <c r="RCC33" s="5"/>
      <c r="RCD33" s="5"/>
      <c r="RCE33" s="5"/>
      <c r="RCF33" s="5"/>
      <c r="RCG33" s="5"/>
      <c r="RCH33" s="5"/>
      <c r="RCI33" s="5"/>
      <c r="RCJ33" s="5"/>
      <c r="RCK33" s="5"/>
      <c r="RCL33" s="5"/>
      <c r="RCM33" s="5"/>
      <c r="RCN33" s="5"/>
      <c r="RCO33" s="5"/>
      <c r="RCP33" s="5"/>
      <c r="RCQ33" s="5"/>
      <c r="RCR33" s="5"/>
      <c r="RCS33" s="374"/>
      <c r="RCT33" s="374"/>
      <c r="RCU33" s="374"/>
      <c r="RCV33" s="374"/>
      <c r="RCW33" s="374"/>
      <c r="RCX33" s="374"/>
      <c r="RCY33" s="68"/>
      <c r="RCZ33" s="68"/>
      <c r="RDA33" s="68"/>
      <c r="RDB33" s="68"/>
      <c r="RDC33" s="68"/>
      <c r="RDD33" s="112"/>
      <c r="RDE33" s="112"/>
      <c r="RDF33" s="112"/>
      <c r="REC33" s="5"/>
      <c r="RED33" s="5"/>
      <c r="REE33" s="5"/>
      <c r="REF33" s="5"/>
      <c r="REG33" s="5"/>
      <c r="REH33" s="5"/>
      <c r="REI33" s="5"/>
      <c r="REJ33" s="5"/>
      <c r="REK33" s="5"/>
      <c r="REL33" s="5"/>
      <c r="REM33" s="5"/>
      <c r="REN33" s="5"/>
      <c r="REO33" s="5"/>
      <c r="REP33" s="5"/>
      <c r="REQ33" s="5"/>
      <c r="RER33" s="5"/>
      <c r="RES33" s="5"/>
      <c r="RET33" s="5"/>
      <c r="REU33" s="5"/>
      <c r="REV33" s="5"/>
      <c r="REW33" s="5"/>
      <c r="REX33" s="5"/>
      <c r="REY33" s="5"/>
      <c r="REZ33" s="5"/>
      <c r="RFA33" s="374"/>
      <c r="RFB33" s="374"/>
      <c r="RFC33" s="374"/>
      <c r="RFD33" s="374"/>
      <c r="RFE33" s="374"/>
      <c r="RFF33" s="374"/>
      <c r="RFG33" s="68"/>
      <c r="RFH33" s="68"/>
      <c r="RFI33" s="68"/>
      <c r="RFJ33" s="68"/>
      <c r="RFK33" s="68"/>
      <c r="RFL33" s="112"/>
      <c r="RFM33" s="112"/>
      <c r="RFN33" s="112"/>
      <c r="RGK33" s="5"/>
      <c r="RGL33" s="5"/>
      <c r="RGM33" s="5"/>
      <c r="RGN33" s="5"/>
      <c r="RGO33" s="5"/>
      <c r="RGP33" s="5"/>
      <c r="RGQ33" s="5"/>
      <c r="RGR33" s="5"/>
      <c r="RGS33" s="5"/>
      <c r="RGT33" s="5"/>
      <c r="RGU33" s="5"/>
      <c r="RGV33" s="5"/>
      <c r="RGW33" s="5"/>
      <c r="RGX33" s="5"/>
      <c r="RGY33" s="5"/>
      <c r="RGZ33" s="5"/>
      <c r="RHA33" s="5"/>
      <c r="RHB33" s="5"/>
      <c r="RHC33" s="5"/>
      <c r="RHD33" s="5"/>
      <c r="RHE33" s="5"/>
      <c r="RHF33" s="5"/>
      <c r="RHG33" s="5"/>
      <c r="RHH33" s="5"/>
      <c r="RHI33" s="374"/>
      <c r="RHJ33" s="374"/>
      <c r="RHK33" s="374"/>
      <c r="RHL33" s="374"/>
      <c r="RHM33" s="374"/>
      <c r="RHN33" s="374"/>
      <c r="RHO33" s="68"/>
      <c r="RHP33" s="68"/>
      <c r="RHQ33" s="68"/>
      <c r="RHR33" s="68"/>
      <c r="RHS33" s="68"/>
      <c r="RHT33" s="112"/>
      <c r="RHU33" s="112"/>
      <c r="RHV33" s="112"/>
      <c r="RIS33" s="5"/>
      <c r="RIT33" s="5"/>
      <c r="RIU33" s="5"/>
      <c r="RIV33" s="5"/>
      <c r="RIW33" s="5"/>
      <c r="RIX33" s="5"/>
      <c r="RIY33" s="5"/>
      <c r="RIZ33" s="5"/>
      <c r="RJA33" s="5"/>
      <c r="RJB33" s="5"/>
      <c r="RJC33" s="5"/>
      <c r="RJD33" s="5"/>
      <c r="RJE33" s="5"/>
      <c r="RJF33" s="5"/>
      <c r="RJG33" s="5"/>
      <c r="RJH33" s="5"/>
      <c r="RJI33" s="5"/>
      <c r="RJJ33" s="5"/>
      <c r="RJK33" s="5"/>
      <c r="RJL33" s="5"/>
      <c r="RJM33" s="5"/>
      <c r="RJN33" s="5"/>
      <c r="RJO33" s="5"/>
      <c r="RJP33" s="5"/>
      <c r="RJQ33" s="374"/>
      <c r="RJR33" s="374"/>
      <c r="RJS33" s="374"/>
      <c r="RJT33" s="374"/>
      <c r="RJU33" s="374"/>
      <c r="RJV33" s="374"/>
      <c r="RJW33" s="68"/>
      <c r="RJX33" s="68"/>
      <c r="RJY33" s="68"/>
      <c r="RJZ33" s="68"/>
      <c r="RKA33" s="68"/>
      <c r="RKB33" s="112"/>
      <c r="RKC33" s="112"/>
      <c r="RKD33" s="112"/>
      <c r="RLA33" s="5"/>
      <c r="RLB33" s="5"/>
      <c r="RLC33" s="5"/>
      <c r="RLD33" s="5"/>
      <c r="RLE33" s="5"/>
      <c r="RLF33" s="5"/>
      <c r="RLG33" s="5"/>
      <c r="RLH33" s="5"/>
      <c r="RLI33" s="5"/>
      <c r="RLJ33" s="5"/>
      <c r="RLK33" s="5"/>
      <c r="RLL33" s="5"/>
      <c r="RLM33" s="5"/>
      <c r="RLN33" s="5"/>
      <c r="RLO33" s="5"/>
      <c r="RLP33" s="5"/>
      <c r="RLQ33" s="5"/>
      <c r="RLR33" s="5"/>
      <c r="RLS33" s="5"/>
      <c r="RLT33" s="5"/>
      <c r="RLU33" s="5"/>
      <c r="RLV33" s="5"/>
      <c r="RLW33" s="5"/>
      <c r="RLX33" s="5"/>
      <c r="RLY33" s="374"/>
      <c r="RLZ33" s="374"/>
      <c r="RMA33" s="374"/>
      <c r="RMB33" s="374"/>
      <c r="RMC33" s="374"/>
      <c r="RMD33" s="374"/>
      <c r="RME33" s="68"/>
      <c r="RMF33" s="68"/>
      <c r="RMG33" s="68"/>
      <c r="RMH33" s="68"/>
      <c r="RMI33" s="68"/>
      <c r="RMJ33" s="112"/>
      <c r="RMK33" s="112"/>
      <c r="RML33" s="112"/>
      <c r="RNI33" s="5"/>
      <c r="RNJ33" s="5"/>
      <c r="RNK33" s="5"/>
      <c r="RNL33" s="5"/>
      <c r="RNM33" s="5"/>
      <c r="RNN33" s="5"/>
      <c r="RNO33" s="5"/>
      <c r="RNP33" s="5"/>
      <c r="RNQ33" s="5"/>
      <c r="RNR33" s="5"/>
      <c r="RNS33" s="5"/>
      <c r="RNT33" s="5"/>
      <c r="RNU33" s="5"/>
      <c r="RNV33" s="5"/>
      <c r="RNW33" s="5"/>
      <c r="RNX33" s="5"/>
      <c r="RNY33" s="5"/>
      <c r="RNZ33" s="5"/>
      <c r="ROA33" s="5"/>
      <c r="ROB33" s="5"/>
      <c r="ROC33" s="5"/>
      <c r="ROD33" s="5"/>
      <c r="ROE33" s="5"/>
      <c r="ROF33" s="5"/>
      <c r="ROG33" s="374"/>
      <c r="ROH33" s="374"/>
      <c r="ROI33" s="374"/>
      <c r="ROJ33" s="374"/>
      <c r="ROK33" s="374"/>
      <c r="ROL33" s="374"/>
      <c r="ROM33" s="68"/>
      <c r="RON33" s="68"/>
      <c r="ROO33" s="68"/>
      <c r="ROP33" s="68"/>
      <c r="ROQ33" s="68"/>
      <c r="ROR33" s="112"/>
      <c r="ROS33" s="112"/>
      <c r="ROT33" s="112"/>
      <c r="RPQ33" s="5"/>
      <c r="RPR33" s="5"/>
      <c r="RPS33" s="5"/>
      <c r="RPT33" s="5"/>
      <c r="RPU33" s="5"/>
      <c r="RPV33" s="5"/>
      <c r="RPW33" s="5"/>
      <c r="RPX33" s="5"/>
      <c r="RPY33" s="5"/>
      <c r="RPZ33" s="5"/>
      <c r="RQA33" s="5"/>
      <c r="RQB33" s="5"/>
      <c r="RQC33" s="5"/>
      <c r="RQD33" s="5"/>
      <c r="RQE33" s="5"/>
      <c r="RQF33" s="5"/>
      <c r="RQG33" s="5"/>
      <c r="RQH33" s="5"/>
      <c r="RQI33" s="5"/>
      <c r="RQJ33" s="5"/>
      <c r="RQK33" s="5"/>
      <c r="RQL33" s="5"/>
      <c r="RQM33" s="5"/>
      <c r="RQN33" s="5"/>
      <c r="RQO33" s="374"/>
      <c r="RQP33" s="374"/>
      <c r="RQQ33" s="374"/>
      <c r="RQR33" s="374"/>
      <c r="RQS33" s="374"/>
      <c r="RQT33" s="374"/>
      <c r="RQU33" s="68"/>
      <c r="RQV33" s="68"/>
      <c r="RQW33" s="68"/>
      <c r="RQX33" s="68"/>
      <c r="RQY33" s="68"/>
      <c r="RQZ33" s="112"/>
      <c r="RRA33" s="112"/>
      <c r="RRB33" s="112"/>
      <c r="RRY33" s="5"/>
      <c r="RRZ33" s="5"/>
      <c r="RSA33" s="5"/>
      <c r="RSB33" s="5"/>
      <c r="RSC33" s="5"/>
      <c r="RSD33" s="5"/>
      <c r="RSE33" s="5"/>
      <c r="RSF33" s="5"/>
      <c r="RSG33" s="5"/>
      <c r="RSH33" s="5"/>
      <c r="RSI33" s="5"/>
      <c r="RSJ33" s="5"/>
      <c r="RSK33" s="5"/>
      <c r="RSL33" s="5"/>
      <c r="RSM33" s="5"/>
      <c r="RSN33" s="5"/>
      <c r="RSO33" s="5"/>
      <c r="RSP33" s="5"/>
      <c r="RSQ33" s="5"/>
      <c r="RSR33" s="5"/>
      <c r="RSS33" s="5"/>
      <c r="RST33" s="5"/>
      <c r="RSU33" s="5"/>
      <c r="RSV33" s="5"/>
      <c r="RSW33" s="374"/>
      <c r="RSX33" s="374"/>
      <c r="RSY33" s="374"/>
      <c r="RSZ33" s="374"/>
      <c r="RTA33" s="374"/>
      <c r="RTB33" s="374"/>
      <c r="RTC33" s="68"/>
      <c r="RTD33" s="68"/>
      <c r="RTE33" s="68"/>
      <c r="RTF33" s="68"/>
      <c r="RTG33" s="68"/>
      <c r="RTH33" s="112"/>
      <c r="RTI33" s="112"/>
      <c r="RTJ33" s="112"/>
      <c r="RUG33" s="5"/>
      <c r="RUH33" s="5"/>
      <c r="RUI33" s="5"/>
      <c r="RUJ33" s="5"/>
      <c r="RUK33" s="5"/>
      <c r="RUL33" s="5"/>
      <c r="RUM33" s="5"/>
      <c r="RUN33" s="5"/>
      <c r="RUO33" s="5"/>
      <c r="RUP33" s="5"/>
      <c r="RUQ33" s="5"/>
      <c r="RUR33" s="5"/>
      <c r="RUS33" s="5"/>
      <c r="RUT33" s="5"/>
      <c r="RUU33" s="5"/>
      <c r="RUV33" s="5"/>
      <c r="RUW33" s="5"/>
      <c r="RUX33" s="5"/>
      <c r="RUY33" s="5"/>
      <c r="RUZ33" s="5"/>
      <c r="RVA33" s="5"/>
      <c r="RVB33" s="5"/>
      <c r="RVC33" s="5"/>
      <c r="RVD33" s="5"/>
      <c r="RVE33" s="374"/>
      <c r="RVF33" s="374"/>
      <c r="RVG33" s="374"/>
      <c r="RVH33" s="374"/>
      <c r="RVI33" s="374"/>
      <c r="RVJ33" s="374"/>
      <c r="RVK33" s="68"/>
      <c r="RVL33" s="68"/>
      <c r="RVM33" s="68"/>
      <c r="RVN33" s="68"/>
      <c r="RVO33" s="68"/>
      <c r="RVP33" s="112"/>
      <c r="RVQ33" s="112"/>
      <c r="RVR33" s="112"/>
      <c r="RWO33" s="5"/>
      <c r="RWP33" s="5"/>
      <c r="RWQ33" s="5"/>
      <c r="RWR33" s="5"/>
      <c r="RWS33" s="5"/>
      <c r="RWT33" s="5"/>
      <c r="RWU33" s="5"/>
      <c r="RWV33" s="5"/>
      <c r="RWW33" s="5"/>
      <c r="RWX33" s="5"/>
      <c r="RWY33" s="5"/>
      <c r="RWZ33" s="5"/>
      <c r="RXA33" s="5"/>
      <c r="RXB33" s="5"/>
      <c r="RXC33" s="5"/>
      <c r="RXD33" s="5"/>
      <c r="RXE33" s="5"/>
      <c r="RXF33" s="5"/>
      <c r="RXG33" s="5"/>
      <c r="RXH33" s="5"/>
      <c r="RXI33" s="5"/>
      <c r="RXJ33" s="5"/>
      <c r="RXK33" s="5"/>
      <c r="RXL33" s="5"/>
      <c r="RXM33" s="374"/>
      <c r="RXN33" s="374"/>
      <c r="RXO33" s="374"/>
      <c r="RXP33" s="374"/>
      <c r="RXQ33" s="374"/>
      <c r="RXR33" s="374"/>
      <c r="RXS33" s="68"/>
      <c r="RXT33" s="68"/>
      <c r="RXU33" s="68"/>
      <c r="RXV33" s="68"/>
      <c r="RXW33" s="68"/>
      <c r="RXX33" s="112"/>
      <c r="RXY33" s="112"/>
      <c r="RXZ33" s="112"/>
      <c r="RYW33" s="5"/>
      <c r="RYX33" s="5"/>
      <c r="RYY33" s="5"/>
      <c r="RYZ33" s="5"/>
      <c r="RZA33" s="5"/>
      <c r="RZB33" s="5"/>
      <c r="RZC33" s="5"/>
      <c r="RZD33" s="5"/>
      <c r="RZE33" s="5"/>
      <c r="RZF33" s="5"/>
      <c r="RZG33" s="5"/>
      <c r="RZH33" s="5"/>
      <c r="RZI33" s="5"/>
      <c r="RZJ33" s="5"/>
      <c r="RZK33" s="5"/>
      <c r="RZL33" s="5"/>
      <c r="RZM33" s="5"/>
      <c r="RZN33" s="5"/>
      <c r="RZO33" s="5"/>
      <c r="RZP33" s="5"/>
      <c r="RZQ33" s="5"/>
      <c r="RZR33" s="5"/>
      <c r="RZS33" s="5"/>
      <c r="RZT33" s="5"/>
      <c r="RZU33" s="374"/>
      <c r="RZV33" s="374"/>
      <c r="RZW33" s="374"/>
      <c r="RZX33" s="374"/>
      <c r="RZY33" s="374"/>
      <c r="RZZ33" s="374"/>
      <c r="SAA33" s="68"/>
      <c r="SAB33" s="68"/>
      <c r="SAC33" s="68"/>
      <c r="SAD33" s="68"/>
      <c r="SAE33" s="68"/>
      <c r="SAF33" s="112"/>
      <c r="SAG33" s="112"/>
      <c r="SAH33" s="112"/>
      <c r="SBE33" s="5"/>
      <c r="SBF33" s="5"/>
      <c r="SBG33" s="5"/>
      <c r="SBH33" s="5"/>
      <c r="SBI33" s="5"/>
      <c r="SBJ33" s="5"/>
      <c r="SBK33" s="5"/>
      <c r="SBL33" s="5"/>
      <c r="SBM33" s="5"/>
      <c r="SBN33" s="5"/>
      <c r="SBO33" s="5"/>
      <c r="SBP33" s="5"/>
      <c r="SBQ33" s="5"/>
      <c r="SBR33" s="5"/>
      <c r="SBS33" s="5"/>
      <c r="SBT33" s="5"/>
      <c r="SBU33" s="5"/>
      <c r="SBV33" s="5"/>
      <c r="SBW33" s="5"/>
      <c r="SBX33" s="5"/>
      <c r="SBY33" s="5"/>
      <c r="SBZ33" s="5"/>
      <c r="SCA33" s="5"/>
      <c r="SCB33" s="5"/>
      <c r="SCC33" s="374"/>
      <c r="SCD33" s="374"/>
      <c r="SCE33" s="374"/>
      <c r="SCF33" s="374"/>
      <c r="SCG33" s="374"/>
      <c r="SCH33" s="374"/>
      <c r="SCI33" s="68"/>
      <c r="SCJ33" s="68"/>
      <c r="SCK33" s="68"/>
      <c r="SCL33" s="68"/>
      <c r="SCM33" s="68"/>
      <c r="SCN33" s="112"/>
      <c r="SCO33" s="112"/>
      <c r="SCP33" s="112"/>
      <c r="SDM33" s="5"/>
      <c r="SDN33" s="5"/>
      <c r="SDO33" s="5"/>
      <c r="SDP33" s="5"/>
      <c r="SDQ33" s="5"/>
      <c r="SDR33" s="5"/>
      <c r="SDS33" s="5"/>
      <c r="SDT33" s="5"/>
      <c r="SDU33" s="5"/>
      <c r="SDV33" s="5"/>
      <c r="SDW33" s="5"/>
      <c r="SDX33" s="5"/>
      <c r="SDY33" s="5"/>
      <c r="SDZ33" s="5"/>
      <c r="SEA33" s="5"/>
      <c r="SEB33" s="5"/>
      <c r="SEC33" s="5"/>
      <c r="SED33" s="5"/>
      <c r="SEE33" s="5"/>
      <c r="SEF33" s="5"/>
      <c r="SEG33" s="5"/>
      <c r="SEH33" s="5"/>
      <c r="SEI33" s="5"/>
      <c r="SEJ33" s="5"/>
      <c r="SEK33" s="374"/>
      <c r="SEL33" s="374"/>
      <c r="SEM33" s="374"/>
      <c r="SEN33" s="374"/>
      <c r="SEO33" s="374"/>
      <c r="SEP33" s="374"/>
      <c r="SEQ33" s="68"/>
      <c r="SER33" s="68"/>
      <c r="SES33" s="68"/>
      <c r="SET33" s="68"/>
      <c r="SEU33" s="68"/>
      <c r="SEV33" s="112"/>
      <c r="SEW33" s="112"/>
      <c r="SEX33" s="112"/>
      <c r="SFU33" s="5"/>
      <c r="SFV33" s="5"/>
      <c r="SFW33" s="5"/>
      <c r="SFX33" s="5"/>
      <c r="SFY33" s="5"/>
      <c r="SFZ33" s="5"/>
      <c r="SGA33" s="5"/>
      <c r="SGB33" s="5"/>
      <c r="SGC33" s="5"/>
      <c r="SGD33" s="5"/>
      <c r="SGE33" s="5"/>
      <c r="SGF33" s="5"/>
      <c r="SGG33" s="5"/>
      <c r="SGH33" s="5"/>
      <c r="SGI33" s="5"/>
      <c r="SGJ33" s="5"/>
      <c r="SGK33" s="5"/>
      <c r="SGL33" s="5"/>
      <c r="SGM33" s="5"/>
      <c r="SGN33" s="5"/>
      <c r="SGO33" s="5"/>
      <c r="SGP33" s="5"/>
      <c r="SGQ33" s="5"/>
      <c r="SGR33" s="5"/>
      <c r="SGS33" s="374"/>
      <c r="SGT33" s="374"/>
      <c r="SGU33" s="374"/>
      <c r="SGV33" s="374"/>
      <c r="SGW33" s="374"/>
      <c r="SGX33" s="374"/>
      <c r="SGY33" s="68"/>
      <c r="SGZ33" s="68"/>
      <c r="SHA33" s="68"/>
      <c r="SHB33" s="68"/>
      <c r="SHC33" s="68"/>
      <c r="SHD33" s="112"/>
      <c r="SHE33" s="112"/>
      <c r="SHF33" s="112"/>
      <c r="SIC33" s="5"/>
      <c r="SID33" s="5"/>
      <c r="SIE33" s="5"/>
      <c r="SIF33" s="5"/>
      <c r="SIG33" s="5"/>
      <c r="SIH33" s="5"/>
      <c r="SII33" s="5"/>
      <c r="SIJ33" s="5"/>
      <c r="SIK33" s="5"/>
      <c r="SIL33" s="5"/>
      <c r="SIM33" s="5"/>
      <c r="SIN33" s="5"/>
      <c r="SIO33" s="5"/>
      <c r="SIP33" s="5"/>
      <c r="SIQ33" s="5"/>
      <c r="SIR33" s="5"/>
      <c r="SIS33" s="5"/>
      <c r="SIT33" s="5"/>
      <c r="SIU33" s="5"/>
      <c r="SIV33" s="5"/>
      <c r="SIW33" s="5"/>
      <c r="SIX33" s="5"/>
      <c r="SIY33" s="5"/>
      <c r="SIZ33" s="5"/>
      <c r="SJA33" s="374"/>
      <c r="SJB33" s="374"/>
      <c r="SJC33" s="374"/>
      <c r="SJD33" s="374"/>
      <c r="SJE33" s="374"/>
      <c r="SJF33" s="374"/>
      <c r="SJG33" s="68"/>
      <c r="SJH33" s="68"/>
      <c r="SJI33" s="68"/>
      <c r="SJJ33" s="68"/>
      <c r="SJK33" s="68"/>
      <c r="SJL33" s="112"/>
      <c r="SJM33" s="112"/>
      <c r="SJN33" s="112"/>
      <c r="SKK33" s="5"/>
      <c r="SKL33" s="5"/>
      <c r="SKM33" s="5"/>
      <c r="SKN33" s="5"/>
      <c r="SKO33" s="5"/>
      <c r="SKP33" s="5"/>
      <c r="SKQ33" s="5"/>
      <c r="SKR33" s="5"/>
      <c r="SKS33" s="5"/>
      <c r="SKT33" s="5"/>
      <c r="SKU33" s="5"/>
      <c r="SKV33" s="5"/>
      <c r="SKW33" s="5"/>
      <c r="SKX33" s="5"/>
      <c r="SKY33" s="5"/>
      <c r="SKZ33" s="5"/>
      <c r="SLA33" s="5"/>
      <c r="SLB33" s="5"/>
      <c r="SLC33" s="5"/>
      <c r="SLD33" s="5"/>
      <c r="SLE33" s="5"/>
      <c r="SLF33" s="5"/>
      <c r="SLG33" s="5"/>
      <c r="SLH33" s="5"/>
      <c r="SLI33" s="374"/>
      <c r="SLJ33" s="374"/>
      <c r="SLK33" s="374"/>
      <c r="SLL33" s="374"/>
      <c r="SLM33" s="374"/>
      <c r="SLN33" s="374"/>
      <c r="SLO33" s="68"/>
      <c r="SLP33" s="68"/>
      <c r="SLQ33" s="68"/>
      <c r="SLR33" s="68"/>
      <c r="SLS33" s="68"/>
      <c r="SLT33" s="112"/>
      <c r="SLU33" s="112"/>
      <c r="SLV33" s="112"/>
      <c r="SMS33" s="5"/>
      <c r="SMT33" s="5"/>
      <c r="SMU33" s="5"/>
      <c r="SMV33" s="5"/>
      <c r="SMW33" s="5"/>
      <c r="SMX33" s="5"/>
      <c r="SMY33" s="5"/>
      <c r="SMZ33" s="5"/>
      <c r="SNA33" s="5"/>
      <c r="SNB33" s="5"/>
      <c r="SNC33" s="5"/>
      <c r="SND33" s="5"/>
      <c r="SNE33" s="5"/>
      <c r="SNF33" s="5"/>
      <c r="SNG33" s="5"/>
      <c r="SNH33" s="5"/>
      <c r="SNI33" s="5"/>
      <c r="SNJ33" s="5"/>
      <c r="SNK33" s="5"/>
      <c r="SNL33" s="5"/>
      <c r="SNM33" s="5"/>
      <c r="SNN33" s="5"/>
      <c r="SNO33" s="5"/>
      <c r="SNP33" s="5"/>
      <c r="SNQ33" s="374"/>
      <c r="SNR33" s="374"/>
      <c r="SNS33" s="374"/>
      <c r="SNT33" s="374"/>
      <c r="SNU33" s="374"/>
      <c r="SNV33" s="374"/>
      <c r="SNW33" s="68"/>
      <c r="SNX33" s="68"/>
      <c r="SNY33" s="68"/>
      <c r="SNZ33" s="68"/>
      <c r="SOA33" s="68"/>
      <c r="SOB33" s="112"/>
      <c r="SOC33" s="112"/>
      <c r="SOD33" s="112"/>
      <c r="SPA33" s="5"/>
      <c r="SPB33" s="5"/>
      <c r="SPC33" s="5"/>
      <c r="SPD33" s="5"/>
      <c r="SPE33" s="5"/>
      <c r="SPF33" s="5"/>
      <c r="SPG33" s="5"/>
      <c r="SPH33" s="5"/>
      <c r="SPI33" s="5"/>
      <c r="SPJ33" s="5"/>
      <c r="SPK33" s="5"/>
      <c r="SPL33" s="5"/>
      <c r="SPM33" s="5"/>
      <c r="SPN33" s="5"/>
      <c r="SPO33" s="5"/>
      <c r="SPP33" s="5"/>
      <c r="SPQ33" s="5"/>
      <c r="SPR33" s="5"/>
      <c r="SPS33" s="5"/>
      <c r="SPT33" s="5"/>
      <c r="SPU33" s="5"/>
      <c r="SPV33" s="5"/>
      <c r="SPW33" s="5"/>
      <c r="SPX33" s="5"/>
      <c r="SPY33" s="374"/>
      <c r="SPZ33" s="374"/>
      <c r="SQA33" s="374"/>
      <c r="SQB33" s="374"/>
      <c r="SQC33" s="374"/>
      <c r="SQD33" s="374"/>
      <c r="SQE33" s="68"/>
      <c r="SQF33" s="68"/>
      <c r="SQG33" s="68"/>
      <c r="SQH33" s="68"/>
      <c r="SQI33" s="68"/>
      <c r="SQJ33" s="112"/>
      <c r="SQK33" s="112"/>
      <c r="SQL33" s="112"/>
      <c r="SRI33" s="5"/>
      <c r="SRJ33" s="5"/>
      <c r="SRK33" s="5"/>
      <c r="SRL33" s="5"/>
      <c r="SRM33" s="5"/>
      <c r="SRN33" s="5"/>
      <c r="SRO33" s="5"/>
      <c r="SRP33" s="5"/>
      <c r="SRQ33" s="5"/>
      <c r="SRR33" s="5"/>
      <c r="SRS33" s="5"/>
      <c r="SRT33" s="5"/>
      <c r="SRU33" s="5"/>
      <c r="SRV33" s="5"/>
      <c r="SRW33" s="5"/>
      <c r="SRX33" s="5"/>
      <c r="SRY33" s="5"/>
      <c r="SRZ33" s="5"/>
      <c r="SSA33" s="5"/>
      <c r="SSB33" s="5"/>
      <c r="SSC33" s="5"/>
      <c r="SSD33" s="5"/>
      <c r="SSE33" s="5"/>
      <c r="SSF33" s="5"/>
      <c r="SSG33" s="374"/>
      <c r="SSH33" s="374"/>
      <c r="SSI33" s="374"/>
      <c r="SSJ33" s="374"/>
      <c r="SSK33" s="374"/>
      <c r="SSL33" s="374"/>
      <c r="SSM33" s="68"/>
      <c r="SSN33" s="68"/>
      <c r="SSO33" s="68"/>
      <c r="SSP33" s="68"/>
      <c r="SSQ33" s="68"/>
      <c r="SSR33" s="112"/>
      <c r="SSS33" s="112"/>
      <c r="SST33" s="112"/>
      <c r="STQ33" s="5"/>
      <c r="STR33" s="5"/>
      <c r="STS33" s="5"/>
      <c r="STT33" s="5"/>
      <c r="STU33" s="5"/>
      <c r="STV33" s="5"/>
      <c r="STW33" s="5"/>
      <c r="STX33" s="5"/>
      <c r="STY33" s="5"/>
      <c r="STZ33" s="5"/>
      <c r="SUA33" s="5"/>
      <c r="SUB33" s="5"/>
      <c r="SUC33" s="5"/>
      <c r="SUD33" s="5"/>
      <c r="SUE33" s="5"/>
      <c r="SUF33" s="5"/>
      <c r="SUG33" s="5"/>
      <c r="SUH33" s="5"/>
      <c r="SUI33" s="5"/>
      <c r="SUJ33" s="5"/>
      <c r="SUK33" s="5"/>
      <c r="SUL33" s="5"/>
      <c r="SUM33" s="5"/>
      <c r="SUN33" s="5"/>
      <c r="SUO33" s="374"/>
      <c r="SUP33" s="374"/>
      <c r="SUQ33" s="374"/>
      <c r="SUR33" s="374"/>
      <c r="SUS33" s="374"/>
      <c r="SUT33" s="374"/>
      <c r="SUU33" s="68"/>
      <c r="SUV33" s="68"/>
      <c r="SUW33" s="68"/>
      <c r="SUX33" s="68"/>
      <c r="SUY33" s="68"/>
      <c r="SUZ33" s="112"/>
      <c r="SVA33" s="112"/>
      <c r="SVB33" s="112"/>
      <c r="SVY33" s="5"/>
      <c r="SVZ33" s="5"/>
      <c r="SWA33" s="5"/>
      <c r="SWB33" s="5"/>
      <c r="SWC33" s="5"/>
      <c r="SWD33" s="5"/>
      <c r="SWE33" s="5"/>
      <c r="SWF33" s="5"/>
      <c r="SWG33" s="5"/>
      <c r="SWH33" s="5"/>
      <c r="SWI33" s="5"/>
      <c r="SWJ33" s="5"/>
      <c r="SWK33" s="5"/>
      <c r="SWL33" s="5"/>
      <c r="SWM33" s="5"/>
      <c r="SWN33" s="5"/>
      <c r="SWO33" s="5"/>
      <c r="SWP33" s="5"/>
      <c r="SWQ33" s="5"/>
      <c r="SWR33" s="5"/>
      <c r="SWS33" s="5"/>
      <c r="SWT33" s="5"/>
      <c r="SWU33" s="5"/>
      <c r="SWV33" s="5"/>
      <c r="SWW33" s="374"/>
      <c r="SWX33" s="374"/>
      <c r="SWY33" s="374"/>
      <c r="SWZ33" s="374"/>
      <c r="SXA33" s="374"/>
      <c r="SXB33" s="374"/>
      <c r="SXC33" s="68"/>
      <c r="SXD33" s="68"/>
      <c r="SXE33" s="68"/>
      <c r="SXF33" s="68"/>
      <c r="SXG33" s="68"/>
      <c r="SXH33" s="112"/>
      <c r="SXI33" s="112"/>
      <c r="SXJ33" s="112"/>
      <c r="SYG33" s="5"/>
      <c r="SYH33" s="5"/>
      <c r="SYI33" s="5"/>
      <c r="SYJ33" s="5"/>
      <c r="SYK33" s="5"/>
      <c r="SYL33" s="5"/>
      <c r="SYM33" s="5"/>
      <c r="SYN33" s="5"/>
      <c r="SYO33" s="5"/>
      <c r="SYP33" s="5"/>
      <c r="SYQ33" s="5"/>
      <c r="SYR33" s="5"/>
      <c r="SYS33" s="5"/>
      <c r="SYT33" s="5"/>
      <c r="SYU33" s="5"/>
      <c r="SYV33" s="5"/>
      <c r="SYW33" s="5"/>
      <c r="SYX33" s="5"/>
      <c r="SYY33" s="5"/>
      <c r="SYZ33" s="5"/>
      <c r="SZA33" s="5"/>
      <c r="SZB33" s="5"/>
      <c r="SZC33" s="5"/>
      <c r="SZD33" s="5"/>
      <c r="SZE33" s="374"/>
      <c r="SZF33" s="374"/>
      <c r="SZG33" s="374"/>
      <c r="SZH33" s="374"/>
      <c r="SZI33" s="374"/>
      <c r="SZJ33" s="374"/>
      <c r="SZK33" s="68"/>
      <c r="SZL33" s="68"/>
      <c r="SZM33" s="68"/>
      <c r="SZN33" s="68"/>
      <c r="SZO33" s="68"/>
      <c r="SZP33" s="112"/>
      <c r="SZQ33" s="112"/>
      <c r="SZR33" s="112"/>
      <c r="TAO33" s="5"/>
      <c r="TAP33" s="5"/>
      <c r="TAQ33" s="5"/>
      <c r="TAR33" s="5"/>
      <c r="TAS33" s="5"/>
      <c r="TAT33" s="5"/>
      <c r="TAU33" s="5"/>
      <c r="TAV33" s="5"/>
      <c r="TAW33" s="5"/>
      <c r="TAX33" s="5"/>
      <c r="TAY33" s="5"/>
      <c r="TAZ33" s="5"/>
      <c r="TBA33" s="5"/>
      <c r="TBB33" s="5"/>
      <c r="TBC33" s="5"/>
      <c r="TBD33" s="5"/>
      <c r="TBE33" s="5"/>
      <c r="TBF33" s="5"/>
      <c r="TBG33" s="5"/>
      <c r="TBH33" s="5"/>
      <c r="TBI33" s="5"/>
      <c r="TBJ33" s="5"/>
      <c r="TBK33" s="5"/>
      <c r="TBL33" s="5"/>
      <c r="TBM33" s="374"/>
      <c r="TBN33" s="374"/>
      <c r="TBO33" s="374"/>
      <c r="TBP33" s="374"/>
      <c r="TBQ33" s="374"/>
      <c r="TBR33" s="374"/>
      <c r="TBS33" s="68"/>
      <c r="TBT33" s="68"/>
      <c r="TBU33" s="68"/>
      <c r="TBV33" s="68"/>
      <c r="TBW33" s="68"/>
      <c r="TBX33" s="112"/>
      <c r="TBY33" s="112"/>
      <c r="TBZ33" s="112"/>
      <c r="TCW33" s="5"/>
      <c r="TCX33" s="5"/>
      <c r="TCY33" s="5"/>
      <c r="TCZ33" s="5"/>
      <c r="TDA33" s="5"/>
      <c r="TDB33" s="5"/>
      <c r="TDC33" s="5"/>
      <c r="TDD33" s="5"/>
      <c r="TDE33" s="5"/>
      <c r="TDF33" s="5"/>
      <c r="TDG33" s="5"/>
      <c r="TDH33" s="5"/>
      <c r="TDI33" s="5"/>
      <c r="TDJ33" s="5"/>
      <c r="TDK33" s="5"/>
      <c r="TDL33" s="5"/>
      <c r="TDM33" s="5"/>
      <c r="TDN33" s="5"/>
      <c r="TDO33" s="5"/>
      <c r="TDP33" s="5"/>
      <c r="TDQ33" s="5"/>
      <c r="TDR33" s="5"/>
      <c r="TDS33" s="5"/>
      <c r="TDT33" s="5"/>
      <c r="TDU33" s="374"/>
      <c r="TDV33" s="374"/>
      <c r="TDW33" s="374"/>
      <c r="TDX33" s="374"/>
      <c r="TDY33" s="374"/>
      <c r="TDZ33" s="374"/>
      <c r="TEA33" s="68"/>
      <c r="TEB33" s="68"/>
      <c r="TEC33" s="68"/>
      <c r="TED33" s="68"/>
      <c r="TEE33" s="68"/>
      <c r="TEF33" s="112"/>
      <c r="TEG33" s="112"/>
      <c r="TEH33" s="112"/>
      <c r="TFE33" s="5"/>
      <c r="TFF33" s="5"/>
      <c r="TFG33" s="5"/>
      <c r="TFH33" s="5"/>
      <c r="TFI33" s="5"/>
      <c r="TFJ33" s="5"/>
      <c r="TFK33" s="5"/>
      <c r="TFL33" s="5"/>
      <c r="TFM33" s="5"/>
      <c r="TFN33" s="5"/>
      <c r="TFO33" s="5"/>
      <c r="TFP33" s="5"/>
      <c r="TFQ33" s="5"/>
      <c r="TFR33" s="5"/>
      <c r="TFS33" s="5"/>
      <c r="TFT33" s="5"/>
      <c r="TFU33" s="5"/>
      <c r="TFV33" s="5"/>
      <c r="TFW33" s="5"/>
      <c r="TFX33" s="5"/>
      <c r="TFY33" s="5"/>
      <c r="TFZ33" s="5"/>
      <c r="TGA33" s="5"/>
      <c r="TGB33" s="5"/>
      <c r="TGC33" s="374"/>
      <c r="TGD33" s="374"/>
      <c r="TGE33" s="374"/>
      <c r="TGF33" s="374"/>
      <c r="TGG33" s="374"/>
      <c r="TGH33" s="374"/>
      <c r="TGI33" s="68"/>
      <c r="TGJ33" s="68"/>
      <c r="TGK33" s="68"/>
      <c r="TGL33" s="68"/>
      <c r="TGM33" s="68"/>
      <c r="TGN33" s="112"/>
      <c r="TGO33" s="112"/>
      <c r="TGP33" s="112"/>
      <c r="THM33" s="5"/>
      <c r="THN33" s="5"/>
      <c r="THO33" s="5"/>
      <c r="THP33" s="5"/>
      <c r="THQ33" s="5"/>
      <c r="THR33" s="5"/>
      <c r="THS33" s="5"/>
      <c r="THT33" s="5"/>
      <c r="THU33" s="5"/>
      <c r="THV33" s="5"/>
      <c r="THW33" s="5"/>
      <c r="THX33" s="5"/>
      <c r="THY33" s="5"/>
      <c r="THZ33" s="5"/>
      <c r="TIA33" s="5"/>
      <c r="TIB33" s="5"/>
      <c r="TIC33" s="5"/>
      <c r="TID33" s="5"/>
      <c r="TIE33" s="5"/>
      <c r="TIF33" s="5"/>
      <c r="TIG33" s="5"/>
      <c r="TIH33" s="5"/>
      <c r="TII33" s="5"/>
      <c r="TIJ33" s="5"/>
      <c r="TIK33" s="374"/>
      <c r="TIL33" s="374"/>
      <c r="TIM33" s="374"/>
      <c r="TIN33" s="374"/>
      <c r="TIO33" s="374"/>
      <c r="TIP33" s="374"/>
      <c r="TIQ33" s="68"/>
      <c r="TIR33" s="68"/>
      <c r="TIS33" s="68"/>
      <c r="TIT33" s="68"/>
      <c r="TIU33" s="68"/>
      <c r="TIV33" s="112"/>
      <c r="TIW33" s="112"/>
      <c r="TIX33" s="112"/>
      <c r="TJU33" s="5"/>
      <c r="TJV33" s="5"/>
      <c r="TJW33" s="5"/>
      <c r="TJX33" s="5"/>
      <c r="TJY33" s="5"/>
      <c r="TJZ33" s="5"/>
      <c r="TKA33" s="5"/>
      <c r="TKB33" s="5"/>
      <c r="TKC33" s="5"/>
      <c r="TKD33" s="5"/>
      <c r="TKE33" s="5"/>
      <c r="TKF33" s="5"/>
      <c r="TKG33" s="5"/>
      <c r="TKH33" s="5"/>
      <c r="TKI33" s="5"/>
      <c r="TKJ33" s="5"/>
      <c r="TKK33" s="5"/>
      <c r="TKL33" s="5"/>
      <c r="TKM33" s="5"/>
      <c r="TKN33" s="5"/>
      <c r="TKO33" s="5"/>
      <c r="TKP33" s="5"/>
      <c r="TKQ33" s="5"/>
      <c r="TKR33" s="5"/>
      <c r="TKS33" s="374"/>
      <c r="TKT33" s="374"/>
      <c r="TKU33" s="374"/>
      <c r="TKV33" s="374"/>
      <c r="TKW33" s="374"/>
      <c r="TKX33" s="374"/>
      <c r="TKY33" s="68"/>
      <c r="TKZ33" s="68"/>
      <c r="TLA33" s="68"/>
      <c r="TLB33" s="68"/>
      <c r="TLC33" s="68"/>
      <c r="TLD33" s="112"/>
      <c r="TLE33" s="112"/>
      <c r="TLF33" s="112"/>
      <c r="TMC33" s="5"/>
      <c r="TMD33" s="5"/>
      <c r="TME33" s="5"/>
      <c r="TMF33" s="5"/>
      <c r="TMG33" s="5"/>
      <c r="TMH33" s="5"/>
      <c r="TMI33" s="5"/>
      <c r="TMJ33" s="5"/>
      <c r="TMK33" s="5"/>
      <c r="TML33" s="5"/>
      <c r="TMM33" s="5"/>
      <c r="TMN33" s="5"/>
      <c r="TMO33" s="5"/>
      <c r="TMP33" s="5"/>
      <c r="TMQ33" s="5"/>
      <c r="TMR33" s="5"/>
      <c r="TMS33" s="5"/>
      <c r="TMT33" s="5"/>
      <c r="TMU33" s="5"/>
      <c r="TMV33" s="5"/>
      <c r="TMW33" s="5"/>
      <c r="TMX33" s="5"/>
      <c r="TMY33" s="5"/>
      <c r="TMZ33" s="5"/>
      <c r="TNA33" s="374"/>
      <c r="TNB33" s="374"/>
      <c r="TNC33" s="374"/>
      <c r="TND33" s="374"/>
      <c r="TNE33" s="374"/>
      <c r="TNF33" s="374"/>
      <c r="TNG33" s="68"/>
      <c r="TNH33" s="68"/>
      <c r="TNI33" s="68"/>
      <c r="TNJ33" s="68"/>
      <c r="TNK33" s="68"/>
      <c r="TNL33" s="112"/>
      <c r="TNM33" s="112"/>
      <c r="TNN33" s="112"/>
      <c r="TOK33" s="5"/>
      <c r="TOL33" s="5"/>
      <c r="TOM33" s="5"/>
      <c r="TON33" s="5"/>
      <c r="TOO33" s="5"/>
      <c r="TOP33" s="5"/>
      <c r="TOQ33" s="5"/>
      <c r="TOR33" s="5"/>
      <c r="TOS33" s="5"/>
      <c r="TOT33" s="5"/>
      <c r="TOU33" s="5"/>
      <c r="TOV33" s="5"/>
      <c r="TOW33" s="5"/>
      <c r="TOX33" s="5"/>
      <c r="TOY33" s="5"/>
      <c r="TOZ33" s="5"/>
      <c r="TPA33" s="5"/>
      <c r="TPB33" s="5"/>
      <c r="TPC33" s="5"/>
      <c r="TPD33" s="5"/>
      <c r="TPE33" s="5"/>
      <c r="TPF33" s="5"/>
      <c r="TPG33" s="5"/>
      <c r="TPH33" s="5"/>
      <c r="TPI33" s="374"/>
      <c r="TPJ33" s="374"/>
      <c r="TPK33" s="374"/>
      <c r="TPL33" s="374"/>
      <c r="TPM33" s="374"/>
      <c r="TPN33" s="374"/>
      <c r="TPO33" s="68"/>
      <c r="TPP33" s="68"/>
      <c r="TPQ33" s="68"/>
      <c r="TPR33" s="68"/>
      <c r="TPS33" s="68"/>
      <c r="TPT33" s="112"/>
      <c r="TPU33" s="112"/>
      <c r="TPV33" s="112"/>
      <c r="TQS33" s="5"/>
      <c r="TQT33" s="5"/>
      <c r="TQU33" s="5"/>
      <c r="TQV33" s="5"/>
      <c r="TQW33" s="5"/>
      <c r="TQX33" s="5"/>
      <c r="TQY33" s="5"/>
      <c r="TQZ33" s="5"/>
      <c r="TRA33" s="5"/>
      <c r="TRB33" s="5"/>
      <c r="TRC33" s="5"/>
      <c r="TRD33" s="5"/>
      <c r="TRE33" s="5"/>
      <c r="TRF33" s="5"/>
      <c r="TRG33" s="5"/>
      <c r="TRH33" s="5"/>
      <c r="TRI33" s="5"/>
      <c r="TRJ33" s="5"/>
      <c r="TRK33" s="5"/>
      <c r="TRL33" s="5"/>
      <c r="TRM33" s="5"/>
      <c r="TRN33" s="5"/>
      <c r="TRO33" s="5"/>
      <c r="TRP33" s="5"/>
      <c r="TRQ33" s="374"/>
      <c r="TRR33" s="374"/>
      <c r="TRS33" s="374"/>
      <c r="TRT33" s="374"/>
      <c r="TRU33" s="374"/>
      <c r="TRV33" s="374"/>
      <c r="TRW33" s="68"/>
      <c r="TRX33" s="68"/>
      <c r="TRY33" s="68"/>
      <c r="TRZ33" s="68"/>
      <c r="TSA33" s="68"/>
      <c r="TSB33" s="112"/>
      <c r="TSC33" s="112"/>
      <c r="TSD33" s="112"/>
      <c r="TTA33" s="5"/>
      <c r="TTB33" s="5"/>
      <c r="TTC33" s="5"/>
      <c r="TTD33" s="5"/>
      <c r="TTE33" s="5"/>
      <c r="TTF33" s="5"/>
      <c r="TTG33" s="5"/>
      <c r="TTH33" s="5"/>
      <c r="TTI33" s="5"/>
      <c r="TTJ33" s="5"/>
      <c r="TTK33" s="5"/>
      <c r="TTL33" s="5"/>
      <c r="TTM33" s="5"/>
      <c r="TTN33" s="5"/>
      <c r="TTO33" s="5"/>
      <c r="TTP33" s="5"/>
      <c r="TTQ33" s="5"/>
      <c r="TTR33" s="5"/>
      <c r="TTS33" s="5"/>
      <c r="TTT33" s="5"/>
      <c r="TTU33" s="5"/>
      <c r="TTV33" s="5"/>
      <c r="TTW33" s="5"/>
      <c r="TTX33" s="5"/>
      <c r="TTY33" s="374"/>
      <c r="TTZ33" s="374"/>
      <c r="TUA33" s="374"/>
      <c r="TUB33" s="374"/>
      <c r="TUC33" s="374"/>
      <c r="TUD33" s="374"/>
      <c r="TUE33" s="68"/>
      <c r="TUF33" s="68"/>
      <c r="TUG33" s="68"/>
      <c r="TUH33" s="68"/>
      <c r="TUI33" s="68"/>
      <c r="TUJ33" s="112"/>
      <c r="TUK33" s="112"/>
      <c r="TUL33" s="112"/>
      <c r="TVI33" s="5"/>
      <c r="TVJ33" s="5"/>
      <c r="TVK33" s="5"/>
      <c r="TVL33" s="5"/>
      <c r="TVM33" s="5"/>
      <c r="TVN33" s="5"/>
      <c r="TVO33" s="5"/>
      <c r="TVP33" s="5"/>
      <c r="TVQ33" s="5"/>
      <c r="TVR33" s="5"/>
      <c r="TVS33" s="5"/>
      <c r="TVT33" s="5"/>
      <c r="TVU33" s="5"/>
      <c r="TVV33" s="5"/>
      <c r="TVW33" s="5"/>
      <c r="TVX33" s="5"/>
      <c r="TVY33" s="5"/>
      <c r="TVZ33" s="5"/>
      <c r="TWA33" s="5"/>
      <c r="TWB33" s="5"/>
      <c r="TWC33" s="5"/>
      <c r="TWD33" s="5"/>
      <c r="TWE33" s="5"/>
      <c r="TWF33" s="5"/>
      <c r="TWG33" s="374"/>
      <c r="TWH33" s="374"/>
      <c r="TWI33" s="374"/>
      <c r="TWJ33" s="374"/>
      <c r="TWK33" s="374"/>
      <c r="TWL33" s="374"/>
      <c r="TWM33" s="68"/>
      <c r="TWN33" s="68"/>
      <c r="TWO33" s="68"/>
      <c r="TWP33" s="68"/>
      <c r="TWQ33" s="68"/>
      <c r="TWR33" s="112"/>
      <c r="TWS33" s="112"/>
      <c r="TWT33" s="112"/>
      <c r="TXQ33" s="5"/>
      <c r="TXR33" s="5"/>
      <c r="TXS33" s="5"/>
      <c r="TXT33" s="5"/>
      <c r="TXU33" s="5"/>
      <c r="TXV33" s="5"/>
      <c r="TXW33" s="5"/>
      <c r="TXX33" s="5"/>
      <c r="TXY33" s="5"/>
      <c r="TXZ33" s="5"/>
      <c r="TYA33" s="5"/>
      <c r="TYB33" s="5"/>
      <c r="TYC33" s="5"/>
      <c r="TYD33" s="5"/>
      <c r="TYE33" s="5"/>
      <c r="TYF33" s="5"/>
      <c r="TYG33" s="5"/>
      <c r="TYH33" s="5"/>
      <c r="TYI33" s="5"/>
      <c r="TYJ33" s="5"/>
      <c r="TYK33" s="5"/>
      <c r="TYL33" s="5"/>
      <c r="TYM33" s="5"/>
      <c r="TYN33" s="5"/>
      <c r="TYO33" s="374"/>
      <c r="TYP33" s="374"/>
      <c r="TYQ33" s="374"/>
      <c r="TYR33" s="374"/>
      <c r="TYS33" s="374"/>
      <c r="TYT33" s="374"/>
      <c r="TYU33" s="68"/>
      <c r="TYV33" s="68"/>
      <c r="TYW33" s="68"/>
      <c r="TYX33" s="68"/>
      <c r="TYY33" s="68"/>
      <c r="TYZ33" s="112"/>
      <c r="TZA33" s="112"/>
      <c r="TZB33" s="112"/>
      <c r="TZY33" s="5"/>
      <c r="TZZ33" s="5"/>
      <c r="UAA33" s="5"/>
      <c r="UAB33" s="5"/>
      <c r="UAC33" s="5"/>
      <c r="UAD33" s="5"/>
      <c r="UAE33" s="5"/>
      <c r="UAF33" s="5"/>
      <c r="UAG33" s="5"/>
      <c r="UAH33" s="5"/>
      <c r="UAI33" s="5"/>
      <c r="UAJ33" s="5"/>
      <c r="UAK33" s="5"/>
      <c r="UAL33" s="5"/>
      <c r="UAM33" s="5"/>
      <c r="UAN33" s="5"/>
      <c r="UAO33" s="5"/>
      <c r="UAP33" s="5"/>
      <c r="UAQ33" s="5"/>
      <c r="UAR33" s="5"/>
      <c r="UAS33" s="5"/>
      <c r="UAT33" s="5"/>
      <c r="UAU33" s="5"/>
      <c r="UAV33" s="5"/>
      <c r="UAW33" s="374"/>
      <c r="UAX33" s="374"/>
      <c r="UAY33" s="374"/>
      <c r="UAZ33" s="374"/>
      <c r="UBA33" s="374"/>
      <c r="UBB33" s="374"/>
      <c r="UBC33" s="68"/>
      <c r="UBD33" s="68"/>
      <c r="UBE33" s="68"/>
      <c r="UBF33" s="68"/>
      <c r="UBG33" s="68"/>
      <c r="UBH33" s="112"/>
      <c r="UBI33" s="112"/>
      <c r="UBJ33" s="112"/>
      <c r="UCG33" s="5"/>
      <c r="UCH33" s="5"/>
      <c r="UCI33" s="5"/>
      <c r="UCJ33" s="5"/>
      <c r="UCK33" s="5"/>
      <c r="UCL33" s="5"/>
      <c r="UCM33" s="5"/>
      <c r="UCN33" s="5"/>
      <c r="UCO33" s="5"/>
      <c r="UCP33" s="5"/>
      <c r="UCQ33" s="5"/>
      <c r="UCR33" s="5"/>
      <c r="UCS33" s="5"/>
      <c r="UCT33" s="5"/>
      <c r="UCU33" s="5"/>
      <c r="UCV33" s="5"/>
      <c r="UCW33" s="5"/>
      <c r="UCX33" s="5"/>
      <c r="UCY33" s="5"/>
      <c r="UCZ33" s="5"/>
      <c r="UDA33" s="5"/>
      <c r="UDB33" s="5"/>
      <c r="UDC33" s="5"/>
      <c r="UDD33" s="5"/>
      <c r="UDE33" s="374"/>
      <c r="UDF33" s="374"/>
      <c r="UDG33" s="374"/>
      <c r="UDH33" s="374"/>
      <c r="UDI33" s="374"/>
      <c r="UDJ33" s="374"/>
      <c r="UDK33" s="68"/>
      <c r="UDL33" s="68"/>
      <c r="UDM33" s="68"/>
      <c r="UDN33" s="68"/>
      <c r="UDO33" s="68"/>
      <c r="UDP33" s="112"/>
      <c r="UDQ33" s="112"/>
      <c r="UDR33" s="112"/>
      <c r="UEO33" s="5"/>
      <c r="UEP33" s="5"/>
      <c r="UEQ33" s="5"/>
      <c r="UER33" s="5"/>
      <c r="UES33" s="5"/>
      <c r="UET33" s="5"/>
      <c r="UEU33" s="5"/>
      <c r="UEV33" s="5"/>
      <c r="UEW33" s="5"/>
      <c r="UEX33" s="5"/>
      <c r="UEY33" s="5"/>
      <c r="UEZ33" s="5"/>
      <c r="UFA33" s="5"/>
      <c r="UFB33" s="5"/>
      <c r="UFC33" s="5"/>
      <c r="UFD33" s="5"/>
      <c r="UFE33" s="5"/>
      <c r="UFF33" s="5"/>
      <c r="UFG33" s="5"/>
      <c r="UFH33" s="5"/>
      <c r="UFI33" s="5"/>
      <c r="UFJ33" s="5"/>
      <c r="UFK33" s="5"/>
      <c r="UFL33" s="5"/>
      <c r="UFM33" s="374"/>
      <c r="UFN33" s="374"/>
      <c r="UFO33" s="374"/>
      <c r="UFP33" s="374"/>
      <c r="UFQ33" s="374"/>
      <c r="UFR33" s="374"/>
      <c r="UFS33" s="68"/>
      <c r="UFT33" s="68"/>
      <c r="UFU33" s="68"/>
      <c r="UFV33" s="68"/>
      <c r="UFW33" s="68"/>
      <c r="UFX33" s="112"/>
      <c r="UFY33" s="112"/>
      <c r="UFZ33" s="112"/>
      <c r="UGW33" s="5"/>
      <c r="UGX33" s="5"/>
      <c r="UGY33" s="5"/>
      <c r="UGZ33" s="5"/>
      <c r="UHA33" s="5"/>
      <c r="UHB33" s="5"/>
      <c r="UHC33" s="5"/>
      <c r="UHD33" s="5"/>
      <c r="UHE33" s="5"/>
      <c r="UHF33" s="5"/>
      <c r="UHG33" s="5"/>
      <c r="UHH33" s="5"/>
      <c r="UHI33" s="5"/>
      <c r="UHJ33" s="5"/>
      <c r="UHK33" s="5"/>
      <c r="UHL33" s="5"/>
      <c r="UHM33" s="5"/>
      <c r="UHN33" s="5"/>
      <c r="UHO33" s="5"/>
      <c r="UHP33" s="5"/>
      <c r="UHQ33" s="5"/>
      <c r="UHR33" s="5"/>
      <c r="UHS33" s="5"/>
      <c r="UHT33" s="5"/>
      <c r="UHU33" s="374"/>
      <c r="UHV33" s="374"/>
      <c r="UHW33" s="374"/>
      <c r="UHX33" s="374"/>
      <c r="UHY33" s="374"/>
      <c r="UHZ33" s="374"/>
      <c r="UIA33" s="68"/>
      <c r="UIB33" s="68"/>
      <c r="UIC33" s="68"/>
      <c r="UID33" s="68"/>
      <c r="UIE33" s="68"/>
      <c r="UIF33" s="112"/>
      <c r="UIG33" s="112"/>
      <c r="UIH33" s="112"/>
      <c r="UJE33" s="5"/>
      <c r="UJF33" s="5"/>
      <c r="UJG33" s="5"/>
      <c r="UJH33" s="5"/>
      <c r="UJI33" s="5"/>
      <c r="UJJ33" s="5"/>
      <c r="UJK33" s="5"/>
      <c r="UJL33" s="5"/>
      <c r="UJM33" s="5"/>
      <c r="UJN33" s="5"/>
      <c r="UJO33" s="5"/>
      <c r="UJP33" s="5"/>
      <c r="UJQ33" s="5"/>
      <c r="UJR33" s="5"/>
      <c r="UJS33" s="5"/>
      <c r="UJT33" s="5"/>
      <c r="UJU33" s="5"/>
      <c r="UJV33" s="5"/>
      <c r="UJW33" s="5"/>
      <c r="UJX33" s="5"/>
      <c r="UJY33" s="5"/>
      <c r="UJZ33" s="5"/>
      <c r="UKA33" s="5"/>
      <c r="UKB33" s="5"/>
      <c r="UKC33" s="374"/>
      <c r="UKD33" s="374"/>
      <c r="UKE33" s="374"/>
      <c r="UKF33" s="374"/>
      <c r="UKG33" s="374"/>
      <c r="UKH33" s="374"/>
      <c r="UKI33" s="68"/>
      <c r="UKJ33" s="68"/>
      <c r="UKK33" s="68"/>
      <c r="UKL33" s="68"/>
      <c r="UKM33" s="68"/>
      <c r="UKN33" s="112"/>
      <c r="UKO33" s="112"/>
      <c r="UKP33" s="112"/>
      <c r="ULM33" s="5"/>
      <c r="ULN33" s="5"/>
      <c r="ULO33" s="5"/>
      <c r="ULP33" s="5"/>
      <c r="ULQ33" s="5"/>
      <c r="ULR33" s="5"/>
      <c r="ULS33" s="5"/>
      <c r="ULT33" s="5"/>
      <c r="ULU33" s="5"/>
      <c r="ULV33" s="5"/>
      <c r="ULW33" s="5"/>
      <c r="ULX33" s="5"/>
      <c r="ULY33" s="5"/>
      <c r="ULZ33" s="5"/>
      <c r="UMA33" s="5"/>
      <c r="UMB33" s="5"/>
      <c r="UMC33" s="5"/>
      <c r="UMD33" s="5"/>
      <c r="UME33" s="5"/>
      <c r="UMF33" s="5"/>
      <c r="UMG33" s="5"/>
      <c r="UMH33" s="5"/>
      <c r="UMI33" s="5"/>
      <c r="UMJ33" s="5"/>
      <c r="UMK33" s="374"/>
      <c r="UML33" s="374"/>
      <c r="UMM33" s="374"/>
      <c r="UMN33" s="374"/>
      <c r="UMO33" s="374"/>
      <c r="UMP33" s="374"/>
      <c r="UMQ33" s="68"/>
      <c r="UMR33" s="68"/>
      <c r="UMS33" s="68"/>
      <c r="UMT33" s="68"/>
      <c r="UMU33" s="68"/>
      <c r="UMV33" s="112"/>
      <c r="UMW33" s="112"/>
      <c r="UMX33" s="112"/>
      <c r="UNU33" s="5"/>
      <c r="UNV33" s="5"/>
      <c r="UNW33" s="5"/>
      <c r="UNX33" s="5"/>
      <c r="UNY33" s="5"/>
      <c r="UNZ33" s="5"/>
      <c r="UOA33" s="5"/>
      <c r="UOB33" s="5"/>
      <c r="UOC33" s="5"/>
      <c r="UOD33" s="5"/>
      <c r="UOE33" s="5"/>
      <c r="UOF33" s="5"/>
      <c r="UOG33" s="5"/>
      <c r="UOH33" s="5"/>
      <c r="UOI33" s="5"/>
      <c r="UOJ33" s="5"/>
      <c r="UOK33" s="5"/>
      <c r="UOL33" s="5"/>
      <c r="UOM33" s="5"/>
      <c r="UON33" s="5"/>
      <c r="UOO33" s="5"/>
      <c r="UOP33" s="5"/>
      <c r="UOQ33" s="5"/>
      <c r="UOR33" s="5"/>
      <c r="UOS33" s="374"/>
      <c r="UOT33" s="374"/>
      <c r="UOU33" s="374"/>
      <c r="UOV33" s="374"/>
      <c r="UOW33" s="374"/>
      <c r="UOX33" s="374"/>
      <c r="UOY33" s="68"/>
      <c r="UOZ33" s="68"/>
      <c r="UPA33" s="68"/>
      <c r="UPB33" s="68"/>
      <c r="UPC33" s="68"/>
      <c r="UPD33" s="112"/>
      <c r="UPE33" s="112"/>
      <c r="UPF33" s="112"/>
      <c r="UQC33" s="5"/>
      <c r="UQD33" s="5"/>
      <c r="UQE33" s="5"/>
      <c r="UQF33" s="5"/>
      <c r="UQG33" s="5"/>
      <c r="UQH33" s="5"/>
      <c r="UQI33" s="5"/>
      <c r="UQJ33" s="5"/>
      <c r="UQK33" s="5"/>
      <c r="UQL33" s="5"/>
      <c r="UQM33" s="5"/>
      <c r="UQN33" s="5"/>
      <c r="UQO33" s="5"/>
      <c r="UQP33" s="5"/>
      <c r="UQQ33" s="5"/>
      <c r="UQR33" s="5"/>
      <c r="UQS33" s="5"/>
      <c r="UQT33" s="5"/>
      <c r="UQU33" s="5"/>
      <c r="UQV33" s="5"/>
      <c r="UQW33" s="5"/>
      <c r="UQX33" s="5"/>
      <c r="UQY33" s="5"/>
      <c r="UQZ33" s="5"/>
      <c r="URA33" s="374"/>
      <c r="URB33" s="374"/>
      <c r="URC33" s="374"/>
      <c r="URD33" s="374"/>
      <c r="URE33" s="374"/>
      <c r="URF33" s="374"/>
      <c r="URG33" s="68"/>
      <c r="URH33" s="68"/>
      <c r="URI33" s="68"/>
      <c r="URJ33" s="68"/>
      <c r="URK33" s="68"/>
      <c r="URL33" s="112"/>
      <c r="URM33" s="112"/>
      <c r="URN33" s="112"/>
      <c r="USK33" s="5"/>
      <c r="USL33" s="5"/>
      <c r="USM33" s="5"/>
      <c r="USN33" s="5"/>
      <c r="USO33" s="5"/>
      <c r="USP33" s="5"/>
      <c r="USQ33" s="5"/>
      <c r="USR33" s="5"/>
      <c r="USS33" s="5"/>
      <c r="UST33" s="5"/>
      <c r="USU33" s="5"/>
      <c r="USV33" s="5"/>
      <c r="USW33" s="5"/>
      <c r="USX33" s="5"/>
      <c r="USY33" s="5"/>
      <c r="USZ33" s="5"/>
      <c r="UTA33" s="5"/>
      <c r="UTB33" s="5"/>
      <c r="UTC33" s="5"/>
      <c r="UTD33" s="5"/>
      <c r="UTE33" s="5"/>
      <c r="UTF33" s="5"/>
      <c r="UTG33" s="5"/>
      <c r="UTH33" s="5"/>
      <c r="UTI33" s="374"/>
      <c r="UTJ33" s="374"/>
      <c r="UTK33" s="374"/>
      <c r="UTL33" s="374"/>
      <c r="UTM33" s="374"/>
      <c r="UTN33" s="374"/>
      <c r="UTO33" s="68"/>
      <c r="UTP33" s="68"/>
      <c r="UTQ33" s="68"/>
      <c r="UTR33" s="68"/>
      <c r="UTS33" s="68"/>
      <c r="UTT33" s="112"/>
      <c r="UTU33" s="112"/>
      <c r="UTV33" s="112"/>
      <c r="UUS33" s="5"/>
      <c r="UUT33" s="5"/>
      <c r="UUU33" s="5"/>
      <c r="UUV33" s="5"/>
      <c r="UUW33" s="5"/>
      <c r="UUX33" s="5"/>
      <c r="UUY33" s="5"/>
      <c r="UUZ33" s="5"/>
      <c r="UVA33" s="5"/>
      <c r="UVB33" s="5"/>
      <c r="UVC33" s="5"/>
      <c r="UVD33" s="5"/>
      <c r="UVE33" s="5"/>
      <c r="UVF33" s="5"/>
      <c r="UVG33" s="5"/>
      <c r="UVH33" s="5"/>
      <c r="UVI33" s="5"/>
      <c r="UVJ33" s="5"/>
      <c r="UVK33" s="5"/>
      <c r="UVL33" s="5"/>
      <c r="UVM33" s="5"/>
      <c r="UVN33" s="5"/>
      <c r="UVO33" s="5"/>
      <c r="UVP33" s="5"/>
      <c r="UVQ33" s="374"/>
      <c r="UVR33" s="374"/>
      <c r="UVS33" s="374"/>
      <c r="UVT33" s="374"/>
      <c r="UVU33" s="374"/>
      <c r="UVV33" s="374"/>
      <c r="UVW33" s="68"/>
      <c r="UVX33" s="68"/>
      <c r="UVY33" s="68"/>
      <c r="UVZ33" s="68"/>
      <c r="UWA33" s="68"/>
      <c r="UWB33" s="112"/>
      <c r="UWC33" s="112"/>
      <c r="UWD33" s="112"/>
      <c r="UXA33" s="5"/>
      <c r="UXB33" s="5"/>
      <c r="UXC33" s="5"/>
      <c r="UXD33" s="5"/>
      <c r="UXE33" s="5"/>
      <c r="UXF33" s="5"/>
      <c r="UXG33" s="5"/>
      <c r="UXH33" s="5"/>
      <c r="UXI33" s="5"/>
      <c r="UXJ33" s="5"/>
      <c r="UXK33" s="5"/>
      <c r="UXL33" s="5"/>
      <c r="UXM33" s="5"/>
      <c r="UXN33" s="5"/>
      <c r="UXO33" s="5"/>
      <c r="UXP33" s="5"/>
      <c r="UXQ33" s="5"/>
      <c r="UXR33" s="5"/>
      <c r="UXS33" s="5"/>
      <c r="UXT33" s="5"/>
      <c r="UXU33" s="5"/>
      <c r="UXV33" s="5"/>
      <c r="UXW33" s="5"/>
      <c r="UXX33" s="5"/>
      <c r="UXY33" s="374"/>
      <c r="UXZ33" s="374"/>
      <c r="UYA33" s="374"/>
      <c r="UYB33" s="374"/>
      <c r="UYC33" s="374"/>
      <c r="UYD33" s="374"/>
      <c r="UYE33" s="68"/>
      <c r="UYF33" s="68"/>
      <c r="UYG33" s="68"/>
      <c r="UYH33" s="68"/>
      <c r="UYI33" s="68"/>
      <c r="UYJ33" s="112"/>
      <c r="UYK33" s="112"/>
      <c r="UYL33" s="112"/>
      <c r="UZI33" s="5"/>
      <c r="UZJ33" s="5"/>
      <c r="UZK33" s="5"/>
      <c r="UZL33" s="5"/>
      <c r="UZM33" s="5"/>
      <c r="UZN33" s="5"/>
      <c r="UZO33" s="5"/>
      <c r="UZP33" s="5"/>
      <c r="UZQ33" s="5"/>
      <c r="UZR33" s="5"/>
      <c r="UZS33" s="5"/>
      <c r="UZT33" s="5"/>
      <c r="UZU33" s="5"/>
      <c r="UZV33" s="5"/>
      <c r="UZW33" s="5"/>
      <c r="UZX33" s="5"/>
      <c r="UZY33" s="5"/>
      <c r="UZZ33" s="5"/>
      <c r="VAA33" s="5"/>
      <c r="VAB33" s="5"/>
      <c r="VAC33" s="5"/>
      <c r="VAD33" s="5"/>
      <c r="VAE33" s="5"/>
      <c r="VAF33" s="5"/>
      <c r="VAG33" s="374"/>
      <c r="VAH33" s="374"/>
      <c r="VAI33" s="374"/>
      <c r="VAJ33" s="374"/>
      <c r="VAK33" s="374"/>
      <c r="VAL33" s="374"/>
      <c r="VAM33" s="68"/>
      <c r="VAN33" s="68"/>
      <c r="VAO33" s="68"/>
      <c r="VAP33" s="68"/>
      <c r="VAQ33" s="68"/>
      <c r="VAR33" s="112"/>
      <c r="VAS33" s="112"/>
      <c r="VAT33" s="112"/>
      <c r="VBQ33" s="5"/>
      <c r="VBR33" s="5"/>
      <c r="VBS33" s="5"/>
      <c r="VBT33" s="5"/>
      <c r="VBU33" s="5"/>
      <c r="VBV33" s="5"/>
      <c r="VBW33" s="5"/>
      <c r="VBX33" s="5"/>
      <c r="VBY33" s="5"/>
      <c r="VBZ33" s="5"/>
      <c r="VCA33" s="5"/>
      <c r="VCB33" s="5"/>
      <c r="VCC33" s="5"/>
      <c r="VCD33" s="5"/>
      <c r="VCE33" s="5"/>
      <c r="VCF33" s="5"/>
      <c r="VCG33" s="5"/>
      <c r="VCH33" s="5"/>
      <c r="VCI33" s="5"/>
      <c r="VCJ33" s="5"/>
      <c r="VCK33" s="5"/>
      <c r="VCL33" s="5"/>
      <c r="VCM33" s="5"/>
      <c r="VCN33" s="5"/>
      <c r="VCO33" s="374"/>
      <c r="VCP33" s="374"/>
      <c r="VCQ33" s="374"/>
      <c r="VCR33" s="374"/>
      <c r="VCS33" s="374"/>
      <c r="VCT33" s="374"/>
      <c r="VCU33" s="68"/>
      <c r="VCV33" s="68"/>
      <c r="VCW33" s="68"/>
      <c r="VCX33" s="68"/>
      <c r="VCY33" s="68"/>
      <c r="VCZ33" s="112"/>
      <c r="VDA33" s="112"/>
      <c r="VDB33" s="112"/>
      <c r="VDY33" s="5"/>
      <c r="VDZ33" s="5"/>
      <c r="VEA33" s="5"/>
      <c r="VEB33" s="5"/>
      <c r="VEC33" s="5"/>
      <c r="VED33" s="5"/>
      <c r="VEE33" s="5"/>
      <c r="VEF33" s="5"/>
      <c r="VEG33" s="5"/>
      <c r="VEH33" s="5"/>
      <c r="VEI33" s="5"/>
      <c r="VEJ33" s="5"/>
      <c r="VEK33" s="5"/>
      <c r="VEL33" s="5"/>
      <c r="VEM33" s="5"/>
      <c r="VEN33" s="5"/>
      <c r="VEO33" s="5"/>
      <c r="VEP33" s="5"/>
      <c r="VEQ33" s="5"/>
      <c r="VER33" s="5"/>
      <c r="VES33" s="5"/>
      <c r="VET33" s="5"/>
      <c r="VEU33" s="5"/>
      <c r="VEV33" s="5"/>
      <c r="VEW33" s="374"/>
      <c r="VEX33" s="374"/>
      <c r="VEY33" s="374"/>
      <c r="VEZ33" s="374"/>
      <c r="VFA33" s="374"/>
      <c r="VFB33" s="374"/>
      <c r="VFC33" s="68"/>
      <c r="VFD33" s="68"/>
      <c r="VFE33" s="68"/>
      <c r="VFF33" s="68"/>
      <c r="VFG33" s="68"/>
      <c r="VFH33" s="112"/>
      <c r="VFI33" s="112"/>
      <c r="VFJ33" s="112"/>
      <c r="VGG33" s="5"/>
      <c r="VGH33" s="5"/>
      <c r="VGI33" s="5"/>
      <c r="VGJ33" s="5"/>
      <c r="VGK33" s="5"/>
      <c r="VGL33" s="5"/>
      <c r="VGM33" s="5"/>
      <c r="VGN33" s="5"/>
      <c r="VGO33" s="5"/>
      <c r="VGP33" s="5"/>
      <c r="VGQ33" s="5"/>
      <c r="VGR33" s="5"/>
      <c r="VGS33" s="5"/>
      <c r="VGT33" s="5"/>
      <c r="VGU33" s="5"/>
      <c r="VGV33" s="5"/>
      <c r="VGW33" s="5"/>
      <c r="VGX33" s="5"/>
      <c r="VGY33" s="5"/>
      <c r="VGZ33" s="5"/>
      <c r="VHA33" s="5"/>
      <c r="VHB33" s="5"/>
      <c r="VHC33" s="5"/>
      <c r="VHD33" s="5"/>
      <c r="VHE33" s="374"/>
      <c r="VHF33" s="374"/>
      <c r="VHG33" s="374"/>
      <c r="VHH33" s="374"/>
      <c r="VHI33" s="374"/>
      <c r="VHJ33" s="374"/>
      <c r="VHK33" s="68"/>
      <c r="VHL33" s="68"/>
      <c r="VHM33" s="68"/>
      <c r="VHN33" s="68"/>
      <c r="VHO33" s="68"/>
      <c r="VHP33" s="112"/>
      <c r="VHQ33" s="112"/>
      <c r="VHR33" s="112"/>
      <c r="VIO33" s="5"/>
      <c r="VIP33" s="5"/>
      <c r="VIQ33" s="5"/>
      <c r="VIR33" s="5"/>
      <c r="VIS33" s="5"/>
      <c r="VIT33" s="5"/>
      <c r="VIU33" s="5"/>
      <c r="VIV33" s="5"/>
      <c r="VIW33" s="5"/>
      <c r="VIX33" s="5"/>
      <c r="VIY33" s="5"/>
      <c r="VIZ33" s="5"/>
      <c r="VJA33" s="5"/>
      <c r="VJB33" s="5"/>
      <c r="VJC33" s="5"/>
      <c r="VJD33" s="5"/>
      <c r="VJE33" s="5"/>
      <c r="VJF33" s="5"/>
      <c r="VJG33" s="5"/>
      <c r="VJH33" s="5"/>
      <c r="VJI33" s="5"/>
      <c r="VJJ33" s="5"/>
      <c r="VJK33" s="5"/>
      <c r="VJL33" s="5"/>
      <c r="VJM33" s="374"/>
      <c r="VJN33" s="374"/>
      <c r="VJO33" s="374"/>
      <c r="VJP33" s="374"/>
      <c r="VJQ33" s="374"/>
      <c r="VJR33" s="374"/>
      <c r="VJS33" s="68"/>
      <c r="VJT33" s="68"/>
      <c r="VJU33" s="68"/>
      <c r="VJV33" s="68"/>
      <c r="VJW33" s="68"/>
      <c r="VJX33" s="112"/>
      <c r="VJY33" s="112"/>
      <c r="VJZ33" s="112"/>
      <c r="VKW33" s="5"/>
      <c r="VKX33" s="5"/>
      <c r="VKY33" s="5"/>
      <c r="VKZ33" s="5"/>
      <c r="VLA33" s="5"/>
      <c r="VLB33" s="5"/>
      <c r="VLC33" s="5"/>
      <c r="VLD33" s="5"/>
      <c r="VLE33" s="5"/>
      <c r="VLF33" s="5"/>
      <c r="VLG33" s="5"/>
      <c r="VLH33" s="5"/>
      <c r="VLI33" s="5"/>
      <c r="VLJ33" s="5"/>
      <c r="VLK33" s="5"/>
      <c r="VLL33" s="5"/>
      <c r="VLM33" s="5"/>
      <c r="VLN33" s="5"/>
      <c r="VLO33" s="5"/>
      <c r="VLP33" s="5"/>
      <c r="VLQ33" s="5"/>
      <c r="VLR33" s="5"/>
      <c r="VLS33" s="5"/>
      <c r="VLT33" s="5"/>
      <c r="VLU33" s="374"/>
      <c r="VLV33" s="374"/>
      <c r="VLW33" s="374"/>
      <c r="VLX33" s="374"/>
      <c r="VLY33" s="374"/>
      <c r="VLZ33" s="374"/>
      <c r="VMA33" s="68"/>
      <c r="VMB33" s="68"/>
      <c r="VMC33" s="68"/>
      <c r="VMD33" s="68"/>
      <c r="VME33" s="68"/>
      <c r="VMF33" s="112"/>
      <c r="VMG33" s="112"/>
      <c r="VMH33" s="112"/>
      <c r="VNE33" s="5"/>
      <c r="VNF33" s="5"/>
      <c r="VNG33" s="5"/>
      <c r="VNH33" s="5"/>
      <c r="VNI33" s="5"/>
      <c r="VNJ33" s="5"/>
      <c r="VNK33" s="5"/>
      <c r="VNL33" s="5"/>
      <c r="VNM33" s="5"/>
      <c r="VNN33" s="5"/>
      <c r="VNO33" s="5"/>
      <c r="VNP33" s="5"/>
      <c r="VNQ33" s="5"/>
      <c r="VNR33" s="5"/>
      <c r="VNS33" s="5"/>
      <c r="VNT33" s="5"/>
      <c r="VNU33" s="5"/>
      <c r="VNV33" s="5"/>
      <c r="VNW33" s="5"/>
      <c r="VNX33" s="5"/>
      <c r="VNY33" s="5"/>
      <c r="VNZ33" s="5"/>
      <c r="VOA33" s="5"/>
      <c r="VOB33" s="5"/>
      <c r="VOC33" s="374"/>
      <c r="VOD33" s="374"/>
      <c r="VOE33" s="374"/>
      <c r="VOF33" s="374"/>
      <c r="VOG33" s="374"/>
      <c r="VOH33" s="374"/>
      <c r="VOI33" s="68"/>
      <c r="VOJ33" s="68"/>
      <c r="VOK33" s="68"/>
      <c r="VOL33" s="68"/>
      <c r="VOM33" s="68"/>
      <c r="VON33" s="112"/>
      <c r="VOO33" s="112"/>
      <c r="VOP33" s="112"/>
      <c r="VPM33" s="5"/>
      <c r="VPN33" s="5"/>
      <c r="VPO33" s="5"/>
      <c r="VPP33" s="5"/>
      <c r="VPQ33" s="5"/>
      <c r="VPR33" s="5"/>
      <c r="VPS33" s="5"/>
      <c r="VPT33" s="5"/>
      <c r="VPU33" s="5"/>
      <c r="VPV33" s="5"/>
      <c r="VPW33" s="5"/>
      <c r="VPX33" s="5"/>
      <c r="VPY33" s="5"/>
      <c r="VPZ33" s="5"/>
      <c r="VQA33" s="5"/>
      <c r="VQB33" s="5"/>
      <c r="VQC33" s="5"/>
      <c r="VQD33" s="5"/>
      <c r="VQE33" s="5"/>
      <c r="VQF33" s="5"/>
      <c r="VQG33" s="5"/>
      <c r="VQH33" s="5"/>
      <c r="VQI33" s="5"/>
      <c r="VQJ33" s="5"/>
      <c r="VQK33" s="374"/>
      <c r="VQL33" s="374"/>
      <c r="VQM33" s="374"/>
      <c r="VQN33" s="374"/>
      <c r="VQO33" s="374"/>
      <c r="VQP33" s="374"/>
      <c r="VQQ33" s="68"/>
      <c r="VQR33" s="68"/>
      <c r="VQS33" s="68"/>
      <c r="VQT33" s="68"/>
      <c r="VQU33" s="68"/>
      <c r="VQV33" s="112"/>
      <c r="VQW33" s="112"/>
      <c r="VQX33" s="112"/>
      <c r="VRU33" s="5"/>
      <c r="VRV33" s="5"/>
      <c r="VRW33" s="5"/>
      <c r="VRX33" s="5"/>
      <c r="VRY33" s="5"/>
      <c r="VRZ33" s="5"/>
      <c r="VSA33" s="5"/>
      <c r="VSB33" s="5"/>
      <c r="VSC33" s="5"/>
      <c r="VSD33" s="5"/>
      <c r="VSE33" s="5"/>
      <c r="VSF33" s="5"/>
      <c r="VSG33" s="5"/>
      <c r="VSH33" s="5"/>
      <c r="VSI33" s="5"/>
      <c r="VSJ33" s="5"/>
      <c r="VSK33" s="5"/>
      <c r="VSL33" s="5"/>
      <c r="VSM33" s="5"/>
      <c r="VSN33" s="5"/>
      <c r="VSO33" s="5"/>
      <c r="VSP33" s="5"/>
      <c r="VSQ33" s="5"/>
      <c r="VSR33" s="5"/>
      <c r="VSS33" s="374"/>
      <c r="VST33" s="374"/>
      <c r="VSU33" s="374"/>
      <c r="VSV33" s="374"/>
      <c r="VSW33" s="374"/>
      <c r="VSX33" s="374"/>
      <c r="VSY33" s="68"/>
      <c r="VSZ33" s="68"/>
      <c r="VTA33" s="68"/>
      <c r="VTB33" s="68"/>
      <c r="VTC33" s="68"/>
      <c r="VTD33" s="112"/>
      <c r="VTE33" s="112"/>
      <c r="VTF33" s="112"/>
      <c r="VUC33" s="5"/>
      <c r="VUD33" s="5"/>
      <c r="VUE33" s="5"/>
      <c r="VUF33" s="5"/>
      <c r="VUG33" s="5"/>
      <c r="VUH33" s="5"/>
      <c r="VUI33" s="5"/>
      <c r="VUJ33" s="5"/>
      <c r="VUK33" s="5"/>
      <c r="VUL33" s="5"/>
      <c r="VUM33" s="5"/>
      <c r="VUN33" s="5"/>
      <c r="VUO33" s="5"/>
      <c r="VUP33" s="5"/>
      <c r="VUQ33" s="5"/>
      <c r="VUR33" s="5"/>
      <c r="VUS33" s="5"/>
      <c r="VUT33" s="5"/>
      <c r="VUU33" s="5"/>
      <c r="VUV33" s="5"/>
      <c r="VUW33" s="5"/>
      <c r="VUX33" s="5"/>
      <c r="VUY33" s="5"/>
      <c r="VUZ33" s="5"/>
      <c r="VVA33" s="374"/>
      <c r="VVB33" s="374"/>
      <c r="VVC33" s="374"/>
      <c r="VVD33" s="374"/>
      <c r="VVE33" s="374"/>
      <c r="VVF33" s="374"/>
      <c r="VVG33" s="68"/>
      <c r="VVH33" s="68"/>
      <c r="VVI33" s="68"/>
      <c r="VVJ33" s="68"/>
      <c r="VVK33" s="68"/>
      <c r="VVL33" s="112"/>
      <c r="VVM33" s="112"/>
      <c r="VVN33" s="112"/>
      <c r="VWK33" s="5"/>
      <c r="VWL33" s="5"/>
      <c r="VWM33" s="5"/>
      <c r="VWN33" s="5"/>
      <c r="VWO33" s="5"/>
      <c r="VWP33" s="5"/>
      <c r="VWQ33" s="5"/>
      <c r="VWR33" s="5"/>
      <c r="VWS33" s="5"/>
      <c r="VWT33" s="5"/>
      <c r="VWU33" s="5"/>
      <c r="VWV33" s="5"/>
      <c r="VWW33" s="5"/>
      <c r="VWX33" s="5"/>
      <c r="VWY33" s="5"/>
      <c r="VWZ33" s="5"/>
      <c r="VXA33" s="5"/>
      <c r="VXB33" s="5"/>
      <c r="VXC33" s="5"/>
      <c r="VXD33" s="5"/>
      <c r="VXE33" s="5"/>
      <c r="VXF33" s="5"/>
      <c r="VXG33" s="5"/>
      <c r="VXH33" s="5"/>
      <c r="VXI33" s="374"/>
      <c r="VXJ33" s="374"/>
      <c r="VXK33" s="374"/>
      <c r="VXL33" s="374"/>
      <c r="VXM33" s="374"/>
      <c r="VXN33" s="374"/>
      <c r="VXO33" s="68"/>
      <c r="VXP33" s="68"/>
      <c r="VXQ33" s="68"/>
      <c r="VXR33" s="68"/>
      <c r="VXS33" s="68"/>
      <c r="VXT33" s="112"/>
      <c r="VXU33" s="112"/>
      <c r="VXV33" s="112"/>
      <c r="VYS33" s="5"/>
      <c r="VYT33" s="5"/>
      <c r="VYU33" s="5"/>
      <c r="VYV33" s="5"/>
      <c r="VYW33" s="5"/>
      <c r="VYX33" s="5"/>
      <c r="VYY33" s="5"/>
      <c r="VYZ33" s="5"/>
      <c r="VZA33" s="5"/>
      <c r="VZB33" s="5"/>
      <c r="VZC33" s="5"/>
      <c r="VZD33" s="5"/>
      <c r="VZE33" s="5"/>
      <c r="VZF33" s="5"/>
      <c r="VZG33" s="5"/>
      <c r="VZH33" s="5"/>
      <c r="VZI33" s="5"/>
      <c r="VZJ33" s="5"/>
      <c r="VZK33" s="5"/>
      <c r="VZL33" s="5"/>
      <c r="VZM33" s="5"/>
      <c r="VZN33" s="5"/>
      <c r="VZO33" s="5"/>
      <c r="VZP33" s="5"/>
      <c r="VZQ33" s="374"/>
      <c r="VZR33" s="374"/>
      <c r="VZS33" s="374"/>
      <c r="VZT33" s="374"/>
      <c r="VZU33" s="374"/>
      <c r="VZV33" s="374"/>
      <c r="VZW33" s="68"/>
      <c r="VZX33" s="68"/>
      <c r="VZY33" s="68"/>
      <c r="VZZ33" s="68"/>
      <c r="WAA33" s="68"/>
      <c r="WAB33" s="112"/>
      <c r="WAC33" s="112"/>
      <c r="WAD33" s="112"/>
      <c r="WBA33" s="5"/>
      <c r="WBB33" s="5"/>
      <c r="WBC33" s="5"/>
      <c r="WBD33" s="5"/>
      <c r="WBE33" s="5"/>
      <c r="WBF33" s="5"/>
      <c r="WBG33" s="5"/>
      <c r="WBH33" s="5"/>
      <c r="WBI33" s="5"/>
      <c r="WBJ33" s="5"/>
      <c r="WBK33" s="5"/>
      <c r="WBL33" s="5"/>
      <c r="WBM33" s="5"/>
      <c r="WBN33" s="5"/>
      <c r="WBO33" s="5"/>
      <c r="WBP33" s="5"/>
      <c r="WBQ33" s="5"/>
      <c r="WBR33" s="5"/>
      <c r="WBS33" s="5"/>
      <c r="WBT33" s="5"/>
      <c r="WBU33" s="5"/>
      <c r="WBV33" s="5"/>
      <c r="WBW33" s="5"/>
      <c r="WBX33" s="5"/>
      <c r="WBY33" s="374"/>
      <c r="WBZ33" s="374"/>
      <c r="WCA33" s="374"/>
      <c r="WCB33" s="374"/>
      <c r="WCC33" s="374"/>
      <c r="WCD33" s="374"/>
      <c r="WCE33" s="68"/>
      <c r="WCF33" s="68"/>
      <c r="WCG33" s="68"/>
      <c r="WCH33" s="68"/>
      <c r="WCI33" s="68"/>
      <c r="WCJ33" s="112"/>
      <c r="WCK33" s="112"/>
      <c r="WCL33" s="112"/>
      <c r="WDI33" s="5"/>
      <c r="WDJ33" s="5"/>
      <c r="WDK33" s="5"/>
      <c r="WDL33" s="5"/>
      <c r="WDM33" s="5"/>
      <c r="WDN33" s="5"/>
      <c r="WDO33" s="5"/>
      <c r="WDP33" s="5"/>
      <c r="WDQ33" s="5"/>
      <c r="WDR33" s="5"/>
      <c r="WDS33" s="5"/>
      <c r="WDT33" s="5"/>
      <c r="WDU33" s="5"/>
      <c r="WDV33" s="5"/>
      <c r="WDW33" s="5"/>
      <c r="WDX33" s="5"/>
      <c r="WDY33" s="5"/>
      <c r="WDZ33" s="5"/>
      <c r="WEA33" s="5"/>
      <c r="WEB33" s="5"/>
      <c r="WEC33" s="5"/>
      <c r="WED33" s="5"/>
      <c r="WEE33" s="5"/>
      <c r="WEF33" s="5"/>
      <c r="WEG33" s="374"/>
      <c r="WEH33" s="374"/>
      <c r="WEI33" s="374"/>
      <c r="WEJ33" s="374"/>
      <c r="WEK33" s="374"/>
      <c r="WEL33" s="374"/>
      <c r="WEM33" s="68"/>
      <c r="WEN33" s="68"/>
      <c r="WEO33" s="68"/>
      <c r="WEP33" s="68"/>
      <c r="WEQ33" s="68"/>
      <c r="WER33" s="112"/>
      <c r="WES33" s="112"/>
      <c r="WET33" s="112"/>
      <c r="WFQ33" s="5"/>
      <c r="WFR33" s="5"/>
      <c r="WFS33" s="5"/>
      <c r="WFT33" s="5"/>
      <c r="WFU33" s="5"/>
      <c r="WFV33" s="5"/>
      <c r="WFW33" s="5"/>
      <c r="WFX33" s="5"/>
      <c r="WFY33" s="5"/>
      <c r="WFZ33" s="5"/>
      <c r="WGA33" s="5"/>
      <c r="WGB33" s="5"/>
      <c r="WGC33" s="5"/>
      <c r="WGD33" s="5"/>
      <c r="WGE33" s="5"/>
      <c r="WGF33" s="5"/>
      <c r="WGG33" s="5"/>
      <c r="WGH33" s="5"/>
      <c r="WGI33" s="5"/>
      <c r="WGJ33" s="5"/>
      <c r="WGK33" s="5"/>
      <c r="WGL33" s="5"/>
      <c r="WGM33" s="5"/>
      <c r="WGN33" s="5"/>
      <c r="WGO33" s="374"/>
      <c r="WGP33" s="374"/>
      <c r="WGQ33" s="374"/>
      <c r="WGR33" s="374"/>
      <c r="WGS33" s="374"/>
      <c r="WGT33" s="374"/>
      <c r="WGU33" s="68"/>
      <c r="WGV33" s="68"/>
      <c r="WGW33" s="68"/>
      <c r="WGX33" s="68"/>
      <c r="WGY33" s="68"/>
      <c r="WGZ33" s="112"/>
      <c r="WHA33" s="112"/>
      <c r="WHB33" s="112"/>
      <c r="WHY33" s="5"/>
      <c r="WHZ33" s="5"/>
      <c r="WIA33" s="5"/>
      <c r="WIB33" s="5"/>
      <c r="WIC33" s="5"/>
      <c r="WID33" s="5"/>
      <c r="WIE33" s="5"/>
      <c r="WIF33" s="5"/>
      <c r="WIG33" s="5"/>
      <c r="WIH33" s="5"/>
      <c r="WII33" s="5"/>
      <c r="WIJ33" s="5"/>
      <c r="WIK33" s="5"/>
      <c r="WIL33" s="5"/>
      <c r="WIM33" s="5"/>
      <c r="WIN33" s="5"/>
      <c r="WIO33" s="5"/>
      <c r="WIP33" s="5"/>
      <c r="WIQ33" s="5"/>
      <c r="WIR33" s="5"/>
      <c r="WIS33" s="5"/>
      <c r="WIT33" s="5"/>
      <c r="WIU33" s="5"/>
      <c r="WIV33" s="5"/>
      <c r="WIW33" s="374"/>
      <c r="WIX33" s="374"/>
      <c r="WIY33" s="374"/>
      <c r="WIZ33" s="374"/>
      <c r="WJA33" s="374"/>
      <c r="WJB33" s="374"/>
      <c r="WJC33" s="68"/>
      <c r="WJD33" s="68"/>
      <c r="WJE33" s="68"/>
      <c r="WJF33" s="68"/>
      <c r="WJG33" s="68"/>
      <c r="WJH33" s="112"/>
      <c r="WJI33" s="112"/>
      <c r="WJJ33" s="112"/>
      <c r="WKG33" s="5"/>
      <c r="WKH33" s="5"/>
      <c r="WKI33" s="5"/>
      <c r="WKJ33" s="5"/>
      <c r="WKK33" s="5"/>
      <c r="WKL33" s="5"/>
      <c r="WKM33" s="5"/>
      <c r="WKN33" s="5"/>
      <c r="WKO33" s="5"/>
      <c r="WKP33" s="5"/>
      <c r="WKQ33" s="5"/>
      <c r="WKR33" s="5"/>
      <c r="WKS33" s="5"/>
      <c r="WKT33" s="5"/>
      <c r="WKU33" s="5"/>
      <c r="WKV33" s="5"/>
      <c r="WKW33" s="5"/>
      <c r="WKX33" s="5"/>
      <c r="WKY33" s="5"/>
      <c r="WKZ33" s="5"/>
      <c r="WLA33" s="5"/>
      <c r="WLB33" s="5"/>
      <c r="WLC33" s="5"/>
      <c r="WLD33" s="5"/>
      <c r="WLE33" s="374"/>
      <c r="WLF33" s="374"/>
      <c r="WLG33" s="374"/>
      <c r="WLH33" s="374"/>
      <c r="WLI33" s="374"/>
      <c r="WLJ33" s="374"/>
      <c r="WLK33" s="68"/>
      <c r="WLL33" s="68"/>
      <c r="WLM33" s="68"/>
      <c r="WLN33" s="68"/>
      <c r="WLO33" s="68"/>
      <c r="WLP33" s="112"/>
      <c r="WLQ33" s="112"/>
      <c r="WLR33" s="112"/>
      <c r="WMO33" s="5"/>
      <c r="WMP33" s="5"/>
      <c r="WMQ33" s="5"/>
      <c r="WMR33" s="5"/>
      <c r="WMS33" s="5"/>
      <c r="WMT33" s="5"/>
      <c r="WMU33" s="5"/>
      <c r="WMV33" s="5"/>
      <c r="WMW33" s="5"/>
      <c r="WMX33" s="5"/>
      <c r="WMY33" s="5"/>
      <c r="WMZ33" s="5"/>
      <c r="WNA33" s="5"/>
      <c r="WNB33" s="5"/>
      <c r="WNC33" s="5"/>
      <c r="WND33" s="5"/>
      <c r="WNE33" s="5"/>
      <c r="WNF33" s="5"/>
      <c r="WNG33" s="5"/>
      <c r="WNH33" s="5"/>
      <c r="WNI33" s="5"/>
      <c r="WNJ33" s="5"/>
      <c r="WNK33" s="5"/>
      <c r="WNL33" s="5"/>
      <c r="WNM33" s="374"/>
      <c r="WNN33" s="374"/>
      <c r="WNO33" s="374"/>
      <c r="WNP33" s="374"/>
      <c r="WNQ33" s="374"/>
      <c r="WNR33" s="374"/>
      <c r="WNS33" s="68"/>
      <c r="WNT33" s="68"/>
      <c r="WNU33" s="68"/>
      <c r="WNV33" s="68"/>
      <c r="WNW33" s="68"/>
      <c r="WNX33" s="112"/>
      <c r="WNY33" s="112"/>
      <c r="WNZ33" s="112"/>
      <c r="WOW33" s="5"/>
      <c r="WOX33" s="5"/>
      <c r="WOY33" s="5"/>
      <c r="WOZ33" s="5"/>
      <c r="WPA33" s="5"/>
      <c r="WPB33" s="5"/>
      <c r="WPC33" s="5"/>
      <c r="WPD33" s="5"/>
      <c r="WPE33" s="5"/>
      <c r="WPF33" s="5"/>
      <c r="WPG33" s="5"/>
      <c r="WPH33" s="5"/>
      <c r="WPI33" s="5"/>
      <c r="WPJ33" s="5"/>
      <c r="WPK33" s="5"/>
      <c r="WPL33" s="5"/>
      <c r="WPM33" s="5"/>
      <c r="WPN33" s="5"/>
      <c r="WPO33" s="5"/>
      <c r="WPP33" s="5"/>
      <c r="WPQ33" s="5"/>
      <c r="WPR33" s="5"/>
      <c r="WPS33" s="5"/>
      <c r="WPT33" s="5"/>
      <c r="WPU33" s="374"/>
      <c r="WPV33" s="374"/>
      <c r="WPW33" s="374"/>
      <c r="WPX33" s="374"/>
      <c r="WPY33" s="374"/>
      <c r="WPZ33" s="374"/>
      <c r="WQA33" s="68"/>
      <c r="WQB33" s="68"/>
      <c r="WQC33" s="68"/>
      <c r="WQD33" s="68"/>
      <c r="WQE33" s="68"/>
      <c r="WQF33" s="112"/>
      <c r="WQG33" s="112"/>
      <c r="WQH33" s="112"/>
      <c r="WRE33" s="5"/>
      <c r="WRF33" s="5"/>
      <c r="WRG33" s="5"/>
      <c r="WRH33" s="5"/>
      <c r="WRI33" s="5"/>
      <c r="WRJ33" s="5"/>
      <c r="WRK33" s="5"/>
      <c r="WRL33" s="5"/>
      <c r="WRM33" s="5"/>
      <c r="WRN33" s="5"/>
      <c r="WRO33" s="5"/>
      <c r="WRP33" s="5"/>
      <c r="WRQ33" s="5"/>
      <c r="WRR33" s="5"/>
      <c r="WRS33" s="5"/>
      <c r="WRT33" s="5"/>
      <c r="WRU33" s="5"/>
      <c r="WRV33" s="5"/>
      <c r="WRW33" s="5"/>
      <c r="WRX33" s="5"/>
      <c r="WRY33" s="5"/>
      <c r="WRZ33" s="5"/>
      <c r="WSA33" s="5"/>
      <c r="WSB33" s="5"/>
      <c r="WSC33" s="374"/>
      <c r="WSD33" s="374"/>
      <c r="WSE33" s="374"/>
      <c r="WSF33" s="374"/>
      <c r="WSG33" s="374"/>
      <c r="WSH33" s="374"/>
      <c r="WSI33" s="68"/>
      <c r="WSJ33" s="68"/>
      <c r="WSK33" s="68"/>
      <c r="WSL33" s="68"/>
      <c r="WSM33" s="68"/>
      <c r="WSN33" s="112"/>
      <c r="WSO33" s="112"/>
      <c r="WSP33" s="112"/>
      <c r="WTM33" s="5"/>
      <c r="WTN33" s="5"/>
      <c r="WTO33" s="5"/>
      <c r="WTP33" s="5"/>
      <c r="WTQ33" s="5"/>
      <c r="WTR33" s="5"/>
      <c r="WTS33" s="5"/>
      <c r="WTT33" s="5"/>
      <c r="WTU33" s="5"/>
      <c r="WTV33" s="5"/>
      <c r="WTW33" s="5"/>
      <c r="WTX33" s="5"/>
      <c r="WTY33" s="5"/>
      <c r="WTZ33" s="5"/>
      <c r="WUA33" s="5"/>
      <c r="WUB33" s="5"/>
      <c r="WUC33" s="5"/>
      <c r="WUD33" s="5"/>
      <c r="WUE33" s="5"/>
      <c r="WUF33" s="5"/>
      <c r="WUG33" s="5"/>
      <c r="WUH33" s="5"/>
      <c r="WUI33" s="5"/>
      <c r="WUJ33" s="5"/>
      <c r="WUK33" s="374"/>
      <c r="WUL33" s="374"/>
      <c r="WUM33" s="374"/>
      <c r="WUN33" s="374"/>
      <c r="WUO33" s="374"/>
      <c r="WUP33" s="374"/>
      <c r="WUQ33" s="68"/>
      <c r="WUR33" s="68"/>
      <c r="WUS33" s="68"/>
      <c r="WUT33" s="68"/>
      <c r="WUU33" s="68"/>
      <c r="WUV33" s="112"/>
      <c r="WUW33" s="112"/>
      <c r="WUX33" s="112"/>
      <c r="WVU33" s="5"/>
      <c r="WVV33" s="5"/>
      <c r="WVW33" s="5"/>
      <c r="WVX33" s="5"/>
      <c r="WVY33" s="5"/>
      <c r="WVZ33" s="5"/>
      <c r="WWA33" s="5"/>
      <c r="WWB33" s="5"/>
      <c r="WWC33" s="5"/>
      <c r="WWD33" s="5"/>
      <c r="WWE33" s="5"/>
      <c r="WWF33" s="5"/>
      <c r="WWG33" s="5"/>
      <c r="WWH33" s="5"/>
      <c r="WWI33" s="5"/>
      <c r="WWJ33" s="5"/>
      <c r="WWK33" s="5"/>
      <c r="WWL33" s="5"/>
      <c r="WWM33" s="5"/>
      <c r="WWN33" s="5"/>
      <c r="WWO33" s="5"/>
      <c r="WWP33" s="5"/>
      <c r="WWQ33" s="5"/>
      <c r="WWR33" s="5"/>
      <c r="WWS33" s="374"/>
      <c r="WWT33" s="374"/>
      <c r="WWU33" s="374"/>
      <c r="WWV33" s="374"/>
      <c r="WWW33" s="374"/>
      <c r="WWX33" s="374"/>
      <c r="WWY33" s="68"/>
      <c r="WWZ33" s="68"/>
      <c r="WXA33" s="68"/>
      <c r="WXB33" s="68"/>
      <c r="WXC33" s="68"/>
      <c r="WXD33" s="112"/>
      <c r="WXE33" s="112"/>
      <c r="WXF33" s="112"/>
      <c r="WYC33" s="5"/>
      <c r="WYD33" s="5"/>
      <c r="WYE33" s="5"/>
      <c r="WYF33" s="5"/>
      <c r="WYG33" s="5"/>
      <c r="WYH33" s="5"/>
      <c r="WYI33" s="5"/>
      <c r="WYJ33" s="5"/>
      <c r="WYK33" s="5"/>
      <c r="WYL33" s="5"/>
      <c r="WYM33" s="5"/>
      <c r="WYN33" s="5"/>
      <c r="WYO33" s="5"/>
      <c r="WYP33" s="5"/>
      <c r="WYQ33" s="5"/>
      <c r="WYR33" s="5"/>
      <c r="WYS33" s="5"/>
      <c r="WYT33" s="5"/>
      <c r="WYU33" s="5"/>
      <c r="WYV33" s="5"/>
      <c r="WYW33" s="5"/>
      <c r="WYX33" s="5"/>
      <c r="WYY33" s="5"/>
      <c r="WYZ33" s="5"/>
      <c r="WZA33" s="374"/>
      <c r="WZB33" s="374"/>
      <c r="WZC33" s="374"/>
      <c r="WZD33" s="374"/>
      <c r="WZE33" s="374"/>
      <c r="WZF33" s="374"/>
      <c r="WZG33" s="68"/>
      <c r="WZH33" s="68"/>
      <c r="WZI33" s="68"/>
      <c r="WZJ33" s="68"/>
      <c r="WZK33" s="68"/>
      <c r="WZL33" s="112"/>
      <c r="WZM33" s="112"/>
      <c r="WZN33" s="112"/>
      <c r="XAK33" s="5"/>
      <c r="XAL33" s="5"/>
      <c r="XAM33" s="5"/>
      <c r="XAN33" s="5"/>
      <c r="XAO33" s="5"/>
      <c r="XAP33" s="5"/>
      <c r="XAQ33" s="5"/>
      <c r="XAR33" s="5"/>
      <c r="XAS33" s="5"/>
      <c r="XAT33" s="5"/>
      <c r="XAU33" s="5"/>
      <c r="XAV33" s="5"/>
      <c r="XAW33" s="5"/>
      <c r="XAX33" s="5"/>
      <c r="XAY33" s="5"/>
      <c r="XAZ33" s="5"/>
      <c r="XBA33" s="5"/>
      <c r="XBB33" s="5"/>
      <c r="XBC33" s="5"/>
      <c r="XBD33" s="5"/>
      <c r="XBE33" s="5"/>
      <c r="XBF33" s="5"/>
      <c r="XBG33" s="5"/>
      <c r="XBH33" s="5"/>
      <c r="XBI33" s="374"/>
      <c r="XBJ33" s="374"/>
      <c r="XBK33" s="374"/>
      <c r="XBL33" s="374"/>
      <c r="XBM33" s="374"/>
      <c r="XBN33" s="374"/>
      <c r="XBO33" s="68"/>
      <c r="XBP33" s="68"/>
      <c r="XBQ33" s="68"/>
      <c r="XBR33" s="68"/>
      <c r="XBS33" s="68"/>
      <c r="XBT33" s="112"/>
      <c r="XBU33" s="112"/>
      <c r="XBV33" s="112"/>
      <c r="XCS33" s="5"/>
      <c r="XCT33" s="5"/>
      <c r="XCU33" s="5"/>
      <c r="XCV33" s="5"/>
      <c r="XCW33" s="5"/>
      <c r="XCX33" s="5"/>
      <c r="XCY33" s="5"/>
      <c r="XCZ33" s="5"/>
      <c r="XDA33" s="5"/>
      <c r="XDB33" s="5"/>
      <c r="XDC33" s="5"/>
      <c r="XDD33" s="5"/>
      <c r="XDE33" s="5"/>
      <c r="XDF33" s="5"/>
      <c r="XDG33" s="5"/>
      <c r="XDH33" s="5"/>
      <c r="XDI33" s="5"/>
      <c r="XDJ33" s="5"/>
      <c r="XDK33" s="5"/>
      <c r="XDL33" s="5"/>
      <c r="XDM33" s="5"/>
      <c r="XDN33" s="5"/>
      <c r="XDO33" s="5"/>
      <c r="XDP33" s="5"/>
      <c r="XDQ33" s="374"/>
      <c r="XDR33" s="374"/>
      <c r="XDS33" s="374"/>
      <c r="XDT33" s="374"/>
      <c r="XDU33" s="374"/>
      <c r="XDV33" s="374"/>
      <c r="XDW33" s="68"/>
      <c r="XDX33" s="68"/>
      <c r="XDY33" s="68"/>
      <c r="XDZ33" s="68"/>
      <c r="XEA33" s="68"/>
      <c r="XEB33" s="112"/>
      <c r="XEC33" s="112"/>
      <c r="XED33" s="112"/>
      <c r="XFA33" s="5"/>
      <c r="XFB33" s="5"/>
      <c r="XFC33" s="5"/>
      <c r="XFD33" s="5"/>
    </row>
    <row r="34" spans="1:16384" customFormat="1">
      <c r="A34" s="5"/>
      <c r="B34" s="5"/>
      <c r="C34" s="5"/>
      <c r="D34" s="5"/>
      <c r="E34" s="5"/>
      <c r="F34" s="5"/>
      <c r="G34" s="5"/>
      <c r="H34" s="5"/>
      <c r="I34" s="5"/>
      <c r="J34" s="5"/>
      <c r="K34" s="5"/>
      <c r="L34" s="5"/>
      <c r="M34" s="5"/>
      <c r="N34" s="5"/>
      <c r="O34" s="5"/>
      <c r="P34" s="5"/>
      <c r="Q34" s="5"/>
      <c r="R34" s="5"/>
      <c r="S34" s="5"/>
      <c r="T34" s="5"/>
      <c r="U34" s="5"/>
      <c r="V34" s="5"/>
      <c r="W34" s="5"/>
      <c r="X34" s="5"/>
      <c r="Y34" s="374"/>
      <c r="Z34" s="374"/>
      <c r="AA34" s="374"/>
      <c r="AB34" s="374"/>
      <c r="AC34" s="374"/>
      <c r="AD34" s="374"/>
      <c r="AE34" s="68">
        <f t="shared" si="0"/>
        <v>4</v>
      </c>
      <c r="AF34" s="68" t="s">
        <v>510</v>
      </c>
      <c r="AG34" s="68"/>
      <c r="AH34" s="68"/>
      <c r="AI34" s="68"/>
      <c r="AJ34" s="112"/>
      <c r="AK34" s="112"/>
      <c r="AL34" s="112"/>
      <c r="AM34" s="188"/>
      <c r="AN34" s="188"/>
      <c r="AO34" s="188"/>
      <c r="AP34" s="188"/>
      <c r="AQ34" s="188"/>
      <c r="AR34" s="188"/>
      <c r="BI34" s="5"/>
      <c r="BJ34" s="5"/>
      <c r="BK34" s="5"/>
      <c r="BL34" s="5"/>
      <c r="BM34" s="5"/>
      <c r="BN34" s="5"/>
      <c r="BO34" s="5"/>
      <c r="BP34" s="5"/>
      <c r="BQ34" s="5"/>
      <c r="BR34" s="5"/>
      <c r="BS34" s="5"/>
      <c r="BT34" s="5"/>
      <c r="BU34" s="5"/>
      <c r="BV34" s="5"/>
      <c r="BW34" s="5"/>
      <c r="BX34" s="5"/>
      <c r="BY34" s="5"/>
      <c r="BZ34" s="5"/>
      <c r="CA34" s="5"/>
      <c r="CB34" s="5"/>
      <c r="CC34" s="5"/>
      <c r="CD34" s="5"/>
      <c r="CE34" s="5"/>
      <c r="CF34" s="5"/>
      <c r="CG34" s="374"/>
      <c r="CH34" s="374"/>
      <c r="CI34" s="374"/>
      <c r="CJ34" s="374"/>
      <c r="CK34" s="374"/>
      <c r="CL34" s="374"/>
      <c r="CM34" s="68"/>
      <c r="CN34" s="68"/>
      <c r="CO34" s="68"/>
      <c r="CP34" s="68"/>
      <c r="CQ34" s="68"/>
      <c r="CR34" s="112"/>
      <c r="CS34" s="112"/>
      <c r="CT34" s="112"/>
      <c r="DQ34" s="5"/>
      <c r="DR34" s="5"/>
      <c r="DS34" s="5"/>
      <c r="DT34" s="5"/>
      <c r="DU34" s="5"/>
      <c r="DV34" s="5"/>
      <c r="DW34" s="5"/>
      <c r="DX34" s="5"/>
      <c r="DY34" s="5"/>
      <c r="DZ34" s="5"/>
      <c r="EA34" s="5"/>
      <c r="EB34" s="5"/>
      <c r="EC34" s="5"/>
      <c r="ED34" s="5"/>
      <c r="EE34" s="5"/>
      <c r="EF34" s="5"/>
      <c r="EG34" s="5"/>
      <c r="EH34" s="5"/>
      <c r="EI34" s="5"/>
      <c r="EJ34" s="5"/>
      <c r="EK34" s="5"/>
      <c r="EL34" s="5"/>
      <c r="EM34" s="5"/>
      <c r="EN34" s="5"/>
      <c r="EO34" s="374"/>
      <c r="EP34" s="374"/>
      <c r="EQ34" s="374"/>
      <c r="ER34" s="374"/>
      <c r="ES34" s="374"/>
      <c r="ET34" s="374"/>
      <c r="EU34" s="68"/>
      <c r="EV34" s="68"/>
      <c r="EW34" s="68"/>
      <c r="EX34" s="68"/>
      <c r="EY34" s="68"/>
      <c r="EZ34" s="112"/>
      <c r="FA34" s="112"/>
      <c r="FB34" s="112"/>
      <c r="FY34" s="5"/>
      <c r="FZ34" s="5"/>
      <c r="GA34" s="5"/>
      <c r="GB34" s="5"/>
      <c r="GC34" s="5"/>
      <c r="GD34" s="5"/>
      <c r="GE34" s="5"/>
      <c r="GF34" s="5"/>
      <c r="GG34" s="5"/>
      <c r="GH34" s="5"/>
      <c r="GI34" s="5"/>
      <c r="GJ34" s="5"/>
      <c r="GK34" s="5"/>
      <c r="GL34" s="5"/>
      <c r="GM34" s="5"/>
      <c r="GN34" s="5"/>
      <c r="GO34" s="5"/>
      <c r="GP34" s="5"/>
      <c r="GQ34" s="5"/>
      <c r="GR34" s="5"/>
      <c r="GS34" s="5"/>
      <c r="GT34" s="5"/>
      <c r="GU34" s="5"/>
      <c r="GV34" s="5"/>
      <c r="GW34" s="374"/>
      <c r="GX34" s="374"/>
      <c r="GY34" s="374"/>
      <c r="GZ34" s="374"/>
      <c r="HA34" s="374"/>
      <c r="HB34" s="374"/>
      <c r="HC34" s="68"/>
      <c r="HD34" s="68"/>
      <c r="HE34" s="68"/>
      <c r="HF34" s="68"/>
      <c r="HG34" s="68"/>
      <c r="HH34" s="112"/>
      <c r="HI34" s="112"/>
      <c r="HJ34" s="112"/>
      <c r="IG34" s="5"/>
      <c r="IH34" s="5"/>
      <c r="II34" s="5"/>
      <c r="IJ34" s="5"/>
      <c r="IK34" s="5"/>
      <c r="IL34" s="5"/>
      <c r="IM34" s="5"/>
      <c r="IN34" s="5"/>
      <c r="IO34" s="5"/>
      <c r="IP34" s="5"/>
      <c r="IQ34" s="5"/>
      <c r="IR34" s="5"/>
      <c r="IS34" s="5"/>
      <c r="IT34" s="5"/>
      <c r="IU34" s="5"/>
      <c r="IV34" s="5"/>
      <c r="IW34" s="5"/>
      <c r="IX34" s="5"/>
      <c r="IY34" s="5"/>
      <c r="IZ34" s="5"/>
      <c r="JA34" s="5"/>
      <c r="JB34" s="5"/>
      <c r="JC34" s="5"/>
      <c r="JD34" s="5"/>
      <c r="JE34" s="374"/>
      <c r="JF34" s="374"/>
      <c r="JG34" s="374"/>
      <c r="JH34" s="374"/>
      <c r="JI34" s="374"/>
      <c r="JJ34" s="374"/>
      <c r="JK34" s="68"/>
      <c r="JL34" s="68"/>
      <c r="JM34" s="68"/>
      <c r="JN34" s="68"/>
      <c r="JO34" s="68"/>
      <c r="JP34" s="112"/>
      <c r="JQ34" s="112"/>
      <c r="JR34" s="112"/>
      <c r="KO34" s="5"/>
      <c r="KP34" s="5"/>
      <c r="KQ34" s="5"/>
      <c r="KR34" s="5"/>
      <c r="KS34" s="5"/>
      <c r="KT34" s="5"/>
      <c r="KU34" s="5"/>
      <c r="KV34" s="5"/>
      <c r="KW34" s="5"/>
      <c r="KX34" s="5"/>
      <c r="KY34" s="5"/>
      <c r="KZ34" s="5"/>
      <c r="LA34" s="5"/>
      <c r="LB34" s="5"/>
      <c r="LC34" s="5"/>
      <c r="LD34" s="5"/>
      <c r="LE34" s="5"/>
      <c r="LF34" s="5"/>
      <c r="LG34" s="5"/>
      <c r="LH34" s="5"/>
      <c r="LI34" s="5"/>
      <c r="LJ34" s="5"/>
      <c r="LK34" s="5"/>
      <c r="LL34" s="5"/>
      <c r="LM34" s="374"/>
      <c r="LN34" s="374"/>
      <c r="LO34" s="374"/>
      <c r="LP34" s="374"/>
      <c r="LQ34" s="374"/>
      <c r="LR34" s="374"/>
      <c r="LS34" s="68"/>
      <c r="LT34" s="68"/>
      <c r="LU34" s="68"/>
      <c r="LV34" s="68"/>
      <c r="LW34" s="68"/>
      <c r="LX34" s="112"/>
      <c r="LY34" s="112"/>
      <c r="LZ34" s="112"/>
      <c r="MW34" s="5"/>
      <c r="MX34" s="5"/>
      <c r="MY34" s="5"/>
      <c r="MZ34" s="5"/>
      <c r="NA34" s="5"/>
      <c r="NB34" s="5"/>
      <c r="NC34" s="5"/>
      <c r="ND34" s="5"/>
      <c r="NE34" s="5"/>
      <c r="NF34" s="5"/>
      <c r="NG34" s="5"/>
      <c r="NH34" s="5"/>
      <c r="NI34" s="5"/>
      <c r="NJ34" s="5"/>
      <c r="NK34" s="5"/>
      <c r="NL34" s="5"/>
      <c r="NM34" s="5"/>
      <c r="NN34" s="5"/>
      <c r="NO34" s="5"/>
      <c r="NP34" s="5"/>
      <c r="NQ34" s="5"/>
      <c r="NR34" s="5"/>
      <c r="NS34" s="5"/>
      <c r="NT34" s="5"/>
      <c r="NU34" s="374"/>
      <c r="NV34" s="374"/>
      <c r="NW34" s="374"/>
      <c r="NX34" s="374"/>
      <c r="NY34" s="374"/>
      <c r="NZ34" s="374"/>
      <c r="OA34" s="68"/>
      <c r="OB34" s="68"/>
      <c r="OC34" s="68"/>
      <c r="OD34" s="68"/>
      <c r="OE34" s="68"/>
      <c r="OF34" s="112"/>
      <c r="OG34" s="112"/>
      <c r="OH34" s="112"/>
      <c r="PE34" s="5"/>
      <c r="PF34" s="5"/>
      <c r="PG34" s="5"/>
      <c r="PH34" s="5"/>
      <c r="PI34" s="5"/>
      <c r="PJ34" s="5"/>
      <c r="PK34" s="5"/>
      <c r="PL34" s="5"/>
      <c r="PM34" s="5"/>
      <c r="PN34" s="5"/>
      <c r="PO34" s="5"/>
      <c r="PP34" s="5"/>
      <c r="PQ34" s="5"/>
      <c r="PR34" s="5"/>
      <c r="PS34" s="5"/>
      <c r="PT34" s="5"/>
      <c r="PU34" s="5"/>
      <c r="PV34" s="5"/>
      <c r="PW34" s="5"/>
      <c r="PX34" s="5"/>
      <c r="PY34" s="5"/>
      <c r="PZ34" s="5"/>
      <c r="QA34" s="5"/>
      <c r="QB34" s="5"/>
      <c r="QC34" s="374"/>
      <c r="QD34" s="374"/>
      <c r="QE34" s="374"/>
      <c r="QF34" s="374"/>
      <c r="QG34" s="374"/>
      <c r="QH34" s="374"/>
      <c r="QI34" s="68"/>
      <c r="QJ34" s="68"/>
      <c r="QK34" s="68"/>
      <c r="QL34" s="68"/>
      <c r="QM34" s="68"/>
      <c r="QN34" s="112"/>
      <c r="QO34" s="112"/>
      <c r="QP34" s="112"/>
      <c r="RM34" s="5"/>
      <c r="RN34" s="5"/>
      <c r="RO34" s="5"/>
      <c r="RP34" s="5"/>
      <c r="RQ34" s="5"/>
      <c r="RR34" s="5"/>
      <c r="RS34" s="5"/>
      <c r="RT34" s="5"/>
      <c r="RU34" s="5"/>
      <c r="RV34" s="5"/>
      <c r="RW34" s="5"/>
      <c r="RX34" s="5"/>
      <c r="RY34" s="5"/>
      <c r="RZ34" s="5"/>
      <c r="SA34" s="5"/>
      <c r="SB34" s="5"/>
      <c r="SC34" s="5"/>
      <c r="SD34" s="5"/>
      <c r="SE34" s="5"/>
      <c r="SF34" s="5"/>
      <c r="SG34" s="5"/>
      <c r="SH34" s="5"/>
      <c r="SI34" s="5"/>
      <c r="SJ34" s="5"/>
      <c r="SK34" s="374"/>
      <c r="SL34" s="374"/>
      <c r="SM34" s="374"/>
      <c r="SN34" s="374"/>
      <c r="SO34" s="374"/>
      <c r="SP34" s="374"/>
      <c r="SQ34" s="68"/>
      <c r="SR34" s="68"/>
      <c r="SS34" s="68"/>
      <c r="ST34" s="68"/>
      <c r="SU34" s="68"/>
      <c r="SV34" s="112"/>
      <c r="SW34" s="112"/>
      <c r="SX34" s="112"/>
      <c r="TU34" s="5"/>
      <c r="TV34" s="5"/>
      <c r="TW34" s="5"/>
      <c r="TX34" s="5"/>
      <c r="TY34" s="5"/>
      <c r="TZ34" s="5"/>
      <c r="UA34" s="5"/>
      <c r="UB34" s="5"/>
      <c r="UC34" s="5"/>
      <c r="UD34" s="5"/>
      <c r="UE34" s="5"/>
      <c r="UF34" s="5"/>
      <c r="UG34" s="5"/>
      <c r="UH34" s="5"/>
      <c r="UI34" s="5"/>
      <c r="UJ34" s="5"/>
      <c r="UK34" s="5"/>
      <c r="UL34" s="5"/>
      <c r="UM34" s="5"/>
      <c r="UN34" s="5"/>
      <c r="UO34" s="5"/>
      <c r="UP34" s="5"/>
      <c r="UQ34" s="5"/>
      <c r="UR34" s="5"/>
      <c r="US34" s="374"/>
      <c r="UT34" s="374"/>
      <c r="UU34" s="374"/>
      <c r="UV34" s="374"/>
      <c r="UW34" s="374"/>
      <c r="UX34" s="374"/>
      <c r="UY34" s="68"/>
      <c r="UZ34" s="68"/>
      <c r="VA34" s="68"/>
      <c r="VB34" s="68"/>
      <c r="VC34" s="68"/>
      <c r="VD34" s="112"/>
      <c r="VE34" s="112"/>
      <c r="VF34" s="112"/>
      <c r="WC34" s="5"/>
      <c r="WD34" s="5"/>
      <c r="WE34" s="5"/>
      <c r="WF34" s="5"/>
      <c r="WG34" s="5"/>
      <c r="WH34" s="5"/>
      <c r="WI34" s="5"/>
      <c r="WJ34" s="5"/>
      <c r="WK34" s="5"/>
      <c r="WL34" s="5"/>
      <c r="WM34" s="5"/>
      <c r="WN34" s="5"/>
      <c r="WO34" s="5"/>
      <c r="WP34" s="5"/>
      <c r="WQ34" s="5"/>
      <c r="WR34" s="5"/>
      <c r="WS34" s="5"/>
      <c r="WT34" s="5"/>
      <c r="WU34" s="5"/>
      <c r="WV34" s="5"/>
      <c r="WW34" s="5"/>
      <c r="WX34" s="5"/>
      <c r="WY34" s="5"/>
      <c r="WZ34" s="5"/>
      <c r="XA34" s="374"/>
      <c r="XB34" s="374"/>
      <c r="XC34" s="374"/>
      <c r="XD34" s="374"/>
      <c r="XE34" s="374"/>
      <c r="XF34" s="374"/>
      <c r="XG34" s="68"/>
      <c r="XH34" s="68"/>
      <c r="XI34" s="68"/>
      <c r="XJ34" s="68"/>
      <c r="XK34" s="68"/>
      <c r="XL34" s="112"/>
      <c r="XM34" s="112"/>
      <c r="XN34" s="112"/>
      <c r="YK34" s="5"/>
      <c r="YL34" s="5"/>
      <c r="YM34" s="5"/>
      <c r="YN34" s="5"/>
      <c r="YO34" s="5"/>
      <c r="YP34" s="5"/>
      <c r="YQ34" s="5"/>
      <c r="YR34" s="5"/>
      <c r="YS34" s="5"/>
      <c r="YT34" s="5"/>
      <c r="YU34" s="5"/>
      <c r="YV34" s="5"/>
      <c r="YW34" s="5"/>
      <c r="YX34" s="5"/>
      <c r="YY34" s="5"/>
      <c r="YZ34" s="5"/>
      <c r="ZA34" s="5"/>
      <c r="ZB34" s="5"/>
      <c r="ZC34" s="5"/>
      <c r="ZD34" s="5"/>
      <c r="ZE34" s="5"/>
      <c r="ZF34" s="5"/>
      <c r="ZG34" s="5"/>
      <c r="ZH34" s="5"/>
      <c r="ZI34" s="374"/>
      <c r="ZJ34" s="374"/>
      <c r="ZK34" s="374"/>
      <c r="ZL34" s="374"/>
      <c r="ZM34" s="374"/>
      <c r="ZN34" s="374"/>
      <c r="ZO34" s="68"/>
      <c r="ZP34" s="68"/>
      <c r="ZQ34" s="68"/>
      <c r="ZR34" s="68"/>
      <c r="ZS34" s="68"/>
      <c r="ZT34" s="112"/>
      <c r="ZU34" s="112"/>
      <c r="ZV34" s="112"/>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374"/>
      <c r="ABR34" s="374"/>
      <c r="ABS34" s="374"/>
      <c r="ABT34" s="374"/>
      <c r="ABU34" s="374"/>
      <c r="ABV34" s="374"/>
      <c r="ABW34" s="68"/>
      <c r="ABX34" s="68"/>
      <c r="ABY34" s="68"/>
      <c r="ABZ34" s="68"/>
      <c r="ACA34" s="68"/>
      <c r="ACB34" s="112"/>
      <c r="ACC34" s="112"/>
      <c r="ACD34" s="112"/>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374"/>
      <c r="ADZ34" s="374"/>
      <c r="AEA34" s="374"/>
      <c r="AEB34" s="374"/>
      <c r="AEC34" s="374"/>
      <c r="AED34" s="374"/>
      <c r="AEE34" s="68"/>
      <c r="AEF34" s="68"/>
      <c r="AEG34" s="68"/>
      <c r="AEH34" s="68"/>
      <c r="AEI34" s="68"/>
      <c r="AEJ34" s="112"/>
      <c r="AEK34" s="112"/>
      <c r="AEL34" s="112"/>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374"/>
      <c r="AGH34" s="374"/>
      <c r="AGI34" s="374"/>
      <c r="AGJ34" s="374"/>
      <c r="AGK34" s="374"/>
      <c r="AGL34" s="374"/>
      <c r="AGM34" s="68"/>
      <c r="AGN34" s="68"/>
      <c r="AGO34" s="68"/>
      <c r="AGP34" s="68"/>
      <c r="AGQ34" s="68"/>
      <c r="AGR34" s="112"/>
      <c r="AGS34" s="112"/>
      <c r="AGT34" s="112"/>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374"/>
      <c r="AIP34" s="374"/>
      <c r="AIQ34" s="374"/>
      <c r="AIR34" s="374"/>
      <c r="AIS34" s="374"/>
      <c r="AIT34" s="374"/>
      <c r="AIU34" s="68"/>
      <c r="AIV34" s="68"/>
      <c r="AIW34" s="68"/>
      <c r="AIX34" s="68"/>
      <c r="AIY34" s="68"/>
      <c r="AIZ34" s="112"/>
      <c r="AJA34" s="112"/>
      <c r="AJB34" s="112"/>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374"/>
      <c r="AKX34" s="374"/>
      <c r="AKY34" s="374"/>
      <c r="AKZ34" s="374"/>
      <c r="ALA34" s="374"/>
      <c r="ALB34" s="374"/>
      <c r="ALC34" s="68"/>
      <c r="ALD34" s="68"/>
      <c r="ALE34" s="68"/>
      <c r="ALF34" s="68"/>
      <c r="ALG34" s="68"/>
      <c r="ALH34" s="112"/>
      <c r="ALI34" s="112"/>
      <c r="ALJ34" s="112"/>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374"/>
      <c r="ANF34" s="374"/>
      <c r="ANG34" s="374"/>
      <c r="ANH34" s="374"/>
      <c r="ANI34" s="374"/>
      <c r="ANJ34" s="374"/>
      <c r="ANK34" s="68"/>
      <c r="ANL34" s="68"/>
      <c r="ANM34" s="68"/>
      <c r="ANN34" s="68"/>
      <c r="ANO34" s="68"/>
      <c r="ANP34" s="112"/>
      <c r="ANQ34" s="112"/>
      <c r="ANR34" s="112"/>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374"/>
      <c r="APN34" s="374"/>
      <c r="APO34" s="374"/>
      <c r="APP34" s="374"/>
      <c r="APQ34" s="374"/>
      <c r="APR34" s="374"/>
      <c r="APS34" s="68"/>
      <c r="APT34" s="68"/>
      <c r="APU34" s="68"/>
      <c r="APV34" s="68"/>
      <c r="APW34" s="68"/>
      <c r="APX34" s="112"/>
      <c r="APY34" s="112"/>
      <c r="APZ34" s="112"/>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374"/>
      <c r="ARV34" s="374"/>
      <c r="ARW34" s="374"/>
      <c r="ARX34" s="374"/>
      <c r="ARY34" s="374"/>
      <c r="ARZ34" s="374"/>
      <c r="ASA34" s="68"/>
      <c r="ASB34" s="68"/>
      <c r="ASC34" s="68"/>
      <c r="ASD34" s="68"/>
      <c r="ASE34" s="68"/>
      <c r="ASF34" s="112"/>
      <c r="ASG34" s="112"/>
      <c r="ASH34" s="112"/>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374"/>
      <c r="AUD34" s="374"/>
      <c r="AUE34" s="374"/>
      <c r="AUF34" s="374"/>
      <c r="AUG34" s="374"/>
      <c r="AUH34" s="374"/>
      <c r="AUI34" s="68"/>
      <c r="AUJ34" s="68"/>
      <c r="AUK34" s="68"/>
      <c r="AUL34" s="68"/>
      <c r="AUM34" s="68"/>
      <c r="AUN34" s="112"/>
      <c r="AUO34" s="112"/>
      <c r="AUP34" s="112"/>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374"/>
      <c r="AWL34" s="374"/>
      <c r="AWM34" s="374"/>
      <c r="AWN34" s="374"/>
      <c r="AWO34" s="374"/>
      <c r="AWP34" s="374"/>
      <c r="AWQ34" s="68"/>
      <c r="AWR34" s="68"/>
      <c r="AWS34" s="68"/>
      <c r="AWT34" s="68"/>
      <c r="AWU34" s="68"/>
      <c r="AWV34" s="112"/>
      <c r="AWW34" s="112"/>
      <c r="AWX34" s="112"/>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374"/>
      <c r="AYT34" s="374"/>
      <c r="AYU34" s="374"/>
      <c r="AYV34" s="374"/>
      <c r="AYW34" s="374"/>
      <c r="AYX34" s="374"/>
      <c r="AYY34" s="68"/>
      <c r="AYZ34" s="68"/>
      <c r="AZA34" s="68"/>
      <c r="AZB34" s="68"/>
      <c r="AZC34" s="68"/>
      <c r="AZD34" s="112"/>
      <c r="AZE34" s="112"/>
      <c r="AZF34" s="112"/>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374"/>
      <c r="BBB34" s="374"/>
      <c r="BBC34" s="374"/>
      <c r="BBD34" s="374"/>
      <c r="BBE34" s="374"/>
      <c r="BBF34" s="374"/>
      <c r="BBG34" s="68"/>
      <c r="BBH34" s="68"/>
      <c r="BBI34" s="68"/>
      <c r="BBJ34" s="68"/>
      <c r="BBK34" s="68"/>
      <c r="BBL34" s="112"/>
      <c r="BBM34" s="112"/>
      <c r="BBN34" s="112"/>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374"/>
      <c r="BDJ34" s="374"/>
      <c r="BDK34" s="374"/>
      <c r="BDL34" s="374"/>
      <c r="BDM34" s="374"/>
      <c r="BDN34" s="374"/>
      <c r="BDO34" s="68"/>
      <c r="BDP34" s="68"/>
      <c r="BDQ34" s="68"/>
      <c r="BDR34" s="68"/>
      <c r="BDS34" s="68"/>
      <c r="BDT34" s="112"/>
      <c r="BDU34" s="112"/>
      <c r="BDV34" s="112"/>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374"/>
      <c r="BFR34" s="374"/>
      <c r="BFS34" s="374"/>
      <c r="BFT34" s="374"/>
      <c r="BFU34" s="374"/>
      <c r="BFV34" s="374"/>
      <c r="BFW34" s="68"/>
      <c r="BFX34" s="68"/>
      <c r="BFY34" s="68"/>
      <c r="BFZ34" s="68"/>
      <c r="BGA34" s="68"/>
      <c r="BGB34" s="112"/>
      <c r="BGC34" s="112"/>
      <c r="BGD34" s="112"/>
      <c r="BHA34" s="5"/>
      <c r="BHB34" s="5"/>
      <c r="BHC34" s="5"/>
      <c r="BHD34" s="5"/>
      <c r="BHE34" s="5"/>
      <c r="BHF34" s="5"/>
      <c r="BHG34" s="5"/>
      <c r="BHH34" s="5"/>
      <c r="BHI34" s="5"/>
      <c r="BHJ34" s="5"/>
      <c r="BHK34" s="5"/>
      <c r="BHL34" s="5"/>
      <c r="BHM34" s="5"/>
      <c r="BHN34" s="5"/>
      <c r="BHO34" s="5"/>
      <c r="BHP34" s="5"/>
      <c r="BHQ34" s="5"/>
      <c r="BHR34" s="5"/>
      <c r="BHS34" s="5"/>
      <c r="BHT34" s="5"/>
      <c r="BHU34" s="5"/>
      <c r="BHV34" s="5"/>
      <c r="BHW34" s="5"/>
      <c r="BHX34" s="5"/>
      <c r="BHY34" s="374"/>
      <c r="BHZ34" s="374"/>
      <c r="BIA34" s="374"/>
      <c r="BIB34" s="374"/>
      <c r="BIC34" s="374"/>
      <c r="BID34" s="374"/>
      <c r="BIE34" s="68"/>
      <c r="BIF34" s="68"/>
      <c r="BIG34" s="68"/>
      <c r="BIH34" s="68"/>
      <c r="BII34" s="68"/>
      <c r="BIJ34" s="112"/>
      <c r="BIK34" s="112"/>
      <c r="BIL34" s="112"/>
      <c r="BJI34" s="5"/>
      <c r="BJJ34" s="5"/>
      <c r="BJK34" s="5"/>
      <c r="BJL34" s="5"/>
      <c r="BJM34" s="5"/>
      <c r="BJN34" s="5"/>
      <c r="BJO34" s="5"/>
      <c r="BJP34" s="5"/>
      <c r="BJQ34" s="5"/>
      <c r="BJR34" s="5"/>
      <c r="BJS34" s="5"/>
      <c r="BJT34" s="5"/>
      <c r="BJU34" s="5"/>
      <c r="BJV34" s="5"/>
      <c r="BJW34" s="5"/>
      <c r="BJX34" s="5"/>
      <c r="BJY34" s="5"/>
      <c r="BJZ34" s="5"/>
      <c r="BKA34" s="5"/>
      <c r="BKB34" s="5"/>
      <c r="BKC34" s="5"/>
      <c r="BKD34" s="5"/>
      <c r="BKE34" s="5"/>
      <c r="BKF34" s="5"/>
      <c r="BKG34" s="374"/>
      <c r="BKH34" s="374"/>
      <c r="BKI34" s="374"/>
      <c r="BKJ34" s="374"/>
      <c r="BKK34" s="374"/>
      <c r="BKL34" s="374"/>
      <c r="BKM34" s="68"/>
      <c r="BKN34" s="68"/>
      <c r="BKO34" s="68"/>
      <c r="BKP34" s="68"/>
      <c r="BKQ34" s="68"/>
      <c r="BKR34" s="112"/>
      <c r="BKS34" s="112"/>
      <c r="BKT34" s="112"/>
      <c r="BLQ34" s="5"/>
      <c r="BLR34" s="5"/>
      <c r="BLS34" s="5"/>
      <c r="BLT34" s="5"/>
      <c r="BLU34" s="5"/>
      <c r="BLV34" s="5"/>
      <c r="BLW34" s="5"/>
      <c r="BLX34" s="5"/>
      <c r="BLY34" s="5"/>
      <c r="BLZ34" s="5"/>
      <c r="BMA34" s="5"/>
      <c r="BMB34" s="5"/>
      <c r="BMC34" s="5"/>
      <c r="BMD34" s="5"/>
      <c r="BME34" s="5"/>
      <c r="BMF34" s="5"/>
      <c r="BMG34" s="5"/>
      <c r="BMH34" s="5"/>
      <c r="BMI34" s="5"/>
      <c r="BMJ34" s="5"/>
      <c r="BMK34" s="5"/>
      <c r="BML34" s="5"/>
      <c r="BMM34" s="5"/>
      <c r="BMN34" s="5"/>
      <c r="BMO34" s="374"/>
      <c r="BMP34" s="374"/>
      <c r="BMQ34" s="374"/>
      <c r="BMR34" s="374"/>
      <c r="BMS34" s="374"/>
      <c r="BMT34" s="374"/>
      <c r="BMU34" s="68"/>
      <c r="BMV34" s="68"/>
      <c r="BMW34" s="68"/>
      <c r="BMX34" s="68"/>
      <c r="BMY34" s="68"/>
      <c r="BMZ34" s="112"/>
      <c r="BNA34" s="112"/>
      <c r="BNB34" s="112"/>
      <c r="BNY34" s="5"/>
      <c r="BNZ34" s="5"/>
      <c r="BOA34" s="5"/>
      <c r="BOB34" s="5"/>
      <c r="BOC34" s="5"/>
      <c r="BOD34" s="5"/>
      <c r="BOE34" s="5"/>
      <c r="BOF34" s="5"/>
      <c r="BOG34" s="5"/>
      <c r="BOH34" s="5"/>
      <c r="BOI34" s="5"/>
      <c r="BOJ34" s="5"/>
      <c r="BOK34" s="5"/>
      <c r="BOL34" s="5"/>
      <c r="BOM34" s="5"/>
      <c r="BON34" s="5"/>
      <c r="BOO34" s="5"/>
      <c r="BOP34" s="5"/>
      <c r="BOQ34" s="5"/>
      <c r="BOR34" s="5"/>
      <c r="BOS34" s="5"/>
      <c r="BOT34" s="5"/>
      <c r="BOU34" s="5"/>
      <c r="BOV34" s="5"/>
      <c r="BOW34" s="374"/>
      <c r="BOX34" s="374"/>
      <c r="BOY34" s="374"/>
      <c r="BOZ34" s="374"/>
      <c r="BPA34" s="374"/>
      <c r="BPB34" s="374"/>
      <c r="BPC34" s="68"/>
      <c r="BPD34" s="68"/>
      <c r="BPE34" s="68"/>
      <c r="BPF34" s="68"/>
      <c r="BPG34" s="68"/>
      <c r="BPH34" s="112"/>
      <c r="BPI34" s="112"/>
      <c r="BPJ34" s="112"/>
      <c r="BQG34" s="5"/>
      <c r="BQH34" s="5"/>
      <c r="BQI34" s="5"/>
      <c r="BQJ34" s="5"/>
      <c r="BQK34" s="5"/>
      <c r="BQL34" s="5"/>
      <c r="BQM34" s="5"/>
      <c r="BQN34" s="5"/>
      <c r="BQO34" s="5"/>
      <c r="BQP34" s="5"/>
      <c r="BQQ34" s="5"/>
      <c r="BQR34" s="5"/>
      <c r="BQS34" s="5"/>
      <c r="BQT34" s="5"/>
      <c r="BQU34" s="5"/>
      <c r="BQV34" s="5"/>
      <c r="BQW34" s="5"/>
      <c r="BQX34" s="5"/>
      <c r="BQY34" s="5"/>
      <c r="BQZ34" s="5"/>
      <c r="BRA34" s="5"/>
      <c r="BRB34" s="5"/>
      <c r="BRC34" s="5"/>
      <c r="BRD34" s="5"/>
      <c r="BRE34" s="374"/>
      <c r="BRF34" s="374"/>
      <c r="BRG34" s="374"/>
      <c r="BRH34" s="374"/>
      <c r="BRI34" s="374"/>
      <c r="BRJ34" s="374"/>
      <c r="BRK34" s="68"/>
      <c r="BRL34" s="68"/>
      <c r="BRM34" s="68"/>
      <c r="BRN34" s="68"/>
      <c r="BRO34" s="68"/>
      <c r="BRP34" s="112"/>
      <c r="BRQ34" s="112"/>
      <c r="BRR34" s="112"/>
      <c r="BSO34" s="5"/>
      <c r="BSP34" s="5"/>
      <c r="BSQ34" s="5"/>
      <c r="BSR34" s="5"/>
      <c r="BSS34" s="5"/>
      <c r="BST34" s="5"/>
      <c r="BSU34" s="5"/>
      <c r="BSV34" s="5"/>
      <c r="BSW34" s="5"/>
      <c r="BSX34" s="5"/>
      <c r="BSY34" s="5"/>
      <c r="BSZ34" s="5"/>
      <c r="BTA34" s="5"/>
      <c r="BTB34" s="5"/>
      <c r="BTC34" s="5"/>
      <c r="BTD34" s="5"/>
      <c r="BTE34" s="5"/>
      <c r="BTF34" s="5"/>
      <c r="BTG34" s="5"/>
      <c r="BTH34" s="5"/>
      <c r="BTI34" s="5"/>
      <c r="BTJ34" s="5"/>
      <c r="BTK34" s="5"/>
      <c r="BTL34" s="5"/>
      <c r="BTM34" s="374"/>
      <c r="BTN34" s="374"/>
      <c r="BTO34" s="374"/>
      <c r="BTP34" s="374"/>
      <c r="BTQ34" s="374"/>
      <c r="BTR34" s="374"/>
      <c r="BTS34" s="68"/>
      <c r="BTT34" s="68"/>
      <c r="BTU34" s="68"/>
      <c r="BTV34" s="68"/>
      <c r="BTW34" s="68"/>
      <c r="BTX34" s="112"/>
      <c r="BTY34" s="112"/>
      <c r="BTZ34" s="112"/>
      <c r="BUW34" s="5"/>
      <c r="BUX34" s="5"/>
      <c r="BUY34" s="5"/>
      <c r="BUZ34" s="5"/>
      <c r="BVA34" s="5"/>
      <c r="BVB34" s="5"/>
      <c r="BVC34" s="5"/>
      <c r="BVD34" s="5"/>
      <c r="BVE34" s="5"/>
      <c r="BVF34" s="5"/>
      <c r="BVG34" s="5"/>
      <c r="BVH34" s="5"/>
      <c r="BVI34" s="5"/>
      <c r="BVJ34" s="5"/>
      <c r="BVK34" s="5"/>
      <c r="BVL34" s="5"/>
      <c r="BVM34" s="5"/>
      <c r="BVN34" s="5"/>
      <c r="BVO34" s="5"/>
      <c r="BVP34" s="5"/>
      <c r="BVQ34" s="5"/>
      <c r="BVR34" s="5"/>
      <c r="BVS34" s="5"/>
      <c r="BVT34" s="5"/>
      <c r="BVU34" s="374"/>
      <c r="BVV34" s="374"/>
      <c r="BVW34" s="374"/>
      <c r="BVX34" s="374"/>
      <c r="BVY34" s="374"/>
      <c r="BVZ34" s="374"/>
      <c r="BWA34" s="68"/>
      <c r="BWB34" s="68"/>
      <c r="BWC34" s="68"/>
      <c r="BWD34" s="68"/>
      <c r="BWE34" s="68"/>
      <c r="BWF34" s="112"/>
      <c r="BWG34" s="112"/>
      <c r="BWH34" s="112"/>
      <c r="BXE34" s="5"/>
      <c r="BXF34" s="5"/>
      <c r="BXG34" s="5"/>
      <c r="BXH34" s="5"/>
      <c r="BXI34" s="5"/>
      <c r="BXJ34" s="5"/>
      <c r="BXK34" s="5"/>
      <c r="BXL34" s="5"/>
      <c r="BXM34" s="5"/>
      <c r="BXN34" s="5"/>
      <c r="BXO34" s="5"/>
      <c r="BXP34" s="5"/>
      <c r="BXQ34" s="5"/>
      <c r="BXR34" s="5"/>
      <c r="BXS34" s="5"/>
      <c r="BXT34" s="5"/>
      <c r="BXU34" s="5"/>
      <c r="BXV34" s="5"/>
      <c r="BXW34" s="5"/>
      <c r="BXX34" s="5"/>
      <c r="BXY34" s="5"/>
      <c r="BXZ34" s="5"/>
      <c r="BYA34" s="5"/>
      <c r="BYB34" s="5"/>
      <c r="BYC34" s="374"/>
      <c r="BYD34" s="374"/>
      <c r="BYE34" s="374"/>
      <c r="BYF34" s="374"/>
      <c r="BYG34" s="374"/>
      <c r="BYH34" s="374"/>
      <c r="BYI34" s="68"/>
      <c r="BYJ34" s="68"/>
      <c r="BYK34" s="68"/>
      <c r="BYL34" s="68"/>
      <c r="BYM34" s="68"/>
      <c r="BYN34" s="112"/>
      <c r="BYO34" s="112"/>
      <c r="BYP34" s="112"/>
      <c r="BZM34" s="5"/>
      <c r="BZN34" s="5"/>
      <c r="BZO34" s="5"/>
      <c r="BZP34" s="5"/>
      <c r="BZQ34" s="5"/>
      <c r="BZR34" s="5"/>
      <c r="BZS34" s="5"/>
      <c r="BZT34" s="5"/>
      <c r="BZU34" s="5"/>
      <c r="BZV34" s="5"/>
      <c r="BZW34" s="5"/>
      <c r="BZX34" s="5"/>
      <c r="BZY34" s="5"/>
      <c r="BZZ34" s="5"/>
      <c r="CAA34" s="5"/>
      <c r="CAB34" s="5"/>
      <c r="CAC34" s="5"/>
      <c r="CAD34" s="5"/>
      <c r="CAE34" s="5"/>
      <c r="CAF34" s="5"/>
      <c r="CAG34" s="5"/>
      <c r="CAH34" s="5"/>
      <c r="CAI34" s="5"/>
      <c r="CAJ34" s="5"/>
      <c r="CAK34" s="374"/>
      <c r="CAL34" s="374"/>
      <c r="CAM34" s="374"/>
      <c r="CAN34" s="374"/>
      <c r="CAO34" s="374"/>
      <c r="CAP34" s="374"/>
      <c r="CAQ34" s="68"/>
      <c r="CAR34" s="68"/>
      <c r="CAS34" s="68"/>
      <c r="CAT34" s="68"/>
      <c r="CAU34" s="68"/>
      <c r="CAV34" s="112"/>
      <c r="CAW34" s="112"/>
      <c r="CAX34" s="112"/>
      <c r="CBU34" s="5"/>
      <c r="CBV34" s="5"/>
      <c r="CBW34" s="5"/>
      <c r="CBX34" s="5"/>
      <c r="CBY34" s="5"/>
      <c r="CBZ34" s="5"/>
      <c r="CCA34" s="5"/>
      <c r="CCB34" s="5"/>
      <c r="CCC34" s="5"/>
      <c r="CCD34" s="5"/>
      <c r="CCE34" s="5"/>
      <c r="CCF34" s="5"/>
      <c r="CCG34" s="5"/>
      <c r="CCH34" s="5"/>
      <c r="CCI34" s="5"/>
      <c r="CCJ34" s="5"/>
      <c r="CCK34" s="5"/>
      <c r="CCL34" s="5"/>
      <c r="CCM34" s="5"/>
      <c r="CCN34" s="5"/>
      <c r="CCO34" s="5"/>
      <c r="CCP34" s="5"/>
      <c r="CCQ34" s="5"/>
      <c r="CCR34" s="5"/>
      <c r="CCS34" s="374"/>
      <c r="CCT34" s="374"/>
      <c r="CCU34" s="374"/>
      <c r="CCV34" s="374"/>
      <c r="CCW34" s="374"/>
      <c r="CCX34" s="374"/>
      <c r="CCY34" s="68"/>
      <c r="CCZ34" s="68"/>
      <c r="CDA34" s="68"/>
      <c r="CDB34" s="68"/>
      <c r="CDC34" s="68"/>
      <c r="CDD34" s="112"/>
      <c r="CDE34" s="112"/>
      <c r="CDF34" s="112"/>
      <c r="CEC34" s="5"/>
      <c r="CED34" s="5"/>
      <c r="CEE34" s="5"/>
      <c r="CEF34" s="5"/>
      <c r="CEG34" s="5"/>
      <c r="CEH34" s="5"/>
      <c r="CEI34" s="5"/>
      <c r="CEJ34" s="5"/>
      <c r="CEK34" s="5"/>
      <c r="CEL34" s="5"/>
      <c r="CEM34" s="5"/>
      <c r="CEN34" s="5"/>
      <c r="CEO34" s="5"/>
      <c r="CEP34" s="5"/>
      <c r="CEQ34" s="5"/>
      <c r="CER34" s="5"/>
      <c r="CES34" s="5"/>
      <c r="CET34" s="5"/>
      <c r="CEU34" s="5"/>
      <c r="CEV34" s="5"/>
      <c r="CEW34" s="5"/>
      <c r="CEX34" s="5"/>
      <c r="CEY34" s="5"/>
      <c r="CEZ34" s="5"/>
      <c r="CFA34" s="374"/>
      <c r="CFB34" s="374"/>
      <c r="CFC34" s="374"/>
      <c r="CFD34" s="374"/>
      <c r="CFE34" s="374"/>
      <c r="CFF34" s="374"/>
      <c r="CFG34" s="68"/>
      <c r="CFH34" s="68"/>
      <c r="CFI34" s="68"/>
      <c r="CFJ34" s="68"/>
      <c r="CFK34" s="68"/>
      <c r="CFL34" s="112"/>
      <c r="CFM34" s="112"/>
      <c r="CFN34" s="112"/>
      <c r="CGK34" s="5"/>
      <c r="CGL34" s="5"/>
      <c r="CGM34" s="5"/>
      <c r="CGN34" s="5"/>
      <c r="CGO34" s="5"/>
      <c r="CGP34" s="5"/>
      <c r="CGQ34" s="5"/>
      <c r="CGR34" s="5"/>
      <c r="CGS34" s="5"/>
      <c r="CGT34" s="5"/>
      <c r="CGU34" s="5"/>
      <c r="CGV34" s="5"/>
      <c r="CGW34" s="5"/>
      <c r="CGX34" s="5"/>
      <c r="CGY34" s="5"/>
      <c r="CGZ34" s="5"/>
      <c r="CHA34" s="5"/>
      <c r="CHB34" s="5"/>
      <c r="CHC34" s="5"/>
      <c r="CHD34" s="5"/>
      <c r="CHE34" s="5"/>
      <c r="CHF34" s="5"/>
      <c r="CHG34" s="5"/>
      <c r="CHH34" s="5"/>
      <c r="CHI34" s="374"/>
      <c r="CHJ34" s="374"/>
      <c r="CHK34" s="374"/>
      <c r="CHL34" s="374"/>
      <c r="CHM34" s="374"/>
      <c r="CHN34" s="374"/>
      <c r="CHO34" s="68"/>
      <c r="CHP34" s="68"/>
      <c r="CHQ34" s="68"/>
      <c r="CHR34" s="68"/>
      <c r="CHS34" s="68"/>
      <c r="CHT34" s="112"/>
      <c r="CHU34" s="112"/>
      <c r="CHV34" s="112"/>
      <c r="CIS34" s="5"/>
      <c r="CIT34" s="5"/>
      <c r="CIU34" s="5"/>
      <c r="CIV34" s="5"/>
      <c r="CIW34" s="5"/>
      <c r="CIX34" s="5"/>
      <c r="CIY34" s="5"/>
      <c r="CIZ34" s="5"/>
      <c r="CJA34" s="5"/>
      <c r="CJB34" s="5"/>
      <c r="CJC34" s="5"/>
      <c r="CJD34" s="5"/>
      <c r="CJE34" s="5"/>
      <c r="CJF34" s="5"/>
      <c r="CJG34" s="5"/>
      <c r="CJH34" s="5"/>
      <c r="CJI34" s="5"/>
      <c r="CJJ34" s="5"/>
      <c r="CJK34" s="5"/>
      <c r="CJL34" s="5"/>
      <c r="CJM34" s="5"/>
      <c r="CJN34" s="5"/>
      <c r="CJO34" s="5"/>
      <c r="CJP34" s="5"/>
      <c r="CJQ34" s="374"/>
      <c r="CJR34" s="374"/>
      <c r="CJS34" s="374"/>
      <c r="CJT34" s="374"/>
      <c r="CJU34" s="374"/>
      <c r="CJV34" s="374"/>
      <c r="CJW34" s="68"/>
      <c r="CJX34" s="68"/>
      <c r="CJY34" s="68"/>
      <c r="CJZ34" s="68"/>
      <c r="CKA34" s="68"/>
      <c r="CKB34" s="112"/>
      <c r="CKC34" s="112"/>
      <c r="CKD34" s="112"/>
      <c r="CLA34" s="5"/>
      <c r="CLB34" s="5"/>
      <c r="CLC34" s="5"/>
      <c r="CLD34" s="5"/>
      <c r="CLE34" s="5"/>
      <c r="CLF34" s="5"/>
      <c r="CLG34" s="5"/>
      <c r="CLH34" s="5"/>
      <c r="CLI34" s="5"/>
      <c r="CLJ34" s="5"/>
      <c r="CLK34" s="5"/>
      <c r="CLL34" s="5"/>
      <c r="CLM34" s="5"/>
      <c r="CLN34" s="5"/>
      <c r="CLO34" s="5"/>
      <c r="CLP34" s="5"/>
      <c r="CLQ34" s="5"/>
      <c r="CLR34" s="5"/>
      <c r="CLS34" s="5"/>
      <c r="CLT34" s="5"/>
      <c r="CLU34" s="5"/>
      <c r="CLV34" s="5"/>
      <c r="CLW34" s="5"/>
      <c r="CLX34" s="5"/>
      <c r="CLY34" s="374"/>
      <c r="CLZ34" s="374"/>
      <c r="CMA34" s="374"/>
      <c r="CMB34" s="374"/>
      <c r="CMC34" s="374"/>
      <c r="CMD34" s="374"/>
      <c r="CME34" s="68"/>
      <c r="CMF34" s="68"/>
      <c r="CMG34" s="68"/>
      <c r="CMH34" s="68"/>
      <c r="CMI34" s="68"/>
      <c r="CMJ34" s="112"/>
      <c r="CMK34" s="112"/>
      <c r="CML34" s="112"/>
      <c r="CNI34" s="5"/>
      <c r="CNJ34" s="5"/>
      <c r="CNK34" s="5"/>
      <c r="CNL34" s="5"/>
      <c r="CNM34" s="5"/>
      <c r="CNN34" s="5"/>
      <c r="CNO34" s="5"/>
      <c r="CNP34" s="5"/>
      <c r="CNQ34" s="5"/>
      <c r="CNR34" s="5"/>
      <c r="CNS34" s="5"/>
      <c r="CNT34" s="5"/>
      <c r="CNU34" s="5"/>
      <c r="CNV34" s="5"/>
      <c r="CNW34" s="5"/>
      <c r="CNX34" s="5"/>
      <c r="CNY34" s="5"/>
      <c r="CNZ34" s="5"/>
      <c r="COA34" s="5"/>
      <c r="COB34" s="5"/>
      <c r="COC34" s="5"/>
      <c r="COD34" s="5"/>
      <c r="COE34" s="5"/>
      <c r="COF34" s="5"/>
      <c r="COG34" s="374"/>
      <c r="COH34" s="374"/>
      <c r="COI34" s="374"/>
      <c r="COJ34" s="374"/>
      <c r="COK34" s="374"/>
      <c r="COL34" s="374"/>
      <c r="COM34" s="68"/>
      <c r="CON34" s="68"/>
      <c r="COO34" s="68"/>
      <c r="COP34" s="68"/>
      <c r="COQ34" s="68"/>
      <c r="COR34" s="112"/>
      <c r="COS34" s="112"/>
      <c r="COT34" s="112"/>
      <c r="CPQ34" s="5"/>
      <c r="CPR34" s="5"/>
      <c r="CPS34" s="5"/>
      <c r="CPT34" s="5"/>
      <c r="CPU34" s="5"/>
      <c r="CPV34" s="5"/>
      <c r="CPW34" s="5"/>
      <c r="CPX34" s="5"/>
      <c r="CPY34" s="5"/>
      <c r="CPZ34" s="5"/>
      <c r="CQA34" s="5"/>
      <c r="CQB34" s="5"/>
      <c r="CQC34" s="5"/>
      <c r="CQD34" s="5"/>
      <c r="CQE34" s="5"/>
      <c r="CQF34" s="5"/>
      <c r="CQG34" s="5"/>
      <c r="CQH34" s="5"/>
      <c r="CQI34" s="5"/>
      <c r="CQJ34" s="5"/>
      <c r="CQK34" s="5"/>
      <c r="CQL34" s="5"/>
      <c r="CQM34" s="5"/>
      <c r="CQN34" s="5"/>
      <c r="CQO34" s="374"/>
      <c r="CQP34" s="374"/>
      <c r="CQQ34" s="374"/>
      <c r="CQR34" s="374"/>
      <c r="CQS34" s="374"/>
      <c r="CQT34" s="374"/>
      <c r="CQU34" s="68"/>
      <c r="CQV34" s="68"/>
      <c r="CQW34" s="68"/>
      <c r="CQX34" s="68"/>
      <c r="CQY34" s="68"/>
      <c r="CQZ34" s="112"/>
      <c r="CRA34" s="112"/>
      <c r="CRB34" s="112"/>
      <c r="CRY34" s="5"/>
      <c r="CRZ34" s="5"/>
      <c r="CSA34" s="5"/>
      <c r="CSB34" s="5"/>
      <c r="CSC34" s="5"/>
      <c r="CSD34" s="5"/>
      <c r="CSE34" s="5"/>
      <c r="CSF34" s="5"/>
      <c r="CSG34" s="5"/>
      <c r="CSH34" s="5"/>
      <c r="CSI34" s="5"/>
      <c r="CSJ34" s="5"/>
      <c r="CSK34" s="5"/>
      <c r="CSL34" s="5"/>
      <c r="CSM34" s="5"/>
      <c r="CSN34" s="5"/>
      <c r="CSO34" s="5"/>
      <c r="CSP34" s="5"/>
      <c r="CSQ34" s="5"/>
      <c r="CSR34" s="5"/>
      <c r="CSS34" s="5"/>
      <c r="CST34" s="5"/>
      <c r="CSU34" s="5"/>
      <c r="CSV34" s="5"/>
      <c r="CSW34" s="374"/>
      <c r="CSX34" s="374"/>
      <c r="CSY34" s="374"/>
      <c r="CSZ34" s="374"/>
      <c r="CTA34" s="374"/>
      <c r="CTB34" s="374"/>
      <c r="CTC34" s="68"/>
      <c r="CTD34" s="68"/>
      <c r="CTE34" s="68"/>
      <c r="CTF34" s="68"/>
      <c r="CTG34" s="68"/>
      <c r="CTH34" s="112"/>
      <c r="CTI34" s="112"/>
      <c r="CTJ34" s="112"/>
      <c r="CUG34" s="5"/>
      <c r="CUH34" s="5"/>
      <c r="CUI34" s="5"/>
      <c r="CUJ34" s="5"/>
      <c r="CUK34" s="5"/>
      <c r="CUL34" s="5"/>
      <c r="CUM34" s="5"/>
      <c r="CUN34" s="5"/>
      <c r="CUO34" s="5"/>
      <c r="CUP34" s="5"/>
      <c r="CUQ34" s="5"/>
      <c r="CUR34" s="5"/>
      <c r="CUS34" s="5"/>
      <c r="CUT34" s="5"/>
      <c r="CUU34" s="5"/>
      <c r="CUV34" s="5"/>
      <c r="CUW34" s="5"/>
      <c r="CUX34" s="5"/>
      <c r="CUY34" s="5"/>
      <c r="CUZ34" s="5"/>
      <c r="CVA34" s="5"/>
      <c r="CVB34" s="5"/>
      <c r="CVC34" s="5"/>
      <c r="CVD34" s="5"/>
      <c r="CVE34" s="374"/>
      <c r="CVF34" s="374"/>
      <c r="CVG34" s="374"/>
      <c r="CVH34" s="374"/>
      <c r="CVI34" s="374"/>
      <c r="CVJ34" s="374"/>
      <c r="CVK34" s="68"/>
      <c r="CVL34" s="68"/>
      <c r="CVM34" s="68"/>
      <c r="CVN34" s="68"/>
      <c r="CVO34" s="68"/>
      <c r="CVP34" s="112"/>
      <c r="CVQ34" s="112"/>
      <c r="CVR34" s="112"/>
      <c r="CWO34" s="5"/>
      <c r="CWP34" s="5"/>
      <c r="CWQ34" s="5"/>
      <c r="CWR34" s="5"/>
      <c r="CWS34" s="5"/>
      <c r="CWT34" s="5"/>
      <c r="CWU34" s="5"/>
      <c r="CWV34" s="5"/>
      <c r="CWW34" s="5"/>
      <c r="CWX34" s="5"/>
      <c r="CWY34" s="5"/>
      <c r="CWZ34" s="5"/>
      <c r="CXA34" s="5"/>
      <c r="CXB34" s="5"/>
      <c r="CXC34" s="5"/>
      <c r="CXD34" s="5"/>
      <c r="CXE34" s="5"/>
      <c r="CXF34" s="5"/>
      <c r="CXG34" s="5"/>
      <c r="CXH34" s="5"/>
      <c r="CXI34" s="5"/>
      <c r="CXJ34" s="5"/>
      <c r="CXK34" s="5"/>
      <c r="CXL34" s="5"/>
      <c r="CXM34" s="374"/>
      <c r="CXN34" s="374"/>
      <c r="CXO34" s="374"/>
      <c r="CXP34" s="374"/>
      <c r="CXQ34" s="374"/>
      <c r="CXR34" s="374"/>
      <c r="CXS34" s="68"/>
      <c r="CXT34" s="68"/>
      <c r="CXU34" s="68"/>
      <c r="CXV34" s="68"/>
      <c r="CXW34" s="68"/>
      <c r="CXX34" s="112"/>
      <c r="CXY34" s="112"/>
      <c r="CXZ34" s="112"/>
      <c r="CYW34" s="5"/>
      <c r="CYX34" s="5"/>
      <c r="CYY34" s="5"/>
      <c r="CYZ34" s="5"/>
      <c r="CZA34" s="5"/>
      <c r="CZB34" s="5"/>
      <c r="CZC34" s="5"/>
      <c r="CZD34" s="5"/>
      <c r="CZE34" s="5"/>
      <c r="CZF34" s="5"/>
      <c r="CZG34" s="5"/>
      <c r="CZH34" s="5"/>
      <c r="CZI34" s="5"/>
      <c r="CZJ34" s="5"/>
      <c r="CZK34" s="5"/>
      <c r="CZL34" s="5"/>
      <c r="CZM34" s="5"/>
      <c r="CZN34" s="5"/>
      <c r="CZO34" s="5"/>
      <c r="CZP34" s="5"/>
      <c r="CZQ34" s="5"/>
      <c r="CZR34" s="5"/>
      <c r="CZS34" s="5"/>
      <c r="CZT34" s="5"/>
      <c r="CZU34" s="374"/>
      <c r="CZV34" s="374"/>
      <c r="CZW34" s="374"/>
      <c r="CZX34" s="374"/>
      <c r="CZY34" s="374"/>
      <c r="CZZ34" s="374"/>
      <c r="DAA34" s="68"/>
      <c r="DAB34" s="68"/>
      <c r="DAC34" s="68"/>
      <c r="DAD34" s="68"/>
      <c r="DAE34" s="68"/>
      <c r="DAF34" s="112"/>
      <c r="DAG34" s="112"/>
      <c r="DAH34" s="112"/>
      <c r="DBE34" s="5"/>
      <c r="DBF34" s="5"/>
      <c r="DBG34" s="5"/>
      <c r="DBH34" s="5"/>
      <c r="DBI34" s="5"/>
      <c r="DBJ34" s="5"/>
      <c r="DBK34" s="5"/>
      <c r="DBL34" s="5"/>
      <c r="DBM34" s="5"/>
      <c r="DBN34" s="5"/>
      <c r="DBO34" s="5"/>
      <c r="DBP34" s="5"/>
      <c r="DBQ34" s="5"/>
      <c r="DBR34" s="5"/>
      <c r="DBS34" s="5"/>
      <c r="DBT34" s="5"/>
      <c r="DBU34" s="5"/>
      <c r="DBV34" s="5"/>
      <c r="DBW34" s="5"/>
      <c r="DBX34" s="5"/>
      <c r="DBY34" s="5"/>
      <c r="DBZ34" s="5"/>
      <c r="DCA34" s="5"/>
      <c r="DCB34" s="5"/>
      <c r="DCC34" s="374"/>
      <c r="DCD34" s="374"/>
      <c r="DCE34" s="374"/>
      <c r="DCF34" s="374"/>
      <c r="DCG34" s="374"/>
      <c r="DCH34" s="374"/>
      <c r="DCI34" s="68"/>
      <c r="DCJ34" s="68"/>
      <c r="DCK34" s="68"/>
      <c r="DCL34" s="68"/>
      <c r="DCM34" s="68"/>
      <c r="DCN34" s="112"/>
      <c r="DCO34" s="112"/>
      <c r="DCP34" s="112"/>
      <c r="DDM34" s="5"/>
      <c r="DDN34" s="5"/>
      <c r="DDO34" s="5"/>
      <c r="DDP34" s="5"/>
      <c r="DDQ34" s="5"/>
      <c r="DDR34" s="5"/>
      <c r="DDS34" s="5"/>
      <c r="DDT34" s="5"/>
      <c r="DDU34" s="5"/>
      <c r="DDV34" s="5"/>
      <c r="DDW34" s="5"/>
      <c r="DDX34" s="5"/>
      <c r="DDY34" s="5"/>
      <c r="DDZ34" s="5"/>
      <c r="DEA34" s="5"/>
      <c r="DEB34" s="5"/>
      <c r="DEC34" s="5"/>
      <c r="DED34" s="5"/>
      <c r="DEE34" s="5"/>
      <c r="DEF34" s="5"/>
      <c r="DEG34" s="5"/>
      <c r="DEH34" s="5"/>
      <c r="DEI34" s="5"/>
      <c r="DEJ34" s="5"/>
      <c r="DEK34" s="374"/>
      <c r="DEL34" s="374"/>
      <c r="DEM34" s="374"/>
      <c r="DEN34" s="374"/>
      <c r="DEO34" s="374"/>
      <c r="DEP34" s="374"/>
      <c r="DEQ34" s="68"/>
      <c r="DER34" s="68"/>
      <c r="DES34" s="68"/>
      <c r="DET34" s="68"/>
      <c r="DEU34" s="68"/>
      <c r="DEV34" s="112"/>
      <c r="DEW34" s="112"/>
      <c r="DEX34" s="112"/>
      <c r="DFU34" s="5"/>
      <c r="DFV34" s="5"/>
      <c r="DFW34" s="5"/>
      <c r="DFX34" s="5"/>
      <c r="DFY34" s="5"/>
      <c r="DFZ34" s="5"/>
      <c r="DGA34" s="5"/>
      <c r="DGB34" s="5"/>
      <c r="DGC34" s="5"/>
      <c r="DGD34" s="5"/>
      <c r="DGE34" s="5"/>
      <c r="DGF34" s="5"/>
      <c r="DGG34" s="5"/>
      <c r="DGH34" s="5"/>
      <c r="DGI34" s="5"/>
      <c r="DGJ34" s="5"/>
      <c r="DGK34" s="5"/>
      <c r="DGL34" s="5"/>
      <c r="DGM34" s="5"/>
      <c r="DGN34" s="5"/>
      <c r="DGO34" s="5"/>
      <c r="DGP34" s="5"/>
      <c r="DGQ34" s="5"/>
      <c r="DGR34" s="5"/>
      <c r="DGS34" s="374"/>
      <c r="DGT34" s="374"/>
      <c r="DGU34" s="374"/>
      <c r="DGV34" s="374"/>
      <c r="DGW34" s="374"/>
      <c r="DGX34" s="374"/>
      <c r="DGY34" s="68"/>
      <c r="DGZ34" s="68"/>
      <c r="DHA34" s="68"/>
      <c r="DHB34" s="68"/>
      <c r="DHC34" s="68"/>
      <c r="DHD34" s="112"/>
      <c r="DHE34" s="112"/>
      <c r="DHF34" s="112"/>
      <c r="DIC34" s="5"/>
      <c r="DID34" s="5"/>
      <c r="DIE34" s="5"/>
      <c r="DIF34" s="5"/>
      <c r="DIG34" s="5"/>
      <c r="DIH34" s="5"/>
      <c r="DII34" s="5"/>
      <c r="DIJ34" s="5"/>
      <c r="DIK34" s="5"/>
      <c r="DIL34" s="5"/>
      <c r="DIM34" s="5"/>
      <c r="DIN34" s="5"/>
      <c r="DIO34" s="5"/>
      <c r="DIP34" s="5"/>
      <c r="DIQ34" s="5"/>
      <c r="DIR34" s="5"/>
      <c r="DIS34" s="5"/>
      <c r="DIT34" s="5"/>
      <c r="DIU34" s="5"/>
      <c r="DIV34" s="5"/>
      <c r="DIW34" s="5"/>
      <c r="DIX34" s="5"/>
      <c r="DIY34" s="5"/>
      <c r="DIZ34" s="5"/>
      <c r="DJA34" s="374"/>
      <c r="DJB34" s="374"/>
      <c r="DJC34" s="374"/>
      <c r="DJD34" s="374"/>
      <c r="DJE34" s="374"/>
      <c r="DJF34" s="374"/>
      <c r="DJG34" s="68"/>
      <c r="DJH34" s="68"/>
      <c r="DJI34" s="68"/>
      <c r="DJJ34" s="68"/>
      <c r="DJK34" s="68"/>
      <c r="DJL34" s="112"/>
      <c r="DJM34" s="112"/>
      <c r="DJN34" s="112"/>
      <c r="DKK34" s="5"/>
      <c r="DKL34" s="5"/>
      <c r="DKM34" s="5"/>
      <c r="DKN34" s="5"/>
      <c r="DKO34" s="5"/>
      <c r="DKP34" s="5"/>
      <c r="DKQ34" s="5"/>
      <c r="DKR34" s="5"/>
      <c r="DKS34" s="5"/>
      <c r="DKT34" s="5"/>
      <c r="DKU34" s="5"/>
      <c r="DKV34" s="5"/>
      <c r="DKW34" s="5"/>
      <c r="DKX34" s="5"/>
      <c r="DKY34" s="5"/>
      <c r="DKZ34" s="5"/>
      <c r="DLA34" s="5"/>
      <c r="DLB34" s="5"/>
      <c r="DLC34" s="5"/>
      <c r="DLD34" s="5"/>
      <c r="DLE34" s="5"/>
      <c r="DLF34" s="5"/>
      <c r="DLG34" s="5"/>
      <c r="DLH34" s="5"/>
      <c r="DLI34" s="374"/>
      <c r="DLJ34" s="374"/>
      <c r="DLK34" s="374"/>
      <c r="DLL34" s="374"/>
      <c r="DLM34" s="374"/>
      <c r="DLN34" s="374"/>
      <c r="DLO34" s="68"/>
      <c r="DLP34" s="68"/>
      <c r="DLQ34" s="68"/>
      <c r="DLR34" s="68"/>
      <c r="DLS34" s="68"/>
      <c r="DLT34" s="112"/>
      <c r="DLU34" s="112"/>
      <c r="DLV34" s="112"/>
      <c r="DMS34" s="5"/>
      <c r="DMT34" s="5"/>
      <c r="DMU34" s="5"/>
      <c r="DMV34" s="5"/>
      <c r="DMW34" s="5"/>
      <c r="DMX34" s="5"/>
      <c r="DMY34" s="5"/>
      <c r="DMZ34" s="5"/>
      <c r="DNA34" s="5"/>
      <c r="DNB34" s="5"/>
      <c r="DNC34" s="5"/>
      <c r="DND34" s="5"/>
      <c r="DNE34" s="5"/>
      <c r="DNF34" s="5"/>
      <c r="DNG34" s="5"/>
      <c r="DNH34" s="5"/>
      <c r="DNI34" s="5"/>
      <c r="DNJ34" s="5"/>
      <c r="DNK34" s="5"/>
      <c r="DNL34" s="5"/>
      <c r="DNM34" s="5"/>
      <c r="DNN34" s="5"/>
      <c r="DNO34" s="5"/>
      <c r="DNP34" s="5"/>
      <c r="DNQ34" s="374"/>
      <c r="DNR34" s="374"/>
      <c r="DNS34" s="374"/>
      <c r="DNT34" s="374"/>
      <c r="DNU34" s="374"/>
      <c r="DNV34" s="374"/>
      <c r="DNW34" s="68"/>
      <c r="DNX34" s="68"/>
      <c r="DNY34" s="68"/>
      <c r="DNZ34" s="68"/>
      <c r="DOA34" s="68"/>
      <c r="DOB34" s="112"/>
      <c r="DOC34" s="112"/>
      <c r="DOD34" s="112"/>
      <c r="DPA34" s="5"/>
      <c r="DPB34" s="5"/>
      <c r="DPC34" s="5"/>
      <c r="DPD34" s="5"/>
      <c r="DPE34" s="5"/>
      <c r="DPF34" s="5"/>
      <c r="DPG34" s="5"/>
      <c r="DPH34" s="5"/>
      <c r="DPI34" s="5"/>
      <c r="DPJ34" s="5"/>
      <c r="DPK34" s="5"/>
      <c r="DPL34" s="5"/>
      <c r="DPM34" s="5"/>
      <c r="DPN34" s="5"/>
      <c r="DPO34" s="5"/>
      <c r="DPP34" s="5"/>
      <c r="DPQ34" s="5"/>
      <c r="DPR34" s="5"/>
      <c r="DPS34" s="5"/>
      <c r="DPT34" s="5"/>
      <c r="DPU34" s="5"/>
      <c r="DPV34" s="5"/>
      <c r="DPW34" s="5"/>
      <c r="DPX34" s="5"/>
      <c r="DPY34" s="374"/>
      <c r="DPZ34" s="374"/>
      <c r="DQA34" s="374"/>
      <c r="DQB34" s="374"/>
      <c r="DQC34" s="374"/>
      <c r="DQD34" s="374"/>
      <c r="DQE34" s="68"/>
      <c r="DQF34" s="68"/>
      <c r="DQG34" s="68"/>
      <c r="DQH34" s="68"/>
      <c r="DQI34" s="68"/>
      <c r="DQJ34" s="112"/>
      <c r="DQK34" s="112"/>
      <c r="DQL34" s="112"/>
      <c r="DRI34" s="5"/>
      <c r="DRJ34" s="5"/>
      <c r="DRK34" s="5"/>
      <c r="DRL34" s="5"/>
      <c r="DRM34" s="5"/>
      <c r="DRN34" s="5"/>
      <c r="DRO34" s="5"/>
      <c r="DRP34" s="5"/>
      <c r="DRQ34" s="5"/>
      <c r="DRR34" s="5"/>
      <c r="DRS34" s="5"/>
      <c r="DRT34" s="5"/>
      <c r="DRU34" s="5"/>
      <c r="DRV34" s="5"/>
      <c r="DRW34" s="5"/>
      <c r="DRX34" s="5"/>
      <c r="DRY34" s="5"/>
      <c r="DRZ34" s="5"/>
      <c r="DSA34" s="5"/>
      <c r="DSB34" s="5"/>
      <c r="DSC34" s="5"/>
      <c r="DSD34" s="5"/>
      <c r="DSE34" s="5"/>
      <c r="DSF34" s="5"/>
      <c r="DSG34" s="374"/>
      <c r="DSH34" s="374"/>
      <c r="DSI34" s="374"/>
      <c r="DSJ34" s="374"/>
      <c r="DSK34" s="374"/>
      <c r="DSL34" s="374"/>
      <c r="DSM34" s="68"/>
      <c r="DSN34" s="68"/>
      <c r="DSO34" s="68"/>
      <c r="DSP34" s="68"/>
      <c r="DSQ34" s="68"/>
      <c r="DSR34" s="112"/>
      <c r="DSS34" s="112"/>
      <c r="DST34" s="112"/>
      <c r="DTQ34" s="5"/>
      <c r="DTR34" s="5"/>
      <c r="DTS34" s="5"/>
      <c r="DTT34" s="5"/>
      <c r="DTU34" s="5"/>
      <c r="DTV34" s="5"/>
      <c r="DTW34" s="5"/>
      <c r="DTX34" s="5"/>
      <c r="DTY34" s="5"/>
      <c r="DTZ34" s="5"/>
      <c r="DUA34" s="5"/>
      <c r="DUB34" s="5"/>
      <c r="DUC34" s="5"/>
      <c r="DUD34" s="5"/>
      <c r="DUE34" s="5"/>
      <c r="DUF34" s="5"/>
      <c r="DUG34" s="5"/>
      <c r="DUH34" s="5"/>
      <c r="DUI34" s="5"/>
      <c r="DUJ34" s="5"/>
      <c r="DUK34" s="5"/>
      <c r="DUL34" s="5"/>
      <c r="DUM34" s="5"/>
      <c r="DUN34" s="5"/>
      <c r="DUO34" s="374"/>
      <c r="DUP34" s="374"/>
      <c r="DUQ34" s="374"/>
      <c r="DUR34" s="374"/>
      <c r="DUS34" s="374"/>
      <c r="DUT34" s="374"/>
      <c r="DUU34" s="68"/>
      <c r="DUV34" s="68"/>
      <c r="DUW34" s="68"/>
      <c r="DUX34" s="68"/>
      <c r="DUY34" s="68"/>
      <c r="DUZ34" s="112"/>
      <c r="DVA34" s="112"/>
      <c r="DVB34" s="112"/>
      <c r="DVY34" s="5"/>
      <c r="DVZ34" s="5"/>
      <c r="DWA34" s="5"/>
      <c r="DWB34" s="5"/>
      <c r="DWC34" s="5"/>
      <c r="DWD34" s="5"/>
      <c r="DWE34" s="5"/>
      <c r="DWF34" s="5"/>
      <c r="DWG34" s="5"/>
      <c r="DWH34" s="5"/>
      <c r="DWI34" s="5"/>
      <c r="DWJ34" s="5"/>
      <c r="DWK34" s="5"/>
      <c r="DWL34" s="5"/>
      <c r="DWM34" s="5"/>
      <c r="DWN34" s="5"/>
      <c r="DWO34" s="5"/>
      <c r="DWP34" s="5"/>
      <c r="DWQ34" s="5"/>
      <c r="DWR34" s="5"/>
      <c r="DWS34" s="5"/>
      <c r="DWT34" s="5"/>
      <c r="DWU34" s="5"/>
      <c r="DWV34" s="5"/>
      <c r="DWW34" s="374"/>
      <c r="DWX34" s="374"/>
      <c r="DWY34" s="374"/>
      <c r="DWZ34" s="374"/>
      <c r="DXA34" s="374"/>
      <c r="DXB34" s="374"/>
      <c r="DXC34" s="68"/>
      <c r="DXD34" s="68"/>
      <c r="DXE34" s="68"/>
      <c r="DXF34" s="68"/>
      <c r="DXG34" s="68"/>
      <c r="DXH34" s="112"/>
      <c r="DXI34" s="112"/>
      <c r="DXJ34" s="112"/>
      <c r="DYG34" s="5"/>
      <c r="DYH34" s="5"/>
      <c r="DYI34" s="5"/>
      <c r="DYJ34" s="5"/>
      <c r="DYK34" s="5"/>
      <c r="DYL34" s="5"/>
      <c r="DYM34" s="5"/>
      <c r="DYN34" s="5"/>
      <c r="DYO34" s="5"/>
      <c r="DYP34" s="5"/>
      <c r="DYQ34" s="5"/>
      <c r="DYR34" s="5"/>
      <c r="DYS34" s="5"/>
      <c r="DYT34" s="5"/>
      <c r="DYU34" s="5"/>
      <c r="DYV34" s="5"/>
      <c r="DYW34" s="5"/>
      <c r="DYX34" s="5"/>
      <c r="DYY34" s="5"/>
      <c r="DYZ34" s="5"/>
      <c r="DZA34" s="5"/>
      <c r="DZB34" s="5"/>
      <c r="DZC34" s="5"/>
      <c r="DZD34" s="5"/>
      <c r="DZE34" s="374"/>
      <c r="DZF34" s="374"/>
      <c r="DZG34" s="374"/>
      <c r="DZH34" s="374"/>
      <c r="DZI34" s="374"/>
      <c r="DZJ34" s="374"/>
      <c r="DZK34" s="68"/>
      <c r="DZL34" s="68"/>
      <c r="DZM34" s="68"/>
      <c r="DZN34" s="68"/>
      <c r="DZO34" s="68"/>
      <c r="DZP34" s="112"/>
      <c r="DZQ34" s="112"/>
      <c r="DZR34" s="112"/>
      <c r="EAO34" s="5"/>
      <c r="EAP34" s="5"/>
      <c r="EAQ34" s="5"/>
      <c r="EAR34" s="5"/>
      <c r="EAS34" s="5"/>
      <c r="EAT34" s="5"/>
      <c r="EAU34" s="5"/>
      <c r="EAV34" s="5"/>
      <c r="EAW34" s="5"/>
      <c r="EAX34" s="5"/>
      <c r="EAY34" s="5"/>
      <c r="EAZ34" s="5"/>
      <c r="EBA34" s="5"/>
      <c r="EBB34" s="5"/>
      <c r="EBC34" s="5"/>
      <c r="EBD34" s="5"/>
      <c r="EBE34" s="5"/>
      <c r="EBF34" s="5"/>
      <c r="EBG34" s="5"/>
      <c r="EBH34" s="5"/>
      <c r="EBI34" s="5"/>
      <c r="EBJ34" s="5"/>
      <c r="EBK34" s="5"/>
      <c r="EBL34" s="5"/>
      <c r="EBM34" s="374"/>
      <c r="EBN34" s="374"/>
      <c r="EBO34" s="374"/>
      <c r="EBP34" s="374"/>
      <c r="EBQ34" s="374"/>
      <c r="EBR34" s="374"/>
      <c r="EBS34" s="68"/>
      <c r="EBT34" s="68"/>
      <c r="EBU34" s="68"/>
      <c r="EBV34" s="68"/>
      <c r="EBW34" s="68"/>
      <c r="EBX34" s="112"/>
      <c r="EBY34" s="112"/>
      <c r="EBZ34" s="112"/>
      <c r="ECW34" s="5"/>
      <c r="ECX34" s="5"/>
      <c r="ECY34" s="5"/>
      <c r="ECZ34" s="5"/>
      <c r="EDA34" s="5"/>
      <c r="EDB34" s="5"/>
      <c r="EDC34" s="5"/>
      <c r="EDD34" s="5"/>
      <c r="EDE34" s="5"/>
      <c r="EDF34" s="5"/>
      <c r="EDG34" s="5"/>
      <c r="EDH34" s="5"/>
      <c r="EDI34" s="5"/>
      <c r="EDJ34" s="5"/>
      <c r="EDK34" s="5"/>
      <c r="EDL34" s="5"/>
      <c r="EDM34" s="5"/>
      <c r="EDN34" s="5"/>
      <c r="EDO34" s="5"/>
      <c r="EDP34" s="5"/>
      <c r="EDQ34" s="5"/>
      <c r="EDR34" s="5"/>
      <c r="EDS34" s="5"/>
      <c r="EDT34" s="5"/>
      <c r="EDU34" s="374"/>
      <c r="EDV34" s="374"/>
      <c r="EDW34" s="374"/>
      <c r="EDX34" s="374"/>
      <c r="EDY34" s="374"/>
      <c r="EDZ34" s="374"/>
      <c r="EEA34" s="68"/>
      <c r="EEB34" s="68"/>
      <c r="EEC34" s="68"/>
      <c r="EED34" s="68"/>
      <c r="EEE34" s="68"/>
      <c r="EEF34" s="112"/>
      <c r="EEG34" s="112"/>
      <c r="EEH34" s="112"/>
      <c r="EFE34" s="5"/>
      <c r="EFF34" s="5"/>
      <c r="EFG34" s="5"/>
      <c r="EFH34" s="5"/>
      <c r="EFI34" s="5"/>
      <c r="EFJ34" s="5"/>
      <c r="EFK34" s="5"/>
      <c r="EFL34" s="5"/>
      <c r="EFM34" s="5"/>
      <c r="EFN34" s="5"/>
      <c r="EFO34" s="5"/>
      <c r="EFP34" s="5"/>
      <c r="EFQ34" s="5"/>
      <c r="EFR34" s="5"/>
      <c r="EFS34" s="5"/>
      <c r="EFT34" s="5"/>
      <c r="EFU34" s="5"/>
      <c r="EFV34" s="5"/>
      <c r="EFW34" s="5"/>
      <c r="EFX34" s="5"/>
      <c r="EFY34" s="5"/>
      <c r="EFZ34" s="5"/>
      <c r="EGA34" s="5"/>
      <c r="EGB34" s="5"/>
      <c r="EGC34" s="374"/>
      <c r="EGD34" s="374"/>
      <c r="EGE34" s="374"/>
      <c r="EGF34" s="374"/>
      <c r="EGG34" s="374"/>
      <c r="EGH34" s="374"/>
      <c r="EGI34" s="68"/>
      <c r="EGJ34" s="68"/>
      <c r="EGK34" s="68"/>
      <c r="EGL34" s="68"/>
      <c r="EGM34" s="68"/>
      <c r="EGN34" s="112"/>
      <c r="EGO34" s="112"/>
      <c r="EGP34" s="112"/>
      <c r="EHM34" s="5"/>
      <c r="EHN34" s="5"/>
      <c r="EHO34" s="5"/>
      <c r="EHP34" s="5"/>
      <c r="EHQ34" s="5"/>
      <c r="EHR34" s="5"/>
      <c r="EHS34" s="5"/>
      <c r="EHT34" s="5"/>
      <c r="EHU34" s="5"/>
      <c r="EHV34" s="5"/>
      <c r="EHW34" s="5"/>
      <c r="EHX34" s="5"/>
      <c r="EHY34" s="5"/>
      <c r="EHZ34" s="5"/>
      <c r="EIA34" s="5"/>
      <c r="EIB34" s="5"/>
      <c r="EIC34" s="5"/>
      <c r="EID34" s="5"/>
      <c r="EIE34" s="5"/>
      <c r="EIF34" s="5"/>
      <c r="EIG34" s="5"/>
      <c r="EIH34" s="5"/>
      <c r="EII34" s="5"/>
      <c r="EIJ34" s="5"/>
      <c r="EIK34" s="374"/>
      <c r="EIL34" s="374"/>
      <c r="EIM34" s="374"/>
      <c r="EIN34" s="374"/>
      <c r="EIO34" s="374"/>
      <c r="EIP34" s="374"/>
      <c r="EIQ34" s="68"/>
      <c r="EIR34" s="68"/>
      <c r="EIS34" s="68"/>
      <c r="EIT34" s="68"/>
      <c r="EIU34" s="68"/>
      <c r="EIV34" s="112"/>
      <c r="EIW34" s="112"/>
      <c r="EIX34" s="112"/>
      <c r="EJU34" s="5"/>
      <c r="EJV34" s="5"/>
      <c r="EJW34" s="5"/>
      <c r="EJX34" s="5"/>
      <c r="EJY34" s="5"/>
      <c r="EJZ34" s="5"/>
      <c r="EKA34" s="5"/>
      <c r="EKB34" s="5"/>
      <c r="EKC34" s="5"/>
      <c r="EKD34" s="5"/>
      <c r="EKE34" s="5"/>
      <c r="EKF34" s="5"/>
      <c r="EKG34" s="5"/>
      <c r="EKH34" s="5"/>
      <c r="EKI34" s="5"/>
      <c r="EKJ34" s="5"/>
      <c r="EKK34" s="5"/>
      <c r="EKL34" s="5"/>
      <c r="EKM34" s="5"/>
      <c r="EKN34" s="5"/>
      <c r="EKO34" s="5"/>
      <c r="EKP34" s="5"/>
      <c r="EKQ34" s="5"/>
      <c r="EKR34" s="5"/>
      <c r="EKS34" s="374"/>
      <c r="EKT34" s="374"/>
      <c r="EKU34" s="374"/>
      <c r="EKV34" s="374"/>
      <c r="EKW34" s="374"/>
      <c r="EKX34" s="374"/>
      <c r="EKY34" s="68"/>
      <c r="EKZ34" s="68"/>
      <c r="ELA34" s="68"/>
      <c r="ELB34" s="68"/>
      <c r="ELC34" s="68"/>
      <c r="ELD34" s="112"/>
      <c r="ELE34" s="112"/>
      <c r="ELF34" s="112"/>
      <c r="EMC34" s="5"/>
      <c r="EMD34" s="5"/>
      <c r="EME34" s="5"/>
      <c r="EMF34" s="5"/>
      <c r="EMG34" s="5"/>
      <c r="EMH34" s="5"/>
      <c r="EMI34" s="5"/>
      <c r="EMJ34" s="5"/>
      <c r="EMK34" s="5"/>
      <c r="EML34" s="5"/>
      <c r="EMM34" s="5"/>
      <c r="EMN34" s="5"/>
      <c r="EMO34" s="5"/>
      <c r="EMP34" s="5"/>
      <c r="EMQ34" s="5"/>
      <c r="EMR34" s="5"/>
      <c r="EMS34" s="5"/>
      <c r="EMT34" s="5"/>
      <c r="EMU34" s="5"/>
      <c r="EMV34" s="5"/>
      <c r="EMW34" s="5"/>
      <c r="EMX34" s="5"/>
      <c r="EMY34" s="5"/>
      <c r="EMZ34" s="5"/>
      <c r="ENA34" s="374"/>
      <c r="ENB34" s="374"/>
      <c r="ENC34" s="374"/>
      <c r="END34" s="374"/>
      <c r="ENE34" s="374"/>
      <c r="ENF34" s="374"/>
      <c r="ENG34" s="68"/>
      <c r="ENH34" s="68"/>
      <c r="ENI34" s="68"/>
      <c r="ENJ34" s="68"/>
      <c r="ENK34" s="68"/>
      <c r="ENL34" s="112"/>
      <c r="ENM34" s="112"/>
      <c r="ENN34" s="112"/>
      <c r="EOK34" s="5"/>
      <c r="EOL34" s="5"/>
      <c r="EOM34" s="5"/>
      <c r="EON34" s="5"/>
      <c r="EOO34" s="5"/>
      <c r="EOP34" s="5"/>
      <c r="EOQ34" s="5"/>
      <c r="EOR34" s="5"/>
      <c r="EOS34" s="5"/>
      <c r="EOT34" s="5"/>
      <c r="EOU34" s="5"/>
      <c r="EOV34" s="5"/>
      <c r="EOW34" s="5"/>
      <c r="EOX34" s="5"/>
      <c r="EOY34" s="5"/>
      <c r="EOZ34" s="5"/>
      <c r="EPA34" s="5"/>
      <c r="EPB34" s="5"/>
      <c r="EPC34" s="5"/>
      <c r="EPD34" s="5"/>
      <c r="EPE34" s="5"/>
      <c r="EPF34" s="5"/>
      <c r="EPG34" s="5"/>
      <c r="EPH34" s="5"/>
      <c r="EPI34" s="374"/>
      <c r="EPJ34" s="374"/>
      <c r="EPK34" s="374"/>
      <c r="EPL34" s="374"/>
      <c r="EPM34" s="374"/>
      <c r="EPN34" s="374"/>
      <c r="EPO34" s="68"/>
      <c r="EPP34" s="68"/>
      <c r="EPQ34" s="68"/>
      <c r="EPR34" s="68"/>
      <c r="EPS34" s="68"/>
      <c r="EPT34" s="112"/>
      <c r="EPU34" s="112"/>
      <c r="EPV34" s="112"/>
      <c r="EQS34" s="5"/>
      <c r="EQT34" s="5"/>
      <c r="EQU34" s="5"/>
      <c r="EQV34" s="5"/>
      <c r="EQW34" s="5"/>
      <c r="EQX34" s="5"/>
      <c r="EQY34" s="5"/>
      <c r="EQZ34" s="5"/>
      <c r="ERA34" s="5"/>
      <c r="ERB34" s="5"/>
      <c r="ERC34" s="5"/>
      <c r="ERD34" s="5"/>
      <c r="ERE34" s="5"/>
      <c r="ERF34" s="5"/>
      <c r="ERG34" s="5"/>
      <c r="ERH34" s="5"/>
      <c r="ERI34" s="5"/>
      <c r="ERJ34" s="5"/>
      <c r="ERK34" s="5"/>
      <c r="ERL34" s="5"/>
      <c r="ERM34" s="5"/>
      <c r="ERN34" s="5"/>
      <c r="ERO34" s="5"/>
      <c r="ERP34" s="5"/>
      <c r="ERQ34" s="374"/>
      <c r="ERR34" s="374"/>
      <c r="ERS34" s="374"/>
      <c r="ERT34" s="374"/>
      <c r="ERU34" s="374"/>
      <c r="ERV34" s="374"/>
      <c r="ERW34" s="68"/>
      <c r="ERX34" s="68"/>
      <c r="ERY34" s="68"/>
      <c r="ERZ34" s="68"/>
      <c r="ESA34" s="68"/>
      <c r="ESB34" s="112"/>
      <c r="ESC34" s="112"/>
      <c r="ESD34" s="112"/>
      <c r="ETA34" s="5"/>
      <c r="ETB34" s="5"/>
      <c r="ETC34" s="5"/>
      <c r="ETD34" s="5"/>
      <c r="ETE34" s="5"/>
      <c r="ETF34" s="5"/>
      <c r="ETG34" s="5"/>
      <c r="ETH34" s="5"/>
      <c r="ETI34" s="5"/>
      <c r="ETJ34" s="5"/>
      <c r="ETK34" s="5"/>
      <c r="ETL34" s="5"/>
      <c r="ETM34" s="5"/>
      <c r="ETN34" s="5"/>
      <c r="ETO34" s="5"/>
      <c r="ETP34" s="5"/>
      <c r="ETQ34" s="5"/>
      <c r="ETR34" s="5"/>
      <c r="ETS34" s="5"/>
      <c r="ETT34" s="5"/>
      <c r="ETU34" s="5"/>
      <c r="ETV34" s="5"/>
      <c r="ETW34" s="5"/>
      <c r="ETX34" s="5"/>
      <c r="ETY34" s="374"/>
      <c r="ETZ34" s="374"/>
      <c r="EUA34" s="374"/>
      <c r="EUB34" s="374"/>
      <c r="EUC34" s="374"/>
      <c r="EUD34" s="374"/>
      <c r="EUE34" s="68"/>
      <c r="EUF34" s="68"/>
      <c r="EUG34" s="68"/>
      <c r="EUH34" s="68"/>
      <c r="EUI34" s="68"/>
      <c r="EUJ34" s="112"/>
      <c r="EUK34" s="112"/>
      <c r="EUL34" s="112"/>
      <c r="EVI34" s="5"/>
      <c r="EVJ34" s="5"/>
      <c r="EVK34" s="5"/>
      <c r="EVL34" s="5"/>
      <c r="EVM34" s="5"/>
      <c r="EVN34" s="5"/>
      <c r="EVO34" s="5"/>
      <c r="EVP34" s="5"/>
      <c r="EVQ34" s="5"/>
      <c r="EVR34" s="5"/>
      <c r="EVS34" s="5"/>
      <c r="EVT34" s="5"/>
      <c r="EVU34" s="5"/>
      <c r="EVV34" s="5"/>
      <c r="EVW34" s="5"/>
      <c r="EVX34" s="5"/>
      <c r="EVY34" s="5"/>
      <c r="EVZ34" s="5"/>
      <c r="EWA34" s="5"/>
      <c r="EWB34" s="5"/>
      <c r="EWC34" s="5"/>
      <c r="EWD34" s="5"/>
      <c r="EWE34" s="5"/>
      <c r="EWF34" s="5"/>
      <c r="EWG34" s="374"/>
      <c r="EWH34" s="374"/>
      <c r="EWI34" s="374"/>
      <c r="EWJ34" s="374"/>
      <c r="EWK34" s="374"/>
      <c r="EWL34" s="374"/>
      <c r="EWM34" s="68"/>
      <c r="EWN34" s="68"/>
      <c r="EWO34" s="68"/>
      <c r="EWP34" s="68"/>
      <c r="EWQ34" s="68"/>
      <c r="EWR34" s="112"/>
      <c r="EWS34" s="112"/>
      <c r="EWT34" s="112"/>
      <c r="EXQ34" s="5"/>
      <c r="EXR34" s="5"/>
      <c r="EXS34" s="5"/>
      <c r="EXT34" s="5"/>
      <c r="EXU34" s="5"/>
      <c r="EXV34" s="5"/>
      <c r="EXW34" s="5"/>
      <c r="EXX34" s="5"/>
      <c r="EXY34" s="5"/>
      <c r="EXZ34" s="5"/>
      <c r="EYA34" s="5"/>
      <c r="EYB34" s="5"/>
      <c r="EYC34" s="5"/>
      <c r="EYD34" s="5"/>
      <c r="EYE34" s="5"/>
      <c r="EYF34" s="5"/>
      <c r="EYG34" s="5"/>
      <c r="EYH34" s="5"/>
      <c r="EYI34" s="5"/>
      <c r="EYJ34" s="5"/>
      <c r="EYK34" s="5"/>
      <c r="EYL34" s="5"/>
      <c r="EYM34" s="5"/>
      <c r="EYN34" s="5"/>
      <c r="EYO34" s="374"/>
      <c r="EYP34" s="374"/>
      <c r="EYQ34" s="374"/>
      <c r="EYR34" s="374"/>
      <c r="EYS34" s="374"/>
      <c r="EYT34" s="374"/>
      <c r="EYU34" s="68"/>
      <c r="EYV34" s="68"/>
      <c r="EYW34" s="68"/>
      <c r="EYX34" s="68"/>
      <c r="EYY34" s="68"/>
      <c r="EYZ34" s="112"/>
      <c r="EZA34" s="112"/>
      <c r="EZB34" s="112"/>
      <c r="EZY34" s="5"/>
      <c r="EZZ34" s="5"/>
      <c r="FAA34" s="5"/>
      <c r="FAB34" s="5"/>
      <c r="FAC34" s="5"/>
      <c r="FAD34" s="5"/>
      <c r="FAE34" s="5"/>
      <c r="FAF34" s="5"/>
      <c r="FAG34" s="5"/>
      <c r="FAH34" s="5"/>
      <c r="FAI34" s="5"/>
      <c r="FAJ34" s="5"/>
      <c r="FAK34" s="5"/>
      <c r="FAL34" s="5"/>
      <c r="FAM34" s="5"/>
      <c r="FAN34" s="5"/>
      <c r="FAO34" s="5"/>
      <c r="FAP34" s="5"/>
      <c r="FAQ34" s="5"/>
      <c r="FAR34" s="5"/>
      <c r="FAS34" s="5"/>
      <c r="FAT34" s="5"/>
      <c r="FAU34" s="5"/>
      <c r="FAV34" s="5"/>
      <c r="FAW34" s="374"/>
      <c r="FAX34" s="374"/>
      <c r="FAY34" s="374"/>
      <c r="FAZ34" s="374"/>
      <c r="FBA34" s="374"/>
      <c r="FBB34" s="374"/>
      <c r="FBC34" s="68"/>
      <c r="FBD34" s="68"/>
      <c r="FBE34" s="68"/>
      <c r="FBF34" s="68"/>
      <c r="FBG34" s="68"/>
      <c r="FBH34" s="112"/>
      <c r="FBI34" s="112"/>
      <c r="FBJ34" s="112"/>
      <c r="FCG34" s="5"/>
      <c r="FCH34" s="5"/>
      <c r="FCI34" s="5"/>
      <c r="FCJ34" s="5"/>
      <c r="FCK34" s="5"/>
      <c r="FCL34" s="5"/>
      <c r="FCM34" s="5"/>
      <c r="FCN34" s="5"/>
      <c r="FCO34" s="5"/>
      <c r="FCP34" s="5"/>
      <c r="FCQ34" s="5"/>
      <c r="FCR34" s="5"/>
      <c r="FCS34" s="5"/>
      <c r="FCT34" s="5"/>
      <c r="FCU34" s="5"/>
      <c r="FCV34" s="5"/>
      <c r="FCW34" s="5"/>
      <c r="FCX34" s="5"/>
      <c r="FCY34" s="5"/>
      <c r="FCZ34" s="5"/>
      <c r="FDA34" s="5"/>
      <c r="FDB34" s="5"/>
      <c r="FDC34" s="5"/>
      <c r="FDD34" s="5"/>
      <c r="FDE34" s="374"/>
      <c r="FDF34" s="374"/>
      <c r="FDG34" s="374"/>
      <c r="FDH34" s="374"/>
      <c r="FDI34" s="374"/>
      <c r="FDJ34" s="374"/>
      <c r="FDK34" s="68"/>
      <c r="FDL34" s="68"/>
      <c r="FDM34" s="68"/>
      <c r="FDN34" s="68"/>
      <c r="FDO34" s="68"/>
      <c r="FDP34" s="112"/>
      <c r="FDQ34" s="112"/>
      <c r="FDR34" s="112"/>
      <c r="FEO34" s="5"/>
      <c r="FEP34" s="5"/>
      <c r="FEQ34" s="5"/>
      <c r="FER34" s="5"/>
      <c r="FES34" s="5"/>
      <c r="FET34" s="5"/>
      <c r="FEU34" s="5"/>
      <c r="FEV34" s="5"/>
      <c r="FEW34" s="5"/>
      <c r="FEX34" s="5"/>
      <c r="FEY34" s="5"/>
      <c r="FEZ34" s="5"/>
      <c r="FFA34" s="5"/>
      <c r="FFB34" s="5"/>
      <c r="FFC34" s="5"/>
      <c r="FFD34" s="5"/>
      <c r="FFE34" s="5"/>
      <c r="FFF34" s="5"/>
      <c r="FFG34" s="5"/>
      <c r="FFH34" s="5"/>
      <c r="FFI34" s="5"/>
      <c r="FFJ34" s="5"/>
      <c r="FFK34" s="5"/>
      <c r="FFL34" s="5"/>
      <c r="FFM34" s="374"/>
      <c r="FFN34" s="374"/>
      <c r="FFO34" s="374"/>
      <c r="FFP34" s="374"/>
      <c r="FFQ34" s="374"/>
      <c r="FFR34" s="374"/>
      <c r="FFS34" s="68"/>
      <c r="FFT34" s="68"/>
      <c r="FFU34" s="68"/>
      <c r="FFV34" s="68"/>
      <c r="FFW34" s="68"/>
      <c r="FFX34" s="112"/>
      <c r="FFY34" s="112"/>
      <c r="FFZ34" s="112"/>
      <c r="FGW34" s="5"/>
      <c r="FGX34" s="5"/>
      <c r="FGY34" s="5"/>
      <c r="FGZ34" s="5"/>
      <c r="FHA34" s="5"/>
      <c r="FHB34" s="5"/>
      <c r="FHC34" s="5"/>
      <c r="FHD34" s="5"/>
      <c r="FHE34" s="5"/>
      <c r="FHF34" s="5"/>
      <c r="FHG34" s="5"/>
      <c r="FHH34" s="5"/>
      <c r="FHI34" s="5"/>
      <c r="FHJ34" s="5"/>
      <c r="FHK34" s="5"/>
      <c r="FHL34" s="5"/>
      <c r="FHM34" s="5"/>
      <c r="FHN34" s="5"/>
      <c r="FHO34" s="5"/>
      <c r="FHP34" s="5"/>
      <c r="FHQ34" s="5"/>
      <c r="FHR34" s="5"/>
      <c r="FHS34" s="5"/>
      <c r="FHT34" s="5"/>
      <c r="FHU34" s="374"/>
      <c r="FHV34" s="374"/>
      <c r="FHW34" s="374"/>
      <c r="FHX34" s="374"/>
      <c r="FHY34" s="374"/>
      <c r="FHZ34" s="374"/>
      <c r="FIA34" s="68"/>
      <c r="FIB34" s="68"/>
      <c r="FIC34" s="68"/>
      <c r="FID34" s="68"/>
      <c r="FIE34" s="68"/>
      <c r="FIF34" s="112"/>
      <c r="FIG34" s="112"/>
      <c r="FIH34" s="112"/>
      <c r="FJE34" s="5"/>
      <c r="FJF34" s="5"/>
      <c r="FJG34" s="5"/>
      <c r="FJH34" s="5"/>
      <c r="FJI34" s="5"/>
      <c r="FJJ34" s="5"/>
      <c r="FJK34" s="5"/>
      <c r="FJL34" s="5"/>
      <c r="FJM34" s="5"/>
      <c r="FJN34" s="5"/>
      <c r="FJO34" s="5"/>
      <c r="FJP34" s="5"/>
      <c r="FJQ34" s="5"/>
      <c r="FJR34" s="5"/>
      <c r="FJS34" s="5"/>
      <c r="FJT34" s="5"/>
      <c r="FJU34" s="5"/>
      <c r="FJV34" s="5"/>
      <c r="FJW34" s="5"/>
      <c r="FJX34" s="5"/>
      <c r="FJY34" s="5"/>
      <c r="FJZ34" s="5"/>
      <c r="FKA34" s="5"/>
      <c r="FKB34" s="5"/>
      <c r="FKC34" s="374"/>
      <c r="FKD34" s="374"/>
      <c r="FKE34" s="374"/>
      <c r="FKF34" s="374"/>
      <c r="FKG34" s="374"/>
      <c r="FKH34" s="374"/>
      <c r="FKI34" s="68"/>
      <c r="FKJ34" s="68"/>
      <c r="FKK34" s="68"/>
      <c r="FKL34" s="68"/>
      <c r="FKM34" s="68"/>
      <c r="FKN34" s="112"/>
      <c r="FKO34" s="112"/>
      <c r="FKP34" s="112"/>
      <c r="FLM34" s="5"/>
      <c r="FLN34" s="5"/>
      <c r="FLO34" s="5"/>
      <c r="FLP34" s="5"/>
      <c r="FLQ34" s="5"/>
      <c r="FLR34" s="5"/>
      <c r="FLS34" s="5"/>
      <c r="FLT34" s="5"/>
      <c r="FLU34" s="5"/>
      <c r="FLV34" s="5"/>
      <c r="FLW34" s="5"/>
      <c r="FLX34" s="5"/>
      <c r="FLY34" s="5"/>
      <c r="FLZ34" s="5"/>
      <c r="FMA34" s="5"/>
      <c r="FMB34" s="5"/>
      <c r="FMC34" s="5"/>
      <c r="FMD34" s="5"/>
      <c r="FME34" s="5"/>
      <c r="FMF34" s="5"/>
      <c r="FMG34" s="5"/>
      <c r="FMH34" s="5"/>
      <c r="FMI34" s="5"/>
      <c r="FMJ34" s="5"/>
      <c r="FMK34" s="374"/>
      <c r="FML34" s="374"/>
      <c r="FMM34" s="374"/>
      <c r="FMN34" s="374"/>
      <c r="FMO34" s="374"/>
      <c r="FMP34" s="374"/>
      <c r="FMQ34" s="68"/>
      <c r="FMR34" s="68"/>
      <c r="FMS34" s="68"/>
      <c r="FMT34" s="68"/>
      <c r="FMU34" s="68"/>
      <c r="FMV34" s="112"/>
      <c r="FMW34" s="112"/>
      <c r="FMX34" s="112"/>
      <c r="FNU34" s="5"/>
      <c r="FNV34" s="5"/>
      <c r="FNW34" s="5"/>
      <c r="FNX34" s="5"/>
      <c r="FNY34" s="5"/>
      <c r="FNZ34" s="5"/>
      <c r="FOA34" s="5"/>
      <c r="FOB34" s="5"/>
      <c r="FOC34" s="5"/>
      <c r="FOD34" s="5"/>
      <c r="FOE34" s="5"/>
      <c r="FOF34" s="5"/>
      <c r="FOG34" s="5"/>
      <c r="FOH34" s="5"/>
      <c r="FOI34" s="5"/>
      <c r="FOJ34" s="5"/>
      <c r="FOK34" s="5"/>
      <c r="FOL34" s="5"/>
      <c r="FOM34" s="5"/>
      <c r="FON34" s="5"/>
      <c r="FOO34" s="5"/>
      <c r="FOP34" s="5"/>
      <c r="FOQ34" s="5"/>
      <c r="FOR34" s="5"/>
      <c r="FOS34" s="374"/>
      <c r="FOT34" s="374"/>
      <c r="FOU34" s="374"/>
      <c r="FOV34" s="374"/>
      <c r="FOW34" s="374"/>
      <c r="FOX34" s="374"/>
      <c r="FOY34" s="68"/>
      <c r="FOZ34" s="68"/>
      <c r="FPA34" s="68"/>
      <c r="FPB34" s="68"/>
      <c r="FPC34" s="68"/>
      <c r="FPD34" s="112"/>
      <c r="FPE34" s="112"/>
      <c r="FPF34" s="112"/>
      <c r="FQC34" s="5"/>
      <c r="FQD34" s="5"/>
      <c r="FQE34" s="5"/>
      <c r="FQF34" s="5"/>
      <c r="FQG34" s="5"/>
      <c r="FQH34" s="5"/>
      <c r="FQI34" s="5"/>
      <c r="FQJ34" s="5"/>
      <c r="FQK34" s="5"/>
      <c r="FQL34" s="5"/>
      <c r="FQM34" s="5"/>
      <c r="FQN34" s="5"/>
      <c r="FQO34" s="5"/>
      <c r="FQP34" s="5"/>
      <c r="FQQ34" s="5"/>
      <c r="FQR34" s="5"/>
      <c r="FQS34" s="5"/>
      <c r="FQT34" s="5"/>
      <c r="FQU34" s="5"/>
      <c r="FQV34" s="5"/>
      <c r="FQW34" s="5"/>
      <c r="FQX34" s="5"/>
      <c r="FQY34" s="5"/>
      <c r="FQZ34" s="5"/>
      <c r="FRA34" s="374"/>
      <c r="FRB34" s="374"/>
      <c r="FRC34" s="374"/>
      <c r="FRD34" s="374"/>
      <c r="FRE34" s="374"/>
      <c r="FRF34" s="374"/>
      <c r="FRG34" s="68"/>
      <c r="FRH34" s="68"/>
      <c r="FRI34" s="68"/>
      <c r="FRJ34" s="68"/>
      <c r="FRK34" s="68"/>
      <c r="FRL34" s="112"/>
      <c r="FRM34" s="112"/>
      <c r="FRN34" s="112"/>
      <c r="FSK34" s="5"/>
      <c r="FSL34" s="5"/>
      <c r="FSM34" s="5"/>
      <c r="FSN34" s="5"/>
      <c r="FSO34" s="5"/>
      <c r="FSP34" s="5"/>
      <c r="FSQ34" s="5"/>
      <c r="FSR34" s="5"/>
      <c r="FSS34" s="5"/>
      <c r="FST34" s="5"/>
      <c r="FSU34" s="5"/>
      <c r="FSV34" s="5"/>
      <c r="FSW34" s="5"/>
      <c r="FSX34" s="5"/>
      <c r="FSY34" s="5"/>
      <c r="FSZ34" s="5"/>
      <c r="FTA34" s="5"/>
      <c r="FTB34" s="5"/>
      <c r="FTC34" s="5"/>
      <c r="FTD34" s="5"/>
      <c r="FTE34" s="5"/>
      <c r="FTF34" s="5"/>
      <c r="FTG34" s="5"/>
      <c r="FTH34" s="5"/>
      <c r="FTI34" s="374"/>
      <c r="FTJ34" s="374"/>
      <c r="FTK34" s="374"/>
      <c r="FTL34" s="374"/>
      <c r="FTM34" s="374"/>
      <c r="FTN34" s="374"/>
      <c r="FTO34" s="68"/>
      <c r="FTP34" s="68"/>
      <c r="FTQ34" s="68"/>
      <c r="FTR34" s="68"/>
      <c r="FTS34" s="68"/>
      <c r="FTT34" s="112"/>
      <c r="FTU34" s="112"/>
      <c r="FTV34" s="112"/>
      <c r="FUS34" s="5"/>
      <c r="FUT34" s="5"/>
      <c r="FUU34" s="5"/>
      <c r="FUV34" s="5"/>
      <c r="FUW34" s="5"/>
      <c r="FUX34" s="5"/>
      <c r="FUY34" s="5"/>
      <c r="FUZ34" s="5"/>
      <c r="FVA34" s="5"/>
      <c r="FVB34" s="5"/>
      <c r="FVC34" s="5"/>
      <c r="FVD34" s="5"/>
      <c r="FVE34" s="5"/>
      <c r="FVF34" s="5"/>
      <c r="FVG34" s="5"/>
      <c r="FVH34" s="5"/>
      <c r="FVI34" s="5"/>
      <c r="FVJ34" s="5"/>
      <c r="FVK34" s="5"/>
      <c r="FVL34" s="5"/>
      <c r="FVM34" s="5"/>
      <c r="FVN34" s="5"/>
      <c r="FVO34" s="5"/>
      <c r="FVP34" s="5"/>
      <c r="FVQ34" s="374"/>
      <c r="FVR34" s="374"/>
      <c r="FVS34" s="374"/>
      <c r="FVT34" s="374"/>
      <c r="FVU34" s="374"/>
      <c r="FVV34" s="374"/>
      <c r="FVW34" s="68"/>
      <c r="FVX34" s="68"/>
      <c r="FVY34" s="68"/>
      <c r="FVZ34" s="68"/>
      <c r="FWA34" s="68"/>
      <c r="FWB34" s="112"/>
      <c r="FWC34" s="112"/>
      <c r="FWD34" s="112"/>
      <c r="FXA34" s="5"/>
      <c r="FXB34" s="5"/>
      <c r="FXC34" s="5"/>
      <c r="FXD34" s="5"/>
      <c r="FXE34" s="5"/>
      <c r="FXF34" s="5"/>
      <c r="FXG34" s="5"/>
      <c r="FXH34" s="5"/>
      <c r="FXI34" s="5"/>
      <c r="FXJ34" s="5"/>
      <c r="FXK34" s="5"/>
      <c r="FXL34" s="5"/>
      <c r="FXM34" s="5"/>
      <c r="FXN34" s="5"/>
      <c r="FXO34" s="5"/>
      <c r="FXP34" s="5"/>
      <c r="FXQ34" s="5"/>
      <c r="FXR34" s="5"/>
      <c r="FXS34" s="5"/>
      <c r="FXT34" s="5"/>
      <c r="FXU34" s="5"/>
      <c r="FXV34" s="5"/>
      <c r="FXW34" s="5"/>
      <c r="FXX34" s="5"/>
      <c r="FXY34" s="374"/>
      <c r="FXZ34" s="374"/>
      <c r="FYA34" s="374"/>
      <c r="FYB34" s="374"/>
      <c r="FYC34" s="374"/>
      <c r="FYD34" s="374"/>
      <c r="FYE34" s="68"/>
      <c r="FYF34" s="68"/>
      <c r="FYG34" s="68"/>
      <c r="FYH34" s="68"/>
      <c r="FYI34" s="68"/>
      <c r="FYJ34" s="112"/>
      <c r="FYK34" s="112"/>
      <c r="FYL34" s="112"/>
      <c r="FZI34" s="5"/>
      <c r="FZJ34" s="5"/>
      <c r="FZK34" s="5"/>
      <c r="FZL34" s="5"/>
      <c r="FZM34" s="5"/>
      <c r="FZN34" s="5"/>
      <c r="FZO34" s="5"/>
      <c r="FZP34" s="5"/>
      <c r="FZQ34" s="5"/>
      <c r="FZR34" s="5"/>
      <c r="FZS34" s="5"/>
      <c r="FZT34" s="5"/>
      <c r="FZU34" s="5"/>
      <c r="FZV34" s="5"/>
      <c r="FZW34" s="5"/>
      <c r="FZX34" s="5"/>
      <c r="FZY34" s="5"/>
      <c r="FZZ34" s="5"/>
      <c r="GAA34" s="5"/>
      <c r="GAB34" s="5"/>
      <c r="GAC34" s="5"/>
      <c r="GAD34" s="5"/>
      <c r="GAE34" s="5"/>
      <c r="GAF34" s="5"/>
      <c r="GAG34" s="374"/>
      <c r="GAH34" s="374"/>
      <c r="GAI34" s="374"/>
      <c r="GAJ34" s="374"/>
      <c r="GAK34" s="374"/>
      <c r="GAL34" s="374"/>
      <c r="GAM34" s="68"/>
      <c r="GAN34" s="68"/>
      <c r="GAO34" s="68"/>
      <c r="GAP34" s="68"/>
      <c r="GAQ34" s="68"/>
      <c r="GAR34" s="112"/>
      <c r="GAS34" s="112"/>
      <c r="GAT34" s="112"/>
      <c r="GBQ34" s="5"/>
      <c r="GBR34" s="5"/>
      <c r="GBS34" s="5"/>
      <c r="GBT34" s="5"/>
      <c r="GBU34" s="5"/>
      <c r="GBV34" s="5"/>
      <c r="GBW34" s="5"/>
      <c r="GBX34" s="5"/>
      <c r="GBY34" s="5"/>
      <c r="GBZ34" s="5"/>
      <c r="GCA34" s="5"/>
      <c r="GCB34" s="5"/>
      <c r="GCC34" s="5"/>
      <c r="GCD34" s="5"/>
      <c r="GCE34" s="5"/>
      <c r="GCF34" s="5"/>
      <c r="GCG34" s="5"/>
      <c r="GCH34" s="5"/>
      <c r="GCI34" s="5"/>
      <c r="GCJ34" s="5"/>
      <c r="GCK34" s="5"/>
      <c r="GCL34" s="5"/>
      <c r="GCM34" s="5"/>
      <c r="GCN34" s="5"/>
      <c r="GCO34" s="374"/>
      <c r="GCP34" s="374"/>
      <c r="GCQ34" s="374"/>
      <c r="GCR34" s="374"/>
      <c r="GCS34" s="374"/>
      <c r="GCT34" s="374"/>
      <c r="GCU34" s="68"/>
      <c r="GCV34" s="68"/>
      <c r="GCW34" s="68"/>
      <c r="GCX34" s="68"/>
      <c r="GCY34" s="68"/>
      <c r="GCZ34" s="112"/>
      <c r="GDA34" s="112"/>
      <c r="GDB34" s="112"/>
      <c r="GDY34" s="5"/>
      <c r="GDZ34" s="5"/>
      <c r="GEA34" s="5"/>
      <c r="GEB34" s="5"/>
      <c r="GEC34" s="5"/>
      <c r="GED34" s="5"/>
      <c r="GEE34" s="5"/>
      <c r="GEF34" s="5"/>
      <c r="GEG34" s="5"/>
      <c r="GEH34" s="5"/>
      <c r="GEI34" s="5"/>
      <c r="GEJ34" s="5"/>
      <c r="GEK34" s="5"/>
      <c r="GEL34" s="5"/>
      <c r="GEM34" s="5"/>
      <c r="GEN34" s="5"/>
      <c r="GEO34" s="5"/>
      <c r="GEP34" s="5"/>
      <c r="GEQ34" s="5"/>
      <c r="GER34" s="5"/>
      <c r="GES34" s="5"/>
      <c r="GET34" s="5"/>
      <c r="GEU34" s="5"/>
      <c r="GEV34" s="5"/>
      <c r="GEW34" s="374"/>
      <c r="GEX34" s="374"/>
      <c r="GEY34" s="374"/>
      <c r="GEZ34" s="374"/>
      <c r="GFA34" s="374"/>
      <c r="GFB34" s="374"/>
      <c r="GFC34" s="68"/>
      <c r="GFD34" s="68"/>
      <c r="GFE34" s="68"/>
      <c r="GFF34" s="68"/>
      <c r="GFG34" s="68"/>
      <c r="GFH34" s="112"/>
      <c r="GFI34" s="112"/>
      <c r="GFJ34" s="112"/>
      <c r="GGG34" s="5"/>
      <c r="GGH34" s="5"/>
      <c r="GGI34" s="5"/>
      <c r="GGJ34" s="5"/>
      <c r="GGK34" s="5"/>
      <c r="GGL34" s="5"/>
      <c r="GGM34" s="5"/>
      <c r="GGN34" s="5"/>
      <c r="GGO34" s="5"/>
      <c r="GGP34" s="5"/>
      <c r="GGQ34" s="5"/>
      <c r="GGR34" s="5"/>
      <c r="GGS34" s="5"/>
      <c r="GGT34" s="5"/>
      <c r="GGU34" s="5"/>
      <c r="GGV34" s="5"/>
      <c r="GGW34" s="5"/>
      <c r="GGX34" s="5"/>
      <c r="GGY34" s="5"/>
      <c r="GGZ34" s="5"/>
      <c r="GHA34" s="5"/>
      <c r="GHB34" s="5"/>
      <c r="GHC34" s="5"/>
      <c r="GHD34" s="5"/>
      <c r="GHE34" s="374"/>
      <c r="GHF34" s="374"/>
      <c r="GHG34" s="374"/>
      <c r="GHH34" s="374"/>
      <c r="GHI34" s="374"/>
      <c r="GHJ34" s="374"/>
      <c r="GHK34" s="68"/>
      <c r="GHL34" s="68"/>
      <c r="GHM34" s="68"/>
      <c r="GHN34" s="68"/>
      <c r="GHO34" s="68"/>
      <c r="GHP34" s="112"/>
      <c r="GHQ34" s="112"/>
      <c r="GHR34" s="112"/>
      <c r="GIO34" s="5"/>
      <c r="GIP34" s="5"/>
      <c r="GIQ34" s="5"/>
      <c r="GIR34" s="5"/>
      <c r="GIS34" s="5"/>
      <c r="GIT34" s="5"/>
      <c r="GIU34" s="5"/>
      <c r="GIV34" s="5"/>
      <c r="GIW34" s="5"/>
      <c r="GIX34" s="5"/>
      <c r="GIY34" s="5"/>
      <c r="GIZ34" s="5"/>
      <c r="GJA34" s="5"/>
      <c r="GJB34" s="5"/>
      <c r="GJC34" s="5"/>
      <c r="GJD34" s="5"/>
      <c r="GJE34" s="5"/>
      <c r="GJF34" s="5"/>
      <c r="GJG34" s="5"/>
      <c r="GJH34" s="5"/>
      <c r="GJI34" s="5"/>
      <c r="GJJ34" s="5"/>
      <c r="GJK34" s="5"/>
      <c r="GJL34" s="5"/>
      <c r="GJM34" s="374"/>
      <c r="GJN34" s="374"/>
      <c r="GJO34" s="374"/>
      <c r="GJP34" s="374"/>
      <c r="GJQ34" s="374"/>
      <c r="GJR34" s="374"/>
      <c r="GJS34" s="68"/>
      <c r="GJT34" s="68"/>
      <c r="GJU34" s="68"/>
      <c r="GJV34" s="68"/>
      <c r="GJW34" s="68"/>
      <c r="GJX34" s="112"/>
      <c r="GJY34" s="112"/>
      <c r="GJZ34" s="112"/>
      <c r="GKW34" s="5"/>
      <c r="GKX34" s="5"/>
      <c r="GKY34" s="5"/>
      <c r="GKZ34" s="5"/>
      <c r="GLA34" s="5"/>
      <c r="GLB34" s="5"/>
      <c r="GLC34" s="5"/>
      <c r="GLD34" s="5"/>
      <c r="GLE34" s="5"/>
      <c r="GLF34" s="5"/>
      <c r="GLG34" s="5"/>
      <c r="GLH34" s="5"/>
      <c r="GLI34" s="5"/>
      <c r="GLJ34" s="5"/>
      <c r="GLK34" s="5"/>
      <c r="GLL34" s="5"/>
      <c r="GLM34" s="5"/>
      <c r="GLN34" s="5"/>
      <c r="GLO34" s="5"/>
      <c r="GLP34" s="5"/>
      <c r="GLQ34" s="5"/>
      <c r="GLR34" s="5"/>
      <c r="GLS34" s="5"/>
      <c r="GLT34" s="5"/>
      <c r="GLU34" s="374"/>
      <c r="GLV34" s="374"/>
      <c r="GLW34" s="374"/>
      <c r="GLX34" s="374"/>
      <c r="GLY34" s="374"/>
      <c r="GLZ34" s="374"/>
      <c r="GMA34" s="68"/>
      <c r="GMB34" s="68"/>
      <c r="GMC34" s="68"/>
      <c r="GMD34" s="68"/>
      <c r="GME34" s="68"/>
      <c r="GMF34" s="112"/>
      <c r="GMG34" s="112"/>
      <c r="GMH34" s="112"/>
      <c r="GNE34" s="5"/>
      <c r="GNF34" s="5"/>
      <c r="GNG34" s="5"/>
      <c r="GNH34" s="5"/>
      <c r="GNI34" s="5"/>
      <c r="GNJ34" s="5"/>
      <c r="GNK34" s="5"/>
      <c r="GNL34" s="5"/>
      <c r="GNM34" s="5"/>
      <c r="GNN34" s="5"/>
      <c r="GNO34" s="5"/>
      <c r="GNP34" s="5"/>
      <c r="GNQ34" s="5"/>
      <c r="GNR34" s="5"/>
      <c r="GNS34" s="5"/>
      <c r="GNT34" s="5"/>
      <c r="GNU34" s="5"/>
      <c r="GNV34" s="5"/>
      <c r="GNW34" s="5"/>
      <c r="GNX34" s="5"/>
      <c r="GNY34" s="5"/>
      <c r="GNZ34" s="5"/>
      <c r="GOA34" s="5"/>
      <c r="GOB34" s="5"/>
      <c r="GOC34" s="374"/>
      <c r="GOD34" s="374"/>
      <c r="GOE34" s="374"/>
      <c r="GOF34" s="374"/>
      <c r="GOG34" s="374"/>
      <c r="GOH34" s="374"/>
      <c r="GOI34" s="68"/>
      <c r="GOJ34" s="68"/>
      <c r="GOK34" s="68"/>
      <c r="GOL34" s="68"/>
      <c r="GOM34" s="68"/>
      <c r="GON34" s="112"/>
      <c r="GOO34" s="112"/>
      <c r="GOP34" s="112"/>
      <c r="GPM34" s="5"/>
      <c r="GPN34" s="5"/>
      <c r="GPO34" s="5"/>
      <c r="GPP34" s="5"/>
      <c r="GPQ34" s="5"/>
      <c r="GPR34" s="5"/>
      <c r="GPS34" s="5"/>
      <c r="GPT34" s="5"/>
      <c r="GPU34" s="5"/>
      <c r="GPV34" s="5"/>
      <c r="GPW34" s="5"/>
      <c r="GPX34" s="5"/>
      <c r="GPY34" s="5"/>
      <c r="GPZ34" s="5"/>
      <c r="GQA34" s="5"/>
      <c r="GQB34" s="5"/>
      <c r="GQC34" s="5"/>
      <c r="GQD34" s="5"/>
      <c r="GQE34" s="5"/>
      <c r="GQF34" s="5"/>
      <c r="GQG34" s="5"/>
      <c r="GQH34" s="5"/>
      <c r="GQI34" s="5"/>
      <c r="GQJ34" s="5"/>
      <c r="GQK34" s="374"/>
      <c r="GQL34" s="374"/>
      <c r="GQM34" s="374"/>
      <c r="GQN34" s="374"/>
      <c r="GQO34" s="374"/>
      <c r="GQP34" s="374"/>
      <c r="GQQ34" s="68"/>
      <c r="GQR34" s="68"/>
      <c r="GQS34" s="68"/>
      <c r="GQT34" s="68"/>
      <c r="GQU34" s="68"/>
      <c r="GQV34" s="112"/>
      <c r="GQW34" s="112"/>
      <c r="GQX34" s="112"/>
      <c r="GRU34" s="5"/>
      <c r="GRV34" s="5"/>
      <c r="GRW34" s="5"/>
      <c r="GRX34" s="5"/>
      <c r="GRY34" s="5"/>
      <c r="GRZ34" s="5"/>
      <c r="GSA34" s="5"/>
      <c r="GSB34" s="5"/>
      <c r="GSC34" s="5"/>
      <c r="GSD34" s="5"/>
      <c r="GSE34" s="5"/>
      <c r="GSF34" s="5"/>
      <c r="GSG34" s="5"/>
      <c r="GSH34" s="5"/>
      <c r="GSI34" s="5"/>
      <c r="GSJ34" s="5"/>
      <c r="GSK34" s="5"/>
      <c r="GSL34" s="5"/>
      <c r="GSM34" s="5"/>
      <c r="GSN34" s="5"/>
      <c r="GSO34" s="5"/>
      <c r="GSP34" s="5"/>
      <c r="GSQ34" s="5"/>
      <c r="GSR34" s="5"/>
      <c r="GSS34" s="374"/>
      <c r="GST34" s="374"/>
      <c r="GSU34" s="374"/>
      <c r="GSV34" s="374"/>
      <c r="GSW34" s="374"/>
      <c r="GSX34" s="374"/>
      <c r="GSY34" s="68"/>
      <c r="GSZ34" s="68"/>
      <c r="GTA34" s="68"/>
      <c r="GTB34" s="68"/>
      <c r="GTC34" s="68"/>
      <c r="GTD34" s="112"/>
      <c r="GTE34" s="112"/>
      <c r="GTF34" s="112"/>
      <c r="GUC34" s="5"/>
      <c r="GUD34" s="5"/>
      <c r="GUE34" s="5"/>
      <c r="GUF34" s="5"/>
      <c r="GUG34" s="5"/>
      <c r="GUH34" s="5"/>
      <c r="GUI34" s="5"/>
      <c r="GUJ34" s="5"/>
      <c r="GUK34" s="5"/>
      <c r="GUL34" s="5"/>
      <c r="GUM34" s="5"/>
      <c r="GUN34" s="5"/>
      <c r="GUO34" s="5"/>
      <c r="GUP34" s="5"/>
      <c r="GUQ34" s="5"/>
      <c r="GUR34" s="5"/>
      <c r="GUS34" s="5"/>
      <c r="GUT34" s="5"/>
      <c r="GUU34" s="5"/>
      <c r="GUV34" s="5"/>
      <c r="GUW34" s="5"/>
      <c r="GUX34" s="5"/>
      <c r="GUY34" s="5"/>
      <c r="GUZ34" s="5"/>
      <c r="GVA34" s="374"/>
      <c r="GVB34" s="374"/>
      <c r="GVC34" s="374"/>
      <c r="GVD34" s="374"/>
      <c r="GVE34" s="374"/>
      <c r="GVF34" s="374"/>
      <c r="GVG34" s="68"/>
      <c r="GVH34" s="68"/>
      <c r="GVI34" s="68"/>
      <c r="GVJ34" s="68"/>
      <c r="GVK34" s="68"/>
      <c r="GVL34" s="112"/>
      <c r="GVM34" s="112"/>
      <c r="GVN34" s="112"/>
      <c r="GWK34" s="5"/>
      <c r="GWL34" s="5"/>
      <c r="GWM34" s="5"/>
      <c r="GWN34" s="5"/>
      <c r="GWO34" s="5"/>
      <c r="GWP34" s="5"/>
      <c r="GWQ34" s="5"/>
      <c r="GWR34" s="5"/>
      <c r="GWS34" s="5"/>
      <c r="GWT34" s="5"/>
      <c r="GWU34" s="5"/>
      <c r="GWV34" s="5"/>
      <c r="GWW34" s="5"/>
      <c r="GWX34" s="5"/>
      <c r="GWY34" s="5"/>
      <c r="GWZ34" s="5"/>
      <c r="GXA34" s="5"/>
      <c r="GXB34" s="5"/>
      <c r="GXC34" s="5"/>
      <c r="GXD34" s="5"/>
      <c r="GXE34" s="5"/>
      <c r="GXF34" s="5"/>
      <c r="GXG34" s="5"/>
      <c r="GXH34" s="5"/>
      <c r="GXI34" s="374"/>
      <c r="GXJ34" s="374"/>
      <c r="GXK34" s="374"/>
      <c r="GXL34" s="374"/>
      <c r="GXM34" s="374"/>
      <c r="GXN34" s="374"/>
      <c r="GXO34" s="68"/>
      <c r="GXP34" s="68"/>
      <c r="GXQ34" s="68"/>
      <c r="GXR34" s="68"/>
      <c r="GXS34" s="68"/>
      <c r="GXT34" s="112"/>
      <c r="GXU34" s="112"/>
      <c r="GXV34" s="112"/>
      <c r="GYS34" s="5"/>
      <c r="GYT34" s="5"/>
      <c r="GYU34" s="5"/>
      <c r="GYV34" s="5"/>
      <c r="GYW34" s="5"/>
      <c r="GYX34" s="5"/>
      <c r="GYY34" s="5"/>
      <c r="GYZ34" s="5"/>
      <c r="GZA34" s="5"/>
      <c r="GZB34" s="5"/>
      <c r="GZC34" s="5"/>
      <c r="GZD34" s="5"/>
      <c r="GZE34" s="5"/>
      <c r="GZF34" s="5"/>
      <c r="GZG34" s="5"/>
      <c r="GZH34" s="5"/>
      <c r="GZI34" s="5"/>
      <c r="GZJ34" s="5"/>
      <c r="GZK34" s="5"/>
      <c r="GZL34" s="5"/>
      <c r="GZM34" s="5"/>
      <c r="GZN34" s="5"/>
      <c r="GZO34" s="5"/>
      <c r="GZP34" s="5"/>
      <c r="GZQ34" s="374"/>
      <c r="GZR34" s="374"/>
      <c r="GZS34" s="374"/>
      <c r="GZT34" s="374"/>
      <c r="GZU34" s="374"/>
      <c r="GZV34" s="374"/>
      <c r="GZW34" s="68"/>
      <c r="GZX34" s="68"/>
      <c r="GZY34" s="68"/>
      <c r="GZZ34" s="68"/>
      <c r="HAA34" s="68"/>
      <c r="HAB34" s="112"/>
      <c r="HAC34" s="112"/>
      <c r="HAD34" s="112"/>
      <c r="HBA34" s="5"/>
      <c r="HBB34" s="5"/>
      <c r="HBC34" s="5"/>
      <c r="HBD34" s="5"/>
      <c r="HBE34" s="5"/>
      <c r="HBF34" s="5"/>
      <c r="HBG34" s="5"/>
      <c r="HBH34" s="5"/>
      <c r="HBI34" s="5"/>
      <c r="HBJ34" s="5"/>
      <c r="HBK34" s="5"/>
      <c r="HBL34" s="5"/>
      <c r="HBM34" s="5"/>
      <c r="HBN34" s="5"/>
      <c r="HBO34" s="5"/>
      <c r="HBP34" s="5"/>
      <c r="HBQ34" s="5"/>
      <c r="HBR34" s="5"/>
      <c r="HBS34" s="5"/>
      <c r="HBT34" s="5"/>
      <c r="HBU34" s="5"/>
      <c r="HBV34" s="5"/>
      <c r="HBW34" s="5"/>
      <c r="HBX34" s="5"/>
      <c r="HBY34" s="374"/>
      <c r="HBZ34" s="374"/>
      <c r="HCA34" s="374"/>
      <c r="HCB34" s="374"/>
      <c r="HCC34" s="374"/>
      <c r="HCD34" s="374"/>
      <c r="HCE34" s="68"/>
      <c r="HCF34" s="68"/>
      <c r="HCG34" s="68"/>
      <c r="HCH34" s="68"/>
      <c r="HCI34" s="68"/>
      <c r="HCJ34" s="112"/>
      <c r="HCK34" s="112"/>
      <c r="HCL34" s="112"/>
      <c r="HDI34" s="5"/>
      <c r="HDJ34" s="5"/>
      <c r="HDK34" s="5"/>
      <c r="HDL34" s="5"/>
      <c r="HDM34" s="5"/>
      <c r="HDN34" s="5"/>
      <c r="HDO34" s="5"/>
      <c r="HDP34" s="5"/>
      <c r="HDQ34" s="5"/>
      <c r="HDR34" s="5"/>
      <c r="HDS34" s="5"/>
      <c r="HDT34" s="5"/>
      <c r="HDU34" s="5"/>
      <c r="HDV34" s="5"/>
      <c r="HDW34" s="5"/>
      <c r="HDX34" s="5"/>
      <c r="HDY34" s="5"/>
      <c r="HDZ34" s="5"/>
      <c r="HEA34" s="5"/>
      <c r="HEB34" s="5"/>
      <c r="HEC34" s="5"/>
      <c r="HED34" s="5"/>
      <c r="HEE34" s="5"/>
      <c r="HEF34" s="5"/>
      <c r="HEG34" s="374"/>
      <c r="HEH34" s="374"/>
      <c r="HEI34" s="374"/>
      <c r="HEJ34" s="374"/>
      <c r="HEK34" s="374"/>
      <c r="HEL34" s="374"/>
      <c r="HEM34" s="68"/>
      <c r="HEN34" s="68"/>
      <c r="HEO34" s="68"/>
      <c r="HEP34" s="68"/>
      <c r="HEQ34" s="68"/>
      <c r="HER34" s="112"/>
      <c r="HES34" s="112"/>
      <c r="HET34" s="112"/>
      <c r="HFQ34" s="5"/>
      <c r="HFR34" s="5"/>
      <c r="HFS34" s="5"/>
      <c r="HFT34" s="5"/>
      <c r="HFU34" s="5"/>
      <c r="HFV34" s="5"/>
      <c r="HFW34" s="5"/>
      <c r="HFX34" s="5"/>
      <c r="HFY34" s="5"/>
      <c r="HFZ34" s="5"/>
      <c r="HGA34" s="5"/>
      <c r="HGB34" s="5"/>
      <c r="HGC34" s="5"/>
      <c r="HGD34" s="5"/>
      <c r="HGE34" s="5"/>
      <c r="HGF34" s="5"/>
      <c r="HGG34" s="5"/>
      <c r="HGH34" s="5"/>
      <c r="HGI34" s="5"/>
      <c r="HGJ34" s="5"/>
      <c r="HGK34" s="5"/>
      <c r="HGL34" s="5"/>
      <c r="HGM34" s="5"/>
      <c r="HGN34" s="5"/>
      <c r="HGO34" s="374"/>
      <c r="HGP34" s="374"/>
      <c r="HGQ34" s="374"/>
      <c r="HGR34" s="374"/>
      <c r="HGS34" s="374"/>
      <c r="HGT34" s="374"/>
      <c r="HGU34" s="68"/>
      <c r="HGV34" s="68"/>
      <c r="HGW34" s="68"/>
      <c r="HGX34" s="68"/>
      <c r="HGY34" s="68"/>
      <c r="HGZ34" s="112"/>
      <c r="HHA34" s="112"/>
      <c r="HHB34" s="112"/>
      <c r="HHY34" s="5"/>
      <c r="HHZ34" s="5"/>
      <c r="HIA34" s="5"/>
      <c r="HIB34" s="5"/>
      <c r="HIC34" s="5"/>
      <c r="HID34" s="5"/>
      <c r="HIE34" s="5"/>
      <c r="HIF34" s="5"/>
      <c r="HIG34" s="5"/>
      <c r="HIH34" s="5"/>
      <c r="HII34" s="5"/>
      <c r="HIJ34" s="5"/>
      <c r="HIK34" s="5"/>
      <c r="HIL34" s="5"/>
      <c r="HIM34" s="5"/>
      <c r="HIN34" s="5"/>
      <c r="HIO34" s="5"/>
      <c r="HIP34" s="5"/>
      <c r="HIQ34" s="5"/>
      <c r="HIR34" s="5"/>
      <c r="HIS34" s="5"/>
      <c r="HIT34" s="5"/>
      <c r="HIU34" s="5"/>
      <c r="HIV34" s="5"/>
      <c r="HIW34" s="374"/>
      <c r="HIX34" s="374"/>
      <c r="HIY34" s="374"/>
      <c r="HIZ34" s="374"/>
      <c r="HJA34" s="374"/>
      <c r="HJB34" s="374"/>
      <c r="HJC34" s="68"/>
      <c r="HJD34" s="68"/>
      <c r="HJE34" s="68"/>
      <c r="HJF34" s="68"/>
      <c r="HJG34" s="68"/>
      <c r="HJH34" s="112"/>
      <c r="HJI34" s="112"/>
      <c r="HJJ34" s="112"/>
      <c r="HKG34" s="5"/>
      <c r="HKH34" s="5"/>
      <c r="HKI34" s="5"/>
      <c r="HKJ34" s="5"/>
      <c r="HKK34" s="5"/>
      <c r="HKL34" s="5"/>
      <c r="HKM34" s="5"/>
      <c r="HKN34" s="5"/>
      <c r="HKO34" s="5"/>
      <c r="HKP34" s="5"/>
      <c r="HKQ34" s="5"/>
      <c r="HKR34" s="5"/>
      <c r="HKS34" s="5"/>
      <c r="HKT34" s="5"/>
      <c r="HKU34" s="5"/>
      <c r="HKV34" s="5"/>
      <c r="HKW34" s="5"/>
      <c r="HKX34" s="5"/>
      <c r="HKY34" s="5"/>
      <c r="HKZ34" s="5"/>
      <c r="HLA34" s="5"/>
      <c r="HLB34" s="5"/>
      <c r="HLC34" s="5"/>
      <c r="HLD34" s="5"/>
      <c r="HLE34" s="374"/>
      <c r="HLF34" s="374"/>
      <c r="HLG34" s="374"/>
      <c r="HLH34" s="374"/>
      <c r="HLI34" s="374"/>
      <c r="HLJ34" s="374"/>
      <c r="HLK34" s="68"/>
      <c r="HLL34" s="68"/>
      <c r="HLM34" s="68"/>
      <c r="HLN34" s="68"/>
      <c r="HLO34" s="68"/>
      <c r="HLP34" s="112"/>
      <c r="HLQ34" s="112"/>
      <c r="HLR34" s="112"/>
      <c r="HMO34" s="5"/>
      <c r="HMP34" s="5"/>
      <c r="HMQ34" s="5"/>
      <c r="HMR34" s="5"/>
      <c r="HMS34" s="5"/>
      <c r="HMT34" s="5"/>
      <c r="HMU34" s="5"/>
      <c r="HMV34" s="5"/>
      <c r="HMW34" s="5"/>
      <c r="HMX34" s="5"/>
      <c r="HMY34" s="5"/>
      <c r="HMZ34" s="5"/>
      <c r="HNA34" s="5"/>
      <c r="HNB34" s="5"/>
      <c r="HNC34" s="5"/>
      <c r="HND34" s="5"/>
      <c r="HNE34" s="5"/>
      <c r="HNF34" s="5"/>
      <c r="HNG34" s="5"/>
      <c r="HNH34" s="5"/>
      <c r="HNI34" s="5"/>
      <c r="HNJ34" s="5"/>
      <c r="HNK34" s="5"/>
      <c r="HNL34" s="5"/>
      <c r="HNM34" s="374"/>
      <c r="HNN34" s="374"/>
      <c r="HNO34" s="374"/>
      <c r="HNP34" s="374"/>
      <c r="HNQ34" s="374"/>
      <c r="HNR34" s="374"/>
      <c r="HNS34" s="68"/>
      <c r="HNT34" s="68"/>
      <c r="HNU34" s="68"/>
      <c r="HNV34" s="68"/>
      <c r="HNW34" s="68"/>
      <c r="HNX34" s="112"/>
      <c r="HNY34" s="112"/>
      <c r="HNZ34" s="112"/>
      <c r="HOW34" s="5"/>
      <c r="HOX34" s="5"/>
      <c r="HOY34" s="5"/>
      <c r="HOZ34" s="5"/>
      <c r="HPA34" s="5"/>
      <c r="HPB34" s="5"/>
      <c r="HPC34" s="5"/>
      <c r="HPD34" s="5"/>
      <c r="HPE34" s="5"/>
      <c r="HPF34" s="5"/>
      <c r="HPG34" s="5"/>
      <c r="HPH34" s="5"/>
      <c r="HPI34" s="5"/>
      <c r="HPJ34" s="5"/>
      <c r="HPK34" s="5"/>
      <c r="HPL34" s="5"/>
      <c r="HPM34" s="5"/>
      <c r="HPN34" s="5"/>
      <c r="HPO34" s="5"/>
      <c r="HPP34" s="5"/>
      <c r="HPQ34" s="5"/>
      <c r="HPR34" s="5"/>
      <c r="HPS34" s="5"/>
      <c r="HPT34" s="5"/>
      <c r="HPU34" s="374"/>
      <c r="HPV34" s="374"/>
      <c r="HPW34" s="374"/>
      <c r="HPX34" s="374"/>
      <c r="HPY34" s="374"/>
      <c r="HPZ34" s="374"/>
      <c r="HQA34" s="68"/>
      <c r="HQB34" s="68"/>
      <c r="HQC34" s="68"/>
      <c r="HQD34" s="68"/>
      <c r="HQE34" s="68"/>
      <c r="HQF34" s="112"/>
      <c r="HQG34" s="112"/>
      <c r="HQH34" s="112"/>
      <c r="HRE34" s="5"/>
      <c r="HRF34" s="5"/>
      <c r="HRG34" s="5"/>
      <c r="HRH34" s="5"/>
      <c r="HRI34" s="5"/>
      <c r="HRJ34" s="5"/>
      <c r="HRK34" s="5"/>
      <c r="HRL34" s="5"/>
      <c r="HRM34" s="5"/>
      <c r="HRN34" s="5"/>
      <c r="HRO34" s="5"/>
      <c r="HRP34" s="5"/>
      <c r="HRQ34" s="5"/>
      <c r="HRR34" s="5"/>
      <c r="HRS34" s="5"/>
      <c r="HRT34" s="5"/>
      <c r="HRU34" s="5"/>
      <c r="HRV34" s="5"/>
      <c r="HRW34" s="5"/>
      <c r="HRX34" s="5"/>
      <c r="HRY34" s="5"/>
      <c r="HRZ34" s="5"/>
      <c r="HSA34" s="5"/>
      <c r="HSB34" s="5"/>
      <c r="HSC34" s="374"/>
      <c r="HSD34" s="374"/>
      <c r="HSE34" s="374"/>
      <c r="HSF34" s="374"/>
      <c r="HSG34" s="374"/>
      <c r="HSH34" s="374"/>
      <c r="HSI34" s="68"/>
      <c r="HSJ34" s="68"/>
      <c r="HSK34" s="68"/>
      <c r="HSL34" s="68"/>
      <c r="HSM34" s="68"/>
      <c r="HSN34" s="112"/>
      <c r="HSO34" s="112"/>
      <c r="HSP34" s="112"/>
      <c r="HTM34" s="5"/>
      <c r="HTN34" s="5"/>
      <c r="HTO34" s="5"/>
      <c r="HTP34" s="5"/>
      <c r="HTQ34" s="5"/>
      <c r="HTR34" s="5"/>
      <c r="HTS34" s="5"/>
      <c r="HTT34" s="5"/>
      <c r="HTU34" s="5"/>
      <c r="HTV34" s="5"/>
      <c r="HTW34" s="5"/>
      <c r="HTX34" s="5"/>
      <c r="HTY34" s="5"/>
      <c r="HTZ34" s="5"/>
      <c r="HUA34" s="5"/>
      <c r="HUB34" s="5"/>
      <c r="HUC34" s="5"/>
      <c r="HUD34" s="5"/>
      <c r="HUE34" s="5"/>
      <c r="HUF34" s="5"/>
      <c r="HUG34" s="5"/>
      <c r="HUH34" s="5"/>
      <c r="HUI34" s="5"/>
      <c r="HUJ34" s="5"/>
      <c r="HUK34" s="374"/>
      <c r="HUL34" s="374"/>
      <c r="HUM34" s="374"/>
      <c r="HUN34" s="374"/>
      <c r="HUO34" s="374"/>
      <c r="HUP34" s="374"/>
      <c r="HUQ34" s="68"/>
      <c r="HUR34" s="68"/>
      <c r="HUS34" s="68"/>
      <c r="HUT34" s="68"/>
      <c r="HUU34" s="68"/>
      <c r="HUV34" s="112"/>
      <c r="HUW34" s="112"/>
      <c r="HUX34" s="112"/>
      <c r="HVU34" s="5"/>
      <c r="HVV34" s="5"/>
      <c r="HVW34" s="5"/>
      <c r="HVX34" s="5"/>
      <c r="HVY34" s="5"/>
      <c r="HVZ34" s="5"/>
      <c r="HWA34" s="5"/>
      <c r="HWB34" s="5"/>
      <c r="HWC34" s="5"/>
      <c r="HWD34" s="5"/>
      <c r="HWE34" s="5"/>
      <c r="HWF34" s="5"/>
      <c r="HWG34" s="5"/>
      <c r="HWH34" s="5"/>
      <c r="HWI34" s="5"/>
      <c r="HWJ34" s="5"/>
      <c r="HWK34" s="5"/>
      <c r="HWL34" s="5"/>
      <c r="HWM34" s="5"/>
      <c r="HWN34" s="5"/>
      <c r="HWO34" s="5"/>
      <c r="HWP34" s="5"/>
      <c r="HWQ34" s="5"/>
      <c r="HWR34" s="5"/>
      <c r="HWS34" s="374"/>
      <c r="HWT34" s="374"/>
      <c r="HWU34" s="374"/>
      <c r="HWV34" s="374"/>
      <c r="HWW34" s="374"/>
      <c r="HWX34" s="374"/>
      <c r="HWY34" s="68"/>
      <c r="HWZ34" s="68"/>
      <c r="HXA34" s="68"/>
      <c r="HXB34" s="68"/>
      <c r="HXC34" s="68"/>
      <c r="HXD34" s="112"/>
      <c r="HXE34" s="112"/>
      <c r="HXF34" s="112"/>
      <c r="HYC34" s="5"/>
      <c r="HYD34" s="5"/>
      <c r="HYE34" s="5"/>
      <c r="HYF34" s="5"/>
      <c r="HYG34" s="5"/>
      <c r="HYH34" s="5"/>
      <c r="HYI34" s="5"/>
      <c r="HYJ34" s="5"/>
      <c r="HYK34" s="5"/>
      <c r="HYL34" s="5"/>
      <c r="HYM34" s="5"/>
      <c r="HYN34" s="5"/>
      <c r="HYO34" s="5"/>
      <c r="HYP34" s="5"/>
      <c r="HYQ34" s="5"/>
      <c r="HYR34" s="5"/>
      <c r="HYS34" s="5"/>
      <c r="HYT34" s="5"/>
      <c r="HYU34" s="5"/>
      <c r="HYV34" s="5"/>
      <c r="HYW34" s="5"/>
      <c r="HYX34" s="5"/>
      <c r="HYY34" s="5"/>
      <c r="HYZ34" s="5"/>
      <c r="HZA34" s="374"/>
      <c r="HZB34" s="374"/>
      <c r="HZC34" s="374"/>
      <c r="HZD34" s="374"/>
      <c r="HZE34" s="374"/>
      <c r="HZF34" s="374"/>
      <c r="HZG34" s="68"/>
      <c r="HZH34" s="68"/>
      <c r="HZI34" s="68"/>
      <c r="HZJ34" s="68"/>
      <c r="HZK34" s="68"/>
      <c r="HZL34" s="112"/>
      <c r="HZM34" s="112"/>
      <c r="HZN34" s="112"/>
      <c r="IAK34" s="5"/>
      <c r="IAL34" s="5"/>
      <c r="IAM34" s="5"/>
      <c r="IAN34" s="5"/>
      <c r="IAO34" s="5"/>
      <c r="IAP34" s="5"/>
      <c r="IAQ34" s="5"/>
      <c r="IAR34" s="5"/>
      <c r="IAS34" s="5"/>
      <c r="IAT34" s="5"/>
      <c r="IAU34" s="5"/>
      <c r="IAV34" s="5"/>
      <c r="IAW34" s="5"/>
      <c r="IAX34" s="5"/>
      <c r="IAY34" s="5"/>
      <c r="IAZ34" s="5"/>
      <c r="IBA34" s="5"/>
      <c r="IBB34" s="5"/>
      <c r="IBC34" s="5"/>
      <c r="IBD34" s="5"/>
      <c r="IBE34" s="5"/>
      <c r="IBF34" s="5"/>
      <c r="IBG34" s="5"/>
      <c r="IBH34" s="5"/>
      <c r="IBI34" s="374"/>
      <c r="IBJ34" s="374"/>
      <c r="IBK34" s="374"/>
      <c r="IBL34" s="374"/>
      <c r="IBM34" s="374"/>
      <c r="IBN34" s="374"/>
      <c r="IBO34" s="68"/>
      <c r="IBP34" s="68"/>
      <c r="IBQ34" s="68"/>
      <c r="IBR34" s="68"/>
      <c r="IBS34" s="68"/>
      <c r="IBT34" s="112"/>
      <c r="IBU34" s="112"/>
      <c r="IBV34" s="112"/>
      <c r="ICS34" s="5"/>
      <c r="ICT34" s="5"/>
      <c r="ICU34" s="5"/>
      <c r="ICV34" s="5"/>
      <c r="ICW34" s="5"/>
      <c r="ICX34" s="5"/>
      <c r="ICY34" s="5"/>
      <c r="ICZ34" s="5"/>
      <c r="IDA34" s="5"/>
      <c r="IDB34" s="5"/>
      <c r="IDC34" s="5"/>
      <c r="IDD34" s="5"/>
      <c r="IDE34" s="5"/>
      <c r="IDF34" s="5"/>
      <c r="IDG34" s="5"/>
      <c r="IDH34" s="5"/>
      <c r="IDI34" s="5"/>
      <c r="IDJ34" s="5"/>
      <c r="IDK34" s="5"/>
      <c r="IDL34" s="5"/>
      <c r="IDM34" s="5"/>
      <c r="IDN34" s="5"/>
      <c r="IDO34" s="5"/>
      <c r="IDP34" s="5"/>
      <c r="IDQ34" s="374"/>
      <c r="IDR34" s="374"/>
      <c r="IDS34" s="374"/>
      <c r="IDT34" s="374"/>
      <c r="IDU34" s="374"/>
      <c r="IDV34" s="374"/>
      <c r="IDW34" s="68"/>
      <c r="IDX34" s="68"/>
      <c r="IDY34" s="68"/>
      <c r="IDZ34" s="68"/>
      <c r="IEA34" s="68"/>
      <c r="IEB34" s="112"/>
      <c r="IEC34" s="112"/>
      <c r="IED34" s="112"/>
      <c r="IFA34" s="5"/>
      <c r="IFB34" s="5"/>
      <c r="IFC34" s="5"/>
      <c r="IFD34" s="5"/>
      <c r="IFE34" s="5"/>
      <c r="IFF34" s="5"/>
      <c r="IFG34" s="5"/>
      <c r="IFH34" s="5"/>
      <c r="IFI34" s="5"/>
      <c r="IFJ34" s="5"/>
      <c r="IFK34" s="5"/>
      <c r="IFL34" s="5"/>
      <c r="IFM34" s="5"/>
      <c r="IFN34" s="5"/>
      <c r="IFO34" s="5"/>
      <c r="IFP34" s="5"/>
      <c r="IFQ34" s="5"/>
      <c r="IFR34" s="5"/>
      <c r="IFS34" s="5"/>
      <c r="IFT34" s="5"/>
      <c r="IFU34" s="5"/>
      <c r="IFV34" s="5"/>
      <c r="IFW34" s="5"/>
      <c r="IFX34" s="5"/>
      <c r="IFY34" s="374"/>
      <c r="IFZ34" s="374"/>
      <c r="IGA34" s="374"/>
      <c r="IGB34" s="374"/>
      <c r="IGC34" s="374"/>
      <c r="IGD34" s="374"/>
      <c r="IGE34" s="68"/>
      <c r="IGF34" s="68"/>
      <c r="IGG34" s="68"/>
      <c r="IGH34" s="68"/>
      <c r="IGI34" s="68"/>
      <c r="IGJ34" s="112"/>
      <c r="IGK34" s="112"/>
      <c r="IGL34" s="112"/>
      <c r="IHI34" s="5"/>
      <c r="IHJ34" s="5"/>
      <c r="IHK34" s="5"/>
      <c r="IHL34" s="5"/>
      <c r="IHM34" s="5"/>
      <c r="IHN34" s="5"/>
      <c r="IHO34" s="5"/>
      <c r="IHP34" s="5"/>
      <c r="IHQ34" s="5"/>
      <c r="IHR34" s="5"/>
      <c r="IHS34" s="5"/>
      <c r="IHT34" s="5"/>
      <c r="IHU34" s="5"/>
      <c r="IHV34" s="5"/>
      <c r="IHW34" s="5"/>
      <c r="IHX34" s="5"/>
      <c r="IHY34" s="5"/>
      <c r="IHZ34" s="5"/>
      <c r="IIA34" s="5"/>
      <c r="IIB34" s="5"/>
      <c r="IIC34" s="5"/>
      <c r="IID34" s="5"/>
      <c r="IIE34" s="5"/>
      <c r="IIF34" s="5"/>
      <c r="IIG34" s="374"/>
      <c r="IIH34" s="374"/>
      <c r="III34" s="374"/>
      <c r="IIJ34" s="374"/>
      <c r="IIK34" s="374"/>
      <c r="IIL34" s="374"/>
      <c r="IIM34" s="68"/>
      <c r="IIN34" s="68"/>
      <c r="IIO34" s="68"/>
      <c r="IIP34" s="68"/>
      <c r="IIQ34" s="68"/>
      <c r="IIR34" s="112"/>
      <c r="IIS34" s="112"/>
      <c r="IIT34" s="112"/>
      <c r="IJQ34" s="5"/>
      <c r="IJR34" s="5"/>
      <c r="IJS34" s="5"/>
      <c r="IJT34" s="5"/>
      <c r="IJU34" s="5"/>
      <c r="IJV34" s="5"/>
      <c r="IJW34" s="5"/>
      <c r="IJX34" s="5"/>
      <c r="IJY34" s="5"/>
      <c r="IJZ34" s="5"/>
      <c r="IKA34" s="5"/>
      <c r="IKB34" s="5"/>
      <c r="IKC34" s="5"/>
      <c r="IKD34" s="5"/>
      <c r="IKE34" s="5"/>
      <c r="IKF34" s="5"/>
      <c r="IKG34" s="5"/>
      <c r="IKH34" s="5"/>
      <c r="IKI34" s="5"/>
      <c r="IKJ34" s="5"/>
      <c r="IKK34" s="5"/>
      <c r="IKL34" s="5"/>
      <c r="IKM34" s="5"/>
      <c r="IKN34" s="5"/>
      <c r="IKO34" s="374"/>
      <c r="IKP34" s="374"/>
      <c r="IKQ34" s="374"/>
      <c r="IKR34" s="374"/>
      <c r="IKS34" s="374"/>
      <c r="IKT34" s="374"/>
      <c r="IKU34" s="68"/>
      <c r="IKV34" s="68"/>
      <c r="IKW34" s="68"/>
      <c r="IKX34" s="68"/>
      <c r="IKY34" s="68"/>
      <c r="IKZ34" s="112"/>
      <c r="ILA34" s="112"/>
      <c r="ILB34" s="112"/>
      <c r="ILY34" s="5"/>
      <c r="ILZ34" s="5"/>
      <c r="IMA34" s="5"/>
      <c r="IMB34" s="5"/>
      <c r="IMC34" s="5"/>
      <c r="IMD34" s="5"/>
      <c r="IME34" s="5"/>
      <c r="IMF34" s="5"/>
      <c r="IMG34" s="5"/>
      <c r="IMH34" s="5"/>
      <c r="IMI34" s="5"/>
      <c r="IMJ34" s="5"/>
      <c r="IMK34" s="5"/>
      <c r="IML34" s="5"/>
      <c r="IMM34" s="5"/>
      <c r="IMN34" s="5"/>
      <c r="IMO34" s="5"/>
      <c r="IMP34" s="5"/>
      <c r="IMQ34" s="5"/>
      <c r="IMR34" s="5"/>
      <c r="IMS34" s="5"/>
      <c r="IMT34" s="5"/>
      <c r="IMU34" s="5"/>
      <c r="IMV34" s="5"/>
      <c r="IMW34" s="374"/>
      <c r="IMX34" s="374"/>
      <c r="IMY34" s="374"/>
      <c r="IMZ34" s="374"/>
      <c r="INA34" s="374"/>
      <c r="INB34" s="374"/>
      <c r="INC34" s="68"/>
      <c r="IND34" s="68"/>
      <c r="INE34" s="68"/>
      <c r="INF34" s="68"/>
      <c r="ING34" s="68"/>
      <c r="INH34" s="112"/>
      <c r="INI34" s="112"/>
      <c r="INJ34" s="112"/>
      <c r="IOG34" s="5"/>
      <c r="IOH34" s="5"/>
      <c r="IOI34" s="5"/>
      <c r="IOJ34" s="5"/>
      <c r="IOK34" s="5"/>
      <c r="IOL34" s="5"/>
      <c r="IOM34" s="5"/>
      <c r="ION34" s="5"/>
      <c r="IOO34" s="5"/>
      <c r="IOP34" s="5"/>
      <c r="IOQ34" s="5"/>
      <c r="IOR34" s="5"/>
      <c r="IOS34" s="5"/>
      <c r="IOT34" s="5"/>
      <c r="IOU34" s="5"/>
      <c r="IOV34" s="5"/>
      <c r="IOW34" s="5"/>
      <c r="IOX34" s="5"/>
      <c r="IOY34" s="5"/>
      <c r="IOZ34" s="5"/>
      <c r="IPA34" s="5"/>
      <c r="IPB34" s="5"/>
      <c r="IPC34" s="5"/>
      <c r="IPD34" s="5"/>
      <c r="IPE34" s="374"/>
      <c r="IPF34" s="374"/>
      <c r="IPG34" s="374"/>
      <c r="IPH34" s="374"/>
      <c r="IPI34" s="374"/>
      <c r="IPJ34" s="374"/>
      <c r="IPK34" s="68"/>
      <c r="IPL34" s="68"/>
      <c r="IPM34" s="68"/>
      <c r="IPN34" s="68"/>
      <c r="IPO34" s="68"/>
      <c r="IPP34" s="112"/>
      <c r="IPQ34" s="112"/>
      <c r="IPR34" s="112"/>
      <c r="IQO34" s="5"/>
      <c r="IQP34" s="5"/>
      <c r="IQQ34" s="5"/>
      <c r="IQR34" s="5"/>
      <c r="IQS34" s="5"/>
      <c r="IQT34" s="5"/>
      <c r="IQU34" s="5"/>
      <c r="IQV34" s="5"/>
      <c r="IQW34" s="5"/>
      <c r="IQX34" s="5"/>
      <c r="IQY34" s="5"/>
      <c r="IQZ34" s="5"/>
      <c r="IRA34" s="5"/>
      <c r="IRB34" s="5"/>
      <c r="IRC34" s="5"/>
      <c r="IRD34" s="5"/>
      <c r="IRE34" s="5"/>
      <c r="IRF34" s="5"/>
      <c r="IRG34" s="5"/>
      <c r="IRH34" s="5"/>
      <c r="IRI34" s="5"/>
      <c r="IRJ34" s="5"/>
      <c r="IRK34" s="5"/>
      <c r="IRL34" s="5"/>
      <c r="IRM34" s="374"/>
      <c r="IRN34" s="374"/>
      <c r="IRO34" s="374"/>
      <c r="IRP34" s="374"/>
      <c r="IRQ34" s="374"/>
      <c r="IRR34" s="374"/>
      <c r="IRS34" s="68"/>
      <c r="IRT34" s="68"/>
      <c r="IRU34" s="68"/>
      <c r="IRV34" s="68"/>
      <c r="IRW34" s="68"/>
      <c r="IRX34" s="112"/>
      <c r="IRY34" s="112"/>
      <c r="IRZ34" s="112"/>
      <c r="ISW34" s="5"/>
      <c r="ISX34" s="5"/>
      <c r="ISY34" s="5"/>
      <c r="ISZ34" s="5"/>
      <c r="ITA34" s="5"/>
      <c r="ITB34" s="5"/>
      <c r="ITC34" s="5"/>
      <c r="ITD34" s="5"/>
      <c r="ITE34" s="5"/>
      <c r="ITF34" s="5"/>
      <c r="ITG34" s="5"/>
      <c r="ITH34" s="5"/>
      <c r="ITI34" s="5"/>
      <c r="ITJ34" s="5"/>
      <c r="ITK34" s="5"/>
      <c r="ITL34" s="5"/>
      <c r="ITM34" s="5"/>
      <c r="ITN34" s="5"/>
      <c r="ITO34" s="5"/>
      <c r="ITP34" s="5"/>
      <c r="ITQ34" s="5"/>
      <c r="ITR34" s="5"/>
      <c r="ITS34" s="5"/>
      <c r="ITT34" s="5"/>
      <c r="ITU34" s="374"/>
      <c r="ITV34" s="374"/>
      <c r="ITW34" s="374"/>
      <c r="ITX34" s="374"/>
      <c r="ITY34" s="374"/>
      <c r="ITZ34" s="374"/>
      <c r="IUA34" s="68"/>
      <c r="IUB34" s="68"/>
      <c r="IUC34" s="68"/>
      <c r="IUD34" s="68"/>
      <c r="IUE34" s="68"/>
      <c r="IUF34" s="112"/>
      <c r="IUG34" s="112"/>
      <c r="IUH34" s="112"/>
      <c r="IVE34" s="5"/>
      <c r="IVF34" s="5"/>
      <c r="IVG34" s="5"/>
      <c r="IVH34" s="5"/>
      <c r="IVI34" s="5"/>
      <c r="IVJ34" s="5"/>
      <c r="IVK34" s="5"/>
      <c r="IVL34" s="5"/>
      <c r="IVM34" s="5"/>
      <c r="IVN34" s="5"/>
      <c r="IVO34" s="5"/>
      <c r="IVP34" s="5"/>
      <c r="IVQ34" s="5"/>
      <c r="IVR34" s="5"/>
      <c r="IVS34" s="5"/>
      <c r="IVT34" s="5"/>
      <c r="IVU34" s="5"/>
      <c r="IVV34" s="5"/>
      <c r="IVW34" s="5"/>
      <c r="IVX34" s="5"/>
      <c r="IVY34" s="5"/>
      <c r="IVZ34" s="5"/>
      <c r="IWA34" s="5"/>
      <c r="IWB34" s="5"/>
      <c r="IWC34" s="374"/>
      <c r="IWD34" s="374"/>
      <c r="IWE34" s="374"/>
      <c r="IWF34" s="374"/>
      <c r="IWG34" s="374"/>
      <c r="IWH34" s="374"/>
      <c r="IWI34" s="68"/>
      <c r="IWJ34" s="68"/>
      <c r="IWK34" s="68"/>
      <c r="IWL34" s="68"/>
      <c r="IWM34" s="68"/>
      <c r="IWN34" s="112"/>
      <c r="IWO34" s="112"/>
      <c r="IWP34" s="112"/>
      <c r="IXM34" s="5"/>
      <c r="IXN34" s="5"/>
      <c r="IXO34" s="5"/>
      <c r="IXP34" s="5"/>
      <c r="IXQ34" s="5"/>
      <c r="IXR34" s="5"/>
      <c r="IXS34" s="5"/>
      <c r="IXT34" s="5"/>
      <c r="IXU34" s="5"/>
      <c r="IXV34" s="5"/>
      <c r="IXW34" s="5"/>
      <c r="IXX34" s="5"/>
      <c r="IXY34" s="5"/>
      <c r="IXZ34" s="5"/>
      <c r="IYA34" s="5"/>
      <c r="IYB34" s="5"/>
      <c r="IYC34" s="5"/>
      <c r="IYD34" s="5"/>
      <c r="IYE34" s="5"/>
      <c r="IYF34" s="5"/>
      <c r="IYG34" s="5"/>
      <c r="IYH34" s="5"/>
      <c r="IYI34" s="5"/>
      <c r="IYJ34" s="5"/>
      <c r="IYK34" s="374"/>
      <c r="IYL34" s="374"/>
      <c r="IYM34" s="374"/>
      <c r="IYN34" s="374"/>
      <c r="IYO34" s="374"/>
      <c r="IYP34" s="374"/>
      <c r="IYQ34" s="68"/>
      <c r="IYR34" s="68"/>
      <c r="IYS34" s="68"/>
      <c r="IYT34" s="68"/>
      <c r="IYU34" s="68"/>
      <c r="IYV34" s="112"/>
      <c r="IYW34" s="112"/>
      <c r="IYX34" s="112"/>
      <c r="IZU34" s="5"/>
      <c r="IZV34" s="5"/>
      <c r="IZW34" s="5"/>
      <c r="IZX34" s="5"/>
      <c r="IZY34" s="5"/>
      <c r="IZZ34" s="5"/>
      <c r="JAA34" s="5"/>
      <c r="JAB34" s="5"/>
      <c r="JAC34" s="5"/>
      <c r="JAD34" s="5"/>
      <c r="JAE34" s="5"/>
      <c r="JAF34" s="5"/>
      <c r="JAG34" s="5"/>
      <c r="JAH34" s="5"/>
      <c r="JAI34" s="5"/>
      <c r="JAJ34" s="5"/>
      <c r="JAK34" s="5"/>
      <c r="JAL34" s="5"/>
      <c r="JAM34" s="5"/>
      <c r="JAN34" s="5"/>
      <c r="JAO34" s="5"/>
      <c r="JAP34" s="5"/>
      <c r="JAQ34" s="5"/>
      <c r="JAR34" s="5"/>
      <c r="JAS34" s="374"/>
      <c r="JAT34" s="374"/>
      <c r="JAU34" s="374"/>
      <c r="JAV34" s="374"/>
      <c r="JAW34" s="374"/>
      <c r="JAX34" s="374"/>
      <c r="JAY34" s="68"/>
      <c r="JAZ34" s="68"/>
      <c r="JBA34" s="68"/>
      <c r="JBB34" s="68"/>
      <c r="JBC34" s="68"/>
      <c r="JBD34" s="112"/>
      <c r="JBE34" s="112"/>
      <c r="JBF34" s="112"/>
      <c r="JCC34" s="5"/>
      <c r="JCD34" s="5"/>
      <c r="JCE34" s="5"/>
      <c r="JCF34" s="5"/>
      <c r="JCG34" s="5"/>
      <c r="JCH34" s="5"/>
      <c r="JCI34" s="5"/>
      <c r="JCJ34" s="5"/>
      <c r="JCK34" s="5"/>
      <c r="JCL34" s="5"/>
      <c r="JCM34" s="5"/>
      <c r="JCN34" s="5"/>
      <c r="JCO34" s="5"/>
      <c r="JCP34" s="5"/>
      <c r="JCQ34" s="5"/>
      <c r="JCR34" s="5"/>
      <c r="JCS34" s="5"/>
      <c r="JCT34" s="5"/>
      <c r="JCU34" s="5"/>
      <c r="JCV34" s="5"/>
      <c r="JCW34" s="5"/>
      <c r="JCX34" s="5"/>
      <c r="JCY34" s="5"/>
      <c r="JCZ34" s="5"/>
      <c r="JDA34" s="374"/>
      <c r="JDB34" s="374"/>
      <c r="JDC34" s="374"/>
      <c r="JDD34" s="374"/>
      <c r="JDE34" s="374"/>
      <c r="JDF34" s="374"/>
      <c r="JDG34" s="68"/>
      <c r="JDH34" s="68"/>
      <c r="JDI34" s="68"/>
      <c r="JDJ34" s="68"/>
      <c r="JDK34" s="68"/>
      <c r="JDL34" s="112"/>
      <c r="JDM34" s="112"/>
      <c r="JDN34" s="112"/>
      <c r="JEK34" s="5"/>
      <c r="JEL34" s="5"/>
      <c r="JEM34" s="5"/>
      <c r="JEN34" s="5"/>
      <c r="JEO34" s="5"/>
      <c r="JEP34" s="5"/>
      <c r="JEQ34" s="5"/>
      <c r="JER34" s="5"/>
      <c r="JES34" s="5"/>
      <c r="JET34" s="5"/>
      <c r="JEU34" s="5"/>
      <c r="JEV34" s="5"/>
      <c r="JEW34" s="5"/>
      <c r="JEX34" s="5"/>
      <c r="JEY34" s="5"/>
      <c r="JEZ34" s="5"/>
      <c r="JFA34" s="5"/>
      <c r="JFB34" s="5"/>
      <c r="JFC34" s="5"/>
      <c r="JFD34" s="5"/>
      <c r="JFE34" s="5"/>
      <c r="JFF34" s="5"/>
      <c r="JFG34" s="5"/>
      <c r="JFH34" s="5"/>
      <c r="JFI34" s="374"/>
      <c r="JFJ34" s="374"/>
      <c r="JFK34" s="374"/>
      <c r="JFL34" s="374"/>
      <c r="JFM34" s="374"/>
      <c r="JFN34" s="374"/>
      <c r="JFO34" s="68"/>
      <c r="JFP34" s="68"/>
      <c r="JFQ34" s="68"/>
      <c r="JFR34" s="68"/>
      <c r="JFS34" s="68"/>
      <c r="JFT34" s="112"/>
      <c r="JFU34" s="112"/>
      <c r="JFV34" s="112"/>
      <c r="JGS34" s="5"/>
      <c r="JGT34" s="5"/>
      <c r="JGU34" s="5"/>
      <c r="JGV34" s="5"/>
      <c r="JGW34" s="5"/>
      <c r="JGX34" s="5"/>
      <c r="JGY34" s="5"/>
      <c r="JGZ34" s="5"/>
      <c r="JHA34" s="5"/>
      <c r="JHB34" s="5"/>
      <c r="JHC34" s="5"/>
      <c r="JHD34" s="5"/>
      <c r="JHE34" s="5"/>
      <c r="JHF34" s="5"/>
      <c r="JHG34" s="5"/>
      <c r="JHH34" s="5"/>
      <c r="JHI34" s="5"/>
      <c r="JHJ34" s="5"/>
      <c r="JHK34" s="5"/>
      <c r="JHL34" s="5"/>
      <c r="JHM34" s="5"/>
      <c r="JHN34" s="5"/>
      <c r="JHO34" s="5"/>
      <c r="JHP34" s="5"/>
      <c r="JHQ34" s="374"/>
      <c r="JHR34" s="374"/>
      <c r="JHS34" s="374"/>
      <c r="JHT34" s="374"/>
      <c r="JHU34" s="374"/>
      <c r="JHV34" s="374"/>
      <c r="JHW34" s="68"/>
      <c r="JHX34" s="68"/>
      <c r="JHY34" s="68"/>
      <c r="JHZ34" s="68"/>
      <c r="JIA34" s="68"/>
      <c r="JIB34" s="112"/>
      <c r="JIC34" s="112"/>
      <c r="JID34" s="112"/>
      <c r="JJA34" s="5"/>
      <c r="JJB34" s="5"/>
      <c r="JJC34" s="5"/>
      <c r="JJD34" s="5"/>
      <c r="JJE34" s="5"/>
      <c r="JJF34" s="5"/>
      <c r="JJG34" s="5"/>
      <c r="JJH34" s="5"/>
      <c r="JJI34" s="5"/>
      <c r="JJJ34" s="5"/>
      <c r="JJK34" s="5"/>
      <c r="JJL34" s="5"/>
      <c r="JJM34" s="5"/>
      <c r="JJN34" s="5"/>
      <c r="JJO34" s="5"/>
      <c r="JJP34" s="5"/>
      <c r="JJQ34" s="5"/>
      <c r="JJR34" s="5"/>
      <c r="JJS34" s="5"/>
      <c r="JJT34" s="5"/>
      <c r="JJU34" s="5"/>
      <c r="JJV34" s="5"/>
      <c r="JJW34" s="5"/>
      <c r="JJX34" s="5"/>
      <c r="JJY34" s="374"/>
      <c r="JJZ34" s="374"/>
      <c r="JKA34" s="374"/>
      <c r="JKB34" s="374"/>
      <c r="JKC34" s="374"/>
      <c r="JKD34" s="374"/>
      <c r="JKE34" s="68"/>
      <c r="JKF34" s="68"/>
      <c r="JKG34" s="68"/>
      <c r="JKH34" s="68"/>
      <c r="JKI34" s="68"/>
      <c r="JKJ34" s="112"/>
      <c r="JKK34" s="112"/>
      <c r="JKL34" s="112"/>
      <c r="JLI34" s="5"/>
      <c r="JLJ34" s="5"/>
      <c r="JLK34" s="5"/>
      <c r="JLL34" s="5"/>
      <c r="JLM34" s="5"/>
      <c r="JLN34" s="5"/>
      <c r="JLO34" s="5"/>
      <c r="JLP34" s="5"/>
      <c r="JLQ34" s="5"/>
      <c r="JLR34" s="5"/>
      <c r="JLS34" s="5"/>
      <c r="JLT34" s="5"/>
      <c r="JLU34" s="5"/>
      <c r="JLV34" s="5"/>
      <c r="JLW34" s="5"/>
      <c r="JLX34" s="5"/>
      <c r="JLY34" s="5"/>
      <c r="JLZ34" s="5"/>
      <c r="JMA34" s="5"/>
      <c r="JMB34" s="5"/>
      <c r="JMC34" s="5"/>
      <c r="JMD34" s="5"/>
      <c r="JME34" s="5"/>
      <c r="JMF34" s="5"/>
      <c r="JMG34" s="374"/>
      <c r="JMH34" s="374"/>
      <c r="JMI34" s="374"/>
      <c r="JMJ34" s="374"/>
      <c r="JMK34" s="374"/>
      <c r="JML34" s="374"/>
      <c r="JMM34" s="68"/>
      <c r="JMN34" s="68"/>
      <c r="JMO34" s="68"/>
      <c r="JMP34" s="68"/>
      <c r="JMQ34" s="68"/>
      <c r="JMR34" s="112"/>
      <c r="JMS34" s="112"/>
      <c r="JMT34" s="112"/>
      <c r="JNQ34" s="5"/>
      <c r="JNR34" s="5"/>
      <c r="JNS34" s="5"/>
      <c r="JNT34" s="5"/>
      <c r="JNU34" s="5"/>
      <c r="JNV34" s="5"/>
      <c r="JNW34" s="5"/>
      <c r="JNX34" s="5"/>
      <c r="JNY34" s="5"/>
      <c r="JNZ34" s="5"/>
      <c r="JOA34" s="5"/>
      <c r="JOB34" s="5"/>
      <c r="JOC34" s="5"/>
      <c r="JOD34" s="5"/>
      <c r="JOE34" s="5"/>
      <c r="JOF34" s="5"/>
      <c r="JOG34" s="5"/>
      <c r="JOH34" s="5"/>
      <c r="JOI34" s="5"/>
      <c r="JOJ34" s="5"/>
      <c r="JOK34" s="5"/>
      <c r="JOL34" s="5"/>
      <c r="JOM34" s="5"/>
      <c r="JON34" s="5"/>
      <c r="JOO34" s="374"/>
      <c r="JOP34" s="374"/>
      <c r="JOQ34" s="374"/>
      <c r="JOR34" s="374"/>
      <c r="JOS34" s="374"/>
      <c r="JOT34" s="374"/>
      <c r="JOU34" s="68"/>
      <c r="JOV34" s="68"/>
      <c r="JOW34" s="68"/>
      <c r="JOX34" s="68"/>
      <c r="JOY34" s="68"/>
      <c r="JOZ34" s="112"/>
      <c r="JPA34" s="112"/>
      <c r="JPB34" s="112"/>
      <c r="JPY34" s="5"/>
      <c r="JPZ34" s="5"/>
      <c r="JQA34" s="5"/>
      <c r="JQB34" s="5"/>
      <c r="JQC34" s="5"/>
      <c r="JQD34" s="5"/>
      <c r="JQE34" s="5"/>
      <c r="JQF34" s="5"/>
      <c r="JQG34" s="5"/>
      <c r="JQH34" s="5"/>
      <c r="JQI34" s="5"/>
      <c r="JQJ34" s="5"/>
      <c r="JQK34" s="5"/>
      <c r="JQL34" s="5"/>
      <c r="JQM34" s="5"/>
      <c r="JQN34" s="5"/>
      <c r="JQO34" s="5"/>
      <c r="JQP34" s="5"/>
      <c r="JQQ34" s="5"/>
      <c r="JQR34" s="5"/>
      <c r="JQS34" s="5"/>
      <c r="JQT34" s="5"/>
      <c r="JQU34" s="5"/>
      <c r="JQV34" s="5"/>
      <c r="JQW34" s="374"/>
      <c r="JQX34" s="374"/>
      <c r="JQY34" s="374"/>
      <c r="JQZ34" s="374"/>
      <c r="JRA34" s="374"/>
      <c r="JRB34" s="374"/>
      <c r="JRC34" s="68"/>
      <c r="JRD34" s="68"/>
      <c r="JRE34" s="68"/>
      <c r="JRF34" s="68"/>
      <c r="JRG34" s="68"/>
      <c r="JRH34" s="112"/>
      <c r="JRI34" s="112"/>
      <c r="JRJ34" s="112"/>
      <c r="JSG34" s="5"/>
      <c r="JSH34" s="5"/>
      <c r="JSI34" s="5"/>
      <c r="JSJ34" s="5"/>
      <c r="JSK34" s="5"/>
      <c r="JSL34" s="5"/>
      <c r="JSM34" s="5"/>
      <c r="JSN34" s="5"/>
      <c r="JSO34" s="5"/>
      <c r="JSP34" s="5"/>
      <c r="JSQ34" s="5"/>
      <c r="JSR34" s="5"/>
      <c r="JSS34" s="5"/>
      <c r="JST34" s="5"/>
      <c r="JSU34" s="5"/>
      <c r="JSV34" s="5"/>
      <c r="JSW34" s="5"/>
      <c r="JSX34" s="5"/>
      <c r="JSY34" s="5"/>
      <c r="JSZ34" s="5"/>
      <c r="JTA34" s="5"/>
      <c r="JTB34" s="5"/>
      <c r="JTC34" s="5"/>
      <c r="JTD34" s="5"/>
      <c r="JTE34" s="374"/>
      <c r="JTF34" s="374"/>
      <c r="JTG34" s="374"/>
      <c r="JTH34" s="374"/>
      <c r="JTI34" s="374"/>
      <c r="JTJ34" s="374"/>
      <c r="JTK34" s="68"/>
      <c r="JTL34" s="68"/>
      <c r="JTM34" s="68"/>
      <c r="JTN34" s="68"/>
      <c r="JTO34" s="68"/>
      <c r="JTP34" s="112"/>
      <c r="JTQ34" s="112"/>
      <c r="JTR34" s="112"/>
      <c r="JUO34" s="5"/>
      <c r="JUP34" s="5"/>
      <c r="JUQ34" s="5"/>
      <c r="JUR34" s="5"/>
      <c r="JUS34" s="5"/>
      <c r="JUT34" s="5"/>
      <c r="JUU34" s="5"/>
      <c r="JUV34" s="5"/>
      <c r="JUW34" s="5"/>
      <c r="JUX34" s="5"/>
      <c r="JUY34" s="5"/>
      <c r="JUZ34" s="5"/>
      <c r="JVA34" s="5"/>
      <c r="JVB34" s="5"/>
      <c r="JVC34" s="5"/>
      <c r="JVD34" s="5"/>
      <c r="JVE34" s="5"/>
      <c r="JVF34" s="5"/>
      <c r="JVG34" s="5"/>
      <c r="JVH34" s="5"/>
      <c r="JVI34" s="5"/>
      <c r="JVJ34" s="5"/>
      <c r="JVK34" s="5"/>
      <c r="JVL34" s="5"/>
      <c r="JVM34" s="374"/>
      <c r="JVN34" s="374"/>
      <c r="JVO34" s="374"/>
      <c r="JVP34" s="374"/>
      <c r="JVQ34" s="374"/>
      <c r="JVR34" s="374"/>
      <c r="JVS34" s="68"/>
      <c r="JVT34" s="68"/>
      <c r="JVU34" s="68"/>
      <c r="JVV34" s="68"/>
      <c r="JVW34" s="68"/>
      <c r="JVX34" s="112"/>
      <c r="JVY34" s="112"/>
      <c r="JVZ34" s="112"/>
      <c r="JWW34" s="5"/>
      <c r="JWX34" s="5"/>
      <c r="JWY34" s="5"/>
      <c r="JWZ34" s="5"/>
      <c r="JXA34" s="5"/>
      <c r="JXB34" s="5"/>
      <c r="JXC34" s="5"/>
      <c r="JXD34" s="5"/>
      <c r="JXE34" s="5"/>
      <c r="JXF34" s="5"/>
      <c r="JXG34" s="5"/>
      <c r="JXH34" s="5"/>
      <c r="JXI34" s="5"/>
      <c r="JXJ34" s="5"/>
      <c r="JXK34" s="5"/>
      <c r="JXL34" s="5"/>
      <c r="JXM34" s="5"/>
      <c r="JXN34" s="5"/>
      <c r="JXO34" s="5"/>
      <c r="JXP34" s="5"/>
      <c r="JXQ34" s="5"/>
      <c r="JXR34" s="5"/>
      <c r="JXS34" s="5"/>
      <c r="JXT34" s="5"/>
      <c r="JXU34" s="374"/>
      <c r="JXV34" s="374"/>
      <c r="JXW34" s="374"/>
      <c r="JXX34" s="374"/>
      <c r="JXY34" s="374"/>
      <c r="JXZ34" s="374"/>
      <c r="JYA34" s="68"/>
      <c r="JYB34" s="68"/>
      <c r="JYC34" s="68"/>
      <c r="JYD34" s="68"/>
      <c r="JYE34" s="68"/>
      <c r="JYF34" s="112"/>
      <c r="JYG34" s="112"/>
      <c r="JYH34" s="112"/>
      <c r="JZE34" s="5"/>
      <c r="JZF34" s="5"/>
      <c r="JZG34" s="5"/>
      <c r="JZH34" s="5"/>
      <c r="JZI34" s="5"/>
      <c r="JZJ34" s="5"/>
      <c r="JZK34" s="5"/>
      <c r="JZL34" s="5"/>
      <c r="JZM34" s="5"/>
      <c r="JZN34" s="5"/>
      <c r="JZO34" s="5"/>
      <c r="JZP34" s="5"/>
      <c r="JZQ34" s="5"/>
      <c r="JZR34" s="5"/>
      <c r="JZS34" s="5"/>
      <c r="JZT34" s="5"/>
      <c r="JZU34" s="5"/>
      <c r="JZV34" s="5"/>
      <c r="JZW34" s="5"/>
      <c r="JZX34" s="5"/>
      <c r="JZY34" s="5"/>
      <c r="JZZ34" s="5"/>
      <c r="KAA34" s="5"/>
      <c r="KAB34" s="5"/>
      <c r="KAC34" s="374"/>
      <c r="KAD34" s="374"/>
      <c r="KAE34" s="374"/>
      <c r="KAF34" s="374"/>
      <c r="KAG34" s="374"/>
      <c r="KAH34" s="374"/>
      <c r="KAI34" s="68"/>
      <c r="KAJ34" s="68"/>
      <c r="KAK34" s="68"/>
      <c r="KAL34" s="68"/>
      <c r="KAM34" s="68"/>
      <c r="KAN34" s="112"/>
      <c r="KAO34" s="112"/>
      <c r="KAP34" s="112"/>
      <c r="KBM34" s="5"/>
      <c r="KBN34" s="5"/>
      <c r="KBO34" s="5"/>
      <c r="KBP34" s="5"/>
      <c r="KBQ34" s="5"/>
      <c r="KBR34" s="5"/>
      <c r="KBS34" s="5"/>
      <c r="KBT34" s="5"/>
      <c r="KBU34" s="5"/>
      <c r="KBV34" s="5"/>
      <c r="KBW34" s="5"/>
      <c r="KBX34" s="5"/>
      <c r="KBY34" s="5"/>
      <c r="KBZ34" s="5"/>
      <c r="KCA34" s="5"/>
      <c r="KCB34" s="5"/>
      <c r="KCC34" s="5"/>
      <c r="KCD34" s="5"/>
      <c r="KCE34" s="5"/>
      <c r="KCF34" s="5"/>
      <c r="KCG34" s="5"/>
      <c r="KCH34" s="5"/>
      <c r="KCI34" s="5"/>
      <c r="KCJ34" s="5"/>
      <c r="KCK34" s="374"/>
      <c r="KCL34" s="374"/>
      <c r="KCM34" s="374"/>
      <c r="KCN34" s="374"/>
      <c r="KCO34" s="374"/>
      <c r="KCP34" s="374"/>
      <c r="KCQ34" s="68"/>
      <c r="KCR34" s="68"/>
      <c r="KCS34" s="68"/>
      <c r="KCT34" s="68"/>
      <c r="KCU34" s="68"/>
      <c r="KCV34" s="112"/>
      <c r="KCW34" s="112"/>
      <c r="KCX34" s="112"/>
      <c r="KDU34" s="5"/>
      <c r="KDV34" s="5"/>
      <c r="KDW34" s="5"/>
      <c r="KDX34" s="5"/>
      <c r="KDY34" s="5"/>
      <c r="KDZ34" s="5"/>
      <c r="KEA34" s="5"/>
      <c r="KEB34" s="5"/>
      <c r="KEC34" s="5"/>
      <c r="KED34" s="5"/>
      <c r="KEE34" s="5"/>
      <c r="KEF34" s="5"/>
      <c r="KEG34" s="5"/>
      <c r="KEH34" s="5"/>
      <c r="KEI34" s="5"/>
      <c r="KEJ34" s="5"/>
      <c r="KEK34" s="5"/>
      <c r="KEL34" s="5"/>
      <c r="KEM34" s="5"/>
      <c r="KEN34" s="5"/>
      <c r="KEO34" s="5"/>
      <c r="KEP34" s="5"/>
      <c r="KEQ34" s="5"/>
      <c r="KER34" s="5"/>
      <c r="KES34" s="374"/>
      <c r="KET34" s="374"/>
      <c r="KEU34" s="374"/>
      <c r="KEV34" s="374"/>
      <c r="KEW34" s="374"/>
      <c r="KEX34" s="374"/>
      <c r="KEY34" s="68"/>
      <c r="KEZ34" s="68"/>
      <c r="KFA34" s="68"/>
      <c r="KFB34" s="68"/>
      <c r="KFC34" s="68"/>
      <c r="KFD34" s="112"/>
      <c r="KFE34" s="112"/>
      <c r="KFF34" s="112"/>
      <c r="KGC34" s="5"/>
      <c r="KGD34" s="5"/>
      <c r="KGE34" s="5"/>
      <c r="KGF34" s="5"/>
      <c r="KGG34" s="5"/>
      <c r="KGH34" s="5"/>
      <c r="KGI34" s="5"/>
      <c r="KGJ34" s="5"/>
      <c r="KGK34" s="5"/>
      <c r="KGL34" s="5"/>
      <c r="KGM34" s="5"/>
      <c r="KGN34" s="5"/>
      <c r="KGO34" s="5"/>
      <c r="KGP34" s="5"/>
      <c r="KGQ34" s="5"/>
      <c r="KGR34" s="5"/>
      <c r="KGS34" s="5"/>
      <c r="KGT34" s="5"/>
      <c r="KGU34" s="5"/>
      <c r="KGV34" s="5"/>
      <c r="KGW34" s="5"/>
      <c r="KGX34" s="5"/>
      <c r="KGY34" s="5"/>
      <c r="KGZ34" s="5"/>
      <c r="KHA34" s="374"/>
      <c r="KHB34" s="374"/>
      <c r="KHC34" s="374"/>
      <c r="KHD34" s="374"/>
      <c r="KHE34" s="374"/>
      <c r="KHF34" s="374"/>
      <c r="KHG34" s="68"/>
      <c r="KHH34" s="68"/>
      <c r="KHI34" s="68"/>
      <c r="KHJ34" s="68"/>
      <c r="KHK34" s="68"/>
      <c r="KHL34" s="112"/>
      <c r="KHM34" s="112"/>
      <c r="KHN34" s="112"/>
      <c r="KIK34" s="5"/>
      <c r="KIL34" s="5"/>
      <c r="KIM34" s="5"/>
      <c r="KIN34" s="5"/>
      <c r="KIO34" s="5"/>
      <c r="KIP34" s="5"/>
      <c r="KIQ34" s="5"/>
      <c r="KIR34" s="5"/>
      <c r="KIS34" s="5"/>
      <c r="KIT34" s="5"/>
      <c r="KIU34" s="5"/>
      <c r="KIV34" s="5"/>
      <c r="KIW34" s="5"/>
      <c r="KIX34" s="5"/>
      <c r="KIY34" s="5"/>
      <c r="KIZ34" s="5"/>
      <c r="KJA34" s="5"/>
      <c r="KJB34" s="5"/>
      <c r="KJC34" s="5"/>
      <c r="KJD34" s="5"/>
      <c r="KJE34" s="5"/>
      <c r="KJF34" s="5"/>
      <c r="KJG34" s="5"/>
      <c r="KJH34" s="5"/>
      <c r="KJI34" s="374"/>
      <c r="KJJ34" s="374"/>
      <c r="KJK34" s="374"/>
      <c r="KJL34" s="374"/>
      <c r="KJM34" s="374"/>
      <c r="KJN34" s="374"/>
      <c r="KJO34" s="68"/>
      <c r="KJP34" s="68"/>
      <c r="KJQ34" s="68"/>
      <c r="KJR34" s="68"/>
      <c r="KJS34" s="68"/>
      <c r="KJT34" s="112"/>
      <c r="KJU34" s="112"/>
      <c r="KJV34" s="112"/>
      <c r="KKS34" s="5"/>
      <c r="KKT34" s="5"/>
      <c r="KKU34" s="5"/>
      <c r="KKV34" s="5"/>
      <c r="KKW34" s="5"/>
      <c r="KKX34" s="5"/>
      <c r="KKY34" s="5"/>
      <c r="KKZ34" s="5"/>
      <c r="KLA34" s="5"/>
      <c r="KLB34" s="5"/>
      <c r="KLC34" s="5"/>
      <c r="KLD34" s="5"/>
      <c r="KLE34" s="5"/>
      <c r="KLF34" s="5"/>
      <c r="KLG34" s="5"/>
      <c r="KLH34" s="5"/>
      <c r="KLI34" s="5"/>
      <c r="KLJ34" s="5"/>
      <c r="KLK34" s="5"/>
      <c r="KLL34" s="5"/>
      <c r="KLM34" s="5"/>
      <c r="KLN34" s="5"/>
      <c r="KLO34" s="5"/>
      <c r="KLP34" s="5"/>
      <c r="KLQ34" s="374"/>
      <c r="KLR34" s="374"/>
      <c r="KLS34" s="374"/>
      <c r="KLT34" s="374"/>
      <c r="KLU34" s="374"/>
      <c r="KLV34" s="374"/>
      <c r="KLW34" s="68"/>
      <c r="KLX34" s="68"/>
      <c r="KLY34" s="68"/>
      <c r="KLZ34" s="68"/>
      <c r="KMA34" s="68"/>
      <c r="KMB34" s="112"/>
      <c r="KMC34" s="112"/>
      <c r="KMD34" s="112"/>
      <c r="KNA34" s="5"/>
      <c r="KNB34" s="5"/>
      <c r="KNC34" s="5"/>
      <c r="KND34" s="5"/>
      <c r="KNE34" s="5"/>
      <c r="KNF34" s="5"/>
      <c r="KNG34" s="5"/>
      <c r="KNH34" s="5"/>
      <c r="KNI34" s="5"/>
      <c r="KNJ34" s="5"/>
      <c r="KNK34" s="5"/>
      <c r="KNL34" s="5"/>
      <c r="KNM34" s="5"/>
      <c r="KNN34" s="5"/>
      <c r="KNO34" s="5"/>
      <c r="KNP34" s="5"/>
      <c r="KNQ34" s="5"/>
      <c r="KNR34" s="5"/>
      <c r="KNS34" s="5"/>
      <c r="KNT34" s="5"/>
      <c r="KNU34" s="5"/>
      <c r="KNV34" s="5"/>
      <c r="KNW34" s="5"/>
      <c r="KNX34" s="5"/>
      <c r="KNY34" s="374"/>
      <c r="KNZ34" s="374"/>
      <c r="KOA34" s="374"/>
      <c r="KOB34" s="374"/>
      <c r="KOC34" s="374"/>
      <c r="KOD34" s="374"/>
      <c r="KOE34" s="68"/>
      <c r="KOF34" s="68"/>
      <c r="KOG34" s="68"/>
      <c r="KOH34" s="68"/>
      <c r="KOI34" s="68"/>
      <c r="KOJ34" s="112"/>
      <c r="KOK34" s="112"/>
      <c r="KOL34" s="112"/>
      <c r="KPI34" s="5"/>
      <c r="KPJ34" s="5"/>
      <c r="KPK34" s="5"/>
      <c r="KPL34" s="5"/>
      <c r="KPM34" s="5"/>
      <c r="KPN34" s="5"/>
      <c r="KPO34" s="5"/>
      <c r="KPP34" s="5"/>
      <c r="KPQ34" s="5"/>
      <c r="KPR34" s="5"/>
      <c r="KPS34" s="5"/>
      <c r="KPT34" s="5"/>
      <c r="KPU34" s="5"/>
      <c r="KPV34" s="5"/>
      <c r="KPW34" s="5"/>
      <c r="KPX34" s="5"/>
      <c r="KPY34" s="5"/>
      <c r="KPZ34" s="5"/>
      <c r="KQA34" s="5"/>
      <c r="KQB34" s="5"/>
      <c r="KQC34" s="5"/>
      <c r="KQD34" s="5"/>
      <c r="KQE34" s="5"/>
      <c r="KQF34" s="5"/>
      <c r="KQG34" s="374"/>
      <c r="KQH34" s="374"/>
      <c r="KQI34" s="374"/>
      <c r="KQJ34" s="374"/>
      <c r="KQK34" s="374"/>
      <c r="KQL34" s="374"/>
      <c r="KQM34" s="68"/>
      <c r="KQN34" s="68"/>
      <c r="KQO34" s="68"/>
      <c r="KQP34" s="68"/>
      <c r="KQQ34" s="68"/>
      <c r="KQR34" s="112"/>
      <c r="KQS34" s="112"/>
      <c r="KQT34" s="112"/>
      <c r="KRQ34" s="5"/>
      <c r="KRR34" s="5"/>
      <c r="KRS34" s="5"/>
      <c r="KRT34" s="5"/>
      <c r="KRU34" s="5"/>
      <c r="KRV34" s="5"/>
      <c r="KRW34" s="5"/>
      <c r="KRX34" s="5"/>
      <c r="KRY34" s="5"/>
      <c r="KRZ34" s="5"/>
      <c r="KSA34" s="5"/>
      <c r="KSB34" s="5"/>
      <c r="KSC34" s="5"/>
      <c r="KSD34" s="5"/>
      <c r="KSE34" s="5"/>
      <c r="KSF34" s="5"/>
      <c r="KSG34" s="5"/>
      <c r="KSH34" s="5"/>
      <c r="KSI34" s="5"/>
      <c r="KSJ34" s="5"/>
      <c r="KSK34" s="5"/>
      <c r="KSL34" s="5"/>
      <c r="KSM34" s="5"/>
      <c r="KSN34" s="5"/>
      <c r="KSO34" s="374"/>
      <c r="KSP34" s="374"/>
      <c r="KSQ34" s="374"/>
      <c r="KSR34" s="374"/>
      <c r="KSS34" s="374"/>
      <c r="KST34" s="374"/>
      <c r="KSU34" s="68"/>
      <c r="KSV34" s="68"/>
      <c r="KSW34" s="68"/>
      <c r="KSX34" s="68"/>
      <c r="KSY34" s="68"/>
      <c r="KSZ34" s="112"/>
      <c r="KTA34" s="112"/>
      <c r="KTB34" s="112"/>
      <c r="KTY34" s="5"/>
      <c r="KTZ34" s="5"/>
      <c r="KUA34" s="5"/>
      <c r="KUB34" s="5"/>
      <c r="KUC34" s="5"/>
      <c r="KUD34" s="5"/>
      <c r="KUE34" s="5"/>
      <c r="KUF34" s="5"/>
      <c r="KUG34" s="5"/>
      <c r="KUH34" s="5"/>
      <c r="KUI34" s="5"/>
      <c r="KUJ34" s="5"/>
      <c r="KUK34" s="5"/>
      <c r="KUL34" s="5"/>
      <c r="KUM34" s="5"/>
      <c r="KUN34" s="5"/>
      <c r="KUO34" s="5"/>
      <c r="KUP34" s="5"/>
      <c r="KUQ34" s="5"/>
      <c r="KUR34" s="5"/>
      <c r="KUS34" s="5"/>
      <c r="KUT34" s="5"/>
      <c r="KUU34" s="5"/>
      <c r="KUV34" s="5"/>
      <c r="KUW34" s="374"/>
      <c r="KUX34" s="374"/>
      <c r="KUY34" s="374"/>
      <c r="KUZ34" s="374"/>
      <c r="KVA34" s="374"/>
      <c r="KVB34" s="374"/>
      <c r="KVC34" s="68"/>
      <c r="KVD34" s="68"/>
      <c r="KVE34" s="68"/>
      <c r="KVF34" s="68"/>
      <c r="KVG34" s="68"/>
      <c r="KVH34" s="112"/>
      <c r="KVI34" s="112"/>
      <c r="KVJ34" s="112"/>
      <c r="KWG34" s="5"/>
      <c r="KWH34" s="5"/>
      <c r="KWI34" s="5"/>
      <c r="KWJ34" s="5"/>
      <c r="KWK34" s="5"/>
      <c r="KWL34" s="5"/>
      <c r="KWM34" s="5"/>
      <c r="KWN34" s="5"/>
      <c r="KWO34" s="5"/>
      <c r="KWP34" s="5"/>
      <c r="KWQ34" s="5"/>
      <c r="KWR34" s="5"/>
      <c r="KWS34" s="5"/>
      <c r="KWT34" s="5"/>
      <c r="KWU34" s="5"/>
      <c r="KWV34" s="5"/>
      <c r="KWW34" s="5"/>
      <c r="KWX34" s="5"/>
      <c r="KWY34" s="5"/>
      <c r="KWZ34" s="5"/>
      <c r="KXA34" s="5"/>
      <c r="KXB34" s="5"/>
      <c r="KXC34" s="5"/>
      <c r="KXD34" s="5"/>
      <c r="KXE34" s="374"/>
      <c r="KXF34" s="374"/>
      <c r="KXG34" s="374"/>
      <c r="KXH34" s="374"/>
      <c r="KXI34" s="374"/>
      <c r="KXJ34" s="374"/>
      <c r="KXK34" s="68"/>
      <c r="KXL34" s="68"/>
      <c r="KXM34" s="68"/>
      <c r="KXN34" s="68"/>
      <c r="KXO34" s="68"/>
      <c r="KXP34" s="112"/>
      <c r="KXQ34" s="112"/>
      <c r="KXR34" s="112"/>
      <c r="KYO34" s="5"/>
      <c r="KYP34" s="5"/>
      <c r="KYQ34" s="5"/>
      <c r="KYR34" s="5"/>
      <c r="KYS34" s="5"/>
      <c r="KYT34" s="5"/>
      <c r="KYU34" s="5"/>
      <c r="KYV34" s="5"/>
      <c r="KYW34" s="5"/>
      <c r="KYX34" s="5"/>
      <c r="KYY34" s="5"/>
      <c r="KYZ34" s="5"/>
      <c r="KZA34" s="5"/>
      <c r="KZB34" s="5"/>
      <c r="KZC34" s="5"/>
      <c r="KZD34" s="5"/>
      <c r="KZE34" s="5"/>
      <c r="KZF34" s="5"/>
      <c r="KZG34" s="5"/>
      <c r="KZH34" s="5"/>
      <c r="KZI34" s="5"/>
      <c r="KZJ34" s="5"/>
      <c r="KZK34" s="5"/>
      <c r="KZL34" s="5"/>
      <c r="KZM34" s="374"/>
      <c r="KZN34" s="374"/>
      <c r="KZO34" s="374"/>
      <c r="KZP34" s="374"/>
      <c r="KZQ34" s="374"/>
      <c r="KZR34" s="374"/>
      <c r="KZS34" s="68"/>
      <c r="KZT34" s="68"/>
      <c r="KZU34" s="68"/>
      <c r="KZV34" s="68"/>
      <c r="KZW34" s="68"/>
      <c r="KZX34" s="112"/>
      <c r="KZY34" s="112"/>
      <c r="KZZ34" s="112"/>
      <c r="LAW34" s="5"/>
      <c r="LAX34" s="5"/>
      <c r="LAY34" s="5"/>
      <c r="LAZ34" s="5"/>
      <c r="LBA34" s="5"/>
      <c r="LBB34" s="5"/>
      <c r="LBC34" s="5"/>
      <c r="LBD34" s="5"/>
      <c r="LBE34" s="5"/>
      <c r="LBF34" s="5"/>
      <c r="LBG34" s="5"/>
      <c r="LBH34" s="5"/>
      <c r="LBI34" s="5"/>
      <c r="LBJ34" s="5"/>
      <c r="LBK34" s="5"/>
      <c r="LBL34" s="5"/>
      <c r="LBM34" s="5"/>
      <c r="LBN34" s="5"/>
      <c r="LBO34" s="5"/>
      <c r="LBP34" s="5"/>
      <c r="LBQ34" s="5"/>
      <c r="LBR34" s="5"/>
      <c r="LBS34" s="5"/>
      <c r="LBT34" s="5"/>
      <c r="LBU34" s="374"/>
      <c r="LBV34" s="374"/>
      <c r="LBW34" s="374"/>
      <c r="LBX34" s="374"/>
      <c r="LBY34" s="374"/>
      <c r="LBZ34" s="374"/>
      <c r="LCA34" s="68"/>
      <c r="LCB34" s="68"/>
      <c r="LCC34" s="68"/>
      <c r="LCD34" s="68"/>
      <c r="LCE34" s="68"/>
      <c r="LCF34" s="112"/>
      <c r="LCG34" s="112"/>
      <c r="LCH34" s="112"/>
      <c r="LDE34" s="5"/>
      <c r="LDF34" s="5"/>
      <c r="LDG34" s="5"/>
      <c r="LDH34" s="5"/>
      <c r="LDI34" s="5"/>
      <c r="LDJ34" s="5"/>
      <c r="LDK34" s="5"/>
      <c r="LDL34" s="5"/>
      <c r="LDM34" s="5"/>
      <c r="LDN34" s="5"/>
      <c r="LDO34" s="5"/>
      <c r="LDP34" s="5"/>
      <c r="LDQ34" s="5"/>
      <c r="LDR34" s="5"/>
      <c r="LDS34" s="5"/>
      <c r="LDT34" s="5"/>
      <c r="LDU34" s="5"/>
      <c r="LDV34" s="5"/>
      <c r="LDW34" s="5"/>
      <c r="LDX34" s="5"/>
      <c r="LDY34" s="5"/>
      <c r="LDZ34" s="5"/>
      <c r="LEA34" s="5"/>
      <c r="LEB34" s="5"/>
      <c r="LEC34" s="374"/>
      <c r="LED34" s="374"/>
      <c r="LEE34" s="374"/>
      <c r="LEF34" s="374"/>
      <c r="LEG34" s="374"/>
      <c r="LEH34" s="374"/>
      <c r="LEI34" s="68"/>
      <c r="LEJ34" s="68"/>
      <c r="LEK34" s="68"/>
      <c r="LEL34" s="68"/>
      <c r="LEM34" s="68"/>
      <c r="LEN34" s="112"/>
      <c r="LEO34" s="112"/>
      <c r="LEP34" s="112"/>
      <c r="LFM34" s="5"/>
      <c r="LFN34" s="5"/>
      <c r="LFO34" s="5"/>
      <c r="LFP34" s="5"/>
      <c r="LFQ34" s="5"/>
      <c r="LFR34" s="5"/>
      <c r="LFS34" s="5"/>
      <c r="LFT34" s="5"/>
      <c r="LFU34" s="5"/>
      <c r="LFV34" s="5"/>
      <c r="LFW34" s="5"/>
      <c r="LFX34" s="5"/>
      <c r="LFY34" s="5"/>
      <c r="LFZ34" s="5"/>
      <c r="LGA34" s="5"/>
      <c r="LGB34" s="5"/>
      <c r="LGC34" s="5"/>
      <c r="LGD34" s="5"/>
      <c r="LGE34" s="5"/>
      <c r="LGF34" s="5"/>
      <c r="LGG34" s="5"/>
      <c r="LGH34" s="5"/>
      <c r="LGI34" s="5"/>
      <c r="LGJ34" s="5"/>
      <c r="LGK34" s="374"/>
      <c r="LGL34" s="374"/>
      <c r="LGM34" s="374"/>
      <c r="LGN34" s="374"/>
      <c r="LGO34" s="374"/>
      <c r="LGP34" s="374"/>
      <c r="LGQ34" s="68"/>
      <c r="LGR34" s="68"/>
      <c r="LGS34" s="68"/>
      <c r="LGT34" s="68"/>
      <c r="LGU34" s="68"/>
      <c r="LGV34" s="112"/>
      <c r="LGW34" s="112"/>
      <c r="LGX34" s="112"/>
      <c r="LHU34" s="5"/>
      <c r="LHV34" s="5"/>
      <c r="LHW34" s="5"/>
      <c r="LHX34" s="5"/>
      <c r="LHY34" s="5"/>
      <c r="LHZ34" s="5"/>
      <c r="LIA34" s="5"/>
      <c r="LIB34" s="5"/>
      <c r="LIC34" s="5"/>
      <c r="LID34" s="5"/>
      <c r="LIE34" s="5"/>
      <c r="LIF34" s="5"/>
      <c r="LIG34" s="5"/>
      <c r="LIH34" s="5"/>
      <c r="LII34" s="5"/>
      <c r="LIJ34" s="5"/>
      <c r="LIK34" s="5"/>
      <c r="LIL34" s="5"/>
      <c r="LIM34" s="5"/>
      <c r="LIN34" s="5"/>
      <c r="LIO34" s="5"/>
      <c r="LIP34" s="5"/>
      <c r="LIQ34" s="5"/>
      <c r="LIR34" s="5"/>
      <c r="LIS34" s="374"/>
      <c r="LIT34" s="374"/>
      <c r="LIU34" s="374"/>
      <c r="LIV34" s="374"/>
      <c r="LIW34" s="374"/>
      <c r="LIX34" s="374"/>
      <c r="LIY34" s="68"/>
      <c r="LIZ34" s="68"/>
      <c r="LJA34" s="68"/>
      <c r="LJB34" s="68"/>
      <c r="LJC34" s="68"/>
      <c r="LJD34" s="112"/>
      <c r="LJE34" s="112"/>
      <c r="LJF34" s="112"/>
      <c r="LKC34" s="5"/>
      <c r="LKD34" s="5"/>
      <c r="LKE34" s="5"/>
      <c r="LKF34" s="5"/>
      <c r="LKG34" s="5"/>
      <c r="LKH34" s="5"/>
      <c r="LKI34" s="5"/>
      <c r="LKJ34" s="5"/>
      <c r="LKK34" s="5"/>
      <c r="LKL34" s="5"/>
      <c r="LKM34" s="5"/>
      <c r="LKN34" s="5"/>
      <c r="LKO34" s="5"/>
      <c r="LKP34" s="5"/>
      <c r="LKQ34" s="5"/>
      <c r="LKR34" s="5"/>
      <c r="LKS34" s="5"/>
      <c r="LKT34" s="5"/>
      <c r="LKU34" s="5"/>
      <c r="LKV34" s="5"/>
      <c r="LKW34" s="5"/>
      <c r="LKX34" s="5"/>
      <c r="LKY34" s="5"/>
      <c r="LKZ34" s="5"/>
      <c r="LLA34" s="374"/>
      <c r="LLB34" s="374"/>
      <c r="LLC34" s="374"/>
      <c r="LLD34" s="374"/>
      <c r="LLE34" s="374"/>
      <c r="LLF34" s="374"/>
      <c r="LLG34" s="68"/>
      <c r="LLH34" s="68"/>
      <c r="LLI34" s="68"/>
      <c r="LLJ34" s="68"/>
      <c r="LLK34" s="68"/>
      <c r="LLL34" s="112"/>
      <c r="LLM34" s="112"/>
      <c r="LLN34" s="112"/>
      <c r="LMK34" s="5"/>
      <c r="LML34" s="5"/>
      <c r="LMM34" s="5"/>
      <c r="LMN34" s="5"/>
      <c r="LMO34" s="5"/>
      <c r="LMP34" s="5"/>
      <c r="LMQ34" s="5"/>
      <c r="LMR34" s="5"/>
      <c r="LMS34" s="5"/>
      <c r="LMT34" s="5"/>
      <c r="LMU34" s="5"/>
      <c r="LMV34" s="5"/>
      <c r="LMW34" s="5"/>
      <c r="LMX34" s="5"/>
      <c r="LMY34" s="5"/>
      <c r="LMZ34" s="5"/>
      <c r="LNA34" s="5"/>
      <c r="LNB34" s="5"/>
      <c r="LNC34" s="5"/>
      <c r="LND34" s="5"/>
      <c r="LNE34" s="5"/>
      <c r="LNF34" s="5"/>
      <c r="LNG34" s="5"/>
      <c r="LNH34" s="5"/>
      <c r="LNI34" s="374"/>
      <c r="LNJ34" s="374"/>
      <c r="LNK34" s="374"/>
      <c r="LNL34" s="374"/>
      <c r="LNM34" s="374"/>
      <c r="LNN34" s="374"/>
      <c r="LNO34" s="68"/>
      <c r="LNP34" s="68"/>
      <c r="LNQ34" s="68"/>
      <c r="LNR34" s="68"/>
      <c r="LNS34" s="68"/>
      <c r="LNT34" s="112"/>
      <c r="LNU34" s="112"/>
      <c r="LNV34" s="112"/>
      <c r="LOS34" s="5"/>
      <c r="LOT34" s="5"/>
      <c r="LOU34" s="5"/>
      <c r="LOV34" s="5"/>
      <c r="LOW34" s="5"/>
      <c r="LOX34" s="5"/>
      <c r="LOY34" s="5"/>
      <c r="LOZ34" s="5"/>
      <c r="LPA34" s="5"/>
      <c r="LPB34" s="5"/>
      <c r="LPC34" s="5"/>
      <c r="LPD34" s="5"/>
      <c r="LPE34" s="5"/>
      <c r="LPF34" s="5"/>
      <c r="LPG34" s="5"/>
      <c r="LPH34" s="5"/>
      <c r="LPI34" s="5"/>
      <c r="LPJ34" s="5"/>
      <c r="LPK34" s="5"/>
      <c r="LPL34" s="5"/>
      <c r="LPM34" s="5"/>
      <c r="LPN34" s="5"/>
      <c r="LPO34" s="5"/>
      <c r="LPP34" s="5"/>
      <c r="LPQ34" s="374"/>
      <c r="LPR34" s="374"/>
      <c r="LPS34" s="374"/>
      <c r="LPT34" s="374"/>
      <c r="LPU34" s="374"/>
      <c r="LPV34" s="374"/>
      <c r="LPW34" s="68"/>
      <c r="LPX34" s="68"/>
      <c r="LPY34" s="68"/>
      <c r="LPZ34" s="68"/>
      <c r="LQA34" s="68"/>
      <c r="LQB34" s="112"/>
      <c r="LQC34" s="112"/>
      <c r="LQD34" s="112"/>
      <c r="LRA34" s="5"/>
      <c r="LRB34" s="5"/>
      <c r="LRC34" s="5"/>
      <c r="LRD34" s="5"/>
      <c r="LRE34" s="5"/>
      <c r="LRF34" s="5"/>
      <c r="LRG34" s="5"/>
      <c r="LRH34" s="5"/>
      <c r="LRI34" s="5"/>
      <c r="LRJ34" s="5"/>
      <c r="LRK34" s="5"/>
      <c r="LRL34" s="5"/>
      <c r="LRM34" s="5"/>
      <c r="LRN34" s="5"/>
      <c r="LRO34" s="5"/>
      <c r="LRP34" s="5"/>
      <c r="LRQ34" s="5"/>
      <c r="LRR34" s="5"/>
      <c r="LRS34" s="5"/>
      <c r="LRT34" s="5"/>
      <c r="LRU34" s="5"/>
      <c r="LRV34" s="5"/>
      <c r="LRW34" s="5"/>
      <c r="LRX34" s="5"/>
      <c r="LRY34" s="374"/>
      <c r="LRZ34" s="374"/>
      <c r="LSA34" s="374"/>
      <c r="LSB34" s="374"/>
      <c r="LSC34" s="374"/>
      <c r="LSD34" s="374"/>
      <c r="LSE34" s="68"/>
      <c r="LSF34" s="68"/>
      <c r="LSG34" s="68"/>
      <c r="LSH34" s="68"/>
      <c r="LSI34" s="68"/>
      <c r="LSJ34" s="112"/>
      <c r="LSK34" s="112"/>
      <c r="LSL34" s="112"/>
      <c r="LTI34" s="5"/>
      <c r="LTJ34" s="5"/>
      <c r="LTK34" s="5"/>
      <c r="LTL34" s="5"/>
      <c r="LTM34" s="5"/>
      <c r="LTN34" s="5"/>
      <c r="LTO34" s="5"/>
      <c r="LTP34" s="5"/>
      <c r="LTQ34" s="5"/>
      <c r="LTR34" s="5"/>
      <c r="LTS34" s="5"/>
      <c r="LTT34" s="5"/>
      <c r="LTU34" s="5"/>
      <c r="LTV34" s="5"/>
      <c r="LTW34" s="5"/>
      <c r="LTX34" s="5"/>
      <c r="LTY34" s="5"/>
      <c r="LTZ34" s="5"/>
      <c r="LUA34" s="5"/>
      <c r="LUB34" s="5"/>
      <c r="LUC34" s="5"/>
      <c r="LUD34" s="5"/>
      <c r="LUE34" s="5"/>
      <c r="LUF34" s="5"/>
      <c r="LUG34" s="374"/>
      <c r="LUH34" s="374"/>
      <c r="LUI34" s="374"/>
      <c r="LUJ34" s="374"/>
      <c r="LUK34" s="374"/>
      <c r="LUL34" s="374"/>
      <c r="LUM34" s="68"/>
      <c r="LUN34" s="68"/>
      <c r="LUO34" s="68"/>
      <c r="LUP34" s="68"/>
      <c r="LUQ34" s="68"/>
      <c r="LUR34" s="112"/>
      <c r="LUS34" s="112"/>
      <c r="LUT34" s="112"/>
      <c r="LVQ34" s="5"/>
      <c r="LVR34" s="5"/>
      <c r="LVS34" s="5"/>
      <c r="LVT34" s="5"/>
      <c r="LVU34" s="5"/>
      <c r="LVV34" s="5"/>
      <c r="LVW34" s="5"/>
      <c r="LVX34" s="5"/>
      <c r="LVY34" s="5"/>
      <c r="LVZ34" s="5"/>
      <c r="LWA34" s="5"/>
      <c r="LWB34" s="5"/>
      <c r="LWC34" s="5"/>
      <c r="LWD34" s="5"/>
      <c r="LWE34" s="5"/>
      <c r="LWF34" s="5"/>
      <c r="LWG34" s="5"/>
      <c r="LWH34" s="5"/>
      <c r="LWI34" s="5"/>
      <c r="LWJ34" s="5"/>
      <c r="LWK34" s="5"/>
      <c r="LWL34" s="5"/>
      <c r="LWM34" s="5"/>
      <c r="LWN34" s="5"/>
      <c r="LWO34" s="374"/>
      <c r="LWP34" s="374"/>
      <c r="LWQ34" s="374"/>
      <c r="LWR34" s="374"/>
      <c r="LWS34" s="374"/>
      <c r="LWT34" s="374"/>
      <c r="LWU34" s="68"/>
      <c r="LWV34" s="68"/>
      <c r="LWW34" s="68"/>
      <c r="LWX34" s="68"/>
      <c r="LWY34" s="68"/>
      <c r="LWZ34" s="112"/>
      <c r="LXA34" s="112"/>
      <c r="LXB34" s="112"/>
      <c r="LXY34" s="5"/>
      <c r="LXZ34" s="5"/>
      <c r="LYA34" s="5"/>
      <c r="LYB34" s="5"/>
      <c r="LYC34" s="5"/>
      <c r="LYD34" s="5"/>
      <c r="LYE34" s="5"/>
      <c r="LYF34" s="5"/>
      <c r="LYG34" s="5"/>
      <c r="LYH34" s="5"/>
      <c r="LYI34" s="5"/>
      <c r="LYJ34" s="5"/>
      <c r="LYK34" s="5"/>
      <c r="LYL34" s="5"/>
      <c r="LYM34" s="5"/>
      <c r="LYN34" s="5"/>
      <c r="LYO34" s="5"/>
      <c r="LYP34" s="5"/>
      <c r="LYQ34" s="5"/>
      <c r="LYR34" s="5"/>
      <c r="LYS34" s="5"/>
      <c r="LYT34" s="5"/>
      <c r="LYU34" s="5"/>
      <c r="LYV34" s="5"/>
      <c r="LYW34" s="374"/>
      <c r="LYX34" s="374"/>
      <c r="LYY34" s="374"/>
      <c r="LYZ34" s="374"/>
      <c r="LZA34" s="374"/>
      <c r="LZB34" s="374"/>
      <c r="LZC34" s="68"/>
      <c r="LZD34" s="68"/>
      <c r="LZE34" s="68"/>
      <c r="LZF34" s="68"/>
      <c r="LZG34" s="68"/>
      <c r="LZH34" s="112"/>
      <c r="LZI34" s="112"/>
      <c r="LZJ34" s="112"/>
      <c r="MAG34" s="5"/>
      <c r="MAH34" s="5"/>
      <c r="MAI34" s="5"/>
      <c r="MAJ34" s="5"/>
      <c r="MAK34" s="5"/>
      <c r="MAL34" s="5"/>
      <c r="MAM34" s="5"/>
      <c r="MAN34" s="5"/>
      <c r="MAO34" s="5"/>
      <c r="MAP34" s="5"/>
      <c r="MAQ34" s="5"/>
      <c r="MAR34" s="5"/>
      <c r="MAS34" s="5"/>
      <c r="MAT34" s="5"/>
      <c r="MAU34" s="5"/>
      <c r="MAV34" s="5"/>
      <c r="MAW34" s="5"/>
      <c r="MAX34" s="5"/>
      <c r="MAY34" s="5"/>
      <c r="MAZ34" s="5"/>
      <c r="MBA34" s="5"/>
      <c r="MBB34" s="5"/>
      <c r="MBC34" s="5"/>
      <c r="MBD34" s="5"/>
      <c r="MBE34" s="374"/>
      <c r="MBF34" s="374"/>
      <c r="MBG34" s="374"/>
      <c r="MBH34" s="374"/>
      <c r="MBI34" s="374"/>
      <c r="MBJ34" s="374"/>
      <c r="MBK34" s="68"/>
      <c r="MBL34" s="68"/>
      <c r="MBM34" s="68"/>
      <c r="MBN34" s="68"/>
      <c r="MBO34" s="68"/>
      <c r="MBP34" s="112"/>
      <c r="MBQ34" s="112"/>
      <c r="MBR34" s="112"/>
      <c r="MCO34" s="5"/>
      <c r="MCP34" s="5"/>
      <c r="MCQ34" s="5"/>
      <c r="MCR34" s="5"/>
      <c r="MCS34" s="5"/>
      <c r="MCT34" s="5"/>
      <c r="MCU34" s="5"/>
      <c r="MCV34" s="5"/>
      <c r="MCW34" s="5"/>
      <c r="MCX34" s="5"/>
      <c r="MCY34" s="5"/>
      <c r="MCZ34" s="5"/>
      <c r="MDA34" s="5"/>
      <c r="MDB34" s="5"/>
      <c r="MDC34" s="5"/>
      <c r="MDD34" s="5"/>
      <c r="MDE34" s="5"/>
      <c r="MDF34" s="5"/>
      <c r="MDG34" s="5"/>
      <c r="MDH34" s="5"/>
      <c r="MDI34" s="5"/>
      <c r="MDJ34" s="5"/>
      <c r="MDK34" s="5"/>
      <c r="MDL34" s="5"/>
      <c r="MDM34" s="374"/>
      <c r="MDN34" s="374"/>
      <c r="MDO34" s="374"/>
      <c r="MDP34" s="374"/>
      <c r="MDQ34" s="374"/>
      <c r="MDR34" s="374"/>
      <c r="MDS34" s="68"/>
      <c r="MDT34" s="68"/>
      <c r="MDU34" s="68"/>
      <c r="MDV34" s="68"/>
      <c r="MDW34" s="68"/>
      <c r="MDX34" s="112"/>
      <c r="MDY34" s="112"/>
      <c r="MDZ34" s="112"/>
      <c r="MEW34" s="5"/>
      <c r="MEX34" s="5"/>
      <c r="MEY34" s="5"/>
      <c r="MEZ34" s="5"/>
      <c r="MFA34" s="5"/>
      <c r="MFB34" s="5"/>
      <c r="MFC34" s="5"/>
      <c r="MFD34" s="5"/>
      <c r="MFE34" s="5"/>
      <c r="MFF34" s="5"/>
      <c r="MFG34" s="5"/>
      <c r="MFH34" s="5"/>
      <c r="MFI34" s="5"/>
      <c r="MFJ34" s="5"/>
      <c r="MFK34" s="5"/>
      <c r="MFL34" s="5"/>
      <c r="MFM34" s="5"/>
      <c r="MFN34" s="5"/>
      <c r="MFO34" s="5"/>
      <c r="MFP34" s="5"/>
      <c r="MFQ34" s="5"/>
      <c r="MFR34" s="5"/>
      <c r="MFS34" s="5"/>
      <c r="MFT34" s="5"/>
      <c r="MFU34" s="374"/>
      <c r="MFV34" s="374"/>
      <c r="MFW34" s="374"/>
      <c r="MFX34" s="374"/>
      <c r="MFY34" s="374"/>
      <c r="MFZ34" s="374"/>
      <c r="MGA34" s="68"/>
      <c r="MGB34" s="68"/>
      <c r="MGC34" s="68"/>
      <c r="MGD34" s="68"/>
      <c r="MGE34" s="68"/>
      <c r="MGF34" s="112"/>
      <c r="MGG34" s="112"/>
      <c r="MGH34" s="112"/>
      <c r="MHE34" s="5"/>
      <c r="MHF34" s="5"/>
      <c r="MHG34" s="5"/>
      <c r="MHH34" s="5"/>
      <c r="MHI34" s="5"/>
      <c r="MHJ34" s="5"/>
      <c r="MHK34" s="5"/>
      <c r="MHL34" s="5"/>
      <c r="MHM34" s="5"/>
      <c r="MHN34" s="5"/>
      <c r="MHO34" s="5"/>
      <c r="MHP34" s="5"/>
      <c r="MHQ34" s="5"/>
      <c r="MHR34" s="5"/>
      <c r="MHS34" s="5"/>
      <c r="MHT34" s="5"/>
      <c r="MHU34" s="5"/>
      <c r="MHV34" s="5"/>
      <c r="MHW34" s="5"/>
      <c r="MHX34" s="5"/>
      <c r="MHY34" s="5"/>
      <c r="MHZ34" s="5"/>
      <c r="MIA34" s="5"/>
      <c r="MIB34" s="5"/>
      <c r="MIC34" s="374"/>
      <c r="MID34" s="374"/>
      <c r="MIE34" s="374"/>
      <c r="MIF34" s="374"/>
      <c r="MIG34" s="374"/>
      <c r="MIH34" s="374"/>
      <c r="MII34" s="68"/>
      <c r="MIJ34" s="68"/>
      <c r="MIK34" s="68"/>
      <c r="MIL34" s="68"/>
      <c r="MIM34" s="68"/>
      <c r="MIN34" s="112"/>
      <c r="MIO34" s="112"/>
      <c r="MIP34" s="112"/>
      <c r="MJM34" s="5"/>
      <c r="MJN34" s="5"/>
      <c r="MJO34" s="5"/>
      <c r="MJP34" s="5"/>
      <c r="MJQ34" s="5"/>
      <c r="MJR34" s="5"/>
      <c r="MJS34" s="5"/>
      <c r="MJT34" s="5"/>
      <c r="MJU34" s="5"/>
      <c r="MJV34" s="5"/>
      <c r="MJW34" s="5"/>
      <c r="MJX34" s="5"/>
      <c r="MJY34" s="5"/>
      <c r="MJZ34" s="5"/>
      <c r="MKA34" s="5"/>
      <c r="MKB34" s="5"/>
      <c r="MKC34" s="5"/>
      <c r="MKD34" s="5"/>
      <c r="MKE34" s="5"/>
      <c r="MKF34" s="5"/>
      <c r="MKG34" s="5"/>
      <c r="MKH34" s="5"/>
      <c r="MKI34" s="5"/>
      <c r="MKJ34" s="5"/>
      <c r="MKK34" s="374"/>
      <c r="MKL34" s="374"/>
      <c r="MKM34" s="374"/>
      <c r="MKN34" s="374"/>
      <c r="MKO34" s="374"/>
      <c r="MKP34" s="374"/>
      <c r="MKQ34" s="68"/>
      <c r="MKR34" s="68"/>
      <c r="MKS34" s="68"/>
      <c r="MKT34" s="68"/>
      <c r="MKU34" s="68"/>
      <c r="MKV34" s="112"/>
      <c r="MKW34" s="112"/>
      <c r="MKX34" s="112"/>
      <c r="MLU34" s="5"/>
      <c r="MLV34" s="5"/>
      <c r="MLW34" s="5"/>
      <c r="MLX34" s="5"/>
      <c r="MLY34" s="5"/>
      <c r="MLZ34" s="5"/>
      <c r="MMA34" s="5"/>
      <c r="MMB34" s="5"/>
      <c r="MMC34" s="5"/>
      <c r="MMD34" s="5"/>
      <c r="MME34" s="5"/>
      <c r="MMF34" s="5"/>
      <c r="MMG34" s="5"/>
      <c r="MMH34" s="5"/>
      <c r="MMI34" s="5"/>
      <c r="MMJ34" s="5"/>
      <c r="MMK34" s="5"/>
      <c r="MML34" s="5"/>
      <c r="MMM34" s="5"/>
      <c r="MMN34" s="5"/>
      <c r="MMO34" s="5"/>
      <c r="MMP34" s="5"/>
      <c r="MMQ34" s="5"/>
      <c r="MMR34" s="5"/>
      <c r="MMS34" s="374"/>
      <c r="MMT34" s="374"/>
      <c r="MMU34" s="374"/>
      <c r="MMV34" s="374"/>
      <c r="MMW34" s="374"/>
      <c r="MMX34" s="374"/>
      <c r="MMY34" s="68"/>
      <c r="MMZ34" s="68"/>
      <c r="MNA34" s="68"/>
      <c r="MNB34" s="68"/>
      <c r="MNC34" s="68"/>
      <c r="MND34" s="112"/>
      <c r="MNE34" s="112"/>
      <c r="MNF34" s="112"/>
      <c r="MOC34" s="5"/>
      <c r="MOD34" s="5"/>
      <c r="MOE34" s="5"/>
      <c r="MOF34" s="5"/>
      <c r="MOG34" s="5"/>
      <c r="MOH34" s="5"/>
      <c r="MOI34" s="5"/>
      <c r="MOJ34" s="5"/>
      <c r="MOK34" s="5"/>
      <c r="MOL34" s="5"/>
      <c r="MOM34" s="5"/>
      <c r="MON34" s="5"/>
      <c r="MOO34" s="5"/>
      <c r="MOP34" s="5"/>
      <c r="MOQ34" s="5"/>
      <c r="MOR34" s="5"/>
      <c r="MOS34" s="5"/>
      <c r="MOT34" s="5"/>
      <c r="MOU34" s="5"/>
      <c r="MOV34" s="5"/>
      <c r="MOW34" s="5"/>
      <c r="MOX34" s="5"/>
      <c r="MOY34" s="5"/>
      <c r="MOZ34" s="5"/>
      <c r="MPA34" s="374"/>
      <c r="MPB34" s="374"/>
      <c r="MPC34" s="374"/>
      <c r="MPD34" s="374"/>
      <c r="MPE34" s="374"/>
      <c r="MPF34" s="374"/>
      <c r="MPG34" s="68"/>
      <c r="MPH34" s="68"/>
      <c r="MPI34" s="68"/>
      <c r="MPJ34" s="68"/>
      <c r="MPK34" s="68"/>
      <c r="MPL34" s="112"/>
      <c r="MPM34" s="112"/>
      <c r="MPN34" s="112"/>
      <c r="MQK34" s="5"/>
      <c r="MQL34" s="5"/>
      <c r="MQM34" s="5"/>
      <c r="MQN34" s="5"/>
      <c r="MQO34" s="5"/>
      <c r="MQP34" s="5"/>
      <c r="MQQ34" s="5"/>
      <c r="MQR34" s="5"/>
      <c r="MQS34" s="5"/>
      <c r="MQT34" s="5"/>
      <c r="MQU34" s="5"/>
      <c r="MQV34" s="5"/>
      <c r="MQW34" s="5"/>
      <c r="MQX34" s="5"/>
      <c r="MQY34" s="5"/>
      <c r="MQZ34" s="5"/>
      <c r="MRA34" s="5"/>
      <c r="MRB34" s="5"/>
      <c r="MRC34" s="5"/>
      <c r="MRD34" s="5"/>
      <c r="MRE34" s="5"/>
      <c r="MRF34" s="5"/>
      <c r="MRG34" s="5"/>
      <c r="MRH34" s="5"/>
      <c r="MRI34" s="374"/>
      <c r="MRJ34" s="374"/>
      <c r="MRK34" s="374"/>
      <c r="MRL34" s="374"/>
      <c r="MRM34" s="374"/>
      <c r="MRN34" s="374"/>
      <c r="MRO34" s="68"/>
      <c r="MRP34" s="68"/>
      <c r="MRQ34" s="68"/>
      <c r="MRR34" s="68"/>
      <c r="MRS34" s="68"/>
      <c r="MRT34" s="112"/>
      <c r="MRU34" s="112"/>
      <c r="MRV34" s="112"/>
      <c r="MSS34" s="5"/>
      <c r="MST34" s="5"/>
      <c r="MSU34" s="5"/>
      <c r="MSV34" s="5"/>
      <c r="MSW34" s="5"/>
      <c r="MSX34" s="5"/>
      <c r="MSY34" s="5"/>
      <c r="MSZ34" s="5"/>
      <c r="MTA34" s="5"/>
      <c r="MTB34" s="5"/>
      <c r="MTC34" s="5"/>
      <c r="MTD34" s="5"/>
      <c r="MTE34" s="5"/>
      <c r="MTF34" s="5"/>
      <c r="MTG34" s="5"/>
      <c r="MTH34" s="5"/>
      <c r="MTI34" s="5"/>
      <c r="MTJ34" s="5"/>
      <c r="MTK34" s="5"/>
      <c r="MTL34" s="5"/>
      <c r="MTM34" s="5"/>
      <c r="MTN34" s="5"/>
      <c r="MTO34" s="5"/>
      <c r="MTP34" s="5"/>
      <c r="MTQ34" s="374"/>
      <c r="MTR34" s="374"/>
      <c r="MTS34" s="374"/>
      <c r="MTT34" s="374"/>
      <c r="MTU34" s="374"/>
      <c r="MTV34" s="374"/>
      <c r="MTW34" s="68"/>
      <c r="MTX34" s="68"/>
      <c r="MTY34" s="68"/>
      <c r="MTZ34" s="68"/>
      <c r="MUA34" s="68"/>
      <c r="MUB34" s="112"/>
      <c r="MUC34" s="112"/>
      <c r="MUD34" s="112"/>
      <c r="MVA34" s="5"/>
      <c r="MVB34" s="5"/>
      <c r="MVC34" s="5"/>
      <c r="MVD34" s="5"/>
      <c r="MVE34" s="5"/>
      <c r="MVF34" s="5"/>
      <c r="MVG34" s="5"/>
      <c r="MVH34" s="5"/>
      <c r="MVI34" s="5"/>
      <c r="MVJ34" s="5"/>
      <c r="MVK34" s="5"/>
      <c r="MVL34" s="5"/>
      <c r="MVM34" s="5"/>
      <c r="MVN34" s="5"/>
      <c r="MVO34" s="5"/>
      <c r="MVP34" s="5"/>
      <c r="MVQ34" s="5"/>
      <c r="MVR34" s="5"/>
      <c r="MVS34" s="5"/>
      <c r="MVT34" s="5"/>
      <c r="MVU34" s="5"/>
      <c r="MVV34" s="5"/>
      <c r="MVW34" s="5"/>
      <c r="MVX34" s="5"/>
      <c r="MVY34" s="374"/>
      <c r="MVZ34" s="374"/>
      <c r="MWA34" s="374"/>
      <c r="MWB34" s="374"/>
      <c r="MWC34" s="374"/>
      <c r="MWD34" s="374"/>
      <c r="MWE34" s="68"/>
      <c r="MWF34" s="68"/>
      <c r="MWG34" s="68"/>
      <c r="MWH34" s="68"/>
      <c r="MWI34" s="68"/>
      <c r="MWJ34" s="112"/>
      <c r="MWK34" s="112"/>
      <c r="MWL34" s="112"/>
      <c r="MXI34" s="5"/>
      <c r="MXJ34" s="5"/>
      <c r="MXK34" s="5"/>
      <c r="MXL34" s="5"/>
      <c r="MXM34" s="5"/>
      <c r="MXN34" s="5"/>
      <c r="MXO34" s="5"/>
      <c r="MXP34" s="5"/>
      <c r="MXQ34" s="5"/>
      <c r="MXR34" s="5"/>
      <c r="MXS34" s="5"/>
      <c r="MXT34" s="5"/>
      <c r="MXU34" s="5"/>
      <c r="MXV34" s="5"/>
      <c r="MXW34" s="5"/>
      <c r="MXX34" s="5"/>
      <c r="MXY34" s="5"/>
      <c r="MXZ34" s="5"/>
      <c r="MYA34" s="5"/>
      <c r="MYB34" s="5"/>
      <c r="MYC34" s="5"/>
      <c r="MYD34" s="5"/>
      <c r="MYE34" s="5"/>
      <c r="MYF34" s="5"/>
      <c r="MYG34" s="374"/>
      <c r="MYH34" s="374"/>
      <c r="MYI34" s="374"/>
      <c r="MYJ34" s="374"/>
      <c r="MYK34" s="374"/>
      <c r="MYL34" s="374"/>
      <c r="MYM34" s="68"/>
      <c r="MYN34" s="68"/>
      <c r="MYO34" s="68"/>
      <c r="MYP34" s="68"/>
      <c r="MYQ34" s="68"/>
      <c r="MYR34" s="112"/>
      <c r="MYS34" s="112"/>
      <c r="MYT34" s="112"/>
      <c r="MZQ34" s="5"/>
      <c r="MZR34" s="5"/>
      <c r="MZS34" s="5"/>
      <c r="MZT34" s="5"/>
      <c r="MZU34" s="5"/>
      <c r="MZV34" s="5"/>
      <c r="MZW34" s="5"/>
      <c r="MZX34" s="5"/>
      <c r="MZY34" s="5"/>
      <c r="MZZ34" s="5"/>
      <c r="NAA34" s="5"/>
      <c r="NAB34" s="5"/>
      <c r="NAC34" s="5"/>
      <c r="NAD34" s="5"/>
      <c r="NAE34" s="5"/>
      <c r="NAF34" s="5"/>
      <c r="NAG34" s="5"/>
      <c r="NAH34" s="5"/>
      <c r="NAI34" s="5"/>
      <c r="NAJ34" s="5"/>
      <c r="NAK34" s="5"/>
      <c r="NAL34" s="5"/>
      <c r="NAM34" s="5"/>
      <c r="NAN34" s="5"/>
      <c r="NAO34" s="374"/>
      <c r="NAP34" s="374"/>
      <c r="NAQ34" s="374"/>
      <c r="NAR34" s="374"/>
      <c r="NAS34" s="374"/>
      <c r="NAT34" s="374"/>
      <c r="NAU34" s="68"/>
      <c r="NAV34" s="68"/>
      <c r="NAW34" s="68"/>
      <c r="NAX34" s="68"/>
      <c r="NAY34" s="68"/>
      <c r="NAZ34" s="112"/>
      <c r="NBA34" s="112"/>
      <c r="NBB34" s="112"/>
      <c r="NBY34" s="5"/>
      <c r="NBZ34" s="5"/>
      <c r="NCA34" s="5"/>
      <c r="NCB34" s="5"/>
      <c r="NCC34" s="5"/>
      <c r="NCD34" s="5"/>
      <c r="NCE34" s="5"/>
      <c r="NCF34" s="5"/>
      <c r="NCG34" s="5"/>
      <c r="NCH34" s="5"/>
      <c r="NCI34" s="5"/>
      <c r="NCJ34" s="5"/>
      <c r="NCK34" s="5"/>
      <c r="NCL34" s="5"/>
      <c r="NCM34" s="5"/>
      <c r="NCN34" s="5"/>
      <c r="NCO34" s="5"/>
      <c r="NCP34" s="5"/>
      <c r="NCQ34" s="5"/>
      <c r="NCR34" s="5"/>
      <c r="NCS34" s="5"/>
      <c r="NCT34" s="5"/>
      <c r="NCU34" s="5"/>
      <c r="NCV34" s="5"/>
      <c r="NCW34" s="374"/>
      <c r="NCX34" s="374"/>
      <c r="NCY34" s="374"/>
      <c r="NCZ34" s="374"/>
      <c r="NDA34" s="374"/>
      <c r="NDB34" s="374"/>
      <c r="NDC34" s="68"/>
      <c r="NDD34" s="68"/>
      <c r="NDE34" s="68"/>
      <c r="NDF34" s="68"/>
      <c r="NDG34" s="68"/>
      <c r="NDH34" s="112"/>
      <c r="NDI34" s="112"/>
      <c r="NDJ34" s="112"/>
      <c r="NEG34" s="5"/>
      <c r="NEH34" s="5"/>
      <c r="NEI34" s="5"/>
      <c r="NEJ34" s="5"/>
      <c r="NEK34" s="5"/>
      <c r="NEL34" s="5"/>
      <c r="NEM34" s="5"/>
      <c r="NEN34" s="5"/>
      <c r="NEO34" s="5"/>
      <c r="NEP34" s="5"/>
      <c r="NEQ34" s="5"/>
      <c r="NER34" s="5"/>
      <c r="NES34" s="5"/>
      <c r="NET34" s="5"/>
      <c r="NEU34" s="5"/>
      <c r="NEV34" s="5"/>
      <c r="NEW34" s="5"/>
      <c r="NEX34" s="5"/>
      <c r="NEY34" s="5"/>
      <c r="NEZ34" s="5"/>
      <c r="NFA34" s="5"/>
      <c r="NFB34" s="5"/>
      <c r="NFC34" s="5"/>
      <c r="NFD34" s="5"/>
      <c r="NFE34" s="374"/>
      <c r="NFF34" s="374"/>
      <c r="NFG34" s="374"/>
      <c r="NFH34" s="374"/>
      <c r="NFI34" s="374"/>
      <c r="NFJ34" s="374"/>
      <c r="NFK34" s="68"/>
      <c r="NFL34" s="68"/>
      <c r="NFM34" s="68"/>
      <c r="NFN34" s="68"/>
      <c r="NFO34" s="68"/>
      <c r="NFP34" s="112"/>
      <c r="NFQ34" s="112"/>
      <c r="NFR34" s="112"/>
      <c r="NGO34" s="5"/>
      <c r="NGP34" s="5"/>
      <c r="NGQ34" s="5"/>
      <c r="NGR34" s="5"/>
      <c r="NGS34" s="5"/>
      <c r="NGT34" s="5"/>
      <c r="NGU34" s="5"/>
      <c r="NGV34" s="5"/>
      <c r="NGW34" s="5"/>
      <c r="NGX34" s="5"/>
      <c r="NGY34" s="5"/>
      <c r="NGZ34" s="5"/>
      <c r="NHA34" s="5"/>
      <c r="NHB34" s="5"/>
      <c r="NHC34" s="5"/>
      <c r="NHD34" s="5"/>
      <c r="NHE34" s="5"/>
      <c r="NHF34" s="5"/>
      <c r="NHG34" s="5"/>
      <c r="NHH34" s="5"/>
      <c r="NHI34" s="5"/>
      <c r="NHJ34" s="5"/>
      <c r="NHK34" s="5"/>
      <c r="NHL34" s="5"/>
      <c r="NHM34" s="374"/>
      <c r="NHN34" s="374"/>
      <c r="NHO34" s="374"/>
      <c r="NHP34" s="374"/>
      <c r="NHQ34" s="374"/>
      <c r="NHR34" s="374"/>
      <c r="NHS34" s="68"/>
      <c r="NHT34" s="68"/>
      <c r="NHU34" s="68"/>
      <c r="NHV34" s="68"/>
      <c r="NHW34" s="68"/>
      <c r="NHX34" s="112"/>
      <c r="NHY34" s="112"/>
      <c r="NHZ34" s="112"/>
      <c r="NIW34" s="5"/>
      <c r="NIX34" s="5"/>
      <c r="NIY34" s="5"/>
      <c r="NIZ34" s="5"/>
      <c r="NJA34" s="5"/>
      <c r="NJB34" s="5"/>
      <c r="NJC34" s="5"/>
      <c r="NJD34" s="5"/>
      <c r="NJE34" s="5"/>
      <c r="NJF34" s="5"/>
      <c r="NJG34" s="5"/>
      <c r="NJH34" s="5"/>
      <c r="NJI34" s="5"/>
      <c r="NJJ34" s="5"/>
      <c r="NJK34" s="5"/>
      <c r="NJL34" s="5"/>
      <c r="NJM34" s="5"/>
      <c r="NJN34" s="5"/>
      <c r="NJO34" s="5"/>
      <c r="NJP34" s="5"/>
      <c r="NJQ34" s="5"/>
      <c r="NJR34" s="5"/>
      <c r="NJS34" s="5"/>
      <c r="NJT34" s="5"/>
      <c r="NJU34" s="374"/>
      <c r="NJV34" s="374"/>
      <c r="NJW34" s="374"/>
      <c r="NJX34" s="374"/>
      <c r="NJY34" s="374"/>
      <c r="NJZ34" s="374"/>
      <c r="NKA34" s="68"/>
      <c r="NKB34" s="68"/>
      <c r="NKC34" s="68"/>
      <c r="NKD34" s="68"/>
      <c r="NKE34" s="68"/>
      <c r="NKF34" s="112"/>
      <c r="NKG34" s="112"/>
      <c r="NKH34" s="112"/>
      <c r="NLE34" s="5"/>
      <c r="NLF34" s="5"/>
      <c r="NLG34" s="5"/>
      <c r="NLH34" s="5"/>
      <c r="NLI34" s="5"/>
      <c r="NLJ34" s="5"/>
      <c r="NLK34" s="5"/>
      <c r="NLL34" s="5"/>
      <c r="NLM34" s="5"/>
      <c r="NLN34" s="5"/>
      <c r="NLO34" s="5"/>
      <c r="NLP34" s="5"/>
      <c r="NLQ34" s="5"/>
      <c r="NLR34" s="5"/>
      <c r="NLS34" s="5"/>
      <c r="NLT34" s="5"/>
      <c r="NLU34" s="5"/>
      <c r="NLV34" s="5"/>
      <c r="NLW34" s="5"/>
      <c r="NLX34" s="5"/>
      <c r="NLY34" s="5"/>
      <c r="NLZ34" s="5"/>
      <c r="NMA34" s="5"/>
      <c r="NMB34" s="5"/>
      <c r="NMC34" s="374"/>
      <c r="NMD34" s="374"/>
      <c r="NME34" s="374"/>
      <c r="NMF34" s="374"/>
      <c r="NMG34" s="374"/>
      <c r="NMH34" s="374"/>
      <c r="NMI34" s="68"/>
      <c r="NMJ34" s="68"/>
      <c r="NMK34" s="68"/>
      <c r="NML34" s="68"/>
      <c r="NMM34" s="68"/>
      <c r="NMN34" s="112"/>
      <c r="NMO34" s="112"/>
      <c r="NMP34" s="112"/>
      <c r="NNM34" s="5"/>
      <c r="NNN34" s="5"/>
      <c r="NNO34" s="5"/>
      <c r="NNP34" s="5"/>
      <c r="NNQ34" s="5"/>
      <c r="NNR34" s="5"/>
      <c r="NNS34" s="5"/>
      <c r="NNT34" s="5"/>
      <c r="NNU34" s="5"/>
      <c r="NNV34" s="5"/>
      <c r="NNW34" s="5"/>
      <c r="NNX34" s="5"/>
      <c r="NNY34" s="5"/>
      <c r="NNZ34" s="5"/>
      <c r="NOA34" s="5"/>
      <c r="NOB34" s="5"/>
      <c r="NOC34" s="5"/>
      <c r="NOD34" s="5"/>
      <c r="NOE34" s="5"/>
      <c r="NOF34" s="5"/>
      <c r="NOG34" s="5"/>
      <c r="NOH34" s="5"/>
      <c r="NOI34" s="5"/>
      <c r="NOJ34" s="5"/>
      <c r="NOK34" s="374"/>
      <c r="NOL34" s="374"/>
      <c r="NOM34" s="374"/>
      <c r="NON34" s="374"/>
      <c r="NOO34" s="374"/>
      <c r="NOP34" s="374"/>
      <c r="NOQ34" s="68"/>
      <c r="NOR34" s="68"/>
      <c r="NOS34" s="68"/>
      <c r="NOT34" s="68"/>
      <c r="NOU34" s="68"/>
      <c r="NOV34" s="112"/>
      <c r="NOW34" s="112"/>
      <c r="NOX34" s="112"/>
      <c r="NPU34" s="5"/>
      <c r="NPV34" s="5"/>
      <c r="NPW34" s="5"/>
      <c r="NPX34" s="5"/>
      <c r="NPY34" s="5"/>
      <c r="NPZ34" s="5"/>
      <c r="NQA34" s="5"/>
      <c r="NQB34" s="5"/>
      <c r="NQC34" s="5"/>
      <c r="NQD34" s="5"/>
      <c r="NQE34" s="5"/>
      <c r="NQF34" s="5"/>
      <c r="NQG34" s="5"/>
      <c r="NQH34" s="5"/>
      <c r="NQI34" s="5"/>
      <c r="NQJ34" s="5"/>
      <c r="NQK34" s="5"/>
      <c r="NQL34" s="5"/>
      <c r="NQM34" s="5"/>
      <c r="NQN34" s="5"/>
      <c r="NQO34" s="5"/>
      <c r="NQP34" s="5"/>
      <c r="NQQ34" s="5"/>
      <c r="NQR34" s="5"/>
      <c r="NQS34" s="374"/>
      <c r="NQT34" s="374"/>
      <c r="NQU34" s="374"/>
      <c r="NQV34" s="374"/>
      <c r="NQW34" s="374"/>
      <c r="NQX34" s="374"/>
      <c r="NQY34" s="68"/>
      <c r="NQZ34" s="68"/>
      <c r="NRA34" s="68"/>
      <c r="NRB34" s="68"/>
      <c r="NRC34" s="68"/>
      <c r="NRD34" s="112"/>
      <c r="NRE34" s="112"/>
      <c r="NRF34" s="112"/>
      <c r="NSC34" s="5"/>
      <c r="NSD34" s="5"/>
      <c r="NSE34" s="5"/>
      <c r="NSF34" s="5"/>
      <c r="NSG34" s="5"/>
      <c r="NSH34" s="5"/>
      <c r="NSI34" s="5"/>
      <c r="NSJ34" s="5"/>
      <c r="NSK34" s="5"/>
      <c r="NSL34" s="5"/>
      <c r="NSM34" s="5"/>
      <c r="NSN34" s="5"/>
      <c r="NSO34" s="5"/>
      <c r="NSP34" s="5"/>
      <c r="NSQ34" s="5"/>
      <c r="NSR34" s="5"/>
      <c r="NSS34" s="5"/>
      <c r="NST34" s="5"/>
      <c r="NSU34" s="5"/>
      <c r="NSV34" s="5"/>
      <c r="NSW34" s="5"/>
      <c r="NSX34" s="5"/>
      <c r="NSY34" s="5"/>
      <c r="NSZ34" s="5"/>
      <c r="NTA34" s="374"/>
      <c r="NTB34" s="374"/>
      <c r="NTC34" s="374"/>
      <c r="NTD34" s="374"/>
      <c r="NTE34" s="374"/>
      <c r="NTF34" s="374"/>
      <c r="NTG34" s="68"/>
      <c r="NTH34" s="68"/>
      <c r="NTI34" s="68"/>
      <c r="NTJ34" s="68"/>
      <c r="NTK34" s="68"/>
      <c r="NTL34" s="112"/>
      <c r="NTM34" s="112"/>
      <c r="NTN34" s="112"/>
      <c r="NUK34" s="5"/>
      <c r="NUL34" s="5"/>
      <c r="NUM34" s="5"/>
      <c r="NUN34" s="5"/>
      <c r="NUO34" s="5"/>
      <c r="NUP34" s="5"/>
      <c r="NUQ34" s="5"/>
      <c r="NUR34" s="5"/>
      <c r="NUS34" s="5"/>
      <c r="NUT34" s="5"/>
      <c r="NUU34" s="5"/>
      <c r="NUV34" s="5"/>
      <c r="NUW34" s="5"/>
      <c r="NUX34" s="5"/>
      <c r="NUY34" s="5"/>
      <c r="NUZ34" s="5"/>
      <c r="NVA34" s="5"/>
      <c r="NVB34" s="5"/>
      <c r="NVC34" s="5"/>
      <c r="NVD34" s="5"/>
      <c r="NVE34" s="5"/>
      <c r="NVF34" s="5"/>
      <c r="NVG34" s="5"/>
      <c r="NVH34" s="5"/>
      <c r="NVI34" s="374"/>
      <c r="NVJ34" s="374"/>
      <c r="NVK34" s="374"/>
      <c r="NVL34" s="374"/>
      <c r="NVM34" s="374"/>
      <c r="NVN34" s="374"/>
      <c r="NVO34" s="68"/>
      <c r="NVP34" s="68"/>
      <c r="NVQ34" s="68"/>
      <c r="NVR34" s="68"/>
      <c r="NVS34" s="68"/>
      <c r="NVT34" s="112"/>
      <c r="NVU34" s="112"/>
      <c r="NVV34" s="112"/>
      <c r="NWS34" s="5"/>
      <c r="NWT34" s="5"/>
      <c r="NWU34" s="5"/>
      <c r="NWV34" s="5"/>
      <c r="NWW34" s="5"/>
      <c r="NWX34" s="5"/>
      <c r="NWY34" s="5"/>
      <c r="NWZ34" s="5"/>
      <c r="NXA34" s="5"/>
      <c r="NXB34" s="5"/>
      <c r="NXC34" s="5"/>
      <c r="NXD34" s="5"/>
      <c r="NXE34" s="5"/>
      <c r="NXF34" s="5"/>
      <c r="NXG34" s="5"/>
      <c r="NXH34" s="5"/>
      <c r="NXI34" s="5"/>
      <c r="NXJ34" s="5"/>
      <c r="NXK34" s="5"/>
      <c r="NXL34" s="5"/>
      <c r="NXM34" s="5"/>
      <c r="NXN34" s="5"/>
      <c r="NXO34" s="5"/>
      <c r="NXP34" s="5"/>
      <c r="NXQ34" s="374"/>
      <c r="NXR34" s="374"/>
      <c r="NXS34" s="374"/>
      <c r="NXT34" s="374"/>
      <c r="NXU34" s="374"/>
      <c r="NXV34" s="374"/>
      <c r="NXW34" s="68"/>
      <c r="NXX34" s="68"/>
      <c r="NXY34" s="68"/>
      <c r="NXZ34" s="68"/>
      <c r="NYA34" s="68"/>
      <c r="NYB34" s="112"/>
      <c r="NYC34" s="112"/>
      <c r="NYD34" s="112"/>
      <c r="NZA34" s="5"/>
      <c r="NZB34" s="5"/>
      <c r="NZC34" s="5"/>
      <c r="NZD34" s="5"/>
      <c r="NZE34" s="5"/>
      <c r="NZF34" s="5"/>
      <c r="NZG34" s="5"/>
      <c r="NZH34" s="5"/>
      <c r="NZI34" s="5"/>
      <c r="NZJ34" s="5"/>
      <c r="NZK34" s="5"/>
      <c r="NZL34" s="5"/>
      <c r="NZM34" s="5"/>
      <c r="NZN34" s="5"/>
      <c r="NZO34" s="5"/>
      <c r="NZP34" s="5"/>
      <c r="NZQ34" s="5"/>
      <c r="NZR34" s="5"/>
      <c r="NZS34" s="5"/>
      <c r="NZT34" s="5"/>
      <c r="NZU34" s="5"/>
      <c r="NZV34" s="5"/>
      <c r="NZW34" s="5"/>
      <c r="NZX34" s="5"/>
      <c r="NZY34" s="374"/>
      <c r="NZZ34" s="374"/>
      <c r="OAA34" s="374"/>
      <c r="OAB34" s="374"/>
      <c r="OAC34" s="374"/>
      <c r="OAD34" s="374"/>
      <c r="OAE34" s="68"/>
      <c r="OAF34" s="68"/>
      <c r="OAG34" s="68"/>
      <c r="OAH34" s="68"/>
      <c r="OAI34" s="68"/>
      <c r="OAJ34" s="112"/>
      <c r="OAK34" s="112"/>
      <c r="OAL34" s="112"/>
      <c r="OBI34" s="5"/>
      <c r="OBJ34" s="5"/>
      <c r="OBK34" s="5"/>
      <c r="OBL34" s="5"/>
      <c r="OBM34" s="5"/>
      <c r="OBN34" s="5"/>
      <c r="OBO34" s="5"/>
      <c r="OBP34" s="5"/>
      <c r="OBQ34" s="5"/>
      <c r="OBR34" s="5"/>
      <c r="OBS34" s="5"/>
      <c r="OBT34" s="5"/>
      <c r="OBU34" s="5"/>
      <c r="OBV34" s="5"/>
      <c r="OBW34" s="5"/>
      <c r="OBX34" s="5"/>
      <c r="OBY34" s="5"/>
      <c r="OBZ34" s="5"/>
      <c r="OCA34" s="5"/>
      <c r="OCB34" s="5"/>
      <c r="OCC34" s="5"/>
      <c r="OCD34" s="5"/>
      <c r="OCE34" s="5"/>
      <c r="OCF34" s="5"/>
      <c r="OCG34" s="374"/>
      <c r="OCH34" s="374"/>
      <c r="OCI34" s="374"/>
      <c r="OCJ34" s="374"/>
      <c r="OCK34" s="374"/>
      <c r="OCL34" s="374"/>
      <c r="OCM34" s="68"/>
      <c r="OCN34" s="68"/>
      <c r="OCO34" s="68"/>
      <c r="OCP34" s="68"/>
      <c r="OCQ34" s="68"/>
      <c r="OCR34" s="112"/>
      <c r="OCS34" s="112"/>
      <c r="OCT34" s="112"/>
      <c r="ODQ34" s="5"/>
      <c r="ODR34" s="5"/>
      <c r="ODS34" s="5"/>
      <c r="ODT34" s="5"/>
      <c r="ODU34" s="5"/>
      <c r="ODV34" s="5"/>
      <c r="ODW34" s="5"/>
      <c r="ODX34" s="5"/>
      <c r="ODY34" s="5"/>
      <c r="ODZ34" s="5"/>
      <c r="OEA34" s="5"/>
      <c r="OEB34" s="5"/>
      <c r="OEC34" s="5"/>
      <c r="OED34" s="5"/>
      <c r="OEE34" s="5"/>
      <c r="OEF34" s="5"/>
      <c r="OEG34" s="5"/>
      <c r="OEH34" s="5"/>
      <c r="OEI34" s="5"/>
      <c r="OEJ34" s="5"/>
      <c r="OEK34" s="5"/>
      <c r="OEL34" s="5"/>
      <c r="OEM34" s="5"/>
      <c r="OEN34" s="5"/>
      <c r="OEO34" s="374"/>
      <c r="OEP34" s="374"/>
      <c r="OEQ34" s="374"/>
      <c r="OER34" s="374"/>
      <c r="OES34" s="374"/>
      <c r="OET34" s="374"/>
      <c r="OEU34" s="68"/>
      <c r="OEV34" s="68"/>
      <c r="OEW34" s="68"/>
      <c r="OEX34" s="68"/>
      <c r="OEY34" s="68"/>
      <c r="OEZ34" s="112"/>
      <c r="OFA34" s="112"/>
      <c r="OFB34" s="112"/>
      <c r="OFY34" s="5"/>
      <c r="OFZ34" s="5"/>
      <c r="OGA34" s="5"/>
      <c r="OGB34" s="5"/>
      <c r="OGC34" s="5"/>
      <c r="OGD34" s="5"/>
      <c r="OGE34" s="5"/>
      <c r="OGF34" s="5"/>
      <c r="OGG34" s="5"/>
      <c r="OGH34" s="5"/>
      <c r="OGI34" s="5"/>
      <c r="OGJ34" s="5"/>
      <c r="OGK34" s="5"/>
      <c r="OGL34" s="5"/>
      <c r="OGM34" s="5"/>
      <c r="OGN34" s="5"/>
      <c r="OGO34" s="5"/>
      <c r="OGP34" s="5"/>
      <c r="OGQ34" s="5"/>
      <c r="OGR34" s="5"/>
      <c r="OGS34" s="5"/>
      <c r="OGT34" s="5"/>
      <c r="OGU34" s="5"/>
      <c r="OGV34" s="5"/>
      <c r="OGW34" s="374"/>
      <c r="OGX34" s="374"/>
      <c r="OGY34" s="374"/>
      <c r="OGZ34" s="374"/>
      <c r="OHA34" s="374"/>
      <c r="OHB34" s="374"/>
      <c r="OHC34" s="68"/>
      <c r="OHD34" s="68"/>
      <c r="OHE34" s="68"/>
      <c r="OHF34" s="68"/>
      <c r="OHG34" s="68"/>
      <c r="OHH34" s="112"/>
      <c r="OHI34" s="112"/>
      <c r="OHJ34" s="112"/>
      <c r="OIG34" s="5"/>
      <c r="OIH34" s="5"/>
      <c r="OII34" s="5"/>
      <c r="OIJ34" s="5"/>
      <c r="OIK34" s="5"/>
      <c r="OIL34" s="5"/>
      <c r="OIM34" s="5"/>
      <c r="OIN34" s="5"/>
      <c r="OIO34" s="5"/>
      <c r="OIP34" s="5"/>
      <c r="OIQ34" s="5"/>
      <c r="OIR34" s="5"/>
      <c r="OIS34" s="5"/>
      <c r="OIT34" s="5"/>
      <c r="OIU34" s="5"/>
      <c r="OIV34" s="5"/>
      <c r="OIW34" s="5"/>
      <c r="OIX34" s="5"/>
      <c r="OIY34" s="5"/>
      <c r="OIZ34" s="5"/>
      <c r="OJA34" s="5"/>
      <c r="OJB34" s="5"/>
      <c r="OJC34" s="5"/>
      <c r="OJD34" s="5"/>
      <c r="OJE34" s="374"/>
      <c r="OJF34" s="374"/>
      <c r="OJG34" s="374"/>
      <c r="OJH34" s="374"/>
      <c r="OJI34" s="374"/>
      <c r="OJJ34" s="374"/>
      <c r="OJK34" s="68"/>
      <c r="OJL34" s="68"/>
      <c r="OJM34" s="68"/>
      <c r="OJN34" s="68"/>
      <c r="OJO34" s="68"/>
      <c r="OJP34" s="112"/>
      <c r="OJQ34" s="112"/>
      <c r="OJR34" s="112"/>
      <c r="OKO34" s="5"/>
      <c r="OKP34" s="5"/>
      <c r="OKQ34" s="5"/>
      <c r="OKR34" s="5"/>
      <c r="OKS34" s="5"/>
      <c r="OKT34" s="5"/>
      <c r="OKU34" s="5"/>
      <c r="OKV34" s="5"/>
      <c r="OKW34" s="5"/>
      <c r="OKX34" s="5"/>
      <c r="OKY34" s="5"/>
      <c r="OKZ34" s="5"/>
      <c r="OLA34" s="5"/>
      <c r="OLB34" s="5"/>
      <c r="OLC34" s="5"/>
      <c r="OLD34" s="5"/>
      <c r="OLE34" s="5"/>
      <c r="OLF34" s="5"/>
      <c r="OLG34" s="5"/>
      <c r="OLH34" s="5"/>
      <c r="OLI34" s="5"/>
      <c r="OLJ34" s="5"/>
      <c r="OLK34" s="5"/>
      <c r="OLL34" s="5"/>
      <c r="OLM34" s="374"/>
      <c r="OLN34" s="374"/>
      <c r="OLO34" s="374"/>
      <c r="OLP34" s="374"/>
      <c r="OLQ34" s="374"/>
      <c r="OLR34" s="374"/>
      <c r="OLS34" s="68"/>
      <c r="OLT34" s="68"/>
      <c r="OLU34" s="68"/>
      <c r="OLV34" s="68"/>
      <c r="OLW34" s="68"/>
      <c r="OLX34" s="112"/>
      <c r="OLY34" s="112"/>
      <c r="OLZ34" s="112"/>
      <c r="OMW34" s="5"/>
      <c r="OMX34" s="5"/>
      <c r="OMY34" s="5"/>
      <c r="OMZ34" s="5"/>
      <c r="ONA34" s="5"/>
      <c r="ONB34" s="5"/>
      <c r="ONC34" s="5"/>
      <c r="OND34" s="5"/>
      <c r="ONE34" s="5"/>
      <c r="ONF34" s="5"/>
      <c r="ONG34" s="5"/>
      <c r="ONH34" s="5"/>
      <c r="ONI34" s="5"/>
      <c r="ONJ34" s="5"/>
      <c r="ONK34" s="5"/>
      <c r="ONL34" s="5"/>
      <c r="ONM34" s="5"/>
      <c r="ONN34" s="5"/>
      <c r="ONO34" s="5"/>
      <c r="ONP34" s="5"/>
      <c r="ONQ34" s="5"/>
      <c r="ONR34" s="5"/>
      <c r="ONS34" s="5"/>
      <c r="ONT34" s="5"/>
      <c r="ONU34" s="374"/>
      <c r="ONV34" s="374"/>
      <c r="ONW34" s="374"/>
      <c r="ONX34" s="374"/>
      <c r="ONY34" s="374"/>
      <c r="ONZ34" s="374"/>
      <c r="OOA34" s="68"/>
      <c r="OOB34" s="68"/>
      <c r="OOC34" s="68"/>
      <c r="OOD34" s="68"/>
      <c r="OOE34" s="68"/>
      <c r="OOF34" s="112"/>
      <c r="OOG34" s="112"/>
      <c r="OOH34" s="112"/>
      <c r="OPE34" s="5"/>
      <c r="OPF34" s="5"/>
      <c r="OPG34" s="5"/>
      <c r="OPH34" s="5"/>
      <c r="OPI34" s="5"/>
      <c r="OPJ34" s="5"/>
      <c r="OPK34" s="5"/>
      <c r="OPL34" s="5"/>
      <c r="OPM34" s="5"/>
      <c r="OPN34" s="5"/>
      <c r="OPO34" s="5"/>
      <c r="OPP34" s="5"/>
      <c r="OPQ34" s="5"/>
      <c r="OPR34" s="5"/>
      <c r="OPS34" s="5"/>
      <c r="OPT34" s="5"/>
      <c r="OPU34" s="5"/>
      <c r="OPV34" s="5"/>
      <c r="OPW34" s="5"/>
      <c r="OPX34" s="5"/>
      <c r="OPY34" s="5"/>
      <c r="OPZ34" s="5"/>
      <c r="OQA34" s="5"/>
      <c r="OQB34" s="5"/>
      <c r="OQC34" s="374"/>
      <c r="OQD34" s="374"/>
      <c r="OQE34" s="374"/>
      <c r="OQF34" s="374"/>
      <c r="OQG34" s="374"/>
      <c r="OQH34" s="374"/>
      <c r="OQI34" s="68"/>
      <c r="OQJ34" s="68"/>
      <c r="OQK34" s="68"/>
      <c r="OQL34" s="68"/>
      <c r="OQM34" s="68"/>
      <c r="OQN34" s="112"/>
      <c r="OQO34" s="112"/>
      <c r="OQP34" s="112"/>
      <c r="ORM34" s="5"/>
      <c r="ORN34" s="5"/>
      <c r="ORO34" s="5"/>
      <c r="ORP34" s="5"/>
      <c r="ORQ34" s="5"/>
      <c r="ORR34" s="5"/>
      <c r="ORS34" s="5"/>
      <c r="ORT34" s="5"/>
      <c r="ORU34" s="5"/>
      <c r="ORV34" s="5"/>
      <c r="ORW34" s="5"/>
      <c r="ORX34" s="5"/>
      <c r="ORY34" s="5"/>
      <c r="ORZ34" s="5"/>
      <c r="OSA34" s="5"/>
      <c r="OSB34" s="5"/>
      <c r="OSC34" s="5"/>
      <c r="OSD34" s="5"/>
      <c r="OSE34" s="5"/>
      <c r="OSF34" s="5"/>
      <c r="OSG34" s="5"/>
      <c r="OSH34" s="5"/>
      <c r="OSI34" s="5"/>
      <c r="OSJ34" s="5"/>
      <c r="OSK34" s="374"/>
      <c r="OSL34" s="374"/>
      <c r="OSM34" s="374"/>
      <c r="OSN34" s="374"/>
      <c r="OSO34" s="374"/>
      <c r="OSP34" s="374"/>
      <c r="OSQ34" s="68"/>
      <c r="OSR34" s="68"/>
      <c r="OSS34" s="68"/>
      <c r="OST34" s="68"/>
      <c r="OSU34" s="68"/>
      <c r="OSV34" s="112"/>
      <c r="OSW34" s="112"/>
      <c r="OSX34" s="112"/>
      <c r="OTU34" s="5"/>
      <c r="OTV34" s="5"/>
      <c r="OTW34" s="5"/>
      <c r="OTX34" s="5"/>
      <c r="OTY34" s="5"/>
      <c r="OTZ34" s="5"/>
      <c r="OUA34" s="5"/>
      <c r="OUB34" s="5"/>
      <c r="OUC34" s="5"/>
      <c r="OUD34" s="5"/>
      <c r="OUE34" s="5"/>
      <c r="OUF34" s="5"/>
      <c r="OUG34" s="5"/>
      <c r="OUH34" s="5"/>
      <c r="OUI34" s="5"/>
      <c r="OUJ34" s="5"/>
      <c r="OUK34" s="5"/>
      <c r="OUL34" s="5"/>
      <c r="OUM34" s="5"/>
      <c r="OUN34" s="5"/>
      <c r="OUO34" s="5"/>
      <c r="OUP34" s="5"/>
      <c r="OUQ34" s="5"/>
      <c r="OUR34" s="5"/>
      <c r="OUS34" s="374"/>
      <c r="OUT34" s="374"/>
      <c r="OUU34" s="374"/>
      <c r="OUV34" s="374"/>
      <c r="OUW34" s="374"/>
      <c r="OUX34" s="374"/>
      <c r="OUY34" s="68"/>
      <c r="OUZ34" s="68"/>
      <c r="OVA34" s="68"/>
      <c r="OVB34" s="68"/>
      <c r="OVC34" s="68"/>
      <c r="OVD34" s="112"/>
      <c r="OVE34" s="112"/>
      <c r="OVF34" s="112"/>
      <c r="OWC34" s="5"/>
      <c r="OWD34" s="5"/>
      <c r="OWE34" s="5"/>
      <c r="OWF34" s="5"/>
      <c r="OWG34" s="5"/>
      <c r="OWH34" s="5"/>
      <c r="OWI34" s="5"/>
      <c r="OWJ34" s="5"/>
      <c r="OWK34" s="5"/>
      <c r="OWL34" s="5"/>
      <c r="OWM34" s="5"/>
      <c r="OWN34" s="5"/>
      <c r="OWO34" s="5"/>
      <c r="OWP34" s="5"/>
      <c r="OWQ34" s="5"/>
      <c r="OWR34" s="5"/>
      <c r="OWS34" s="5"/>
      <c r="OWT34" s="5"/>
      <c r="OWU34" s="5"/>
      <c r="OWV34" s="5"/>
      <c r="OWW34" s="5"/>
      <c r="OWX34" s="5"/>
      <c r="OWY34" s="5"/>
      <c r="OWZ34" s="5"/>
      <c r="OXA34" s="374"/>
      <c r="OXB34" s="374"/>
      <c r="OXC34" s="374"/>
      <c r="OXD34" s="374"/>
      <c r="OXE34" s="374"/>
      <c r="OXF34" s="374"/>
      <c r="OXG34" s="68"/>
      <c r="OXH34" s="68"/>
      <c r="OXI34" s="68"/>
      <c r="OXJ34" s="68"/>
      <c r="OXK34" s="68"/>
      <c r="OXL34" s="112"/>
      <c r="OXM34" s="112"/>
      <c r="OXN34" s="112"/>
      <c r="OYK34" s="5"/>
      <c r="OYL34" s="5"/>
      <c r="OYM34" s="5"/>
      <c r="OYN34" s="5"/>
      <c r="OYO34" s="5"/>
      <c r="OYP34" s="5"/>
      <c r="OYQ34" s="5"/>
      <c r="OYR34" s="5"/>
      <c r="OYS34" s="5"/>
      <c r="OYT34" s="5"/>
      <c r="OYU34" s="5"/>
      <c r="OYV34" s="5"/>
      <c r="OYW34" s="5"/>
      <c r="OYX34" s="5"/>
      <c r="OYY34" s="5"/>
      <c r="OYZ34" s="5"/>
      <c r="OZA34" s="5"/>
      <c r="OZB34" s="5"/>
      <c r="OZC34" s="5"/>
      <c r="OZD34" s="5"/>
      <c r="OZE34" s="5"/>
      <c r="OZF34" s="5"/>
      <c r="OZG34" s="5"/>
      <c r="OZH34" s="5"/>
      <c r="OZI34" s="374"/>
      <c r="OZJ34" s="374"/>
      <c r="OZK34" s="374"/>
      <c r="OZL34" s="374"/>
      <c r="OZM34" s="374"/>
      <c r="OZN34" s="374"/>
      <c r="OZO34" s="68"/>
      <c r="OZP34" s="68"/>
      <c r="OZQ34" s="68"/>
      <c r="OZR34" s="68"/>
      <c r="OZS34" s="68"/>
      <c r="OZT34" s="112"/>
      <c r="OZU34" s="112"/>
      <c r="OZV34" s="112"/>
      <c r="PAS34" s="5"/>
      <c r="PAT34" s="5"/>
      <c r="PAU34" s="5"/>
      <c r="PAV34" s="5"/>
      <c r="PAW34" s="5"/>
      <c r="PAX34" s="5"/>
      <c r="PAY34" s="5"/>
      <c r="PAZ34" s="5"/>
      <c r="PBA34" s="5"/>
      <c r="PBB34" s="5"/>
      <c r="PBC34" s="5"/>
      <c r="PBD34" s="5"/>
      <c r="PBE34" s="5"/>
      <c r="PBF34" s="5"/>
      <c r="PBG34" s="5"/>
      <c r="PBH34" s="5"/>
      <c r="PBI34" s="5"/>
      <c r="PBJ34" s="5"/>
      <c r="PBK34" s="5"/>
      <c r="PBL34" s="5"/>
      <c r="PBM34" s="5"/>
      <c r="PBN34" s="5"/>
      <c r="PBO34" s="5"/>
      <c r="PBP34" s="5"/>
      <c r="PBQ34" s="374"/>
      <c r="PBR34" s="374"/>
      <c r="PBS34" s="374"/>
      <c r="PBT34" s="374"/>
      <c r="PBU34" s="374"/>
      <c r="PBV34" s="374"/>
      <c r="PBW34" s="68"/>
      <c r="PBX34" s="68"/>
      <c r="PBY34" s="68"/>
      <c r="PBZ34" s="68"/>
      <c r="PCA34" s="68"/>
      <c r="PCB34" s="112"/>
      <c r="PCC34" s="112"/>
      <c r="PCD34" s="112"/>
      <c r="PDA34" s="5"/>
      <c r="PDB34" s="5"/>
      <c r="PDC34" s="5"/>
      <c r="PDD34" s="5"/>
      <c r="PDE34" s="5"/>
      <c r="PDF34" s="5"/>
      <c r="PDG34" s="5"/>
      <c r="PDH34" s="5"/>
      <c r="PDI34" s="5"/>
      <c r="PDJ34" s="5"/>
      <c r="PDK34" s="5"/>
      <c r="PDL34" s="5"/>
      <c r="PDM34" s="5"/>
      <c r="PDN34" s="5"/>
      <c r="PDO34" s="5"/>
      <c r="PDP34" s="5"/>
      <c r="PDQ34" s="5"/>
      <c r="PDR34" s="5"/>
      <c r="PDS34" s="5"/>
      <c r="PDT34" s="5"/>
      <c r="PDU34" s="5"/>
      <c r="PDV34" s="5"/>
      <c r="PDW34" s="5"/>
      <c r="PDX34" s="5"/>
      <c r="PDY34" s="374"/>
      <c r="PDZ34" s="374"/>
      <c r="PEA34" s="374"/>
      <c r="PEB34" s="374"/>
      <c r="PEC34" s="374"/>
      <c r="PED34" s="374"/>
      <c r="PEE34" s="68"/>
      <c r="PEF34" s="68"/>
      <c r="PEG34" s="68"/>
      <c r="PEH34" s="68"/>
      <c r="PEI34" s="68"/>
      <c r="PEJ34" s="112"/>
      <c r="PEK34" s="112"/>
      <c r="PEL34" s="112"/>
      <c r="PFI34" s="5"/>
      <c r="PFJ34" s="5"/>
      <c r="PFK34" s="5"/>
      <c r="PFL34" s="5"/>
      <c r="PFM34" s="5"/>
      <c r="PFN34" s="5"/>
      <c r="PFO34" s="5"/>
      <c r="PFP34" s="5"/>
      <c r="PFQ34" s="5"/>
      <c r="PFR34" s="5"/>
      <c r="PFS34" s="5"/>
      <c r="PFT34" s="5"/>
      <c r="PFU34" s="5"/>
      <c r="PFV34" s="5"/>
      <c r="PFW34" s="5"/>
      <c r="PFX34" s="5"/>
      <c r="PFY34" s="5"/>
      <c r="PFZ34" s="5"/>
      <c r="PGA34" s="5"/>
      <c r="PGB34" s="5"/>
      <c r="PGC34" s="5"/>
      <c r="PGD34" s="5"/>
      <c r="PGE34" s="5"/>
      <c r="PGF34" s="5"/>
      <c r="PGG34" s="374"/>
      <c r="PGH34" s="374"/>
      <c r="PGI34" s="374"/>
      <c r="PGJ34" s="374"/>
      <c r="PGK34" s="374"/>
      <c r="PGL34" s="374"/>
      <c r="PGM34" s="68"/>
      <c r="PGN34" s="68"/>
      <c r="PGO34" s="68"/>
      <c r="PGP34" s="68"/>
      <c r="PGQ34" s="68"/>
      <c r="PGR34" s="112"/>
      <c r="PGS34" s="112"/>
      <c r="PGT34" s="112"/>
      <c r="PHQ34" s="5"/>
      <c r="PHR34" s="5"/>
      <c r="PHS34" s="5"/>
      <c r="PHT34" s="5"/>
      <c r="PHU34" s="5"/>
      <c r="PHV34" s="5"/>
      <c r="PHW34" s="5"/>
      <c r="PHX34" s="5"/>
      <c r="PHY34" s="5"/>
      <c r="PHZ34" s="5"/>
      <c r="PIA34" s="5"/>
      <c r="PIB34" s="5"/>
      <c r="PIC34" s="5"/>
      <c r="PID34" s="5"/>
      <c r="PIE34" s="5"/>
      <c r="PIF34" s="5"/>
      <c r="PIG34" s="5"/>
      <c r="PIH34" s="5"/>
      <c r="PII34" s="5"/>
      <c r="PIJ34" s="5"/>
      <c r="PIK34" s="5"/>
      <c r="PIL34" s="5"/>
      <c r="PIM34" s="5"/>
      <c r="PIN34" s="5"/>
      <c r="PIO34" s="374"/>
      <c r="PIP34" s="374"/>
      <c r="PIQ34" s="374"/>
      <c r="PIR34" s="374"/>
      <c r="PIS34" s="374"/>
      <c r="PIT34" s="374"/>
      <c r="PIU34" s="68"/>
      <c r="PIV34" s="68"/>
      <c r="PIW34" s="68"/>
      <c r="PIX34" s="68"/>
      <c r="PIY34" s="68"/>
      <c r="PIZ34" s="112"/>
      <c r="PJA34" s="112"/>
      <c r="PJB34" s="112"/>
      <c r="PJY34" s="5"/>
      <c r="PJZ34" s="5"/>
      <c r="PKA34" s="5"/>
      <c r="PKB34" s="5"/>
      <c r="PKC34" s="5"/>
      <c r="PKD34" s="5"/>
      <c r="PKE34" s="5"/>
      <c r="PKF34" s="5"/>
      <c r="PKG34" s="5"/>
      <c r="PKH34" s="5"/>
      <c r="PKI34" s="5"/>
      <c r="PKJ34" s="5"/>
      <c r="PKK34" s="5"/>
      <c r="PKL34" s="5"/>
      <c r="PKM34" s="5"/>
      <c r="PKN34" s="5"/>
      <c r="PKO34" s="5"/>
      <c r="PKP34" s="5"/>
      <c r="PKQ34" s="5"/>
      <c r="PKR34" s="5"/>
      <c r="PKS34" s="5"/>
      <c r="PKT34" s="5"/>
      <c r="PKU34" s="5"/>
      <c r="PKV34" s="5"/>
      <c r="PKW34" s="374"/>
      <c r="PKX34" s="374"/>
      <c r="PKY34" s="374"/>
      <c r="PKZ34" s="374"/>
      <c r="PLA34" s="374"/>
      <c r="PLB34" s="374"/>
      <c r="PLC34" s="68"/>
      <c r="PLD34" s="68"/>
      <c r="PLE34" s="68"/>
      <c r="PLF34" s="68"/>
      <c r="PLG34" s="68"/>
      <c r="PLH34" s="112"/>
      <c r="PLI34" s="112"/>
      <c r="PLJ34" s="112"/>
      <c r="PMG34" s="5"/>
      <c r="PMH34" s="5"/>
      <c r="PMI34" s="5"/>
      <c r="PMJ34" s="5"/>
      <c r="PMK34" s="5"/>
      <c r="PML34" s="5"/>
      <c r="PMM34" s="5"/>
      <c r="PMN34" s="5"/>
      <c r="PMO34" s="5"/>
      <c r="PMP34" s="5"/>
      <c r="PMQ34" s="5"/>
      <c r="PMR34" s="5"/>
      <c r="PMS34" s="5"/>
      <c r="PMT34" s="5"/>
      <c r="PMU34" s="5"/>
      <c r="PMV34" s="5"/>
      <c r="PMW34" s="5"/>
      <c r="PMX34" s="5"/>
      <c r="PMY34" s="5"/>
      <c r="PMZ34" s="5"/>
      <c r="PNA34" s="5"/>
      <c r="PNB34" s="5"/>
      <c r="PNC34" s="5"/>
      <c r="PND34" s="5"/>
      <c r="PNE34" s="374"/>
      <c r="PNF34" s="374"/>
      <c r="PNG34" s="374"/>
      <c r="PNH34" s="374"/>
      <c r="PNI34" s="374"/>
      <c r="PNJ34" s="374"/>
      <c r="PNK34" s="68"/>
      <c r="PNL34" s="68"/>
      <c r="PNM34" s="68"/>
      <c r="PNN34" s="68"/>
      <c r="PNO34" s="68"/>
      <c r="PNP34" s="112"/>
      <c r="PNQ34" s="112"/>
      <c r="PNR34" s="112"/>
      <c r="POO34" s="5"/>
      <c r="POP34" s="5"/>
      <c r="POQ34" s="5"/>
      <c r="POR34" s="5"/>
      <c r="POS34" s="5"/>
      <c r="POT34" s="5"/>
      <c r="POU34" s="5"/>
      <c r="POV34" s="5"/>
      <c r="POW34" s="5"/>
      <c r="POX34" s="5"/>
      <c r="POY34" s="5"/>
      <c r="POZ34" s="5"/>
      <c r="PPA34" s="5"/>
      <c r="PPB34" s="5"/>
      <c r="PPC34" s="5"/>
      <c r="PPD34" s="5"/>
      <c r="PPE34" s="5"/>
      <c r="PPF34" s="5"/>
      <c r="PPG34" s="5"/>
      <c r="PPH34" s="5"/>
      <c r="PPI34" s="5"/>
      <c r="PPJ34" s="5"/>
      <c r="PPK34" s="5"/>
      <c r="PPL34" s="5"/>
      <c r="PPM34" s="374"/>
      <c r="PPN34" s="374"/>
      <c r="PPO34" s="374"/>
      <c r="PPP34" s="374"/>
      <c r="PPQ34" s="374"/>
      <c r="PPR34" s="374"/>
      <c r="PPS34" s="68"/>
      <c r="PPT34" s="68"/>
      <c r="PPU34" s="68"/>
      <c r="PPV34" s="68"/>
      <c r="PPW34" s="68"/>
      <c r="PPX34" s="112"/>
      <c r="PPY34" s="112"/>
      <c r="PPZ34" s="112"/>
      <c r="PQW34" s="5"/>
      <c r="PQX34" s="5"/>
      <c r="PQY34" s="5"/>
      <c r="PQZ34" s="5"/>
      <c r="PRA34" s="5"/>
      <c r="PRB34" s="5"/>
      <c r="PRC34" s="5"/>
      <c r="PRD34" s="5"/>
      <c r="PRE34" s="5"/>
      <c r="PRF34" s="5"/>
      <c r="PRG34" s="5"/>
      <c r="PRH34" s="5"/>
      <c r="PRI34" s="5"/>
      <c r="PRJ34" s="5"/>
      <c r="PRK34" s="5"/>
      <c r="PRL34" s="5"/>
      <c r="PRM34" s="5"/>
      <c r="PRN34" s="5"/>
      <c r="PRO34" s="5"/>
      <c r="PRP34" s="5"/>
      <c r="PRQ34" s="5"/>
      <c r="PRR34" s="5"/>
      <c r="PRS34" s="5"/>
      <c r="PRT34" s="5"/>
      <c r="PRU34" s="374"/>
      <c r="PRV34" s="374"/>
      <c r="PRW34" s="374"/>
      <c r="PRX34" s="374"/>
      <c r="PRY34" s="374"/>
      <c r="PRZ34" s="374"/>
      <c r="PSA34" s="68"/>
      <c r="PSB34" s="68"/>
      <c r="PSC34" s="68"/>
      <c r="PSD34" s="68"/>
      <c r="PSE34" s="68"/>
      <c r="PSF34" s="112"/>
      <c r="PSG34" s="112"/>
      <c r="PSH34" s="112"/>
      <c r="PTE34" s="5"/>
      <c r="PTF34" s="5"/>
      <c r="PTG34" s="5"/>
      <c r="PTH34" s="5"/>
      <c r="PTI34" s="5"/>
      <c r="PTJ34" s="5"/>
      <c r="PTK34" s="5"/>
      <c r="PTL34" s="5"/>
      <c r="PTM34" s="5"/>
      <c r="PTN34" s="5"/>
      <c r="PTO34" s="5"/>
      <c r="PTP34" s="5"/>
      <c r="PTQ34" s="5"/>
      <c r="PTR34" s="5"/>
      <c r="PTS34" s="5"/>
      <c r="PTT34" s="5"/>
      <c r="PTU34" s="5"/>
      <c r="PTV34" s="5"/>
      <c r="PTW34" s="5"/>
      <c r="PTX34" s="5"/>
      <c r="PTY34" s="5"/>
      <c r="PTZ34" s="5"/>
      <c r="PUA34" s="5"/>
      <c r="PUB34" s="5"/>
      <c r="PUC34" s="374"/>
      <c r="PUD34" s="374"/>
      <c r="PUE34" s="374"/>
      <c r="PUF34" s="374"/>
      <c r="PUG34" s="374"/>
      <c r="PUH34" s="374"/>
      <c r="PUI34" s="68"/>
      <c r="PUJ34" s="68"/>
      <c r="PUK34" s="68"/>
      <c r="PUL34" s="68"/>
      <c r="PUM34" s="68"/>
      <c r="PUN34" s="112"/>
      <c r="PUO34" s="112"/>
      <c r="PUP34" s="112"/>
      <c r="PVM34" s="5"/>
      <c r="PVN34" s="5"/>
      <c r="PVO34" s="5"/>
      <c r="PVP34" s="5"/>
      <c r="PVQ34" s="5"/>
      <c r="PVR34" s="5"/>
      <c r="PVS34" s="5"/>
      <c r="PVT34" s="5"/>
      <c r="PVU34" s="5"/>
      <c r="PVV34" s="5"/>
      <c r="PVW34" s="5"/>
      <c r="PVX34" s="5"/>
      <c r="PVY34" s="5"/>
      <c r="PVZ34" s="5"/>
      <c r="PWA34" s="5"/>
      <c r="PWB34" s="5"/>
      <c r="PWC34" s="5"/>
      <c r="PWD34" s="5"/>
      <c r="PWE34" s="5"/>
      <c r="PWF34" s="5"/>
      <c r="PWG34" s="5"/>
      <c r="PWH34" s="5"/>
      <c r="PWI34" s="5"/>
      <c r="PWJ34" s="5"/>
      <c r="PWK34" s="374"/>
      <c r="PWL34" s="374"/>
      <c r="PWM34" s="374"/>
      <c r="PWN34" s="374"/>
      <c r="PWO34" s="374"/>
      <c r="PWP34" s="374"/>
      <c r="PWQ34" s="68"/>
      <c r="PWR34" s="68"/>
      <c r="PWS34" s="68"/>
      <c r="PWT34" s="68"/>
      <c r="PWU34" s="68"/>
      <c r="PWV34" s="112"/>
      <c r="PWW34" s="112"/>
      <c r="PWX34" s="112"/>
      <c r="PXU34" s="5"/>
      <c r="PXV34" s="5"/>
      <c r="PXW34" s="5"/>
      <c r="PXX34" s="5"/>
      <c r="PXY34" s="5"/>
      <c r="PXZ34" s="5"/>
      <c r="PYA34" s="5"/>
      <c r="PYB34" s="5"/>
      <c r="PYC34" s="5"/>
      <c r="PYD34" s="5"/>
      <c r="PYE34" s="5"/>
      <c r="PYF34" s="5"/>
      <c r="PYG34" s="5"/>
      <c r="PYH34" s="5"/>
      <c r="PYI34" s="5"/>
      <c r="PYJ34" s="5"/>
      <c r="PYK34" s="5"/>
      <c r="PYL34" s="5"/>
      <c r="PYM34" s="5"/>
      <c r="PYN34" s="5"/>
      <c r="PYO34" s="5"/>
      <c r="PYP34" s="5"/>
      <c r="PYQ34" s="5"/>
      <c r="PYR34" s="5"/>
      <c r="PYS34" s="374"/>
      <c r="PYT34" s="374"/>
      <c r="PYU34" s="374"/>
      <c r="PYV34" s="374"/>
      <c r="PYW34" s="374"/>
      <c r="PYX34" s="374"/>
      <c r="PYY34" s="68"/>
      <c r="PYZ34" s="68"/>
      <c r="PZA34" s="68"/>
      <c r="PZB34" s="68"/>
      <c r="PZC34" s="68"/>
      <c r="PZD34" s="112"/>
      <c r="PZE34" s="112"/>
      <c r="PZF34" s="112"/>
      <c r="QAC34" s="5"/>
      <c r="QAD34" s="5"/>
      <c r="QAE34" s="5"/>
      <c r="QAF34" s="5"/>
      <c r="QAG34" s="5"/>
      <c r="QAH34" s="5"/>
      <c r="QAI34" s="5"/>
      <c r="QAJ34" s="5"/>
      <c r="QAK34" s="5"/>
      <c r="QAL34" s="5"/>
      <c r="QAM34" s="5"/>
      <c r="QAN34" s="5"/>
      <c r="QAO34" s="5"/>
      <c r="QAP34" s="5"/>
      <c r="QAQ34" s="5"/>
      <c r="QAR34" s="5"/>
      <c r="QAS34" s="5"/>
      <c r="QAT34" s="5"/>
      <c r="QAU34" s="5"/>
      <c r="QAV34" s="5"/>
      <c r="QAW34" s="5"/>
      <c r="QAX34" s="5"/>
      <c r="QAY34" s="5"/>
      <c r="QAZ34" s="5"/>
      <c r="QBA34" s="374"/>
      <c r="QBB34" s="374"/>
      <c r="QBC34" s="374"/>
      <c r="QBD34" s="374"/>
      <c r="QBE34" s="374"/>
      <c r="QBF34" s="374"/>
      <c r="QBG34" s="68"/>
      <c r="QBH34" s="68"/>
      <c r="QBI34" s="68"/>
      <c r="QBJ34" s="68"/>
      <c r="QBK34" s="68"/>
      <c r="QBL34" s="112"/>
      <c r="QBM34" s="112"/>
      <c r="QBN34" s="112"/>
      <c r="QCK34" s="5"/>
      <c r="QCL34" s="5"/>
      <c r="QCM34" s="5"/>
      <c r="QCN34" s="5"/>
      <c r="QCO34" s="5"/>
      <c r="QCP34" s="5"/>
      <c r="QCQ34" s="5"/>
      <c r="QCR34" s="5"/>
      <c r="QCS34" s="5"/>
      <c r="QCT34" s="5"/>
      <c r="QCU34" s="5"/>
      <c r="QCV34" s="5"/>
      <c r="QCW34" s="5"/>
      <c r="QCX34" s="5"/>
      <c r="QCY34" s="5"/>
      <c r="QCZ34" s="5"/>
      <c r="QDA34" s="5"/>
      <c r="QDB34" s="5"/>
      <c r="QDC34" s="5"/>
      <c r="QDD34" s="5"/>
      <c r="QDE34" s="5"/>
      <c r="QDF34" s="5"/>
      <c r="QDG34" s="5"/>
      <c r="QDH34" s="5"/>
      <c r="QDI34" s="374"/>
      <c r="QDJ34" s="374"/>
      <c r="QDK34" s="374"/>
      <c r="QDL34" s="374"/>
      <c r="QDM34" s="374"/>
      <c r="QDN34" s="374"/>
      <c r="QDO34" s="68"/>
      <c r="QDP34" s="68"/>
      <c r="QDQ34" s="68"/>
      <c r="QDR34" s="68"/>
      <c r="QDS34" s="68"/>
      <c r="QDT34" s="112"/>
      <c r="QDU34" s="112"/>
      <c r="QDV34" s="112"/>
      <c r="QES34" s="5"/>
      <c r="QET34" s="5"/>
      <c r="QEU34" s="5"/>
      <c r="QEV34" s="5"/>
      <c r="QEW34" s="5"/>
      <c r="QEX34" s="5"/>
      <c r="QEY34" s="5"/>
      <c r="QEZ34" s="5"/>
      <c r="QFA34" s="5"/>
      <c r="QFB34" s="5"/>
      <c r="QFC34" s="5"/>
      <c r="QFD34" s="5"/>
      <c r="QFE34" s="5"/>
      <c r="QFF34" s="5"/>
      <c r="QFG34" s="5"/>
      <c r="QFH34" s="5"/>
      <c r="QFI34" s="5"/>
      <c r="QFJ34" s="5"/>
      <c r="QFK34" s="5"/>
      <c r="QFL34" s="5"/>
      <c r="QFM34" s="5"/>
      <c r="QFN34" s="5"/>
      <c r="QFO34" s="5"/>
      <c r="QFP34" s="5"/>
      <c r="QFQ34" s="374"/>
      <c r="QFR34" s="374"/>
      <c r="QFS34" s="374"/>
      <c r="QFT34" s="374"/>
      <c r="QFU34" s="374"/>
      <c r="QFV34" s="374"/>
      <c r="QFW34" s="68"/>
      <c r="QFX34" s="68"/>
      <c r="QFY34" s="68"/>
      <c r="QFZ34" s="68"/>
      <c r="QGA34" s="68"/>
      <c r="QGB34" s="112"/>
      <c r="QGC34" s="112"/>
      <c r="QGD34" s="112"/>
      <c r="QHA34" s="5"/>
      <c r="QHB34" s="5"/>
      <c r="QHC34" s="5"/>
      <c r="QHD34" s="5"/>
      <c r="QHE34" s="5"/>
      <c r="QHF34" s="5"/>
      <c r="QHG34" s="5"/>
      <c r="QHH34" s="5"/>
      <c r="QHI34" s="5"/>
      <c r="QHJ34" s="5"/>
      <c r="QHK34" s="5"/>
      <c r="QHL34" s="5"/>
      <c r="QHM34" s="5"/>
      <c r="QHN34" s="5"/>
      <c r="QHO34" s="5"/>
      <c r="QHP34" s="5"/>
      <c r="QHQ34" s="5"/>
      <c r="QHR34" s="5"/>
      <c r="QHS34" s="5"/>
      <c r="QHT34" s="5"/>
      <c r="QHU34" s="5"/>
      <c r="QHV34" s="5"/>
      <c r="QHW34" s="5"/>
      <c r="QHX34" s="5"/>
      <c r="QHY34" s="374"/>
      <c r="QHZ34" s="374"/>
      <c r="QIA34" s="374"/>
      <c r="QIB34" s="374"/>
      <c r="QIC34" s="374"/>
      <c r="QID34" s="374"/>
      <c r="QIE34" s="68"/>
      <c r="QIF34" s="68"/>
      <c r="QIG34" s="68"/>
      <c r="QIH34" s="68"/>
      <c r="QII34" s="68"/>
      <c r="QIJ34" s="112"/>
      <c r="QIK34" s="112"/>
      <c r="QIL34" s="112"/>
      <c r="QJI34" s="5"/>
      <c r="QJJ34" s="5"/>
      <c r="QJK34" s="5"/>
      <c r="QJL34" s="5"/>
      <c r="QJM34" s="5"/>
      <c r="QJN34" s="5"/>
      <c r="QJO34" s="5"/>
      <c r="QJP34" s="5"/>
      <c r="QJQ34" s="5"/>
      <c r="QJR34" s="5"/>
      <c r="QJS34" s="5"/>
      <c r="QJT34" s="5"/>
      <c r="QJU34" s="5"/>
      <c r="QJV34" s="5"/>
      <c r="QJW34" s="5"/>
      <c r="QJX34" s="5"/>
      <c r="QJY34" s="5"/>
      <c r="QJZ34" s="5"/>
      <c r="QKA34" s="5"/>
      <c r="QKB34" s="5"/>
      <c r="QKC34" s="5"/>
      <c r="QKD34" s="5"/>
      <c r="QKE34" s="5"/>
      <c r="QKF34" s="5"/>
      <c r="QKG34" s="374"/>
      <c r="QKH34" s="374"/>
      <c r="QKI34" s="374"/>
      <c r="QKJ34" s="374"/>
      <c r="QKK34" s="374"/>
      <c r="QKL34" s="374"/>
      <c r="QKM34" s="68"/>
      <c r="QKN34" s="68"/>
      <c r="QKO34" s="68"/>
      <c r="QKP34" s="68"/>
      <c r="QKQ34" s="68"/>
      <c r="QKR34" s="112"/>
      <c r="QKS34" s="112"/>
      <c r="QKT34" s="112"/>
      <c r="QLQ34" s="5"/>
      <c r="QLR34" s="5"/>
      <c r="QLS34" s="5"/>
      <c r="QLT34" s="5"/>
      <c r="QLU34" s="5"/>
      <c r="QLV34" s="5"/>
      <c r="QLW34" s="5"/>
      <c r="QLX34" s="5"/>
      <c r="QLY34" s="5"/>
      <c r="QLZ34" s="5"/>
      <c r="QMA34" s="5"/>
      <c r="QMB34" s="5"/>
      <c r="QMC34" s="5"/>
      <c r="QMD34" s="5"/>
      <c r="QME34" s="5"/>
      <c r="QMF34" s="5"/>
      <c r="QMG34" s="5"/>
      <c r="QMH34" s="5"/>
      <c r="QMI34" s="5"/>
      <c r="QMJ34" s="5"/>
      <c r="QMK34" s="5"/>
      <c r="QML34" s="5"/>
      <c r="QMM34" s="5"/>
      <c r="QMN34" s="5"/>
      <c r="QMO34" s="374"/>
      <c r="QMP34" s="374"/>
      <c r="QMQ34" s="374"/>
      <c r="QMR34" s="374"/>
      <c r="QMS34" s="374"/>
      <c r="QMT34" s="374"/>
      <c r="QMU34" s="68"/>
      <c r="QMV34" s="68"/>
      <c r="QMW34" s="68"/>
      <c r="QMX34" s="68"/>
      <c r="QMY34" s="68"/>
      <c r="QMZ34" s="112"/>
      <c r="QNA34" s="112"/>
      <c r="QNB34" s="112"/>
      <c r="QNY34" s="5"/>
      <c r="QNZ34" s="5"/>
      <c r="QOA34" s="5"/>
      <c r="QOB34" s="5"/>
      <c r="QOC34" s="5"/>
      <c r="QOD34" s="5"/>
      <c r="QOE34" s="5"/>
      <c r="QOF34" s="5"/>
      <c r="QOG34" s="5"/>
      <c r="QOH34" s="5"/>
      <c r="QOI34" s="5"/>
      <c r="QOJ34" s="5"/>
      <c r="QOK34" s="5"/>
      <c r="QOL34" s="5"/>
      <c r="QOM34" s="5"/>
      <c r="QON34" s="5"/>
      <c r="QOO34" s="5"/>
      <c r="QOP34" s="5"/>
      <c r="QOQ34" s="5"/>
      <c r="QOR34" s="5"/>
      <c r="QOS34" s="5"/>
      <c r="QOT34" s="5"/>
      <c r="QOU34" s="5"/>
      <c r="QOV34" s="5"/>
      <c r="QOW34" s="374"/>
      <c r="QOX34" s="374"/>
      <c r="QOY34" s="374"/>
      <c r="QOZ34" s="374"/>
      <c r="QPA34" s="374"/>
      <c r="QPB34" s="374"/>
      <c r="QPC34" s="68"/>
      <c r="QPD34" s="68"/>
      <c r="QPE34" s="68"/>
      <c r="QPF34" s="68"/>
      <c r="QPG34" s="68"/>
      <c r="QPH34" s="112"/>
      <c r="QPI34" s="112"/>
      <c r="QPJ34" s="112"/>
      <c r="QQG34" s="5"/>
      <c r="QQH34" s="5"/>
      <c r="QQI34" s="5"/>
      <c r="QQJ34" s="5"/>
      <c r="QQK34" s="5"/>
      <c r="QQL34" s="5"/>
      <c r="QQM34" s="5"/>
      <c r="QQN34" s="5"/>
      <c r="QQO34" s="5"/>
      <c r="QQP34" s="5"/>
      <c r="QQQ34" s="5"/>
      <c r="QQR34" s="5"/>
      <c r="QQS34" s="5"/>
      <c r="QQT34" s="5"/>
      <c r="QQU34" s="5"/>
      <c r="QQV34" s="5"/>
      <c r="QQW34" s="5"/>
      <c r="QQX34" s="5"/>
      <c r="QQY34" s="5"/>
      <c r="QQZ34" s="5"/>
      <c r="QRA34" s="5"/>
      <c r="QRB34" s="5"/>
      <c r="QRC34" s="5"/>
      <c r="QRD34" s="5"/>
      <c r="QRE34" s="374"/>
      <c r="QRF34" s="374"/>
      <c r="QRG34" s="374"/>
      <c r="QRH34" s="374"/>
      <c r="QRI34" s="374"/>
      <c r="QRJ34" s="374"/>
      <c r="QRK34" s="68"/>
      <c r="QRL34" s="68"/>
      <c r="QRM34" s="68"/>
      <c r="QRN34" s="68"/>
      <c r="QRO34" s="68"/>
      <c r="QRP34" s="112"/>
      <c r="QRQ34" s="112"/>
      <c r="QRR34" s="112"/>
      <c r="QSO34" s="5"/>
      <c r="QSP34" s="5"/>
      <c r="QSQ34" s="5"/>
      <c r="QSR34" s="5"/>
      <c r="QSS34" s="5"/>
      <c r="QST34" s="5"/>
      <c r="QSU34" s="5"/>
      <c r="QSV34" s="5"/>
      <c r="QSW34" s="5"/>
      <c r="QSX34" s="5"/>
      <c r="QSY34" s="5"/>
      <c r="QSZ34" s="5"/>
      <c r="QTA34" s="5"/>
      <c r="QTB34" s="5"/>
      <c r="QTC34" s="5"/>
      <c r="QTD34" s="5"/>
      <c r="QTE34" s="5"/>
      <c r="QTF34" s="5"/>
      <c r="QTG34" s="5"/>
      <c r="QTH34" s="5"/>
      <c r="QTI34" s="5"/>
      <c r="QTJ34" s="5"/>
      <c r="QTK34" s="5"/>
      <c r="QTL34" s="5"/>
      <c r="QTM34" s="374"/>
      <c r="QTN34" s="374"/>
      <c r="QTO34" s="374"/>
      <c r="QTP34" s="374"/>
      <c r="QTQ34" s="374"/>
      <c r="QTR34" s="374"/>
      <c r="QTS34" s="68"/>
      <c r="QTT34" s="68"/>
      <c r="QTU34" s="68"/>
      <c r="QTV34" s="68"/>
      <c r="QTW34" s="68"/>
      <c r="QTX34" s="112"/>
      <c r="QTY34" s="112"/>
      <c r="QTZ34" s="112"/>
      <c r="QUW34" s="5"/>
      <c r="QUX34" s="5"/>
      <c r="QUY34" s="5"/>
      <c r="QUZ34" s="5"/>
      <c r="QVA34" s="5"/>
      <c r="QVB34" s="5"/>
      <c r="QVC34" s="5"/>
      <c r="QVD34" s="5"/>
      <c r="QVE34" s="5"/>
      <c r="QVF34" s="5"/>
      <c r="QVG34" s="5"/>
      <c r="QVH34" s="5"/>
      <c r="QVI34" s="5"/>
      <c r="QVJ34" s="5"/>
      <c r="QVK34" s="5"/>
      <c r="QVL34" s="5"/>
      <c r="QVM34" s="5"/>
      <c r="QVN34" s="5"/>
      <c r="QVO34" s="5"/>
      <c r="QVP34" s="5"/>
      <c r="QVQ34" s="5"/>
      <c r="QVR34" s="5"/>
      <c r="QVS34" s="5"/>
      <c r="QVT34" s="5"/>
      <c r="QVU34" s="374"/>
      <c r="QVV34" s="374"/>
      <c r="QVW34" s="374"/>
      <c r="QVX34" s="374"/>
      <c r="QVY34" s="374"/>
      <c r="QVZ34" s="374"/>
      <c r="QWA34" s="68"/>
      <c r="QWB34" s="68"/>
      <c r="QWC34" s="68"/>
      <c r="QWD34" s="68"/>
      <c r="QWE34" s="68"/>
      <c r="QWF34" s="112"/>
      <c r="QWG34" s="112"/>
      <c r="QWH34" s="112"/>
      <c r="QXE34" s="5"/>
      <c r="QXF34" s="5"/>
      <c r="QXG34" s="5"/>
      <c r="QXH34" s="5"/>
      <c r="QXI34" s="5"/>
      <c r="QXJ34" s="5"/>
      <c r="QXK34" s="5"/>
      <c r="QXL34" s="5"/>
      <c r="QXM34" s="5"/>
      <c r="QXN34" s="5"/>
      <c r="QXO34" s="5"/>
      <c r="QXP34" s="5"/>
      <c r="QXQ34" s="5"/>
      <c r="QXR34" s="5"/>
      <c r="QXS34" s="5"/>
      <c r="QXT34" s="5"/>
      <c r="QXU34" s="5"/>
      <c r="QXV34" s="5"/>
      <c r="QXW34" s="5"/>
      <c r="QXX34" s="5"/>
      <c r="QXY34" s="5"/>
      <c r="QXZ34" s="5"/>
      <c r="QYA34" s="5"/>
      <c r="QYB34" s="5"/>
      <c r="QYC34" s="374"/>
      <c r="QYD34" s="374"/>
      <c r="QYE34" s="374"/>
      <c r="QYF34" s="374"/>
      <c r="QYG34" s="374"/>
      <c r="QYH34" s="374"/>
      <c r="QYI34" s="68"/>
      <c r="QYJ34" s="68"/>
      <c r="QYK34" s="68"/>
      <c r="QYL34" s="68"/>
      <c r="QYM34" s="68"/>
      <c r="QYN34" s="112"/>
      <c r="QYO34" s="112"/>
      <c r="QYP34" s="112"/>
      <c r="QZM34" s="5"/>
      <c r="QZN34" s="5"/>
      <c r="QZO34" s="5"/>
      <c r="QZP34" s="5"/>
      <c r="QZQ34" s="5"/>
      <c r="QZR34" s="5"/>
      <c r="QZS34" s="5"/>
      <c r="QZT34" s="5"/>
      <c r="QZU34" s="5"/>
      <c r="QZV34" s="5"/>
      <c r="QZW34" s="5"/>
      <c r="QZX34" s="5"/>
      <c r="QZY34" s="5"/>
      <c r="QZZ34" s="5"/>
      <c r="RAA34" s="5"/>
      <c r="RAB34" s="5"/>
      <c r="RAC34" s="5"/>
      <c r="RAD34" s="5"/>
      <c r="RAE34" s="5"/>
      <c r="RAF34" s="5"/>
      <c r="RAG34" s="5"/>
      <c r="RAH34" s="5"/>
      <c r="RAI34" s="5"/>
      <c r="RAJ34" s="5"/>
      <c r="RAK34" s="374"/>
      <c r="RAL34" s="374"/>
      <c r="RAM34" s="374"/>
      <c r="RAN34" s="374"/>
      <c r="RAO34" s="374"/>
      <c r="RAP34" s="374"/>
      <c r="RAQ34" s="68"/>
      <c r="RAR34" s="68"/>
      <c r="RAS34" s="68"/>
      <c r="RAT34" s="68"/>
      <c r="RAU34" s="68"/>
      <c r="RAV34" s="112"/>
      <c r="RAW34" s="112"/>
      <c r="RAX34" s="112"/>
      <c r="RBU34" s="5"/>
      <c r="RBV34" s="5"/>
      <c r="RBW34" s="5"/>
      <c r="RBX34" s="5"/>
      <c r="RBY34" s="5"/>
      <c r="RBZ34" s="5"/>
      <c r="RCA34" s="5"/>
      <c r="RCB34" s="5"/>
      <c r="RCC34" s="5"/>
      <c r="RCD34" s="5"/>
      <c r="RCE34" s="5"/>
      <c r="RCF34" s="5"/>
      <c r="RCG34" s="5"/>
      <c r="RCH34" s="5"/>
      <c r="RCI34" s="5"/>
      <c r="RCJ34" s="5"/>
      <c r="RCK34" s="5"/>
      <c r="RCL34" s="5"/>
      <c r="RCM34" s="5"/>
      <c r="RCN34" s="5"/>
      <c r="RCO34" s="5"/>
      <c r="RCP34" s="5"/>
      <c r="RCQ34" s="5"/>
      <c r="RCR34" s="5"/>
      <c r="RCS34" s="374"/>
      <c r="RCT34" s="374"/>
      <c r="RCU34" s="374"/>
      <c r="RCV34" s="374"/>
      <c r="RCW34" s="374"/>
      <c r="RCX34" s="374"/>
      <c r="RCY34" s="68"/>
      <c r="RCZ34" s="68"/>
      <c r="RDA34" s="68"/>
      <c r="RDB34" s="68"/>
      <c r="RDC34" s="68"/>
      <c r="RDD34" s="112"/>
      <c r="RDE34" s="112"/>
      <c r="RDF34" s="112"/>
      <c r="REC34" s="5"/>
      <c r="RED34" s="5"/>
      <c r="REE34" s="5"/>
      <c r="REF34" s="5"/>
      <c r="REG34" s="5"/>
      <c r="REH34" s="5"/>
      <c r="REI34" s="5"/>
      <c r="REJ34" s="5"/>
      <c r="REK34" s="5"/>
      <c r="REL34" s="5"/>
      <c r="REM34" s="5"/>
      <c r="REN34" s="5"/>
      <c r="REO34" s="5"/>
      <c r="REP34" s="5"/>
      <c r="REQ34" s="5"/>
      <c r="RER34" s="5"/>
      <c r="RES34" s="5"/>
      <c r="RET34" s="5"/>
      <c r="REU34" s="5"/>
      <c r="REV34" s="5"/>
      <c r="REW34" s="5"/>
      <c r="REX34" s="5"/>
      <c r="REY34" s="5"/>
      <c r="REZ34" s="5"/>
      <c r="RFA34" s="374"/>
      <c r="RFB34" s="374"/>
      <c r="RFC34" s="374"/>
      <c r="RFD34" s="374"/>
      <c r="RFE34" s="374"/>
      <c r="RFF34" s="374"/>
      <c r="RFG34" s="68"/>
      <c r="RFH34" s="68"/>
      <c r="RFI34" s="68"/>
      <c r="RFJ34" s="68"/>
      <c r="RFK34" s="68"/>
      <c r="RFL34" s="112"/>
      <c r="RFM34" s="112"/>
      <c r="RFN34" s="112"/>
      <c r="RGK34" s="5"/>
      <c r="RGL34" s="5"/>
      <c r="RGM34" s="5"/>
      <c r="RGN34" s="5"/>
      <c r="RGO34" s="5"/>
      <c r="RGP34" s="5"/>
      <c r="RGQ34" s="5"/>
      <c r="RGR34" s="5"/>
      <c r="RGS34" s="5"/>
      <c r="RGT34" s="5"/>
      <c r="RGU34" s="5"/>
      <c r="RGV34" s="5"/>
      <c r="RGW34" s="5"/>
      <c r="RGX34" s="5"/>
      <c r="RGY34" s="5"/>
      <c r="RGZ34" s="5"/>
      <c r="RHA34" s="5"/>
      <c r="RHB34" s="5"/>
      <c r="RHC34" s="5"/>
      <c r="RHD34" s="5"/>
      <c r="RHE34" s="5"/>
      <c r="RHF34" s="5"/>
      <c r="RHG34" s="5"/>
      <c r="RHH34" s="5"/>
      <c r="RHI34" s="374"/>
      <c r="RHJ34" s="374"/>
      <c r="RHK34" s="374"/>
      <c r="RHL34" s="374"/>
      <c r="RHM34" s="374"/>
      <c r="RHN34" s="374"/>
      <c r="RHO34" s="68"/>
      <c r="RHP34" s="68"/>
      <c r="RHQ34" s="68"/>
      <c r="RHR34" s="68"/>
      <c r="RHS34" s="68"/>
      <c r="RHT34" s="112"/>
      <c r="RHU34" s="112"/>
      <c r="RHV34" s="112"/>
      <c r="RIS34" s="5"/>
      <c r="RIT34" s="5"/>
      <c r="RIU34" s="5"/>
      <c r="RIV34" s="5"/>
      <c r="RIW34" s="5"/>
      <c r="RIX34" s="5"/>
      <c r="RIY34" s="5"/>
      <c r="RIZ34" s="5"/>
      <c r="RJA34" s="5"/>
      <c r="RJB34" s="5"/>
      <c r="RJC34" s="5"/>
      <c r="RJD34" s="5"/>
      <c r="RJE34" s="5"/>
      <c r="RJF34" s="5"/>
      <c r="RJG34" s="5"/>
      <c r="RJH34" s="5"/>
      <c r="RJI34" s="5"/>
      <c r="RJJ34" s="5"/>
      <c r="RJK34" s="5"/>
      <c r="RJL34" s="5"/>
      <c r="RJM34" s="5"/>
      <c r="RJN34" s="5"/>
      <c r="RJO34" s="5"/>
      <c r="RJP34" s="5"/>
      <c r="RJQ34" s="374"/>
      <c r="RJR34" s="374"/>
      <c r="RJS34" s="374"/>
      <c r="RJT34" s="374"/>
      <c r="RJU34" s="374"/>
      <c r="RJV34" s="374"/>
      <c r="RJW34" s="68"/>
      <c r="RJX34" s="68"/>
      <c r="RJY34" s="68"/>
      <c r="RJZ34" s="68"/>
      <c r="RKA34" s="68"/>
      <c r="RKB34" s="112"/>
      <c r="RKC34" s="112"/>
      <c r="RKD34" s="112"/>
      <c r="RLA34" s="5"/>
      <c r="RLB34" s="5"/>
      <c r="RLC34" s="5"/>
      <c r="RLD34" s="5"/>
      <c r="RLE34" s="5"/>
      <c r="RLF34" s="5"/>
      <c r="RLG34" s="5"/>
      <c r="RLH34" s="5"/>
      <c r="RLI34" s="5"/>
      <c r="RLJ34" s="5"/>
      <c r="RLK34" s="5"/>
      <c r="RLL34" s="5"/>
      <c r="RLM34" s="5"/>
      <c r="RLN34" s="5"/>
      <c r="RLO34" s="5"/>
      <c r="RLP34" s="5"/>
      <c r="RLQ34" s="5"/>
      <c r="RLR34" s="5"/>
      <c r="RLS34" s="5"/>
      <c r="RLT34" s="5"/>
      <c r="RLU34" s="5"/>
      <c r="RLV34" s="5"/>
      <c r="RLW34" s="5"/>
      <c r="RLX34" s="5"/>
      <c r="RLY34" s="374"/>
      <c r="RLZ34" s="374"/>
      <c r="RMA34" s="374"/>
      <c r="RMB34" s="374"/>
      <c r="RMC34" s="374"/>
      <c r="RMD34" s="374"/>
      <c r="RME34" s="68"/>
      <c r="RMF34" s="68"/>
      <c r="RMG34" s="68"/>
      <c r="RMH34" s="68"/>
      <c r="RMI34" s="68"/>
      <c r="RMJ34" s="112"/>
      <c r="RMK34" s="112"/>
      <c r="RML34" s="112"/>
      <c r="RNI34" s="5"/>
      <c r="RNJ34" s="5"/>
      <c r="RNK34" s="5"/>
      <c r="RNL34" s="5"/>
      <c r="RNM34" s="5"/>
      <c r="RNN34" s="5"/>
      <c r="RNO34" s="5"/>
      <c r="RNP34" s="5"/>
      <c r="RNQ34" s="5"/>
      <c r="RNR34" s="5"/>
      <c r="RNS34" s="5"/>
      <c r="RNT34" s="5"/>
      <c r="RNU34" s="5"/>
      <c r="RNV34" s="5"/>
      <c r="RNW34" s="5"/>
      <c r="RNX34" s="5"/>
      <c r="RNY34" s="5"/>
      <c r="RNZ34" s="5"/>
      <c r="ROA34" s="5"/>
      <c r="ROB34" s="5"/>
      <c r="ROC34" s="5"/>
      <c r="ROD34" s="5"/>
      <c r="ROE34" s="5"/>
      <c r="ROF34" s="5"/>
      <c r="ROG34" s="374"/>
      <c r="ROH34" s="374"/>
      <c r="ROI34" s="374"/>
      <c r="ROJ34" s="374"/>
      <c r="ROK34" s="374"/>
      <c r="ROL34" s="374"/>
      <c r="ROM34" s="68"/>
      <c r="RON34" s="68"/>
      <c r="ROO34" s="68"/>
      <c r="ROP34" s="68"/>
      <c r="ROQ34" s="68"/>
      <c r="ROR34" s="112"/>
      <c r="ROS34" s="112"/>
      <c r="ROT34" s="112"/>
      <c r="RPQ34" s="5"/>
      <c r="RPR34" s="5"/>
      <c r="RPS34" s="5"/>
      <c r="RPT34" s="5"/>
      <c r="RPU34" s="5"/>
      <c r="RPV34" s="5"/>
      <c r="RPW34" s="5"/>
      <c r="RPX34" s="5"/>
      <c r="RPY34" s="5"/>
      <c r="RPZ34" s="5"/>
      <c r="RQA34" s="5"/>
      <c r="RQB34" s="5"/>
      <c r="RQC34" s="5"/>
      <c r="RQD34" s="5"/>
      <c r="RQE34" s="5"/>
      <c r="RQF34" s="5"/>
      <c r="RQG34" s="5"/>
      <c r="RQH34" s="5"/>
      <c r="RQI34" s="5"/>
      <c r="RQJ34" s="5"/>
      <c r="RQK34" s="5"/>
      <c r="RQL34" s="5"/>
      <c r="RQM34" s="5"/>
      <c r="RQN34" s="5"/>
      <c r="RQO34" s="374"/>
      <c r="RQP34" s="374"/>
      <c r="RQQ34" s="374"/>
      <c r="RQR34" s="374"/>
      <c r="RQS34" s="374"/>
      <c r="RQT34" s="374"/>
      <c r="RQU34" s="68"/>
      <c r="RQV34" s="68"/>
      <c r="RQW34" s="68"/>
      <c r="RQX34" s="68"/>
      <c r="RQY34" s="68"/>
      <c r="RQZ34" s="112"/>
      <c r="RRA34" s="112"/>
      <c r="RRB34" s="112"/>
      <c r="RRY34" s="5"/>
      <c r="RRZ34" s="5"/>
      <c r="RSA34" s="5"/>
      <c r="RSB34" s="5"/>
      <c r="RSC34" s="5"/>
      <c r="RSD34" s="5"/>
      <c r="RSE34" s="5"/>
      <c r="RSF34" s="5"/>
      <c r="RSG34" s="5"/>
      <c r="RSH34" s="5"/>
      <c r="RSI34" s="5"/>
      <c r="RSJ34" s="5"/>
      <c r="RSK34" s="5"/>
      <c r="RSL34" s="5"/>
      <c r="RSM34" s="5"/>
      <c r="RSN34" s="5"/>
      <c r="RSO34" s="5"/>
      <c r="RSP34" s="5"/>
      <c r="RSQ34" s="5"/>
      <c r="RSR34" s="5"/>
      <c r="RSS34" s="5"/>
      <c r="RST34" s="5"/>
      <c r="RSU34" s="5"/>
      <c r="RSV34" s="5"/>
      <c r="RSW34" s="374"/>
      <c r="RSX34" s="374"/>
      <c r="RSY34" s="374"/>
      <c r="RSZ34" s="374"/>
      <c r="RTA34" s="374"/>
      <c r="RTB34" s="374"/>
      <c r="RTC34" s="68"/>
      <c r="RTD34" s="68"/>
      <c r="RTE34" s="68"/>
      <c r="RTF34" s="68"/>
      <c r="RTG34" s="68"/>
      <c r="RTH34" s="112"/>
      <c r="RTI34" s="112"/>
      <c r="RTJ34" s="112"/>
      <c r="RUG34" s="5"/>
      <c r="RUH34" s="5"/>
      <c r="RUI34" s="5"/>
      <c r="RUJ34" s="5"/>
      <c r="RUK34" s="5"/>
      <c r="RUL34" s="5"/>
      <c r="RUM34" s="5"/>
      <c r="RUN34" s="5"/>
      <c r="RUO34" s="5"/>
      <c r="RUP34" s="5"/>
      <c r="RUQ34" s="5"/>
      <c r="RUR34" s="5"/>
      <c r="RUS34" s="5"/>
      <c r="RUT34" s="5"/>
      <c r="RUU34" s="5"/>
      <c r="RUV34" s="5"/>
      <c r="RUW34" s="5"/>
      <c r="RUX34" s="5"/>
      <c r="RUY34" s="5"/>
      <c r="RUZ34" s="5"/>
      <c r="RVA34" s="5"/>
      <c r="RVB34" s="5"/>
      <c r="RVC34" s="5"/>
      <c r="RVD34" s="5"/>
      <c r="RVE34" s="374"/>
      <c r="RVF34" s="374"/>
      <c r="RVG34" s="374"/>
      <c r="RVH34" s="374"/>
      <c r="RVI34" s="374"/>
      <c r="RVJ34" s="374"/>
      <c r="RVK34" s="68"/>
      <c r="RVL34" s="68"/>
      <c r="RVM34" s="68"/>
      <c r="RVN34" s="68"/>
      <c r="RVO34" s="68"/>
      <c r="RVP34" s="112"/>
      <c r="RVQ34" s="112"/>
      <c r="RVR34" s="112"/>
      <c r="RWO34" s="5"/>
      <c r="RWP34" s="5"/>
      <c r="RWQ34" s="5"/>
      <c r="RWR34" s="5"/>
      <c r="RWS34" s="5"/>
      <c r="RWT34" s="5"/>
      <c r="RWU34" s="5"/>
      <c r="RWV34" s="5"/>
      <c r="RWW34" s="5"/>
      <c r="RWX34" s="5"/>
      <c r="RWY34" s="5"/>
      <c r="RWZ34" s="5"/>
      <c r="RXA34" s="5"/>
      <c r="RXB34" s="5"/>
      <c r="RXC34" s="5"/>
      <c r="RXD34" s="5"/>
      <c r="RXE34" s="5"/>
      <c r="RXF34" s="5"/>
      <c r="RXG34" s="5"/>
      <c r="RXH34" s="5"/>
      <c r="RXI34" s="5"/>
      <c r="RXJ34" s="5"/>
      <c r="RXK34" s="5"/>
      <c r="RXL34" s="5"/>
      <c r="RXM34" s="374"/>
      <c r="RXN34" s="374"/>
      <c r="RXO34" s="374"/>
      <c r="RXP34" s="374"/>
      <c r="RXQ34" s="374"/>
      <c r="RXR34" s="374"/>
      <c r="RXS34" s="68"/>
      <c r="RXT34" s="68"/>
      <c r="RXU34" s="68"/>
      <c r="RXV34" s="68"/>
      <c r="RXW34" s="68"/>
      <c r="RXX34" s="112"/>
      <c r="RXY34" s="112"/>
      <c r="RXZ34" s="112"/>
      <c r="RYW34" s="5"/>
      <c r="RYX34" s="5"/>
      <c r="RYY34" s="5"/>
      <c r="RYZ34" s="5"/>
      <c r="RZA34" s="5"/>
      <c r="RZB34" s="5"/>
      <c r="RZC34" s="5"/>
      <c r="RZD34" s="5"/>
      <c r="RZE34" s="5"/>
      <c r="RZF34" s="5"/>
      <c r="RZG34" s="5"/>
      <c r="RZH34" s="5"/>
      <c r="RZI34" s="5"/>
      <c r="RZJ34" s="5"/>
      <c r="RZK34" s="5"/>
      <c r="RZL34" s="5"/>
      <c r="RZM34" s="5"/>
      <c r="RZN34" s="5"/>
      <c r="RZO34" s="5"/>
      <c r="RZP34" s="5"/>
      <c r="RZQ34" s="5"/>
      <c r="RZR34" s="5"/>
      <c r="RZS34" s="5"/>
      <c r="RZT34" s="5"/>
      <c r="RZU34" s="374"/>
      <c r="RZV34" s="374"/>
      <c r="RZW34" s="374"/>
      <c r="RZX34" s="374"/>
      <c r="RZY34" s="374"/>
      <c r="RZZ34" s="374"/>
      <c r="SAA34" s="68"/>
      <c r="SAB34" s="68"/>
      <c r="SAC34" s="68"/>
      <c r="SAD34" s="68"/>
      <c r="SAE34" s="68"/>
      <c r="SAF34" s="112"/>
      <c r="SAG34" s="112"/>
      <c r="SAH34" s="112"/>
      <c r="SBE34" s="5"/>
      <c r="SBF34" s="5"/>
      <c r="SBG34" s="5"/>
      <c r="SBH34" s="5"/>
      <c r="SBI34" s="5"/>
      <c r="SBJ34" s="5"/>
      <c r="SBK34" s="5"/>
      <c r="SBL34" s="5"/>
      <c r="SBM34" s="5"/>
      <c r="SBN34" s="5"/>
      <c r="SBO34" s="5"/>
      <c r="SBP34" s="5"/>
      <c r="SBQ34" s="5"/>
      <c r="SBR34" s="5"/>
      <c r="SBS34" s="5"/>
      <c r="SBT34" s="5"/>
      <c r="SBU34" s="5"/>
      <c r="SBV34" s="5"/>
      <c r="SBW34" s="5"/>
      <c r="SBX34" s="5"/>
      <c r="SBY34" s="5"/>
      <c r="SBZ34" s="5"/>
      <c r="SCA34" s="5"/>
      <c r="SCB34" s="5"/>
      <c r="SCC34" s="374"/>
      <c r="SCD34" s="374"/>
      <c r="SCE34" s="374"/>
      <c r="SCF34" s="374"/>
      <c r="SCG34" s="374"/>
      <c r="SCH34" s="374"/>
      <c r="SCI34" s="68"/>
      <c r="SCJ34" s="68"/>
      <c r="SCK34" s="68"/>
      <c r="SCL34" s="68"/>
      <c r="SCM34" s="68"/>
      <c r="SCN34" s="112"/>
      <c r="SCO34" s="112"/>
      <c r="SCP34" s="112"/>
      <c r="SDM34" s="5"/>
      <c r="SDN34" s="5"/>
      <c r="SDO34" s="5"/>
      <c r="SDP34" s="5"/>
      <c r="SDQ34" s="5"/>
      <c r="SDR34" s="5"/>
      <c r="SDS34" s="5"/>
      <c r="SDT34" s="5"/>
      <c r="SDU34" s="5"/>
      <c r="SDV34" s="5"/>
      <c r="SDW34" s="5"/>
      <c r="SDX34" s="5"/>
      <c r="SDY34" s="5"/>
      <c r="SDZ34" s="5"/>
      <c r="SEA34" s="5"/>
      <c r="SEB34" s="5"/>
      <c r="SEC34" s="5"/>
      <c r="SED34" s="5"/>
      <c r="SEE34" s="5"/>
      <c r="SEF34" s="5"/>
      <c r="SEG34" s="5"/>
      <c r="SEH34" s="5"/>
      <c r="SEI34" s="5"/>
      <c r="SEJ34" s="5"/>
      <c r="SEK34" s="374"/>
      <c r="SEL34" s="374"/>
      <c r="SEM34" s="374"/>
      <c r="SEN34" s="374"/>
      <c r="SEO34" s="374"/>
      <c r="SEP34" s="374"/>
      <c r="SEQ34" s="68"/>
      <c r="SER34" s="68"/>
      <c r="SES34" s="68"/>
      <c r="SET34" s="68"/>
      <c r="SEU34" s="68"/>
      <c r="SEV34" s="112"/>
      <c r="SEW34" s="112"/>
      <c r="SEX34" s="112"/>
      <c r="SFU34" s="5"/>
      <c r="SFV34" s="5"/>
      <c r="SFW34" s="5"/>
      <c r="SFX34" s="5"/>
      <c r="SFY34" s="5"/>
      <c r="SFZ34" s="5"/>
      <c r="SGA34" s="5"/>
      <c r="SGB34" s="5"/>
      <c r="SGC34" s="5"/>
      <c r="SGD34" s="5"/>
      <c r="SGE34" s="5"/>
      <c r="SGF34" s="5"/>
      <c r="SGG34" s="5"/>
      <c r="SGH34" s="5"/>
      <c r="SGI34" s="5"/>
      <c r="SGJ34" s="5"/>
      <c r="SGK34" s="5"/>
      <c r="SGL34" s="5"/>
      <c r="SGM34" s="5"/>
      <c r="SGN34" s="5"/>
      <c r="SGO34" s="5"/>
      <c r="SGP34" s="5"/>
      <c r="SGQ34" s="5"/>
      <c r="SGR34" s="5"/>
      <c r="SGS34" s="374"/>
      <c r="SGT34" s="374"/>
      <c r="SGU34" s="374"/>
      <c r="SGV34" s="374"/>
      <c r="SGW34" s="374"/>
      <c r="SGX34" s="374"/>
      <c r="SGY34" s="68"/>
      <c r="SGZ34" s="68"/>
      <c r="SHA34" s="68"/>
      <c r="SHB34" s="68"/>
      <c r="SHC34" s="68"/>
      <c r="SHD34" s="112"/>
      <c r="SHE34" s="112"/>
      <c r="SHF34" s="112"/>
      <c r="SIC34" s="5"/>
      <c r="SID34" s="5"/>
      <c r="SIE34" s="5"/>
      <c r="SIF34" s="5"/>
      <c r="SIG34" s="5"/>
      <c r="SIH34" s="5"/>
      <c r="SII34" s="5"/>
      <c r="SIJ34" s="5"/>
      <c r="SIK34" s="5"/>
      <c r="SIL34" s="5"/>
      <c r="SIM34" s="5"/>
      <c r="SIN34" s="5"/>
      <c r="SIO34" s="5"/>
      <c r="SIP34" s="5"/>
      <c r="SIQ34" s="5"/>
      <c r="SIR34" s="5"/>
      <c r="SIS34" s="5"/>
      <c r="SIT34" s="5"/>
      <c r="SIU34" s="5"/>
      <c r="SIV34" s="5"/>
      <c r="SIW34" s="5"/>
      <c r="SIX34" s="5"/>
      <c r="SIY34" s="5"/>
      <c r="SIZ34" s="5"/>
      <c r="SJA34" s="374"/>
      <c r="SJB34" s="374"/>
      <c r="SJC34" s="374"/>
      <c r="SJD34" s="374"/>
      <c r="SJE34" s="374"/>
      <c r="SJF34" s="374"/>
      <c r="SJG34" s="68"/>
      <c r="SJH34" s="68"/>
      <c r="SJI34" s="68"/>
      <c r="SJJ34" s="68"/>
      <c r="SJK34" s="68"/>
      <c r="SJL34" s="112"/>
      <c r="SJM34" s="112"/>
      <c r="SJN34" s="112"/>
      <c r="SKK34" s="5"/>
      <c r="SKL34" s="5"/>
      <c r="SKM34" s="5"/>
      <c r="SKN34" s="5"/>
      <c r="SKO34" s="5"/>
      <c r="SKP34" s="5"/>
      <c r="SKQ34" s="5"/>
      <c r="SKR34" s="5"/>
      <c r="SKS34" s="5"/>
      <c r="SKT34" s="5"/>
      <c r="SKU34" s="5"/>
      <c r="SKV34" s="5"/>
      <c r="SKW34" s="5"/>
      <c r="SKX34" s="5"/>
      <c r="SKY34" s="5"/>
      <c r="SKZ34" s="5"/>
      <c r="SLA34" s="5"/>
      <c r="SLB34" s="5"/>
      <c r="SLC34" s="5"/>
      <c r="SLD34" s="5"/>
      <c r="SLE34" s="5"/>
      <c r="SLF34" s="5"/>
      <c r="SLG34" s="5"/>
      <c r="SLH34" s="5"/>
      <c r="SLI34" s="374"/>
      <c r="SLJ34" s="374"/>
      <c r="SLK34" s="374"/>
      <c r="SLL34" s="374"/>
      <c r="SLM34" s="374"/>
      <c r="SLN34" s="374"/>
      <c r="SLO34" s="68"/>
      <c r="SLP34" s="68"/>
      <c r="SLQ34" s="68"/>
      <c r="SLR34" s="68"/>
      <c r="SLS34" s="68"/>
      <c r="SLT34" s="112"/>
      <c r="SLU34" s="112"/>
      <c r="SLV34" s="112"/>
      <c r="SMS34" s="5"/>
      <c r="SMT34" s="5"/>
      <c r="SMU34" s="5"/>
      <c r="SMV34" s="5"/>
      <c r="SMW34" s="5"/>
      <c r="SMX34" s="5"/>
      <c r="SMY34" s="5"/>
      <c r="SMZ34" s="5"/>
      <c r="SNA34" s="5"/>
      <c r="SNB34" s="5"/>
      <c r="SNC34" s="5"/>
      <c r="SND34" s="5"/>
      <c r="SNE34" s="5"/>
      <c r="SNF34" s="5"/>
      <c r="SNG34" s="5"/>
      <c r="SNH34" s="5"/>
      <c r="SNI34" s="5"/>
      <c r="SNJ34" s="5"/>
      <c r="SNK34" s="5"/>
      <c r="SNL34" s="5"/>
      <c r="SNM34" s="5"/>
      <c r="SNN34" s="5"/>
      <c r="SNO34" s="5"/>
      <c r="SNP34" s="5"/>
      <c r="SNQ34" s="374"/>
      <c r="SNR34" s="374"/>
      <c r="SNS34" s="374"/>
      <c r="SNT34" s="374"/>
      <c r="SNU34" s="374"/>
      <c r="SNV34" s="374"/>
      <c r="SNW34" s="68"/>
      <c r="SNX34" s="68"/>
      <c r="SNY34" s="68"/>
      <c r="SNZ34" s="68"/>
      <c r="SOA34" s="68"/>
      <c r="SOB34" s="112"/>
      <c r="SOC34" s="112"/>
      <c r="SOD34" s="112"/>
      <c r="SPA34" s="5"/>
      <c r="SPB34" s="5"/>
      <c r="SPC34" s="5"/>
      <c r="SPD34" s="5"/>
      <c r="SPE34" s="5"/>
      <c r="SPF34" s="5"/>
      <c r="SPG34" s="5"/>
      <c r="SPH34" s="5"/>
      <c r="SPI34" s="5"/>
      <c r="SPJ34" s="5"/>
      <c r="SPK34" s="5"/>
      <c r="SPL34" s="5"/>
      <c r="SPM34" s="5"/>
      <c r="SPN34" s="5"/>
      <c r="SPO34" s="5"/>
      <c r="SPP34" s="5"/>
      <c r="SPQ34" s="5"/>
      <c r="SPR34" s="5"/>
      <c r="SPS34" s="5"/>
      <c r="SPT34" s="5"/>
      <c r="SPU34" s="5"/>
      <c r="SPV34" s="5"/>
      <c r="SPW34" s="5"/>
      <c r="SPX34" s="5"/>
      <c r="SPY34" s="374"/>
      <c r="SPZ34" s="374"/>
      <c r="SQA34" s="374"/>
      <c r="SQB34" s="374"/>
      <c r="SQC34" s="374"/>
      <c r="SQD34" s="374"/>
      <c r="SQE34" s="68"/>
      <c r="SQF34" s="68"/>
      <c r="SQG34" s="68"/>
      <c r="SQH34" s="68"/>
      <c r="SQI34" s="68"/>
      <c r="SQJ34" s="112"/>
      <c r="SQK34" s="112"/>
      <c r="SQL34" s="112"/>
      <c r="SRI34" s="5"/>
      <c r="SRJ34" s="5"/>
      <c r="SRK34" s="5"/>
      <c r="SRL34" s="5"/>
      <c r="SRM34" s="5"/>
      <c r="SRN34" s="5"/>
      <c r="SRO34" s="5"/>
      <c r="SRP34" s="5"/>
      <c r="SRQ34" s="5"/>
      <c r="SRR34" s="5"/>
      <c r="SRS34" s="5"/>
      <c r="SRT34" s="5"/>
      <c r="SRU34" s="5"/>
      <c r="SRV34" s="5"/>
      <c r="SRW34" s="5"/>
      <c r="SRX34" s="5"/>
      <c r="SRY34" s="5"/>
      <c r="SRZ34" s="5"/>
      <c r="SSA34" s="5"/>
      <c r="SSB34" s="5"/>
      <c r="SSC34" s="5"/>
      <c r="SSD34" s="5"/>
      <c r="SSE34" s="5"/>
      <c r="SSF34" s="5"/>
      <c r="SSG34" s="374"/>
      <c r="SSH34" s="374"/>
      <c r="SSI34" s="374"/>
      <c r="SSJ34" s="374"/>
      <c r="SSK34" s="374"/>
      <c r="SSL34" s="374"/>
      <c r="SSM34" s="68"/>
      <c r="SSN34" s="68"/>
      <c r="SSO34" s="68"/>
      <c r="SSP34" s="68"/>
      <c r="SSQ34" s="68"/>
      <c r="SSR34" s="112"/>
      <c r="SSS34" s="112"/>
      <c r="SST34" s="112"/>
      <c r="STQ34" s="5"/>
      <c r="STR34" s="5"/>
      <c r="STS34" s="5"/>
      <c r="STT34" s="5"/>
      <c r="STU34" s="5"/>
      <c r="STV34" s="5"/>
      <c r="STW34" s="5"/>
      <c r="STX34" s="5"/>
      <c r="STY34" s="5"/>
      <c r="STZ34" s="5"/>
      <c r="SUA34" s="5"/>
      <c r="SUB34" s="5"/>
      <c r="SUC34" s="5"/>
      <c r="SUD34" s="5"/>
      <c r="SUE34" s="5"/>
      <c r="SUF34" s="5"/>
      <c r="SUG34" s="5"/>
      <c r="SUH34" s="5"/>
      <c r="SUI34" s="5"/>
      <c r="SUJ34" s="5"/>
      <c r="SUK34" s="5"/>
      <c r="SUL34" s="5"/>
      <c r="SUM34" s="5"/>
      <c r="SUN34" s="5"/>
      <c r="SUO34" s="374"/>
      <c r="SUP34" s="374"/>
      <c r="SUQ34" s="374"/>
      <c r="SUR34" s="374"/>
      <c r="SUS34" s="374"/>
      <c r="SUT34" s="374"/>
      <c r="SUU34" s="68"/>
      <c r="SUV34" s="68"/>
      <c r="SUW34" s="68"/>
      <c r="SUX34" s="68"/>
      <c r="SUY34" s="68"/>
      <c r="SUZ34" s="112"/>
      <c r="SVA34" s="112"/>
      <c r="SVB34" s="112"/>
      <c r="SVY34" s="5"/>
      <c r="SVZ34" s="5"/>
      <c r="SWA34" s="5"/>
      <c r="SWB34" s="5"/>
      <c r="SWC34" s="5"/>
      <c r="SWD34" s="5"/>
      <c r="SWE34" s="5"/>
      <c r="SWF34" s="5"/>
      <c r="SWG34" s="5"/>
      <c r="SWH34" s="5"/>
      <c r="SWI34" s="5"/>
      <c r="SWJ34" s="5"/>
      <c r="SWK34" s="5"/>
      <c r="SWL34" s="5"/>
      <c r="SWM34" s="5"/>
      <c r="SWN34" s="5"/>
      <c r="SWO34" s="5"/>
      <c r="SWP34" s="5"/>
      <c r="SWQ34" s="5"/>
      <c r="SWR34" s="5"/>
      <c r="SWS34" s="5"/>
      <c r="SWT34" s="5"/>
      <c r="SWU34" s="5"/>
      <c r="SWV34" s="5"/>
      <c r="SWW34" s="374"/>
      <c r="SWX34" s="374"/>
      <c r="SWY34" s="374"/>
      <c r="SWZ34" s="374"/>
      <c r="SXA34" s="374"/>
      <c r="SXB34" s="374"/>
      <c r="SXC34" s="68"/>
      <c r="SXD34" s="68"/>
      <c r="SXE34" s="68"/>
      <c r="SXF34" s="68"/>
      <c r="SXG34" s="68"/>
      <c r="SXH34" s="112"/>
      <c r="SXI34" s="112"/>
      <c r="SXJ34" s="112"/>
      <c r="SYG34" s="5"/>
      <c r="SYH34" s="5"/>
      <c r="SYI34" s="5"/>
      <c r="SYJ34" s="5"/>
      <c r="SYK34" s="5"/>
      <c r="SYL34" s="5"/>
      <c r="SYM34" s="5"/>
      <c r="SYN34" s="5"/>
      <c r="SYO34" s="5"/>
      <c r="SYP34" s="5"/>
      <c r="SYQ34" s="5"/>
      <c r="SYR34" s="5"/>
      <c r="SYS34" s="5"/>
      <c r="SYT34" s="5"/>
      <c r="SYU34" s="5"/>
      <c r="SYV34" s="5"/>
      <c r="SYW34" s="5"/>
      <c r="SYX34" s="5"/>
      <c r="SYY34" s="5"/>
      <c r="SYZ34" s="5"/>
      <c r="SZA34" s="5"/>
      <c r="SZB34" s="5"/>
      <c r="SZC34" s="5"/>
      <c r="SZD34" s="5"/>
      <c r="SZE34" s="374"/>
      <c r="SZF34" s="374"/>
      <c r="SZG34" s="374"/>
      <c r="SZH34" s="374"/>
      <c r="SZI34" s="374"/>
      <c r="SZJ34" s="374"/>
      <c r="SZK34" s="68"/>
      <c r="SZL34" s="68"/>
      <c r="SZM34" s="68"/>
      <c r="SZN34" s="68"/>
      <c r="SZO34" s="68"/>
      <c r="SZP34" s="112"/>
      <c r="SZQ34" s="112"/>
      <c r="SZR34" s="112"/>
      <c r="TAO34" s="5"/>
      <c r="TAP34" s="5"/>
      <c r="TAQ34" s="5"/>
      <c r="TAR34" s="5"/>
      <c r="TAS34" s="5"/>
      <c r="TAT34" s="5"/>
      <c r="TAU34" s="5"/>
      <c r="TAV34" s="5"/>
      <c r="TAW34" s="5"/>
      <c r="TAX34" s="5"/>
      <c r="TAY34" s="5"/>
      <c r="TAZ34" s="5"/>
      <c r="TBA34" s="5"/>
      <c r="TBB34" s="5"/>
      <c r="TBC34" s="5"/>
      <c r="TBD34" s="5"/>
      <c r="TBE34" s="5"/>
      <c r="TBF34" s="5"/>
      <c r="TBG34" s="5"/>
      <c r="TBH34" s="5"/>
      <c r="TBI34" s="5"/>
      <c r="TBJ34" s="5"/>
      <c r="TBK34" s="5"/>
      <c r="TBL34" s="5"/>
      <c r="TBM34" s="374"/>
      <c r="TBN34" s="374"/>
      <c r="TBO34" s="374"/>
      <c r="TBP34" s="374"/>
      <c r="TBQ34" s="374"/>
      <c r="TBR34" s="374"/>
      <c r="TBS34" s="68"/>
      <c r="TBT34" s="68"/>
      <c r="TBU34" s="68"/>
      <c r="TBV34" s="68"/>
      <c r="TBW34" s="68"/>
      <c r="TBX34" s="112"/>
      <c r="TBY34" s="112"/>
      <c r="TBZ34" s="112"/>
      <c r="TCW34" s="5"/>
      <c r="TCX34" s="5"/>
      <c r="TCY34" s="5"/>
      <c r="TCZ34" s="5"/>
      <c r="TDA34" s="5"/>
      <c r="TDB34" s="5"/>
      <c r="TDC34" s="5"/>
      <c r="TDD34" s="5"/>
      <c r="TDE34" s="5"/>
      <c r="TDF34" s="5"/>
      <c r="TDG34" s="5"/>
      <c r="TDH34" s="5"/>
      <c r="TDI34" s="5"/>
      <c r="TDJ34" s="5"/>
      <c r="TDK34" s="5"/>
      <c r="TDL34" s="5"/>
      <c r="TDM34" s="5"/>
      <c r="TDN34" s="5"/>
      <c r="TDO34" s="5"/>
      <c r="TDP34" s="5"/>
      <c r="TDQ34" s="5"/>
      <c r="TDR34" s="5"/>
      <c r="TDS34" s="5"/>
      <c r="TDT34" s="5"/>
      <c r="TDU34" s="374"/>
      <c r="TDV34" s="374"/>
      <c r="TDW34" s="374"/>
      <c r="TDX34" s="374"/>
      <c r="TDY34" s="374"/>
      <c r="TDZ34" s="374"/>
      <c r="TEA34" s="68"/>
      <c r="TEB34" s="68"/>
      <c r="TEC34" s="68"/>
      <c r="TED34" s="68"/>
      <c r="TEE34" s="68"/>
      <c r="TEF34" s="112"/>
      <c r="TEG34" s="112"/>
      <c r="TEH34" s="112"/>
      <c r="TFE34" s="5"/>
      <c r="TFF34" s="5"/>
      <c r="TFG34" s="5"/>
      <c r="TFH34" s="5"/>
      <c r="TFI34" s="5"/>
      <c r="TFJ34" s="5"/>
      <c r="TFK34" s="5"/>
      <c r="TFL34" s="5"/>
      <c r="TFM34" s="5"/>
      <c r="TFN34" s="5"/>
      <c r="TFO34" s="5"/>
      <c r="TFP34" s="5"/>
      <c r="TFQ34" s="5"/>
      <c r="TFR34" s="5"/>
      <c r="TFS34" s="5"/>
      <c r="TFT34" s="5"/>
      <c r="TFU34" s="5"/>
      <c r="TFV34" s="5"/>
      <c r="TFW34" s="5"/>
      <c r="TFX34" s="5"/>
      <c r="TFY34" s="5"/>
      <c r="TFZ34" s="5"/>
      <c r="TGA34" s="5"/>
      <c r="TGB34" s="5"/>
      <c r="TGC34" s="374"/>
      <c r="TGD34" s="374"/>
      <c r="TGE34" s="374"/>
      <c r="TGF34" s="374"/>
      <c r="TGG34" s="374"/>
      <c r="TGH34" s="374"/>
      <c r="TGI34" s="68"/>
      <c r="TGJ34" s="68"/>
      <c r="TGK34" s="68"/>
      <c r="TGL34" s="68"/>
      <c r="TGM34" s="68"/>
      <c r="TGN34" s="112"/>
      <c r="TGO34" s="112"/>
      <c r="TGP34" s="112"/>
      <c r="THM34" s="5"/>
      <c r="THN34" s="5"/>
      <c r="THO34" s="5"/>
      <c r="THP34" s="5"/>
      <c r="THQ34" s="5"/>
      <c r="THR34" s="5"/>
      <c r="THS34" s="5"/>
      <c r="THT34" s="5"/>
      <c r="THU34" s="5"/>
      <c r="THV34" s="5"/>
      <c r="THW34" s="5"/>
      <c r="THX34" s="5"/>
      <c r="THY34" s="5"/>
      <c r="THZ34" s="5"/>
      <c r="TIA34" s="5"/>
      <c r="TIB34" s="5"/>
      <c r="TIC34" s="5"/>
      <c r="TID34" s="5"/>
      <c r="TIE34" s="5"/>
      <c r="TIF34" s="5"/>
      <c r="TIG34" s="5"/>
      <c r="TIH34" s="5"/>
      <c r="TII34" s="5"/>
      <c r="TIJ34" s="5"/>
      <c r="TIK34" s="374"/>
      <c r="TIL34" s="374"/>
      <c r="TIM34" s="374"/>
      <c r="TIN34" s="374"/>
      <c r="TIO34" s="374"/>
      <c r="TIP34" s="374"/>
      <c r="TIQ34" s="68"/>
      <c r="TIR34" s="68"/>
      <c r="TIS34" s="68"/>
      <c r="TIT34" s="68"/>
      <c r="TIU34" s="68"/>
      <c r="TIV34" s="112"/>
      <c r="TIW34" s="112"/>
      <c r="TIX34" s="112"/>
      <c r="TJU34" s="5"/>
      <c r="TJV34" s="5"/>
      <c r="TJW34" s="5"/>
      <c r="TJX34" s="5"/>
      <c r="TJY34" s="5"/>
      <c r="TJZ34" s="5"/>
      <c r="TKA34" s="5"/>
      <c r="TKB34" s="5"/>
      <c r="TKC34" s="5"/>
      <c r="TKD34" s="5"/>
      <c r="TKE34" s="5"/>
      <c r="TKF34" s="5"/>
      <c r="TKG34" s="5"/>
      <c r="TKH34" s="5"/>
      <c r="TKI34" s="5"/>
      <c r="TKJ34" s="5"/>
      <c r="TKK34" s="5"/>
      <c r="TKL34" s="5"/>
      <c r="TKM34" s="5"/>
      <c r="TKN34" s="5"/>
      <c r="TKO34" s="5"/>
      <c r="TKP34" s="5"/>
      <c r="TKQ34" s="5"/>
      <c r="TKR34" s="5"/>
      <c r="TKS34" s="374"/>
      <c r="TKT34" s="374"/>
      <c r="TKU34" s="374"/>
      <c r="TKV34" s="374"/>
      <c r="TKW34" s="374"/>
      <c r="TKX34" s="374"/>
      <c r="TKY34" s="68"/>
      <c r="TKZ34" s="68"/>
      <c r="TLA34" s="68"/>
      <c r="TLB34" s="68"/>
      <c r="TLC34" s="68"/>
      <c r="TLD34" s="112"/>
      <c r="TLE34" s="112"/>
      <c r="TLF34" s="112"/>
      <c r="TMC34" s="5"/>
      <c r="TMD34" s="5"/>
      <c r="TME34" s="5"/>
      <c r="TMF34" s="5"/>
      <c r="TMG34" s="5"/>
      <c r="TMH34" s="5"/>
      <c r="TMI34" s="5"/>
      <c r="TMJ34" s="5"/>
      <c r="TMK34" s="5"/>
      <c r="TML34" s="5"/>
      <c r="TMM34" s="5"/>
      <c r="TMN34" s="5"/>
      <c r="TMO34" s="5"/>
      <c r="TMP34" s="5"/>
      <c r="TMQ34" s="5"/>
      <c r="TMR34" s="5"/>
      <c r="TMS34" s="5"/>
      <c r="TMT34" s="5"/>
      <c r="TMU34" s="5"/>
      <c r="TMV34" s="5"/>
      <c r="TMW34" s="5"/>
      <c r="TMX34" s="5"/>
      <c r="TMY34" s="5"/>
      <c r="TMZ34" s="5"/>
      <c r="TNA34" s="374"/>
      <c r="TNB34" s="374"/>
      <c r="TNC34" s="374"/>
      <c r="TND34" s="374"/>
      <c r="TNE34" s="374"/>
      <c r="TNF34" s="374"/>
      <c r="TNG34" s="68"/>
      <c r="TNH34" s="68"/>
      <c r="TNI34" s="68"/>
      <c r="TNJ34" s="68"/>
      <c r="TNK34" s="68"/>
      <c r="TNL34" s="112"/>
      <c r="TNM34" s="112"/>
      <c r="TNN34" s="112"/>
      <c r="TOK34" s="5"/>
      <c r="TOL34" s="5"/>
      <c r="TOM34" s="5"/>
      <c r="TON34" s="5"/>
      <c r="TOO34" s="5"/>
      <c r="TOP34" s="5"/>
      <c r="TOQ34" s="5"/>
      <c r="TOR34" s="5"/>
      <c r="TOS34" s="5"/>
      <c r="TOT34" s="5"/>
      <c r="TOU34" s="5"/>
      <c r="TOV34" s="5"/>
      <c r="TOW34" s="5"/>
      <c r="TOX34" s="5"/>
      <c r="TOY34" s="5"/>
      <c r="TOZ34" s="5"/>
      <c r="TPA34" s="5"/>
      <c r="TPB34" s="5"/>
      <c r="TPC34" s="5"/>
      <c r="TPD34" s="5"/>
      <c r="TPE34" s="5"/>
      <c r="TPF34" s="5"/>
      <c r="TPG34" s="5"/>
      <c r="TPH34" s="5"/>
      <c r="TPI34" s="374"/>
      <c r="TPJ34" s="374"/>
      <c r="TPK34" s="374"/>
      <c r="TPL34" s="374"/>
      <c r="TPM34" s="374"/>
      <c r="TPN34" s="374"/>
      <c r="TPO34" s="68"/>
      <c r="TPP34" s="68"/>
      <c r="TPQ34" s="68"/>
      <c r="TPR34" s="68"/>
      <c r="TPS34" s="68"/>
      <c r="TPT34" s="112"/>
      <c r="TPU34" s="112"/>
      <c r="TPV34" s="112"/>
      <c r="TQS34" s="5"/>
      <c r="TQT34" s="5"/>
      <c r="TQU34" s="5"/>
      <c r="TQV34" s="5"/>
      <c r="TQW34" s="5"/>
      <c r="TQX34" s="5"/>
      <c r="TQY34" s="5"/>
      <c r="TQZ34" s="5"/>
      <c r="TRA34" s="5"/>
      <c r="TRB34" s="5"/>
      <c r="TRC34" s="5"/>
      <c r="TRD34" s="5"/>
      <c r="TRE34" s="5"/>
      <c r="TRF34" s="5"/>
      <c r="TRG34" s="5"/>
      <c r="TRH34" s="5"/>
      <c r="TRI34" s="5"/>
      <c r="TRJ34" s="5"/>
      <c r="TRK34" s="5"/>
      <c r="TRL34" s="5"/>
      <c r="TRM34" s="5"/>
      <c r="TRN34" s="5"/>
      <c r="TRO34" s="5"/>
      <c r="TRP34" s="5"/>
      <c r="TRQ34" s="374"/>
      <c r="TRR34" s="374"/>
      <c r="TRS34" s="374"/>
      <c r="TRT34" s="374"/>
      <c r="TRU34" s="374"/>
      <c r="TRV34" s="374"/>
      <c r="TRW34" s="68"/>
      <c r="TRX34" s="68"/>
      <c r="TRY34" s="68"/>
      <c r="TRZ34" s="68"/>
      <c r="TSA34" s="68"/>
      <c r="TSB34" s="112"/>
      <c r="TSC34" s="112"/>
      <c r="TSD34" s="112"/>
      <c r="TTA34" s="5"/>
      <c r="TTB34" s="5"/>
      <c r="TTC34" s="5"/>
      <c r="TTD34" s="5"/>
      <c r="TTE34" s="5"/>
      <c r="TTF34" s="5"/>
      <c r="TTG34" s="5"/>
      <c r="TTH34" s="5"/>
      <c r="TTI34" s="5"/>
      <c r="TTJ34" s="5"/>
      <c r="TTK34" s="5"/>
      <c r="TTL34" s="5"/>
      <c r="TTM34" s="5"/>
      <c r="TTN34" s="5"/>
      <c r="TTO34" s="5"/>
      <c r="TTP34" s="5"/>
      <c r="TTQ34" s="5"/>
      <c r="TTR34" s="5"/>
      <c r="TTS34" s="5"/>
      <c r="TTT34" s="5"/>
      <c r="TTU34" s="5"/>
      <c r="TTV34" s="5"/>
      <c r="TTW34" s="5"/>
      <c r="TTX34" s="5"/>
      <c r="TTY34" s="374"/>
      <c r="TTZ34" s="374"/>
      <c r="TUA34" s="374"/>
      <c r="TUB34" s="374"/>
      <c r="TUC34" s="374"/>
      <c r="TUD34" s="374"/>
      <c r="TUE34" s="68"/>
      <c r="TUF34" s="68"/>
      <c r="TUG34" s="68"/>
      <c r="TUH34" s="68"/>
      <c r="TUI34" s="68"/>
      <c r="TUJ34" s="112"/>
      <c r="TUK34" s="112"/>
      <c r="TUL34" s="112"/>
      <c r="TVI34" s="5"/>
      <c r="TVJ34" s="5"/>
      <c r="TVK34" s="5"/>
      <c r="TVL34" s="5"/>
      <c r="TVM34" s="5"/>
      <c r="TVN34" s="5"/>
      <c r="TVO34" s="5"/>
      <c r="TVP34" s="5"/>
      <c r="TVQ34" s="5"/>
      <c r="TVR34" s="5"/>
      <c r="TVS34" s="5"/>
      <c r="TVT34" s="5"/>
      <c r="TVU34" s="5"/>
      <c r="TVV34" s="5"/>
      <c r="TVW34" s="5"/>
      <c r="TVX34" s="5"/>
      <c r="TVY34" s="5"/>
      <c r="TVZ34" s="5"/>
      <c r="TWA34" s="5"/>
      <c r="TWB34" s="5"/>
      <c r="TWC34" s="5"/>
      <c r="TWD34" s="5"/>
      <c r="TWE34" s="5"/>
      <c r="TWF34" s="5"/>
      <c r="TWG34" s="374"/>
      <c r="TWH34" s="374"/>
      <c r="TWI34" s="374"/>
      <c r="TWJ34" s="374"/>
      <c r="TWK34" s="374"/>
      <c r="TWL34" s="374"/>
      <c r="TWM34" s="68"/>
      <c r="TWN34" s="68"/>
      <c r="TWO34" s="68"/>
      <c r="TWP34" s="68"/>
      <c r="TWQ34" s="68"/>
      <c r="TWR34" s="112"/>
      <c r="TWS34" s="112"/>
      <c r="TWT34" s="112"/>
      <c r="TXQ34" s="5"/>
      <c r="TXR34" s="5"/>
      <c r="TXS34" s="5"/>
      <c r="TXT34" s="5"/>
      <c r="TXU34" s="5"/>
      <c r="TXV34" s="5"/>
      <c r="TXW34" s="5"/>
      <c r="TXX34" s="5"/>
      <c r="TXY34" s="5"/>
      <c r="TXZ34" s="5"/>
      <c r="TYA34" s="5"/>
      <c r="TYB34" s="5"/>
      <c r="TYC34" s="5"/>
      <c r="TYD34" s="5"/>
      <c r="TYE34" s="5"/>
      <c r="TYF34" s="5"/>
      <c r="TYG34" s="5"/>
      <c r="TYH34" s="5"/>
      <c r="TYI34" s="5"/>
      <c r="TYJ34" s="5"/>
      <c r="TYK34" s="5"/>
      <c r="TYL34" s="5"/>
      <c r="TYM34" s="5"/>
      <c r="TYN34" s="5"/>
      <c r="TYO34" s="374"/>
      <c r="TYP34" s="374"/>
      <c r="TYQ34" s="374"/>
      <c r="TYR34" s="374"/>
      <c r="TYS34" s="374"/>
      <c r="TYT34" s="374"/>
      <c r="TYU34" s="68"/>
      <c r="TYV34" s="68"/>
      <c r="TYW34" s="68"/>
      <c r="TYX34" s="68"/>
      <c r="TYY34" s="68"/>
      <c r="TYZ34" s="112"/>
      <c r="TZA34" s="112"/>
      <c r="TZB34" s="112"/>
      <c r="TZY34" s="5"/>
      <c r="TZZ34" s="5"/>
      <c r="UAA34" s="5"/>
      <c r="UAB34" s="5"/>
      <c r="UAC34" s="5"/>
      <c r="UAD34" s="5"/>
      <c r="UAE34" s="5"/>
      <c r="UAF34" s="5"/>
      <c r="UAG34" s="5"/>
      <c r="UAH34" s="5"/>
      <c r="UAI34" s="5"/>
      <c r="UAJ34" s="5"/>
      <c r="UAK34" s="5"/>
      <c r="UAL34" s="5"/>
      <c r="UAM34" s="5"/>
      <c r="UAN34" s="5"/>
      <c r="UAO34" s="5"/>
      <c r="UAP34" s="5"/>
      <c r="UAQ34" s="5"/>
      <c r="UAR34" s="5"/>
      <c r="UAS34" s="5"/>
      <c r="UAT34" s="5"/>
      <c r="UAU34" s="5"/>
      <c r="UAV34" s="5"/>
      <c r="UAW34" s="374"/>
      <c r="UAX34" s="374"/>
      <c r="UAY34" s="374"/>
      <c r="UAZ34" s="374"/>
      <c r="UBA34" s="374"/>
      <c r="UBB34" s="374"/>
      <c r="UBC34" s="68"/>
      <c r="UBD34" s="68"/>
      <c r="UBE34" s="68"/>
      <c r="UBF34" s="68"/>
      <c r="UBG34" s="68"/>
      <c r="UBH34" s="112"/>
      <c r="UBI34" s="112"/>
      <c r="UBJ34" s="112"/>
      <c r="UCG34" s="5"/>
      <c r="UCH34" s="5"/>
      <c r="UCI34" s="5"/>
      <c r="UCJ34" s="5"/>
      <c r="UCK34" s="5"/>
      <c r="UCL34" s="5"/>
      <c r="UCM34" s="5"/>
      <c r="UCN34" s="5"/>
      <c r="UCO34" s="5"/>
      <c r="UCP34" s="5"/>
      <c r="UCQ34" s="5"/>
      <c r="UCR34" s="5"/>
      <c r="UCS34" s="5"/>
      <c r="UCT34" s="5"/>
      <c r="UCU34" s="5"/>
      <c r="UCV34" s="5"/>
      <c r="UCW34" s="5"/>
      <c r="UCX34" s="5"/>
      <c r="UCY34" s="5"/>
      <c r="UCZ34" s="5"/>
      <c r="UDA34" s="5"/>
      <c r="UDB34" s="5"/>
      <c r="UDC34" s="5"/>
      <c r="UDD34" s="5"/>
      <c r="UDE34" s="374"/>
      <c r="UDF34" s="374"/>
      <c r="UDG34" s="374"/>
      <c r="UDH34" s="374"/>
      <c r="UDI34" s="374"/>
      <c r="UDJ34" s="374"/>
      <c r="UDK34" s="68"/>
      <c r="UDL34" s="68"/>
      <c r="UDM34" s="68"/>
      <c r="UDN34" s="68"/>
      <c r="UDO34" s="68"/>
      <c r="UDP34" s="112"/>
      <c r="UDQ34" s="112"/>
      <c r="UDR34" s="112"/>
      <c r="UEO34" s="5"/>
      <c r="UEP34" s="5"/>
      <c r="UEQ34" s="5"/>
      <c r="UER34" s="5"/>
      <c r="UES34" s="5"/>
      <c r="UET34" s="5"/>
      <c r="UEU34" s="5"/>
      <c r="UEV34" s="5"/>
      <c r="UEW34" s="5"/>
      <c r="UEX34" s="5"/>
      <c r="UEY34" s="5"/>
      <c r="UEZ34" s="5"/>
      <c r="UFA34" s="5"/>
      <c r="UFB34" s="5"/>
      <c r="UFC34" s="5"/>
      <c r="UFD34" s="5"/>
      <c r="UFE34" s="5"/>
      <c r="UFF34" s="5"/>
      <c r="UFG34" s="5"/>
      <c r="UFH34" s="5"/>
      <c r="UFI34" s="5"/>
      <c r="UFJ34" s="5"/>
      <c r="UFK34" s="5"/>
      <c r="UFL34" s="5"/>
      <c r="UFM34" s="374"/>
      <c r="UFN34" s="374"/>
      <c r="UFO34" s="374"/>
      <c r="UFP34" s="374"/>
      <c r="UFQ34" s="374"/>
      <c r="UFR34" s="374"/>
      <c r="UFS34" s="68"/>
      <c r="UFT34" s="68"/>
      <c r="UFU34" s="68"/>
      <c r="UFV34" s="68"/>
      <c r="UFW34" s="68"/>
      <c r="UFX34" s="112"/>
      <c r="UFY34" s="112"/>
      <c r="UFZ34" s="112"/>
      <c r="UGW34" s="5"/>
      <c r="UGX34" s="5"/>
      <c r="UGY34" s="5"/>
      <c r="UGZ34" s="5"/>
      <c r="UHA34" s="5"/>
      <c r="UHB34" s="5"/>
      <c r="UHC34" s="5"/>
      <c r="UHD34" s="5"/>
      <c r="UHE34" s="5"/>
      <c r="UHF34" s="5"/>
      <c r="UHG34" s="5"/>
      <c r="UHH34" s="5"/>
      <c r="UHI34" s="5"/>
      <c r="UHJ34" s="5"/>
      <c r="UHK34" s="5"/>
      <c r="UHL34" s="5"/>
      <c r="UHM34" s="5"/>
      <c r="UHN34" s="5"/>
      <c r="UHO34" s="5"/>
      <c r="UHP34" s="5"/>
      <c r="UHQ34" s="5"/>
      <c r="UHR34" s="5"/>
      <c r="UHS34" s="5"/>
      <c r="UHT34" s="5"/>
      <c r="UHU34" s="374"/>
      <c r="UHV34" s="374"/>
      <c r="UHW34" s="374"/>
      <c r="UHX34" s="374"/>
      <c r="UHY34" s="374"/>
      <c r="UHZ34" s="374"/>
      <c r="UIA34" s="68"/>
      <c r="UIB34" s="68"/>
      <c r="UIC34" s="68"/>
      <c r="UID34" s="68"/>
      <c r="UIE34" s="68"/>
      <c r="UIF34" s="112"/>
      <c r="UIG34" s="112"/>
      <c r="UIH34" s="112"/>
      <c r="UJE34" s="5"/>
      <c r="UJF34" s="5"/>
      <c r="UJG34" s="5"/>
      <c r="UJH34" s="5"/>
      <c r="UJI34" s="5"/>
      <c r="UJJ34" s="5"/>
      <c r="UJK34" s="5"/>
      <c r="UJL34" s="5"/>
      <c r="UJM34" s="5"/>
      <c r="UJN34" s="5"/>
      <c r="UJO34" s="5"/>
      <c r="UJP34" s="5"/>
      <c r="UJQ34" s="5"/>
      <c r="UJR34" s="5"/>
      <c r="UJS34" s="5"/>
      <c r="UJT34" s="5"/>
      <c r="UJU34" s="5"/>
      <c r="UJV34" s="5"/>
      <c r="UJW34" s="5"/>
      <c r="UJX34" s="5"/>
      <c r="UJY34" s="5"/>
      <c r="UJZ34" s="5"/>
      <c r="UKA34" s="5"/>
      <c r="UKB34" s="5"/>
      <c r="UKC34" s="374"/>
      <c r="UKD34" s="374"/>
      <c r="UKE34" s="374"/>
      <c r="UKF34" s="374"/>
      <c r="UKG34" s="374"/>
      <c r="UKH34" s="374"/>
      <c r="UKI34" s="68"/>
      <c r="UKJ34" s="68"/>
      <c r="UKK34" s="68"/>
      <c r="UKL34" s="68"/>
      <c r="UKM34" s="68"/>
      <c r="UKN34" s="112"/>
      <c r="UKO34" s="112"/>
      <c r="UKP34" s="112"/>
      <c r="ULM34" s="5"/>
      <c r="ULN34" s="5"/>
      <c r="ULO34" s="5"/>
      <c r="ULP34" s="5"/>
      <c r="ULQ34" s="5"/>
      <c r="ULR34" s="5"/>
      <c r="ULS34" s="5"/>
      <c r="ULT34" s="5"/>
      <c r="ULU34" s="5"/>
      <c r="ULV34" s="5"/>
      <c r="ULW34" s="5"/>
      <c r="ULX34" s="5"/>
      <c r="ULY34" s="5"/>
      <c r="ULZ34" s="5"/>
      <c r="UMA34" s="5"/>
      <c r="UMB34" s="5"/>
      <c r="UMC34" s="5"/>
      <c r="UMD34" s="5"/>
      <c r="UME34" s="5"/>
      <c r="UMF34" s="5"/>
      <c r="UMG34" s="5"/>
      <c r="UMH34" s="5"/>
      <c r="UMI34" s="5"/>
      <c r="UMJ34" s="5"/>
      <c r="UMK34" s="374"/>
      <c r="UML34" s="374"/>
      <c r="UMM34" s="374"/>
      <c r="UMN34" s="374"/>
      <c r="UMO34" s="374"/>
      <c r="UMP34" s="374"/>
      <c r="UMQ34" s="68"/>
      <c r="UMR34" s="68"/>
      <c r="UMS34" s="68"/>
      <c r="UMT34" s="68"/>
      <c r="UMU34" s="68"/>
      <c r="UMV34" s="112"/>
      <c r="UMW34" s="112"/>
      <c r="UMX34" s="112"/>
      <c r="UNU34" s="5"/>
      <c r="UNV34" s="5"/>
      <c r="UNW34" s="5"/>
      <c r="UNX34" s="5"/>
      <c r="UNY34" s="5"/>
      <c r="UNZ34" s="5"/>
      <c r="UOA34" s="5"/>
      <c r="UOB34" s="5"/>
      <c r="UOC34" s="5"/>
      <c r="UOD34" s="5"/>
      <c r="UOE34" s="5"/>
      <c r="UOF34" s="5"/>
      <c r="UOG34" s="5"/>
      <c r="UOH34" s="5"/>
      <c r="UOI34" s="5"/>
      <c r="UOJ34" s="5"/>
      <c r="UOK34" s="5"/>
      <c r="UOL34" s="5"/>
      <c r="UOM34" s="5"/>
      <c r="UON34" s="5"/>
      <c r="UOO34" s="5"/>
      <c r="UOP34" s="5"/>
      <c r="UOQ34" s="5"/>
      <c r="UOR34" s="5"/>
      <c r="UOS34" s="374"/>
      <c r="UOT34" s="374"/>
      <c r="UOU34" s="374"/>
      <c r="UOV34" s="374"/>
      <c r="UOW34" s="374"/>
      <c r="UOX34" s="374"/>
      <c r="UOY34" s="68"/>
      <c r="UOZ34" s="68"/>
      <c r="UPA34" s="68"/>
      <c r="UPB34" s="68"/>
      <c r="UPC34" s="68"/>
      <c r="UPD34" s="112"/>
      <c r="UPE34" s="112"/>
      <c r="UPF34" s="112"/>
      <c r="UQC34" s="5"/>
      <c r="UQD34" s="5"/>
      <c r="UQE34" s="5"/>
      <c r="UQF34" s="5"/>
      <c r="UQG34" s="5"/>
      <c r="UQH34" s="5"/>
      <c r="UQI34" s="5"/>
      <c r="UQJ34" s="5"/>
      <c r="UQK34" s="5"/>
      <c r="UQL34" s="5"/>
      <c r="UQM34" s="5"/>
      <c r="UQN34" s="5"/>
      <c r="UQO34" s="5"/>
      <c r="UQP34" s="5"/>
      <c r="UQQ34" s="5"/>
      <c r="UQR34" s="5"/>
      <c r="UQS34" s="5"/>
      <c r="UQT34" s="5"/>
      <c r="UQU34" s="5"/>
      <c r="UQV34" s="5"/>
      <c r="UQW34" s="5"/>
      <c r="UQX34" s="5"/>
      <c r="UQY34" s="5"/>
      <c r="UQZ34" s="5"/>
      <c r="URA34" s="374"/>
      <c r="URB34" s="374"/>
      <c r="URC34" s="374"/>
      <c r="URD34" s="374"/>
      <c r="URE34" s="374"/>
      <c r="URF34" s="374"/>
      <c r="URG34" s="68"/>
      <c r="URH34" s="68"/>
      <c r="URI34" s="68"/>
      <c r="URJ34" s="68"/>
      <c r="URK34" s="68"/>
      <c r="URL34" s="112"/>
      <c r="URM34" s="112"/>
      <c r="URN34" s="112"/>
      <c r="USK34" s="5"/>
      <c r="USL34" s="5"/>
      <c r="USM34" s="5"/>
      <c r="USN34" s="5"/>
      <c r="USO34" s="5"/>
      <c r="USP34" s="5"/>
      <c r="USQ34" s="5"/>
      <c r="USR34" s="5"/>
      <c r="USS34" s="5"/>
      <c r="UST34" s="5"/>
      <c r="USU34" s="5"/>
      <c r="USV34" s="5"/>
      <c r="USW34" s="5"/>
      <c r="USX34" s="5"/>
      <c r="USY34" s="5"/>
      <c r="USZ34" s="5"/>
      <c r="UTA34" s="5"/>
      <c r="UTB34" s="5"/>
      <c r="UTC34" s="5"/>
      <c r="UTD34" s="5"/>
      <c r="UTE34" s="5"/>
      <c r="UTF34" s="5"/>
      <c r="UTG34" s="5"/>
      <c r="UTH34" s="5"/>
      <c r="UTI34" s="374"/>
      <c r="UTJ34" s="374"/>
      <c r="UTK34" s="374"/>
      <c r="UTL34" s="374"/>
      <c r="UTM34" s="374"/>
      <c r="UTN34" s="374"/>
      <c r="UTO34" s="68"/>
      <c r="UTP34" s="68"/>
      <c r="UTQ34" s="68"/>
      <c r="UTR34" s="68"/>
      <c r="UTS34" s="68"/>
      <c r="UTT34" s="112"/>
      <c r="UTU34" s="112"/>
      <c r="UTV34" s="112"/>
      <c r="UUS34" s="5"/>
      <c r="UUT34" s="5"/>
      <c r="UUU34" s="5"/>
      <c r="UUV34" s="5"/>
      <c r="UUW34" s="5"/>
      <c r="UUX34" s="5"/>
      <c r="UUY34" s="5"/>
      <c r="UUZ34" s="5"/>
      <c r="UVA34" s="5"/>
      <c r="UVB34" s="5"/>
      <c r="UVC34" s="5"/>
      <c r="UVD34" s="5"/>
      <c r="UVE34" s="5"/>
      <c r="UVF34" s="5"/>
      <c r="UVG34" s="5"/>
      <c r="UVH34" s="5"/>
      <c r="UVI34" s="5"/>
      <c r="UVJ34" s="5"/>
      <c r="UVK34" s="5"/>
      <c r="UVL34" s="5"/>
      <c r="UVM34" s="5"/>
      <c r="UVN34" s="5"/>
      <c r="UVO34" s="5"/>
      <c r="UVP34" s="5"/>
      <c r="UVQ34" s="374"/>
      <c r="UVR34" s="374"/>
      <c r="UVS34" s="374"/>
      <c r="UVT34" s="374"/>
      <c r="UVU34" s="374"/>
      <c r="UVV34" s="374"/>
      <c r="UVW34" s="68"/>
      <c r="UVX34" s="68"/>
      <c r="UVY34" s="68"/>
      <c r="UVZ34" s="68"/>
      <c r="UWA34" s="68"/>
      <c r="UWB34" s="112"/>
      <c r="UWC34" s="112"/>
      <c r="UWD34" s="112"/>
      <c r="UXA34" s="5"/>
      <c r="UXB34" s="5"/>
      <c r="UXC34" s="5"/>
      <c r="UXD34" s="5"/>
      <c r="UXE34" s="5"/>
      <c r="UXF34" s="5"/>
      <c r="UXG34" s="5"/>
      <c r="UXH34" s="5"/>
      <c r="UXI34" s="5"/>
      <c r="UXJ34" s="5"/>
      <c r="UXK34" s="5"/>
      <c r="UXL34" s="5"/>
      <c r="UXM34" s="5"/>
      <c r="UXN34" s="5"/>
      <c r="UXO34" s="5"/>
      <c r="UXP34" s="5"/>
      <c r="UXQ34" s="5"/>
      <c r="UXR34" s="5"/>
      <c r="UXS34" s="5"/>
      <c r="UXT34" s="5"/>
      <c r="UXU34" s="5"/>
      <c r="UXV34" s="5"/>
      <c r="UXW34" s="5"/>
      <c r="UXX34" s="5"/>
      <c r="UXY34" s="374"/>
      <c r="UXZ34" s="374"/>
      <c r="UYA34" s="374"/>
      <c r="UYB34" s="374"/>
      <c r="UYC34" s="374"/>
      <c r="UYD34" s="374"/>
      <c r="UYE34" s="68"/>
      <c r="UYF34" s="68"/>
      <c r="UYG34" s="68"/>
      <c r="UYH34" s="68"/>
      <c r="UYI34" s="68"/>
      <c r="UYJ34" s="112"/>
      <c r="UYK34" s="112"/>
      <c r="UYL34" s="112"/>
      <c r="UZI34" s="5"/>
      <c r="UZJ34" s="5"/>
      <c r="UZK34" s="5"/>
      <c r="UZL34" s="5"/>
      <c r="UZM34" s="5"/>
      <c r="UZN34" s="5"/>
      <c r="UZO34" s="5"/>
      <c r="UZP34" s="5"/>
      <c r="UZQ34" s="5"/>
      <c r="UZR34" s="5"/>
      <c r="UZS34" s="5"/>
      <c r="UZT34" s="5"/>
      <c r="UZU34" s="5"/>
      <c r="UZV34" s="5"/>
      <c r="UZW34" s="5"/>
      <c r="UZX34" s="5"/>
      <c r="UZY34" s="5"/>
      <c r="UZZ34" s="5"/>
      <c r="VAA34" s="5"/>
      <c r="VAB34" s="5"/>
      <c r="VAC34" s="5"/>
      <c r="VAD34" s="5"/>
      <c r="VAE34" s="5"/>
      <c r="VAF34" s="5"/>
      <c r="VAG34" s="374"/>
      <c r="VAH34" s="374"/>
      <c r="VAI34" s="374"/>
      <c r="VAJ34" s="374"/>
      <c r="VAK34" s="374"/>
      <c r="VAL34" s="374"/>
      <c r="VAM34" s="68"/>
      <c r="VAN34" s="68"/>
      <c r="VAO34" s="68"/>
      <c r="VAP34" s="68"/>
      <c r="VAQ34" s="68"/>
      <c r="VAR34" s="112"/>
      <c r="VAS34" s="112"/>
      <c r="VAT34" s="112"/>
      <c r="VBQ34" s="5"/>
      <c r="VBR34" s="5"/>
      <c r="VBS34" s="5"/>
      <c r="VBT34" s="5"/>
      <c r="VBU34" s="5"/>
      <c r="VBV34" s="5"/>
      <c r="VBW34" s="5"/>
      <c r="VBX34" s="5"/>
      <c r="VBY34" s="5"/>
      <c r="VBZ34" s="5"/>
      <c r="VCA34" s="5"/>
      <c r="VCB34" s="5"/>
      <c r="VCC34" s="5"/>
      <c r="VCD34" s="5"/>
      <c r="VCE34" s="5"/>
      <c r="VCF34" s="5"/>
      <c r="VCG34" s="5"/>
      <c r="VCH34" s="5"/>
      <c r="VCI34" s="5"/>
      <c r="VCJ34" s="5"/>
      <c r="VCK34" s="5"/>
      <c r="VCL34" s="5"/>
      <c r="VCM34" s="5"/>
      <c r="VCN34" s="5"/>
      <c r="VCO34" s="374"/>
      <c r="VCP34" s="374"/>
      <c r="VCQ34" s="374"/>
      <c r="VCR34" s="374"/>
      <c r="VCS34" s="374"/>
      <c r="VCT34" s="374"/>
      <c r="VCU34" s="68"/>
      <c r="VCV34" s="68"/>
      <c r="VCW34" s="68"/>
      <c r="VCX34" s="68"/>
      <c r="VCY34" s="68"/>
      <c r="VCZ34" s="112"/>
      <c r="VDA34" s="112"/>
      <c r="VDB34" s="112"/>
      <c r="VDY34" s="5"/>
      <c r="VDZ34" s="5"/>
      <c r="VEA34" s="5"/>
      <c r="VEB34" s="5"/>
      <c r="VEC34" s="5"/>
      <c r="VED34" s="5"/>
      <c r="VEE34" s="5"/>
      <c r="VEF34" s="5"/>
      <c r="VEG34" s="5"/>
      <c r="VEH34" s="5"/>
      <c r="VEI34" s="5"/>
      <c r="VEJ34" s="5"/>
      <c r="VEK34" s="5"/>
      <c r="VEL34" s="5"/>
      <c r="VEM34" s="5"/>
      <c r="VEN34" s="5"/>
      <c r="VEO34" s="5"/>
      <c r="VEP34" s="5"/>
      <c r="VEQ34" s="5"/>
      <c r="VER34" s="5"/>
      <c r="VES34" s="5"/>
      <c r="VET34" s="5"/>
      <c r="VEU34" s="5"/>
      <c r="VEV34" s="5"/>
      <c r="VEW34" s="374"/>
      <c r="VEX34" s="374"/>
      <c r="VEY34" s="374"/>
      <c r="VEZ34" s="374"/>
      <c r="VFA34" s="374"/>
      <c r="VFB34" s="374"/>
      <c r="VFC34" s="68"/>
      <c r="VFD34" s="68"/>
      <c r="VFE34" s="68"/>
      <c r="VFF34" s="68"/>
      <c r="VFG34" s="68"/>
      <c r="VFH34" s="112"/>
      <c r="VFI34" s="112"/>
      <c r="VFJ34" s="112"/>
      <c r="VGG34" s="5"/>
      <c r="VGH34" s="5"/>
      <c r="VGI34" s="5"/>
      <c r="VGJ34" s="5"/>
      <c r="VGK34" s="5"/>
      <c r="VGL34" s="5"/>
      <c r="VGM34" s="5"/>
      <c r="VGN34" s="5"/>
      <c r="VGO34" s="5"/>
      <c r="VGP34" s="5"/>
      <c r="VGQ34" s="5"/>
      <c r="VGR34" s="5"/>
      <c r="VGS34" s="5"/>
      <c r="VGT34" s="5"/>
      <c r="VGU34" s="5"/>
      <c r="VGV34" s="5"/>
      <c r="VGW34" s="5"/>
      <c r="VGX34" s="5"/>
      <c r="VGY34" s="5"/>
      <c r="VGZ34" s="5"/>
      <c r="VHA34" s="5"/>
      <c r="VHB34" s="5"/>
      <c r="VHC34" s="5"/>
      <c r="VHD34" s="5"/>
      <c r="VHE34" s="374"/>
      <c r="VHF34" s="374"/>
      <c r="VHG34" s="374"/>
      <c r="VHH34" s="374"/>
      <c r="VHI34" s="374"/>
      <c r="VHJ34" s="374"/>
      <c r="VHK34" s="68"/>
      <c r="VHL34" s="68"/>
      <c r="VHM34" s="68"/>
      <c r="VHN34" s="68"/>
      <c r="VHO34" s="68"/>
      <c r="VHP34" s="112"/>
      <c r="VHQ34" s="112"/>
      <c r="VHR34" s="112"/>
      <c r="VIO34" s="5"/>
      <c r="VIP34" s="5"/>
      <c r="VIQ34" s="5"/>
      <c r="VIR34" s="5"/>
      <c r="VIS34" s="5"/>
      <c r="VIT34" s="5"/>
      <c r="VIU34" s="5"/>
      <c r="VIV34" s="5"/>
      <c r="VIW34" s="5"/>
      <c r="VIX34" s="5"/>
      <c r="VIY34" s="5"/>
      <c r="VIZ34" s="5"/>
      <c r="VJA34" s="5"/>
      <c r="VJB34" s="5"/>
      <c r="VJC34" s="5"/>
      <c r="VJD34" s="5"/>
      <c r="VJE34" s="5"/>
      <c r="VJF34" s="5"/>
      <c r="VJG34" s="5"/>
      <c r="VJH34" s="5"/>
      <c r="VJI34" s="5"/>
      <c r="VJJ34" s="5"/>
      <c r="VJK34" s="5"/>
      <c r="VJL34" s="5"/>
      <c r="VJM34" s="374"/>
      <c r="VJN34" s="374"/>
      <c r="VJO34" s="374"/>
      <c r="VJP34" s="374"/>
      <c r="VJQ34" s="374"/>
      <c r="VJR34" s="374"/>
      <c r="VJS34" s="68"/>
      <c r="VJT34" s="68"/>
      <c r="VJU34" s="68"/>
      <c r="VJV34" s="68"/>
      <c r="VJW34" s="68"/>
      <c r="VJX34" s="112"/>
      <c r="VJY34" s="112"/>
      <c r="VJZ34" s="112"/>
      <c r="VKW34" s="5"/>
      <c r="VKX34" s="5"/>
      <c r="VKY34" s="5"/>
      <c r="VKZ34" s="5"/>
      <c r="VLA34" s="5"/>
      <c r="VLB34" s="5"/>
      <c r="VLC34" s="5"/>
      <c r="VLD34" s="5"/>
      <c r="VLE34" s="5"/>
      <c r="VLF34" s="5"/>
      <c r="VLG34" s="5"/>
      <c r="VLH34" s="5"/>
      <c r="VLI34" s="5"/>
      <c r="VLJ34" s="5"/>
      <c r="VLK34" s="5"/>
      <c r="VLL34" s="5"/>
      <c r="VLM34" s="5"/>
      <c r="VLN34" s="5"/>
      <c r="VLO34" s="5"/>
      <c r="VLP34" s="5"/>
      <c r="VLQ34" s="5"/>
      <c r="VLR34" s="5"/>
      <c r="VLS34" s="5"/>
      <c r="VLT34" s="5"/>
      <c r="VLU34" s="374"/>
      <c r="VLV34" s="374"/>
      <c r="VLW34" s="374"/>
      <c r="VLX34" s="374"/>
      <c r="VLY34" s="374"/>
      <c r="VLZ34" s="374"/>
      <c r="VMA34" s="68"/>
      <c r="VMB34" s="68"/>
      <c r="VMC34" s="68"/>
      <c r="VMD34" s="68"/>
      <c r="VME34" s="68"/>
      <c r="VMF34" s="112"/>
      <c r="VMG34" s="112"/>
      <c r="VMH34" s="112"/>
      <c r="VNE34" s="5"/>
      <c r="VNF34" s="5"/>
      <c r="VNG34" s="5"/>
      <c r="VNH34" s="5"/>
      <c r="VNI34" s="5"/>
      <c r="VNJ34" s="5"/>
      <c r="VNK34" s="5"/>
      <c r="VNL34" s="5"/>
      <c r="VNM34" s="5"/>
      <c r="VNN34" s="5"/>
      <c r="VNO34" s="5"/>
      <c r="VNP34" s="5"/>
      <c r="VNQ34" s="5"/>
      <c r="VNR34" s="5"/>
      <c r="VNS34" s="5"/>
      <c r="VNT34" s="5"/>
      <c r="VNU34" s="5"/>
      <c r="VNV34" s="5"/>
      <c r="VNW34" s="5"/>
      <c r="VNX34" s="5"/>
      <c r="VNY34" s="5"/>
      <c r="VNZ34" s="5"/>
      <c r="VOA34" s="5"/>
      <c r="VOB34" s="5"/>
      <c r="VOC34" s="374"/>
      <c r="VOD34" s="374"/>
      <c r="VOE34" s="374"/>
      <c r="VOF34" s="374"/>
      <c r="VOG34" s="374"/>
      <c r="VOH34" s="374"/>
      <c r="VOI34" s="68"/>
      <c r="VOJ34" s="68"/>
      <c r="VOK34" s="68"/>
      <c r="VOL34" s="68"/>
      <c r="VOM34" s="68"/>
      <c r="VON34" s="112"/>
      <c r="VOO34" s="112"/>
      <c r="VOP34" s="112"/>
      <c r="VPM34" s="5"/>
      <c r="VPN34" s="5"/>
      <c r="VPO34" s="5"/>
      <c r="VPP34" s="5"/>
      <c r="VPQ34" s="5"/>
      <c r="VPR34" s="5"/>
      <c r="VPS34" s="5"/>
      <c r="VPT34" s="5"/>
      <c r="VPU34" s="5"/>
      <c r="VPV34" s="5"/>
      <c r="VPW34" s="5"/>
      <c r="VPX34" s="5"/>
      <c r="VPY34" s="5"/>
      <c r="VPZ34" s="5"/>
      <c r="VQA34" s="5"/>
      <c r="VQB34" s="5"/>
      <c r="VQC34" s="5"/>
      <c r="VQD34" s="5"/>
      <c r="VQE34" s="5"/>
      <c r="VQF34" s="5"/>
      <c r="VQG34" s="5"/>
      <c r="VQH34" s="5"/>
      <c r="VQI34" s="5"/>
      <c r="VQJ34" s="5"/>
      <c r="VQK34" s="374"/>
      <c r="VQL34" s="374"/>
      <c r="VQM34" s="374"/>
      <c r="VQN34" s="374"/>
      <c r="VQO34" s="374"/>
      <c r="VQP34" s="374"/>
      <c r="VQQ34" s="68"/>
      <c r="VQR34" s="68"/>
      <c r="VQS34" s="68"/>
      <c r="VQT34" s="68"/>
      <c r="VQU34" s="68"/>
      <c r="VQV34" s="112"/>
      <c r="VQW34" s="112"/>
      <c r="VQX34" s="112"/>
      <c r="VRU34" s="5"/>
      <c r="VRV34" s="5"/>
      <c r="VRW34" s="5"/>
      <c r="VRX34" s="5"/>
      <c r="VRY34" s="5"/>
      <c r="VRZ34" s="5"/>
      <c r="VSA34" s="5"/>
      <c r="VSB34" s="5"/>
      <c r="VSC34" s="5"/>
      <c r="VSD34" s="5"/>
      <c r="VSE34" s="5"/>
      <c r="VSF34" s="5"/>
      <c r="VSG34" s="5"/>
      <c r="VSH34" s="5"/>
      <c r="VSI34" s="5"/>
      <c r="VSJ34" s="5"/>
      <c r="VSK34" s="5"/>
      <c r="VSL34" s="5"/>
      <c r="VSM34" s="5"/>
      <c r="VSN34" s="5"/>
      <c r="VSO34" s="5"/>
      <c r="VSP34" s="5"/>
      <c r="VSQ34" s="5"/>
      <c r="VSR34" s="5"/>
      <c r="VSS34" s="374"/>
      <c r="VST34" s="374"/>
      <c r="VSU34" s="374"/>
      <c r="VSV34" s="374"/>
      <c r="VSW34" s="374"/>
      <c r="VSX34" s="374"/>
      <c r="VSY34" s="68"/>
      <c r="VSZ34" s="68"/>
      <c r="VTA34" s="68"/>
      <c r="VTB34" s="68"/>
      <c r="VTC34" s="68"/>
      <c r="VTD34" s="112"/>
      <c r="VTE34" s="112"/>
      <c r="VTF34" s="112"/>
      <c r="VUC34" s="5"/>
      <c r="VUD34" s="5"/>
      <c r="VUE34" s="5"/>
      <c r="VUF34" s="5"/>
      <c r="VUG34" s="5"/>
      <c r="VUH34" s="5"/>
      <c r="VUI34" s="5"/>
      <c r="VUJ34" s="5"/>
      <c r="VUK34" s="5"/>
      <c r="VUL34" s="5"/>
      <c r="VUM34" s="5"/>
      <c r="VUN34" s="5"/>
      <c r="VUO34" s="5"/>
      <c r="VUP34" s="5"/>
      <c r="VUQ34" s="5"/>
      <c r="VUR34" s="5"/>
      <c r="VUS34" s="5"/>
      <c r="VUT34" s="5"/>
      <c r="VUU34" s="5"/>
      <c r="VUV34" s="5"/>
      <c r="VUW34" s="5"/>
      <c r="VUX34" s="5"/>
      <c r="VUY34" s="5"/>
      <c r="VUZ34" s="5"/>
      <c r="VVA34" s="374"/>
      <c r="VVB34" s="374"/>
      <c r="VVC34" s="374"/>
      <c r="VVD34" s="374"/>
      <c r="VVE34" s="374"/>
      <c r="VVF34" s="374"/>
      <c r="VVG34" s="68"/>
      <c r="VVH34" s="68"/>
      <c r="VVI34" s="68"/>
      <c r="VVJ34" s="68"/>
      <c r="VVK34" s="68"/>
      <c r="VVL34" s="112"/>
      <c r="VVM34" s="112"/>
      <c r="VVN34" s="112"/>
      <c r="VWK34" s="5"/>
      <c r="VWL34" s="5"/>
      <c r="VWM34" s="5"/>
      <c r="VWN34" s="5"/>
      <c r="VWO34" s="5"/>
      <c r="VWP34" s="5"/>
      <c r="VWQ34" s="5"/>
      <c r="VWR34" s="5"/>
      <c r="VWS34" s="5"/>
      <c r="VWT34" s="5"/>
      <c r="VWU34" s="5"/>
      <c r="VWV34" s="5"/>
      <c r="VWW34" s="5"/>
      <c r="VWX34" s="5"/>
      <c r="VWY34" s="5"/>
      <c r="VWZ34" s="5"/>
      <c r="VXA34" s="5"/>
      <c r="VXB34" s="5"/>
      <c r="VXC34" s="5"/>
      <c r="VXD34" s="5"/>
      <c r="VXE34" s="5"/>
      <c r="VXF34" s="5"/>
      <c r="VXG34" s="5"/>
      <c r="VXH34" s="5"/>
      <c r="VXI34" s="374"/>
      <c r="VXJ34" s="374"/>
      <c r="VXK34" s="374"/>
      <c r="VXL34" s="374"/>
      <c r="VXM34" s="374"/>
      <c r="VXN34" s="374"/>
      <c r="VXO34" s="68"/>
      <c r="VXP34" s="68"/>
      <c r="VXQ34" s="68"/>
      <c r="VXR34" s="68"/>
      <c r="VXS34" s="68"/>
      <c r="VXT34" s="112"/>
      <c r="VXU34" s="112"/>
      <c r="VXV34" s="112"/>
      <c r="VYS34" s="5"/>
      <c r="VYT34" s="5"/>
      <c r="VYU34" s="5"/>
      <c r="VYV34" s="5"/>
      <c r="VYW34" s="5"/>
      <c r="VYX34" s="5"/>
      <c r="VYY34" s="5"/>
      <c r="VYZ34" s="5"/>
      <c r="VZA34" s="5"/>
      <c r="VZB34" s="5"/>
      <c r="VZC34" s="5"/>
      <c r="VZD34" s="5"/>
      <c r="VZE34" s="5"/>
      <c r="VZF34" s="5"/>
      <c r="VZG34" s="5"/>
      <c r="VZH34" s="5"/>
      <c r="VZI34" s="5"/>
      <c r="VZJ34" s="5"/>
      <c r="VZK34" s="5"/>
      <c r="VZL34" s="5"/>
      <c r="VZM34" s="5"/>
      <c r="VZN34" s="5"/>
      <c r="VZO34" s="5"/>
      <c r="VZP34" s="5"/>
      <c r="VZQ34" s="374"/>
      <c r="VZR34" s="374"/>
      <c r="VZS34" s="374"/>
      <c r="VZT34" s="374"/>
      <c r="VZU34" s="374"/>
      <c r="VZV34" s="374"/>
      <c r="VZW34" s="68"/>
      <c r="VZX34" s="68"/>
      <c r="VZY34" s="68"/>
      <c r="VZZ34" s="68"/>
      <c r="WAA34" s="68"/>
      <c r="WAB34" s="112"/>
      <c r="WAC34" s="112"/>
      <c r="WAD34" s="112"/>
      <c r="WBA34" s="5"/>
      <c r="WBB34" s="5"/>
      <c r="WBC34" s="5"/>
      <c r="WBD34" s="5"/>
      <c r="WBE34" s="5"/>
      <c r="WBF34" s="5"/>
      <c r="WBG34" s="5"/>
      <c r="WBH34" s="5"/>
      <c r="WBI34" s="5"/>
      <c r="WBJ34" s="5"/>
      <c r="WBK34" s="5"/>
      <c r="WBL34" s="5"/>
      <c r="WBM34" s="5"/>
      <c r="WBN34" s="5"/>
      <c r="WBO34" s="5"/>
      <c r="WBP34" s="5"/>
      <c r="WBQ34" s="5"/>
      <c r="WBR34" s="5"/>
      <c r="WBS34" s="5"/>
      <c r="WBT34" s="5"/>
      <c r="WBU34" s="5"/>
      <c r="WBV34" s="5"/>
      <c r="WBW34" s="5"/>
      <c r="WBX34" s="5"/>
      <c r="WBY34" s="374"/>
      <c r="WBZ34" s="374"/>
      <c r="WCA34" s="374"/>
      <c r="WCB34" s="374"/>
      <c r="WCC34" s="374"/>
      <c r="WCD34" s="374"/>
      <c r="WCE34" s="68"/>
      <c r="WCF34" s="68"/>
      <c r="WCG34" s="68"/>
      <c r="WCH34" s="68"/>
      <c r="WCI34" s="68"/>
      <c r="WCJ34" s="112"/>
      <c r="WCK34" s="112"/>
      <c r="WCL34" s="112"/>
      <c r="WDI34" s="5"/>
      <c r="WDJ34" s="5"/>
      <c r="WDK34" s="5"/>
      <c r="WDL34" s="5"/>
      <c r="WDM34" s="5"/>
      <c r="WDN34" s="5"/>
      <c r="WDO34" s="5"/>
      <c r="WDP34" s="5"/>
      <c r="WDQ34" s="5"/>
      <c r="WDR34" s="5"/>
      <c r="WDS34" s="5"/>
      <c r="WDT34" s="5"/>
      <c r="WDU34" s="5"/>
      <c r="WDV34" s="5"/>
      <c r="WDW34" s="5"/>
      <c r="WDX34" s="5"/>
      <c r="WDY34" s="5"/>
      <c r="WDZ34" s="5"/>
      <c r="WEA34" s="5"/>
      <c r="WEB34" s="5"/>
      <c r="WEC34" s="5"/>
      <c r="WED34" s="5"/>
      <c r="WEE34" s="5"/>
      <c r="WEF34" s="5"/>
      <c r="WEG34" s="374"/>
      <c r="WEH34" s="374"/>
      <c r="WEI34" s="374"/>
      <c r="WEJ34" s="374"/>
      <c r="WEK34" s="374"/>
      <c r="WEL34" s="374"/>
      <c r="WEM34" s="68"/>
      <c r="WEN34" s="68"/>
      <c r="WEO34" s="68"/>
      <c r="WEP34" s="68"/>
      <c r="WEQ34" s="68"/>
      <c r="WER34" s="112"/>
      <c r="WES34" s="112"/>
      <c r="WET34" s="112"/>
      <c r="WFQ34" s="5"/>
      <c r="WFR34" s="5"/>
      <c r="WFS34" s="5"/>
      <c r="WFT34" s="5"/>
      <c r="WFU34" s="5"/>
      <c r="WFV34" s="5"/>
      <c r="WFW34" s="5"/>
      <c r="WFX34" s="5"/>
      <c r="WFY34" s="5"/>
      <c r="WFZ34" s="5"/>
      <c r="WGA34" s="5"/>
      <c r="WGB34" s="5"/>
      <c r="WGC34" s="5"/>
      <c r="WGD34" s="5"/>
      <c r="WGE34" s="5"/>
      <c r="WGF34" s="5"/>
      <c r="WGG34" s="5"/>
      <c r="WGH34" s="5"/>
      <c r="WGI34" s="5"/>
      <c r="WGJ34" s="5"/>
      <c r="WGK34" s="5"/>
      <c r="WGL34" s="5"/>
      <c r="WGM34" s="5"/>
      <c r="WGN34" s="5"/>
      <c r="WGO34" s="374"/>
      <c r="WGP34" s="374"/>
      <c r="WGQ34" s="374"/>
      <c r="WGR34" s="374"/>
      <c r="WGS34" s="374"/>
      <c r="WGT34" s="374"/>
      <c r="WGU34" s="68"/>
      <c r="WGV34" s="68"/>
      <c r="WGW34" s="68"/>
      <c r="WGX34" s="68"/>
      <c r="WGY34" s="68"/>
      <c r="WGZ34" s="112"/>
      <c r="WHA34" s="112"/>
      <c r="WHB34" s="112"/>
      <c r="WHY34" s="5"/>
      <c r="WHZ34" s="5"/>
      <c r="WIA34" s="5"/>
      <c r="WIB34" s="5"/>
      <c r="WIC34" s="5"/>
      <c r="WID34" s="5"/>
      <c r="WIE34" s="5"/>
      <c r="WIF34" s="5"/>
      <c r="WIG34" s="5"/>
      <c r="WIH34" s="5"/>
      <c r="WII34" s="5"/>
      <c r="WIJ34" s="5"/>
      <c r="WIK34" s="5"/>
      <c r="WIL34" s="5"/>
      <c r="WIM34" s="5"/>
      <c r="WIN34" s="5"/>
      <c r="WIO34" s="5"/>
      <c r="WIP34" s="5"/>
      <c r="WIQ34" s="5"/>
      <c r="WIR34" s="5"/>
      <c r="WIS34" s="5"/>
      <c r="WIT34" s="5"/>
      <c r="WIU34" s="5"/>
      <c r="WIV34" s="5"/>
      <c r="WIW34" s="374"/>
      <c r="WIX34" s="374"/>
      <c r="WIY34" s="374"/>
      <c r="WIZ34" s="374"/>
      <c r="WJA34" s="374"/>
      <c r="WJB34" s="374"/>
      <c r="WJC34" s="68"/>
      <c r="WJD34" s="68"/>
      <c r="WJE34" s="68"/>
      <c r="WJF34" s="68"/>
      <c r="WJG34" s="68"/>
      <c r="WJH34" s="112"/>
      <c r="WJI34" s="112"/>
      <c r="WJJ34" s="112"/>
      <c r="WKG34" s="5"/>
      <c r="WKH34" s="5"/>
      <c r="WKI34" s="5"/>
      <c r="WKJ34" s="5"/>
      <c r="WKK34" s="5"/>
      <c r="WKL34" s="5"/>
      <c r="WKM34" s="5"/>
      <c r="WKN34" s="5"/>
      <c r="WKO34" s="5"/>
      <c r="WKP34" s="5"/>
      <c r="WKQ34" s="5"/>
      <c r="WKR34" s="5"/>
      <c r="WKS34" s="5"/>
      <c r="WKT34" s="5"/>
      <c r="WKU34" s="5"/>
      <c r="WKV34" s="5"/>
      <c r="WKW34" s="5"/>
      <c r="WKX34" s="5"/>
      <c r="WKY34" s="5"/>
      <c r="WKZ34" s="5"/>
      <c r="WLA34" s="5"/>
      <c r="WLB34" s="5"/>
      <c r="WLC34" s="5"/>
      <c r="WLD34" s="5"/>
      <c r="WLE34" s="374"/>
      <c r="WLF34" s="374"/>
      <c r="WLG34" s="374"/>
      <c r="WLH34" s="374"/>
      <c r="WLI34" s="374"/>
      <c r="WLJ34" s="374"/>
      <c r="WLK34" s="68"/>
      <c r="WLL34" s="68"/>
      <c r="WLM34" s="68"/>
      <c r="WLN34" s="68"/>
      <c r="WLO34" s="68"/>
      <c r="WLP34" s="112"/>
      <c r="WLQ34" s="112"/>
      <c r="WLR34" s="112"/>
      <c r="WMO34" s="5"/>
      <c r="WMP34" s="5"/>
      <c r="WMQ34" s="5"/>
      <c r="WMR34" s="5"/>
      <c r="WMS34" s="5"/>
      <c r="WMT34" s="5"/>
      <c r="WMU34" s="5"/>
      <c r="WMV34" s="5"/>
      <c r="WMW34" s="5"/>
      <c r="WMX34" s="5"/>
      <c r="WMY34" s="5"/>
      <c r="WMZ34" s="5"/>
      <c r="WNA34" s="5"/>
      <c r="WNB34" s="5"/>
      <c r="WNC34" s="5"/>
      <c r="WND34" s="5"/>
      <c r="WNE34" s="5"/>
      <c r="WNF34" s="5"/>
      <c r="WNG34" s="5"/>
      <c r="WNH34" s="5"/>
      <c r="WNI34" s="5"/>
      <c r="WNJ34" s="5"/>
      <c r="WNK34" s="5"/>
      <c r="WNL34" s="5"/>
      <c r="WNM34" s="374"/>
      <c r="WNN34" s="374"/>
      <c r="WNO34" s="374"/>
      <c r="WNP34" s="374"/>
      <c r="WNQ34" s="374"/>
      <c r="WNR34" s="374"/>
      <c r="WNS34" s="68"/>
      <c r="WNT34" s="68"/>
      <c r="WNU34" s="68"/>
      <c r="WNV34" s="68"/>
      <c r="WNW34" s="68"/>
      <c r="WNX34" s="112"/>
      <c r="WNY34" s="112"/>
      <c r="WNZ34" s="112"/>
      <c r="WOW34" s="5"/>
      <c r="WOX34" s="5"/>
      <c r="WOY34" s="5"/>
      <c r="WOZ34" s="5"/>
      <c r="WPA34" s="5"/>
      <c r="WPB34" s="5"/>
      <c r="WPC34" s="5"/>
      <c r="WPD34" s="5"/>
      <c r="WPE34" s="5"/>
      <c r="WPF34" s="5"/>
      <c r="WPG34" s="5"/>
      <c r="WPH34" s="5"/>
      <c r="WPI34" s="5"/>
      <c r="WPJ34" s="5"/>
      <c r="WPK34" s="5"/>
      <c r="WPL34" s="5"/>
      <c r="WPM34" s="5"/>
      <c r="WPN34" s="5"/>
      <c r="WPO34" s="5"/>
      <c r="WPP34" s="5"/>
      <c r="WPQ34" s="5"/>
      <c r="WPR34" s="5"/>
      <c r="WPS34" s="5"/>
      <c r="WPT34" s="5"/>
      <c r="WPU34" s="374"/>
      <c r="WPV34" s="374"/>
      <c r="WPW34" s="374"/>
      <c r="WPX34" s="374"/>
      <c r="WPY34" s="374"/>
      <c r="WPZ34" s="374"/>
      <c r="WQA34" s="68"/>
      <c r="WQB34" s="68"/>
      <c r="WQC34" s="68"/>
      <c r="WQD34" s="68"/>
      <c r="WQE34" s="68"/>
      <c r="WQF34" s="112"/>
      <c r="WQG34" s="112"/>
      <c r="WQH34" s="112"/>
      <c r="WRE34" s="5"/>
      <c r="WRF34" s="5"/>
      <c r="WRG34" s="5"/>
      <c r="WRH34" s="5"/>
      <c r="WRI34" s="5"/>
      <c r="WRJ34" s="5"/>
      <c r="WRK34" s="5"/>
      <c r="WRL34" s="5"/>
      <c r="WRM34" s="5"/>
      <c r="WRN34" s="5"/>
      <c r="WRO34" s="5"/>
      <c r="WRP34" s="5"/>
      <c r="WRQ34" s="5"/>
      <c r="WRR34" s="5"/>
      <c r="WRS34" s="5"/>
      <c r="WRT34" s="5"/>
      <c r="WRU34" s="5"/>
      <c r="WRV34" s="5"/>
      <c r="WRW34" s="5"/>
      <c r="WRX34" s="5"/>
      <c r="WRY34" s="5"/>
      <c r="WRZ34" s="5"/>
      <c r="WSA34" s="5"/>
      <c r="WSB34" s="5"/>
      <c r="WSC34" s="374"/>
      <c r="WSD34" s="374"/>
      <c r="WSE34" s="374"/>
      <c r="WSF34" s="374"/>
      <c r="WSG34" s="374"/>
      <c r="WSH34" s="374"/>
      <c r="WSI34" s="68"/>
      <c r="WSJ34" s="68"/>
      <c r="WSK34" s="68"/>
      <c r="WSL34" s="68"/>
      <c r="WSM34" s="68"/>
      <c r="WSN34" s="112"/>
      <c r="WSO34" s="112"/>
      <c r="WSP34" s="112"/>
      <c r="WTM34" s="5"/>
      <c r="WTN34" s="5"/>
      <c r="WTO34" s="5"/>
      <c r="WTP34" s="5"/>
      <c r="WTQ34" s="5"/>
      <c r="WTR34" s="5"/>
      <c r="WTS34" s="5"/>
      <c r="WTT34" s="5"/>
      <c r="WTU34" s="5"/>
      <c r="WTV34" s="5"/>
      <c r="WTW34" s="5"/>
      <c r="WTX34" s="5"/>
      <c r="WTY34" s="5"/>
      <c r="WTZ34" s="5"/>
      <c r="WUA34" s="5"/>
      <c r="WUB34" s="5"/>
      <c r="WUC34" s="5"/>
      <c r="WUD34" s="5"/>
      <c r="WUE34" s="5"/>
      <c r="WUF34" s="5"/>
      <c r="WUG34" s="5"/>
      <c r="WUH34" s="5"/>
      <c r="WUI34" s="5"/>
      <c r="WUJ34" s="5"/>
      <c r="WUK34" s="374"/>
      <c r="WUL34" s="374"/>
      <c r="WUM34" s="374"/>
      <c r="WUN34" s="374"/>
      <c r="WUO34" s="374"/>
      <c r="WUP34" s="374"/>
      <c r="WUQ34" s="68"/>
      <c r="WUR34" s="68"/>
      <c r="WUS34" s="68"/>
      <c r="WUT34" s="68"/>
      <c r="WUU34" s="68"/>
      <c r="WUV34" s="112"/>
      <c r="WUW34" s="112"/>
      <c r="WUX34" s="112"/>
      <c r="WVU34" s="5"/>
      <c r="WVV34" s="5"/>
      <c r="WVW34" s="5"/>
      <c r="WVX34" s="5"/>
      <c r="WVY34" s="5"/>
      <c r="WVZ34" s="5"/>
      <c r="WWA34" s="5"/>
      <c r="WWB34" s="5"/>
      <c r="WWC34" s="5"/>
      <c r="WWD34" s="5"/>
      <c r="WWE34" s="5"/>
      <c r="WWF34" s="5"/>
      <c r="WWG34" s="5"/>
      <c r="WWH34" s="5"/>
      <c r="WWI34" s="5"/>
      <c r="WWJ34" s="5"/>
      <c r="WWK34" s="5"/>
      <c r="WWL34" s="5"/>
      <c r="WWM34" s="5"/>
      <c r="WWN34" s="5"/>
      <c r="WWO34" s="5"/>
      <c r="WWP34" s="5"/>
      <c r="WWQ34" s="5"/>
      <c r="WWR34" s="5"/>
      <c r="WWS34" s="374"/>
      <c r="WWT34" s="374"/>
      <c r="WWU34" s="374"/>
      <c r="WWV34" s="374"/>
      <c r="WWW34" s="374"/>
      <c r="WWX34" s="374"/>
      <c r="WWY34" s="68"/>
      <c r="WWZ34" s="68"/>
      <c r="WXA34" s="68"/>
      <c r="WXB34" s="68"/>
      <c r="WXC34" s="68"/>
      <c r="WXD34" s="112"/>
      <c r="WXE34" s="112"/>
      <c r="WXF34" s="112"/>
      <c r="WYC34" s="5"/>
      <c r="WYD34" s="5"/>
      <c r="WYE34" s="5"/>
      <c r="WYF34" s="5"/>
      <c r="WYG34" s="5"/>
      <c r="WYH34" s="5"/>
      <c r="WYI34" s="5"/>
      <c r="WYJ34" s="5"/>
      <c r="WYK34" s="5"/>
      <c r="WYL34" s="5"/>
      <c r="WYM34" s="5"/>
      <c r="WYN34" s="5"/>
      <c r="WYO34" s="5"/>
      <c r="WYP34" s="5"/>
      <c r="WYQ34" s="5"/>
      <c r="WYR34" s="5"/>
      <c r="WYS34" s="5"/>
      <c r="WYT34" s="5"/>
      <c r="WYU34" s="5"/>
      <c r="WYV34" s="5"/>
      <c r="WYW34" s="5"/>
      <c r="WYX34" s="5"/>
      <c r="WYY34" s="5"/>
      <c r="WYZ34" s="5"/>
      <c r="WZA34" s="374"/>
      <c r="WZB34" s="374"/>
      <c r="WZC34" s="374"/>
      <c r="WZD34" s="374"/>
      <c r="WZE34" s="374"/>
      <c r="WZF34" s="374"/>
      <c r="WZG34" s="68"/>
      <c r="WZH34" s="68"/>
      <c r="WZI34" s="68"/>
      <c r="WZJ34" s="68"/>
      <c r="WZK34" s="68"/>
      <c r="WZL34" s="112"/>
      <c r="WZM34" s="112"/>
      <c r="WZN34" s="112"/>
      <c r="XAK34" s="5"/>
      <c r="XAL34" s="5"/>
      <c r="XAM34" s="5"/>
      <c r="XAN34" s="5"/>
      <c r="XAO34" s="5"/>
      <c r="XAP34" s="5"/>
      <c r="XAQ34" s="5"/>
      <c r="XAR34" s="5"/>
      <c r="XAS34" s="5"/>
      <c r="XAT34" s="5"/>
      <c r="XAU34" s="5"/>
      <c r="XAV34" s="5"/>
      <c r="XAW34" s="5"/>
      <c r="XAX34" s="5"/>
      <c r="XAY34" s="5"/>
      <c r="XAZ34" s="5"/>
      <c r="XBA34" s="5"/>
      <c r="XBB34" s="5"/>
      <c r="XBC34" s="5"/>
      <c r="XBD34" s="5"/>
      <c r="XBE34" s="5"/>
      <c r="XBF34" s="5"/>
      <c r="XBG34" s="5"/>
      <c r="XBH34" s="5"/>
      <c r="XBI34" s="374"/>
      <c r="XBJ34" s="374"/>
      <c r="XBK34" s="374"/>
      <c r="XBL34" s="374"/>
      <c r="XBM34" s="374"/>
      <c r="XBN34" s="374"/>
      <c r="XBO34" s="68"/>
      <c r="XBP34" s="68"/>
      <c r="XBQ34" s="68"/>
      <c r="XBR34" s="68"/>
      <c r="XBS34" s="68"/>
      <c r="XBT34" s="112"/>
      <c r="XBU34" s="112"/>
      <c r="XBV34" s="112"/>
      <c r="XCS34" s="5"/>
      <c r="XCT34" s="5"/>
      <c r="XCU34" s="5"/>
      <c r="XCV34" s="5"/>
      <c r="XCW34" s="5"/>
      <c r="XCX34" s="5"/>
      <c r="XCY34" s="5"/>
      <c r="XCZ34" s="5"/>
      <c r="XDA34" s="5"/>
      <c r="XDB34" s="5"/>
      <c r="XDC34" s="5"/>
      <c r="XDD34" s="5"/>
      <c r="XDE34" s="5"/>
      <c r="XDF34" s="5"/>
      <c r="XDG34" s="5"/>
      <c r="XDH34" s="5"/>
      <c r="XDI34" s="5"/>
      <c r="XDJ34" s="5"/>
      <c r="XDK34" s="5"/>
      <c r="XDL34" s="5"/>
      <c r="XDM34" s="5"/>
      <c r="XDN34" s="5"/>
      <c r="XDO34" s="5"/>
      <c r="XDP34" s="5"/>
      <c r="XDQ34" s="374"/>
      <c r="XDR34" s="374"/>
      <c r="XDS34" s="374"/>
      <c r="XDT34" s="374"/>
      <c r="XDU34" s="374"/>
      <c r="XDV34" s="374"/>
      <c r="XDW34" s="68"/>
      <c r="XDX34" s="68"/>
      <c r="XDY34" s="68"/>
      <c r="XDZ34" s="68"/>
      <c r="XEA34" s="68"/>
      <c r="XEB34" s="112"/>
      <c r="XEC34" s="112"/>
      <c r="XED34" s="112"/>
      <c r="XFA34" s="5"/>
      <c r="XFB34" s="5"/>
      <c r="XFC34" s="5"/>
      <c r="XFD34" s="5"/>
    </row>
    <row r="35" spans="1:16384" s="5" customFormat="1">
      <c r="AE35" s="68">
        <f t="shared" si="0"/>
        <v>5</v>
      </c>
      <c r="AF35" s="68" t="s">
        <v>511</v>
      </c>
      <c r="AG35" s="68"/>
      <c r="AH35" s="68"/>
      <c r="AI35" s="68"/>
      <c r="AJ35" s="112"/>
      <c r="AK35" s="112"/>
      <c r="AL35" s="112"/>
      <c r="AM35" s="188"/>
      <c r="AN35" s="188"/>
      <c r="AO35" s="188"/>
      <c r="AP35" s="188"/>
      <c r="AQ35" s="188"/>
      <c r="AR35" s="188"/>
      <c r="AS35"/>
      <c r="AT35"/>
      <c r="AU35"/>
      <c r="AV35"/>
      <c r="AW35"/>
      <c r="AX35"/>
      <c r="AY35"/>
      <c r="AZ35"/>
      <c r="BA35"/>
      <c r="BB35"/>
      <c r="BC35"/>
      <c r="BD35"/>
      <c r="BE35"/>
      <c r="BF35"/>
      <c r="BG35"/>
      <c r="BH35"/>
      <c r="CM35" s="68"/>
      <c r="CN35" s="68"/>
      <c r="CO35" s="68"/>
      <c r="CP35" s="68"/>
      <c r="CQ35" s="68"/>
      <c r="CR35" s="112"/>
      <c r="CS35" s="112"/>
      <c r="CT35" s="112"/>
      <c r="CU35"/>
      <c r="CV35"/>
      <c r="CW35"/>
      <c r="CX35"/>
      <c r="CY35"/>
      <c r="CZ35"/>
      <c r="DA35"/>
      <c r="DB35"/>
      <c r="DC35"/>
      <c r="DD35"/>
      <c r="DE35"/>
      <c r="DF35"/>
      <c r="DG35"/>
      <c r="DH35"/>
      <c r="DI35"/>
      <c r="DJ35"/>
      <c r="DK35"/>
      <c r="DL35"/>
      <c r="DM35"/>
      <c r="DN35"/>
      <c r="DO35"/>
      <c r="DP35"/>
      <c r="EU35" s="68"/>
      <c r="EV35" s="68"/>
      <c r="EW35" s="68"/>
      <c r="EX35" s="68"/>
      <c r="EY35" s="68"/>
      <c r="EZ35" s="112"/>
      <c r="FA35" s="112"/>
      <c r="FB35" s="112"/>
      <c r="FC35"/>
      <c r="FD35"/>
      <c r="FE35"/>
      <c r="FF35"/>
      <c r="FG35"/>
      <c r="FH35"/>
      <c r="FI35"/>
      <c r="FJ35"/>
      <c r="FK35"/>
      <c r="FL35"/>
      <c r="FM35"/>
      <c r="FN35"/>
      <c r="FO35"/>
      <c r="FP35"/>
      <c r="FQ35"/>
      <c r="FR35"/>
      <c r="FS35"/>
      <c r="FT35"/>
      <c r="FU35"/>
      <c r="FV35"/>
      <c r="FW35"/>
      <c r="FX35"/>
      <c r="HC35" s="68"/>
      <c r="HD35" s="68"/>
      <c r="HE35" s="68"/>
      <c r="HF35" s="68"/>
      <c r="HG35" s="68"/>
      <c r="HH35" s="112"/>
      <c r="HI35" s="112"/>
      <c r="HJ35" s="112"/>
      <c r="HK35"/>
      <c r="HL35"/>
      <c r="HM35"/>
      <c r="HN35"/>
      <c r="HO35"/>
      <c r="HP35"/>
      <c r="HQ35"/>
      <c r="HR35"/>
      <c r="HS35"/>
      <c r="HT35"/>
      <c r="HU35"/>
      <c r="HV35"/>
      <c r="HW35"/>
      <c r="HX35"/>
      <c r="HY35"/>
      <c r="HZ35"/>
      <c r="IA35"/>
      <c r="IB35"/>
      <c r="IC35"/>
      <c r="ID35"/>
      <c r="IE35"/>
      <c r="IF35"/>
      <c r="JK35" s="68"/>
      <c r="JL35" s="68"/>
      <c r="JM35" s="68"/>
      <c r="JN35" s="68"/>
      <c r="JO35" s="68"/>
      <c r="JP35" s="112"/>
      <c r="JQ35" s="112"/>
      <c r="JR35" s="112"/>
      <c r="JS35"/>
      <c r="JT35"/>
      <c r="JU35"/>
      <c r="JV35"/>
      <c r="JW35"/>
      <c r="JX35"/>
      <c r="JY35"/>
      <c r="JZ35"/>
      <c r="KA35"/>
      <c r="KB35"/>
      <c r="KC35"/>
      <c r="KD35"/>
      <c r="KE35"/>
      <c r="KF35"/>
      <c r="KG35"/>
      <c r="KH35"/>
      <c r="KI35"/>
      <c r="KJ35"/>
      <c r="KK35"/>
      <c r="KL35"/>
      <c r="KM35"/>
      <c r="KN35"/>
      <c r="LS35" s="68"/>
      <c r="LT35" s="68"/>
      <c r="LU35" s="68"/>
      <c r="LV35" s="68"/>
      <c r="LW35" s="68"/>
      <c r="LX35" s="112"/>
      <c r="LY35" s="112"/>
      <c r="LZ35" s="112"/>
      <c r="MA35"/>
      <c r="MB35"/>
      <c r="MC35"/>
      <c r="MD35"/>
      <c r="ME35"/>
      <c r="MF35"/>
      <c r="MG35"/>
      <c r="MH35"/>
      <c r="MI35"/>
      <c r="MJ35"/>
      <c r="MK35"/>
      <c r="ML35"/>
      <c r="MM35"/>
      <c r="MN35"/>
      <c r="MO35"/>
      <c r="MP35"/>
      <c r="MQ35"/>
      <c r="MR35"/>
      <c r="MS35"/>
      <c r="MT35"/>
      <c r="MU35"/>
      <c r="MV35"/>
      <c r="OA35" s="68"/>
      <c r="OB35" s="68"/>
      <c r="OC35" s="68"/>
      <c r="OD35" s="68"/>
      <c r="OE35" s="68"/>
      <c r="OF35" s="112"/>
      <c r="OG35" s="112"/>
      <c r="OH35" s="112"/>
      <c r="OI35"/>
      <c r="OJ35"/>
      <c r="OK35"/>
      <c r="OL35"/>
      <c r="OM35"/>
      <c r="ON35"/>
      <c r="OO35"/>
      <c r="OP35"/>
      <c r="OQ35"/>
      <c r="OR35"/>
      <c r="OS35"/>
      <c r="OT35"/>
      <c r="OU35"/>
      <c r="OV35"/>
      <c r="OW35"/>
      <c r="OX35"/>
      <c r="OY35"/>
      <c r="OZ35"/>
      <c r="PA35"/>
      <c r="PB35"/>
      <c r="PC35"/>
      <c r="PD35"/>
      <c r="QI35" s="68"/>
      <c r="QJ35" s="68"/>
      <c r="QK35" s="68"/>
      <c r="QL35" s="68"/>
      <c r="QM35" s="68"/>
      <c r="QN35" s="112"/>
      <c r="QO35" s="112"/>
      <c r="QP35" s="112"/>
      <c r="QQ35"/>
      <c r="QR35"/>
      <c r="QS35"/>
      <c r="QT35"/>
      <c r="QU35"/>
      <c r="QV35"/>
      <c r="QW35"/>
      <c r="QX35"/>
      <c r="QY35"/>
      <c r="QZ35"/>
      <c r="RA35"/>
      <c r="RB35"/>
      <c r="RC35"/>
      <c r="RD35"/>
      <c r="RE35"/>
      <c r="RF35"/>
      <c r="RG35"/>
      <c r="RH35"/>
      <c r="RI35"/>
      <c r="RJ35"/>
      <c r="RK35"/>
      <c r="RL35"/>
      <c r="SQ35" s="68"/>
      <c r="SR35" s="68"/>
      <c r="SS35" s="68"/>
      <c r="ST35" s="68"/>
      <c r="SU35" s="68"/>
      <c r="SV35" s="112"/>
      <c r="SW35" s="112"/>
      <c r="SX35" s="112"/>
      <c r="SY35"/>
      <c r="SZ35"/>
      <c r="TA35"/>
      <c r="TB35"/>
      <c r="TC35"/>
      <c r="TD35"/>
      <c r="TE35"/>
      <c r="TF35"/>
      <c r="TG35"/>
      <c r="TH35"/>
      <c r="TI35"/>
      <c r="TJ35"/>
      <c r="TK35"/>
      <c r="TL35"/>
      <c r="TM35"/>
      <c r="TN35"/>
      <c r="TO35"/>
      <c r="TP35"/>
      <c r="TQ35"/>
      <c r="TR35"/>
      <c r="TS35"/>
      <c r="TT35"/>
      <c r="UY35" s="68"/>
      <c r="UZ35" s="68"/>
      <c r="VA35" s="68"/>
      <c r="VB35" s="68"/>
      <c r="VC35" s="68"/>
      <c r="VD35" s="112"/>
      <c r="VE35" s="112"/>
      <c r="VF35" s="112"/>
      <c r="VG35"/>
      <c r="VH35"/>
      <c r="VI35"/>
      <c r="VJ35"/>
      <c r="VK35"/>
      <c r="VL35"/>
      <c r="VM35"/>
      <c r="VN35"/>
      <c r="VO35"/>
      <c r="VP35"/>
      <c r="VQ35"/>
      <c r="VR35"/>
      <c r="VS35"/>
      <c r="VT35"/>
      <c r="VU35"/>
      <c r="VV35"/>
      <c r="VW35"/>
      <c r="VX35"/>
      <c r="VY35"/>
      <c r="VZ35"/>
      <c r="WA35"/>
      <c r="WB35"/>
      <c r="XG35" s="68"/>
      <c r="XH35" s="68"/>
      <c r="XI35" s="68"/>
      <c r="XJ35" s="68"/>
      <c r="XK35" s="68"/>
      <c r="XL35" s="112"/>
      <c r="XM35" s="112"/>
      <c r="XN35" s="112"/>
      <c r="XO35"/>
      <c r="XP35"/>
      <c r="XQ35"/>
      <c r="XR35"/>
      <c r="XS35"/>
      <c r="XT35"/>
      <c r="XU35"/>
      <c r="XV35"/>
      <c r="XW35"/>
      <c r="XX35"/>
      <c r="XY35"/>
      <c r="XZ35"/>
      <c r="YA35"/>
      <c r="YB35"/>
      <c r="YC35"/>
      <c r="YD35"/>
      <c r="YE35"/>
      <c r="YF35"/>
      <c r="YG35"/>
      <c r="YH35"/>
      <c r="YI35"/>
      <c r="YJ35"/>
      <c r="ZO35" s="68"/>
      <c r="ZP35" s="68"/>
      <c r="ZQ35" s="68"/>
      <c r="ZR35" s="68"/>
      <c r="ZS35" s="68"/>
      <c r="ZT35" s="112"/>
      <c r="ZU35" s="112"/>
      <c r="ZV35" s="112"/>
      <c r="ZW35"/>
      <c r="ZX35"/>
      <c r="ZY35"/>
      <c r="ZZ35"/>
      <c r="AAA35"/>
      <c r="AAB35"/>
      <c r="AAC35"/>
      <c r="AAD35"/>
      <c r="AAE35"/>
      <c r="AAF35"/>
      <c r="AAG35"/>
      <c r="AAH35"/>
      <c r="AAI35"/>
      <c r="AAJ35"/>
      <c r="AAK35"/>
      <c r="AAL35"/>
      <c r="AAM35"/>
      <c r="AAN35"/>
      <c r="AAO35"/>
      <c r="AAP35"/>
      <c r="AAQ35"/>
      <c r="AAR35"/>
      <c r="ABW35" s="68"/>
      <c r="ABX35" s="68"/>
      <c r="ABY35" s="68"/>
      <c r="ABZ35" s="68"/>
      <c r="ACA35" s="68"/>
      <c r="ACB35" s="112"/>
      <c r="ACC35" s="112"/>
      <c r="ACD35" s="112"/>
      <c r="ACE35"/>
      <c r="ACF35"/>
      <c r="ACG35"/>
      <c r="ACH35"/>
      <c r="ACI35"/>
      <c r="ACJ35"/>
      <c r="ACK35"/>
      <c r="ACL35"/>
      <c r="ACM35"/>
      <c r="ACN35"/>
      <c r="ACO35"/>
      <c r="ACP35"/>
      <c r="ACQ35"/>
      <c r="ACR35"/>
      <c r="ACS35"/>
      <c r="ACT35"/>
      <c r="ACU35"/>
      <c r="ACV35"/>
      <c r="ACW35"/>
      <c r="ACX35"/>
      <c r="ACY35"/>
      <c r="ACZ35"/>
      <c r="AEE35" s="68"/>
      <c r="AEF35" s="68"/>
      <c r="AEG35" s="68"/>
      <c r="AEH35" s="68"/>
      <c r="AEI35" s="68"/>
      <c r="AEJ35" s="112"/>
      <c r="AEK35" s="112"/>
      <c r="AEL35" s="112"/>
      <c r="AEM35"/>
      <c r="AEN35"/>
      <c r="AEO35"/>
      <c r="AEP35"/>
      <c r="AEQ35"/>
      <c r="AER35"/>
      <c r="AES35"/>
      <c r="AET35"/>
      <c r="AEU35"/>
      <c r="AEV35"/>
      <c r="AEW35"/>
      <c r="AEX35"/>
      <c r="AEY35"/>
      <c r="AEZ35"/>
      <c r="AFA35"/>
      <c r="AFB35"/>
      <c r="AFC35"/>
      <c r="AFD35"/>
      <c r="AFE35"/>
      <c r="AFF35"/>
      <c r="AFG35"/>
      <c r="AFH35"/>
      <c r="AGM35" s="68"/>
      <c r="AGN35" s="68"/>
      <c r="AGO35" s="68"/>
      <c r="AGP35" s="68"/>
      <c r="AGQ35" s="68"/>
      <c r="AGR35" s="112"/>
      <c r="AGS35" s="112"/>
      <c r="AGT35" s="112"/>
      <c r="AGU35"/>
      <c r="AGV35"/>
      <c r="AGW35"/>
      <c r="AGX35"/>
      <c r="AGY35"/>
      <c r="AGZ35"/>
      <c r="AHA35"/>
      <c r="AHB35"/>
      <c r="AHC35"/>
      <c r="AHD35"/>
      <c r="AHE35"/>
      <c r="AHF35"/>
      <c r="AHG35"/>
      <c r="AHH35"/>
      <c r="AHI35"/>
      <c r="AHJ35"/>
      <c r="AHK35"/>
      <c r="AHL35"/>
      <c r="AHM35"/>
      <c r="AHN35"/>
      <c r="AHO35"/>
      <c r="AHP35"/>
      <c r="AIU35" s="68"/>
      <c r="AIV35" s="68"/>
      <c r="AIW35" s="68"/>
      <c r="AIX35" s="68"/>
      <c r="AIY35" s="68"/>
      <c r="AIZ35" s="112"/>
      <c r="AJA35" s="112"/>
      <c r="AJB35" s="112"/>
      <c r="AJC35"/>
      <c r="AJD35"/>
      <c r="AJE35"/>
      <c r="AJF35"/>
      <c r="AJG35"/>
      <c r="AJH35"/>
      <c r="AJI35"/>
      <c r="AJJ35"/>
      <c r="AJK35"/>
      <c r="AJL35"/>
      <c r="AJM35"/>
      <c r="AJN35"/>
      <c r="AJO35"/>
      <c r="AJP35"/>
      <c r="AJQ35"/>
      <c r="AJR35"/>
      <c r="AJS35"/>
      <c r="AJT35"/>
      <c r="AJU35"/>
      <c r="AJV35"/>
      <c r="AJW35"/>
      <c r="AJX35"/>
      <c r="ALC35" s="68"/>
      <c r="ALD35" s="68"/>
      <c r="ALE35" s="68"/>
      <c r="ALF35" s="68"/>
      <c r="ALG35" s="68"/>
      <c r="ALH35" s="112"/>
      <c r="ALI35" s="112"/>
      <c r="ALJ35" s="112"/>
      <c r="ALK35"/>
      <c r="ALL35"/>
      <c r="ALM35"/>
      <c r="ALN35"/>
      <c r="ALO35"/>
      <c r="ALP35"/>
      <c r="ALQ35"/>
      <c r="ALR35"/>
      <c r="ALS35"/>
      <c r="ALT35"/>
      <c r="ALU35"/>
      <c r="ALV35"/>
      <c r="ALW35"/>
      <c r="ALX35"/>
      <c r="ALY35"/>
      <c r="ALZ35"/>
      <c r="AMA35"/>
      <c r="AMB35"/>
      <c r="AMC35"/>
      <c r="AMD35"/>
      <c r="AME35"/>
      <c r="AMF35"/>
      <c r="ANK35" s="68"/>
      <c r="ANL35" s="68"/>
      <c r="ANM35" s="68"/>
      <c r="ANN35" s="68"/>
      <c r="ANO35" s="68"/>
      <c r="ANP35" s="112"/>
      <c r="ANQ35" s="112"/>
      <c r="ANR35" s="112"/>
      <c r="ANS35"/>
      <c r="ANT35"/>
      <c r="ANU35"/>
      <c r="ANV35"/>
      <c r="ANW35"/>
      <c r="ANX35"/>
      <c r="ANY35"/>
      <c r="ANZ35"/>
      <c r="AOA35"/>
      <c r="AOB35"/>
      <c r="AOC35"/>
      <c r="AOD35"/>
      <c r="AOE35"/>
      <c r="AOF35"/>
      <c r="AOG35"/>
      <c r="AOH35"/>
      <c r="AOI35"/>
      <c r="AOJ35"/>
      <c r="AOK35"/>
      <c r="AOL35"/>
      <c r="AOM35"/>
      <c r="AON35"/>
      <c r="APS35" s="68"/>
      <c r="APT35" s="68"/>
      <c r="APU35" s="68"/>
      <c r="APV35" s="68"/>
      <c r="APW35" s="68"/>
      <c r="APX35" s="112"/>
      <c r="APY35" s="112"/>
      <c r="APZ35" s="112"/>
      <c r="AQA35"/>
      <c r="AQB35"/>
      <c r="AQC35"/>
      <c r="AQD35"/>
      <c r="AQE35"/>
      <c r="AQF35"/>
      <c r="AQG35"/>
      <c r="AQH35"/>
      <c r="AQI35"/>
      <c r="AQJ35"/>
      <c r="AQK35"/>
      <c r="AQL35"/>
      <c r="AQM35"/>
      <c r="AQN35"/>
      <c r="AQO35"/>
      <c r="AQP35"/>
      <c r="AQQ35"/>
      <c r="AQR35"/>
      <c r="AQS35"/>
      <c r="AQT35"/>
      <c r="AQU35"/>
      <c r="AQV35"/>
      <c r="ASA35" s="68"/>
      <c r="ASB35" s="68"/>
      <c r="ASC35" s="68"/>
      <c r="ASD35" s="68"/>
      <c r="ASE35" s="68"/>
      <c r="ASF35" s="112"/>
      <c r="ASG35" s="112"/>
      <c r="ASH35" s="112"/>
      <c r="ASI35"/>
      <c r="ASJ35"/>
      <c r="ASK35"/>
      <c r="ASL35"/>
      <c r="ASM35"/>
      <c r="ASN35"/>
      <c r="ASO35"/>
      <c r="ASP35"/>
      <c r="ASQ35"/>
      <c r="ASR35"/>
      <c r="ASS35"/>
      <c r="AST35"/>
      <c r="ASU35"/>
      <c r="ASV35"/>
      <c r="ASW35"/>
      <c r="ASX35"/>
      <c r="ASY35"/>
      <c r="ASZ35"/>
      <c r="ATA35"/>
      <c r="ATB35"/>
      <c r="ATC35"/>
      <c r="ATD35"/>
      <c r="AUI35" s="68"/>
      <c r="AUJ35" s="68"/>
      <c r="AUK35" s="68"/>
      <c r="AUL35" s="68"/>
      <c r="AUM35" s="68"/>
      <c r="AUN35" s="112"/>
      <c r="AUO35" s="112"/>
      <c r="AUP35" s="112"/>
      <c r="AUQ35"/>
      <c r="AUR35"/>
      <c r="AUS35"/>
      <c r="AUT35"/>
      <c r="AUU35"/>
      <c r="AUV35"/>
      <c r="AUW35"/>
      <c r="AUX35"/>
      <c r="AUY35"/>
      <c r="AUZ35"/>
      <c r="AVA35"/>
      <c r="AVB35"/>
      <c r="AVC35"/>
      <c r="AVD35"/>
      <c r="AVE35"/>
      <c r="AVF35"/>
      <c r="AVG35"/>
      <c r="AVH35"/>
      <c r="AVI35"/>
      <c r="AVJ35"/>
      <c r="AVK35"/>
      <c r="AVL35"/>
      <c r="AWQ35" s="68"/>
      <c r="AWR35" s="68"/>
      <c r="AWS35" s="68"/>
      <c r="AWT35" s="68"/>
      <c r="AWU35" s="68"/>
      <c r="AWV35" s="112"/>
      <c r="AWW35" s="112"/>
      <c r="AWX35" s="112"/>
      <c r="AWY35"/>
      <c r="AWZ35"/>
      <c r="AXA35"/>
      <c r="AXB35"/>
      <c r="AXC35"/>
      <c r="AXD35"/>
      <c r="AXE35"/>
      <c r="AXF35"/>
      <c r="AXG35"/>
      <c r="AXH35"/>
      <c r="AXI35"/>
      <c r="AXJ35"/>
      <c r="AXK35"/>
      <c r="AXL35"/>
      <c r="AXM35"/>
      <c r="AXN35"/>
      <c r="AXO35"/>
      <c r="AXP35"/>
      <c r="AXQ35"/>
      <c r="AXR35"/>
      <c r="AXS35"/>
      <c r="AXT35"/>
      <c r="AYY35" s="68"/>
      <c r="AYZ35" s="68"/>
      <c r="AZA35" s="68"/>
      <c r="AZB35" s="68"/>
      <c r="AZC35" s="68"/>
      <c r="AZD35" s="112"/>
      <c r="AZE35" s="112"/>
      <c r="AZF35" s="112"/>
      <c r="AZG35"/>
      <c r="AZH35"/>
      <c r="AZI35"/>
      <c r="AZJ35"/>
      <c r="AZK35"/>
      <c r="AZL35"/>
      <c r="AZM35"/>
      <c r="AZN35"/>
      <c r="AZO35"/>
      <c r="AZP35"/>
      <c r="AZQ35"/>
      <c r="AZR35"/>
      <c r="AZS35"/>
      <c r="AZT35"/>
      <c r="AZU35"/>
      <c r="AZV35"/>
      <c r="AZW35"/>
      <c r="AZX35"/>
      <c r="AZY35"/>
      <c r="AZZ35"/>
      <c r="BAA35"/>
      <c r="BAB35"/>
      <c r="BBG35" s="68"/>
      <c r="BBH35" s="68"/>
      <c r="BBI35" s="68"/>
      <c r="BBJ35" s="68"/>
      <c r="BBK35" s="68"/>
      <c r="BBL35" s="112"/>
      <c r="BBM35" s="112"/>
      <c r="BBN35" s="112"/>
      <c r="BBO35"/>
      <c r="BBP35"/>
      <c r="BBQ35"/>
      <c r="BBR35"/>
      <c r="BBS35"/>
      <c r="BBT35"/>
      <c r="BBU35"/>
      <c r="BBV35"/>
      <c r="BBW35"/>
      <c r="BBX35"/>
      <c r="BBY35"/>
      <c r="BBZ35"/>
      <c r="BCA35"/>
      <c r="BCB35"/>
      <c r="BCC35"/>
      <c r="BCD35"/>
      <c r="BCE35"/>
      <c r="BCF35"/>
      <c r="BCG35"/>
      <c r="BCH35"/>
      <c r="BCI35"/>
      <c r="BCJ35"/>
      <c r="BDO35" s="68"/>
      <c r="BDP35" s="68"/>
      <c r="BDQ35" s="68"/>
      <c r="BDR35" s="68"/>
      <c r="BDS35" s="68"/>
      <c r="BDT35" s="112"/>
      <c r="BDU35" s="112"/>
      <c r="BDV35" s="112"/>
      <c r="BDW35"/>
      <c r="BDX35"/>
      <c r="BDY35"/>
      <c r="BDZ35"/>
      <c r="BEA35"/>
      <c r="BEB35"/>
      <c r="BEC35"/>
      <c r="BED35"/>
      <c r="BEE35"/>
      <c r="BEF35"/>
      <c r="BEG35"/>
      <c r="BEH35"/>
      <c r="BEI35"/>
      <c r="BEJ35"/>
      <c r="BEK35"/>
      <c r="BEL35"/>
      <c r="BEM35"/>
      <c r="BEN35"/>
      <c r="BEO35"/>
      <c r="BEP35"/>
      <c r="BEQ35"/>
      <c r="BER35"/>
      <c r="BFW35" s="68"/>
      <c r="BFX35" s="68"/>
      <c r="BFY35" s="68"/>
      <c r="BFZ35" s="68"/>
      <c r="BGA35" s="68"/>
      <c r="BGB35" s="112"/>
      <c r="BGC35" s="112"/>
      <c r="BGD35" s="112"/>
      <c r="BGE35"/>
      <c r="BGF35"/>
      <c r="BGG35"/>
      <c r="BGH35"/>
      <c r="BGI35"/>
      <c r="BGJ35"/>
      <c r="BGK35"/>
      <c r="BGL35"/>
      <c r="BGM35"/>
      <c r="BGN35"/>
      <c r="BGO35"/>
      <c r="BGP35"/>
      <c r="BGQ35"/>
      <c r="BGR35"/>
      <c r="BGS35"/>
      <c r="BGT35"/>
      <c r="BGU35"/>
      <c r="BGV35"/>
      <c r="BGW35"/>
      <c r="BGX35"/>
      <c r="BGY35"/>
      <c r="BGZ35"/>
      <c r="BIE35" s="68"/>
      <c r="BIF35" s="68"/>
      <c r="BIG35" s="68"/>
      <c r="BIH35" s="68"/>
      <c r="BII35" s="68"/>
      <c r="BIJ35" s="112"/>
      <c r="BIK35" s="112"/>
      <c r="BIL35" s="112"/>
      <c r="BIM35"/>
      <c r="BIN35"/>
      <c r="BIO35"/>
      <c r="BIP35"/>
      <c r="BIQ35"/>
      <c r="BIR35"/>
      <c r="BIS35"/>
      <c r="BIT35"/>
      <c r="BIU35"/>
      <c r="BIV35"/>
      <c r="BIW35"/>
      <c r="BIX35"/>
      <c r="BIY35"/>
      <c r="BIZ35"/>
      <c r="BJA35"/>
      <c r="BJB35"/>
      <c r="BJC35"/>
      <c r="BJD35"/>
      <c r="BJE35"/>
      <c r="BJF35"/>
      <c r="BJG35"/>
      <c r="BJH35"/>
      <c r="BKM35" s="68"/>
      <c r="BKN35" s="68"/>
      <c r="BKO35" s="68"/>
      <c r="BKP35" s="68"/>
      <c r="BKQ35" s="68"/>
      <c r="BKR35" s="112"/>
      <c r="BKS35" s="112"/>
      <c r="BKT35" s="112"/>
      <c r="BKU35"/>
      <c r="BKV35"/>
      <c r="BKW35"/>
      <c r="BKX35"/>
      <c r="BKY35"/>
      <c r="BKZ35"/>
      <c r="BLA35"/>
      <c r="BLB35"/>
      <c r="BLC35"/>
      <c r="BLD35"/>
      <c r="BLE35"/>
      <c r="BLF35"/>
      <c r="BLG35"/>
      <c r="BLH35"/>
      <c r="BLI35"/>
      <c r="BLJ35"/>
      <c r="BLK35"/>
      <c r="BLL35"/>
      <c r="BLM35"/>
      <c r="BLN35"/>
      <c r="BLO35"/>
      <c r="BLP35"/>
      <c r="BMU35" s="68"/>
      <c r="BMV35" s="68"/>
      <c r="BMW35" s="68"/>
      <c r="BMX35" s="68"/>
      <c r="BMY35" s="68"/>
      <c r="BMZ35" s="112"/>
      <c r="BNA35" s="112"/>
      <c r="BNB35" s="112"/>
      <c r="BNC35"/>
      <c r="BND35"/>
      <c r="BNE35"/>
      <c r="BNF35"/>
      <c r="BNG35"/>
      <c r="BNH35"/>
      <c r="BNI35"/>
      <c r="BNJ35"/>
      <c r="BNK35"/>
      <c r="BNL35"/>
      <c r="BNM35"/>
      <c r="BNN35"/>
      <c r="BNO35"/>
      <c r="BNP35"/>
      <c r="BNQ35"/>
      <c r="BNR35"/>
      <c r="BNS35"/>
      <c r="BNT35"/>
      <c r="BNU35"/>
      <c r="BNV35"/>
      <c r="BNW35"/>
      <c r="BNX35"/>
      <c r="BPC35" s="68"/>
      <c r="BPD35" s="68"/>
      <c r="BPE35" s="68"/>
      <c r="BPF35" s="68"/>
      <c r="BPG35" s="68"/>
      <c r="BPH35" s="112"/>
      <c r="BPI35" s="112"/>
      <c r="BPJ35" s="112"/>
      <c r="BPK35"/>
      <c r="BPL35"/>
      <c r="BPM35"/>
      <c r="BPN35"/>
      <c r="BPO35"/>
      <c r="BPP35"/>
      <c r="BPQ35"/>
      <c r="BPR35"/>
      <c r="BPS35"/>
      <c r="BPT35"/>
      <c r="BPU35"/>
      <c r="BPV35"/>
      <c r="BPW35"/>
      <c r="BPX35"/>
      <c r="BPY35"/>
      <c r="BPZ35"/>
      <c r="BQA35"/>
      <c r="BQB35"/>
      <c r="BQC35"/>
      <c r="BQD35"/>
      <c r="BQE35"/>
      <c r="BQF35"/>
      <c r="BRK35" s="68"/>
      <c r="BRL35" s="68"/>
      <c r="BRM35" s="68"/>
      <c r="BRN35" s="68"/>
      <c r="BRO35" s="68"/>
      <c r="BRP35" s="112"/>
      <c r="BRQ35" s="112"/>
      <c r="BRR35" s="112"/>
      <c r="BRS35"/>
      <c r="BRT35"/>
      <c r="BRU35"/>
      <c r="BRV35"/>
      <c r="BRW35"/>
      <c r="BRX35"/>
      <c r="BRY35"/>
      <c r="BRZ35"/>
      <c r="BSA35"/>
      <c r="BSB35"/>
      <c r="BSC35"/>
      <c r="BSD35"/>
      <c r="BSE35"/>
      <c r="BSF35"/>
      <c r="BSG35"/>
      <c r="BSH35"/>
      <c r="BSI35"/>
      <c r="BSJ35"/>
      <c r="BSK35"/>
      <c r="BSL35"/>
      <c r="BSM35"/>
      <c r="BSN35"/>
      <c r="BTS35" s="68"/>
      <c r="BTT35" s="68"/>
      <c r="BTU35" s="68"/>
      <c r="BTV35" s="68"/>
      <c r="BTW35" s="68"/>
      <c r="BTX35" s="112"/>
      <c r="BTY35" s="112"/>
      <c r="BTZ35" s="112"/>
      <c r="BUA35"/>
      <c r="BUB35"/>
      <c r="BUC35"/>
      <c r="BUD35"/>
      <c r="BUE35"/>
      <c r="BUF35"/>
      <c r="BUG35"/>
      <c r="BUH35"/>
      <c r="BUI35"/>
      <c r="BUJ35"/>
      <c r="BUK35"/>
      <c r="BUL35"/>
      <c r="BUM35"/>
      <c r="BUN35"/>
      <c r="BUO35"/>
      <c r="BUP35"/>
      <c r="BUQ35"/>
      <c r="BUR35"/>
      <c r="BUS35"/>
      <c r="BUT35"/>
      <c r="BUU35"/>
      <c r="BUV35"/>
      <c r="BWA35" s="68"/>
      <c r="BWB35" s="68"/>
      <c r="BWC35" s="68"/>
      <c r="BWD35" s="68"/>
      <c r="BWE35" s="68"/>
      <c r="BWF35" s="112"/>
      <c r="BWG35" s="112"/>
      <c r="BWH35" s="112"/>
      <c r="BWI35"/>
      <c r="BWJ35"/>
      <c r="BWK35"/>
      <c r="BWL35"/>
      <c r="BWM35"/>
      <c r="BWN35"/>
      <c r="BWO35"/>
      <c r="BWP35"/>
      <c r="BWQ35"/>
      <c r="BWR35"/>
      <c r="BWS35"/>
      <c r="BWT35"/>
      <c r="BWU35"/>
      <c r="BWV35"/>
      <c r="BWW35"/>
      <c r="BWX35"/>
      <c r="BWY35"/>
      <c r="BWZ35"/>
      <c r="BXA35"/>
      <c r="BXB35"/>
      <c r="BXC35"/>
      <c r="BXD35"/>
      <c r="BYI35" s="68"/>
      <c r="BYJ35" s="68"/>
      <c r="BYK35" s="68"/>
      <c r="BYL35" s="68"/>
      <c r="BYM35" s="68"/>
      <c r="BYN35" s="112"/>
      <c r="BYO35" s="112"/>
      <c r="BYP35" s="112"/>
      <c r="BYQ35"/>
      <c r="BYR35"/>
      <c r="BYS35"/>
      <c r="BYT35"/>
      <c r="BYU35"/>
      <c r="BYV35"/>
      <c r="BYW35"/>
      <c r="BYX35"/>
      <c r="BYY35"/>
      <c r="BYZ35"/>
      <c r="BZA35"/>
      <c r="BZB35"/>
      <c r="BZC35"/>
      <c r="BZD35"/>
      <c r="BZE35"/>
      <c r="BZF35"/>
      <c r="BZG35"/>
      <c r="BZH35"/>
      <c r="BZI35"/>
      <c r="BZJ35"/>
      <c r="BZK35"/>
      <c r="BZL35"/>
      <c r="CAQ35" s="68"/>
      <c r="CAR35" s="68"/>
      <c r="CAS35" s="68"/>
      <c r="CAT35" s="68"/>
      <c r="CAU35" s="68"/>
      <c r="CAV35" s="112"/>
      <c r="CAW35" s="112"/>
      <c r="CAX35" s="112"/>
      <c r="CAY35"/>
      <c r="CAZ35"/>
      <c r="CBA35"/>
      <c r="CBB35"/>
      <c r="CBC35"/>
      <c r="CBD35"/>
      <c r="CBE35"/>
      <c r="CBF35"/>
      <c r="CBG35"/>
      <c r="CBH35"/>
      <c r="CBI35"/>
      <c r="CBJ35"/>
      <c r="CBK35"/>
      <c r="CBL35"/>
      <c r="CBM35"/>
      <c r="CBN35"/>
      <c r="CBO35"/>
      <c r="CBP35"/>
      <c r="CBQ35"/>
      <c r="CBR35"/>
      <c r="CBS35"/>
      <c r="CBT35"/>
      <c r="CCY35" s="68"/>
      <c r="CCZ35" s="68"/>
      <c r="CDA35" s="68"/>
      <c r="CDB35" s="68"/>
      <c r="CDC35" s="68"/>
      <c r="CDD35" s="112"/>
      <c r="CDE35" s="112"/>
      <c r="CDF35" s="112"/>
      <c r="CDG35"/>
      <c r="CDH35"/>
      <c r="CDI35"/>
      <c r="CDJ35"/>
      <c r="CDK35"/>
      <c r="CDL35"/>
      <c r="CDM35"/>
      <c r="CDN35"/>
      <c r="CDO35"/>
      <c r="CDP35"/>
      <c r="CDQ35"/>
      <c r="CDR35"/>
      <c r="CDS35"/>
      <c r="CDT35"/>
      <c r="CDU35"/>
      <c r="CDV35"/>
      <c r="CDW35"/>
      <c r="CDX35"/>
      <c r="CDY35"/>
      <c r="CDZ35"/>
      <c r="CEA35"/>
      <c r="CEB35"/>
      <c r="CFG35" s="68"/>
      <c r="CFH35" s="68"/>
      <c r="CFI35" s="68"/>
      <c r="CFJ35" s="68"/>
      <c r="CFK35" s="68"/>
      <c r="CFL35" s="112"/>
      <c r="CFM35" s="112"/>
      <c r="CFN35" s="112"/>
      <c r="CFO35"/>
      <c r="CFP35"/>
      <c r="CFQ35"/>
      <c r="CFR35"/>
      <c r="CFS35"/>
      <c r="CFT35"/>
      <c r="CFU35"/>
      <c r="CFV35"/>
      <c r="CFW35"/>
      <c r="CFX35"/>
      <c r="CFY35"/>
      <c r="CFZ35"/>
      <c r="CGA35"/>
      <c r="CGB35"/>
      <c r="CGC35"/>
      <c r="CGD35"/>
      <c r="CGE35"/>
      <c r="CGF35"/>
      <c r="CGG35"/>
      <c r="CGH35"/>
      <c r="CGI35"/>
      <c r="CGJ35"/>
      <c r="CHO35" s="68"/>
      <c r="CHP35" s="68"/>
      <c r="CHQ35" s="68"/>
      <c r="CHR35" s="68"/>
      <c r="CHS35" s="68"/>
      <c r="CHT35" s="112"/>
      <c r="CHU35" s="112"/>
      <c r="CHV35" s="112"/>
      <c r="CHW35"/>
      <c r="CHX35"/>
      <c r="CHY35"/>
      <c r="CHZ35"/>
      <c r="CIA35"/>
      <c r="CIB35"/>
      <c r="CIC35"/>
      <c r="CID35"/>
      <c r="CIE35"/>
      <c r="CIF35"/>
      <c r="CIG35"/>
      <c r="CIH35"/>
      <c r="CII35"/>
      <c r="CIJ35"/>
      <c r="CIK35"/>
      <c r="CIL35"/>
      <c r="CIM35"/>
      <c r="CIN35"/>
      <c r="CIO35"/>
      <c r="CIP35"/>
      <c r="CIQ35"/>
      <c r="CIR35"/>
      <c r="CJW35" s="68"/>
      <c r="CJX35" s="68"/>
      <c r="CJY35" s="68"/>
      <c r="CJZ35" s="68"/>
      <c r="CKA35" s="68"/>
      <c r="CKB35" s="112"/>
      <c r="CKC35" s="112"/>
      <c r="CKD35" s="112"/>
      <c r="CKE35"/>
      <c r="CKF35"/>
      <c r="CKG35"/>
      <c r="CKH35"/>
      <c r="CKI35"/>
      <c r="CKJ35"/>
      <c r="CKK35"/>
      <c r="CKL35"/>
      <c r="CKM35"/>
      <c r="CKN35"/>
      <c r="CKO35"/>
      <c r="CKP35"/>
      <c r="CKQ35"/>
      <c r="CKR35"/>
      <c r="CKS35"/>
      <c r="CKT35"/>
      <c r="CKU35"/>
      <c r="CKV35"/>
      <c r="CKW35"/>
      <c r="CKX35"/>
      <c r="CKY35"/>
      <c r="CKZ35"/>
      <c r="CME35" s="68"/>
      <c r="CMF35" s="68"/>
      <c r="CMG35" s="68"/>
      <c r="CMH35" s="68"/>
      <c r="CMI35" s="68"/>
      <c r="CMJ35" s="112"/>
      <c r="CMK35" s="112"/>
      <c r="CML35" s="112"/>
      <c r="CMM35"/>
      <c r="CMN35"/>
      <c r="CMO35"/>
      <c r="CMP35"/>
      <c r="CMQ35"/>
      <c r="CMR35"/>
      <c r="CMS35"/>
      <c r="CMT35"/>
      <c r="CMU35"/>
      <c r="CMV35"/>
      <c r="CMW35"/>
      <c r="CMX35"/>
      <c r="CMY35"/>
      <c r="CMZ35"/>
      <c r="CNA35"/>
      <c r="CNB35"/>
      <c r="CNC35"/>
      <c r="CND35"/>
      <c r="CNE35"/>
      <c r="CNF35"/>
      <c r="CNG35"/>
      <c r="CNH35"/>
      <c r="COM35" s="68"/>
      <c r="CON35" s="68"/>
      <c r="COO35" s="68"/>
      <c r="COP35" s="68"/>
      <c r="COQ35" s="68"/>
      <c r="COR35" s="112"/>
      <c r="COS35" s="112"/>
      <c r="COT35" s="112"/>
      <c r="COU35"/>
      <c r="COV35"/>
      <c r="COW35"/>
      <c r="COX35"/>
      <c r="COY35"/>
      <c r="COZ35"/>
      <c r="CPA35"/>
      <c r="CPB35"/>
      <c r="CPC35"/>
      <c r="CPD35"/>
      <c r="CPE35"/>
      <c r="CPF35"/>
      <c r="CPG35"/>
      <c r="CPH35"/>
      <c r="CPI35"/>
      <c r="CPJ35"/>
      <c r="CPK35"/>
      <c r="CPL35"/>
      <c r="CPM35"/>
      <c r="CPN35"/>
      <c r="CPO35"/>
      <c r="CPP35"/>
      <c r="CQU35" s="68"/>
      <c r="CQV35" s="68"/>
      <c r="CQW35" s="68"/>
      <c r="CQX35" s="68"/>
      <c r="CQY35" s="68"/>
      <c r="CQZ35" s="112"/>
      <c r="CRA35" s="112"/>
      <c r="CRB35" s="112"/>
      <c r="CRC35"/>
      <c r="CRD35"/>
      <c r="CRE35"/>
      <c r="CRF35"/>
      <c r="CRG35"/>
      <c r="CRH35"/>
      <c r="CRI35"/>
      <c r="CRJ35"/>
      <c r="CRK35"/>
      <c r="CRL35"/>
      <c r="CRM35"/>
      <c r="CRN35"/>
      <c r="CRO35"/>
      <c r="CRP35"/>
      <c r="CRQ35"/>
      <c r="CRR35"/>
      <c r="CRS35"/>
      <c r="CRT35"/>
      <c r="CRU35"/>
      <c r="CRV35"/>
      <c r="CRW35"/>
      <c r="CRX35"/>
      <c r="CTC35" s="68"/>
      <c r="CTD35" s="68"/>
      <c r="CTE35" s="68"/>
      <c r="CTF35" s="68"/>
      <c r="CTG35" s="68"/>
      <c r="CTH35" s="112"/>
      <c r="CTI35" s="112"/>
      <c r="CTJ35" s="112"/>
      <c r="CTK35"/>
      <c r="CTL35"/>
      <c r="CTM35"/>
      <c r="CTN35"/>
      <c r="CTO35"/>
      <c r="CTP35"/>
      <c r="CTQ35"/>
      <c r="CTR35"/>
      <c r="CTS35"/>
      <c r="CTT35"/>
      <c r="CTU35"/>
      <c r="CTV35"/>
      <c r="CTW35"/>
      <c r="CTX35"/>
      <c r="CTY35"/>
      <c r="CTZ35"/>
      <c r="CUA35"/>
      <c r="CUB35"/>
      <c r="CUC35"/>
      <c r="CUD35"/>
      <c r="CUE35"/>
      <c r="CUF35"/>
      <c r="CVK35" s="68"/>
      <c r="CVL35" s="68"/>
      <c r="CVM35" s="68"/>
      <c r="CVN35" s="68"/>
      <c r="CVO35" s="68"/>
      <c r="CVP35" s="112"/>
      <c r="CVQ35" s="112"/>
      <c r="CVR35" s="112"/>
      <c r="CVS35"/>
      <c r="CVT35"/>
      <c r="CVU35"/>
      <c r="CVV35"/>
      <c r="CVW35"/>
      <c r="CVX35"/>
      <c r="CVY35"/>
      <c r="CVZ35"/>
      <c r="CWA35"/>
      <c r="CWB35"/>
      <c r="CWC35"/>
      <c r="CWD35"/>
      <c r="CWE35"/>
      <c r="CWF35"/>
      <c r="CWG35"/>
      <c r="CWH35"/>
      <c r="CWI35"/>
      <c r="CWJ35"/>
      <c r="CWK35"/>
      <c r="CWL35"/>
      <c r="CWM35"/>
      <c r="CWN35"/>
      <c r="CXS35" s="68"/>
      <c r="CXT35" s="68"/>
      <c r="CXU35" s="68"/>
      <c r="CXV35" s="68"/>
      <c r="CXW35" s="68"/>
      <c r="CXX35" s="112"/>
      <c r="CXY35" s="112"/>
      <c r="CXZ35" s="112"/>
      <c r="CYA35"/>
      <c r="CYB35"/>
      <c r="CYC35"/>
      <c r="CYD35"/>
      <c r="CYE35"/>
      <c r="CYF35"/>
      <c r="CYG35"/>
      <c r="CYH35"/>
      <c r="CYI35"/>
      <c r="CYJ35"/>
      <c r="CYK35"/>
      <c r="CYL35"/>
      <c r="CYM35"/>
      <c r="CYN35"/>
      <c r="CYO35"/>
      <c r="CYP35"/>
      <c r="CYQ35"/>
      <c r="CYR35"/>
      <c r="CYS35"/>
      <c r="CYT35"/>
      <c r="CYU35"/>
      <c r="CYV35"/>
      <c r="DAA35" s="68"/>
      <c r="DAB35" s="68"/>
      <c r="DAC35" s="68"/>
      <c r="DAD35" s="68"/>
      <c r="DAE35" s="68"/>
      <c r="DAF35" s="112"/>
      <c r="DAG35" s="112"/>
      <c r="DAH35" s="112"/>
      <c r="DAI35"/>
      <c r="DAJ35"/>
      <c r="DAK35"/>
      <c r="DAL35"/>
      <c r="DAM35"/>
      <c r="DAN35"/>
      <c r="DAO35"/>
      <c r="DAP35"/>
      <c r="DAQ35"/>
      <c r="DAR35"/>
      <c r="DAS35"/>
      <c r="DAT35"/>
      <c r="DAU35"/>
      <c r="DAV35"/>
      <c r="DAW35"/>
      <c r="DAX35"/>
      <c r="DAY35"/>
      <c r="DAZ35"/>
      <c r="DBA35"/>
      <c r="DBB35"/>
      <c r="DBC35"/>
      <c r="DBD35"/>
      <c r="DCI35" s="68"/>
      <c r="DCJ35" s="68"/>
      <c r="DCK35" s="68"/>
      <c r="DCL35" s="68"/>
      <c r="DCM35" s="68"/>
      <c r="DCN35" s="112"/>
      <c r="DCO35" s="112"/>
      <c r="DCP35" s="112"/>
      <c r="DCQ35"/>
      <c r="DCR35"/>
      <c r="DCS35"/>
      <c r="DCT35"/>
      <c r="DCU35"/>
      <c r="DCV35"/>
      <c r="DCW35"/>
      <c r="DCX35"/>
      <c r="DCY35"/>
      <c r="DCZ35"/>
      <c r="DDA35"/>
      <c r="DDB35"/>
      <c r="DDC35"/>
      <c r="DDD35"/>
      <c r="DDE35"/>
      <c r="DDF35"/>
      <c r="DDG35"/>
      <c r="DDH35"/>
      <c r="DDI35"/>
      <c r="DDJ35"/>
      <c r="DDK35"/>
      <c r="DDL35"/>
      <c r="DEQ35" s="68"/>
      <c r="DER35" s="68"/>
      <c r="DES35" s="68"/>
      <c r="DET35" s="68"/>
      <c r="DEU35" s="68"/>
      <c r="DEV35" s="112"/>
      <c r="DEW35" s="112"/>
      <c r="DEX35" s="112"/>
      <c r="DEY35"/>
      <c r="DEZ35"/>
      <c r="DFA35"/>
      <c r="DFB35"/>
      <c r="DFC35"/>
      <c r="DFD35"/>
      <c r="DFE35"/>
      <c r="DFF35"/>
      <c r="DFG35"/>
      <c r="DFH35"/>
      <c r="DFI35"/>
      <c r="DFJ35"/>
      <c r="DFK35"/>
      <c r="DFL35"/>
      <c r="DFM35"/>
      <c r="DFN35"/>
      <c r="DFO35"/>
      <c r="DFP35"/>
      <c r="DFQ35"/>
      <c r="DFR35"/>
      <c r="DFS35"/>
      <c r="DFT35"/>
      <c r="DGY35" s="68"/>
      <c r="DGZ35" s="68"/>
      <c r="DHA35" s="68"/>
      <c r="DHB35" s="68"/>
      <c r="DHC35" s="68"/>
      <c r="DHD35" s="112"/>
      <c r="DHE35" s="112"/>
      <c r="DHF35" s="112"/>
      <c r="DHG35"/>
      <c r="DHH35"/>
      <c r="DHI35"/>
      <c r="DHJ35"/>
      <c r="DHK35"/>
      <c r="DHL35"/>
      <c r="DHM35"/>
      <c r="DHN35"/>
      <c r="DHO35"/>
      <c r="DHP35"/>
      <c r="DHQ35"/>
      <c r="DHR35"/>
      <c r="DHS35"/>
      <c r="DHT35"/>
      <c r="DHU35"/>
      <c r="DHV35"/>
      <c r="DHW35"/>
      <c r="DHX35"/>
      <c r="DHY35"/>
      <c r="DHZ35"/>
      <c r="DIA35"/>
      <c r="DIB35"/>
      <c r="DJG35" s="68"/>
      <c r="DJH35" s="68"/>
      <c r="DJI35" s="68"/>
      <c r="DJJ35" s="68"/>
      <c r="DJK35" s="68"/>
      <c r="DJL35" s="112"/>
      <c r="DJM35" s="112"/>
      <c r="DJN35" s="112"/>
      <c r="DJO35"/>
      <c r="DJP35"/>
      <c r="DJQ35"/>
      <c r="DJR35"/>
      <c r="DJS35"/>
      <c r="DJT35"/>
      <c r="DJU35"/>
      <c r="DJV35"/>
      <c r="DJW35"/>
      <c r="DJX35"/>
      <c r="DJY35"/>
      <c r="DJZ35"/>
      <c r="DKA35"/>
      <c r="DKB35"/>
      <c r="DKC35"/>
      <c r="DKD35"/>
      <c r="DKE35"/>
      <c r="DKF35"/>
      <c r="DKG35"/>
      <c r="DKH35"/>
      <c r="DKI35"/>
      <c r="DKJ35"/>
      <c r="DLO35" s="68"/>
      <c r="DLP35" s="68"/>
      <c r="DLQ35" s="68"/>
      <c r="DLR35" s="68"/>
      <c r="DLS35" s="68"/>
      <c r="DLT35" s="112"/>
      <c r="DLU35" s="112"/>
      <c r="DLV35" s="112"/>
      <c r="DLW35"/>
      <c r="DLX35"/>
      <c r="DLY35"/>
      <c r="DLZ35"/>
      <c r="DMA35"/>
      <c r="DMB35"/>
      <c r="DMC35"/>
      <c r="DMD35"/>
      <c r="DME35"/>
      <c r="DMF35"/>
      <c r="DMG35"/>
      <c r="DMH35"/>
      <c r="DMI35"/>
      <c r="DMJ35"/>
      <c r="DMK35"/>
      <c r="DML35"/>
      <c r="DMM35"/>
      <c r="DMN35"/>
      <c r="DMO35"/>
      <c r="DMP35"/>
      <c r="DMQ35"/>
      <c r="DMR35"/>
      <c r="DNW35" s="68"/>
      <c r="DNX35" s="68"/>
      <c r="DNY35" s="68"/>
      <c r="DNZ35" s="68"/>
      <c r="DOA35" s="68"/>
      <c r="DOB35" s="112"/>
      <c r="DOC35" s="112"/>
      <c r="DOD35" s="112"/>
      <c r="DOE35"/>
      <c r="DOF35"/>
      <c r="DOG35"/>
      <c r="DOH35"/>
      <c r="DOI35"/>
      <c r="DOJ35"/>
      <c r="DOK35"/>
      <c r="DOL35"/>
      <c r="DOM35"/>
      <c r="DON35"/>
      <c r="DOO35"/>
      <c r="DOP35"/>
      <c r="DOQ35"/>
      <c r="DOR35"/>
      <c r="DOS35"/>
      <c r="DOT35"/>
      <c r="DOU35"/>
      <c r="DOV35"/>
      <c r="DOW35"/>
      <c r="DOX35"/>
      <c r="DOY35"/>
      <c r="DOZ35"/>
      <c r="DQE35" s="68"/>
      <c r="DQF35" s="68"/>
      <c r="DQG35" s="68"/>
      <c r="DQH35" s="68"/>
      <c r="DQI35" s="68"/>
      <c r="DQJ35" s="112"/>
      <c r="DQK35" s="112"/>
      <c r="DQL35" s="112"/>
      <c r="DQM35"/>
      <c r="DQN35"/>
      <c r="DQO35"/>
      <c r="DQP35"/>
      <c r="DQQ35"/>
      <c r="DQR35"/>
      <c r="DQS35"/>
      <c r="DQT35"/>
      <c r="DQU35"/>
      <c r="DQV35"/>
      <c r="DQW35"/>
      <c r="DQX35"/>
      <c r="DQY35"/>
      <c r="DQZ35"/>
      <c r="DRA35"/>
      <c r="DRB35"/>
      <c r="DRC35"/>
      <c r="DRD35"/>
      <c r="DRE35"/>
      <c r="DRF35"/>
      <c r="DRG35"/>
      <c r="DRH35"/>
      <c r="DSM35" s="68"/>
      <c r="DSN35" s="68"/>
      <c r="DSO35" s="68"/>
      <c r="DSP35" s="68"/>
      <c r="DSQ35" s="68"/>
      <c r="DSR35" s="112"/>
      <c r="DSS35" s="112"/>
      <c r="DST35" s="112"/>
      <c r="DSU35"/>
      <c r="DSV35"/>
      <c r="DSW35"/>
      <c r="DSX35"/>
      <c r="DSY35"/>
      <c r="DSZ35"/>
      <c r="DTA35"/>
      <c r="DTB35"/>
      <c r="DTC35"/>
      <c r="DTD35"/>
      <c r="DTE35"/>
      <c r="DTF35"/>
      <c r="DTG35"/>
      <c r="DTH35"/>
      <c r="DTI35"/>
      <c r="DTJ35"/>
      <c r="DTK35"/>
      <c r="DTL35"/>
      <c r="DTM35"/>
      <c r="DTN35"/>
      <c r="DTO35"/>
      <c r="DTP35"/>
      <c r="DUU35" s="68"/>
      <c r="DUV35" s="68"/>
      <c r="DUW35" s="68"/>
      <c r="DUX35" s="68"/>
      <c r="DUY35" s="68"/>
      <c r="DUZ35" s="112"/>
      <c r="DVA35" s="112"/>
      <c r="DVB35" s="112"/>
      <c r="DVC35"/>
      <c r="DVD35"/>
      <c r="DVE35"/>
      <c r="DVF35"/>
      <c r="DVG35"/>
      <c r="DVH35"/>
      <c r="DVI35"/>
      <c r="DVJ35"/>
      <c r="DVK35"/>
      <c r="DVL35"/>
      <c r="DVM35"/>
      <c r="DVN35"/>
      <c r="DVO35"/>
      <c r="DVP35"/>
      <c r="DVQ35"/>
      <c r="DVR35"/>
      <c r="DVS35"/>
      <c r="DVT35"/>
      <c r="DVU35"/>
      <c r="DVV35"/>
      <c r="DVW35"/>
      <c r="DVX35"/>
      <c r="DXC35" s="68"/>
      <c r="DXD35" s="68"/>
      <c r="DXE35" s="68"/>
      <c r="DXF35" s="68"/>
      <c r="DXG35" s="68"/>
      <c r="DXH35" s="112"/>
      <c r="DXI35" s="112"/>
      <c r="DXJ35" s="112"/>
      <c r="DXK35"/>
      <c r="DXL35"/>
      <c r="DXM35"/>
      <c r="DXN35"/>
      <c r="DXO35"/>
      <c r="DXP35"/>
      <c r="DXQ35"/>
      <c r="DXR35"/>
      <c r="DXS35"/>
      <c r="DXT35"/>
      <c r="DXU35"/>
      <c r="DXV35"/>
      <c r="DXW35"/>
      <c r="DXX35"/>
      <c r="DXY35"/>
      <c r="DXZ35"/>
      <c r="DYA35"/>
      <c r="DYB35"/>
      <c r="DYC35"/>
      <c r="DYD35"/>
      <c r="DYE35"/>
      <c r="DYF35"/>
      <c r="DZK35" s="68"/>
      <c r="DZL35" s="68"/>
      <c r="DZM35" s="68"/>
      <c r="DZN35" s="68"/>
      <c r="DZO35" s="68"/>
      <c r="DZP35" s="112"/>
      <c r="DZQ35" s="112"/>
      <c r="DZR35" s="112"/>
      <c r="DZS35"/>
      <c r="DZT35"/>
      <c r="DZU35"/>
      <c r="DZV35"/>
      <c r="DZW35"/>
      <c r="DZX35"/>
      <c r="DZY35"/>
      <c r="DZZ35"/>
      <c r="EAA35"/>
      <c r="EAB35"/>
      <c r="EAC35"/>
      <c r="EAD35"/>
      <c r="EAE35"/>
      <c r="EAF35"/>
      <c r="EAG35"/>
      <c r="EAH35"/>
      <c r="EAI35"/>
      <c r="EAJ35"/>
      <c r="EAK35"/>
      <c r="EAL35"/>
      <c r="EAM35"/>
      <c r="EAN35"/>
      <c r="EBS35" s="68"/>
      <c r="EBT35" s="68"/>
      <c r="EBU35" s="68"/>
      <c r="EBV35" s="68"/>
      <c r="EBW35" s="68"/>
      <c r="EBX35" s="112"/>
      <c r="EBY35" s="112"/>
      <c r="EBZ35" s="112"/>
      <c r="ECA35"/>
      <c r="ECB35"/>
      <c r="ECC35"/>
      <c r="ECD35"/>
      <c r="ECE35"/>
      <c r="ECF35"/>
      <c r="ECG35"/>
      <c r="ECH35"/>
      <c r="ECI35"/>
      <c r="ECJ35"/>
      <c r="ECK35"/>
      <c r="ECL35"/>
      <c r="ECM35"/>
      <c r="ECN35"/>
      <c r="ECO35"/>
      <c r="ECP35"/>
      <c r="ECQ35"/>
      <c r="ECR35"/>
      <c r="ECS35"/>
      <c r="ECT35"/>
      <c r="ECU35"/>
      <c r="ECV35"/>
      <c r="EEA35" s="68"/>
      <c r="EEB35" s="68"/>
      <c r="EEC35" s="68"/>
      <c r="EED35" s="68"/>
      <c r="EEE35" s="68"/>
      <c r="EEF35" s="112"/>
      <c r="EEG35" s="112"/>
      <c r="EEH35" s="112"/>
      <c r="EEI35"/>
      <c r="EEJ35"/>
      <c r="EEK35"/>
      <c r="EEL35"/>
      <c r="EEM35"/>
      <c r="EEN35"/>
      <c r="EEO35"/>
      <c r="EEP35"/>
      <c r="EEQ35"/>
      <c r="EER35"/>
      <c r="EES35"/>
      <c r="EET35"/>
      <c r="EEU35"/>
      <c r="EEV35"/>
      <c r="EEW35"/>
      <c r="EEX35"/>
      <c r="EEY35"/>
      <c r="EEZ35"/>
      <c r="EFA35"/>
      <c r="EFB35"/>
      <c r="EFC35"/>
      <c r="EFD35"/>
      <c r="EGI35" s="68"/>
      <c r="EGJ35" s="68"/>
      <c r="EGK35" s="68"/>
      <c r="EGL35" s="68"/>
      <c r="EGM35" s="68"/>
      <c r="EGN35" s="112"/>
      <c r="EGO35" s="112"/>
      <c r="EGP35" s="112"/>
      <c r="EGQ35"/>
      <c r="EGR35"/>
      <c r="EGS35"/>
      <c r="EGT35"/>
      <c r="EGU35"/>
      <c r="EGV35"/>
      <c r="EGW35"/>
      <c r="EGX35"/>
      <c r="EGY35"/>
      <c r="EGZ35"/>
      <c r="EHA35"/>
      <c r="EHB35"/>
      <c r="EHC35"/>
      <c r="EHD35"/>
      <c r="EHE35"/>
      <c r="EHF35"/>
      <c r="EHG35"/>
      <c r="EHH35"/>
      <c r="EHI35"/>
      <c r="EHJ35"/>
      <c r="EHK35"/>
      <c r="EHL35"/>
      <c r="EIQ35" s="68"/>
      <c r="EIR35" s="68"/>
      <c r="EIS35" s="68"/>
      <c r="EIT35" s="68"/>
      <c r="EIU35" s="68"/>
      <c r="EIV35" s="112"/>
      <c r="EIW35" s="112"/>
      <c r="EIX35" s="112"/>
      <c r="EIY35"/>
      <c r="EIZ35"/>
      <c r="EJA35"/>
      <c r="EJB35"/>
      <c r="EJC35"/>
      <c r="EJD35"/>
      <c r="EJE35"/>
      <c r="EJF35"/>
      <c r="EJG35"/>
      <c r="EJH35"/>
      <c r="EJI35"/>
      <c r="EJJ35"/>
      <c r="EJK35"/>
      <c r="EJL35"/>
      <c r="EJM35"/>
      <c r="EJN35"/>
      <c r="EJO35"/>
      <c r="EJP35"/>
      <c r="EJQ35"/>
      <c r="EJR35"/>
      <c r="EJS35"/>
      <c r="EJT35"/>
      <c r="EKY35" s="68"/>
      <c r="EKZ35" s="68"/>
      <c r="ELA35" s="68"/>
      <c r="ELB35" s="68"/>
      <c r="ELC35" s="68"/>
      <c r="ELD35" s="112"/>
      <c r="ELE35" s="112"/>
      <c r="ELF35" s="112"/>
      <c r="ELG35"/>
      <c r="ELH35"/>
      <c r="ELI35"/>
      <c r="ELJ35"/>
      <c r="ELK35"/>
      <c r="ELL35"/>
      <c r="ELM35"/>
      <c r="ELN35"/>
      <c r="ELO35"/>
      <c r="ELP35"/>
      <c r="ELQ35"/>
      <c r="ELR35"/>
      <c r="ELS35"/>
      <c r="ELT35"/>
      <c r="ELU35"/>
      <c r="ELV35"/>
      <c r="ELW35"/>
      <c r="ELX35"/>
      <c r="ELY35"/>
      <c r="ELZ35"/>
      <c r="EMA35"/>
      <c r="EMB35"/>
      <c r="ENG35" s="68"/>
      <c r="ENH35" s="68"/>
      <c r="ENI35" s="68"/>
      <c r="ENJ35" s="68"/>
      <c r="ENK35" s="68"/>
      <c r="ENL35" s="112"/>
      <c r="ENM35" s="112"/>
      <c r="ENN35" s="112"/>
      <c r="ENO35"/>
      <c r="ENP35"/>
      <c r="ENQ35"/>
      <c r="ENR35"/>
      <c r="ENS35"/>
      <c r="ENT35"/>
      <c r="ENU35"/>
      <c r="ENV35"/>
      <c r="ENW35"/>
      <c r="ENX35"/>
      <c r="ENY35"/>
      <c r="ENZ35"/>
      <c r="EOA35"/>
      <c r="EOB35"/>
      <c r="EOC35"/>
      <c r="EOD35"/>
      <c r="EOE35"/>
      <c r="EOF35"/>
      <c r="EOG35"/>
      <c r="EOH35"/>
      <c r="EOI35"/>
      <c r="EOJ35"/>
      <c r="EPO35" s="68"/>
      <c r="EPP35" s="68"/>
      <c r="EPQ35" s="68"/>
      <c r="EPR35" s="68"/>
      <c r="EPS35" s="68"/>
      <c r="EPT35" s="112"/>
      <c r="EPU35" s="112"/>
      <c r="EPV35" s="112"/>
      <c r="EPW35"/>
      <c r="EPX35"/>
      <c r="EPY35"/>
      <c r="EPZ35"/>
      <c r="EQA35"/>
      <c r="EQB35"/>
      <c r="EQC35"/>
      <c r="EQD35"/>
      <c r="EQE35"/>
      <c r="EQF35"/>
      <c r="EQG35"/>
      <c r="EQH35"/>
      <c r="EQI35"/>
      <c r="EQJ35"/>
      <c r="EQK35"/>
      <c r="EQL35"/>
      <c r="EQM35"/>
      <c r="EQN35"/>
      <c r="EQO35"/>
      <c r="EQP35"/>
      <c r="EQQ35"/>
      <c r="EQR35"/>
      <c r="ERW35" s="68"/>
      <c r="ERX35" s="68"/>
      <c r="ERY35" s="68"/>
      <c r="ERZ35" s="68"/>
      <c r="ESA35" s="68"/>
      <c r="ESB35" s="112"/>
      <c r="ESC35" s="112"/>
      <c r="ESD35" s="112"/>
      <c r="ESE35"/>
      <c r="ESF35"/>
      <c r="ESG35"/>
      <c r="ESH35"/>
      <c r="ESI35"/>
      <c r="ESJ35"/>
      <c r="ESK35"/>
      <c r="ESL35"/>
      <c r="ESM35"/>
      <c r="ESN35"/>
      <c r="ESO35"/>
      <c r="ESP35"/>
      <c r="ESQ35"/>
      <c r="ESR35"/>
      <c r="ESS35"/>
      <c r="EST35"/>
      <c r="ESU35"/>
      <c r="ESV35"/>
      <c r="ESW35"/>
      <c r="ESX35"/>
      <c r="ESY35"/>
      <c r="ESZ35"/>
      <c r="EUE35" s="68"/>
      <c r="EUF35" s="68"/>
      <c r="EUG35" s="68"/>
      <c r="EUH35" s="68"/>
      <c r="EUI35" s="68"/>
      <c r="EUJ35" s="112"/>
      <c r="EUK35" s="112"/>
      <c r="EUL35" s="112"/>
      <c r="EUM35"/>
      <c r="EUN35"/>
      <c r="EUO35"/>
      <c r="EUP35"/>
      <c r="EUQ35"/>
      <c r="EUR35"/>
      <c r="EUS35"/>
      <c r="EUT35"/>
      <c r="EUU35"/>
      <c r="EUV35"/>
      <c r="EUW35"/>
      <c r="EUX35"/>
      <c r="EUY35"/>
      <c r="EUZ35"/>
      <c r="EVA35"/>
      <c r="EVB35"/>
      <c r="EVC35"/>
      <c r="EVD35"/>
      <c r="EVE35"/>
      <c r="EVF35"/>
      <c r="EVG35"/>
      <c r="EVH35"/>
      <c r="EWM35" s="68"/>
      <c r="EWN35" s="68"/>
      <c r="EWO35" s="68"/>
      <c r="EWP35" s="68"/>
      <c r="EWQ35" s="68"/>
      <c r="EWR35" s="112"/>
      <c r="EWS35" s="112"/>
      <c r="EWT35" s="112"/>
      <c r="EWU35"/>
      <c r="EWV35"/>
      <c r="EWW35"/>
      <c r="EWX35"/>
      <c r="EWY35"/>
      <c r="EWZ35"/>
      <c r="EXA35"/>
      <c r="EXB35"/>
      <c r="EXC35"/>
      <c r="EXD35"/>
      <c r="EXE35"/>
      <c r="EXF35"/>
      <c r="EXG35"/>
      <c r="EXH35"/>
      <c r="EXI35"/>
      <c r="EXJ35"/>
      <c r="EXK35"/>
      <c r="EXL35"/>
      <c r="EXM35"/>
      <c r="EXN35"/>
      <c r="EXO35"/>
      <c r="EXP35"/>
      <c r="EYU35" s="68"/>
      <c r="EYV35" s="68"/>
      <c r="EYW35" s="68"/>
      <c r="EYX35" s="68"/>
      <c r="EYY35" s="68"/>
      <c r="EYZ35" s="112"/>
      <c r="EZA35" s="112"/>
      <c r="EZB35" s="112"/>
      <c r="EZC35"/>
      <c r="EZD35"/>
      <c r="EZE35"/>
      <c r="EZF35"/>
      <c r="EZG35"/>
      <c r="EZH35"/>
      <c r="EZI35"/>
      <c r="EZJ35"/>
      <c r="EZK35"/>
      <c r="EZL35"/>
      <c r="EZM35"/>
      <c r="EZN35"/>
      <c r="EZO35"/>
      <c r="EZP35"/>
      <c r="EZQ35"/>
      <c r="EZR35"/>
      <c r="EZS35"/>
      <c r="EZT35"/>
      <c r="EZU35"/>
      <c r="EZV35"/>
      <c r="EZW35"/>
      <c r="EZX35"/>
      <c r="FBC35" s="68"/>
      <c r="FBD35" s="68"/>
      <c r="FBE35" s="68"/>
      <c r="FBF35" s="68"/>
      <c r="FBG35" s="68"/>
      <c r="FBH35" s="112"/>
      <c r="FBI35" s="112"/>
      <c r="FBJ35" s="112"/>
      <c r="FBK35"/>
      <c r="FBL35"/>
      <c r="FBM35"/>
      <c r="FBN35"/>
      <c r="FBO35"/>
      <c r="FBP35"/>
      <c r="FBQ35"/>
      <c r="FBR35"/>
      <c r="FBS35"/>
      <c r="FBT35"/>
      <c r="FBU35"/>
      <c r="FBV35"/>
      <c r="FBW35"/>
      <c r="FBX35"/>
      <c r="FBY35"/>
      <c r="FBZ35"/>
      <c r="FCA35"/>
      <c r="FCB35"/>
      <c r="FCC35"/>
      <c r="FCD35"/>
      <c r="FCE35"/>
      <c r="FCF35"/>
      <c r="FDK35" s="68"/>
      <c r="FDL35" s="68"/>
      <c r="FDM35" s="68"/>
      <c r="FDN35" s="68"/>
      <c r="FDO35" s="68"/>
      <c r="FDP35" s="112"/>
      <c r="FDQ35" s="112"/>
      <c r="FDR35" s="112"/>
      <c r="FDS35"/>
      <c r="FDT35"/>
      <c r="FDU35"/>
      <c r="FDV35"/>
      <c r="FDW35"/>
      <c r="FDX35"/>
      <c r="FDY35"/>
      <c r="FDZ35"/>
      <c r="FEA35"/>
      <c r="FEB35"/>
      <c r="FEC35"/>
      <c r="FED35"/>
      <c r="FEE35"/>
      <c r="FEF35"/>
      <c r="FEG35"/>
      <c r="FEH35"/>
      <c r="FEI35"/>
      <c r="FEJ35"/>
      <c r="FEK35"/>
      <c r="FEL35"/>
      <c r="FEM35"/>
      <c r="FEN35"/>
      <c r="FFS35" s="68"/>
      <c r="FFT35" s="68"/>
      <c r="FFU35" s="68"/>
      <c r="FFV35" s="68"/>
      <c r="FFW35" s="68"/>
      <c r="FFX35" s="112"/>
      <c r="FFY35" s="112"/>
      <c r="FFZ35" s="112"/>
      <c r="FGA35"/>
      <c r="FGB35"/>
      <c r="FGC35"/>
      <c r="FGD35"/>
      <c r="FGE35"/>
      <c r="FGF35"/>
      <c r="FGG35"/>
      <c r="FGH35"/>
      <c r="FGI35"/>
      <c r="FGJ35"/>
      <c r="FGK35"/>
      <c r="FGL35"/>
      <c r="FGM35"/>
      <c r="FGN35"/>
      <c r="FGO35"/>
      <c r="FGP35"/>
      <c r="FGQ35"/>
      <c r="FGR35"/>
      <c r="FGS35"/>
      <c r="FGT35"/>
      <c r="FGU35"/>
      <c r="FGV35"/>
      <c r="FIA35" s="68"/>
      <c r="FIB35" s="68"/>
      <c r="FIC35" s="68"/>
      <c r="FID35" s="68"/>
      <c r="FIE35" s="68"/>
      <c r="FIF35" s="112"/>
      <c r="FIG35" s="112"/>
      <c r="FIH35" s="112"/>
      <c r="FII35"/>
      <c r="FIJ35"/>
      <c r="FIK35"/>
      <c r="FIL35"/>
      <c r="FIM35"/>
      <c r="FIN35"/>
      <c r="FIO35"/>
      <c r="FIP35"/>
      <c r="FIQ35"/>
      <c r="FIR35"/>
      <c r="FIS35"/>
      <c r="FIT35"/>
      <c r="FIU35"/>
      <c r="FIV35"/>
      <c r="FIW35"/>
      <c r="FIX35"/>
      <c r="FIY35"/>
      <c r="FIZ35"/>
      <c r="FJA35"/>
      <c r="FJB35"/>
      <c r="FJC35"/>
      <c r="FJD35"/>
      <c r="FKI35" s="68"/>
      <c r="FKJ35" s="68"/>
      <c r="FKK35" s="68"/>
      <c r="FKL35" s="68"/>
      <c r="FKM35" s="68"/>
      <c r="FKN35" s="112"/>
      <c r="FKO35" s="112"/>
      <c r="FKP35" s="112"/>
      <c r="FKQ35"/>
      <c r="FKR35"/>
      <c r="FKS35"/>
      <c r="FKT35"/>
      <c r="FKU35"/>
      <c r="FKV35"/>
      <c r="FKW35"/>
      <c r="FKX35"/>
      <c r="FKY35"/>
      <c r="FKZ35"/>
      <c r="FLA35"/>
      <c r="FLB35"/>
      <c r="FLC35"/>
      <c r="FLD35"/>
      <c r="FLE35"/>
      <c r="FLF35"/>
      <c r="FLG35"/>
      <c r="FLH35"/>
      <c r="FLI35"/>
      <c r="FLJ35"/>
      <c r="FLK35"/>
      <c r="FLL35"/>
      <c r="FMQ35" s="68"/>
      <c r="FMR35" s="68"/>
      <c r="FMS35" s="68"/>
      <c r="FMT35" s="68"/>
      <c r="FMU35" s="68"/>
      <c r="FMV35" s="112"/>
      <c r="FMW35" s="112"/>
      <c r="FMX35" s="112"/>
      <c r="FMY35"/>
      <c r="FMZ35"/>
      <c r="FNA35"/>
      <c r="FNB35"/>
      <c r="FNC35"/>
      <c r="FND35"/>
      <c r="FNE35"/>
      <c r="FNF35"/>
      <c r="FNG35"/>
      <c r="FNH35"/>
      <c r="FNI35"/>
      <c r="FNJ35"/>
      <c r="FNK35"/>
      <c r="FNL35"/>
      <c r="FNM35"/>
      <c r="FNN35"/>
      <c r="FNO35"/>
      <c r="FNP35"/>
      <c r="FNQ35"/>
      <c r="FNR35"/>
      <c r="FNS35"/>
      <c r="FNT35"/>
      <c r="FOY35" s="68"/>
      <c r="FOZ35" s="68"/>
      <c r="FPA35" s="68"/>
      <c r="FPB35" s="68"/>
      <c r="FPC35" s="68"/>
      <c r="FPD35" s="112"/>
      <c r="FPE35" s="112"/>
      <c r="FPF35" s="112"/>
      <c r="FPG35"/>
      <c r="FPH35"/>
      <c r="FPI35"/>
      <c r="FPJ35"/>
      <c r="FPK35"/>
      <c r="FPL35"/>
      <c r="FPM35"/>
      <c r="FPN35"/>
      <c r="FPO35"/>
      <c r="FPP35"/>
      <c r="FPQ35"/>
      <c r="FPR35"/>
      <c r="FPS35"/>
      <c r="FPT35"/>
      <c r="FPU35"/>
      <c r="FPV35"/>
      <c r="FPW35"/>
      <c r="FPX35"/>
      <c r="FPY35"/>
      <c r="FPZ35"/>
      <c r="FQA35"/>
      <c r="FQB35"/>
      <c r="FRG35" s="68"/>
      <c r="FRH35" s="68"/>
      <c r="FRI35" s="68"/>
      <c r="FRJ35" s="68"/>
      <c r="FRK35" s="68"/>
      <c r="FRL35" s="112"/>
      <c r="FRM35" s="112"/>
      <c r="FRN35" s="112"/>
      <c r="FRO35"/>
      <c r="FRP35"/>
      <c r="FRQ35"/>
      <c r="FRR35"/>
      <c r="FRS35"/>
      <c r="FRT35"/>
      <c r="FRU35"/>
      <c r="FRV35"/>
      <c r="FRW35"/>
      <c r="FRX35"/>
      <c r="FRY35"/>
      <c r="FRZ35"/>
      <c r="FSA35"/>
      <c r="FSB35"/>
      <c r="FSC35"/>
      <c r="FSD35"/>
      <c r="FSE35"/>
      <c r="FSF35"/>
      <c r="FSG35"/>
      <c r="FSH35"/>
      <c r="FSI35"/>
      <c r="FSJ35"/>
      <c r="FTO35" s="68"/>
      <c r="FTP35" s="68"/>
      <c r="FTQ35" s="68"/>
      <c r="FTR35" s="68"/>
      <c r="FTS35" s="68"/>
      <c r="FTT35" s="112"/>
      <c r="FTU35" s="112"/>
      <c r="FTV35" s="112"/>
      <c r="FTW35"/>
      <c r="FTX35"/>
      <c r="FTY35"/>
      <c r="FTZ35"/>
      <c r="FUA35"/>
      <c r="FUB35"/>
      <c r="FUC35"/>
      <c r="FUD35"/>
      <c r="FUE35"/>
      <c r="FUF35"/>
      <c r="FUG35"/>
      <c r="FUH35"/>
      <c r="FUI35"/>
      <c r="FUJ35"/>
      <c r="FUK35"/>
      <c r="FUL35"/>
      <c r="FUM35"/>
      <c r="FUN35"/>
      <c r="FUO35"/>
      <c r="FUP35"/>
      <c r="FUQ35"/>
      <c r="FUR35"/>
      <c r="FVW35" s="68"/>
      <c r="FVX35" s="68"/>
      <c r="FVY35" s="68"/>
      <c r="FVZ35" s="68"/>
      <c r="FWA35" s="68"/>
      <c r="FWB35" s="112"/>
      <c r="FWC35" s="112"/>
      <c r="FWD35" s="112"/>
      <c r="FWE35"/>
      <c r="FWF35"/>
      <c r="FWG35"/>
      <c r="FWH35"/>
      <c r="FWI35"/>
      <c r="FWJ35"/>
      <c r="FWK35"/>
      <c r="FWL35"/>
      <c r="FWM35"/>
      <c r="FWN35"/>
      <c r="FWO35"/>
      <c r="FWP35"/>
      <c r="FWQ35"/>
      <c r="FWR35"/>
      <c r="FWS35"/>
      <c r="FWT35"/>
      <c r="FWU35"/>
      <c r="FWV35"/>
      <c r="FWW35"/>
      <c r="FWX35"/>
      <c r="FWY35"/>
      <c r="FWZ35"/>
      <c r="FYE35" s="68"/>
      <c r="FYF35" s="68"/>
      <c r="FYG35" s="68"/>
      <c r="FYH35" s="68"/>
      <c r="FYI35" s="68"/>
      <c r="FYJ35" s="112"/>
      <c r="FYK35" s="112"/>
      <c r="FYL35" s="112"/>
      <c r="FYM35"/>
      <c r="FYN35"/>
      <c r="FYO35"/>
      <c r="FYP35"/>
      <c r="FYQ35"/>
      <c r="FYR35"/>
      <c r="FYS35"/>
      <c r="FYT35"/>
      <c r="FYU35"/>
      <c r="FYV35"/>
      <c r="FYW35"/>
      <c r="FYX35"/>
      <c r="FYY35"/>
      <c r="FYZ35"/>
      <c r="FZA35"/>
      <c r="FZB35"/>
      <c r="FZC35"/>
      <c r="FZD35"/>
      <c r="FZE35"/>
      <c r="FZF35"/>
      <c r="FZG35"/>
      <c r="FZH35"/>
      <c r="GAM35" s="68"/>
      <c r="GAN35" s="68"/>
      <c r="GAO35" s="68"/>
      <c r="GAP35" s="68"/>
      <c r="GAQ35" s="68"/>
      <c r="GAR35" s="112"/>
      <c r="GAS35" s="112"/>
      <c r="GAT35" s="112"/>
      <c r="GAU35"/>
      <c r="GAV35"/>
      <c r="GAW35"/>
      <c r="GAX35"/>
      <c r="GAY35"/>
      <c r="GAZ35"/>
      <c r="GBA35"/>
      <c r="GBB35"/>
      <c r="GBC35"/>
      <c r="GBD35"/>
      <c r="GBE35"/>
      <c r="GBF35"/>
      <c r="GBG35"/>
      <c r="GBH35"/>
      <c r="GBI35"/>
      <c r="GBJ35"/>
      <c r="GBK35"/>
      <c r="GBL35"/>
      <c r="GBM35"/>
      <c r="GBN35"/>
      <c r="GBO35"/>
      <c r="GBP35"/>
      <c r="GCU35" s="68"/>
      <c r="GCV35" s="68"/>
      <c r="GCW35" s="68"/>
      <c r="GCX35" s="68"/>
      <c r="GCY35" s="68"/>
      <c r="GCZ35" s="112"/>
      <c r="GDA35" s="112"/>
      <c r="GDB35" s="112"/>
      <c r="GDC35"/>
      <c r="GDD35"/>
      <c r="GDE35"/>
      <c r="GDF35"/>
      <c r="GDG35"/>
      <c r="GDH35"/>
      <c r="GDI35"/>
      <c r="GDJ35"/>
      <c r="GDK35"/>
      <c r="GDL35"/>
      <c r="GDM35"/>
      <c r="GDN35"/>
      <c r="GDO35"/>
      <c r="GDP35"/>
      <c r="GDQ35"/>
      <c r="GDR35"/>
      <c r="GDS35"/>
      <c r="GDT35"/>
      <c r="GDU35"/>
      <c r="GDV35"/>
      <c r="GDW35"/>
      <c r="GDX35"/>
      <c r="GFC35" s="68"/>
      <c r="GFD35" s="68"/>
      <c r="GFE35" s="68"/>
      <c r="GFF35" s="68"/>
      <c r="GFG35" s="68"/>
      <c r="GFH35" s="112"/>
      <c r="GFI35" s="112"/>
      <c r="GFJ35" s="112"/>
      <c r="GFK35"/>
      <c r="GFL35"/>
      <c r="GFM35"/>
      <c r="GFN35"/>
      <c r="GFO35"/>
      <c r="GFP35"/>
      <c r="GFQ35"/>
      <c r="GFR35"/>
      <c r="GFS35"/>
      <c r="GFT35"/>
      <c r="GFU35"/>
      <c r="GFV35"/>
      <c r="GFW35"/>
      <c r="GFX35"/>
      <c r="GFY35"/>
      <c r="GFZ35"/>
      <c r="GGA35"/>
      <c r="GGB35"/>
      <c r="GGC35"/>
      <c r="GGD35"/>
      <c r="GGE35"/>
      <c r="GGF35"/>
      <c r="GHK35" s="68"/>
      <c r="GHL35" s="68"/>
      <c r="GHM35" s="68"/>
      <c r="GHN35" s="68"/>
      <c r="GHO35" s="68"/>
      <c r="GHP35" s="112"/>
      <c r="GHQ35" s="112"/>
      <c r="GHR35" s="112"/>
      <c r="GHS35"/>
      <c r="GHT35"/>
      <c r="GHU35"/>
      <c r="GHV35"/>
      <c r="GHW35"/>
      <c r="GHX35"/>
      <c r="GHY35"/>
      <c r="GHZ35"/>
      <c r="GIA35"/>
      <c r="GIB35"/>
      <c r="GIC35"/>
      <c r="GID35"/>
      <c r="GIE35"/>
      <c r="GIF35"/>
      <c r="GIG35"/>
      <c r="GIH35"/>
      <c r="GII35"/>
      <c r="GIJ35"/>
      <c r="GIK35"/>
      <c r="GIL35"/>
      <c r="GIM35"/>
      <c r="GIN35"/>
      <c r="GJS35" s="68"/>
      <c r="GJT35" s="68"/>
      <c r="GJU35" s="68"/>
      <c r="GJV35" s="68"/>
      <c r="GJW35" s="68"/>
      <c r="GJX35" s="112"/>
      <c r="GJY35" s="112"/>
      <c r="GJZ35" s="112"/>
      <c r="GKA35"/>
      <c r="GKB35"/>
      <c r="GKC35"/>
      <c r="GKD35"/>
      <c r="GKE35"/>
      <c r="GKF35"/>
      <c r="GKG35"/>
      <c r="GKH35"/>
      <c r="GKI35"/>
      <c r="GKJ35"/>
      <c r="GKK35"/>
      <c r="GKL35"/>
      <c r="GKM35"/>
      <c r="GKN35"/>
      <c r="GKO35"/>
      <c r="GKP35"/>
      <c r="GKQ35"/>
      <c r="GKR35"/>
      <c r="GKS35"/>
      <c r="GKT35"/>
      <c r="GKU35"/>
      <c r="GKV35"/>
      <c r="GMA35" s="68"/>
      <c r="GMB35" s="68"/>
      <c r="GMC35" s="68"/>
      <c r="GMD35" s="68"/>
      <c r="GME35" s="68"/>
      <c r="GMF35" s="112"/>
      <c r="GMG35" s="112"/>
      <c r="GMH35" s="112"/>
      <c r="GMI35"/>
      <c r="GMJ35"/>
      <c r="GMK35"/>
      <c r="GML35"/>
      <c r="GMM35"/>
      <c r="GMN35"/>
      <c r="GMO35"/>
      <c r="GMP35"/>
      <c r="GMQ35"/>
      <c r="GMR35"/>
      <c r="GMS35"/>
      <c r="GMT35"/>
      <c r="GMU35"/>
      <c r="GMV35"/>
      <c r="GMW35"/>
      <c r="GMX35"/>
      <c r="GMY35"/>
      <c r="GMZ35"/>
      <c r="GNA35"/>
      <c r="GNB35"/>
      <c r="GNC35"/>
      <c r="GND35"/>
      <c r="GOI35" s="68"/>
      <c r="GOJ35" s="68"/>
      <c r="GOK35" s="68"/>
      <c r="GOL35" s="68"/>
      <c r="GOM35" s="68"/>
      <c r="GON35" s="112"/>
      <c r="GOO35" s="112"/>
      <c r="GOP35" s="112"/>
      <c r="GOQ35"/>
      <c r="GOR35"/>
      <c r="GOS35"/>
      <c r="GOT35"/>
      <c r="GOU35"/>
      <c r="GOV35"/>
      <c r="GOW35"/>
      <c r="GOX35"/>
      <c r="GOY35"/>
      <c r="GOZ35"/>
      <c r="GPA35"/>
      <c r="GPB35"/>
      <c r="GPC35"/>
      <c r="GPD35"/>
      <c r="GPE35"/>
      <c r="GPF35"/>
      <c r="GPG35"/>
      <c r="GPH35"/>
      <c r="GPI35"/>
      <c r="GPJ35"/>
      <c r="GPK35"/>
      <c r="GPL35"/>
      <c r="GQQ35" s="68"/>
      <c r="GQR35" s="68"/>
      <c r="GQS35" s="68"/>
      <c r="GQT35" s="68"/>
      <c r="GQU35" s="68"/>
      <c r="GQV35" s="112"/>
      <c r="GQW35" s="112"/>
      <c r="GQX35" s="112"/>
      <c r="GQY35"/>
      <c r="GQZ35"/>
      <c r="GRA35"/>
      <c r="GRB35"/>
      <c r="GRC35"/>
      <c r="GRD35"/>
      <c r="GRE35"/>
      <c r="GRF35"/>
      <c r="GRG35"/>
      <c r="GRH35"/>
      <c r="GRI35"/>
      <c r="GRJ35"/>
      <c r="GRK35"/>
      <c r="GRL35"/>
      <c r="GRM35"/>
      <c r="GRN35"/>
      <c r="GRO35"/>
      <c r="GRP35"/>
      <c r="GRQ35"/>
      <c r="GRR35"/>
      <c r="GRS35"/>
      <c r="GRT35"/>
      <c r="GSY35" s="68"/>
      <c r="GSZ35" s="68"/>
      <c r="GTA35" s="68"/>
      <c r="GTB35" s="68"/>
      <c r="GTC35" s="68"/>
      <c r="GTD35" s="112"/>
      <c r="GTE35" s="112"/>
      <c r="GTF35" s="112"/>
      <c r="GTG35"/>
      <c r="GTH35"/>
      <c r="GTI35"/>
      <c r="GTJ35"/>
      <c r="GTK35"/>
      <c r="GTL35"/>
      <c r="GTM35"/>
      <c r="GTN35"/>
      <c r="GTO35"/>
      <c r="GTP35"/>
      <c r="GTQ35"/>
      <c r="GTR35"/>
      <c r="GTS35"/>
      <c r="GTT35"/>
      <c r="GTU35"/>
      <c r="GTV35"/>
      <c r="GTW35"/>
      <c r="GTX35"/>
      <c r="GTY35"/>
      <c r="GTZ35"/>
      <c r="GUA35"/>
      <c r="GUB35"/>
      <c r="GVG35" s="68"/>
      <c r="GVH35" s="68"/>
      <c r="GVI35" s="68"/>
      <c r="GVJ35" s="68"/>
      <c r="GVK35" s="68"/>
      <c r="GVL35" s="112"/>
      <c r="GVM35" s="112"/>
      <c r="GVN35" s="112"/>
      <c r="GVO35"/>
      <c r="GVP35"/>
      <c r="GVQ35"/>
      <c r="GVR35"/>
      <c r="GVS35"/>
      <c r="GVT35"/>
      <c r="GVU35"/>
      <c r="GVV35"/>
      <c r="GVW35"/>
      <c r="GVX35"/>
      <c r="GVY35"/>
      <c r="GVZ35"/>
      <c r="GWA35"/>
      <c r="GWB35"/>
      <c r="GWC35"/>
      <c r="GWD35"/>
      <c r="GWE35"/>
      <c r="GWF35"/>
      <c r="GWG35"/>
      <c r="GWH35"/>
      <c r="GWI35"/>
      <c r="GWJ35"/>
      <c r="GXO35" s="68"/>
      <c r="GXP35" s="68"/>
      <c r="GXQ35" s="68"/>
      <c r="GXR35" s="68"/>
      <c r="GXS35" s="68"/>
      <c r="GXT35" s="112"/>
      <c r="GXU35" s="112"/>
      <c r="GXV35" s="112"/>
      <c r="GXW35"/>
      <c r="GXX35"/>
      <c r="GXY35"/>
      <c r="GXZ35"/>
      <c r="GYA35"/>
      <c r="GYB35"/>
      <c r="GYC35"/>
      <c r="GYD35"/>
      <c r="GYE35"/>
      <c r="GYF35"/>
      <c r="GYG35"/>
      <c r="GYH35"/>
      <c r="GYI35"/>
      <c r="GYJ35"/>
      <c r="GYK35"/>
      <c r="GYL35"/>
      <c r="GYM35"/>
      <c r="GYN35"/>
      <c r="GYO35"/>
      <c r="GYP35"/>
      <c r="GYQ35"/>
      <c r="GYR35"/>
      <c r="GZW35" s="68"/>
      <c r="GZX35" s="68"/>
      <c r="GZY35" s="68"/>
      <c r="GZZ35" s="68"/>
      <c r="HAA35" s="68"/>
      <c r="HAB35" s="112"/>
      <c r="HAC35" s="112"/>
      <c r="HAD35" s="112"/>
      <c r="HAE35"/>
      <c r="HAF35"/>
      <c r="HAG35"/>
      <c r="HAH35"/>
      <c r="HAI35"/>
      <c r="HAJ35"/>
      <c r="HAK35"/>
      <c r="HAL35"/>
      <c r="HAM35"/>
      <c r="HAN35"/>
      <c r="HAO35"/>
      <c r="HAP35"/>
      <c r="HAQ35"/>
      <c r="HAR35"/>
      <c r="HAS35"/>
      <c r="HAT35"/>
      <c r="HAU35"/>
      <c r="HAV35"/>
      <c r="HAW35"/>
      <c r="HAX35"/>
      <c r="HAY35"/>
      <c r="HAZ35"/>
      <c r="HCE35" s="68"/>
      <c r="HCF35" s="68"/>
      <c r="HCG35" s="68"/>
      <c r="HCH35" s="68"/>
      <c r="HCI35" s="68"/>
      <c r="HCJ35" s="112"/>
      <c r="HCK35" s="112"/>
      <c r="HCL35" s="112"/>
      <c r="HCM35"/>
      <c r="HCN35"/>
      <c r="HCO35"/>
      <c r="HCP35"/>
      <c r="HCQ35"/>
      <c r="HCR35"/>
      <c r="HCS35"/>
      <c r="HCT35"/>
      <c r="HCU35"/>
      <c r="HCV35"/>
      <c r="HCW35"/>
      <c r="HCX35"/>
      <c r="HCY35"/>
      <c r="HCZ35"/>
      <c r="HDA35"/>
      <c r="HDB35"/>
      <c r="HDC35"/>
      <c r="HDD35"/>
      <c r="HDE35"/>
      <c r="HDF35"/>
      <c r="HDG35"/>
      <c r="HDH35"/>
      <c r="HEM35" s="68"/>
      <c r="HEN35" s="68"/>
      <c r="HEO35" s="68"/>
      <c r="HEP35" s="68"/>
      <c r="HEQ35" s="68"/>
      <c r="HER35" s="112"/>
      <c r="HES35" s="112"/>
      <c r="HET35" s="112"/>
      <c r="HEU35"/>
      <c r="HEV35"/>
      <c r="HEW35"/>
      <c r="HEX35"/>
      <c r="HEY35"/>
      <c r="HEZ35"/>
      <c r="HFA35"/>
      <c r="HFB35"/>
      <c r="HFC35"/>
      <c r="HFD35"/>
      <c r="HFE35"/>
      <c r="HFF35"/>
      <c r="HFG35"/>
      <c r="HFH35"/>
      <c r="HFI35"/>
      <c r="HFJ35"/>
      <c r="HFK35"/>
      <c r="HFL35"/>
      <c r="HFM35"/>
      <c r="HFN35"/>
      <c r="HFO35"/>
      <c r="HFP35"/>
      <c r="HGU35" s="68"/>
      <c r="HGV35" s="68"/>
      <c r="HGW35" s="68"/>
      <c r="HGX35" s="68"/>
      <c r="HGY35" s="68"/>
      <c r="HGZ35" s="112"/>
      <c r="HHA35" s="112"/>
      <c r="HHB35" s="112"/>
      <c r="HHC35"/>
      <c r="HHD35"/>
      <c r="HHE35"/>
      <c r="HHF35"/>
      <c r="HHG35"/>
      <c r="HHH35"/>
      <c r="HHI35"/>
      <c r="HHJ35"/>
      <c r="HHK35"/>
      <c r="HHL35"/>
      <c r="HHM35"/>
      <c r="HHN35"/>
      <c r="HHO35"/>
      <c r="HHP35"/>
      <c r="HHQ35"/>
      <c r="HHR35"/>
      <c r="HHS35"/>
      <c r="HHT35"/>
      <c r="HHU35"/>
      <c r="HHV35"/>
      <c r="HHW35"/>
      <c r="HHX35"/>
      <c r="HJC35" s="68"/>
      <c r="HJD35" s="68"/>
      <c r="HJE35" s="68"/>
      <c r="HJF35" s="68"/>
      <c r="HJG35" s="68"/>
      <c r="HJH35" s="112"/>
      <c r="HJI35" s="112"/>
      <c r="HJJ35" s="112"/>
      <c r="HJK35"/>
      <c r="HJL35"/>
      <c r="HJM35"/>
      <c r="HJN35"/>
      <c r="HJO35"/>
      <c r="HJP35"/>
      <c r="HJQ35"/>
      <c r="HJR35"/>
      <c r="HJS35"/>
      <c r="HJT35"/>
      <c r="HJU35"/>
      <c r="HJV35"/>
      <c r="HJW35"/>
      <c r="HJX35"/>
      <c r="HJY35"/>
      <c r="HJZ35"/>
      <c r="HKA35"/>
      <c r="HKB35"/>
      <c r="HKC35"/>
      <c r="HKD35"/>
      <c r="HKE35"/>
      <c r="HKF35"/>
      <c r="HLK35" s="68"/>
      <c r="HLL35" s="68"/>
      <c r="HLM35" s="68"/>
      <c r="HLN35" s="68"/>
      <c r="HLO35" s="68"/>
      <c r="HLP35" s="112"/>
      <c r="HLQ35" s="112"/>
      <c r="HLR35" s="112"/>
      <c r="HLS35"/>
      <c r="HLT35"/>
      <c r="HLU35"/>
      <c r="HLV35"/>
      <c r="HLW35"/>
      <c r="HLX35"/>
      <c r="HLY35"/>
      <c r="HLZ35"/>
      <c r="HMA35"/>
      <c r="HMB35"/>
      <c r="HMC35"/>
      <c r="HMD35"/>
      <c r="HME35"/>
      <c r="HMF35"/>
      <c r="HMG35"/>
      <c r="HMH35"/>
      <c r="HMI35"/>
      <c r="HMJ35"/>
      <c r="HMK35"/>
      <c r="HML35"/>
      <c r="HMM35"/>
      <c r="HMN35"/>
      <c r="HNS35" s="68"/>
      <c r="HNT35" s="68"/>
      <c r="HNU35" s="68"/>
      <c r="HNV35" s="68"/>
      <c r="HNW35" s="68"/>
      <c r="HNX35" s="112"/>
      <c r="HNY35" s="112"/>
      <c r="HNZ35" s="112"/>
      <c r="HOA35"/>
      <c r="HOB35"/>
      <c r="HOC35"/>
      <c r="HOD35"/>
      <c r="HOE35"/>
      <c r="HOF35"/>
      <c r="HOG35"/>
      <c r="HOH35"/>
      <c r="HOI35"/>
      <c r="HOJ35"/>
      <c r="HOK35"/>
      <c r="HOL35"/>
      <c r="HOM35"/>
      <c r="HON35"/>
      <c r="HOO35"/>
      <c r="HOP35"/>
      <c r="HOQ35"/>
      <c r="HOR35"/>
      <c r="HOS35"/>
      <c r="HOT35"/>
      <c r="HOU35"/>
      <c r="HOV35"/>
      <c r="HQA35" s="68"/>
      <c r="HQB35" s="68"/>
      <c r="HQC35" s="68"/>
      <c r="HQD35" s="68"/>
      <c r="HQE35" s="68"/>
      <c r="HQF35" s="112"/>
      <c r="HQG35" s="112"/>
      <c r="HQH35" s="112"/>
      <c r="HQI35"/>
      <c r="HQJ35"/>
      <c r="HQK35"/>
      <c r="HQL35"/>
      <c r="HQM35"/>
      <c r="HQN35"/>
      <c r="HQO35"/>
      <c r="HQP35"/>
      <c r="HQQ35"/>
      <c r="HQR35"/>
      <c r="HQS35"/>
      <c r="HQT35"/>
      <c r="HQU35"/>
      <c r="HQV35"/>
      <c r="HQW35"/>
      <c r="HQX35"/>
      <c r="HQY35"/>
      <c r="HQZ35"/>
      <c r="HRA35"/>
      <c r="HRB35"/>
      <c r="HRC35"/>
      <c r="HRD35"/>
      <c r="HSI35" s="68"/>
      <c r="HSJ35" s="68"/>
      <c r="HSK35" s="68"/>
      <c r="HSL35" s="68"/>
      <c r="HSM35" s="68"/>
      <c r="HSN35" s="112"/>
      <c r="HSO35" s="112"/>
      <c r="HSP35" s="112"/>
      <c r="HSQ35"/>
      <c r="HSR35"/>
      <c r="HSS35"/>
      <c r="HST35"/>
      <c r="HSU35"/>
      <c r="HSV35"/>
      <c r="HSW35"/>
      <c r="HSX35"/>
      <c r="HSY35"/>
      <c r="HSZ35"/>
      <c r="HTA35"/>
      <c r="HTB35"/>
      <c r="HTC35"/>
      <c r="HTD35"/>
      <c r="HTE35"/>
      <c r="HTF35"/>
      <c r="HTG35"/>
      <c r="HTH35"/>
      <c r="HTI35"/>
      <c r="HTJ35"/>
      <c r="HTK35"/>
      <c r="HTL35"/>
      <c r="HUQ35" s="68"/>
      <c r="HUR35" s="68"/>
      <c r="HUS35" s="68"/>
      <c r="HUT35" s="68"/>
      <c r="HUU35" s="68"/>
      <c r="HUV35" s="112"/>
      <c r="HUW35" s="112"/>
      <c r="HUX35" s="112"/>
      <c r="HUY35"/>
      <c r="HUZ35"/>
      <c r="HVA35"/>
      <c r="HVB35"/>
      <c r="HVC35"/>
      <c r="HVD35"/>
      <c r="HVE35"/>
      <c r="HVF35"/>
      <c r="HVG35"/>
      <c r="HVH35"/>
      <c r="HVI35"/>
      <c r="HVJ35"/>
      <c r="HVK35"/>
      <c r="HVL35"/>
      <c r="HVM35"/>
      <c r="HVN35"/>
      <c r="HVO35"/>
      <c r="HVP35"/>
      <c r="HVQ35"/>
      <c r="HVR35"/>
      <c r="HVS35"/>
      <c r="HVT35"/>
      <c r="HWY35" s="68"/>
      <c r="HWZ35" s="68"/>
      <c r="HXA35" s="68"/>
      <c r="HXB35" s="68"/>
      <c r="HXC35" s="68"/>
      <c r="HXD35" s="112"/>
      <c r="HXE35" s="112"/>
      <c r="HXF35" s="112"/>
      <c r="HXG35"/>
      <c r="HXH35"/>
      <c r="HXI35"/>
      <c r="HXJ35"/>
      <c r="HXK35"/>
      <c r="HXL35"/>
      <c r="HXM35"/>
      <c r="HXN35"/>
      <c r="HXO35"/>
      <c r="HXP35"/>
      <c r="HXQ35"/>
      <c r="HXR35"/>
      <c r="HXS35"/>
      <c r="HXT35"/>
      <c r="HXU35"/>
      <c r="HXV35"/>
      <c r="HXW35"/>
      <c r="HXX35"/>
      <c r="HXY35"/>
      <c r="HXZ35"/>
      <c r="HYA35"/>
      <c r="HYB35"/>
      <c r="HZG35" s="68"/>
      <c r="HZH35" s="68"/>
      <c r="HZI35" s="68"/>
      <c r="HZJ35" s="68"/>
      <c r="HZK35" s="68"/>
      <c r="HZL35" s="112"/>
      <c r="HZM35" s="112"/>
      <c r="HZN35" s="112"/>
      <c r="HZO35"/>
      <c r="HZP35"/>
      <c r="HZQ35"/>
      <c r="HZR35"/>
      <c r="HZS35"/>
      <c r="HZT35"/>
      <c r="HZU35"/>
      <c r="HZV35"/>
      <c r="HZW35"/>
      <c r="HZX35"/>
      <c r="HZY35"/>
      <c r="HZZ35"/>
      <c r="IAA35"/>
      <c r="IAB35"/>
      <c r="IAC35"/>
      <c r="IAD35"/>
      <c r="IAE35"/>
      <c r="IAF35"/>
      <c r="IAG35"/>
      <c r="IAH35"/>
      <c r="IAI35"/>
      <c r="IAJ35"/>
      <c r="IBO35" s="68"/>
      <c r="IBP35" s="68"/>
      <c r="IBQ35" s="68"/>
      <c r="IBR35" s="68"/>
      <c r="IBS35" s="68"/>
      <c r="IBT35" s="112"/>
      <c r="IBU35" s="112"/>
      <c r="IBV35" s="112"/>
      <c r="IBW35"/>
      <c r="IBX35"/>
      <c r="IBY35"/>
      <c r="IBZ35"/>
      <c r="ICA35"/>
      <c r="ICB35"/>
      <c r="ICC35"/>
      <c r="ICD35"/>
      <c r="ICE35"/>
      <c r="ICF35"/>
      <c r="ICG35"/>
      <c r="ICH35"/>
      <c r="ICI35"/>
      <c r="ICJ35"/>
      <c r="ICK35"/>
      <c r="ICL35"/>
      <c r="ICM35"/>
      <c r="ICN35"/>
      <c r="ICO35"/>
      <c r="ICP35"/>
      <c r="ICQ35"/>
      <c r="ICR35"/>
      <c r="IDW35" s="68"/>
      <c r="IDX35" s="68"/>
      <c r="IDY35" s="68"/>
      <c r="IDZ35" s="68"/>
      <c r="IEA35" s="68"/>
      <c r="IEB35" s="112"/>
      <c r="IEC35" s="112"/>
      <c r="IED35" s="112"/>
      <c r="IEE35"/>
      <c r="IEF35"/>
      <c r="IEG35"/>
      <c r="IEH35"/>
      <c r="IEI35"/>
      <c r="IEJ35"/>
      <c r="IEK35"/>
      <c r="IEL35"/>
      <c r="IEM35"/>
      <c r="IEN35"/>
      <c r="IEO35"/>
      <c r="IEP35"/>
      <c r="IEQ35"/>
      <c r="IER35"/>
      <c r="IES35"/>
      <c r="IET35"/>
      <c r="IEU35"/>
      <c r="IEV35"/>
      <c r="IEW35"/>
      <c r="IEX35"/>
      <c r="IEY35"/>
      <c r="IEZ35"/>
      <c r="IGE35" s="68"/>
      <c r="IGF35" s="68"/>
      <c r="IGG35" s="68"/>
      <c r="IGH35" s="68"/>
      <c r="IGI35" s="68"/>
      <c r="IGJ35" s="112"/>
      <c r="IGK35" s="112"/>
      <c r="IGL35" s="112"/>
      <c r="IGM35"/>
      <c r="IGN35"/>
      <c r="IGO35"/>
      <c r="IGP35"/>
      <c r="IGQ35"/>
      <c r="IGR35"/>
      <c r="IGS35"/>
      <c r="IGT35"/>
      <c r="IGU35"/>
      <c r="IGV35"/>
      <c r="IGW35"/>
      <c r="IGX35"/>
      <c r="IGY35"/>
      <c r="IGZ35"/>
      <c r="IHA35"/>
      <c r="IHB35"/>
      <c r="IHC35"/>
      <c r="IHD35"/>
      <c r="IHE35"/>
      <c r="IHF35"/>
      <c r="IHG35"/>
      <c r="IHH35"/>
      <c r="IIM35" s="68"/>
      <c r="IIN35" s="68"/>
      <c r="IIO35" s="68"/>
      <c r="IIP35" s="68"/>
      <c r="IIQ35" s="68"/>
      <c r="IIR35" s="112"/>
      <c r="IIS35" s="112"/>
      <c r="IIT35" s="112"/>
      <c r="IIU35"/>
      <c r="IIV35"/>
      <c r="IIW35"/>
      <c r="IIX35"/>
      <c r="IIY35"/>
      <c r="IIZ35"/>
      <c r="IJA35"/>
      <c r="IJB35"/>
      <c r="IJC35"/>
      <c r="IJD35"/>
      <c r="IJE35"/>
      <c r="IJF35"/>
      <c r="IJG35"/>
      <c r="IJH35"/>
      <c r="IJI35"/>
      <c r="IJJ35"/>
      <c r="IJK35"/>
      <c r="IJL35"/>
      <c r="IJM35"/>
      <c r="IJN35"/>
      <c r="IJO35"/>
      <c r="IJP35"/>
      <c r="IKU35" s="68"/>
      <c r="IKV35" s="68"/>
      <c r="IKW35" s="68"/>
      <c r="IKX35" s="68"/>
      <c r="IKY35" s="68"/>
      <c r="IKZ35" s="112"/>
      <c r="ILA35" s="112"/>
      <c r="ILB35" s="112"/>
      <c r="ILC35"/>
      <c r="ILD35"/>
      <c r="ILE35"/>
      <c r="ILF35"/>
      <c r="ILG35"/>
      <c r="ILH35"/>
      <c r="ILI35"/>
      <c r="ILJ35"/>
      <c r="ILK35"/>
      <c r="ILL35"/>
      <c r="ILM35"/>
      <c r="ILN35"/>
      <c r="ILO35"/>
      <c r="ILP35"/>
      <c r="ILQ35"/>
      <c r="ILR35"/>
      <c r="ILS35"/>
      <c r="ILT35"/>
      <c r="ILU35"/>
      <c r="ILV35"/>
      <c r="ILW35"/>
      <c r="ILX35"/>
      <c r="INC35" s="68"/>
      <c r="IND35" s="68"/>
      <c r="INE35" s="68"/>
      <c r="INF35" s="68"/>
      <c r="ING35" s="68"/>
      <c r="INH35" s="112"/>
      <c r="INI35" s="112"/>
      <c r="INJ35" s="112"/>
      <c r="INK35"/>
      <c r="INL35"/>
      <c r="INM35"/>
      <c r="INN35"/>
      <c r="INO35"/>
      <c r="INP35"/>
      <c r="INQ35"/>
      <c r="INR35"/>
      <c r="INS35"/>
      <c r="INT35"/>
      <c r="INU35"/>
      <c r="INV35"/>
      <c r="INW35"/>
      <c r="INX35"/>
      <c r="INY35"/>
      <c r="INZ35"/>
      <c r="IOA35"/>
      <c r="IOB35"/>
      <c r="IOC35"/>
      <c r="IOD35"/>
      <c r="IOE35"/>
      <c r="IOF35"/>
      <c r="IPK35" s="68"/>
      <c r="IPL35" s="68"/>
      <c r="IPM35" s="68"/>
      <c r="IPN35" s="68"/>
      <c r="IPO35" s="68"/>
      <c r="IPP35" s="112"/>
      <c r="IPQ35" s="112"/>
      <c r="IPR35" s="112"/>
      <c r="IPS35"/>
      <c r="IPT35"/>
      <c r="IPU35"/>
      <c r="IPV35"/>
      <c r="IPW35"/>
      <c r="IPX35"/>
      <c r="IPY35"/>
      <c r="IPZ35"/>
      <c r="IQA35"/>
      <c r="IQB35"/>
      <c r="IQC35"/>
      <c r="IQD35"/>
      <c r="IQE35"/>
      <c r="IQF35"/>
      <c r="IQG35"/>
      <c r="IQH35"/>
      <c r="IQI35"/>
      <c r="IQJ35"/>
      <c r="IQK35"/>
      <c r="IQL35"/>
      <c r="IQM35"/>
      <c r="IQN35"/>
      <c r="IRS35" s="68"/>
      <c r="IRT35" s="68"/>
      <c r="IRU35" s="68"/>
      <c r="IRV35" s="68"/>
      <c r="IRW35" s="68"/>
      <c r="IRX35" s="112"/>
      <c r="IRY35" s="112"/>
      <c r="IRZ35" s="112"/>
      <c r="ISA35"/>
      <c r="ISB35"/>
      <c r="ISC35"/>
      <c r="ISD35"/>
      <c r="ISE35"/>
      <c r="ISF35"/>
      <c r="ISG35"/>
      <c r="ISH35"/>
      <c r="ISI35"/>
      <c r="ISJ35"/>
      <c r="ISK35"/>
      <c r="ISL35"/>
      <c r="ISM35"/>
      <c r="ISN35"/>
      <c r="ISO35"/>
      <c r="ISP35"/>
      <c r="ISQ35"/>
      <c r="ISR35"/>
      <c r="ISS35"/>
      <c r="IST35"/>
      <c r="ISU35"/>
      <c r="ISV35"/>
      <c r="IUA35" s="68"/>
      <c r="IUB35" s="68"/>
      <c r="IUC35" s="68"/>
      <c r="IUD35" s="68"/>
      <c r="IUE35" s="68"/>
      <c r="IUF35" s="112"/>
      <c r="IUG35" s="112"/>
      <c r="IUH35" s="112"/>
      <c r="IUI35"/>
      <c r="IUJ35"/>
      <c r="IUK35"/>
      <c r="IUL35"/>
      <c r="IUM35"/>
      <c r="IUN35"/>
      <c r="IUO35"/>
      <c r="IUP35"/>
      <c r="IUQ35"/>
      <c r="IUR35"/>
      <c r="IUS35"/>
      <c r="IUT35"/>
      <c r="IUU35"/>
      <c r="IUV35"/>
      <c r="IUW35"/>
      <c r="IUX35"/>
      <c r="IUY35"/>
      <c r="IUZ35"/>
      <c r="IVA35"/>
      <c r="IVB35"/>
      <c r="IVC35"/>
      <c r="IVD35"/>
      <c r="IWI35" s="68"/>
      <c r="IWJ35" s="68"/>
      <c r="IWK35" s="68"/>
      <c r="IWL35" s="68"/>
      <c r="IWM35" s="68"/>
      <c r="IWN35" s="112"/>
      <c r="IWO35" s="112"/>
      <c r="IWP35" s="112"/>
      <c r="IWQ35"/>
      <c r="IWR35"/>
      <c r="IWS35"/>
      <c r="IWT35"/>
      <c r="IWU35"/>
      <c r="IWV35"/>
      <c r="IWW35"/>
      <c r="IWX35"/>
      <c r="IWY35"/>
      <c r="IWZ35"/>
      <c r="IXA35"/>
      <c r="IXB35"/>
      <c r="IXC35"/>
      <c r="IXD35"/>
      <c r="IXE35"/>
      <c r="IXF35"/>
      <c r="IXG35"/>
      <c r="IXH35"/>
      <c r="IXI35"/>
      <c r="IXJ35"/>
      <c r="IXK35"/>
      <c r="IXL35"/>
      <c r="IYQ35" s="68"/>
      <c r="IYR35" s="68"/>
      <c r="IYS35" s="68"/>
      <c r="IYT35" s="68"/>
      <c r="IYU35" s="68"/>
      <c r="IYV35" s="112"/>
      <c r="IYW35" s="112"/>
      <c r="IYX35" s="112"/>
      <c r="IYY35"/>
      <c r="IYZ35"/>
      <c r="IZA35"/>
      <c r="IZB35"/>
      <c r="IZC35"/>
      <c r="IZD35"/>
      <c r="IZE35"/>
      <c r="IZF35"/>
      <c r="IZG35"/>
      <c r="IZH35"/>
      <c r="IZI35"/>
      <c r="IZJ35"/>
      <c r="IZK35"/>
      <c r="IZL35"/>
      <c r="IZM35"/>
      <c r="IZN35"/>
      <c r="IZO35"/>
      <c r="IZP35"/>
      <c r="IZQ35"/>
      <c r="IZR35"/>
      <c r="IZS35"/>
      <c r="IZT35"/>
      <c r="JAY35" s="68"/>
      <c r="JAZ35" s="68"/>
      <c r="JBA35" s="68"/>
      <c r="JBB35" s="68"/>
      <c r="JBC35" s="68"/>
      <c r="JBD35" s="112"/>
      <c r="JBE35" s="112"/>
      <c r="JBF35" s="112"/>
      <c r="JBG35"/>
      <c r="JBH35"/>
      <c r="JBI35"/>
      <c r="JBJ35"/>
      <c r="JBK35"/>
      <c r="JBL35"/>
      <c r="JBM35"/>
      <c r="JBN35"/>
      <c r="JBO35"/>
      <c r="JBP35"/>
      <c r="JBQ35"/>
      <c r="JBR35"/>
      <c r="JBS35"/>
      <c r="JBT35"/>
      <c r="JBU35"/>
      <c r="JBV35"/>
      <c r="JBW35"/>
      <c r="JBX35"/>
      <c r="JBY35"/>
      <c r="JBZ35"/>
      <c r="JCA35"/>
      <c r="JCB35"/>
      <c r="JDG35" s="68"/>
      <c r="JDH35" s="68"/>
      <c r="JDI35" s="68"/>
      <c r="JDJ35" s="68"/>
      <c r="JDK35" s="68"/>
      <c r="JDL35" s="112"/>
      <c r="JDM35" s="112"/>
      <c r="JDN35" s="112"/>
      <c r="JDO35"/>
      <c r="JDP35"/>
      <c r="JDQ35"/>
      <c r="JDR35"/>
      <c r="JDS35"/>
      <c r="JDT35"/>
      <c r="JDU35"/>
      <c r="JDV35"/>
      <c r="JDW35"/>
      <c r="JDX35"/>
      <c r="JDY35"/>
      <c r="JDZ35"/>
      <c r="JEA35"/>
      <c r="JEB35"/>
      <c r="JEC35"/>
      <c r="JED35"/>
      <c r="JEE35"/>
      <c r="JEF35"/>
      <c r="JEG35"/>
      <c r="JEH35"/>
      <c r="JEI35"/>
      <c r="JEJ35"/>
      <c r="JFO35" s="68"/>
      <c r="JFP35" s="68"/>
      <c r="JFQ35" s="68"/>
      <c r="JFR35" s="68"/>
      <c r="JFS35" s="68"/>
      <c r="JFT35" s="112"/>
      <c r="JFU35" s="112"/>
      <c r="JFV35" s="112"/>
      <c r="JFW35"/>
      <c r="JFX35"/>
      <c r="JFY35"/>
      <c r="JFZ35"/>
      <c r="JGA35"/>
      <c r="JGB35"/>
      <c r="JGC35"/>
      <c r="JGD35"/>
      <c r="JGE35"/>
      <c r="JGF35"/>
      <c r="JGG35"/>
      <c r="JGH35"/>
      <c r="JGI35"/>
      <c r="JGJ35"/>
      <c r="JGK35"/>
      <c r="JGL35"/>
      <c r="JGM35"/>
      <c r="JGN35"/>
      <c r="JGO35"/>
      <c r="JGP35"/>
      <c r="JGQ35"/>
      <c r="JGR35"/>
      <c r="JHW35" s="68"/>
      <c r="JHX35" s="68"/>
      <c r="JHY35" s="68"/>
      <c r="JHZ35" s="68"/>
      <c r="JIA35" s="68"/>
      <c r="JIB35" s="112"/>
      <c r="JIC35" s="112"/>
      <c r="JID35" s="112"/>
      <c r="JIE35"/>
      <c r="JIF35"/>
      <c r="JIG35"/>
      <c r="JIH35"/>
      <c r="JII35"/>
      <c r="JIJ35"/>
      <c r="JIK35"/>
      <c r="JIL35"/>
      <c r="JIM35"/>
      <c r="JIN35"/>
      <c r="JIO35"/>
      <c r="JIP35"/>
      <c r="JIQ35"/>
      <c r="JIR35"/>
      <c r="JIS35"/>
      <c r="JIT35"/>
      <c r="JIU35"/>
      <c r="JIV35"/>
      <c r="JIW35"/>
      <c r="JIX35"/>
      <c r="JIY35"/>
      <c r="JIZ35"/>
      <c r="JKE35" s="68"/>
      <c r="JKF35" s="68"/>
      <c r="JKG35" s="68"/>
      <c r="JKH35" s="68"/>
      <c r="JKI35" s="68"/>
      <c r="JKJ35" s="112"/>
      <c r="JKK35" s="112"/>
      <c r="JKL35" s="112"/>
      <c r="JKM35"/>
      <c r="JKN35"/>
      <c r="JKO35"/>
      <c r="JKP35"/>
      <c r="JKQ35"/>
      <c r="JKR35"/>
      <c r="JKS35"/>
      <c r="JKT35"/>
      <c r="JKU35"/>
      <c r="JKV35"/>
      <c r="JKW35"/>
      <c r="JKX35"/>
      <c r="JKY35"/>
      <c r="JKZ35"/>
      <c r="JLA35"/>
      <c r="JLB35"/>
      <c r="JLC35"/>
      <c r="JLD35"/>
      <c r="JLE35"/>
      <c r="JLF35"/>
      <c r="JLG35"/>
      <c r="JLH35"/>
      <c r="JMM35" s="68"/>
      <c r="JMN35" s="68"/>
      <c r="JMO35" s="68"/>
      <c r="JMP35" s="68"/>
      <c r="JMQ35" s="68"/>
      <c r="JMR35" s="112"/>
      <c r="JMS35" s="112"/>
      <c r="JMT35" s="112"/>
      <c r="JMU35"/>
      <c r="JMV35"/>
      <c r="JMW35"/>
      <c r="JMX35"/>
      <c r="JMY35"/>
      <c r="JMZ35"/>
      <c r="JNA35"/>
      <c r="JNB35"/>
      <c r="JNC35"/>
      <c r="JND35"/>
      <c r="JNE35"/>
      <c r="JNF35"/>
      <c r="JNG35"/>
      <c r="JNH35"/>
      <c r="JNI35"/>
      <c r="JNJ35"/>
      <c r="JNK35"/>
      <c r="JNL35"/>
      <c r="JNM35"/>
      <c r="JNN35"/>
      <c r="JNO35"/>
      <c r="JNP35"/>
      <c r="JOU35" s="68"/>
      <c r="JOV35" s="68"/>
      <c r="JOW35" s="68"/>
      <c r="JOX35" s="68"/>
      <c r="JOY35" s="68"/>
      <c r="JOZ35" s="112"/>
      <c r="JPA35" s="112"/>
      <c r="JPB35" s="112"/>
      <c r="JPC35"/>
      <c r="JPD35"/>
      <c r="JPE35"/>
      <c r="JPF35"/>
      <c r="JPG35"/>
      <c r="JPH35"/>
      <c r="JPI35"/>
      <c r="JPJ35"/>
      <c r="JPK35"/>
      <c r="JPL35"/>
      <c r="JPM35"/>
      <c r="JPN35"/>
      <c r="JPO35"/>
      <c r="JPP35"/>
      <c r="JPQ35"/>
      <c r="JPR35"/>
      <c r="JPS35"/>
      <c r="JPT35"/>
      <c r="JPU35"/>
      <c r="JPV35"/>
      <c r="JPW35"/>
      <c r="JPX35"/>
      <c r="JRC35" s="68"/>
      <c r="JRD35" s="68"/>
      <c r="JRE35" s="68"/>
      <c r="JRF35" s="68"/>
      <c r="JRG35" s="68"/>
      <c r="JRH35" s="112"/>
      <c r="JRI35" s="112"/>
      <c r="JRJ35" s="112"/>
      <c r="JRK35"/>
      <c r="JRL35"/>
      <c r="JRM35"/>
      <c r="JRN35"/>
      <c r="JRO35"/>
      <c r="JRP35"/>
      <c r="JRQ35"/>
      <c r="JRR35"/>
      <c r="JRS35"/>
      <c r="JRT35"/>
      <c r="JRU35"/>
      <c r="JRV35"/>
      <c r="JRW35"/>
      <c r="JRX35"/>
      <c r="JRY35"/>
      <c r="JRZ35"/>
      <c r="JSA35"/>
      <c r="JSB35"/>
      <c r="JSC35"/>
      <c r="JSD35"/>
      <c r="JSE35"/>
      <c r="JSF35"/>
      <c r="JTK35" s="68"/>
      <c r="JTL35" s="68"/>
      <c r="JTM35" s="68"/>
      <c r="JTN35" s="68"/>
      <c r="JTO35" s="68"/>
      <c r="JTP35" s="112"/>
      <c r="JTQ35" s="112"/>
      <c r="JTR35" s="112"/>
      <c r="JTS35"/>
      <c r="JTT35"/>
      <c r="JTU35"/>
      <c r="JTV35"/>
      <c r="JTW35"/>
      <c r="JTX35"/>
      <c r="JTY35"/>
      <c r="JTZ35"/>
      <c r="JUA35"/>
      <c r="JUB35"/>
      <c r="JUC35"/>
      <c r="JUD35"/>
      <c r="JUE35"/>
      <c r="JUF35"/>
      <c r="JUG35"/>
      <c r="JUH35"/>
      <c r="JUI35"/>
      <c r="JUJ35"/>
      <c r="JUK35"/>
      <c r="JUL35"/>
      <c r="JUM35"/>
      <c r="JUN35"/>
      <c r="JVS35" s="68"/>
      <c r="JVT35" s="68"/>
      <c r="JVU35" s="68"/>
      <c r="JVV35" s="68"/>
      <c r="JVW35" s="68"/>
      <c r="JVX35" s="112"/>
      <c r="JVY35" s="112"/>
      <c r="JVZ35" s="112"/>
      <c r="JWA35"/>
      <c r="JWB35"/>
      <c r="JWC35"/>
      <c r="JWD35"/>
      <c r="JWE35"/>
      <c r="JWF35"/>
      <c r="JWG35"/>
      <c r="JWH35"/>
      <c r="JWI35"/>
      <c r="JWJ35"/>
      <c r="JWK35"/>
      <c r="JWL35"/>
      <c r="JWM35"/>
      <c r="JWN35"/>
      <c r="JWO35"/>
      <c r="JWP35"/>
      <c r="JWQ35"/>
      <c r="JWR35"/>
      <c r="JWS35"/>
      <c r="JWT35"/>
      <c r="JWU35"/>
      <c r="JWV35"/>
      <c r="JYA35" s="68"/>
      <c r="JYB35" s="68"/>
      <c r="JYC35" s="68"/>
      <c r="JYD35" s="68"/>
      <c r="JYE35" s="68"/>
      <c r="JYF35" s="112"/>
      <c r="JYG35" s="112"/>
      <c r="JYH35" s="112"/>
      <c r="JYI35"/>
      <c r="JYJ35"/>
      <c r="JYK35"/>
      <c r="JYL35"/>
      <c r="JYM35"/>
      <c r="JYN35"/>
      <c r="JYO35"/>
      <c r="JYP35"/>
      <c r="JYQ35"/>
      <c r="JYR35"/>
      <c r="JYS35"/>
      <c r="JYT35"/>
      <c r="JYU35"/>
      <c r="JYV35"/>
      <c r="JYW35"/>
      <c r="JYX35"/>
      <c r="JYY35"/>
      <c r="JYZ35"/>
      <c r="JZA35"/>
      <c r="JZB35"/>
      <c r="JZC35"/>
      <c r="JZD35"/>
      <c r="KAI35" s="68"/>
      <c r="KAJ35" s="68"/>
      <c r="KAK35" s="68"/>
      <c r="KAL35" s="68"/>
      <c r="KAM35" s="68"/>
      <c r="KAN35" s="112"/>
      <c r="KAO35" s="112"/>
      <c r="KAP35" s="112"/>
      <c r="KAQ35"/>
      <c r="KAR35"/>
      <c r="KAS35"/>
      <c r="KAT35"/>
      <c r="KAU35"/>
      <c r="KAV35"/>
      <c r="KAW35"/>
      <c r="KAX35"/>
      <c r="KAY35"/>
      <c r="KAZ35"/>
      <c r="KBA35"/>
      <c r="KBB35"/>
      <c r="KBC35"/>
      <c r="KBD35"/>
      <c r="KBE35"/>
      <c r="KBF35"/>
      <c r="KBG35"/>
      <c r="KBH35"/>
      <c r="KBI35"/>
      <c r="KBJ35"/>
      <c r="KBK35"/>
      <c r="KBL35"/>
      <c r="KCQ35" s="68"/>
      <c r="KCR35" s="68"/>
      <c r="KCS35" s="68"/>
      <c r="KCT35" s="68"/>
      <c r="KCU35" s="68"/>
      <c r="KCV35" s="112"/>
      <c r="KCW35" s="112"/>
      <c r="KCX35" s="112"/>
      <c r="KCY35"/>
      <c r="KCZ35"/>
      <c r="KDA35"/>
      <c r="KDB35"/>
      <c r="KDC35"/>
      <c r="KDD35"/>
      <c r="KDE35"/>
      <c r="KDF35"/>
      <c r="KDG35"/>
      <c r="KDH35"/>
      <c r="KDI35"/>
      <c r="KDJ35"/>
      <c r="KDK35"/>
      <c r="KDL35"/>
      <c r="KDM35"/>
      <c r="KDN35"/>
      <c r="KDO35"/>
      <c r="KDP35"/>
      <c r="KDQ35"/>
      <c r="KDR35"/>
      <c r="KDS35"/>
      <c r="KDT35"/>
      <c r="KEY35" s="68"/>
      <c r="KEZ35" s="68"/>
      <c r="KFA35" s="68"/>
      <c r="KFB35" s="68"/>
      <c r="KFC35" s="68"/>
      <c r="KFD35" s="112"/>
      <c r="KFE35" s="112"/>
      <c r="KFF35" s="112"/>
      <c r="KFG35"/>
      <c r="KFH35"/>
      <c r="KFI35"/>
      <c r="KFJ35"/>
      <c r="KFK35"/>
      <c r="KFL35"/>
      <c r="KFM35"/>
      <c r="KFN35"/>
      <c r="KFO35"/>
      <c r="KFP35"/>
      <c r="KFQ35"/>
      <c r="KFR35"/>
      <c r="KFS35"/>
      <c r="KFT35"/>
      <c r="KFU35"/>
      <c r="KFV35"/>
      <c r="KFW35"/>
      <c r="KFX35"/>
      <c r="KFY35"/>
      <c r="KFZ35"/>
      <c r="KGA35"/>
      <c r="KGB35"/>
      <c r="KHG35" s="68"/>
      <c r="KHH35" s="68"/>
      <c r="KHI35" s="68"/>
      <c r="KHJ35" s="68"/>
      <c r="KHK35" s="68"/>
      <c r="KHL35" s="112"/>
      <c r="KHM35" s="112"/>
      <c r="KHN35" s="112"/>
      <c r="KHO35"/>
      <c r="KHP35"/>
      <c r="KHQ35"/>
      <c r="KHR35"/>
      <c r="KHS35"/>
      <c r="KHT35"/>
      <c r="KHU35"/>
      <c r="KHV35"/>
      <c r="KHW35"/>
      <c r="KHX35"/>
      <c r="KHY35"/>
      <c r="KHZ35"/>
      <c r="KIA35"/>
      <c r="KIB35"/>
      <c r="KIC35"/>
      <c r="KID35"/>
      <c r="KIE35"/>
      <c r="KIF35"/>
      <c r="KIG35"/>
      <c r="KIH35"/>
      <c r="KII35"/>
      <c r="KIJ35"/>
      <c r="KJO35" s="68"/>
      <c r="KJP35" s="68"/>
      <c r="KJQ35" s="68"/>
      <c r="KJR35" s="68"/>
      <c r="KJS35" s="68"/>
      <c r="KJT35" s="112"/>
      <c r="KJU35" s="112"/>
      <c r="KJV35" s="112"/>
      <c r="KJW35"/>
      <c r="KJX35"/>
      <c r="KJY35"/>
      <c r="KJZ35"/>
      <c r="KKA35"/>
      <c r="KKB35"/>
      <c r="KKC35"/>
      <c r="KKD35"/>
      <c r="KKE35"/>
      <c r="KKF35"/>
      <c r="KKG35"/>
      <c r="KKH35"/>
      <c r="KKI35"/>
      <c r="KKJ35"/>
      <c r="KKK35"/>
      <c r="KKL35"/>
      <c r="KKM35"/>
      <c r="KKN35"/>
      <c r="KKO35"/>
      <c r="KKP35"/>
      <c r="KKQ35"/>
      <c r="KKR35"/>
      <c r="KLW35" s="68"/>
      <c r="KLX35" s="68"/>
      <c r="KLY35" s="68"/>
      <c r="KLZ35" s="68"/>
      <c r="KMA35" s="68"/>
      <c r="KMB35" s="112"/>
      <c r="KMC35" s="112"/>
      <c r="KMD35" s="112"/>
      <c r="KME35"/>
      <c r="KMF35"/>
      <c r="KMG35"/>
      <c r="KMH35"/>
      <c r="KMI35"/>
      <c r="KMJ35"/>
      <c r="KMK35"/>
      <c r="KML35"/>
      <c r="KMM35"/>
      <c r="KMN35"/>
      <c r="KMO35"/>
      <c r="KMP35"/>
      <c r="KMQ35"/>
      <c r="KMR35"/>
      <c r="KMS35"/>
      <c r="KMT35"/>
      <c r="KMU35"/>
      <c r="KMV35"/>
      <c r="KMW35"/>
      <c r="KMX35"/>
      <c r="KMY35"/>
      <c r="KMZ35"/>
      <c r="KOE35" s="68"/>
      <c r="KOF35" s="68"/>
      <c r="KOG35" s="68"/>
      <c r="KOH35" s="68"/>
      <c r="KOI35" s="68"/>
      <c r="KOJ35" s="112"/>
      <c r="KOK35" s="112"/>
      <c r="KOL35" s="112"/>
      <c r="KOM35"/>
      <c r="KON35"/>
      <c r="KOO35"/>
      <c r="KOP35"/>
      <c r="KOQ35"/>
      <c r="KOR35"/>
      <c r="KOS35"/>
      <c r="KOT35"/>
      <c r="KOU35"/>
      <c r="KOV35"/>
      <c r="KOW35"/>
      <c r="KOX35"/>
      <c r="KOY35"/>
      <c r="KOZ35"/>
      <c r="KPA35"/>
      <c r="KPB35"/>
      <c r="KPC35"/>
      <c r="KPD35"/>
      <c r="KPE35"/>
      <c r="KPF35"/>
      <c r="KPG35"/>
      <c r="KPH35"/>
      <c r="KQM35" s="68"/>
      <c r="KQN35" s="68"/>
      <c r="KQO35" s="68"/>
      <c r="KQP35" s="68"/>
      <c r="KQQ35" s="68"/>
      <c r="KQR35" s="112"/>
      <c r="KQS35" s="112"/>
      <c r="KQT35" s="112"/>
      <c r="KQU35"/>
      <c r="KQV35"/>
      <c r="KQW35"/>
      <c r="KQX35"/>
      <c r="KQY35"/>
      <c r="KQZ35"/>
      <c r="KRA35"/>
      <c r="KRB35"/>
      <c r="KRC35"/>
      <c r="KRD35"/>
      <c r="KRE35"/>
      <c r="KRF35"/>
      <c r="KRG35"/>
      <c r="KRH35"/>
      <c r="KRI35"/>
      <c r="KRJ35"/>
      <c r="KRK35"/>
      <c r="KRL35"/>
      <c r="KRM35"/>
      <c r="KRN35"/>
      <c r="KRO35"/>
      <c r="KRP35"/>
      <c r="KSU35" s="68"/>
      <c r="KSV35" s="68"/>
      <c r="KSW35" s="68"/>
      <c r="KSX35" s="68"/>
      <c r="KSY35" s="68"/>
      <c r="KSZ35" s="112"/>
      <c r="KTA35" s="112"/>
      <c r="KTB35" s="112"/>
      <c r="KTC35"/>
      <c r="KTD35"/>
      <c r="KTE35"/>
      <c r="KTF35"/>
      <c r="KTG35"/>
      <c r="KTH35"/>
      <c r="KTI35"/>
      <c r="KTJ35"/>
      <c r="KTK35"/>
      <c r="KTL35"/>
      <c r="KTM35"/>
      <c r="KTN35"/>
      <c r="KTO35"/>
      <c r="KTP35"/>
      <c r="KTQ35"/>
      <c r="KTR35"/>
      <c r="KTS35"/>
      <c r="KTT35"/>
      <c r="KTU35"/>
      <c r="KTV35"/>
      <c r="KTW35"/>
      <c r="KTX35"/>
      <c r="KVC35" s="68"/>
      <c r="KVD35" s="68"/>
      <c r="KVE35" s="68"/>
      <c r="KVF35" s="68"/>
      <c r="KVG35" s="68"/>
      <c r="KVH35" s="112"/>
      <c r="KVI35" s="112"/>
      <c r="KVJ35" s="112"/>
      <c r="KVK35"/>
      <c r="KVL35"/>
      <c r="KVM35"/>
      <c r="KVN35"/>
      <c r="KVO35"/>
      <c r="KVP35"/>
      <c r="KVQ35"/>
      <c r="KVR35"/>
      <c r="KVS35"/>
      <c r="KVT35"/>
      <c r="KVU35"/>
      <c r="KVV35"/>
      <c r="KVW35"/>
      <c r="KVX35"/>
      <c r="KVY35"/>
      <c r="KVZ35"/>
      <c r="KWA35"/>
      <c r="KWB35"/>
      <c r="KWC35"/>
      <c r="KWD35"/>
      <c r="KWE35"/>
      <c r="KWF35"/>
      <c r="KXK35" s="68"/>
      <c r="KXL35" s="68"/>
      <c r="KXM35" s="68"/>
      <c r="KXN35" s="68"/>
      <c r="KXO35" s="68"/>
      <c r="KXP35" s="112"/>
      <c r="KXQ35" s="112"/>
      <c r="KXR35" s="112"/>
      <c r="KXS35"/>
      <c r="KXT35"/>
      <c r="KXU35"/>
      <c r="KXV35"/>
      <c r="KXW35"/>
      <c r="KXX35"/>
      <c r="KXY35"/>
      <c r="KXZ35"/>
      <c r="KYA35"/>
      <c r="KYB35"/>
      <c r="KYC35"/>
      <c r="KYD35"/>
      <c r="KYE35"/>
      <c r="KYF35"/>
      <c r="KYG35"/>
      <c r="KYH35"/>
      <c r="KYI35"/>
      <c r="KYJ35"/>
      <c r="KYK35"/>
      <c r="KYL35"/>
      <c r="KYM35"/>
      <c r="KYN35"/>
      <c r="KZS35" s="68"/>
      <c r="KZT35" s="68"/>
      <c r="KZU35" s="68"/>
      <c r="KZV35" s="68"/>
      <c r="KZW35" s="68"/>
      <c r="KZX35" s="112"/>
      <c r="KZY35" s="112"/>
      <c r="KZZ35" s="112"/>
      <c r="LAA35"/>
      <c r="LAB35"/>
      <c r="LAC35"/>
      <c r="LAD35"/>
      <c r="LAE35"/>
      <c r="LAF35"/>
      <c r="LAG35"/>
      <c r="LAH35"/>
      <c r="LAI35"/>
      <c r="LAJ35"/>
      <c r="LAK35"/>
      <c r="LAL35"/>
      <c r="LAM35"/>
      <c r="LAN35"/>
      <c r="LAO35"/>
      <c r="LAP35"/>
      <c r="LAQ35"/>
      <c r="LAR35"/>
      <c r="LAS35"/>
      <c r="LAT35"/>
      <c r="LAU35"/>
      <c r="LAV35"/>
      <c r="LCA35" s="68"/>
      <c r="LCB35" s="68"/>
      <c r="LCC35" s="68"/>
      <c r="LCD35" s="68"/>
      <c r="LCE35" s="68"/>
      <c r="LCF35" s="112"/>
      <c r="LCG35" s="112"/>
      <c r="LCH35" s="112"/>
      <c r="LCI35"/>
      <c r="LCJ35"/>
      <c r="LCK35"/>
      <c r="LCL35"/>
      <c r="LCM35"/>
      <c r="LCN35"/>
      <c r="LCO35"/>
      <c r="LCP35"/>
      <c r="LCQ35"/>
      <c r="LCR35"/>
      <c r="LCS35"/>
      <c r="LCT35"/>
      <c r="LCU35"/>
      <c r="LCV35"/>
      <c r="LCW35"/>
      <c r="LCX35"/>
      <c r="LCY35"/>
      <c r="LCZ35"/>
      <c r="LDA35"/>
      <c r="LDB35"/>
      <c r="LDC35"/>
      <c r="LDD35"/>
      <c r="LEI35" s="68"/>
      <c r="LEJ35" s="68"/>
      <c r="LEK35" s="68"/>
      <c r="LEL35" s="68"/>
      <c r="LEM35" s="68"/>
      <c r="LEN35" s="112"/>
      <c r="LEO35" s="112"/>
      <c r="LEP35" s="112"/>
      <c r="LEQ35"/>
      <c r="LER35"/>
      <c r="LES35"/>
      <c r="LET35"/>
      <c r="LEU35"/>
      <c r="LEV35"/>
      <c r="LEW35"/>
      <c r="LEX35"/>
      <c r="LEY35"/>
      <c r="LEZ35"/>
      <c r="LFA35"/>
      <c r="LFB35"/>
      <c r="LFC35"/>
      <c r="LFD35"/>
      <c r="LFE35"/>
      <c r="LFF35"/>
      <c r="LFG35"/>
      <c r="LFH35"/>
      <c r="LFI35"/>
      <c r="LFJ35"/>
      <c r="LFK35"/>
      <c r="LFL35"/>
      <c r="LGQ35" s="68"/>
      <c r="LGR35" s="68"/>
      <c r="LGS35" s="68"/>
      <c r="LGT35" s="68"/>
      <c r="LGU35" s="68"/>
      <c r="LGV35" s="112"/>
      <c r="LGW35" s="112"/>
      <c r="LGX35" s="112"/>
      <c r="LGY35"/>
      <c r="LGZ35"/>
      <c r="LHA35"/>
      <c r="LHB35"/>
      <c r="LHC35"/>
      <c r="LHD35"/>
      <c r="LHE35"/>
      <c r="LHF35"/>
      <c r="LHG35"/>
      <c r="LHH35"/>
      <c r="LHI35"/>
      <c r="LHJ35"/>
      <c r="LHK35"/>
      <c r="LHL35"/>
      <c r="LHM35"/>
      <c r="LHN35"/>
      <c r="LHO35"/>
      <c r="LHP35"/>
      <c r="LHQ35"/>
      <c r="LHR35"/>
      <c r="LHS35"/>
      <c r="LHT35"/>
      <c r="LIY35" s="68"/>
      <c r="LIZ35" s="68"/>
      <c r="LJA35" s="68"/>
      <c r="LJB35" s="68"/>
      <c r="LJC35" s="68"/>
      <c r="LJD35" s="112"/>
      <c r="LJE35" s="112"/>
      <c r="LJF35" s="112"/>
      <c r="LJG35"/>
      <c r="LJH35"/>
      <c r="LJI35"/>
      <c r="LJJ35"/>
      <c r="LJK35"/>
      <c r="LJL35"/>
      <c r="LJM35"/>
      <c r="LJN35"/>
      <c r="LJO35"/>
      <c r="LJP35"/>
      <c r="LJQ35"/>
      <c r="LJR35"/>
      <c r="LJS35"/>
      <c r="LJT35"/>
      <c r="LJU35"/>
      <c r="LJV35"/>
      <c r="LJW35"/>
      <c r="LJX35"/>
      <c r="LJY35"/>
      <c r="LJZ35"/>
      <c r="LKA35"/>
      <c r="LKB35"/>
      <c r="LLG35" s="68"/>
      <c r="LLH35" s="68"/>
      <c r="LLI35" s="68"/>
      <c r="LLJ35" s="68"/>
      <c r="LLK35" s="68"/>
      <c r="LLL35" s="112"/>
      <c r="LLM35" s="112"/>
      <c r="LLN35" s="112"/>
      <c r="LLO35"/>
      <c r="LLP35"/>
      <c r="LLQ35"/>
      <c r="LLR35"/>
      <c r="LLS35"/>
      <c r="LLT35"/>
      <c r="LLU35"/>
      <c r="LLV35"/>
      <c r="LLW35"/>
      <c r="LLX35"/>
      <c r="LLY35"/>
      <c r="LLZ35"/>
      <c r="LMA35"/>
      <c r="LMB35"/>
      <c r="LMC35"/>
      <c r="LMD35"/>
      <c r="LME35"/>
      <c r="LMF35"/>
      <c r="LMG35"/>
      <c r="LMH35"/>
      <c r="LMI35"/>
      <c r="LMJ35"/>
      <c r="LNO35" s="68"/>
      <c r="LNP35" s="68"/>
      <c r="LNQ35" s="68"/>
      <c r="LNR35" s="68"/>
      <c r="LNS35" s="68"/>
      <c r="LNT35" s="112"/>
      <c r="LNU35" s="112"/>
      <c r="LNV35" s="112"/>
      <c r="LNW35"/>
      <c r="LNX35"/>
      <c r="LNY35"/>
      <c r="LNZ35"/>
      <c r="LOA35"/>
      <c r="LOB35"/>
      <c r="LOC35"/>
      <c r="LOD35"/>
      <c r="LOE35"/>
      <c r="LOF35"/>
      <c r="LOG35"/>
      <c r="LOH35"/>
      <c r="LOI35"/>
      <c r="LOJ35"/>
      <c r="LOK35"/>
      <c r="LOL35"/>
      <c r="LOM35"/>
      <c r="LON35"/>
      <c r="LOO35"/>
      <c r="LOP35"/>
      <c r="LOQ35"/>
      <c r="LOR35"/>
      <c r="LPW35" s="68"/>
      <c r="LPX35" s="68"/>
      <c r="LPY35" s="68"/>
      <c r="LPZ35" s="68"/>
      <c r="LQA35" s="68"/>
      <c r="LQB35" s="112"/>
      <c r="LQC35" s="112"/>
      <c r="LQD35" s="112"/>
      <c r="LQE35"/>
      <c r="LQF35"/>
      <c r="LQG35"/>
      <c r="LQH35"/>
      <c r="LQI35"/>
      <c r="LQJ35"/>
      <c r="LQK35"/>
      <c r="LQL35"/>
      <c r="LQM35"/>
      <c r="LQN35"/>
      <c r="LQO35"/>
      <c r="LQP35"/>
      <c r="LQQ35"/>
      <c r="LQR35"/>
      <c r="LQS35"/>
      <c r="LQT35"/>
      <c r="LQU35"/>
      <c r="LQV35"/>
      <c r="LQW35"/>
      <c r="LQX35"/>
      <c r="LQY35"/>
      <c r="LQZ35"/>
      <c r="LSE35" s="68"/>
      <c r="LSF35" s="68"/>
      <c r="LSG35" s="68"/>
      <c r="LSH35" s="68"/>
      <c r="LSI35" s="68"/>
      <c r="LSJ35" s="112"/>
      <c r="LSK35" s="112"/>
      <c r="LSL35" s="112"/>
      <c r="LSM35"/>
      <c r="LSN35"/>
      <c r="LSO35"/>
      <c r="LSP35"/>
      <c r="LSQ35"/>
      <c r="LSR35"/>
      <c r="LSS35"/>
      <c r="LST35"/>
      <c r="LSU35"/>
      <c r="LSV35"/>
      <c r="LSW35"/>
      <c r="LSX35"/>
      <c r="LSY35"/>
      <c r="LSZ35"/>
      <c r="LTA35"/>
      <c r="LTB35"/>
      <c r="LTC35"/>
      <c r="LTD35"/>
      <c r="LTE35"/>
      <c r="LTF35"/>
      <c r="LTG35"/>
      <c r="LTH35"/>
      <c r="LUM35" s="68"/>
      <c r="LUN35" s="68"/>
      <c r="LUO35" s="68"/>
      <c r="LUP35" s="68"/>
      <c r="LUQ35" s="68"/>
      <c r="LUR35" s="112"/>
      <c r="LUS35" s="112"/>
      <c r="LUT35" s="112"/>
      <c r="LUU35"/>
      <c r="LUV35"/>
      <c r="LUW35"/>
      <c r="LUX35"/>
      <c r="LUY35"/>
      <c r="LUZ35"/>
      <c r="LVA35"/>
      <c r="LVB35"/>
      <c r="LVC35"/>
      <c r="LVD35"/>
      <c r="LVE35"/>
      <c r="LVF35"/>
      <c r="LVG35"/>
      <c r="LVH35"/>
      <c r="LVI35"/>
      <c r="LVJ35"/>
      <c r="LVK35"/>
      <c r="LVL35"/>
      <c r="LVM35"/>
      <c r="LVN35"/>
      <c r="LVO35"/>
      <c r="LVP35"/>
      <c r="LWU35" s="68"/>
      <c r="LWV35" s="68"/>
      <c r="LWW35" s="68"/>
      <c r="LWX35" s="68"/>
      <c r="LWY35" s="68"/>
      <c r="LWZ35" s="112"/>
      <c r="LXA35" s="112"/>
      <c r="LXB35" s="112"/>
      <c r="LXC35"/>
      <c r="LXD35"/>
      <c r="LXE35"/>
      <c r="LXF35"/>
      <c r="LXG35"/>
      <c r="LXH35"/>
      <c r="LXI35"/>
      <c r="LXJ35"/>
      <c r="LXK35"/>
      <c r="LXL35"/>
      <c r="LXM35"/>
      <c r="LXN35"/>
      <c r="LXO35"/>
      <c r="LXP35"/>
      <c r="LXQ35"/>
      <c r="LXR35"/>
      <c r="LXS35"/>
      <c r="LXT35"/>
      <c r="LXU35"/>
      <c r="LXV35"/>
      <c r="LXW35"/>
      <c r="LXX35"/>
      <c r="LZC35" s="68"/>
      <c r="LZD35" s="68"/>
      <c r="LZE35" s="68"/>
      <c r="LZF35" s="68"/>
      <c r="LZG35" s="68"/>
      <c r="LZH35" s="112"/>
      <c r="LZI35" s="112"/>
      <c r="LZJ35" s="112"/>
      <c r="LZK35"/>
      <c r="LZL35"/>
      <c r="LZM35"/>
      <c r="LZN35"/>
      <c r="LZO35"/>
      <c r="LZP35"/>
      <c r="LZQ35"/>
      <c r="LZR35"/>
      <c r="LZS35"/>
      <c r="LZT35"/>
      <c r="LZU35"/>
      <c r="LZV35"/>
      <c r="LZW35"/>
      <c r="LZX35"/>
      <c r="LZY35"/>
      <c r="LZZ35"/>
      <c r="MAA35"/>
      <c r="MAB35"/>
      <c r="MAC35"/>
      <c r="MAD35"/>
      <c r="MAE35"/>
      <c r="MAF35"/>
      <c r="MBK35" s="68"/>
      <c r="MBL35" s="68"/>
      <c r="MBM35" s="68"/>
      <c r="MBN35" s="68"/>
      <c r="MBO35" s="68"/>
      <c r="MBP35" s="112"/>
      <c r="MBQ35" s="112"/>
      <c r="MBR35" s="112"/>
      <c r="MBS35"/>
      <c r="MBT35"/>
      <c r="MBU35"/>
      <c r="MBV35"/>
      <c r="MBW35"/>
      <c r="MBX35"/>
      <c r="MBY35"/>
      <c r="MBZ35"/>
      <c r="MCA35"/>
      <c r="MCB35"/>
      <c r="MCC35"/>
      <c r="MCD35"/>
      <c r="MCE35"/>
      <c r="MCF35"/>
      <c r="MCG35"/>
      <c r="MCH35"/>
      <c r="MCI35"/>
      <c r="MCJ35"/>
      <c r="MCK35"/>
      <c r="MCL35"/>
      <c r="MCM35"/>
      <c r="MCN35"/>
      <c r="MDS35" s="68"/>
      <c r="MDT35" s="68"/>
      <c r="MDU35" s="68"/>
      <c r="MDV35" s="68"/>
      <c r="MDW35" s="68"/>
      <c r="MDX35" s="112"/>
      <c r="MDY35" s="112"/>
      <c r="MDZ35" s="112"/>
      <c r="MEA35"/>
      <c r="MEB35"/>
      <c r="MEC35"/>
      <c r="MED35"/>
      <c r="MEE35"/>
      <c r="MEF35"/>
      <c r="MEG35"/>
      <c r="MEH35"/>
      <c r="MEI35"/>
      <c r="MEJ35"/>
      <c r="MEK35"/>
      <c r="MEL35"/>
      <c r="MEM35"/>
      <c r="MEN35"/>
      <c r="MEO35"/>
      <c r="MEP35"/>
      <c r="MEQ35"/>
      <c r="MER35"/>
      <c r="MES35"/>
      <c r="MET35"/>
      <c r="MEU35"/>
      <c r="MEV35"/>
      <c r="MGA35" s="68"/>
      <c r="MGB35" s="68"/>
      <c r="MGC35" s="68"/>
      <c r="MGD35" s="68"/>
      <c r="MGE35" s="68"/>
      <c r="MGF35" s="112"/>
      <c r="MGG35" s="112"/>
      <c r="MGH35" s="112"/>
      <c r="MGI35"/>
      <c r="MGJ35"/>
      <c r="MGK35"/>
      <c r="MGL35"/>
      <c r="MGM35"/>
      <c r="MGN35"/>
      <c r="MGO35"/>
      <c r="MGP35"/>
      <c r="MGQ35"/>
      <c r="MGR35"/>
      <c r="MGS35"/>
      <c r="MGT35"/>
      <c r="MGU35"/>
      <c r="MGV35"/>
      <c r="MGW35"/>
      <c r="MGX35"/>
      <c r="MGY35"/>
      <c r="MGZ35"/>
      <c r="MHA35"/>
      <c r="MHB35"/>
      <c r="MHC35"/>
      <c r="MHD35"/>
      <c r="MII35" s="68"/>
      <c r="MIJ35" s="68"/>
      <c r="MIK35" s="68"/>
      <c r="MIL35" s="68"/>
      <c r="MIM35" s="68"/>
      <c r="MIN35" s="112"/>
      <c r="MIO35" s="112"/>
      <c r="MIP35" s="112"/>
      <c r="MIQ35"/>
      <c r="MIR35"/>
      <c r="MIS35"/>
      <c r="MIT35"/>
      <c r="MIU35"/>
      <c r="MIV35"/>
      <c r="MIW35"/>
      <c r="MIX35"/>
      <c r="MIY35"/>
      <c r="MIZ35"/>
      <c r="MJA35"/>
      <c r="MJB35"/>
      <c r="MJC35"/>
      <c r="MJD35"/>
      <c r="MJE35"/>
      <c r="MJF35"/>
      <c r="MJG35"/>
      <c r="MJH35"/>
      <c r="MJI35"/>
      <c r="MJJ35"/>
      <c r="MJK35"/>
      <c r="MJL35"/>
      <c r="MKQ35" s="68"/>
      <c r="MKR35" s="68"/>
      <c r="MKS35" s="68"/>
      <c r="MKT35" s="68"/>
      <c r="MKU35" s="68"/>
      <c r="MKV35" s="112"/>
      <c r="MKW35" s="112"/>
      <c r="MKX35" s="112"/>
      <c r="MKY35"/>
      <c r="MKZ35"/>
      <c r="MLA35"/>
      <c r="MLB35"/>
      <c r="MLC35"/>
      <c r="MLD35"/>
      <c r="MLE35"/>
      <c r="MLF35"/>
      <c r="MLG35"/>
      <c r="MLH35"/>
      <c r="MLI35"/>
      <c r="MLJ35"/>
      <c r="MLK35"/>
      <c r="MLL35"/>
      <c r="MLM35"/>
      <c r="MLN35"/>
      <c r="MLO35"/>
      <c r="MLP35"/>
      <c r="MLQ35"/>
      <c r="MLR35"/>
      <c r="MLS35"/>
      <c r="MLT35"/>
      <c r="MMY35" s="68"/>
      <c r="MMZ35" s="68"/>
      <c r="MNA35" s="68"/>
      <c r="MNB35" s="68"/>
      <c r="MNC35" s="68"/>
      <c r="MND35" s="112"/>
      <c r="MNE35" s="112"/>
      <c r="MNF35" s="112"/>
      <c r="MNG35"/>
      <c r="MNH35"/>
      <c r="MNI35"/>
      <c r="MNJ35"/>
      <c r="MNK35"/>
      <c r="MNL35"/>
      <c r="MNM35"/>
      <c r="MNN35"/>
      <c r="MNO35"/>
      <c r="MNP35"/>
      <c r="MNQ35"/>
      <c r="MNR35"/>
      <c r="MNS35"/>
      <c r="MNT35"/>
      <c r="MNU35"/>
      <c r="MNV35"/>
      <c r="MNW35"/>
      <c r="MNX35"/>
      <c r="MNY35"/>
      <c r="MNZ35"/>
      <c r="MOA35"/>
      <c r="MOB35"/>
      <c r="MPG35" s="68"/>
      <c r="MPH35" s="68"/>
      <c r="MPI35" s="68"/>
      <c r="MPJ35" s="68"/>
      <c r="MPK35" s="68"/>
      <c r="MPL35" s="112"/>
      <c r="MPM35" s="112"/>
      <c r="MPN35" s="112"/>
      <c r="MPO35"/>
      <c r="MPP35"/>
      <c r="MPQ35"/>
      <c r="MPR35"/>
      <c r="MPS35"/>
      <c r="MPT35"/>
      <c r="MPU35"/>
      <c r="MPV35"/>
      <c r="MPW35"/>
      <c r="MPX35"/>
      <c r="MPY35"/>
      <c r="MPZ35"/>
      <c r="MQA35"/>
      <c r="MQB35"/>
      <c r="MQC35"/>
      <c r="MQD35"/>
      <c r="MQE35"/>
      <c r="MQF35"/>
      <c r="MQG35"/>
      <c r="MQH35"/>
      <c r="MQI35"/>
      <c r="MQJ35"/>
      <c r="MRO35" s="68"/>
      <c r="MRP35" s="68"/>
      <c r="MRQ35" s="68"/>
      <c r="MRR35" s="68"/>
      <c r="MRS35" s="68"/>
      <c r="MRT35" s="112"/>
      <c r="MRU35" s="112"/>
      <c r="MRV35" s="112"/>
      <c r="MRW35"/>
      <c r="MRX35"/>
      <c r="MRY35"/>
      <c r="MRZ35"/>
      <c r="MSA35"/>
      <c r="MSB35"/>
      <c r="MSC35"/>
      <c r="MSD35"/>
      <c r="MSE35"/>
      <c r="MSF35"/>
      <c r="MSG35"/>
      <c r="MSH35"/>
      <c r="MSI35"/>
      <c r="MSJ35"/>
      <c r="MSK35"/>
      <c r="MSL35"/>
      <c r="MSM35"/>
      <c r="MSN35"/>
      <c r="MSO35"/>
      <c r="MSP35"/>
      <c r="MSQ35"/>
      <c r="MSR35"/>
      <c r="MTW35" s="68"/>
      <c r="MTX35" s="68"/>
      <c r="MTY35" s="68"/>
      <c r="MTZ35" s="68"/>
      <c r="MUA35" s="68"/>
      <c r="MUB35" s="112"/>
      <c r="MUC35" s="112"/>
      <c r="MUD35" s="112"/>
      <c r="MUE35"/>
      <c r="MUF35"/>
      <c r="MUG35"/>
      <c r="MUH35"/>
      <c r="MUI35"/>
      <c r="MUJ35"/>
      <c r="MUK35"/>
      <c r="MUL35"/>
      <c r="MUM35"/>
      <c r="MUN35"/>
      <c r="MUO35"/>
      <c r="MUP35"/>
      <c r="MUQ35"/>
      <c r="MUR35"/>
      <c r="MUS35"/>
      <c r="MUT35"/>
      <c r="MUU35"/>
      <c r="MUV35"/>
      <c r="MUW35"/>
      <c r="MUX35"/>
      <c r="MUY35"/>
      <c r="MUZ35"/>
      <c r="MWE35" s="68"/>
      <c r="MWF35" s="68"/>
      <c r="MWG35" s="68"/>
      <c r="MWH35" s="68"/>
      <c r="MWI35" s="68"/>
      <c r="MWJ35" s="112"/>
      <c r="MWK35" s="112"/>
      <c r="MWL35" s="112"/>
      <c r="MWM35"/>
      <c r="MWN35"/>
      <c r="MWO35"/>
      <c r="MWP35"/>
      <c r="MWQ35"/>
      <c r="MWR35"/>
      <c r="MWS35"/>
      <c r="MWT35"/>
      <c r="MWU35"/>
      <c r="MWV35"/>
      <c r="MWW35"/>
      <c r="MWX35"/>
      <c r="MWY35"/>
      <c r="MWZ35"/>
      <c r="MXA35"/>
      <c r="MXB35"/>
      <c r="MXC35"/>
      <c r="MXD35"/>
      <c r="MXE35"/>
      <c r="MXF35"/>
      <c r="MXG35"/>
      <c r="MXH35"/>
      <c r="MYM35" s="68"/>
      <c r="MYN35" s="68"/>
      <c r="MYO35" s="68"/>
      <c r="MYP35" s="68"/>
      <c r="MYQ35" s="68"/>
      <c r="MYR35" s="112"/>
      <c r="MYS35" s="112"/>
      <c r="MYT35" s="112"/>
      <c r="MYU35"/>
      <c r="MYV35"/>
      <c r="MYW35"/>
      <c r="MYX35"/>
      <c r="MYY35"/>
      <c r="MYZ35"/>
      <c r="MZA35"/>
      <c r="MZB35"/>
      <c r="MZC35"/>
      <c r="MZD35"/>
      <c r="MZE35"/>
      <c r="MZF35"/>
      <c r="MZG35"/>
      <c r="MZH35"/>
      <c r="MZI35"/>
      <c r="MZJ35"/>
      <c r="MZK35"/>
      <c r="MZL35"/>
      <c r="MZM35"/>
      <c r="MZN35"/>
      <c r="MZO35"/>
      <c r="MZP35"/>
      <c r="NAU35" s="68"/>
      <c r="NAV35" s="68"/>
      <c r="NAW35" s="68"/>
      <c r="NAX35" s="68"/>
      <c r="NAY35" s="68"/>
      <c r="NAZ35" s="112"/>
      <c r="NBA35" s="112"/>
      <c r="NBB35" s="112"/>
      <c r="NBC35"/>
      <c r="NBD35"/>
      <c r="NBE35"/>
      <c r="NBF35"/>
      <c r="NBG35"/>
      <c r="NBH35"/>
      <c r="NBI35"/>
      <c r="NBJ35"/>
      <c r="NBK35"/>
      <c r="NBL35"/>
      <c r="NBM35"/>
      <c r="NBN35"/>
      <c r="NBO35"/>
      <c r="NBP35"/>
      <c r="NBQ35"/>
      <c r="NBR35"/>
      <c r="NBS35"/>
      <c r="NBT35"/>
      <c r="NBU35"/>
      <c r="NBV35"/>
      <c r="NBW35"/>
      <c r="NBX35"/>
      <c r="NDC35" s="68"/>
      <c r="NDD35" s="68"/>
      <c r="NDE35" s="68"/>
      <c r="NDF35" s="68"/>
      <c r="NDG35" s="68"/>
      <c r="NDH35" s="112"/>
      <c r="NDI35" s="112"/>
      <c r="NDJ35" s="112"/>
      <c r="NDK35"/>
      <c r="NDL35"/>
      <c r="NDM35"/>
      <c r="NDN35"/>
      <c r="NDO35"/>
      <c r="NDP35"/>
      <c r="NDQ35"/>
      <c r="NDR35"/>
      <c r="NDS35"/>
      <c r="NDT35"/>
      <c r="NDU35"/>
      <c r="NDV35"/>
      <c r="NDW35"/>
      <c r="NDX35"/>
      <c r="NDY35"/>
      <c r="NDZ35"/>
      <c r="NEA35"/>
      <c r="NEB35"/>
      <c r="NEC35"/>
      <c r="NED35"/>
      <c r="NEE35"/>
      <c r="NEF35"/>
      <c r="NFK35" s="68"/>
      <c r="NFL35" s="68"/>
      <c r="NFM35" s="68"/>
      <c r="NFN35" s="68"/>
      <c r="NFO35" s="68"/>
      <c r="NFP35" s="112"/>
      <c r="NFQ35" s="112"/>
      <c r="NFR35" s="112"/>
      <c r="NFS35"/>
      <c r="NFT35"/>
      <c r="NFU35"/>
      <c r="NFV35"/>
      <c r="NFW35"/>
      <c r="NFX35"/>
      <c r="NFY35"/>
      <c r="NFZ35"/>
      <c r="NGA35"/>
      <c r="NGB35"/>
      <c r="NGC35"/>
      <c r="NGD35"/>
      <c r="NGE35"/>
      <c r="NGF35"/>
      <c r="NGG35"/>
      <c r="NGH35"/>
      <c r="NGI35"/>
      <c r="NGJ35"/>
      <c r="NGK35"/>
      <c r="NGL35"/>
      <c r="NGM35"/>
      <c r="NGN35"/>
      <c r="NHS35" s="68"/>
      <c r="NHT35" s="68"/>
      <c r="NHU35" s="68"/>
      <c r="NHV35" s="68"/>
      <c r="NHW35" s="68"/>
      <c r="NHX35" s="112"/>
      <c r="NHY35" s="112"/>
      <c r="NHZ35" s="112"/>
      <c r="NIA35"/>
      <c r="NIB35"/>
      <c r="NIC35"/>
      <c r="NID35"/>
      <c r="NIE35"/>
      <c r="NIF35"/>
      <c r="NIG35"/>
      <c r="NIH35"/>
      <c r="NII35"/>
      <c r="NIJ35"/>
      <c r="NIK35"/>
      <c r="NIL35"/>
      <c r="NIM35"/>
      <c r="NIN35"/>
      <c r="NIO35"/>
      <c r="NIP35"/>
      <c r="NIQ35"/>
      <c r="NIR35"/>
      <c r="NIS35"/>
      <c r="NIT35"/>
      <c r="NIU35"/>
      <c r="NIV35"/>
      <c r="NKA35" s="68"/>
      <c r="NKB35" s="68"/>
      <c r="NKC35" s="68"/>
      <c r="NKD35" s="68"/>
      <c r="NKE35" s="68"/>
      <c r="NKF35" s="112"/>
      <c r="NKG35" s="112"/>
      <c r="NKH35" s="112"/>
      <c r="NKI35"/>
      <c r="NKJ35"/>
      <c r="NKK35"/>
      <c r="NKL35"/>
      <c r="NKM35"/>
      <c r="NKN35"/>
      <c r="NKO35"/>
      <c r="NKP35"/>
      <c r="NKQ35"/>
      <c r="NKR35"/>
      <c r="NKS35"/>
      <c r="NKT35"/>
      <c r="NKU35"/>
      <c r="NKV35"/>
      <c r="NKW35"/>
      <c r="NKX35"/>
      <c r="NKY35"/>
      <c r="NKZ35"/>
      <c r="NLA35"/>
      <c r="NLB35"/>
      <c r="NLC35"/>
      <c r="NLD35"/>
      <c r="NMI35" s="68"/>
      <c r="NMJ35" s="68"/>
      <c r="NMK35" s="68"/>
      <c r="NML35" s="68"/>
      <c r="NMM35" s="68"/>
      <c r="NMN35" s="112"/>
      <c r="NMO35" s="112"/>
      <c r="NMP35" s="112"/>
      <c r="NMQ35"/>
      <c r="NMR35"/>
      <c r="NMS35"/>
      <c r="NMT35"/>
      <c r="NMU35"/>
      <c r="NMV35"/>
      <c r="NMW35"/>
      <c r="NMX35"/>
      <c r="NMY35"/>
      <c r="NMZ35"/>
      <c r="NNA35"/>
      <c r="NNB35"/>
      <c r="NNC35"/>
      <c r="NND35"/>
      <c r="NNE35"/>
      <c r="NNF35"/>
      <c r="NNG35"/>
      <c r="NNH35"/>
      <c r="NNI35"/>
      <c r="NNJ35"/>
      <c r="NNK35"/>
      <c r="NNL35"/>
      <c r="NOQ35" s="68"/>
      <c r="NOR35" s="68"/>
      <c r="NOS35" s="68"/>
      <c r="NOT35" s="68"/>
      <c r="NOU35" s="68"/>
      <c r="NOV35" s="112"/>
      <c r="NOW35" s="112"/>
      <c r="NOX35" s="112"/>
      <c r="NOY35"/>
      <c r="NOZ35"/>
      <c r="NPA35"/>
      <c r="NPB35"/>
      <c r="NPC35"/>
      <c r="NPD35"/>
      <c r="NPE35"/>
      <c r="NPF35"/>
      <c r="NPG35"/>
      <c r="NPH35"/>
      <c r="NPI35"/>
      <c r="NPJ35"/>
      <c r="NPK35"/>
      <c r="NPL35"/>
      <c r="NPM35"/>
      <c r="NPN35"/>
      <c r="NPO35"/>
      <c r="NPP35"/>
      <c r="NPQ35"/>
      <c r="NPR35"/>
      <c r="NPS35"/>
      <c r="NPT35"/>
      <c r="NQY35" s="68"/>
      <c r="NQZ35" s="68"/>
      <c r="NRA35" s="68"/>
      <c r="NRB35" s="68"/>
      <c r="NRC35" s="68"/>
      <c r="NRD35" s="112"/>
      <c r="NRE35" s="112"/>
      <c r="NRF35" s="112"/>
      <c r="NRG35"/>
      <c r="NRH35"/>
      <c r="NRI35"/>
      <c r="NRJ35"/>
      <c r="NRK35"/>
      <c r="NRL35"/>
      <c r="NRM35"/>
      <c r="NRN35"/>
      <c r="NRO35"/>
      <c r="NRP35"/>
      <c r="NRQ35"/>
      <c r="NRR35"/>
      <c r="NRS35"/>
      <c r="NRT35"/>
      <c r="NRU35"/>
      <c r="NRV35"/>
      <c r="NRW35"/>
      <c r="NRX35"/>
      <c r="NRY35"/>
      <c r="NRZ35"/>
      <c r="NSA35"/>
      <c r="NSB35"/>
      <c r="NTG35" s="68"/>
      <c r="NTH35" s="68"/>
      <c r="NTI35" s="68"/>
      <c r="NTJ35" s="68"/>
      <c r="NTK35" s="68"/>
      <c r="NTL35" s="112"/>
      <c r="NTM35" s="112"/>
      <c r="NTN35" s="112"/>
      <c r="NTO35"/>
      <c r="NTP35"/>
      <c r="NTQ35"/>
      <c r="NTR35"/>
      <c r="NTS35"/>
      <c r="NTT35"/>
      <c r="NTU35"/>
      <c r="NTV35"/>
      <c r="NTW35"/>
      <c r="NTX35"/>
      <c r="NTY35"/>
      <c r="NTZ35"/>
      <c r="NUA35"/>
      <c r="NUB35"/>
      <c r="NUC35"/>
      <c r="NUD35"/>
      <c r="NUE35"/>
      <c r="NUF35"/>
      <c r="NUG35"/>
      <c r="NUH35"/>
      <c r="NUI35"/>
      <c r="NUJ35"/>
      <c r="NVO35" s="68"/>
      <c r="NVP35" s="68"/>
      <c r="NVQ35" s="68"/>
      <c r="NVR35" s="68"/>
      <c r="NVS35" s="68"/>
      <c r="NVT35" s="112"/>
      <c r="NVU35" s="112"/>
      <c r="NVV35" s="112"/>
      <c r="NVW35"/>
      <c r="NVX35"/>
      <c r="NVY35"/>
      <c r="NVZ35"/>
      <c r="NWA35"/>
      <c r="NWB35"/>
      <c r="NWC35"/>
      <c r="NWD35"/>
      <c r="NWE35"/>
      <c r="NWF35"/>
      <c r="NWG35"/>
      <c r="NWH35"/>
      <c r="NWI35"/>
      <c r="NWJ35"/>
      <c r="NWK35"/>
      <c r="NWL35"/>
      <c r="NWM35"/>
      <c r="NWN35"/>
      <c r="NWO35"/>
      <c r="NWP35"/>
      <c r="NWQ35"/>
      <c r="NWR35"/>
      <c r="NXW35" s="68"/>
      <c r="NXX35" s="68"/>
      <c r="NXY35" s="68"/>
      <c r="NXZ35" s="68"/>
      <c r="NYA35" s="68"/>
      <c r="NYB35" s="112"/>
      <c r="NYC35" s="112"/>
      <c r="NYD35" s="112"/>
      <c r="NYE35"/>
      <c r="NYF35"/>
      <c r="NYG35"/>
      <c r="NYH35"/>
      <c r="NYI35"/>
      <c r="NYJ35"/>
      <c r="NYK35"/>
      <c r="NYL35"/>
      <c r="NYM35"/>
      <c r="NYN35"/>
      <c r="NYO35"/>
      <c r="NYP35"/>
      <c r="NYQ35"/>
      <c r="NYR35"/>
      <c r="NYS35"/>
      <c r="NYT35"/>
      <c r="NYU35"/>
      <c r="NYV35"/>
      <c r="NYW35"/>
      <c r="NYX35"/>
      <c r="NYY35"/>
      <c r="NYZ35"/>
      <c r="OAE35" s="68"/>
      <c r="OAF35" s="68"/>
      <c r="OAG35" s="68"/>
      <c r="OAH35" s="68"/>
      <c r="OAI35" s="68"/>
      <c r="OAJ35" s="112"/>
      <c r="OAK35" s="112"/>
      <c r="OAL35" s="112"/>
      <c r="OAM35"/>
      <c r="OAN35"/>
      <c r="OAO35"/>
      <c r="OAP35"/>
      <c r="OAQ35"/>
      <c r="OAR35"/>
      <c r="OAS35"/>
      <c r="OAT35"/>
      <c r="OAU35"/>
      <c r="OAV35"/>
      <c r="OAW35"/>
      <c r="OAX35"/>
      <c r="OAY35"/>
      <c r="OAZ35"/>
      <c r="OBA35"/>
      <c r="OBB35"/>
      <c r="OBC35"/>
      <c r="OBD35"/>
      <c r="OBE35"/>
      <c r="OBF35"/>
      <c r="OBG35"/>
      <c r="OBH35"/>
      <c r="OCM35" s="68"/>
      <c r="OCN35" s="68"/>
      <c r="OCO35" s="68"/>
      <c r="OCP35" s="68"/>
      <c r="OCQ35" s="68"/>
      <c r="OCR35" s="112"/>
      <c r="OCS35" s="112"/>
      <c r="OCT35" s="112"/>
      <c r="OCU35"/>
      <c r="OCV35"/>
      <c r="OCW35"/>
      <c r="OCX35"/>
      <c r="OCY35"/>
      <c r="OCZ35"/>
      <c r="ODA35"/>
      <c r="ODB35"/>
      <c r="ODC35"/>
      <c r="ODD35"/>
      <c r="ODE35"/>
      <c r="ODF35"/>
      <c r="ODG35"/>
      <c r="ODH35"/>
      <c r="ODI35"/>
      <c r="ODJ35"/>
      <c r="ODK35"/>
      <c r="ODL35"/>
      <c r="ODM35"/>
      <c r="ODN35"/>
      <c r="ODO35"/>
      <c r="ODP35"/>
      <c r="OEU35" s="68"/>
      <c r="OEV35" s="68"/>
      <c r="OEW35" s="68"/>
      <c r="OEX35" s="68"/>
      <c r="OEY35" s="68"/>
      <c r="OEZ35" s="112"/>
      <c r="OFA35" s="112"/>
      <c r="OFB35" s="112"/>
      <c r="OFC35"/>
      <c r="OFD35"/>
      <c r="OFE35"/>
      <c r="OFF35"/>
      <c r="OFG35"/>
      <c r="OFH35"/>
      <c r="OFI35"/>
      <c r="OFJ35"/>
      <c r="OFK35"/>
      <c r="OFL35"/>
      <c r="OFM35"/>
      <c r="OFN35"/>
      <c r="OFO35"/>
      <c r="OFP35"/>
      <c r="OFQ35"/>
      <c r="OFR35"/>
      <c r="OFS35"/>
      <c r="OFT35"/>
      <c r="OFU35"/>
      <c r="OFV35"/>
      <c r="OFW35"/>
      <c r="OFX35"/>
      <c r="OHC35" s="68"/>
      <c r="OHD35" s="68"/>
      <c r="OHE35" s="68"/>
      <c r="OHF35" s="68"/>
      <c r="OHG35" s="68"/>
      <c r="OHH35" s="112"/>
      <c r="OHI35" s="112"/>
      <c r="OHJ35" s="112"/>
      <c r="OHK35"/>
      <c r="OHL35"/>
      <c r="OHM35"/>
      <c r="OHN35"/>
      <c r="OHO35"/>
      <c r="OHP35"/>
      <c r="OHQ35"/>
      <c r="OHR35"/>
      <c r="OHS35"/>
      <c r="OHT35"/>
      <c r="OHU35"/>
      <c r="OHV35"/>
      <c r="OHW35"/>
      <c r="OHX35"/>
      <c r="OHY35"/>
      <c r="OHZ35"/>
      <c r="OIA35"/>
      <c r="OIB35"/>
      <c r="OIC35"/>
      <c r="OID35"/>
      <c r="OIE35"/>
      <c r="OIF35"/>
      <c r="OJK35" s="68"/>
      <c r="OJL35" s="68"/>
      <c r="OJM35" s="68"/>
      <c r="OJN35" s="68"/>
      <c r="OJO35" s="68"/>
      <c r="OJP35" s="112"/>
      <c r="OJQ35" s="112"/>
      <c r="OJR35" s="112"/>
      <c r="OJS35"/>
      <c r="OJT35"/>
      <c r="OJU35"/>
      <c r="OJV35"/>
      <c r="OJW35"/>
      <c r="OJX35"/>
      <c r="OJY35"/>
      <c r="OJZ35"/>
      <c r="OKA35"/>
      <c r="OKB35"/>
      <c r="OKC35"/>
      <c r="OKD35"/>
      <c r="OKE35"/>
      <c r="OKF35"/>
      <c r="OKG35"/>
      <c r="OKH35"/>
      <c r="OKI35"/>
      <c r="OKJ35"/>
      <c r="OKK35"/>
      <c r="OKL35"/>
      <c r="OKM35"/>
      <c r="OKN35"/>
      <c r="OLS35" s="68"/>
      <c r="OLT35" s="68"/>
      <c r="OLU35" s="68"/>
      <c r="OLV35" s="68"/>
      <c r="OLW35" s="68"/>
      <c r="OLX35" s="112"/>
      <c r="OLY35" s="112"/>
      <c r="OLZ35" s="112"/>
      <c r="OMA35"/>
      <c r="OMB35"/>
      <c r="OMC35"/>
      <c r="OMD35"/>
      <c r="OME35"/>
      <c r="OMF35"/>
      <c r="OMG35"/>
      <c r="OMH35"/>
      <c r="OMI35"/>
      <c r="OMJ35"/>
      <c r="OMK35"/>
      <c r="OML35"/>
      <c r="OMM35"/>
      <c r="OMN35"/>
      <c r="OMO35"/>
      <c r="OMP35"/>
      <c r="OMQ35"/>
      <c r="OMR35"/>
      <c r="OMS35"/>
      <c r="OMT35"/>
      <c r="OMU35"/>
      <c r="OMV35"/>
      <c r="OOA35" s="68"/>
      <c r="OOB35" s="68"/>
      <c r="OOC35" s="68"/>
      <c r="OOD35" s="68"/>
      <c r="OOE35" s="68"/>
      <c r="OOF35" s="112"/>
      <c r="OOG35" s="112"/>
      <c r="OOH35" s="112"/>
      <c r="OOI35"/>
      <c r="OOJ35"/>
      <c r="OOK35"/>
      <c r="OOL35"/>
      <c r="OOM35"/>
      <c r="OON35"/>
      <c r="OOO35"/>
      <c r="OOP35"/>
      <c r="OOQ35"/>
      <c r="OOR35"/>
      <c r="OOS35"/>
      <c r="OOT35"/>
      <c r="OOU35"/>
      <c r="OOV35"/>
      <c r="OOW35"/>
      <c r="OOX35"/>
      <c r="OOY35"/>
      <c r="OOZ35"/>
      <c r="OPA35"/>
      <c r="OPB35"/>
      <c r="OPC35"/>
      <c r="OPD35"/>
      <c r="OQI35" s="68"/>
      <c r="OQJ35" s="68"/>
      <c r="OQK35" s="68"/>
      <c r="OQL35" s="68"/>
      <c r="OQM35" s="68"/>
      <c r="OQN35" s="112"/>
      <c r="OQO35" s="112"/>
      <c r="OQP35" s="112"/>
      <c r="OQQ35"/>
      <c r="OQR35"/>
      <c r="OQS35"/>
      <c r="OQT35"/>
      <c r="OQU35"/>
      <c r="OQV35"/>
      <c r="OQW35"/>
      <c r="OQX35"/>
      <c r="OQY35"/>
      <c r="OQZ35"/>
      <c r="ORA35"/>
      <c r="ORB35"/>
      <c r="ORC35"/>
      <c r="ORD35"/>
      <c r="ORE35"/>
      <c r="ORF35"/>
      <c r="ORG35"/>
      <c r="ORH35"/>
      <c r="ORI35"/>
      <c r="ORJ35"/>
      <c r="ORK35"/>
      <c r="ORL35"/>
      <c r="OSQ35" s="68"/>
      <c r="OSR35" s="68"/>
      <c r="OSS35" s="68"/>
      <c r="OST35" s="68"/>
      <c r="OSU35" s="68"/>
      <c r="OSV35" s="112"/>
      <c r="OSW35" s="112"/>
      <c r="OSX35" s="112"/>
      <c r="OSY35"/>
      <c r="OSZ35"/>
      <c r="OTA35"/>
      <c r="OTB35"/>
      <c r="OTC35"/>
      <c r="OTD35"/>
      <c r="OTE35"/>
      <c r="OTF35"/>
      <c r="OTG35"/>
      <c r="OTH35"/>
      <c r="OTI35"/>
      <c r="OTJ35"/>
      <c r="OTK35"/>
      <c r="OTL35"/>
      <c r="OTM35"/>
      <c r="OTN35"/>
      <c r="OTO35"/>
      <c r="OTP35"/>
      <c r="OTQ35"/>
      <c r="OTR35"/>
      <c r="OTS35"/>
      <c r="OTT35"/>
      <c r="OUY35" s="68"/>
      <c r="OUZ35" s="68"/>
      <c r="OVA35" s="68"/>
      <c r="OVB35" s="68"/>
      <c r="OVC35" s="68"/>
      <c r="OVD35" s="112"/>
      <c r="OVE35" s="112"/>
      <c r="OVF35" s="112"/>
      <c r="OVG35"/>
      <c r="OVH35"/>
      <c r="OVI35"/>
      <c r="OVJ35"/>
      <c r="OVK35"/>
      <c r="OVL35"/>
      <c r="OVM35"/>
      <c r="OVN35"/>
      <c r="OVO35"/>
      <c r="OVP35"/>
      <c r="OVQ35"/>
      <c r="OVR35"/>
      <c r="OVS35"/>
      <c r="OVT35"/>
      <c r="OVU35"/>
      <c r="OVV35"/>
      <c r="OVW35"/>
      <c r="OVX35"/>
      <c r="OVY35"/>
      <c r="OVZ35"/>
      <c r="OWA35"/>
      <c r="OWB35"/>
      <c r="OXG35" s="68"/>
      <c r="OXH35" s="68"/>
      <c r="OXI35" s="68"/>
      <c r="OXJ35" s="68"/>
      <c r="OXK35" s="68"/>
      <c r="OXL35" s="112"/>
      <c r="OXM35" s="112"/>
      <c r="OXN35" s="112"/>
      <c r="OXO35"/>
      <c r="OXP35"/>
      <c r="OXQ35"/>
      <c r="OXR35"/>
      <c r="OXS35"/>
      <c r="OXT35"/>
      <c r="OXU35"/>
      <c r="OXV35"/>
      <c r="OXW35"/>
      <c r="OXX35"/>
      <c r="OXY35"/>
      <c r="OXZ35"/>
      <c r="OYA35"/>
      <c r="OYB35"/>
      <c r="OYC35"/>
      <c r="OYD35"/>
      <c r="OYE35"/>
      <c r="OYF35"/>
      <c r="OYG35"/>
      <c r="OYH35"/>
      <c r="OYI35"/>
      <c r="OYJ35"/>
      <c r="OZO35" s="68"/>
      <c r="OZP35" s="68"/>
      <c r="OZQ35" s="68"/>
      <c r="OZR35" s="68"/>
      <c r="OZS35" s="68"/>
      <c r="OZT35" s="112"/>
      <c r="OZU35" s="112"/>
      <c r="OZV35" s="112"/>
      <c r="OZW35"/>
      <c r="OZX35"/>
      <c r="OZY35"/>
      <c r="OZZ35"/>
      <c r="PAA35"/>
      <c r="PAB35"/>
      <c r="PAC35"/>
      <c r="PAD35"/>
      <c r="PAE35"/>
      <c r="PAF35"/>
      <c r="PAG35"/>
      <c r="PAH35"/>
      <c r="PAI35"/>
      <c r="PAJ35"/>
      <c r="PAK35"/>
      <c r="PAL35"/>
      <c r="PAM35"/>
      <c r="PAN35"/>
      <c r="PAO35"/>
      <c r="PAP35"/>
      <c r="PAQ35"/>
      <c r="PAR35"/>
      <c r="PBW35" s="68"/>
      <c r="PBX35" s="68"/>
      <c r="PBY35" s="68"/>
      <c r="PBZ35" s="68"/>
      <c r="PCA35" s="68"/>
      <c r="PCB35" s="112"/>
      <c r="PCC35" s="112"/>
      <c r="PCD35" s="112"/>
      <c r="PCE35"/>
      <c r="PCF35"/>
      <c r="PCG35"/>
      <c r="PCH35"/>
      <c r="PCI35"/>
      <c r="PCJ35"/>
      <c r="PCK35"/>
      <c r="PCL35"/>
      <c r="PCM35"/>
      <c r="PCN35"/>
      <c r="PCO35"/>
      <c r="PCP35"/>
      <c r="PCQ35"/>
      <c r="PCR35"/>
      <c r="PCS35"/>
      <c r="PCT35"/>
      <c r="PCU35"/>
      <c r="PCV35"/>
      <c r="PCW35"/>
      <c r="PCX35"/>
      <c r="PCY35"/>
      <c r="PCZ35"/>
      <c r="PEE35" s="68"/>
      <c r="PEF35" s="68"/>
      <c r="PEG35" s="68"/>
      <c r="PEH35" s="68"/>
      <c r="PEI35" s="68"/>
      <c r="PEJ35" s="112"/>
      <c r="PEK35" s="112"/>
      <c r="PEL35" s="112"/>
      <c r="PEM35"/>
      <c r="PEN35"/>
      <c r="PEO35"/>
      <c r="PEP35"/>
      <c r="PEQ35"/>
      <c r="PER35"/>
      <c r="PES35"/>
      <c r="PET35"/>
      <c r="PEU35"/>
      <c r="PEV35"/>
      <c r="PEW35"/>
      <c r="PEX35"/>
      <c r="PEY35"/>
      <c r="PEZ35"/>
      <c r="PFA35"/>
      <c r="PFB35"/>
      <c r="PFC35"/>
      <c r="PFD35"/>
      <c r="PFE35"/>
      <c r="PFF35"/>
      <c r="PFG35"/>
      <c r="PFH35"/>
      <c r="PGM35" s="68"/>
      <c r="PGN35" s="68"/>
      <c r="PGO35" s="68"/>
      <c r="PGP35" s="68"/>
      <c r="PGQ35" s="68"/>
      <c r="PGR35" s="112"/>
      <c r="PGS35" s="112"/>
      <c r="PGT35" s="112"/>
      <c r="PGU35"/>
      <c r="PGV35"/>
      <c r="PGW35"/>
      <c r="PGX35"/>
      <c r="PGY35"/>
      <c r="PGZ35"/>
      <c r="PHA35"/>
      <c r="PHB35"/>
      <c r="PHC35"/>
      <c r="PHD35"/>
      <c r="PHE35"/>
      <c r="PHF35"/>
      <c r="PHG35"/>
      <c r="PHH35"/>
      <c r="PHI35"/>
      <c r="PHJ35"/>
      <c r="PHK35"/>
      <c r="PHL35"/>
      <c r="PHM35"/>
      <c r="PHN35"/>
      <c r="PHO35"/>
      <c r="PHP35"/>
      <c r="PIU35" s="68"/>
      <c r="PIV35" s="68"/>
      <c r="PIW35" s="68"/>
      <c r="PIX35" s="68"/>
      <c r="PIY35" s="68"/>
      <c r="PIZ35" s="112"/>
      <c r="PJA35" s="112"/>
      <c r="PJB35" s="112"/>
      <c r="PJC35"/>
      <c r="PJD35"/>
      <c r="PJE35"/>
      <c r="PJF35"/>
      <c r="PJG35"/>
      <c r="PJH35"/>
      <c r="PJI35"/>
      <c r="PJJ35"/>
      <c r="PJK35"/>
      <c r="PJL35"/>
      <c r="PJM35"/>
      <c r="PJN35"/>
      <c r="PJO35"/>
      <c r="PJP35"/>
      <c r="PJQ35"/>
      <c r="PJR35"/>
      <c r="PJS35"/>
      <c r="PJT35"/>
      <c r="PJU35"/>
      <c r="PJV35"/>
      <c r="PJW35"/>
      <c r="PJX35"/>
      <c r="PLC35" s="68"/>
      <c r="PLD35" s="68"/>
      <c r="PLE35" s="68"/>
      <c r="PLF35" s="68"/>
      <c r="PLG35" s="68"/>
      <c r="PLH35" s="112"/>
      <c r="PLI35" s="112"/>
      <c r="PLJ35" s="112"/>
      <c r="PLK35"/>
      <c r="PLL35"/>
      <c r="PLM35"/>
      <c r="PLN35"/>
      <c r="PLO35"/>
      <c r="PLP35"/>
      <c r="PLQ35"/>
      <c r="PLR35"/>
      <c r="PLS35"/>
      <c r="PLT35"/>
      <c r="PLU35"/>
      <c r="PLV35"/>
      <c r="PLW35"/>
      <c r="PLX35"/>
      <c r="PLY35"/>
      <c r="PLZ35"/>
      <c r="PMA35"/>
      <c r="PMB35"/>
      <c r="PMC35"/>
      <c r="PMD35"/>
      <c r="PME35"/>
      <c r="PMF35"/>
      <c r="PNK35" s="68"/>
      <c r="PNL35" s="68"/>
      <c r="PNM35" s="68"/>
      <c r="PNN35" s="68"/>
      <c r="PNO35" s="68"/>
      <c r="PNP35" s="112"/>
      <c r="PNQ35" s="112"/>
      <c r="PNR35" s="112"/>
      <c r="PNS35"/>
      <c r="PNT35"/>
      <c r="PNU35"/>
      <c r="PNV35"/>
      <c r="PNW35"/>
      <c r="PNX35"/>
      <c r="PNY35"/>
      <c r="PNZ35"/>
      <c r="POA35"/>
      <c r="POB35"/>
      <c r="POC35"/>
      <c r="POD35"/>
      <c r="POE35"/>
      <c r="POF35"/>
      <c r="POG35"/>
      <c r="POH35"/>
      <c r="POI35"/>
      <c r="POJ35"/>
      <c r="POK35"/>
      <c r="POL35"/>
      <c r="POM35"/>
      <c r="PON35"/>
      <c r="PPS35" s="68"/>
      <c r="PPT35" s="68"/>
      <c r="PPU35" s="68"/>
      <c r="PPV35" s="68"/>
      <c r="PPW35" s="68"/>
      <c r="PPX35" s="112"/>
      <c r="PPY35" s="112"/>
      <c r="PPZ35" s="112"/>
      <c r="PQA35"/>
      <c r="PQB35"/>
      <c r="PQC35"/>
      <c r="PQD35"/>
      <c r="PQE35"/>
      <c r="PQF35"/>
      <c r="PQG35"/>
      <c r="PQH35"/>
      <c r="PQI35"/>
      <c r="PQJ35"/>
      <c r="PQK35"/>
      <c r="PQL35"/>
      <c r="PQM35"/>
      <c r="PQN35"/>
      <c r="PQO35"/>
      <c r="PQP35"/>
      <c r="PQQ35"/>
      <c r="PQR35"/>
      <c r="PQS35"/>
      <c r="PQT35"/>
      <c r="PQU35"/>
      <c r="PQV35"/>
      <c r="PSA35" s="68"/>
      <c r="PSB35" s="68"/>
      <c r="PSC35" s="68"/>
      <c r="PSD35" s="68"/>
      <c r="PSE35" s="68"/>
      <c r="PSF35" s="112"/>
      <c r="PSG35" s="112"/>
      <c r="PSH35" s="112"/>
      <c r="PSI35"/>
      <c r="PSJ35"/>
      <c r="PSK35"/>
      <c r="PSL35"/>
      <c r="PSM35"/>
      <c r="PSN35"/>
      <c r="PSO35"/>
      <c r="PSP35"/>
      <c r="PSQ35"/>
      <c r="PSR35"/>
      <c r="PSS35"/>
      <c r="PST35"/>
      <c r="PSU35"/>
      <c r="PSV35"/>
      <c r="PSW35"/>
      <c r="PSX35"/>
      <c r="PSY35"/>
      <c r="PSZ35"/>
      <c r="PTA35"/>
      <c r="PTB35"/>
      <c r="PTC35"/>
      <c r="PTD35"/>
      <c r="PUI35" s="68"/>
      <c r="PUJ35" s="68"/>
      <c r="PUK35" s="68"/>
      <c r="PUL35" s="68"/>
      <c r="PUM35" s="68"/>
      <c r="PUN35" s="112"/>
      <c r="PUO35" s="112"/>
      <c r="PUP35" s="112"/>
      <c r="PUQ35"/>
      <c r="PUR35"/>
      <c r="PUS35"/>
      <c r="PUT35"/>
      <c r="PUU35"/>
      <c r="PUV35"/>
      <c r="PUW35"/>
      <c r="PUX35"/>
      <c r="PUY35"/>
      <c r="PUZ35"/>
      <c r="PVA35"/>
      <c r="PVB35"/>
      <c r="PVC35"/>
      <c r="PVD35"/>
      <c r="PVE35"/>
      <c r="PVF35"/>
      <c r="PVG35"/>
      <c r="PVH35"/>
      <c r="PVI35"/>
      <c r="PVJ35"/>
      <c r="PVK35"/>
      <c r="PVL35"/>
      <c r="PWQ35" s="68"/>
      <c r="PWR35" s="68"/>
      <c r="PWS35" s="68"/>
      <c r="PWT35" s="68"/>
      <c r="PWU35" s="68"/>
      <c r="PWV35" s="112"/>
      <c r="PWW35" s="112"/>
      <c r="PWX35" s="112"/>
      <c r="PWY35"/>
      <c r="PWZ35"/>
      <c r="PXA35"/>
      <c r="PXB35"/>
      <c r="PXC35"/>
      <c r="PXD35"/>
      <c r="PXE35"/>
      <c r="PXF35"/>
      <c r="PXG35"/>
      <c r="PXH35"/>
      <c r="PXI35"/>
      <c r="PXJ35"/>
      <c r="PXK35"/>
      <c r="PXL35"/>
      <c r="PXM35"/>
      <c r="PXN35"/>
      <c r="PXO35"/>
      <c r="PXP35"/>
      <c r="PXQ35"/>
      <c r="PXR35"/>
      <c r="PXS35"/>
      <c r="PXT35"/>
      <c r="PYY35" s="68"/>
      <c r="PYZ35" s="68"/>
      <c r="PZA35" s="68"/>
      <c r="PZB35" s="68"/>
      <c r="PZC35" s="68"/>
      <c r="PZD35" s="112"/>
      <c r="PZE35" s="112"/>
      <c r="PZF35" s="112"/>
      <c r="PZG35"/>
      <c r="PZH35"/>
      <c r="PZI35"/>
      <c r="PZJ35"/>
      <c r="PZK35"/>
      <c r="PZL35"/>
      <c r="PZM35"/>
      <c r="PZN35"/>
      <c r="PZO35"/>
      <c r="PZP35"/>
      <c r="PZQ35"/>
      <c r="PZR35"/>
      <c r="PZS35"/>
      <c r="PZT35"/>
      <c r="PZU35"/>
      <c r="PZV35"/>
      <c r="PZW35"/>
      <c r="PZX35"/>
      <c r="PZY35"/>
      <c r="PZZ35"/>
      <c r="QAA35"/>
      <c r="QAB35"/>
      <c r="QBG35" s="68"/>
      <c r="QBH35" s="68"/>
      <c r="QBI35" s="68"/>
      <c r="QBJ35" s="68"/>
      <c r="QBK35" s="68"/>
      <c r="QBL35" s="112"/>
      <c r="QBM35" s="112"/>
      <c r="QBN35" s="112"/>
      <c r="QBO35"/>
      <c r="QBP35"/>
      <c r="QBQ35"/>
      <c r="QBR35"/>
      <c r="QBS35"/>
      <c r="QBT35"/>
      <c r="QBU35"/>
      <c r="QBV35"/>
      <c r="QBW35"/>
      <c r="QBX35"/>
      <c r="QBY35"/>
      <c r="QBZ35"/>
      <c r="QCA35"/>
      <c r="QCB35"/>
      <c r="QCC35"/>
      <c r="QCD35"/>
      <c r="QCE35"/>
      <c r="QCF35"/>
      <c r="QCG35"/>
      <c r="QCH35"/>
      <c r="QCI35"/>
      <c r="QCJ35"/>
      <c r="QDO35" s="68"/>
      <c r="QDP35" s="68"/>
      <c r="QDQ35" s="68"/>
      <c r="QDR35" s="68"/>
      <c r="QDS35" s="68"/>
      <c r="QDT35" s="112"/>
      <c r="QDU35" s="112"/>
      <c r="QDV35" s="112"/>
      <c r="QDW35"/>
      <c r="QDX35"/>
      <c r="QDY35"/>
      <c r="QDZ35"/>
      <c r="QEA35"/>
      <c r="QEB35"/>
      <c r="QEC35"/>
      <c r="QED35"/>
      <c r="QEE35"/>
      <c r="QEF35"/>
      <c r="QEG35"/>
      <c r="QEH35"/>
      <c r="QEI35"/>
      <c r="QEJ35"/>
      <c r="QEK35"/>
      <c r="QEL35"/>
      <c r="QEM35"/>
      <c r="QEN35"/>
      <c r="QEO35"/>
      <c r="QEP35"/>
      <c r="QEQ35"/>
      <c r="QER35"/>
      <c r="QFW35" s="68"/>
      <c r="QFX35" s="68"/>
      <c r="QFY35" s="68"/>
      <c r="QFZ35" s="68"/>
      <c r="QGA35" s="68"/>
      <c r="QGB35" s="112"/>
      <c r="QGC35" s="112"/>
      <c r="QGD35" s="112"/>
      <c r="QGE35"/>
      <c r="QGF35"/>
      <c r="QGG35"/>
      <c r="QGH35"/>
      <c r="QGI35"/>
      <c r="QGJ35"/>
      <c r="QGK35"/>
      <c r="QGL35"/>
      <c r="QGM35"/>
      <c r="QGN35"/>
      <c r="QGO35"/>
      <c r="QGP35"/>
      <c r="QGQ35"/>
      <c r="QGR35"/>
      <c r="QGS35"/>
      <c r="QGT35"/>
      <c r="QGU35"/>
      <c r="QGV35"/>
      <c r="QGW35"/>
      <c r="QGX35"/>
      <c r="QGY35"/>
      <c r="QGZ35"/>
      <c r="QIE35" s="68"/>
      <c r="QIF35" s="68"/>
      <c r="QIG35" s="68"/>
      <c r="QIH35" s="68"/>
      <c r="QII35" s="68"/>
      <c r="QIJ35" s="112"/>
      <c r="QIK35" s="112"/>
      <c r="QIL35" s="112"/>
      <c r="QIM35"/>
      <c r="QIN35"/>
      <c r="QIO35"/>
      <c r="QIP35"/>
      <c r="QIQ35"/>
      <c r="QIR35"/>
      <c r="QIS35"/>
      <c r="QIT35"/>
      <c r="QIU35"/>
      <c r="QIV35"/>
      <c r="QIW35"/>
      <c r="QIX35"/>
      <c r="QIY35"/>
      <c r="QIZ35"/>
      <c r="QJA35"/>
      <c r="QJB35"/>
      <c r="QJC35"/>
      <c r="QJD35"/>
      <c r="QJE35"/>
      <c r="QJF35"/>
      <c r="QJG35"/>
      <c r="QJH35"/>
      <c r="QKM35" s="68"/>
      <c r="QKN35" s="68"/>
      <c r="QKO35" s="68"/>
      <c r="QKP35" s="68"/>
      <c r="QKQ35" s="68"/>
      <c r="QKR35" s="112"/>
      <c r="QKS35" s="112"/>
      <c r="QKT35" s="112"/>
      <c r="QKU35"/>
      <c r="QKV35"/>
      <c r="QKW35"/>
      <c r="QKX35"/>
      <c r="QKY35"/>
      <c r="QKZ35"/>
      <c r="QLA35"/>
      <c r="QLB35"/>
      <c r="QLC35"/>
      <c r="QLD35"/>
      <c r="QLE35"/>
      <c r="QLF35"/>
      <c r="QLG35"/>
      <c r="QLH35"/>
      <c r="QLI35"/>
      <c r="QLJ35"/>
      <c r="QLK35"/>
      <c r="QLL35"/>
      <c r="QLM35"/>
      <c r="QLN35"/>
      <c r="QLO35"/>
      <c r="QLP35"/>
      <c r="QMU35" s="68"/>
      <c r="QMV35" s="68"/>
      <c r="QMW35" s="68"/>
      <c r="QMX35" s="68"/>
      <c r="QMY35" s="68"/>
      <c r="QMZ35" s="112"/>
      <c r="QNA35" s="112"/>
      <c r="QNB35" s="112"/>
      <c r="QNC35"/>
      <c r="QND35"/>
      <c r="QNE35"/>
      <c r="QNF35"/>
      <c r="QNG35"/>
      <c r="QNH35"/>
      <c r="QNI35"/>
      <c r="QNJ35"/>
      <c r="QNK35"/>
      <c r="QNL35"/>
      <c r="QNM35"/>
      <c r="QNN35"/>
      <c r="QNO35"/>
      <c r="QNP35"/>
      <c r="QNQ35"/>
      <c r="QNR35"/>
      <c r="QNS35"/>
      <c r="QNT35"/>
      <c r="QNU35"/>
      <c r="QNV35"/>
      <c r="QNW35"/>
      <c r="QNX35"/>
      <c r="QPC35" s="68"/>
      <c r="QPD35" s="68"/>
      <c r="QPE35" s="68"/>
      <c r="QPF35" s="68"/>
      <c r="QPG35" s="68"/>
      <c r="QPH35" s="112"/>
      <c r="QPI35" s="112"/>
      <c r="QPJ35" s="112"/>
      <c r="QPK35"/>
      <c r="QPL35"/>
      <c r="QPM35"/>
      <c r="QPN35"/>
      <c r="QPO35"/>
      <c r="QPP35"/>
      <c r="QPQ35"/>
      <c r="QPR35"/>
      <c r="QPS35"/>
      <c r="QPT35"/>
      <c r="QPU35"/>
      <c r="QPV35"/>
      <c r="QPW35"/>
      <c r="QPX35"/>
      <c r="QPY35"/>
      <c r="QPZ35"/>
      <c r="QQA35"/>
      <c r="QQB35"/>
      <c r="QQC35"/>
      <c r="QQD35"/>
      <c r="QQE35"/>
      <c r="QQF35"/>
      <c r="QRK35" s="68"/>
      <c r="QRL35" s="68"/>
      <c r="QRM35" s="68"/>
      <c r="QRN35" s="68"/>
      <c r="QRO35" s="68"/>
      <c r="QRP35" s="112"/>
      <c r="QRQ35" s="112"/>
      <c r="QRR35" s="112"/>
      <c r="QRS35"/>
      <c r="QRT35"/>
      <c r="QRU35"/>
      <c r="QRV35"/>
      <c r="QRW35"/>
      <c r="QRX35"/>
      <c r="QRY35"/>
      <c r="QRZ35"/>
      <c r="QSA35"/>
      <c r="QSB35"/>
      <c r="QSC35"/>
      <c r="QSD35"/>
      <c r="QSE35"/>
      <c r="QSF35"/>
      <c r="QSG35"/>
      <c r="QSH35"/>
      <c r="QSI35"/>
      <c r="QSJ35"/>
      <c r="QSK35"/>
      <c r="QSL35"/>
      <c r="QSM35"/>
      <c r="QSN35"/>
      <c r="QTS35" s="68"/>
      <c r="QTT35" s="68"/>
      <c r="QTU35" s="68"/>
      <c r="QTV35" s="68"/>
      <c r="QTW35" s="68"/>
      <c r="QTX35" s="112"/>
      <c r="QTY35" s="112"/>
      <c r="QTZ35" s="112"/>
      <c r="QUA35"/>
      <c r="QUB35"/>
      <c r="QUC35"/>
      <c r="QUD35"/>
      <c r="QUE35"/>
      <c r="QUF35"/>
      <c r="QUG35"/>
      <c r="QUH35"/>
      <c r="QUI35"/>
      <c r="QUJ35"/>
      <c r="QUK35"/>
      <c r="QUL35"/>
      <c r="QUM35"/>
      <c r="QUN35"/>
      <c r="QUO35"/>
      <c r="QUP35"/>
      <c r="QUQ35"/>
      <c r="QUR35"/>
      <c r="QUS35"/>
      <c r="QUT35"/>
      <c r="QUU35"/>
      <c r="QUV35"/>
      <c r="QWA35" s="68"/>
      <c r="QWB35" s="68"/>
      <c r="QWC35" s="68"/>
      <c r="QWD35" s="68"/>
      <c r="QWE35" s="68"/>
      <c r="QWF35" s="112"/>
      <c r="QWG35" s="112"/>
      <c r="QWH35" s="112"/>
      <c r="QWI35"/>
      <c r="QWJ35"/>
      <c r="QWK35"/>
      <c r="QWL35"/>
      <c r="QWM35"/>
      <c r="QWN35"/>
      <c r="QWO35"/>
      <c r="QWP35"/>
      <c r="QWQ35"/>
      <c r="QWR35"/>
      <c r="QWS35"/>
      <c r="QWT35"/>
      <c r="QWU35"/>
      <c r="QWV35"/>
      <c r="QWW35"/>
      <c r="QWX35"/>
      <c r="QWY35"/>
      <c r="QWZ35"/>
      <c r="QXA35"/>
      <c r="QXB35"/>
      <c r="QXC35"/>
      <c r="QXD35"/>
      <c r="QYI35" s="68"/>
      <c r="QYJ35" s="68"/>
      <c r="QYK35" s="68"/>
      <c r="QYL35" s="68"/>
      <c r="QYM35" s="68"/>
      <c r="QYN35" s="112"/>
      <c r="QYO35" s="112"/>
      <c r="QYP35" s="112"/>
      <c r="QYQ35"/>
      <c r="QYR35"/>
      <c r="QYS35"/>
      <c r="QYT35"/>
      <c r="QYU35"/>
      <c r="QYV35"/>
      <c r="QYW35"/>
      <c r="QYX35"/>
      <c r="QYY35"/>
      <c r="QYZ35"/>
      <c r="QZA35"/>
      <c r="QZB35"/>
      <c r="QZC35"/>
      <c r="QZD35"/>
      <c r="QZE35"/>
      <c r="QZF35"/>
      <c r="QZG35"/>
      <c r="QZH35"/>
      <c r="QZI35"/>
      <c r="QZJ35"/>
      <c r="QZK35"/>
      <c r="QZL35"/>
      <c r="RAQ35" s="68"/>
      <c r="RAR35" s="68"/>
      <c r="RAS35" s="68"/>
      <c r="RAT35" s="68"/>
      <c r="RAU35" s="68"/>
      <c r="RAV35" s="112"/>
      <c r="RAW35" s="112"/>
      <c r="RAX35" s="112"/>
      <c r="RAY35"/>
      <c r="RAZ35"/>
      <c r="RBA35"/>
      <c r="RBB35"/>
      <c r="RBC35"/>
      <c r="RBD35"/>
      <c r="RBE35"/>
      <c r="RBF35"/>
      <c r="RBG35"/>
      <c r="RBH35"/>
      <c r="RBI35"/>
      <c r="RBJ35"/>
      <c r="RBK35"/>
      <c r="RBL35"/>
      <c r="RBM35"/>
      <c r="RBN35"/>
      <c r="RBO35"/>
      <c r="RBP35"/>
      <c r="RBQ35"/>
      <c r="RBR35"/>
      <c r="RBS35"/>
      <c r="RBT35"/>
      <c r="RCY35" s="68"/>
      <c r="RCZ35" s="68"/>
      <c r="RDA35" s="68"/>
      <c r="RDB35" s="68"/>
      <c r="RDC35" s="68"/>
      <c r="RDD35" s="112"/>
      <c r="RDE35" s="112"/>
      <c r="RDF35" s="112"/>
      <c r="RDG35"/>
      <c r="RDH35"/>
      <c r="RDI35"/>
      <c r="RDJ35"/>
      <c r="RDK35"/>
      <c r="RDL35"/>
      <c r="RDM35"/>
      <c r="RDN35"/>
      <c r="RDO35"/>
      <c r="RDP35"/>
      <c r="RDQ35"/>
      <c r="RDR35"/>
      <c r="RDS35"/>
      <c r="RDT35"/>
      <c r="RDU35"/>
      <c r="RDV35"/>
      <c r="RDW35"/>
      <c r="RDX35"/>
      <c r="RDY35"/>
      <c r="RDZ35"/>
      <c r="REA35"/>
      <c r="REB35"/>
      <c r="RFG35" s="68"/>
      <c r="RFH35" s="68"/>
      <c r="RFI35" s="68"/>
      <c r="RFJ35" s="68"/>
      <c r="RFK35" s="68"/>
      <c r="RFL35" s="112"/>
      <c r="RFM35" s="112"/>
      <c r="RFN35" s="112"/>
      <c r="RFO35"/>
      <c r="RFP35"/>
      <c r="RFQ35"/>
      <c r="RFR35"/>
      <c r="RFS35"/>
      <c r="RFT35"/>
      <c r="RFU35"/>
      <c r="RFV35"/>
      <c r="RFW35"/>
      <c r="RFX35"/>
      <c r="RFY35"/>
      <c r="RFZ35"/>
      <c r="RGA35"/>
      <c r="RGB35"/>
      <c r="RGC35"/>
      <c r="RGD35"/>
      <c r="RGE35"/>
      <c r="RGF35"/>
      <c r="RGG35"/>
      <c r="RGH35"/>
      <c r="RGI35"/>
      <c r="RGJ35"/>
      <c r="RHO35" s="68"/>
      <c r="RHP35" s="68"/>
      <c r="RHQ35" s="68"/>
      <c r="RHR35" s="68"/>
      <c r="RHS35" s="68"/>
      <c r="RHT35" s="112"/>
      <c r="RHU35" s="112"/>
      <c r="RHV35" s="112"/>
      <c r="RHW35"/>
      <c r="RHX35"/>
      <c r="RHY35"/>
      <c r="RHZ35"/>
      <c r="RIA35"/>
      <c r="RIB35"/>
      <c r="RIC35"/>
      <c r="RID35"/>
      <c r="RIE35"/>
      <c r="RIF35"/>
      <c r="RIG35"/>
      <c r="RIH35"/>
      <c r="RII35"/>
      <c r="RIJ35"/>
      <c r="RIK35"/>
      <c r="RIL35"/>
      <c r="RIM35"/>
      <c r="RIN35"/>
      <c r="RIO35"/>
      <c r="RIP35"/>
      <c r="RIQ35"/>
      <c r="RIR35"/>
      <c r="RJW35" s="68"/>
      <c r="RJX35" s="68"/>
      <c r="RJY35" s="68"/>
      <c r="RJZ35" s="68"/>
      <c r="RKA35" s="68"/>
      <c r="RKB35" s="112"/>
      <c r="RKC35" s="112"/>
      <c r="RKD35" s="112"/>
      <c r="RKE35"/>
      <c r="RKF35"/>
      <c r="RKG35"/>
      <c r="RKH35"/>
      <c r="RKI35"/>
      <c r="RKJ35"/>
      <c r="RKK35"/>
      <c r="RKL35"/>
      <c r="RKM35"/>
      <c r="RKN35"/>
      <c r="RKO35"/>
      <c r="RKP35"/>
      <c r="RKQ35"/>
      <c r="RKR35"/>
      <c r="RKS35"/>
      <c r="RKT35"/>
      <c r="RKU35"/>
      <c r="RKV35"/>
      <c r="RKW35"/>
      <c r="RKX35"/>
      <c r="RKY35"/>
      <c r="RKZ35"/>
      <c r="RME35" s="68"/>
      <c r="RMF35" s="68"/>
      <c r="RMG35" s="68"/>
      <c r="RMH35" s="68"/>
      <c r="RMI35" s="68"/>
      <c r="RMJ35" s="112"/>
      <c r="RMK35" s="112"/>
      <c r="RML35" s="112"/>
      <c r="RMM35"/>
      <c r="RMN35"/>
      <c r="RMO35"/>
      <c r="RMP35"/>
      <c r="RMQ35"/>
      <c r="RMR35"/>
      <c r="RMS35"/>
      <c r="RMT35"/>
      <c r="RMU35"/>
      <c r="RMV35"/>
      <c r="RMW35"/>
      <c r="RMX35"/>
      <c r="RMY35"/>
      <c r="RMZ35"/>
      <c r="RNA35"/>
      <c r="RNB35"/>
      <c r="RNC35"/>
      <c r="RND35"/>
      <c r="RNE35"/>
      <c r="RNF35"/>
      <c r="RNG35"/>
      <c r="RNH35"/>
      <c r="ROM35" s="68"/>
      <c r="RON35" s="68"/>
      <c r="ROO35" s="68"/>
      <c r="ROP35" s="68"/>
      <c r="ROQ35" s="68"/>
      <c r="ROR35" s="112"/>
      <c r="ROS35" s="112"/>
      <c r="ROT35" s="112"/>
      <c r="ROU35"/>
      <c r="ROV35"/>
      <c r="ROW35"/>
      <c r="ROX35"/>
      <c r="ROY35"/>
      <c r="ROZ35"/>
      <c r="RPA35"/>
      <c r="RPB35"/>
      <c r="RPC35"/>
      <c r="RPD35"/>
      <c r="RPE35"/>
      <c r="RPF35"/>
      <c r="RPG35"/>
      <c r="RPH35"/>
      <c r="RPI35"/>
      <c r="RPJ35"/>
      <c r="RPK35"/>
      <c r="RPL35"/>
      <c r="RPM35"/>
      <c r="RPN35"/>
      <c r="RPO35"/>
      <c r="RPP35"/>
      <c r="RQU35" s="68"/>
      <c r="RQV35" s="68"/>
      <c r="RQW35" s="68"/>
      <c r="RQX35" s="68"/>
      <c r="RQY35" s="68"/>
      <c r="RQZ35" s="112"/>
      <c r="RRA35" s="112"/>
      <c r="RRB35" s="112"/>
      <c r="RRC35"/>
      <c r="RRD35"/>
      <c r="RRE35"/>
      <c r="RRF35"/>
      <c r="RRG35"/>
      <c r="RRH35"/>
      <c r="RRI35"/>
      <c r="RRJ35"/>
      <c r="RRK35"/>
      <c r="RRL35"/>
      <c r="RRM35"/>
      <c r="RRN35"/>
      <c r="RRO35"/>
      <c r="RRP35"/>
      <c r="RRQ35"/>
      <c r="RRR35"/>
      <c r="RRS35"/>
      <c r="RRT35"/>
      <c r="RRU35"/>
      <c r="RRV35"/>
      <c r="RRW35"/>
      <c r="RRX35"/>
      <c r="RTC35" s="68"/>
      <c r="RTD35" s="68"/>
      <c r="RTE35" s="68"/>
      <c r="RTF35" s="68"/>
      <c r="RTG35" s="68"/>
      <c r="RTH35" s="112"/>
      <c r="RTI35" s="112"/>
      <c r="RTJ35" s="112"/>
      <c r="RTK35"/>
      <c r="RTL35"/>
      <c r="RTM35"/>
      <c r="RTN35"/>
      <c r="RTO35"/>
      <c r="RTP35"/>
      <c r="RTQ35"/>
      <c r="RTR35"/>
      <c r="RTS35"/>
      <c r="RTT35"/>
      <c r="RTU35"/>
      <c r="RTV35"/>
      <c r="RTW35"/>
      <c r="RTX35"/>
      <c r="RTY35"/>
      <c r="RTZ35"/>
      <c r="RUA35"/>
      <c r="RUB35"/>
      <c r="RUC35"/>
      <c r="RUD35"/>
      <c r="RUE35"/>
      <c r="RUF35"/>
      <c r="RVK35" s="68"/>
      <c r="RVL35" s="68"/>
      <c r="RVM35" s="68"/>
      <c r="RVN35" s="68"/>
      <c r="RVO35" s="68"/>
      <c r="RVP35" s="112"/>
      <c r="RVQ35" s="112"/>
      <c r="RVR35" s="112"/>
      <c r="RVS35"/>
      <c r="RVT35"/>
      <c r="RVU35"/>
      <c r="RVV35"/>
      <c r="RVW35"/>
      <c r="RVX35"/>
      <c r="RVY35"/>
      <c r="RVZ35"/>
      <c r="RWA35"/>
      <c r="RWB35"/>
      <c r="RWC35"/>
      <c r="RWD35"/>
      <c r="RWE35"/>
      <c r="RWF35"/>
      <c r="RWG35"/>
      <c r="RWH35"/>
      <c r="RWI35"/>
      <c r="RWJ35"/>
      <c r="RWK35"/>
      <c r="RWL35"/>
      <c r="RWM35"/>
      <c r="RWN35"/>
      <c r="RXS35" s="68"/>
      <c r="RXT35" s="68"/>
      <c r="RXU35" s="68"/>
      <c r="RXV35" s="68"/>
      <c r="RXW35" s="68"/>
      <c r="RXX35" s="112"/>
      <c r="RXY35" s="112"/>
      <c r="RXZ35" s="112"/>
      <c r="RYA35"/>
      <c r="RYB35"/>
      <c r="RYC35"/>
      <c r="RYD35"/>
      <c r="RYE35"/>
      <c r="RYF35"/>
      <c r="RYG35"/>
      <c r="RYH35"/>
      <c r="RYI35"/>
      <c r="RYJ35"/>
      <c r="RYK35"/>
      <c r="RYL35"/>
      <c r="RYM35"/>
      <c r="RYN35"/>
      <c r="RYO35"/>
      <c r="RYP35"/>
      <c r="RYQ35"/>
      <c r="RYR35"/>
      <c r="RYS35"/>
      <c r="RYT35"/>
      <c r="RYU35"/>
      <c r="RYV35"/>
      <c r="SAA35" s="68"/>
      <c r="SAB35" s="68"/>
      <c r="SAC35" s="68"/>
      <c r="SAD35" s="68"/>
      <c r="SAE35" s="68"/>
      <c r="SAF35" s="112"/>
      <c r="SAG35" s="112"/>
      <c r="SAH35" s="112"/>
      <c r="SAI35"/>
      <c r="SAJ35"/>
      <c r="SAK35"/>
      <c r="SAL35"/>
      <c r="SAM35"/>
      <c r="SAN35"/>
      <c r="SAO35"/>
      <c r="SAP35"/>
      <c r="SAQ35"/>
      <c r="SAR35"/>
      <c r="SAS35"/>
      <c r="SAT35"/>
      <c r="SAU35"/>
      <c r="SAV35"/>
      <c r="SAW35"/>
      <c r="SAX35"/>
      <c r="SAY35"/>
      <c r="SAZ35"/>
      <c r="SBA35"/>
      <c r="SBB35"/>
      <c r="SBC35"/>
      <c r="SBD35"/>
      <c r="SCI35" s="68"/>
      <c r="SCJ35" s="68"/>
      <c r="SCK35" s="68"/>
      <c r="SCL35" s="68"/>
      <c r="SCM35" s="68"/>
      <c r="SCN35" s="112"/>
      <c r="SCO35" s="112"/>
      <c r="SCP35" s="112"/>
      <c r="SCQ35"/>
      <c r="SCR35"/>
      <c r="SCS35"/>
      <c r="SCT35"/>
      <c r="SCU35"/>
      <c r="SCV35"/>
      <c r="SCW35"/>
      <c r="SCX35"/>
      <c r="SCY35"/>
      <c r="SCZ35"/>
      <c r="SDA35"/>
      <c r="SDB35"/>
      <c r="SDC35"/>
      <c r="SDD35"/>
      <c r="SDE35"/>
      <c r="SDF35"/>
      <c r="SDG35"/>
      <c r="SDH35"/>
      <c r="SDI35"/>
      <c r="SDJ35"/>
      <c r="SDK35"/>
      <c r="SDL35"/>
      <c r="SEQ35" s="68"/>
      <c r="SER35" s="68"/>
      <c r="SES35" s="68"/>
      <c r="SET35" s="68"/>
      <c r="SEU35" s="68"/>
      <c r="SEV35" s="112"/>
      <c r="SEW35" s="112"/>
      <c r="SEX35" s="112"/>
      <c r="SEY35"/>
      <c r="SEZ35"/>
      <c r="SFA35"/>
      <c r="SFB35"/>
      <c r="SFC35"/>
      <c r="SFD35"/>
      <c r="SFE35"/>
      <c r="SFF35"/>
      <c r="SFG35"/>
      <c r="SFH35"/>
      <c r="SFI35"/>
      <c r="SFJ35"/>
      <c r="SFK35"/>
      <c r="SFL35"/>
      <c r="SFM35"/>
      <c r="SFN35"/>
      <c r="SFO35"/>
      <c r="SFP35"/>
      <c r="SFQ35"/>
      <c r="SFR35"/>
      <c r="SFS35"/>
      <c r="SFT35"/>
      <c r="SGY35" s="68"/>
      <c r="SGZ35" s="68"/>
      <c r="SHA35" s="68"/>
      <c r="SHB35" s="68"/>
      <c r="SHC35" s="68"/>
      <c r="SHD35" s="112"/>
      <c r="SHE35" s="112"/>
      <c r="SHF35" s="112"/>
      <c r="SHG35"/>
      <c r="SHH35"/>
      <c r="SHI35"/>
      <c r="SHJ35"/>
      <c r="SHK35"/>
      <c r="SHL35"/>
      <c r="SHM35"/>
      <c r="SHN35"/>
      <c r="SHO35"/>
      <c r="SHP35"/>
      <c r="SHQ35"/>
      <c r="SHR35"/>
      <c r="SHS35"/>
      <c r="SHT35"/>
      <c r="SHU35"/>
      <c r="SHV35"/>
      <c r="SHW35"/>
      <c r="SHX35"/>
      <c r="SHY35"/>
      <c r="SHZ35"/>
      <c r="SIA35"/>
      <c r="SIB35"/>
      <c r="SJG35" s="68"/>
      <c r="SJH35" s="68"/>
      <c r="SJI35" s="68"/>
      <c r="SJJ35" s="68"/>
      <c r="SJK35" s="68"/>
      <c r="SJL35" s="112"/>
      <c r="SJM35" s="112"/>
      <c r="SJN35" s="112"/>
      <c r="SJO35"/>
      <c r="SJP35"/>
      <c r="SJQ35"/>
      <c r="SJR35"/>
      <c r="SJS35"/>
      <c r="SJT35"/>
      <c r="SJU35"/>
      <c r="SJV35"/>
      <c r="SJW35"/>
      <c r="SJX35"/>
      <c r="SJY35"/>
      <c r="SJZ35"/>
      <c r="SKA35"/>
      <c r="SKB35"/>
      <c r="SKC35"/>
      <c r="SKD35"/>
      <c r="SKE35"/>
      <c r="SKF35"/>
      <c r="SKG35"/>
      <c r="SKH35"/>
      <c r="SKI35"/>
      <c r="SKJ35"/>
      <c r="SLO35" s="68"/>
      <c r="SLP35" s="68"/>
      <c r="SLQ35" s="68"/>
      <c r="SLR35" s="68"/>
      <c r="SLS35" s="68"/>
      <c r="SLT35" s="112"/>
      <c r="SLU35" s="112"/>
      <c r="SLV35" s="112"/>
      <c r="SLW35"/>
      <c r="SLX35"/>
      <c r="SLY35"/>
      <c r="SLZ35"/>
      <c r="SMA35"/>
      <c r="SMB35"/>
      <c r="SMC35"/>
      <c r="SMD35"/>
      <c r="SME35"/>
      <c r="SMF35"/>
      <c r="SMG35"/>
      <c r="SMH35"/>
      <c r="SMI35"/>
      <c r="SMJ35"/>
      <c r="SMK35"/>
      <c r="SML35"/>
      <c r="SMM35"/>
      <c r="SMN35"/>
      <c r="SMO35"/>
      <c r="SMP35"/>
      <c r="SMQ35"/>
      <c r="SMR35"/>
      <c r="SNW35" s="68"/>
      <c r="SNX35" s="68"/>
      <c r="SNY35" s="68"/>
      <c r="SNZ35" s="68"/>
      <c r="SOA35" s="68"/>
      <c r="SOB35" s="112"/>
      <c r="SOC35" s="112"/>
      <c r="SOD35" s="112"/>
      <c r="SOE35"/>
      <c r="SOF35"/>
      <c r="SOG35"/>
      <c r="SOH35"/>
      <c r="SOI35"/>
      <c r="SOJ35"/>
      <c r="SOK35"/>
      <c r="SOL35"/>
      <c r="SOM35"/>
      <c r="SON35"/>
      <c r="SOO35"/>
      <c r="SOP35"/>
      <c r="SOQ35"/>
      <c r="SOR35"/>
      <c r="SOS35"/>
      <c r="SOT35"/>
      <c r="SOU35"/>
      <c r="SOV35"/>
      <c r="SOW35"/>
      <c r="SOX35"/>
      <c r="SOY35"/>
      <c r="SOZ35"/>
      <c r="SQE35" s="68"/>
      <c r="SQF35" s="68"/>
      <c r="SQG35" s="68"/>
      <c r="SQH35" s="68"/>
      <c r="SQI35" s="68"/>
      <c r="SQJ35" s="112"/>
      <c r="SQK35" s="112"/>
      <c r="SQL35" s="112"/>
      <c r="SQM35"/>
      <c r="SQN35"/>
      <c r="SQO35"/>
      <c r="SQP35"/>
      <c r="SQQ35"/>
      <c r="SQR35"/>
      <c r="SQS35"/>
      <c r="SQT35"/>
      <c r="SQU35"/>
      <c r="SQV35"/>
      <c r="SQW35"/>
      <c r="SQX35"/>
      <c r="SQY35"/>
      <c r="SQZ35"/>
      <c r="SRA35"/>
      <c r="SRB35"/>
      <c r="SRC35"/>
      <c r="SRD35"/>
      <c r="SRE35"/>
      <c r="SRF35"/>
      <c r="SRG35"/>
      <c r="SRH35"/>
      <c r="SSM35" s="68"/>
      <c r="SSN35" s="68"/>
      <c r="SSO35" s="68"/>
      <c r="SSP35" s="68"/>
      <c r="SSQ35" s="68"/>
      <c r="SSR35" s="112"/>
      <c r="SSS35" s="112"/>
      <c r="SST35" s="112"/>
      <c r="SSU35"/>
      <c r="SSV35"/>
      <c r="SSW35"/>
      <c r="SSX35"/>
      <c r="SSY35"/>
      <c r="SSZ35"/>
      <c r="STA35"/>
      <c r="STB35"/>
      <c r="STC35"/>
      <c r="STD35"/>
      <c r="STE35"/>
      <c r="STF35"/>
      <c r="STG35"/>
      <c r="STH35"/>
      <c r="STI35"/>
      <c r="STJ35"/>
      <c r="STK35"/>
      <c r="STL35"/>
      <c r="STM35"/>
      <c r="STN35"/>
      <c r="STO35"/>
      <c r="STP35"/>
      <c r="SUU35" s="68"/>
      <c r="SUV35" s="68"/>
      <c r="SUW35" s="68"/>
      <c r="SUX35" s="68"/>
      <c r="SUY35" s="68"/>
      <c r="SUZ35" s="112"/>
      <c r="SVA35" s="112"/>
      <c r="SVB35" s="112"/>
      <c r="SVC35"/>
      <c r="SVD35"/>
      <c r="SVE35"/>
      <c r="SVF35"/>
      <c r="SVG35"/>
      <c r="SVH35"/>
      <c r="SVI35"/>
      <c r="SVJ35"/>
      <c r="SVK35"/>
      <c r="SVL35"/>
      <c r="SVM35"/>
      <c r="SVN35"/>
      <c r="SVO35"/>
      <c r="SVP35"/>
      <c r="SVQ35"/>
      <c r="SVR35"/>
      <c r="SVS35"/>
      <c r="SVT35"/>
      <c r="SVU35"/>
      <c r="SVV35"/>
      <c r="SVW35"/>
      <c r="SVX35"/>
      <c r="SXC35" s="68"/>
      <c r="SXD35" s="68"/>
      <c r="SXE35" s="68"/>
      <c r="SXF35" s="68"/>
      <c r="SXG35" s="68"/>
      <c r="SXH35" s="112"/>
      <c r="SXI35" s="112"/>
      <c r="SXJ35" s="112"/>
      <c r="SXK35"/>
      <c r="SXL35"/>
      <c r="SXM35"/>
      <c r="SXN35"/>
      <c r="SXO35"/>
      <c r="SXP35"/>
      <c r="SXQ35"/>
      <c r="SXR35"/>
      <c r="SXS35"/>
      <c r="SXT35"/>
      <c r="SXU35"/>
      <c r="SXV35"/>
      <c r="SXW35"/>
      <c r="SXX35"/>
      <c r="SXY35"/>
      <c r="SXZ35"/>
      <c r="SYA35"/>
      <c r="SYB35"/>
      <c r="SYC35"/>
      <c r="SYD35"/>
      <c r="SYE35"/>
      <c r="SYF35"/>
      <c r="SZK35" s="68"/>
      <c r="SZL35" s="68"/>
      <c r="SZM35" s="68"/>
      <c r="SZN35" s="68"/>
      <c r="SZO35" s="68"/>
      <c r="SZP35" s="112"/>
      <c r="SZQ35" s="112"/>
      <c r="SZR35" s="112"/>
      <c r="SZS35"/>
      <c r="SZT35"/>
      <c r="SZU35"/>
      <c r="SZV35"/>
      <c r="SZW35"/>
      <c r="SZX35"/>
      <c r="SZY35"/>
      <c r="SZZ35"/>
      <c r="TAA35"/>
      <c r="TAB35"/>
      <c r="TAC35"/>
      <c r="TAD35"/>
      <c r="TAE35"/>
      <c r="TAF35"/>
      <c r="TAG35"/>
      <c r="TAH35"/>
      <c r="TAI35"/>
      <c r="TAJ35"/>
      <c r="TAK35"/>
      <c r="TAL35"/>
      <c r="TAM35"/>
      <c r="TAN35"/>
      <c r="TBS35" s="68"/>
      <c r="TBT35" s="68"/>
      <c r="TBU35" s="68"/>
      <c r="TBV35" s="68"/>
      <c r="TBW35" s="68"/>
      <c r="TBX35" s="112"/>
      <c r="TBY35" s="112"/>
      <c r="TBZ35" s="112"/>
      <c r="TCA35"/>
      <c r="TCB35"/>
      <c r="TCC35"/>
      <c r="TCD35"/>
      <c r="TCE35"/>
      <c r="TCF35"/>
      <c r="TCG35"/>
      <c r="TCH35"/>
      <c r="TCI35"/>
      <c r="TCJ35"/>
      <c r="TCK35"/>
      <c r="TCL35"/>
      <c r="TCM35"/>
      <c r="TCN35"/>
      <c r="TCO35"/>
      <c r="TCP35"/>
      <c r="TCQ35"/>
      <c r="TCR35"/>
      <c r="TCS35"/>
      <c r="TCT35"/>
      <c r="TCU35"/>
      <c r="TCV35"/>
      <c r="TEA35" s="68"/>
      <c r="TEB35" s="68"/>
      <c r="TEC35" s="68"/>
      <c r="TED35" s="68"/>
      <c r="TEE35" s="68"/>
      <c r="TEF35" s="112"/>
      <c r="TEG35" s="112"/>
      <c r="TEH35" s="112"/>
      <c r="TEI35"/>
      <c r="TEJ35"/>
      <c r="TEK35"/>
      <c r="TEL35"/>
      <c r="TEM35"/>
      <c r="TEN35"/>
      <c r="TEO35"/>
      <c r="TEP35"/>
      <c r="TEQ35"/>
      <c r="TER35"/>
      <c r="TES35"/>
      <c r="TET35"/>
      <c r="TEU35"/>
      <c r="TEV35"/>
      <c r="TEW35"/>
      <c r="TEX35"/>
      <c r="TEY35"/>
      <c r="TEZ35"/>
      <c r="TFA35"/>
      <c r="TFB35"/>
      <c r="TFC35"/>
      <c r="TFD35"/>
      <c r="TGI35" s="68"/>
      <c r="TGJ35" s="68"/>
      <c r="TGK35" s="68"/>
      <c r="TGL35" s="68"/>
      <c r="TGM35" s="68"/>
      <c r="TGN35" s="112"/>
      <c r="TGO35" s="112"/>
      <c r="TGP35" s="112"/>
      <c r="TGQ35"/>
      <c r="TGR35"/>
      <c r="TGS35"/>
      <c r="TGT35"/>
      <c r="TGU35"/>
      <c r="TGV35"/>
      <c r="TGW35"/>
      <c r="TGX35"/>
      <c r="TGY35"/>
      <c r="TGZ35"/>
      <c r="THA35"/>
      <c r="THB35"/>
      <c r="THC35"/>
      <c r="THD35"/>
      <c r="THE35"/>
      <c r="THF35"/>
      <c r="THG35"/>
      <c r="THH35"/>
      <c r="THI35"/>
      <c r="THJ35"/>
      <c r="THK35"/>
      <c r="THL35"/>
      <c r="TIQ35" s="68"/>
      <c r="TIR35" s="68"/>
      <c r="TIS35" s="68"/>
      <c r="TIT35" s="68"/>
      <c r="TIU35" s="68"/>
      <c r="TIV35" s="112"/>
      <c r="TIW35" s="112"/>
      <c r="TIX35" s="112"/>
      <c r="TIY35"/>
      <c r="TIZ35"/>
      <c r="TJA35"/>
      <c r="TJB35"/>
      <c r="TJC35"/>
      <c r="TJD35"/>
      <c r="TJE35"/>
      <c r="TJF35"/>
      <c r="TJG35"/>
      <c r="TJH35"/>
      <c r="TJI35"/>
      <c r="TJJ35"/>
      <c r="TJK35"/>
      <c r="TJL35"/>
      <c r="TJM35"/>
      <c r="TJN35"/>
      <c r="TJO35"/>
      <c r="TJP35"/>
      <c r="TJQ35"/>
      <c r="TJR35"/>
      <c r="TJS35"/>
      <c r="TJT35"/>
      <c r="TKY35" s="68"/>
      <c r="TKZ35" s="68"/>
      <c r="TLA35" s="68"/>
      <c r="TLB35" s="68"/>
      <c r="TLC35" s="68"/>
      <c r="TLD35" s="112"/>
      <c r="TLE35" s="112"/>
      <c r="TLF35" s="112"/>
      <c r="TLG35"/>
      <c r="TLH35"/>
      <c r="TLI35"/>
      <c r="TLJ35"/>
      <c r="TLK35"/>
      <c r="TLL35"/>
      <c r="TLM35"/>
      <c r="TLN35"/>
      <c r="TLO35"/>
      <c r="TLP35"/>
      <c r="TLQ35"/>
      <c r="TLR35"/>
      <c r="TLS35"/>
      <c r="TLT35"/>
      <c r="TLU35"/>
      <c r="TLV35"/>
      <c r="TLW35"/>
      <c r="TLX35"/>
      <c r="TLY35"/>
      <c r="TLZ35"/>
      <c r="TMA35"/>
      <c r="TMB35"/>
      <c r="TNG35" s="68"/>
      <c r="TNH35" s="68"/>
      <c r="TNI35" s="68"/>
      <c r="TNJ35" s="68"/>
      <c r="TNK35" s="68"/>
      <c r="TNL35" s="112"/>
      <c r="TNM35" s="112"/>
      <c r="TNN35" s="112"/>
      <c r="TNO35"/>
      <c r="TNP35"/>
      <c r="TNQ35"/>
      <c r="TNR35"/>
      <c r="TNS35"/>
      <c r="TNT35"/>
      <c r="TNU35"/>
      <c r="TNV35"/>
      <c r="TNW35"/>
      <c r="TNX35"/>
      <c r="TNY35"/>
      <c r="TNZ35"/>
      <c r="TOA35"/>
      <c r="TOB35"/>
      <c r="TOC35"/>
      <c r="TOD35"/>
      <c r="TOE35"/>
      <c r="TOF35"/>
      <c r="TOG35"/>
      <c r="TOH35"/>
      <c r="TOI35"/>
      <c r="TOJ35"/>
      <c r="TPO35" s="68"/>
      <c r="TPP35" s="68"/>
      <c r="TPQ35" s="68"/>
      <c r="TPR35" s="68"/>
      <c r="TPS35" s="68"/>
      <c r="TPT35" s="112"/>
      <c r="TPU35" s="112"/>
      <c r="TPV35" s="112"/>
      <c r="TPW35"/>
      <c r="TPX35"/>
      <c r="TPY35"/>
      <c r="TPZ35"/>
      <c r="TQA35"/>
      <c r="TQB35"/>
      <c r="TQC35"/>
      <c r="TQD35"/>
      <c r="TQE35"/>
      <c r="TQF35"/>
      <c r="TQG35"/>
      <c r="TQH35"/>
      <c r="TQI35"/>
      <c r="TQJ35"/>
      <c r="TQK35"/>
      <c r="TQL35"/>
      <c r="TQM35"/>
      <c r="TQN35"/>
      <c r="TQO35"/>
      <c r="TQP35"/>
      <c r="TQQ35"/>
      <c r="TQR35"/>
      <c r="TRW35" s="68"/>
      <c r="TRX35" s="68"/>
      <c r="TRY35" s="68"/>
      <c r="TRZ35" s="68"/>
      <c r="TSA35" s="68"/>
      <c r="TSB35" s="112"/>
      <c r="TSC35" s="112"/>
      <c r="TSD35" s="112"/>
      <c r="TSE35"/>
      <c r="TSF35"/>
      <c r="TSG35"/>
      <c r="TSH35"/>
      <c r="TSI35"/>
      <c r="TSJ35"/>
      <c r="TSK35"/>
      <c r="TSL35"/>
      <c r="TSM35"/>
      <c r="TSN35"/>
      <c r="TSO35"/>
      <c r="TSP35"/>
      <c r="TSQ35"/>
      <c r="TSR35"/>
      <c r="TSS35"/>
      <c r="TST35"/>
      <c r="TSU35"/>
      <c r="TSV35"/>
      <c r="TSW35"/>
      <c r="TSX35"/>
      <c r="TSY35"/>
      <c r="TSZ35"/>
      <c r="TUE35" s="68"/>
      <c r="TUF35" s="68"/>
      <c r="TUG35" s="68"/>
      <c r="TUH35" s="68"/>
      <c r="TUI35" s="68"/>
      <c r="TUJ35" s="112"/>
      <c r="TUK35" s="112"/>
      <c r="TUL35" s="112"/>
      <c r="TUM35"/>
      <c r="TUN35"/>
      <c r="TUO35"/>
      <c r="TUP35"/>
      <c r="TUQ35"/>
      <c r="TUR35"/>
      <c r="TUS35"/>
      <c r="TUT35"/>
      <c r="TUU35"/>
      <c r="TUV35"/>
      <c r="TUW35"/>
      <c r="TUX35"/>
      <c r="TUY35"/>
      <c r="TUZ35"/>
      <c r="TVA35"/>
      <c r="TVB35"/>
      <c r="TVC35"/>
      <c r="TVD35"/>
      <c r="TVE35"/>
      <c r="TVF35"/>
      <c r="TVG35"/>
      <c r="TVH35"/>
      <c r="TWM35" s="68"/>
      <c r="TWN35" s="68"/>
      <c r="TWO35" s="68"/>
      <c r="TWP35" s="68"/>
      <c r="TWQ35" s="68"/>
      <c r="TWR35" s="112"/>
      <c r="TWS35" s="112"/>
      <c r="TWT35" s="112"/>
      <c r="TWU35"/>
      <c r="TWV35"/>
      <c r="TWW35"/>
      <c r="TWX35"/>
      <c r="TWY35"/>
      <c r="TWZ35"/>
      <c r="TXA35"/>
      <c r="TXB35"/>
      <c r="TXC35"/>
      <c r="TXD35"/>
      <c r="TXE35"/>
      <c r="TXF35"/>
      <c r="TXG35"/>
      <c r="TXH35"/>
      <c r="TXI35"/>
      <c r="TXJ35"/>
      <c r="TXK35"/>
      <c r="TXL35"/>
      <c r="TXM35"/>
      <c r="TXN35"/>
      <c r="TXO35"/>
      <c r="TXP35"/>
      <c r="TYU35" s="68"/>
      <c r="TYV35" s="68"/>
      <c r="TYW35" s="68"/>
      <c r="TYX35" s="68"/>
      <c r="TYY35" s="68"/>
      <c r="TYZ35" s="112"/>
      <c r="TZA35" s="112"/>
      <c r="TZB35" s="112"/>
      <c r="TZC35"/>
      <c r="TZD35"/>
      <c r="TZE35"/>
      <c r="TZF35"/>
      <c r="TZG35"/>
      <c r="TZH35"/>
      <c r="TZI35"/>
      <c r="TZJ35"/>
      <c r="TZK35"/>
      <c r="TZL35"/>
      <c r="TZM35"/>
      <c r="TZN35"/>
      <c r="TZO35"/>
      <c r="TZP35"/>
      <c r="TZQ35"/>
      <c r="TZR35"/>
      <c r="TZS35"/>
      <c r="TZT35"/>
      <c r="TZU35"/>
      <c r="TZV35"/>
      <c r="TZW35"/>
      <c r="TZX35"/>
      <c r="UBC35" s="68"/>
      <c r="UBD35" s="68"/>
      <c r="UBE35" s="68"/>
      <c r="UBF35" s="68"/>
      <c r="UBG35" s="68"/>
      <c r="UBH35" s="112"/>
      <c r="UBI35" s="112"/>
      <c r="UBJ35" s="112"/>
      <c r="UBK35"/>
      <c r="UBL35"/>
      <c r="UBM35"/>
      <c r="UBN35"/>
      <c r="UBO35"/>
      <c r="UBP35"/>
      <c r="UBQ35"/>
      <c r="UBR35"/>
      <c r="UBS35"/>
      <c r="UBT35"/>
      <c r="UBU35"/>
      <c r="UBV35"/>
      <c r="UBW35"/>
      <c r="UBX35"/>
      <c r="UBY35"/>
      <c r="UBZ35"/>
      <c r="UCA35"/>
      <c r="UCB35"/>
      <c r="UCC35"/>
      <c r="UCD35"/>
      <c r="UCE35"/>
      <c r="UCF35"/>
      <c r="UDK35" s="68"/>
      <c r="UDL35" s="68"/>
      <c r="UDM35" s="68"/>
      <c r="UDN35" s="68"/>
      <c r="UDO35" s="68"/>
      <c r="UDP35" s="112"/>
      <c r="UDQ35" s="112"/>
      <c r="UDR35" s="112"/>
      <c r="UDS35"/>
      <c r="UDT35"/>
      <c r="UDU35"/>
      <c r="UDV35"/>
      <c r="UDW35"/>
      <c r="UDX35"/>
      <c r="UDY35"/>
      <c r="UDZ35"/>
      <c r="UEA35"/>
      <c r="UEB35"/>
      <c r="UEC35"/>
      <c r="UED35"/>
      <c r="UEE35"/>
      <c r="UEF35"/>
      <c r="UEG35"/>
      <c r="UEH35"/>
      <c r="UEI35"/>
      <c r="UEJ35"/>
      <c r="UEK35"/>
      <c r="UEL35"/>
      <c r="UEM35"/>
      <c r="UEN35"/>
      <c r="UFS35" s="68"/>
      <c r="UFT35" s="68"/>
      <c r="UFU35" s="68"/>
      <c r="UFV35" s="68"/>
      <c r="UFW35" s="68"/>
      <c r="UFX35" s="112"/>
      <c r="UFY35" s="112"/>
      <c r="UFZ35" s="112"/>
      <c r="UGA35"/>
      <c r="UGB35"/>
      <c r="UGC35"/>
      <c r="UGD35"/>
      <c r="UGE35"/>
      <c r="UGF35"/>
      <c r="UGG35"/>
      <c r="UGH35"/>
      <c r="UGI35"/>
      <c r="UGJ35"/>
      <c r="UGK35"/>
      <c r="UGL35"/>
      <c r="UGM35"/>
      <c r="UGN35"/>
      <c r="UGO35"/>
      <c r="UGP35"/>
      <c r="UGQ35"/>
      <c r="UGR35"/>
      <c r="UGS35"/>
      <c r="UGT35"/>
      <c r="UGU35"/>
      <c r="UGV35"/>
      <c r="UIA35" s="68"/>
      <c r="UIB35" s="68"/>
      <c r="UIC35" s="68"/>
      <c r="UID35" s="68"/>
      <c r="UIE35" s="68"/>
      <c r="UIF35" s="112"/>
      <c r="UIG35" s="112"/>
      <c r="UIH35" s="112"/>
      <c r="UII35"/>
      <c r="UIJ35"/>
      <c r="UIK35"/>
      <c r="UIL35"/>
      <c r="UIM35"/>
      <c r="UIN35"/>
      <c r="UIO35"/>
      <c r="UIP35"/>
      <c r="UIQ35"/>
      <c r="UIR35"/>
      <c r="UIS35"/>
      <c r="UIT35"/>
      <c r="UIU35"/>
      <c r="UIV35"/>
      <c r="UIW35"/>
      <c r="UIX35"/>
      <c r="UIY35"/>
      <c r="UIZ35"/>
      <c r="UJA35"/>
      <c r="UJB35"/>
      <c r="UJC35"/>
      <c r="UJD35"/>
      <c r="UKI35" s="68"/>
      <c r="UKJ35" s="68"/>
      <c r="UKK35" s="68"/>
      <c r="UKL35" s="68"/>
      <c r="UKM35" s="68"/>
      <c r="UKN35" s="112"/>
      <c r="UKO35" s="112"/>
      <c r="UKP35" s="112"/>
      <c r="UKQ35"/>
      <c r="UKR35"/>
      <c r="UKS35"/>
      <c r="UKT35"/>
      <c r="UKU35"/>
      <c r="UKV35"/>
      <c r="UKW35"/>
      <c r="UKX35"/>
      <c r="UKY35"/>
      <c r="UKZ35"/>
      <c r="ULA35"/>
      <c r="ULB35"/>
      <c r="ULC35"/>
      <c r="ULD35"/>
      <c r="ULE35"/>
      <c r="ULF35"/>
      <c r="ULG35"/>
      <c r="ULH35"/>
      <c r="ULI35"/>
      <c r="ULJ35"/>
      <c r="ULK35"/>
      <c r="ULL35"/>
      <c r="UMQ35" s="68"/>
      <c r="UMR35" s="68"/>
      <c r="UMS35" s="68"/>
      <c r="UMT35" s="68"/>
      <c r="UMU35" s="68"/>
      <c r="UMV35" s="112"/>
      <c r="UMW35" s="112"/>
      <c r="UMX35" s="112"/>
      <c r="UMY35"/>
      <c r="UMZ35"/>
      <c r="UNA35"/>
      <c r="UNB35"/>
      <c r="UNC35"/>
      <c r="UND35"/>
      <c r="UNE35"/>
      <c r="UNF35"/>
      <c r="UNG35"/>
      <c r="UNH35"/>
      <c r="UNI35"/>
      <c r="UNJ35"/>
      <c r="UNK35"/>
      <c r="UNL35"/>
      <c r="UNM35"/>
      <c r="UNN35"/>
      <c r="UNO35"/>
      <c r="UNP35"/>
      <c r="UNQ35"/>
      <c r="UNR35"/>
      <c r="UNS35"/>
      <c r="UNT35"/>
      <c r="UOY35" s="68"/>
      <c r="UOZ35" s="68"/>
      <c r="UPA35" s="68"/>
      <c r="UPB35" s="68"/>
      <c r="UPC35" s="68"/>
      <c r="UPD35" s="112"/>
      <c r="UPE35" s="112"/>
      <c r="UPF35" s="112"/>
      <c r="UPG35"/>
      <c r="UPH35"/>
      <c r="UPI35"/>
      <c r="UPJ35"/>
      <c r="UPK35"/>
      <c r="UPL35"/>
      <c r="UPM35"/>
      <c r="UPN35"/>
      <c r="UPO35"/>
      <c r="UPP35"/>
      <c r="UPQ35"/>
      <c r="UPR35"/>
      <c r="UPS35"/>
      <c r="UPT35"/>
      <c r="UPU35"/>
      <c r="UPV35"/>
      <c r="UPW35"/>
      <c r="UPX35"/>
      <c r="UPY35"/>
      <c r="UPZ35"/>
      <c r="UQA35"/>
      <c r="UQB35"/>
      <c r="URG35" s="68"/>
      <c r="URH35" s="68"/>
      <c r="URI35" s="68"/>
      <c r="URJ35" s="68"/>
      <c r="URK35" s="68"/>
      <c r="URL35" s="112"/>
      <c r="URM35" s="112"/>
      <c r="URN35" s="112"/>
      <c r="URO35"/>
      <c r="URP35"/>
      <c r="URQ35"/>
      <c r="URR35"/>
      <c r="URS35"/>
      <c r="URT35"/>
      <c r="URU35"/>
      <c r="URV35"/>
      <c r="URW35"/>
      <c r="URX35"/>
      <c r="URY35"/>
      <c r="URZ35"/>
      <c r="USA35"/>
      <c r="USB35"/>
      <c r="USC35"/>
      <c r="USD35"/>
      <c r="USE35"/>
      <c r="USF35"/>
      <c r="USG35"/>
      <c r="USH35"/>
      <c r="USI35"/>
      <c r="USJ35"/>
      <c r="UTO35" s="68"/>
      <c r="UTP35" s="68"/>
      <c r="UTQ35" s="68"/>
      <c r="UTR35" s="68"/>
      <c r="UTS35" s="68"/>
      <c r="UTT35" s="112"/>
      <c r="UTU35" s="112"/>
      <c r="UTV35" s="112"/>
      <c r="UTW35"/>
      <c r="UTX35"/>
      <c r="UTY35"/>
      <c r="UTZ35"/>
      <c r="UUA35"/>
      <c r="UUB35"/>
      <c r="UUC35"/>
      <c r="UUD35"/>
      <c r="UUE35"/>
      <c r="UUF35"/>
      <c r="UUG35"/>
      <c r="UUH35"/>
      <c r="UUI35"/>
      <c r="UUJ35"/>
      <c r="UUK35"/>
      <c r="UUL35"/>
      <c r="UUM35"/>
      <c r="UUN35"/>
      <c r="UUO35"/>
      <c r="UUP35"/>
      <c r="UUQ35"/>
      <c r="UUR35"/>
      <c r="UVW35" s="68"/>
      <c r="UVX35" s="68"/>
      <c r="UVY35" s="68"/>
      <c r="UVZ35" s="68"/>
      <c r="UWA35" s="68"/>
      <c r="UWB35" s="112"/>
      <c r="UWC35" s="112"/>
      <c r="UWD35" s="112"/>
      <c r="UWE35"/>
      <c r="UWF35"/>
      <c r="UWG35"/>
      <c r="UWH35"/>
      <c r="UWI35"/>
      <c r="UWJ35"/>
      <c r="UWK35"/>
      <c r="UWL35"/>
      <c r="UWM35"/>
      <c r="UWN35"/>
      <c r="UWO35"/>
      <c r="UWP35"/>
      <c r="UWQ35"/>
      <c r="UWR35"/>
      <c r="UWS35"/>
      <c r="UWT35"/>
      <c r="UWU35"/>
      <c r="UWV35"/>
      <c r="UWW35"/>
      <c r="UWX35"/>
      <c r="UWY35"/>
      <c r="UWZ35"/>
      <c r="UYE35" s="68"/>
      <c r="UYF35" s="68"/>
      <c r="UYG35" s="68"/>
      <c r="UYH35" s="68"/>
      <c r="UYI35" s="68"/>
      <c r="UYJ35" s="112"/>
      <c r="UYK35" s="112"/>
      <c r="UYL35" s="112"/>
      <c r="UYM35"/>
      <c r="UYN35"/>
      <c r="UYO35"/>
      <c r="UYP35"/>
      <c r="UYQ35"/>
      <c r="UYR35"/>
      <c r="UYS35"/>
      <c r="UYT35"/>
      <c r="UYU35"/>
      <c r="UYV35"/>
      <c r="UYW35"/>
      <c r="UYX35"/>
      <c r="UYY35"/>
      <c r="UYZ35"/>
      <c r="UZA35"/>
      <c r="UZB35"/>
      <c r="UZC35"/>
      <c r="UZD35"/>
      <c r="UZE35"/>
      <c r="UZF35"/>
      <c r="UZG35"/>
      <c r="UZH35"/>
      <c r="VAM35" s="68"/>
      <c r="VAN35" s="68"/>
      <c r="VAO35" s="68"/>
      <c r="VAP35" s="68"/>
      <c r="VAQ35" s="68"/>
      <c r="VAR35" s="112"/>
      <c r="VAS35" s="112"/>
      <c r="VAT35" s="112"/>
      <c r="VAU35"/>
      <c r="VAV35"/>
      <c r="VAW35"/>
      <c r="VAX35"/>
      <c r="VAY35"/>
      <c r="VAZ35"/>
      <c r="VBA35"/>
      <c r="VBB35"/>
      <c r="VBC35"/>
      <c r="VBD35"/>
      <c r="VBE35"/>
      <c r="VBF35"/>
      <c r="VBG35"/>
      <c r="VBH35"/>
      <c r="VBI35"/>
      <c r="VBJ35"/>
      <c r="VBK35"/>
      <c r="VBL35"/>
      <c r="VBM35"/>
      <c r="VBN35"/>
      <c r="VBO35"/>
      <c r="VBP35"/>
      <c r="VCU35" s="68"/>
      <c r="VCV35" s="68"/>
      <c r="VCW35" s="68"/>
      <c r="VCX35" s="68"/>
      <c r="VCY35" s="68"/>
      <c r="VCZ35" s="112"/>
      <c r="VDA35" s="112"/>
      <c r="VDB35" s="112"/>
      <c r="VDC35"/>
      <c r="VDD35"/>
      <c r="VDE35"/>
      <c r="VDF35"/>
      <c r="VDG35"/>
      <c r="VDH35"/>
      <c r="VDI35"/>
      <c r="VDJ35"/>
      <c r="VDK35"/>
      <c r="VDL35"/>
      <c r="VDM35"/>
      <c r="VDN35"/>
      <c r="VDO35"/>
      <c r="VDP35"/>
      <c r="VDQ35"/>
      <c r="VDR35"/>
      <c r="VDS35"/>
      <c r="VDT35"/>
      <c r="VDU35"/>
      <c r="VDV35"/>
      <c r="VDW35"/>
      <c r="VDX35"/>
      <c r="VFC35" s="68"/>
      <c r="VFD35" s="68"/>
      <c r="VFE35" s="68"/>
      <c r="VFF35" s="68"/>
      <c r="VFG35" s="68"/>
      <c r="VFH35" s="112"/>
      <c r="VFI35" s="112"/>
      <c r="VFJ35" s="112"/>
      <c r="VFK35"/>
      <c r="VFL35"/>
      <c r="VFM35"/>
      <c r="VFN35"/>
      <c r="VFO35"/>
      <c r="VFP35"/>
      <c r="VFQ35"/>
      <c r="VFR35"/>
      <c r="VFS35"/>
      <c r="VFT35"/>
      <c r="VFU35"/>
      <c r="VFV35"/>
      <c r="VFW35"/>
      <c r="VFX35"/>
      <c r="VFY35"/>
      <c r="VFZ35"/>
      <c r="VGA35"/>
      <c r="VGB35"/>
      <c r="VGC35"/>
      <c r="VGD35"/>
      <c r="VGE35"/>
      <c r="VGF35"/>
      <c r="VHK35" s="68"/>
      <c r="VHL35" s="68"/>
      <c r="VHM35" s="68"/>
      <c r="VHN35" s="68"/>
      <c r="VHO35" s="68"/>
      <c r="VHP35" s="112"/>
      <c r="VHQ35" s="112"/>
      <c r="VHR35" s="112"/>
      <c r="VHS35"/>
      <c r="VHT35"/>
      <c r="VHU35"/>
      <c r="VHV35"/>
      <c r="VHW35"/>
      <c r="VHX35"/>
      <c r="VHY35"/>
      <c r="VHZ35"/>
      <c r="VIA35"/>
      <c r="VIB35"/>
      <c r="VIC35"/>
      <c r="VID35"/>
      <c r="VIE35"/>
      <c r="VIF35"/>
      <c r="VIG35"/>
      <c r="VIH35"/>
      <c r="VII35"/>
      <c r="VIJ35"/>
      <c r="VIK35"/>
      <c r="VIL35"/>
      <c r="VIM35"/>
      <c r="VIN35"/>
      <c r="VJS35" s="68"/>
      <c r="VJT35" s="68"/>
      <c r="VJU35" s="68"/>
      <c r="VJV35" s="68"/>
      <c r="VJW35" s="68"/>
      <c r="VJX35" s="112"/>
      <c r="VJY35" s="112"/>
      <c r="VJZ35" s="112"/>
      <c r="VKA35"/>
      <c r="VKB35"/>
      <c r="VKC35"/>
      <c r="VKD35"/>
      <c r="VKE35"/>
      <c r="VKF35"/>
      <c r="VKG35"/>
      <c r="VKH35"/>
      <c r="VKI35"/>
      <c r="VKJ35"/>
      <c r="VKK35"/>
      <c r="VKL35"/>
      <c r="VKM35"/>
      <c r="VKN35"/>
      <c r="VKO35"/>
      <c r="VKP35"/>
      <c r="VKQ35"/>
      <c r="VKR35"/>
      <c r="VKS35"/>
      <c r="VKT35"/>
      <c r="VKU35"/>
      <c r="VKV35"/>
      <c r="VMA35" s="68"/>
      <c r="VMB35" s="68"/>
      <c r="VMC35" s="68"/>
      <c r="VMD35" s="68"/>
      <c r="VME35" s="68"/>
      <c r="VMF35" s="112"/>
      <c r="VMG35" s="112"/>
      <c r="VMH35" s="112"/>
      <c r="VMI35"/>
      <c r="VMJ35"/>
      <c r="VMK35"/>
      <c r="VML35"/>
      <c r="VMM35"/>
      <c r="VMN35"/>
      <c r="VMO35"/>
      <c r="VMP35"/>
      <c r="VMQ35"/>
      <c r="VMR35"/>
      <c r="VMS35"/>
      <c r="VMT35"/>
      <c r="VMU35"/>
      <c r="VMV35"/>
      <c r="VMW35"/>
      <c r="VMX35"/>
      <c r="VMY35"/>
      <c r="VMZ35"/>
      <c r="VNA35"/>
      <c r="VNB35"/>
      <c r="VNC35"/>
      <c r="VND35"/>
      <c r="VOI35" s="68"/>
      <c r="VOJ35" s="68"/>
      <c r="VOK35" s="68"/>
      <c r="VOL35" s="68"/>
      <c r="VOM35" s="68"/>
      <c r="VON35" s="112"/>
      <c r="VOO35" s="112"/>
      <c r="VOP35" s="112"/>
      <c r="VOQ35"/>
      <c r="VOR35"/>
      <c r="VOS35"/>
      <c r="VOT35"/>
      <c r="VOU35"/>
      <c r="VOV35"/>
      <c r="VOW35"/>
      <c r="VOX35"/>
      <c r="VOY35"/>
      <c r="VOZ35"/>
      <c r="VPA35"/>
      <c r="VPB35"/>
      <c r="VPC35"/>
      <c r="VPD35"/>
      <c r="VPE35"/>
      <c r="VPF35"/>
      <c r="VPG35"/>
      <c r="VPH35"/>
      <c r="VPI35"/>
      <c r="VPJ35"/>
      <c r="VPK35"/>
      <c r="VPL35"/>
      <c r="VQQ35" s="68"/>
      <c r="VQR35" s="68"/>
      <c r="VQS35" s="68"/>
      <c r="VQT35" s="68"/>
      <c r="VQU35" s="68"/>
      <c r="VQV35" s="112"/>
      <c r="VQW35" s="112"/>
      <c r="VQX35" s="112"/>
      <c r="VQY35"/>
      <c r="VQZ35"/>
      <c r="VRA35"/>
      <c r="VRB35"/>
      <c r="VRC35"/>
      <c r="VRD35"/>
      <c r="VRE35"/>
      <c r="VRF35"/>
      <c r="VRG35"/>
      <c r="VRH35"/>
      <c r="VRI35"/>
      <c r="VRJ35"/>
      <c r="VRK35"/>
      <c r="VRL35"/>
      <c r="VRM35"/>
      <c r="VRN35"/>
      <c r="VRO35"/>
      <c r="VRP35"/>
      <c r="VRQ35"/>
      <c r="VRR35"/>
      <c r="VRS35"/>
      <c r="VRT35"/>
      <c r="VSY35" s="68"/>
      <c r="VSZ35" s="68"/>
      <c r="VTA35" s="68"/>
      <c r="VTB35" s="68"/>
      <c r="VTC35" s="68"/>
      <c r="VTD35" s="112"/>
      <c r="VTE35" s="112"/>
      <c r="VTF35" s="112"/>
      <c r="VTG35"/>
      <c r="VTH35"/>
      <c r="VTI35"/>
      <c r="VTJ35"/>
      <c r="VTK35"/>
      <c r="VTL35"/>
      <c r="VTM35"/>
      <c r="VTN35"/>
      <c r="VTO35"/>
      <c r="VTP35"/>
      <c r="VTQ35"/>
      <c r="VTR35"/>
      <c r="VTS35"/>
      <c r="VTT35"/>
      <c r="VTU35"/>
      <c r="VTV35"/>
      <c r="VTW35"/>
      <c r="VTX35"/>
      <c r="VTY35"/>
      <c r="VTZ35"/>
      <c r="VUA35"/>
      <c r="VUB35"/>
      <c r="VVG35" s="68"/>
      <c r="VVH35" s="68"/>
      <c r="VVI35" s="68"/>
      <c r="VVJ35" s="68"/>
      <c r="VVK35" s="68"/>
      <c r="VVL35" s="112"/>
      <c r="VVM35" s="112"/>
      <c r="VVN35" s="112"/>
      <c r="VVO35"/>
      <c r="VVP35"/>
      <c r="VVQ35"/>
      <c r="VVR35"/>
      <c r="VVS35"/>
      <c r="VVT35"/>
      <c r="VVU35"/>
      <c r="VVV35"/>
      <c r="VVW35"/>
      <c r="VVX35"/>
      <c r="VVY35"/>
      <c r="VVZ35"/>
      <c r="VWA35"/>
      <c r="VWB35"/>
      <c r="VWC35"/>
      <c r="VWD35"/>
      <c r="VWE35"/>
      <c r="VWF35"/>
      <c r="VWG35"/>
      <c r="VWH35"/>
      <c r="VWI35"/>
      <c r="VWJ35"/>
      <c r="VXO35" s="68"/>
      <c r="VXP35" s="68"/>
      <c r="VXQ35" s="68"/>
      <c r="VXR35" s="68"/>
      <c r="VXS35" s="68"/>
      <c r="VXT35" s="112"/>
      <c r="VXU35" s="112"/>
      <c r="VXV35" s="112"/>
      <c r="VXW35"/>
      <c r="VXX35"/>
      <c r="VXY35"/>
      <c r="VXZ35"/>
      <c r="VYA35"/>
      <c r="VYB35"/>
      <c r="VYC35"/>
      <c r="VYD35"/>
      <c r="VYE35"/>
      <c r="VYF35"/>
      <c r="VYG35"/>
      <c r="VYH35"/>
      <c r="VYI35"/>
      <c r="VYJ35"/>
      <c r="VYK35"/>
      <c r="VYL35"/>
      <c r="VYM35"/>
      <c r="VYN35"/>
      <c r="VYO35"/>
      <c r="VYP35"/>
      <c r="VYQ35"/>
      <c r="VYR35"/>
      <c r="VZW35" s="68"/>
      <c r="VZX35" s="68"/>
      <c r="VZY35" s="68"/>
      <c r="VZZ35" s="68"/>
      <c r="WAA35" s="68"/>
      <c r="WAB35" s="112"/>
      <c r="WAC35" s="112"/>
      <c r="WAD35" s="112"/>
      <c r="WAE35"/>
      <c r="WAF35"/>
      <c r="WAG35"/>
      <c r="WAH35"/>
      <c r="WAI35"/>
      <c r="WAJ35"/>
      <c r="WAK35"/>
      <c r="WAL35"/>
      <c r="WAM35"/>
      <c r="WAN35"/>
      <c r="WAO35"/>
      <c r="WAP35"/>
      <c r="WAQ35"/>
      <c r="WAR35"/>
      <c r="WAS35"/>
      <c r="WAT35"/>
      <c r="WAU35"/>
      <c r="WAV35"/>
      <c r="WAW35"/>
      <c r="WAX35"/>
      <c r="WAY35"/>
      <c r="WAZ35"/>
      <c r="WCE35" s="68"/>
      <c r="WCF35" s="68"/>
      <c r="WCG35" s="68"/>
      <c r="WCH35" s="68"/>
      <c r="WCI35" s="68"/>
      <c r="WCJ35" s="112"/>
      <c r="WCK35" s="112"/>
      <c r="WCL35" s="112"/>
      <c r="WCM35"/>
      <c r="WCN35"/>
      <c r="WCO35"/>
      <c r="WCP35"/>
      <c r="WCQ35"/>
      <c r="WCR35"/>
      <c r="WCS35"/>
      <c r="WCT35"/>
      <c r="WCU35"/>
      <c r="WCV35"/>
      <c r="WCW35"/>
      <c r="WCX35"/>
      <c r="WCY35"/>
      <c r="WCZ35"/>
      <c r="WDA35"/>
      <c r="WDB35"/>
      <c r="WDC35"/>
      <c r="WDD35"/>
      <c r="WDE35"/>
      <c r="WDF35"/>
      <c r="WDG35"/>
      <c r="WDH35"/>
      <c r="WEM35" s="68"/>
      <c r="WEN35" s="68"/>
      <c r="WEO35" s="68"/>
      <c r="WEP35" s="68"/>
      <c r="WEQ35" s="68"/>
      <c r="WER35" s="112"/>
      <c r="WES35" s="112"/>
      <c r="WET35" s="112"/>
      <c r="WEU35"/>
      <c r="WEV35"/>
      <c r="WEW35"/>
      <c r="WEX35"/>
      <c r="WEY35"/>
      <c r="WEZ35"/>
      <c r="WFA35"/>
      <c r="WFB35"/>
      <c r="WFC35"/>
      <c r="WFD35"/>
      <c r="WFE35"/>
      <c r="WFF35"/>
      <c r="WFG35"/>
      <c r="WFH35"/>
      <c r="WFI35"/>
      <c r="WFJ35"/>
      <c r="WFK35"/>
      <c r="WFL35"/>
      <c r="WFM35"/>
      <c r="WFN35"/>
      <c r="WFO35"/>
      <c r="WFP35"/>
      <c r="WGU35" s="68"/>
      <c r="WGV35" s="68"/>
      <c r="WGW35" s="68"/>
      <c r="WGX35" s="68"/>
      <c r="WGY35" s="68"/>
      <c r="WGZ35" s="112"/>
      <c r="WHA35" s="112"/>
      <c r="WHB35" s="112"/>
      <c r="WHC35"/>
      <c r="WHD35"/>
      <c r="WHE35"/>
      <c r="WHF35"/>
      <c r="WHG35"/>
      <c r="WHH35"/>
      <c r="WHI35"/>
      <c r="WHJ35"/>
      <c r="WHK35"/>
      <c r="WHL35"/>
      <c r="WHM35"/>
      <c r="WHN35"/>
      <c r="WHO35"/>
      <c r="WHP35"/>
      <c r="WHQ35"/>
      <c r="WHR35"/>
      <c r="WHS35"/>
      <c r="WHT35"/>
      <c r="WHU35"/>
      <c r="WHV35"/>
      <c r="WHW35"/>
      <c r="WHX35"/>
      <c r="WJC35" s="68"/>
      <c r="WJD35" s="68"/>
      <c r="WJE35" s="68"/>
      <c r="WJF35" s="68"/>
      <c r="WJG35" s="68"/>
      <c r="WJH35" s="112"/>
      <c r="WJI35" s="112"/>
      <c r="WJJ35" s="112"/>
      <c r="WJK35"/>
      <c r="WJL35"/>
      <c r="WJM35"/>
      <c r="WJN35"/>
      <c r="WJO35"/>
      <c r="WJP35"/>
      <c r="WJQ35"/>
      <c r="WJR35"/>
      <c r="WJS35"/>
      <c r="WJT35"/>
      <c r="WJU35"/>
      <c r="WJV35"/>
      <c r="WJW35"/>
      <c r="WJX35"/>
      <c r="WJY35"/>
      <c r="WJZ35"/>
      <c r="WKA35"/>
      <c r="WKB35"/>
      <c r="WKC35"/>
      <c r="WKD35"/>
      <c r="WKE35"/>
      <c r="WKF35"/>
      <c r="WLK35" s="68"/>
      <c r="WLL35" s="68"/>
      <c r="WLM35" s="68"/>
      <c r="WLN35" s="68"/>
      <c r="WLO35" s="68"/>
      <c r="WLP35" s="112"/>
      <c r="WLQ35" s="112"/>
      <c r="WLR35" s="112"/>
      <c r="WLS35"/>
      <c r="WLT35"/>
      <c r="WLU35"/>
      <c r="WLV35"/>
      <c r="WLW35"/>
      <c r="WLX35"/>
      <c r="WLY35"/>
      <c r="WLZ35"/>
      <c r="WMA35"/>
      <c r="WMB35"/>
      <c r="WMC35"/>
      <c r="WMD35"/>
      <c r="WME35"/>
      <c r="WMF35"/>
      <c r="WMG35"/>
      <c r="WMH35"/>
      <c r="WMI35"/>
      <c r="WMJ35"/>
      <c r="WMK35"/>
      <c r="WML35"/>
      <c r="WMM35"/>
      <c r="WMN35"/>
      <c r="WNS35" s="68"/>
      <c r="WNT35" s="68"/>
      <c r="WNU35" s="68"/>
      <c r="WNV35" s="68"/>
      <c r="WNW35" s="68"/>
      <c r="WNX35" s="112"/>
      <c r="WNY35" s="112"/>
      <c r="WNZ35" s="112"/>
      <c r="WOA35"/>
      <c r="WOB35"/>
      <c r="WOC35"/>
      <c r="WOD35"/>
      <c r="WOE35"/>
      <c r="WOF35"/>
      <c r="WOG35"/>
      <c r="WOH35"/>
      <c r="WOI35"/>
      <c r="WOJ35"/>
      <c r="WOK35"/>
      <c r="WOL35"/>
      <c r="WOM35"/>
      <c r="WON35"/>
      <c r="WOO35"/>
      <c r="WOP35"/>
      <c r="WOQ35"/>
      <c r="WOR35"/>
      <c r="WOS35"/>
      <c r="WOT35"/>
      <c r="WOU35"/>
      <c r="WOV35"/>
      <c r="WQA35" s="68"/>
      <c r="WQB35" s="68"/>
      <c r="WQC35" s="68"/>
      <c r="WQD35" s="68"/>
      <c r="WQE35" s="68"/>
      <c r="WQF35" s="112"/>
      <c r="WQG35" s="112"/>
      <c r="WQH35" s="112"/>
      <c r="WQI35"/>
      <c r="WQJ35"/>
      <c r="WQK35"/>
      <c r="WQL35"/>
      <c r="WQM35"/>
      <c r="WQN35"/>
      <c r="WQO35"/>
      <c r="WQP35"/>
      <c r="WQQ35"/>
      <c r="WQR35"/>
      <c r="WQS35"/>
      <c r="WQT35"/>
      <c r="WQU35"/>
      <c r="WQV35"/>
      <c r="WQW35"/>
      <c r="WQX35"/>
      <c r="WQY35"/>
      <c r="WQZ35"/>
      <c r="WRA35"/>
      <c r="WRB35"/>
      <c r="WRC35"/>
      <c r="WRD35"/>
      <c r="WSI35" s="68"/>
      <c r="WSJ35" s="68"/>
      <c r="WSK35" s="68"/>
      <c r="WSL35" s="68"/>
      <c r="WSM35" s="68"/>
      <c r="WSN35" s="112"/>
      <c r="WSO35" s="112"/>
      <c r="WSP35" s="112"/>
      <c r="WSQ35"/>
      <c r="WSR35"/>
      <c r="WSS35"/>
      <c r="WST35"/>
      <c r="WSU35"/>
      <c r="WSV35"/>
      <c r="WSW35"/>
      <c r="WSX35"/>
      <c r="WSY35"/>
      <c r="WSZ35"/>
      <c r="WTA35"/>
      <c r="WTB35"/>
      <c r="WTC35"/>
      <c r="WTD35"/>
      <c r="WTE35"/>
      <c r="WTF35"/>
      <c r="WTG35"/>
      <c r="WTH35"/>
      <c r="WTI35"/>
      <c r="WTJ35"/>
      <c r="WTK35"/>
      <c r="WTL35"/>
      <c r="WUQ35" s="68"/>
      <c r="WUR35" s="68"/>
      <c r="WUS35" s="68"/>
      <c r="WUT35" s="68"/>
      <c r="WUU35" s="68"/>
      <c r="WUV35" s="112"/>
      <c r="WUW35" s="112"/>
      <c r="WUX35" s="112"/>
      <c r="WUY35"/>
      <c r="WUZ35"/>
      <c r="WVA35"/>
      <c r="WVB35"/>
      <c r="WVC35"/>
      <c r="WVD35"/>
      <c r="WVE35"/>
      <c r="WVF35"/>
      <c r="WVG35"/>
      <c r="WVH35"/>
      <c r="WVI35"/>
      <c r="WVJ35"/>
      <c r="WVK35"/>
      <c r="WVL35"/>
      <c r="WVM35"/>
      <c r="WVN35"/>
      <c r="WVO35"/>
      <c r="WVP35"/>
      <c r="WVQ35"/>
      <c r="WVR35"/>
      <c r="WVS35"/>
      <c r="WVT35"/>
      <c r="WWY35" s="68"/>
      <c r="WWZ35" s="68"/>
      <c r="WXA35" s="68"/>
      <c r="WXB35" s="68"/>
      <c r="WXC35" s="68"/>
      <c r="WXD35" s="112"/>
      <c r="WXE35" s="112"/>
      <c r="WXF35" s="112"/>
      <c r="WXG35"/>
      <c r="WXH35"/>
      <c r="WXI35"/>
      <c r="WXJ35"/>
      <c r="WXK35"/>
      <c r="WXL35"/>
      <c r="WXM35"/>
      <c r="WXN35"/>
      <c r="WXO35"/>
      <c r="WXP35"/>
      <c r="WXQ35"/>
      <c r="WXR35"/>
      <c r="WXS35"/>
      <c r="WXT35"/>
      <c r="WXU35"/>
      <c r="WXV35"/>
      <c r="WXW35"/>
      <c r="WXX35"/>
      <c r="WXY35"/>
      <c r="WXZ35"/>
      <c r="WYA35"/>
      <c r="WYB35"/>
      <c r="WZG35" s="68"/>
      <c r="WZH35" s="68"/>
      <c r="WZI35" s="68"/>
      <c r="WZJ35" s="68"/>
      <c r="WZK35" s="68"/>
      <c r="WZL35" s="112"/>
      <c r="WZM35" s="112"/>
      <c r="WZN35" s="112"/>
      <c r="WZO35"/>
      <c r="WZP35"/>
      <c r="WZQ35"/>
      <c r="WZR35"/>
      <c r="WZS35"/>
      <c r="WZT35"/>
      <c r="WZU35"/>
      <c r="WZV35"/>
      <c r="WZW35"/>
      <c r="WZX35"/>
      <c r="WZY35"/>
      <c r="WZZ35"/>
      <c r="XAA35"/>
      <c r="XAB35"/>
      <c r="XAC35"/>
      <c r="XAD35"/>
      <c r="XAE35"/>
      <c r="XAF35"/>
      <c r="XAG35"/>
      <c r="XAH35"/>
      <c r="XAI35"/>
      <c r="XAJ35"/>
      <c r="XBO35" s="68"/>
      <c r="XBP35" s="68"/>
      <c r="XBQ35" s="68"/>
      <c r="XBR35" s="68"/>
      <c r="XBS35" s="68"/>
      <c r="XBT35" s="112"/>
      <c r="XBU35" s="112"/>
      <c r="XBV35" s="112"/>
      <c r="XBW35"/>
      <c r="XBX35"/>
      <c r="XBY35"/>
      <c r="XBZ35"/>
      <c r="XCA35"/>
      <c r="XCB35"/>
      <c r="XCC35"/>
      <c r="XCD35"/>
      <c r="XCE35"/>
      <c r="XCF35"/>
      <c r="XCG35"/>
      <c r="XCH35"/>
      <c r="XCI35"/>
      <c r="XCJ35"/>
      <c r="XCK35"/>
      <c r="XCL35"/>
      <c r="XCM35"/>
      <c r="XCN35"/>
      <c r="XCO35"/>
      <c r="XCP35"/>
      <c r="XCQ35"/>
      <c r="XCR35"/>
      <c r="XDW35" s="68"/>
      <c r="XDX35" s="68"/>
      <c r="XDY35" s="68"/>
      <c r="XDZ35" s="68"/>
      <c r="XEA35" s="68"/>
      <c r="XEB35" s="112"/>
      <c r="XEC35" s="112"/>
      <c r="XED35" s="112"/>
      <c r="XEE35"/>
      <c r="XEF35"/>
      <c r="XEG35"/>
      <c r="XEH35"/>
      <c r="XEI35"/>
      <c r="XEJ35"/>
      <c r="XEK35"/>
      <c r="XEL35"/>
      <c r="XEM35"/>
      <c r="XEN35"/>
      <c r="XEO35"/>
      <c r="XEP35"/>
      <c r="XEQ35"/>
      <c r="XER35"/>
      <c r="XES35"/>
      <c r="XET35"/>
      <c r="XEU35"/>
      <c r="XEV35"/>
      <c r="XEW35"/>
      <c r="XEX35"/>
      <c r="XEY35"/>
      <c r="XEZ35"/>
    </row>
    <row r="36" spans="1:16384" s="5" customFormat="1">
      <c r="AB36" s="375" t="s">
        <v>512</v>
      </c>
      <c r="AC36" s="375"/>
      <c r="AD36" s="375"/>
      <c r="AE36" s="68">
        <f t="shared" si="0"/>
        <v>6</v>
      </c>
      <c r="AF36" s="68" t="s">
        <v>513</v>
      </c>
      <c r="AG36" s="68"/>
      <c r="AH36" s="68"/>
      <c r="AI36" s="68"/>
      <c r="AJ36" s="112"/>
      <c r="AK36" s="112"/>
      <c r="AL36" s="112"/>
      <c r="AM36" s="188"/>
      <c r="AN36" s="188"/>
      <c r="AO36" s="188"/>
      <c r="AP36" s="188"/>
      <c r="AQ36" s="188"/>
      <c r="AR36" s="188"/>
      <c r="AS36"/>
      <c r="AT36"/>
      <c r="AU36"/>
      <c r="AV36"/>
      <c r="AW36"/>
      <c r="AX36"/>
      <c r="AY36"/>
      <c r="AZ36"/>
      <c r="BA36"/>
      <c r="BB36"/>
      <c r="BC36"/>
      <c r="BD36"/>
      <c r="BE36"/>
      <c r="BF36"/>
      <c r="BG36"/>
      <c r="BH36"/>
      <c r="CM36" s="68"/>
      <c r="CN36" s="68"/>
      <c r="CO36" s="68"/>
      <c r="CP36" s="68"/>
      <c r="CQ36" s="68"/>
      <c r="CR36" s="112"/>
      <c r="CS36" s="112"/>
      <c r="CT36" s="112"/>
      <c r="CU36"/>
      <c r="CV36"/>
      <c r="CW36"/>
      <c r="CX36"/>
      <c r="CY36"/>
      <c r="CZ36"/>
      <c r="DA36"/>
      <c r="DB36"/>
      <c r="DC36"/>
      <c r="DD36"/>
      <c r="DE36"/>
      <c r="DF36"/>
      <c r="DG36"/>
      <c r="DH36"/>
      <c r="DI36"/>
      <c r="DJ36"/>
      <c r="DK36"/>
      <c r="DL36"/>
      <c r="DM36"/>
      <c r="DN36"/>
      <c r="DO36"/>
      <c r="DP36"/>
      <c r="EU36" s="68"/>
      <c r="EV36" s="68"/>
      <c r="EW36" s="68"/>
      <c r="EX36" s="68"/>
      <c r="EY36" s="68"/>
      <c r="EZ36" s="112"/>
      <c r="FA36" s="112"/>
      <c r="FB36" s="112"/>
      <c r="FC36"/>
      <c r="FD36"/>
      <c r="FE36"/>
      <c r="FF36"/>
      <c r="FG36"/>
      <c r="FH36"/>
      <c r="FI36"/>
      <c r="FJ36"/>
      <c r="FK36"/>
      <c r="FL36"/>
      <c r="FM36"/>
      <c r="FN36"/>
      <c r="FO36"/>
      <c r="FP36"/>
      <c r="FQ36"/>
      <c r="FR36"/>
      <c r="FS36"/>
      <c r="FT36"/>
      <c r="FU36"/>
      <c r="FV36"/>
      <c r="FW36"/>
      <c r="FX36"/>
      <c r="HC36" s="68"/>
      <c r="HD36" s="68"/>
      <c r="HE36" s="68"/>
      <c r="HF36" s="68"/>
      <c r="HG36" s="68"/>
      <c r="HH36" s="112"/>
      <c r="HI36" s="112"/>
      <c r="HJ36" s="112"/>
      <c r="HK36"/>
      <c r="HL36"/>
      <c r="HM36"/>
      <c r="HN36"/>
      <c r="HO36"/>
      <c r="HP36"/>
      <c r="HQ36"/>
      <c r="HR36"/>
      <c r="HS36"/>
      <c r="HT36"/>
      <c r="HU36"/>
      <c r="HV36"/>
      <c r="HW36"/>
      <c r="HX36"/>
      <c r="HY36"/>
      <c r="HZ36"/>
      <c r="IA36"/>
      <c r="IB36"/>
      <c r="IC36"/>
      <c r="ID36"/>
      <c r="IE36"/>
      <c r="IF36"/>
      <c r="JK36" s="68"/>
      <c r="JL36" s="68"/>
      <c r="JM36" s="68"/>
      <c r="JN36" s="68"/>
      <c r="JO36" s="68"/>
      <c r="JP36" s="112"/>
      <c r="JQ36" s="112"/>
      <c r="JR36" s="112"/>
      <c r="JS36"/>
      <c r="JT36"/>
      <c r="JU36"/>
      <c r="JV36"/>
      <c r="JW36"/>
      <c r="JX36"/>
      <c r="JY36"/>
      <c r="JZ36"/>
      <c r="KA36"/>
      <c r="KB36"/>
      <c r="KC36"/>
      <c r="KD36"/>
      <c r="KE36"/>
      <c r="KF36"/>
      <c r="KG36"/>
      <c r="KH36"/>
      <c r="KI36"/>
      <c r="KJ36"/>
      <c r="KK36"/>
      <c r="KL36"/>
      <c r="KM36"/>
      <c r="KN36"/>
      <c r="LS36" s="68"/>
      <c r="LT36" s="68"/>
      <c r="LU36" s="68"/>
      <c r="LV36" s="68"/>
      <c r="LW36" s="68"/>
      <c r="LX36" s="112"/>
      <c r="LY36" s="112"/>
      <c r="LZ36" s="112"/>
      <c r="MA36"/>
      <c r="MB36"/>
      <c r="MC36"/>
      <c r="MD36"/>
      <c r="ME36"/>
      <c r="MF36"/>
      <c r="MG36"/>
      <c r="MH36"/>
      <c r="MI36"/>
      <c r="MJ36"/>
      <c r="MK36"/>
      <c r="ML36"/>
      <c r="MM36"/>
      <c r="MN36"/>
      <c r="MO36"/>
      <c r="MP36"/>
      <c r="MQ36"/>
      <c r="MR36"/>
      <c r="MS36"/>
      <c r="MT36"/>
      <c r="MU36"/>
      <c r="MV36"/>
      <c r="OA36" s="68"/>
      <c r="OB36" s="68"/>
      <c r="OC36" s="68"/>
      <c r="OD36" s="68"/>
      <c r="OE36" s="68"/>
      <c r="OF36" s="112"/>
      <c r="OG36" s="112"/>
      <c r="OH36" s="112"/>
      <c r="OI36"/>
      <c r="OJ36"/>
      <c r="OK36"/>
      <c r="OL36"/>
      <c r="OM36"/>
      <c r="ON36"/>
      <c r="OO36"/>
      <c r="OP36"/>
      <c r="OQ36"/>
      <c r="OR36"/>
      <c r="OS36"/>
      <c r="OT36"/>
      <c r="OU36"/>
      <c r="OV36"/>
      <c r="OW36"/>
      <c r="OX36"/>
      <c r="OY36"/>
      <c r="OZ36"/>
      <c r="PA36"/>
      <c r="PB36"/>
      <c r="PC36"/>
      <c r="PD36"/>
      <c r="QI36" s="68"/>
      <c r="QJ36" s="68"/>
      <c r="QK36" s="68"/>
      <c r="QL36" s="68"/>
      <c r="QM36" s="68"/>
      <c r="QN36" s="112"/>
      <c r="QO36" s="112"/>
      <c r="QP36" s="112"/>
      <c r="QQ36"/>
      <c r="QR36"/>
      <c r="QS36"/>
      <c r="QT36"/>
      <c r="QU36"/>
      <c r="QV36"/>
      <c r="QW36"/>
      <c r="QX36"/>
      <c r="QY36"/>
      <c r="QZ36"/>
      <c r="RA36"/>
      <c r="RB36"/>
      <c r="RC36"/>
      <c r="RD36"/>
      <c r="RE36"/>
      <c r="RF36"/>
      <c r="RG36"/>
      <c r="RH36"/>
      <c r="RI36"/>
      <c r="RJ36"/>
      <c r="RK36"/>
      <c r="RL36"/>
      <c r="SQ36" s="68"/>
      <c r="SR36" s="68"/>
      <c r="SS36" s="68"/>
      <c r="ST36" s="68"/>
      <c r="SU36" s="68"/>
      <c r="SV36" s="112"/>
      <c r="SW36" s="112"/>
      <c r="SX36" s="112"/>
      <c r="SY36"/>
      <c r="SZ36"/>
      <c r="TA36"/>
      <c r="TB36"/>
      <c r="TC36"/>
      <c r="TD36"/>
      <c r="TE36"/>
      <c r="TF36"/>
      <c r="TG36"/>
      <c r="TH36"/>
      <c r="TI36"/>
      <c r="TJ36"/>
      <c r="TK36"/>
      <c r="TL36"/>
      <c r="TM36"/>
      <c r="TN36"/>
      <c r="TO36"/>
      <c r="TP36"/>
      <c r="TQ36"/>
      <c r="TR36"/>
      <c r="TS36"/>
      <c r="TT36"/>
      <c r="UY36" s="68"/>
      <c r="UZ36" s="68"/>
      <c r="VA36" s="68"/>
      <c r="VB36" s="68"/>
      <c r="VC36" s="68"/>
      <c r="VD36" s="112"/>
      <c r="VE36" s="112"/>
      <c r="VF36" s="112"/>
      <c r="VG36"/>
      <c r="VH36"/>
      <c r="VI36"/>
      <c r="VJ36"/>
      <c r="VK36"/>
      <c r="VL36"/>
      <c r="VM36"/>
      <c r="VN36"/>
      <c r="VO36"/>
      <c r="VP36"/>
      <c r="VQ36"/>
      <c r="VR36"/>
      <c r="VS36"/>
      <c r="VT36"/>
      <c r="VU36"/>
      <c r="VV36"/>
      <c r="VW36"/>
      <c r="VX36"/>
      <c r="VY36"/>
      <c r="VZ36"/>
      <c r="WA36"/>
      <c r="WB36"/>
      <c r="XG36" s="68"/>
      <c r="XH36" s="68"/>
      <c r="XI36" s="68"/>
      <c r="XJ36" s="68"/>
      <c r="XK36" s="68"/>
      <c r="XL36" s="112"/>
      <c r="XM36" s="112"/>
      <c r="XN36" s="112"/>
      <c r="XO36"/>
      <c r="XP36"/>
      <c r="XQ36"/>
      <c r="XR36"/>
      <c r="XS36"/>
      <c r="XT36"/>
      <c r="XU36"/>
      <c r="XV36"/>
      <c r="XW36"/>
      <c r="XX36"/>
      <c r="XY36"/>
      <c r="XZ36"/>
      <c r="YA36"/>
      <c r="YB36"/>
      <c r="YC36"/>
      <c r="YD36"/>
      <c r="YE36"/>
      <c r="YF36"/>
      <c r="YG36"/>
      <c r="YH36"/>
      <c r="YI36"/>
      <c r="YJ36"/>
      <c r="ZO36" s="68"/>
      <c r="ZP36" s="68"/>
      <c r="ZQ36" s="68"/>
      <c r="ZR36" s="68"/>
      <c r="ZS36" s="68"/>
      <c r="ZT36" s="112"/>
      <c r="ZU36" s="112"/>
      <c r="ZV36" s="112"/>
      <c r="ZW36"/>
      <c r="ZX36"/>
      <c r="ZY36"/>
      <c r="ZZ36"/>
      <c r="AAA36"/>
      <c r="AAB36"/>
      <c r="AAC36"/>
      <c r="AAD36"/>
      <c r="AAE36"/>
      <c r="AAF36"/>
      <c r="AAG36"/>
      <c r="AAH36"/>
      <c r="AAI36"/>
      <c r="AAJ36"/>
      <c r="AAK36"/>
      <c r="AAL36"/>
      <c r="AAM36"/>
      <c r="AAN36"/>
      <c r="AAO36"/>
      <c r="AAP36"/>
      <c r="AAQ36"/>
      <c r="AAR36"/>
      <c r="ABW36" s="68"/>
      <c r="ABX36" s="68"/>
      <c r="ABY36" s="68"/>
      <c r="ABZ36" s="68"/>
      <c r="ACA36" s="68"/>
      <c r="ACB36" s="112"/>
      <c r="ACC36" s="112"/>
      <c r="ACD36" s="112"/>
      <c r="ACE36"/>
      <c r="ACF36"/>
      <c r="ACG36"/>
      <c r="ACH36"/>
      <c r="ACI36"/>
      <c r="ACJ36"/>
      <c r="ACK36"/>
      <c r="ACL36"/>
      <c r="ACM36"/>
      <c r="ACN36"/>
      <c r="ACO36"/>
      <c r="ACP36"/>
      <c r="ACQ36"/>
      <c r="ACR36"/>
      <c r="ACS36"/>
      <c r="ACT36"/>
      <c r="ACU36"/>
      <c r="ACV36"/>
      <c r="ACW36"/>
      <c r="ACX36"/>
      <c r="ACY36"/>
      <c r="ACZ36"/>
      <c r="AEE36" s="68"/>
      <c r="AEF36" s="68"/>
      <c r="AEG36" s="68"/>
      <c r="AEH36" s="68"/>
      <c r="AEI36" s="68"/>
      <c r="AEJ36" s="112"/>
      <c r="AEK36" s="112"/>
      <c r="AEL36" s="112"/>
      <c r="AEM36"/>
      <c r="AEN36"/>
      <c r="AEO36"/>
      <c r="AEP36"/>
      <c r="AEQ36"/>
      <c r="AER36"/>
      <c r="AES36"/>
      <c r="AET36"/>
      <c r="AEU36"/>
      <c r="AEV36"/>
      <c r="AEW36"/>
      <c r="AEX36"/>
      <c r="AEY36"/>
      <c r="AEZ36"/>
      <c r="AFA36"/>
      <c r="AFB36"/>
      <c r="AFC36"/>
      <c r="AFD36"/>
      <c r="AFE36"/>
      <c r="AFF36"/>
      <c r="AFG36"/>
      <c r="AFH36"/>
      <c r="AGM36" s="68"/>
      <c r="AGN36" s="68"/>
      <c r="AGO36" s="68"/>
      <c r="AGP36" s="68"/>
      <c r="AGQ36" s="68"/>
      <c r="AGR36" s="112"/>
      <c r="AGS36" s="112"/>
      <c r="AGT36" s="112"/>
      <c r="AGU36"/>
      <c r="AGV36"/>
      <c r="AGW36"/>
      <c r="AGX36"/>
      <c r="AGY36"/>
      <c r="AGZ36"/>
      <c r="AHA36"/>
      <c r="AHB36"/>
      <c r="AHC36"/>
      <c r="AHD36"/>
      <c r="AHE36"/>
      <c r="AHF36"/>
      <c r="AHG36"/>
      <c r="AHH36"/>
      <c r="AHI36"/>
      <c r="AHJ36"/>
      <c r="AHK36"/>
      <c r="AHL36"/>
      <c r="AHM36"/>
      <c r="AHN36"/>
      <c r="AHO36"/>
      <c r="AHP36"/>
      <c r="AIU36" s="68"/>
      <c r="AIV36" s="68"/>
      <c r="AIW36" s="68"/>
      <c r="AIX36" s="68"/>
      <c r="AIY36" s="68"/>
      <c r="AIZ36" s="112"/>
      <c r="AJA36" s="112"/>
      <c r="AJB36" s="112"/>
      <c r="AJC36"/>
      <c r="AJD36"/>
      <c r="AJE36"/>
      <c r="AJF36"/>
      <c r="AJG36"/>
      <c r="AJH36"/>
      <c r="AJI36"/>
      <c r="AJJ36"/>
      <c r="AJK36"/>
      <c r="AJL36"/>
      <c r="AJM36"/>
      <c r="AJN36"/>
      <c r="AJO36"/>
      <c r="AJP36"/>
      <c r="AJQ36"/>
      <c r="AJR36"/>
      <c r="AJS36"/>
      <c r="AJT36"/>
      <c r="AJU36"/>
      <c r="AJV36"/>
      <c r="AJW36"/>
      <c r="AJX36"/>
      <c r="ALC36" s="68"/>
      <c r="ALD36" s="68"/>
      <c r="ALE36" s="68"/>
      <c r="ALF36" s="68"/>
      <c r="ALG36" s="68"/>
      <c r="ALH36" s="112"/>
      <c r="ALI36" s="112"/>
      <c r="ALJ36" s="112"/>
      <c r="ALK36"/>
      <c r="ALL36"/>
      <c r="ALM36"/>
      <c r="ALN36"/>
      <c r="ALO36"/>
      <c r="ALP36"/>
      <c r="ALQ36"/>
      <c r="ALR36"/>
      <c r="ALS36"/>
      <c r="ALT36"/>
      <c r="ALU36"/>
      <c r="ALV36"/>
      <c r="ALW36"/>
      <c r="ALX36"/>
      <c r="ALY36"/>
      <c r="ALZ36"/>
      <c r="AMA36"/>
      <c r="AMB36"/>
      <c r="AMC36"/>
      <c r="AMD36"/>
      <c r="AME36"/>
      <c r="AMF36"/>
      <c r="ANK36" s="68"/>
      <c r="ANL36" s="68"/>
      <c r="ANM36" s="68"/>
      <c r="ANN36" s="68"/>
      <c r="ANO36" s="68"/>
      <c r="ANP36" s="112"/>
      <c r="ANQ36" s="112"/>
      <c r="ANR36" s="112"/>
      <c r="ANS36"/>
      <c r="ANT36"/>
      <c r="ANU36"/>
      <c r="ANV36"/>
      <c r="ANW36"/>
      <c r="ANX36"/>
      <c r="ANY36"/>
      <c r="ANZ36"/>
      <c r="AOA36"/>
      <c r="AOB36"/>
      <c r="AOC36"/>
      <c r="AOD36"/>
      <c r="AOE36"/>
      <c r="AOF36"/>
      <c r="AOG36"/>
      <c r="AOH36"/>
      <c r="AOI36"/>
      <c r="AOJ36"/>
      <c r="AOK36"/>
      <c r="AOL36"/>
      <c r="AOM36"/>
      <c r="AON36"/>
      <c r="APS36" s="68"/>
      <c r="APT36" s="68"/>
      <c r="APU36" s="68"/>
      <c r="APV36" s="68"/>
      <c r="APW36" s="68"/>
      <c r="APX36" s="112"/>
      <c r="APY36" s="112"/>
      <c r="APZ36" s="112"/>
      <c r="AQA36"/>
      <c r="AQB36"/>
      <c r="AQC36"/>
      <c r="AQD36"/>
      <c r="AQE36"/>
      <c r="AQF36"/>
      <c r="AQG36"/>
      <c r="AQH36"/>
      <c r="AQI36"/>
      <c r="AQJ36"/>
      <c r="AQK36"/>
      <c r="AQL36"/>
      <c r="AQM36"/>
      <c r="AQN36"/>
      <c r="AQO36"/>
      <c r="AQP36"/>
      <c r="AQQ36"/>
      <c r="AQR36"/>
      <c r="AQS36"/>
      <c r="AQT36"/>
      <c r="AQU36"/>
      <c r="AQV36"/>
      <c r="ASA36" s="68"/>
      <c r="ASB36" s="68"/>
      <c r="ASC36" s="68"/>
      <c r="ASD36" s="68"/>
      <c r="ASE36" s="68"/>
      <c r="ASF36" s="112"/>
      <c r="ASG36" s="112"/>
      <c r="ASH36" s="112"/>
      <c r="ASI36"/>
      <c r="ASJ36"/>
      <c r="ASK36"/>
      <c r="ASL36"/>
      <c r="ASM36"/>
      <c r="ASN36"/>
      <c r="ASO36"/>
      <c r="ASP36"/>
      <c r="ASQ36"/>
      <c r="ASR36"/>
      <c r="ASS36"/>
      <c r="AST36"/>
      <c r="ASU36"/>
      <c r="ASV36"/>
      <c r="ASW36"/>
      <c r="ASX36"/>
      <c r="ASY36"/>
      <c r="ASZ36"/>
      <c r="ATA36"/>
      <c r="ATB36"/>
      <c r="ATC36"/>
      <c r="ATD36"/>
      <c r="AUI36" s="68"/>
      <c r="AUJ36" s="68"/>
      <c r="AUK36" s="68"/>
      <c r="AUL36" s="68"/>
      <c r="AUM36" s="68"/>
      <c r="AUN36" s="112"/>
      <c r="AUO36" s="112"/>
      <c r="AUP36" s="112"/>
      <c r="AUQ36"/>
      <c r="AUR36"/>
      <c r="AUS36"/>
      <c r="AUT36"/>
      <c r="AUU36"/>
      <c r="AUV36"/>
      <c r="AUW36"/>
      <c r="AUX36"/>
      <c r="AUY36"/>
      <c r="AUZ36"/>
      <c r="AVA36"/>
      <c r="AVB36"/>
      <c r="AVC36"/>
      <c r="AVD36"/>
      <c r="AVE36"/>
      <c r="AVF36"/>
      <c r="AVG36"/>
      <c r="AVH36"/>
      <c r="AVI36"/>
      <c r="AVJ36"/>
      <c r="AVK36"/>
      <c r="AVL36"/>
      <c r="AWQ36" s="68"/>
      <c r="AWR36" s="68"/>
      <c r="AWS36" s="68"/>
      <c r="AWT36" s="68"/>
      <c r="AWU36" s="68"/>
      <c r="AWV36" s="112"/>
      <c r="AWW36" s="112"/>
      <c r="AWX36" s="112"/>
      <c r="AWY36"/>
      <c r="AWZ36"/>
      <c r="AXA36"/>
      <c r="AXB36"/>
      <c r="AXC36"/>
      <c r="AXD36"/>
      <c r="AXE36"/>
      <c r="AXF36"/>
      <c r="AXG36"/>
      <c r="AXH36"/>
      <c r="AXI36"/>
      <c r="AXJ36"/>
      <c r="AXK36"/>
      <c r="AXL36"/>
      <c r="AXM36"/>
      <c r="AXN36"/>
      <c r="AXO36"/>
      <c r="AXP36"/>
      <c r="AXQ36"/>
      <c r="AXR36"/>
      <c r="AXS36"/>
      <c r="AXT36"/>
      <c r="AYY36" s="68"/>
      <c r="AYZ36" s="68"/>
      <c r="AZA36" s="68"/>
      <c r="AZB36" s="68"/>
      <c r="AZC36" s="68"/>
      <c r="AZD36" s="112"/>
      <c r="AZE36" s="112"/>
      <c r="AZF36" s="112"/>
      <c r="AZG36"/>
      <c r="AZH36"/>
      <c r="AZI36"/>
      <c r="AZJ36"/>
      <c r="AZK36"/>
      <c r="AZL36"/>
      <c r="AZM36"/>
      <c r="AZN36"/>
      <c r="AZO36"/>
      <c r="AZP36"/>
      <c r="AZQ36"/>
      <c r="AZR36"/>
      <c r="AZS36"/>
      <c r="AZT36"/>
      <c r="AZU36"/>
      <c r="AZV36"/>
      <c r="AZW36"/>
      <c r="AZX36"/>
      <c r="AZY36"/>
      <c r="AZZ36"/>
      <c r="BAA36"/>
      <c r="BAB36"/>
      <c r="BBG36" s="68"/>
      <c r="BBH36" s="68"/>
      <c r="BBI36" s="68"/>
      <c r="BBJ36" s="68"/>
      <c r="BBK36" s="68"/>
      <c r="BBL36" s="112"/>
      <c r="BBM36" s="112"/>
      <c r="BBN36" s="112"/>
      <c r="BBO36"/>
      <c r="BBP36"/>
      <c r="BBQ36"/>
      <c r="BBR36"/>
      <c r="BBS36"/>
      <c r="BBT36"/>
      <c r="BBU36"/>
      <c r="BBV36"/>
      <c r="BBW36"/>
      <c r="BBX36"/>
      <c r="BBY36"/>
      <c r="BBZ36"/>
      <c r="BCA36"/>
      <c r="BCB36"/>
      <c r="BCC36"/>
      <c r="BCD36"/>
      <c r="BCE36"/>
      <c r="BCF36"/>
      <c r="BCG36"/>
      <c r="BCH36"/>
      <c r="BCI36"/>
      <c r="BCJ36"/>
      <c r="BDO36" s="68"/>
      <c r="BDP36" s="68"/>
      <c r="BDQ36" s="68"/>
      <c r="BDR36" s="68"/>
      <c r="BDS36" s="68"/>
      <c r="BDT36" s="112"/>
      <c r="BDU36" s="112"/>
      <c r="BDV36" s="112"/>
      <c r="BDW36"/>
      <c r="BDX36"/>
      <c r="BDY36"/>
      <c r="BDZ36"/>
      <c r="BEA36"/>
      <c r="BEB36"/>
      <c r="BEC36"/>
      <c r="BED36"/>
      <c r="BEE36"/>
      <c r="BEF36"/>
      <c r="BEG36"/>
      <c r="BEH36"/>
      <c r="BEI36"/>
      <c r="BEJ36"/>
      <c r="BEK36"/>
      <c r="BEL36"/>
      <c r="BEM36"/>
      <c r="BEN36"/>
      <c r="BEO36"/>
      <c r="BEP36"/>
      <c r="BEQ36"/>
      <c r="BER36"/>
      <c r="BFW36" s="68"/>
      <c r="BFX36" s="68"/>
      <c r="BFY36" s="68"/>
      <c r="BFZ36" s="68"/>
      <c r="BGA36" s="68"/>
      <c r="BGB36" s="112"/>
      <c r="BGC36" s="112"/>
      <c r="BGD36" s="112"/>
      <c r="BGE36"/>
      <c r="BGF36"/>
      <c r="BGG36"/>
      <c r="BGH36"/>
      <c r="BGI36"/>
      <c r="BGJ36"/>
      <c r="BGK36"/>
      <c r="BGL36"/>
      <c r="BGM36"/>
      <c r="BGN36"/>
      <c r="BGO36"/>
      <c r="BGP36"/>
      <c r="BGQ36"/>
      <c r="BGR36"/>
      <c r="BGS36"/>
      <c r="BGT36"/>
      <c r="BGU36"/>
      <c r="BGV36"/>
      <c r="BGW36"/>
      <c r="BGX36"/>
      <c r="BGY36"/>
      <c r="BGZ36"/>
      <c r="BIE36" s="68"/>
      <c r="BIF36" s="68"/>
      <c r="BIG36" s="68"/>
      <c r="BIH36" s="68"/>
      <c r="BII36" s="68"/>
      <c r="BIJ36" s="112"/>
      <c r="BIK36" s="112"/>
      <c r="BIL36" s="112"/>
      <c r="BIM36"/>
      <c r="BIN36"/>
      <c r="BIO36"/>
      <c r="BIP36"/>
      <c r="BIQ36"/>
      <c r="BIR36"/>
      <c r="BIS36"/>
      <c r="BIT36"/>
      <c r="BIU36"/>
      <c r="BIV36"/>
      <c r="BIW36"/>
      <c r="BIX36"/>
      <c r="BIY36"/>
      <c r="BIZ36"/>
      <c r="BJA36"/>
      <c r="BJB36"/>
      <c r="BJC36"/>
      <c r="BJD36"/>
      <c r="BJE36"/>
      <c r="BJF36"/>
      <c r="BJG36"/>
      <c r="BJH36"/>
      <c r="BKM36" s="68"/>
      <c r="BKN36" s="68"/>
      <c r="BKO36" s="68"/>
      <c r="BKP36" s="68"/>
      <c r="BKQ36" s="68"/>
      <c r="BKR36" s="112"/>
      <c r="BKS36" s="112"/>
      <c r="BKT36" s="112"/>
      <c r="BKU36"/>
      <c r="BKV36"/>
      <c r="BKW36"/>
      <c r="BKX36"/>
      <c r="BKY36"/>
      <c r="BKZ36"/>
      <c r="BLA36"/>
      <c r="BLB36"/>
      <c r="BLC36"/>
      <c r="BLD36"/>
      <c r="BLE36"/>
      <c r="BLF36"/>
      <c r="BLG36"/>
      <c r="BLH36"/>
      <c r="BLI36"/>
      <c r="BLJ36"/>
      <c r="BLK36"/>
      <c r="BLL36"/>
      <c r="BLM36"/>
      <c r="BLN36"/>
      <c r="BLO36"/>
      <c r="BLP36"/>
      <c r="BMU36" s="68"/>
      <c r="BMV36" s="68"/>
      <c r="BMW36" s="68"/>
      <c r="BMX36" s="68"/>
      <c r="BMY36" s="68"/>
      <c r="BMZ36" s="112"/>
      <c r="BNA36" s="112"/>
      <c r="BNB36" s="112"/>
      <c r="BNC36"/>
      <c r="BND36"/>
      <c r="BNE36"/>
      <c r="BNF36"/>
      <c r="BNG36"/>
      <c r="BNH36"/>
      <c r="BNI36"/>
      <c r="BNJ36"/>
      <c r="BNK36"/>
      <c r="BNL36"/>
      <c r="BNM36"/>
      <c r="BNN36"/>
      <c r="BNO36"/>
      <c r="BNP36"/>
      <c r="BNQ36"/>
      <c r="BNR36"/>
      <c r="BNS36"/>
      <c r="BNT36"/>
      <c r="BNU36"/>
      <c r="BNV36"/>
      <c r="BNW36"/>
      <c r="BNX36"/>
      <c r="BPC36" s="68"/>
      <c r="BPD36" s="68"/>
      <c r="BPE36" s="68"/>
      <c r="BPF36" s="68"/>
      <c r="BPG36" s="68"/>
      <c r="BPH36" s="112"/>
      <c r="BPI36" s="112"/>
      <c r="BPJ36" s="112"/>
      <c r="BPK36"/>
      <c r="BPL36"/>
      <c r="BPM36"/>
      <c r="BPN36"/>
      <c r="BPO36"/>
      <c r="BPP36"/>
      <c r="BPQ36"/>
      <c r="BPR36"/>
      <c r="BPS36"/>
      <c r="BPT36"/>
      <c r="BPU36"/>
      <c r="BPV36"/>
      <c r="BPW36"/>
      <c r="BPX36"/>
      <c r="BPY36"/>
      <c r="BPZ36"/>
      <c r="BQA36"/>
      <c r="BQB36"/>
      <c r="BQC36"/>
      <c r="BQD36"/>
      <c r="BQE36"/>
      <c r="BQF36"/>
      <c r="BRK36" s="68"/>
      <c r="BRL36" s="68"/>
      <c r="BRM36" s="68"/>
      <c r="BRN36" s="68"/>
      <c r="BRO36" s="68"/>
      <c r="BRP36" s="112"/>
      <c r="BRQ36" s="112"/>
      <c r="BRR36" s="112"/>
      <c r="BRS36"/>
      <c r="BRT36"/>
      <c r="BRU36"/>
      <c r="BRV36"/>
      <c r="BRW36"/>
      <c r="BRX36"/>
      <c r="BRY36"/>
      <c r="BRZ36"/>
      <c r="BSA36"/>
      <c r="BSB36"/>
      <c r="BSC36"/>
      <c r="BSD36"/>
      <c r="BSE36"/>
      <c r="BSF36"/>
      <c r="BSG36"/>
      <c r="BSH36"/>
      <c r="BSI36"/>
      <c r="BSJ36"/>
      <c r="BSK36"/>
      <c r="BSL36"/>
      <c r="BSM36"/>
      <c r="BSN36"/>
      <c r="BTS36" s="68"/>
      <c r="BTT36" s="68"/>
      <c r="BTU36" s="68"/>
      <c r="BTV36" s="68"/>
      <c r="BTW36" s="68"/>
      <c r="BTX36" s="112"/>
      <c r="BTY36" s="112"/>
      <c r="BTZ36" s="112"/>
      <c r="BUA36"/>
      <c r="BUB36"/>
      <c r="BUC36"/>
      <c r="BUD36"/>
      <c r="BUE36"/>
      <c r="BUF36"/>
      <c r="BUG36"/>
      <c r="BUH36"/>
      <c r="BUI36"/>
      <c r="BUJ36"/>
      <c r="BUK36"/>
      <c r="BUL36"/>
      <c r="BUM36"/>
      <c r="BUN36"/>
      <c r="BUO36"/>
      <c r="BUP36"/>
      <c r="BUQ36"/>
      <c r="BUR36"/>
      <c r="BUS36"/>
      <c r="BUT36"/>
      <c r="BUU36"/>
      <c r="BUV36"/>
      <c r="BWA36" s="68"/>
      <c r="BWB36" s="68"/>
      <c r="BWC36" s="68"/>
      <c r="BWD36" s="68"/>
      <c r="BWE36" s="68"/>
      <c r="BWF36" s="112"/>
      <c r="BWG36" s="112"/>
      <c r="BWH36" s="112"/>
      <c r="BWI36"/>
      <c r="BWJ36"/>
      <c r="BWK36"/>
      <c r="BWL36"/>
      <c r="BWM36"/>
      <c r="BWN36"/>
      <c r="BWO36"/>
      <c r="BWP36"/>
      <c r="BWQ36"/>
      <c r="BWR36"/>
      <c r="BWS36"/>
      <c r="BWT36"/>
      <c r="BWU36"/>
      <c r="BWV36"/>
      <c r="BWW36"/>
      <c r="BWX36"/>
      <c r="BWY36"/>
      <c r="BWZ36"/>
      <c r="BXA36"/>
      <c r="BXB36"/>
      <c r="BXC36"/>
      <c r="BXD36"/>
      <c r="BYI36" s="68"/>
      <c r="BYJ36" s="68"/>
      <c r="BYK36" s="68"/>
      <c r="BYL36" s="68"/>
      <c r="BYM36" s="68"/>
      <c r="BYN36" s="112"/>
      <c r="BYO36" s="112"/>
      <c r="BYP36" s="112"/>
      <c r="BYQ36"/>
      <c r="BYR36"/>
      <c r="BYS36"/>
      <c r="BYT36"/>
      <c r="BYU36"/>
      <c r="BYV36"/>
      <c r="BYW36"/>
      <c r="BYX36"/>
      <c r="BYY36"/>
      <c r="BYZ36"/>
      <c r="BZA36"/>
      <c r="BZB36"/>
      <c r="BZC36"/>
      <c r="BZD36"/>
      <c r="BZE36"/>
      <c r="BZF36"/>
      <c r="BZG36"/>
      <c r="BZH36"/>
      <c r="BZI36"/>
      <c r="BZJ36"/>
      <c r="BZK36"/>
      <c r="BZL36"/>
      <c r="CAQ36" s="68"/>
      <c r="CAR36" s="68"/>
      <c r="CAS36" s="68"/>
      <c r="CAT36" s="68"/>
      <c r="CAU36" s="68"/>
      <c r="CAV36" s="112"/>
      <c r="CAW36" s="112"/>
      <c r="CAX36" s="112"/>
      <c r="CAY36"/>
      <c r="CAZ36"/>
      <c r="CBA36"/>
      <c r="CBB36"/>
      <c r="CBC36"/>
      <c r="CBD36"/>
      <c r="CBE36"/>
      <c r="CBF36"/>
      <c r="CBG36"/>
      <c r="CBH36"/>
      <c r="CBI36"/>
      <c r="CBJ36"/>
      <c r="CBK36"/>
      <c r="CBL36"/>
      <c r="CBM36"/>
      <c r="CBN36"/>
      <c r="CBO36"/>
      <c r="CBP36"/>
      <c r="CBQ36"/>
      <c r="CBR36"/>
      <c r="CBS36"/>
      <c r="CBT36"/>
      <c r="CCY36" s="68"/>
      <c r="CCZ36" s="68"/>
      <c r="CDA36" s="68"/>
      <c r="CDB36" s="68"/>
      <c r="CDC36" s="68"/>
      <c r="CDD36" s="112"/>
      <c r="CDE36" s="112"/>
      <c r="CDF36" s="112"/>
      <c r="CDG36"/>
      <c r="CDH36"/>
      <c r="CDI36"/>
      <c r="CDJ36"/>
      <c r="CDK36"/>
      <c r="CDL36"/>
      <c r="CDM36"/>
      <c r="CDN36"/>
      <c r="CDO36"/>
      <c r="CDP36"/>
      <c r="CDQ36"/>
      <c r="CDR36"/>
      <c r="CDS36"/>
      <c r="CDT36"/>
      <c r="CDU36"/>
      <c r="CDV36"/>
      <c r="CDW36"/>
      <c r="CDX36"/>
      <c r="CDY36"/>
      <c r="CDZ36"/>
      <c r="CEA36"/>
      <c r="CEB36"/>
      <c r="CFG36" s="68"/>
      <c r="CFH36" s="68"/>
      <c r="CFI36" s="68"/>
      <c r="CFJ36" s="68"/>
      <c r="CFK36" s="68"/>
      <c r="CFL36" s="112"/>
      <c r="CFM36" s="112"/>
      <c r="CFN36" s="112"/>
      <c r="CFO36"/>
      <c r="CFP36"/>
      <c r="CFQ36"/>
      <c r="CFR36"/>
      <c r="CFS36"/>
      <c r="CFT36"/>
      <c r="CFU36"/>
      <c r="CFV36"/>
      <c r="CFW36"/>
      <c r="CFX36"/>
      <c r="CFY36"/>
      <c r="CFZ36"/>
      <c r="CGA36"/>
      <c r="CGB36"/>
      <c r="CGC36"/>
      <c r="CGD36"/>
      <c r="CGE36"/>
      <c r="CGF36"/>
      <c r="CGG36"/>
      <c r="CGH36"/>
      <c r="CGI36"/>
      <c r="CGJ36"/>
      <c r="CHO36" s="68"/>
      <c r="CHP36" s="68"/>
      <c r="CHQ36" s="68"/>
      <c r="CHR36" s="68"/>
      <c r="CHS36" s="68"/>
      <c r="CHT36" s="112"/>
      <c r="CHU36" s="112"/>
      <c r="CHV36" s="112"/>
      <c r="CHW36"/>
      <c r="CHX36"/>
      <c r="CHY36"/>
      <c r="CHZ36"/>
      <c r="CIA36"/>
      <c r="CIB36"/>
      <c r="CIC36"/>
      <c r="CID36"/>
      <c r="CIE36"/>
      <c r="CIF36"/>
      <c r="CIG36"/>
      <c r="CIH36"/>
      <c r="CII36"/>
      <c r="CIJ36"/>
      <c r="CIK36"/>
      <c r="CIL36"/>
      <c r="CIM36"/>
      <c r="CIN36"/>
      <c r="CIO36"/>
      <c r="CIP36"/>
      <c r="CIQ36"/>
      <c r="CIR36"/>
      <c r="CJW36" s="68"/>
      <c r="CJX36" s="68"/>
      <c r="CJY36" s="68"/>
      <c r="CJZ36" s="68"/>
      <c r="CKA36" s="68"/>
      <c r="CKB36" s="112"/>
      <c r="CKC36" s="112"/>
      <c r="CKD36" s="112"/>
      <c r="CKE36"/>
      <c r="CKF36"/>
      <c r="CKG36"/>
      <c r="CKH36"/>
      <c r="CKI36"/>
      <c r="CKJ36"/>
      <c r="CKK36"/>
      <c r="CKL36"/>
      <c r="CKM36"/>
      <c r="CKN36"/>
      <c r="CKO36"/>
      <c r="CKP36"/>
      <c r="CKQ36"/>
      <c r="CKR36"/>
      <c r="CKS36"/>
      <c r="CKT36"/>
      <c r="CKU36"/>
      <c r="CKV36"/>
      <c r="CKW36"/>
      <c r="CKX36"/>
      <c r="CKY36"/>
      <c r="CKZ36"/>
      <c r="CME36" s="68"/>
      <c r="CMF36" s="68"/>
      <c r="CMG36" s="68"/>
      <c r="CMH36" s="68"/>
      <c r="CMI36" s="68"/>
      <c r="CMJ36" s="112"/>
      <c r="CMK36" s="112"/>
      <c r="CML36" s="112"/>
      <c r="CMM36"/>
      <c r="CMN36"/>
      <c r="CMO36"/>
      <c r="CMP36"/>
      <c r="CMQ36"/>
      <c r="CMR36"/>
      <c r="CMS36"/>
      <c r="CMT36"/>
      <c r="CMU36"/>
      <c r="CMV36"/>
      <c r="CMW36"/>
      <c r="CMX36"/>
      <c r="CMY36"/>
      <c r="CMZ36"/>
      <c r="CNA36"/>
      <c r="CNB36"/>
      <c r="CNC36"/>
      <c r="CND36"/>
      <c r="CNE36"/>
      <c r="CNF36"/>
      <c r="CNG36"/>
      <c r="CNH36"/>
      <c r="COM36" s="68"/>
      <c r="CON36" s="68"/>
      <c r="COO36" s="68"/>
      <c r="COP36" s="68"/>
      <c r="COQ36" s="68"/>
      <c r="COR36" s="112"/>
      <c r="COS36" s="112"/>
      <c r="COT36" s="112"/>
      <c r="COU36"/>
      <c r="COV36"/>
      <c r="COW36"/>
      <c r="COX36"/>
      <c r="COY36"/>
      <c r="COZ36"/>
      <c r="CPA36"/>
      <c r="CPB36"/>
      <c r="CPC36"/>
      <c r="CPD36"/>
      <c r="CPE36"/>
      <c r="CPF36"/>
      <c r="CPG36"/>
      <c r="CPH36"/>
      <c r="CPI36"/>
      <c r="CPJ36"/>
      <c r="CPK36"/>
      <c r="CPL36"/>
      <c r="CPM36"/>
      <c r="CPN36"/>
      <c r="CPO36"/>
      <c r="CPP36"/>
      <c r="CQU36" s="68"/>
      <c r="CQV36" s="68"/>
      <c r="CQW36" s="68"/>
      <c r="CQX36" s="68"/>
      <c r="CQY36" s="68"/>
      <c r="CQZ36" s="112"/>
      <c r="CRA36" s="112"/>
      <c r="CRB36" s="112"/>
      <c r="CRC36"/>
      <c r="CRD36"/>
      <c r="CRE36"/>
      <c r="CRF36"/>
      <c r="CRG36"/>
      <c r="CRH36"/>
      <c r="CRI36"/>
      <c r="CRJ36"/>
      <c r="CRK36"/>
      <c r="CRL36"/>
      <c r="CRM36"/>
      <c r="CRN36"/>
      <c r="CRO36"/>
      <c r="CRP36"/>
      <c r="CRQ36"/>
      <c r="CRR36"/>
      <c r="CRS36"/>
      <c r="CRT36"/>
      <c r="CRU36"/>
      <c r="CRV36"/>
      <c r="CRW36"/>
      <c r="CRX36"/>
      <c r="CTC36" s="68"/>
      <c r="CTD36" s="68"/>
      <c r="CTE36" s="68"/>
      <c r="CTF36" s="68"/>
      <c r="CTG36" s="68"/>
      <c r="CTH36" s="112"/>
      <c r="CTI36" s="112"/>
      <c r="CTJ36" s="112"/>
      <c r="CTK36"/>
      <c r="CTL36"/>
      <c r="CTM36"/>
      <c r="CTN36"/>
      <c r="CTO36"/>
      <c r="CTP36"/>
      <c r="CTQ36"/>
      <c r="CTR36"/>
      <c r="CTS36"/>
      <c r="CTT36"/>
      <c r="CTU36"/>
      <c r="CTV36"/>
      <c r="CTW36"/>
      <c r="CTX36"/>
      <c r="CTY36"/>
      <c r="CTZ36"/>
      <c r="CUA36"/>
      <c r="CUB36"/>
      <c r="CUC36"/>
      <c r="CUD36"/>
      <c r="CUE36"/>
      <c r="CUF36"/>
      <c r="CVK36" s="68"/>
      <c r="CVL36" s="68"/>
      <c r="CVM36" s="68"/>
      <c r="CVN36" s="68"/>
      <c r="CVO36" s="68"/>
      <c r="CVP36" s="112"/>
      <c r="CVQ36" s="112"/>
      <c r="CVR36" s="112"/>
      <c r="CVS36"/>
      <c r="CVT36"/>
      <c r="CVU36"/>
      <c r="CVV36"/>
      <c r="CVW36"/>
      <c r="CVX36"/>
      <c r="CVY36"/>
      <c r="CVZ36"/>
      <c r="CWA36"/>
      <c r="CWB36"/>
      <c r="CWC36"/>
      <c r="CWD36"/>
      <c r="CWE36"/>
      <c r="CWF36"/>
      <c r="CWG36"/>
      <c r="CWH36"/>
      <c r="CWI36"/>
      <c r="CWJ36"/>
      <c r="CWK36"/>
      <c r="CWL36"/>
      <c r="CWM36"/>
      <c r="CWN36"/>
      <c r="CXS36" s="68"/>
      <c r="CXT36" s="68"/>
      <c r="CXU36" s="68"/>
      <c r="CXV36" s="68"/>
      <c r="CXW36" s="68"/>
      <c r="CXX36" s="112"/>
      <c r="CXY36" s="112"/>
      <c r="CXZ36" s="112"/>
      <c r="CYA36"/>
      <c r="CYB36"/>
      <c r="CYC36"/>
      <c r="CYD36"/>
      <c r="CYE36"/>
      <c r="CYF36"/>
      <c r="CYG36"/>
      <c r="CYH36"/>
      <c r="CYI36"/>
      <c r="CYJ36"/>
      <c r="CYK36"/>
      <c r="CYL36"/>
      <c r="CYM36"/>
      <c r="CYN36"/>
      <c r="CYO36"/>
      <c r="CYP36"/>
      <c r="CYQ36"/>
      <c r="CYR36"/>
      <c r="CYS36"/>
      <c r="CYT36"/>
      <c r="CYU36"/>
      <c r="CYV36"/>
      <c r="DAA36" s="68"/>
      <c r="DAB36" s="68"/>
      <c r="DAC36" s="68"/>
      <c r="DAD36" s="68"/>
      <c r="DAE36" s="68"/>
      <c r="DAF36" s="112"/>
      <c r="DAG36" s="112"/>
      <c r="DAH36" s="112"/>
      <c r="DAI36"/>
      <c r="DAJ36"/>
      <c r="DAK36"/>
      <c r="DAL36"/>
      <c r="DAM36"/>
      <c r="DAN36"/>
      <c r="DAO36"/>
      <c r="DAP36"/>
      <c r="DAQ36"/>
      <c r="DAR36"/>
      <c r="DAS36"/>
      <c r="DAT36"/>
      <c r="DAU36"/>
      <c r="DAV36"/>
      <c r="DAW36"/>
      <c r="DAX36"/>
      <c r="DAY36"/>
      <c r="DAZ36"/>
      <c r="DBA36"/>
      <c r="DBB36"/>
      <c r="DBC36"/>
      <c r="DBD36"/>
      <c r="DCI36" s="68"/>
      <c r="DCJ36" s="68"/>
      <c r="DCK36" s="68"/>
      <c r="DCL36" s="68"/>
      <c r="DCM36" s="68"/>
      <c r="DCN36" s="112"/>
      <c r="DCO36" s="112"/>
      <c r="DCP36" s="112"/>
      <c r="DCQ36"/>
      <c r="DCR36"/>
      <c r="DCS36"/>
      <c r="DCT36"/>
      <c r="DCU36"/>
      <c r="DCV36"/>
      <c r="DCW36"/>
      <c r="DCX36"/>
      <c r="DCY36"/>
      <c r="DCZ36"/>
      <c r="DDA36"/>
      <c r="DDB36"/>
      <c r="DDC36"/>
      <c r="DDD36"/>
      <c r="DDE36"/>
      <c r="DDF36"/>
      <c r="DDG36"/>
      <c r="DDH36"/>
      <c r="DDI36"/>
      <c r="DDJ36"/>
      <c r="DDK36"/>
      <c r="DDL36"/>
      <c r="DEQ36" s="68"/>
      <c r="DER36" s="68"/>
      <c r="DES36" s="68"/>
      <c r="DET36" s="68"/>
      <c r="DEU36" s="68"/>
      <c r="DEV36" s="112"/>
      <c r="DEW36" s="112"/>
      <c r="DEX36" s="112"/>
      <c r="DEY36"/>
      <c r="DEZ36"/>
      <c r="DFA36"/>
      <c r="DFB36"/>
      <c r="DFC36"/>
      <c r="DFD36"/>
      <c r="DFE36"/>
      <c r="DFF36"/>
      <c r="DFG36"/>
      <c r="DFH36"/>
      <c r="DFI36"/>
      <c r="DFJ36"/>
      <c r="DFK36"/>
      <c r="DFL36"/>
      <c r="DFM36"/>
      <c r="DFN36"/>
      <c r="DFO36"/>
      <c r="DFP36"/>
      <c r="DFQ36"/>
      <c r="DFR36"/>
      <c r="DFS36"/>
      <c r="DFT36"/>
      <c r="DGY36" s="68"/>
      <c r="DGZ36" s="68"/>
      <c r="DHA36" s="68"/>
      <c r="DHB36" s="68"/>
      <c r="DHC36" s="68"/>
      <c r="DHD36" s="112"/>
      <c r="DHE36" s="112"/>
      <c r="DHF36" s="112"/>
      <c r="DHG36"/>
      <c r="DHH36"/>
      <c r="DHI36"/>
      <c r="DHJ36"/>
      <c r="DHK36"/>
      <c r="DHL36"/>
      <c r="DHM36"/>
      <c r="DHN36"/>
      <c r="DHO36"/>
      <c r="DHP36"/>
      <c r="DHQ36"/>
      <c r="DHR36"/>
      <c r="DHS36"/>
      <c r="DHT36"/>
      <c r="DHU36"/>
      <c r="DHV36"/>
      <c r="DHW36"/>
      <c r="DHX36"/>
      <c r="DHY36"/>
      <c r="DHZ36"/>
      <c r="DIA36"/>
      <c r="DIB36"/>
      <c r="DJG36" s="68"/>
      <c r="DJH36" s="68"/>
      <c r="DJI36" s="68"/>
      <c r="DJJ36" s="68"/>
      <c r="DJK36" s="68"/>
      <c r="DJL36" s="112"/>
      <c r="DJM36" s="112"/>
      <c r="DJN36" s="112"/>
      <c r="DJO36"/>
      <c r="DJP36"/>
      <c r="DJQ36"/>
      <c r="DJR36"/>
      <c r="DJS36"/>
      <c r="DJT36"/>
      <c r="DJU36"/>
      <c r="DJV36"/>
      <c r="DJW36"/>
      <c r="DJX36"/>
      <c r="DJY36"/>
      <c r="DJZ36"/>
      <c r="DKA36"/>
      <c r="DKB36"/>
      <c r="DKC36"/>
      <c r="DKD36"/>
      <c r="DKE36"/>
      <c r="DKF36"/>
      <c r="DKG36"/>
      <c r="DKH36"/>
      <c r="DKI36"/>
      <c r="DKJ36"/>
      <c r="DLO36" s="68"/>
      <c r="DLP36" s="68"/>
      <c r="DLQ36" s="68"/>
      <c r="DLR36" s="68"/>
      <c r="DLS36" s="68"/>
      <c r="DLT36" s="112"/>
      <c r="DLU36" s="112"/>
      <c r="DLV36" s="112"/>
      <c r="DLW36"/>
      <c r="DLX36"/>
      <c r="DLY36"/>
      <c r="DLZ36"/>
      <c r="DMA36"/>
      <c r="DMB36"/>
      <c r="DMC36"/>
      <c r="DMD36"/>
      <c r="DME36"/>
      <c r="DMF36"/>
      <c r="DMG36"/>
      <c r="DMH36"/>
      <c r="DMI36"/>
      <c r="DMJ36"/>
      <c r="DMK36"/>
      <c r="DML36"/>
      <c r="DMM36"/>
      <c r="DMN36"/>
      <c r="DMO36"/>
      <c r="DMP36"/>
      <c r="DMQ36"/>
      <c r="DMR36"/>
      <c r="DNW36" s="68"/>
      <c r="DNX36" s="68"/>
      <c r="DNY36" s="68"/>
      <c r="DNZ36" s="68"/>
      <c r="DOA36" s="68"/>
      <c r="DOB36" s="112"/>
      <c r="DOC36" s="112"/>
      <c r="DOD36" s="112"/>
      <c r="DOE36"/>
      <c r="DOF36"/>
      <c r="DOG36"/>
      <c r="DOH36"/>
      <c r="DOI36"/>
      <c r="DOJ36"/>
      <c r="DOK36"/>
      <c r="DOL36"/>
      <c r="DOM36"/>
      <c r="DON36"/>
      <c r="DOO36"/>
      <c r="DOP36"/>
      <c r="DOQ36"/>
      <c r="DOR36"/>
      <c r="DOS36"/>
      <c r="DOT36"/>
      <c r="DOU36"/>
      <c r="DOV36"/>
      <c r="DOW36"/>
      <c r="DOX36"/>
      <c r="DOY36"/>
      <c r="DOZ36"/>
      <c r="DQE36" s="68"/>
      <c r="DQF36" s="68"/>
      <c r="DQG36" s="68"/>
      <c r="DQH36" s="68"/>
      <c r="DQI36" s="68"/>
      <c r="DQJ36" s="112"/>
      <c r="DQK36" s="112"/>
      <c r="DQL36" s="112"/>
      <c r="DQM36"/>
      <c r="DQN36"/>
      <c r="DQO36"/>
      <c r="DQP36"/>
      <c r="DQQ36"/>
      <c r="DQR36"/>
      <c r="DQS36"/>
      <c r="DQT36"/>
      <c r="DQU36"/>
      <c r="DQV36"/>
      <c r="DQW36"/>
      <c r="DQX36"/>
      <c r="DQY36"/>
      <c r="DQZ36"/>
      <c r="DRA36"/>
      <c r="DRB36"/>
      <c r="DRC36"/>
      <c r="DRD36"/>
      <c r="DRE36"/>
      <c r="DRF36"/>
      <c r="DRG36"/>
      <c r="DRH36"/>
      <c r="DSM36" s="68"/>
      <c r="DSN36" s="68"/>
      <c r="DSO36" s="68"/>
      <c r="DSP36" s="68"/>
      <c r="DSQ36" s="68"/>
      <c r="DSR36" s="112"/>
      <c r="DSS36" s="112"/>
      <c r="DST36" s="112"/>
      <c r="DSU36"/>
      <c r="DSV36"/>
      <c r="DSW36"/>
      <c r="DSX36"/>
      <c r="DSY36"/>
      <c r="DSZ36"/>
      <c r="DTA36"/>
      <c r="DTB36"/>
      <c r="DTC36"/>
      <c r="DTD36"/>
      <c r="DTE36"/>
      <c r="DTF36"/>
      <c r="DTG36"/>
      <c r="DTH36"/>
      <c r="DTI36"/>
      <c r="DTJ36"/>
      <c r="DTK36"/>
      <c r="DTL36"/>
      <c r="DTM36"/>
      <c r="DTN36"/>
      <c r="DTO36"/>
      <c r="DTP36"/>
      <c r="DUU36" s="68"/>
      <c r="DUV36" s="68"/>
      <c r="DUW36" s="68"/>
      <c r="DUX36" s="68"/>
      <c r="DUY36" s="68"/>
      <c r="DUZ36" s="112"/>
      <c r="DVA36" s="112"/>
      <c r="DVB36" s="112"/>
      <c r="DVC36"/>
      <c r="DVD36"/>
      <c r="DVE36"/>
      <c r="DVF36"/>
      <c r="DVG36"/>
      <c r="DVH36"/>
      <c r="DVI36"/>
      <c r="DVJ36"/>
      <c r="DVK36"/>
      <c r="DVL36"/>
      <c r="DVM36"/>
      <c r="DVN36"/>
      <c r="DVO36"/>
      <c r="DVP36"/>
      <c r="DVQ36"/>
      <c r="DVR36"/>
      <c r="DVS36"/>
      <c r="DVT36"/>
      <c r="DVU36"/>
      <c r="DVV36"/>
      <c r="DVW36"/>
      <c r="DVX36"/>
      <c r="DXC36" s="68"/>
      <c r="DXD36" s="68"/>
      <c r="DXE36" s="68"/>
      <c r="DXF36" s="68"/>
      <c r="DXG36" s="68"/>
      <c r="DXH36" s="112"/>
      <c r="DXI36" s="112"/>
      <c r="DXJ36" s="112"/>
      <c r="DXK36"/>
      <c r="DXL36"/>
      <c r="DXM36"/>
      <c r="DXN36"/>
      <c r="DXO36"/>
      <c r="DXP36"/>
      <c r="DXQ36"/>
      <c r="DXR36"/>
      <c r="DXS36"/>
      <c r="DXT36"/>
      <c r="DXU36"/>
      <c r="DXV36"/>
      <c r="DXW36"/>
      <c r="DXX36"/>
      <c r="DXY36"/>
      <c r="DXZ36"/>
      <c r="DYA36"/>
      <c r="DYB36"/>
      <c r="DYC36"/>
      <c r="DYD36"/>
      <c r="DYE36"/>
      <c r="DYF36"/>
      <c r="DZK36" s="68"/>
      <c r="DZL36" s="68"/>
      <c r="DZM36" s="68"/>
      <c r="DZN36" s="68"/>
      <c r="DZO36" s="68"/>
      <c r="DZP36" s="112"/>
      <c r="DZQ36" s="112"/>
      <c r="DZR36" s="112"/>
      <c r="DZS36"/>
      <c r="DZT36"/>
      <c r="DZU36"/>
      <c r="DZV36"/>
      <c r="DZW36"/>
      <c r="DZX36"/>
      <c r="DZY36"/>
      <c r="DZZ36"/>
      <c r="EAA36"/>
      <c r="EAB36"/>
      <c r="EAC36"/>
      <c r="EAD36"/>
      <c r="EAE36"/>
      <c r="EAF36"/>
      <c r="EAG36"/>
      <c r="EAH36"/>
      <c r="EAI36"/>
      <c r="EAJ36"/>
      <c r="EAK36"/>
      <c r="EAL36"/>
      <c r="EAM36"/>
      <c r="EAN36"/>
      <c r="EBS36" s="68"/>
      <c r="EBT36" s="68"/>
      <c r="EBU36" s="68"/>
      <c r="EBV36" s="68"/>
      <c r="EBW36" s="68"/>
      <c r="EBX36" s="112"/>
      <c r="EBY36" s="112"/>
      <c r="EBZ36" s="112"/>
      <c r="ECA36"/>
      <c r="ECB36"/>
      <c r="ECC36"/>
      <c r="ECD36"/>
      <c r="ECE36"/>
      <c r="ECF36"/>
      <c r="ECG36"/>
      <c r="ECH36"/>
      <c r="ECI36"/>
      <c r="ECJ36"/>
      <c r="ECK36"/>
      <c r="ECL36"/>
      <c r="ECM36"/>
      <c r="ECN36"/>
      <c r="ECO36"/>
      <c r="ECP36"/>
      <c r="ECQ36"/>
      <c r="ECR36"/>
      <c r="ECS36"/>
      <c r="ECT36"/>
      <c r="ECU36"/>
      <c r="ECV36"/>
      <c r="EEA36" s="68"/>
      <c r="EEB36" s="68"/>
      <c r="EEC36" s="68"/>
      <c r="EED36" s="68"/>
      <c r="EEE36" s="68"/>
      <c r="EEF36" s="112"/>
      <c r="EEG36" s="112"/>
      <c r="EEH36" s="112"/>
      <c r="EEI36"/>
      <c r="EEJ36"/>
      <c r="EEK36"/>
      <c r="EEL36"/>
      <c r="EEM36"/>
      <c r="EEN36"/>
      <c r="EEO36"/>
      <c r="EEP36"/>
      <c r="EEQ36"/>
      <c r="EER36"/>
      <c r="EES36"/>
      <c r="EET36"/>
      <c r="EEU36"/>
      <c r="EEV36"/>
      <c r="EEW36"/>
      <c r="EEX36"/>
      <c r="EEY36"/>
      <c r="EEZ36"/>
      <c r="EFA36"/>
      <c r="EFB36"/>
      <c r="EFC36"/>
      <c r="EFD36"/>
      <c r="EGI36" s="68"/>
      <c r="EGJ36" s="68"/>
      <c r="EGK36" s="68"/>
      <c r="EGL36" s="68"/>
      <c r="EGM36" s="68"/>
      <c r="EGN36" s="112"/>
      <c r="EGO36" s="112"/>
      <c r="EGP36" s="112"/>
      <c r="EGQ36"/>
      <c r="EGR36"/>
      <c r="EGS36"/>
      <c r="EGT36"/>
      <c r="EGU36"/>
      <c r="EGV36"/>
      <c r="EGW36"/>
      <c r="EGX36"/>
      <c r="EGY36"/>
      <c r="EGZ36"/>
      <c r="EHA36"/>
      <c r="EHB36"/>
      <c r="EHC36"/>
      <c r="EHD36"/>
      <c r="EHE36"/>
      <c r="EHF36"/>
      <c r="EHG36"/>
      <c r="EHH36"/>
      <c r="EHI36"/>
      <c r="EHJ36"/>
      <c r="EHK36"/>
      <c r="EHL36"/>
      <c r="EIQ36" s="68"/>
      <c r="EIR36" s="68"/>
      <c r="EIS36" s="68"/>
      <c r="EIT36" s="68"/>
      <c r="EIU36" s="68"/>
      <c r="EIV36" s="112"/>
      <c r="EIW36" s="112"/>
      <c r="EIX36" s="112"/>
      <c r="EIY36"/>
      <c r="EIZ36"/>
      <c r="EJA36"/>
      <c r="EJB36"/>
      <c r="EJC36"/>
      <c r="EJD36"/>
      <c r="EJE36"/>
      <c r="EJF36"/>
      <c r="EJG36"/>
      <c r="EJH36"/>
      <c r="EJI36"/>
      <c r="EJJ36"/>
      <c r="EJK36"/>
      <c r="EJL36"/>
      <c r="EJM36"/>
      <c r="EJN36"/>
      <c r="EJO36"/>
      <c r="EJP36"/>
      <c r="EJQ36"/>
      <c r="EJR36"/>
      <c r="EJS36"/>
      <c r="EJT36"/>
      <c r="EKY36" s="68"/>
      <c r="EKZ36" s="68"/>
      <c r="ELA36" s="68"/>
      <c r="ELB36" s="68"/>
      <c r="ELC36" s="68"/>
      <c r="ELD36" s="112"/>
      <c r="ELE36" s="112"/>
      <c r="ELF36" s="112"/>
      <c r="ELG36"/>
      <c r="ELH36"/>
      <c r="ELI36"/>
      <c r="ELJ36"/>
      <c r="ELK36"/>
      <c r="ELL36"/>
      <c r="ELM36"/>
      <c r="ELN36"/>
      <c r="ELO36"/>
      <c r="ELP36"/>
      <c r="ELQ36"/>
      <c r="ELR36"/>
      <c r="ELS36"/>
      <c r="ELT36"/>
      <c r="ELU36"/>
      <c r="ELV36"/>
      <c r="ELW36"/>
      <c r="ELX36"/>
      <c r="ELY36"/>
      <c r="ELZ36"/>
      <c r="EMA36"/>
      <c r="EMB36"/>
      <c r="ENG36" s="68"/>
      <c r="ENH36" s="68"/>
      <c r="ENI36" s="68"/>
      <c r="ENJ36" s="68"/>
      <c r="ENK36" s="68"/>
      <c r="ENL36" s="112"/>
      <c r="ENM36" s="112"/>
      <c r="ENN36" s="112"/>
      <c r="ENO36"/>
      <c r="ENP36"/>
      <c r="ENQ36"/>
      <c r="ENR36"/>
      <c r="ENS36"/>
      <c r="ENT36"/>
      <c r="ENU36"/>
      <c r="ENV36"/>
      <c r="ENW36"/>
      <c r="ENX36"/>
      <c r="ENY36"/>
      <c r="ENZ36"/>
      <c r="EOA36"/>
      <c r="EOB36"/>
      <c r="EOC36"/>
      <c r="EOD36"/>
      <c r="EOE36"/>
      <c r="EOF36"/>
      <c r="EOG36"/>
      <c r="EOH36"/>
      <c r="EOI36"/>
      <c r="EOJ36"/>
      <c r="EPO36" s="68"/>
      <c r="EPP36" s="68"/>
      <c r="EPQ36" s="68"/>
      <c r="EPR36" s="68"/>
      <c r="EPS36" s="68"/>
      <c r="EPT36" s="112"/>
      <c r="EPU36" s="112"/>
      <c r="EPV36" s="112"/>
      <c r="EPW36"/>
      <c r="EPX36"/>
      <c r="EPY36"/>
      <c r="EPZ36"/>
      <c r="EQA36"/>
      <c r="EQB36"/>
      <c r="EQC36"/>
      <c r="EQD36"/>
      <c r="EQE36"/>
      <c r="EQF36"/>
      <c r="EQG36"/>
      <c r="EQH36"/>
      <c r="EQI36"/>
      <c r="EQJ36"/>
      <c r="EQK36"/>
      <c r="EQL36"/>
      <c r="EQM36"/>
      <c r="EQN36"/>
      <c r="EQO36"/>
      <c r="EQP36"/>
      <c r="EQQ36"/>
      <c r="EQR36"/>
      <c r="ERW36" s="68"/>
      <c r="ERX36" s="68"/>
      <c r="ERY36" s="68"/>
      <c r="ERZ36" s="68"/>
      <c r="ESA36" s="68"/>
      <c r="ESB36" s="112"/>
      <c r="ESC36" s="112"/>
      <c r="ESD36" s="112"/>
      <c r="ESE36"/>
      <c r="ESF36"/>
      <c r="ESG36"/>
      <c r="ESH36"/>
      <c r="ESI36"/>
      <c r="ESJ36"/>
      <c r="ESK36"/>
      <c r="ESL36"/>
      <c r="ESM36"/>
      <c r="ESN36"/>
      <c r="ESO36"/>
      <c r="ESP36"/>
      <c r="ESQ36"/>
      <c r="ESR36"/>
      <c r="ESS36"/>
      <c r="EST36"/>
      <c r="ESU36"/>
      <c r="ESV36"/>
      <c r="ESW36"/>
      <c r="ESX36"/>
      <c r="ESY36"/>
      <c r="ESZ36"/>
      <c r="EUE36" s="68"/>
      <c r="EUF36" s="68"/>
      <c r="EUG36" s="68"/>
      <c r="EUH36" s="68"/>
      <c r="EUI36" s="68"/>
      <c r="EUJ36" s="112"/>
      <c r="EUK36" s="112"/>
      <c r="EUL36" s="112"/>
      <c r="EUM36"/>
      <c r="EUN36"/>
      <c r="EUO36"/>
      <c r="EUP36"/>
      <c r="EUQ36"/>
      <c r="EUR36"/>
      <c r="EUS36"/>
      <c r="EUT36"/>
      <c r="EUU36"/>
      <c r="EUV36"/>
      <c r="EUW36"/>
      <c r="EUX36"/>
      <c r="EUY36"/>
      <c r="EUZ36"/>
      <c r="EVA36"/>
      <c r="EVB36"/>
      <c r="EVC36"/>
      <c r="EVD36"/>
      <c r="EVE36"/>
      <c r="EVF36"/>
      <c r="EVG36"/>
      <c r="EVH36"/>
      <c r="EWM36" s="68"/>
      <c r="EWN36" s="68"/>
      <c r="EWO36" s="68"/>
      <c r="EWP36" s="68"/>
      <c r="EWQ36" s="68"/>
      <c r="EWR36" s="112"/>
      <c r="EWS36" s="112"/>
      <c r="EWT36" s="112"/>
      <c r="EWU36"/>
      <c r="EWV36"/>
      <c r="EWW36"/>
      <c r="EWX36"/>
      <c r="EWY36"/>
      <c r="EWZ36"/>
      <c r="EXA36"/>
      <c r="EXB36"/>
      <c r="EXC36"/>
      <c r="EXD36"/>
      <c r="EXE36"/>
      <c r="EXF36"/>
      <c r="EXG36"/>
      <c r="EXH36"/>
      <c r="EXI36"/>
      <c r="EXJ36"/>
      <c r="EXK36"/>
      <c r="EXL36"/>
      <c r="EXM36"/>
      <c r="EXN36"/>
      <c r="EXO36"/>
      <c r="EXP36"/>
      <c r="EYU36" s="68"/>
      <c r="EYV36" s="68"/>
      <c r="EYW36" s="68"/>
      <c r="EYX36" s="68"/>
      <c r="EYY36" s="68"/>
      <c r="EYZ36" s="112"/>
      <c r="EZA36" s="112"/>
      <c r="EZB36" s="112"/>
      <c r="EZC36"/>
      <c r="EZD36"/>
      <c r="EZE36"/>
      <c r="EZF36"/>
      <c r="EZG36"/>
      <c r="EZH36"/>
      <c r="EZI36"/>
      <c r="EZJ36"/>
      <c r="EZK36"/>
      <c r="EZL36"/>
      <c r="EZM36"/>
      <c r="EZN36"/>
      <c r="EZO36"/>
      <c r="EZP36"/>
      <c r="EZQ36"/>
      <c r="EZR36"/>
      <c r="EZS36"/>
      <c r="EZT36"/>
      <c r="EZU36"/>
      <c r="EZV36"/>
      <c r="EZW36"/>
      <c r="EZX36"/>
      <c r="FBC36" s="68"/>
      <c r="FBD36" s="68"/>
      <c r="FBE36" s="68"/>
      <c r="FBF36" s="68"/>
      <c r="FBG36" s="68"/>
      <c r="FBH36" s="112"/>
      <c r="FBI36" s="112"/>
      <c r="FBJ36" s="112"/>
      <c r="FBK36"/>
      <c r="FBL36"/>
      <c r="FBM36"/>
      <c r="FBN36"/>
      <c r="FBO36"/>
      <c r="FBP36"/>
      <c r="FBQ36"/>
      <c r="FBR36"/>
      <c r="FBS36"/>
      <c r="FBT36"/>
      <c r="FBU36"/>
      <c r="FBV36"/>
      <c r="FBW36"/>
      <c r="FBX36"/>
      <c r="FBY36"/>
      <c r="FBZ36"/>
      <c r="FCA36"/>
      <c r="FCB36"/>
      <c r="FCC36"/>
      <c r="FCD36"/>
      <c r="FCE36"/>
      <c r="FCF36"/>
      <c r="FDK36" s="68"/>
      <c r="FDL36" s="68"/>
      <c r="FDM36" s="68"/>
      <c r="FDN36" s="68"/>
      <c r="FDO36" s="68"/>
      <c r="FDP36" s="112"/>
      <c r="FDQ36" s="112"/>
      <c r="FDR36" s="112"/>
      <c r="FDS36"/>
      <c r="FDT36"/>
      <c r="FDU36"/>
      <c r="FDV36"/>
      <c r="FDW36"/>
      <c r="FDX36"/>
      <c r="FDY36"/>
      <c r="FDZ36"/>
      <c r="FEA36"/>
      <c r="FEB36"/>
      <c r="FEC36"/>
      <c r="FED36"/>
      <c r="FEE36"/>
      <c r="FEF36"/>
      <c r="FEG36"/>
      <c r="FEH36"/>
      <c r="FEI36"/>
      <c r="FEJ36"/>
      <c r="FEK36"/>
      <c r="FEL36"/>
      <c r="FEM36"/>
      <c r="FEN36"/>
      <c r="FFS36" s="68"/>
      <c r="FFT36" s="68"/>
      <c r="FFU36" s="68"/>
      <c r="FFV36" s="68"/>
      <c r="FFW36" s="68"/>
      <c r="FFX36" s="112"/>
      <c r="FFY36" s="112"/>
      <c r="FFZ36" s="112"/>
      <c r="FGA36"/>
      <c r="FGB36"/>
      <c r="FGC36"/>
      <c r="FGD36"/>
      <c r="FGE36"/>
      <c r="FGF36"/>
      <c r="FGG36"/>
      <c r="FGH36"/>
      <c r="FGI36"/>
      <c r="FGJ36"/>
      <c r="FGK36"/>
      <c r="FGL36"/>
      <c r="FGM36"/>
      <c r="FGN36"/>
      <c r="FGO36"/>
      <c r="FGP36"/>
      <c r="FGQ36"/>
      <c r="FGR36"/>
      <c r="FGS36"/>
      <c r="FGT36"/>
      <c r="FGU36"/>
      <c r="FGV36"/>
      <c r="FIA36" s="68"/>
      <c r="FIB36" s="68"/>
      <c r="FIC36" s="68"/>
      <c r="FID36" s="68"/>
      <c r="FIE36" s="68"/>
      <c r="FIF36" s="112"/>
      <c r="FIG36" s="112"/>
      <c r="FIH36" s="112"/>
      <c r="FII36"/>
      <c r="FIJ36"/>
      <c r="FIK36"/>
      <c r="FIL36"/>
      <c r="FIM36"/>
      <c r="FIN36"/>
      <c r="FIO36"/>
      <c r="FIP36"/>
      <c r="FIQ36"/>
      <c r="FIR36"/>
      <c r="FIS36"/>
      <c r="FIT36"/>
      <c r="FIU36"/>
      <c r="FIV36"/>
      <c r="FIW36"/>
      <c r="FIX36"/>
      <c r="FIY36"/>
      <c r="FIZ36"/>
      <c r="FJA36"/>
      <c r="FJB36"/>
      <c r="FJC36"/>
      <c r="FJD36"/>
      <c r="FKI36" s="68"/>
      <c r="FKJ36" s="68"/>
      <c r="FKK36" s="68"/>
      <c r="FKL36" s="68"/>
      <c r="FKM36" s="68"/>
      <c r="FKN36" s="112"/>
      <c r="FKO36" s="112"/>
      <c r="FKP36" s="112"/>
      <c r="FKQ36"/>
      <c r="FKR36"/>
      <c r="FKS36"/>
      <c r="FKT36"/>
      <c r="FKU36"/>
      <c r="FKV36"/>
      <c r="FKW36"/>
      <c r="FKX36"/>
      <c r="FKY36"/>
      <c r="FKZ36"/>
      <c r="FLA36"/>
      <c r="FLB36"/>
      <c r="FLC36"/>
      <c r="FLD36"/>
      <c r="FLE36"/>
      <c r="FLF36"/>
      <c r="FLG36"/>
      <c r="FLH36"/>
      <c r="FLI36"/>
      <c r="FLJ36"/>
      <c r="FLK36"/>
      <c r="FLL36"/>
      <c r="FMQ36" s="68"/>
      <c r="FMR36" s="68"/>
      <c r="FMS36" s="68"/>
      <c r="FMT36" s="68"/>
      <c r="FMU36" s="68"/>
      <c r="FMV36" s="112"/>
      <c r="FMW36" s="112"/>
      <c r="FMX36" s="112"/>
      <c r="FMY36"/>
      <c r="FMZ36"/>
      <c r="FNA36"/>
      <c r="FNB36"/>
      <c r="FNC36"/>
      <c r="FND36"/>
      <c r="FNE36"/>
      <c r="FNF36"/>
      <c r="FNG36"/>
      <c r="FNH36"/>
      <c r="FNI36"/>
      <c r="FNJ36"/>
      <c r="FNK36"/>
      <c r="FNL36"/>
      <c r="FNM36"/>
      <c r="FNN36"/>
      <c r="FNO36"/>
      <c r="FNP36"/>
      <c r="FNQ36"/>
      <c r="FNR36"/>
      <c r="FNS36"/>
      <c r="FNT36"/>
      <c r="FOY36" s="68"/>
      <c r="FOZ36" s="68"/>
      <c r="FPA36" s="68"/>
      <c r="FPB36" s="68"/>
      <c r="FPC36" s="68"/>
      <c r="FPD36" s="112"/>
      <c r="FPE36" s="112"/>
      <c r="FPF36" s="112"/>
      <c r="FPG36"/>
      <c r="FPH36"/>
      <c r="FPI36"/>
      <c r="FPJ36"/>
      <c r="FPK36"/>
      <c r="FPL36"/>
      <c r="FPM36"/>
      <c r="FPN36"/>
      <c r="FPO36"/>
      <c r="FPP36"/>
      <c r="FPQ36"/>
      <c r="FPR36"/>
      <c r="FPS36"/>
      <c r="FPT36"/>
      <c r="FPU36"/>
      <c r="FPV36"/>
      <c r="FPW36"/>
      <c r="FPX36"/>
      <c r="FPY36"/>
      <c r="FPZ36"/>
      <c r="FQA36"/>
      <c r="FQB36"/>
      <c r="FRG36" s="68"/>
      <c r="FRH36" s="68"/>
      <c r="FRI36" s="68"/>
      <c r="FRJ36" s="68"/>
      <c r="FRK36" s="68"/>
      <c r="FRL36" s="112"/>
      <c r="FRM36" s="112"/>
      <c r="FRN36" s="112"/>
      <c r="FRO36"/>
      <c r="FRP36"/>
      <c r="FRQ36"/>
      <c r="FRR36"/>
      <c r="FRS36"/>
      <c r="FRT36"/>
      <c r="FRU36"/>
      <c r="FRV36"/>
      <c r="FRW36"/>
      <c r="FRX36"/>
      <c r="FRY36"/>
      <c r="FRZ36"/>
      <c r="FSA36"/>
      <c r="FSB36"/>
      <c r="FSC36"/>
      <c r="FSD36"/>
      <c r="FSE36"/>
      <c r="FSF36"/>
      <c r="FSG36"/>
      <c r="FSH36"/>
      <c r="FSI36"/>
      <c r="FSJ36"/>
      <c r="FTO36" s="68"/>
      <c r="FTP36" s="68"/>
      <c r="FTQ36" s="68"/>
      <c r="FTR36" s="68"/>
      <c r="FTS36" s="68"/>
      <c r="FTT36" s="112"/>
      <c r="FTU36" s="112"/>
      <c r="FTV36" s="112"/>
      <c r="FTW36"/>
      <c r="FTX36"/>
      <c r="FTY36"/>
      <c r="FTZ36"/>
      <c r="FUA36"/>
      <c r="FUB36"/>
      <c r="FUC36"/>
      <c r="FUD36"/>
      <c r="FUE36"/>
      <c r="FUF36"/>
      <c r="FUG36"/>
      <c r="FUH36"/>
      <c r="FUI36"/>
      <c r="FUJ36"/>
      <c r="FUK36"/>
      <c r="FUL36"/>
      <c r="FUM36"/>
      <c r="FUN36"/>
      <c r="FUO36"/>
      <c r="FUP36"/>
      <c r="FUQ36"/>
      <c r="FUR36"/>
      <c r="FVW36" s="68"/>
      <c r="FVX36" s="68"/>
      <c r="FVY36" s="68"/>
      <c r="FVZ36" s="68"/>
      <c r="FWA36" s="68"/>
      <c r="FWB36" s="112"/>
      <c r="FWC36" s="112"/>
      <c r="FWD36" s="112"/>
      <c r="FWE36"/>
      <c r="FWF36"/>
      <c r="FWG36"/>
      <c r="FWH36"/>
      <c r="FWI36"/>
      <c r="FWJ36"/>
      <c r="FWK36"/>
      <c r="FWL36"/>
      <c r="FWM36"/>
      <c r="FWN36"/>
      <c r="FWO36"/>
      <c r="FWP36"/>
      <c r="FWQ36"/>
      <c r="FWR36"/>
      <c r="FWS36"/>
      <c r="FWT36"/>
      <c r="FWU36"/>
      <c r="FWV36"/>
      <c r="FWW36"/>
      <c r="FWX36"/>
      <c r="FWY36"/>
      <c r="FWZ36"/>
      <c r="FYE36" s="68"/>
      <c r="FYF36" s="68"/>
      <c r="FYG36" s="68"/>
      <c r="FYH36" s="68"/>
      <c r="FYI36" s="68"/>
      <c r="FYJ36" s="112"/>
      <c r="FYK36" s="112"/>
      <c r="FYL36" s="112"/>
      <c r="FYM36"/>
      <c r="FYN36"/>
      <c r="FYO36"/>
      <c r="FYP36"/>
      <c r="FYQ36"/>
      <c r="FYR36"/>
      <c r="FYS36"/>
      <c r="FYT36"/>
      <c r="FYU36"/>
      <c r="FYV36"/>
      <c r="FYW36"/>
      <c r="FYX36"/>
      <c r="FYY36"/>
      <c r="FYZ36"/>
      <c r="FZA36"/>
      <c r="FZB36"/>
      <c r="FZC36"/>
      <c r="FZD36"/>
      <c r="FZE36"/>
      <c r="FZF36"/>
      <c r="FZG36"/>
      <c r="FZH36"/>
      <c r="GAM36" s="68"/>
      <c r="GAN36" s="68"/>
      <c r="GAO36" s="68"/>
      <c r="GAP36" s="68"/>
      <c r="GAQ36" s="68"/>
      <c r="GAR36" s="112"/>
      <c r="GAS36" s="112"/>
      <c r="GAT36" s="112"/>
      <c r="GAU36"/>
      <c r="GAV36"/>
      <c r="GAW36"/>
      <c r="GAX36"/>
      <c r="GAY36"/>
      <c r="GAZ36"/>
      <c r="GBA36"/>
      <c r="GBB36"/>
      <c r="GBC36"/>
      <c r="GBD36"/>
      <c r="GBE36"/>
      <c r="GBF36"/>
      <c r="GBG36"/>
      <c r="GBH36"/>
      <c r="GBI36"/>
      <c r="GBJ36"/>
      <c r="GBK36"/>
      <c r="GBL36"/>
      <c r="GBM36"/>
      <c r="GBN36"/>
      <c r="GBO36"/>
      <c r="GBP36"/>
      <c r="GCU36" s="68"/>
      <c r="GCV36" s="68"/>
      <c r="GCW36" s="68"/>
      <c r="GCX36" s="68"/>
      <c r="GCY36" s="68"/>
      <c r="GCZ36" s="112"/>
      <c r="GDA36" s="112"/>
      <c r="GDB36" s="112"/>
      <c r="GDC36"/>
      <c r="GDD36"/>
      <c r="GDE36"/>
      <c r="GDF36"/>
      <c r="GDG36"/>
      <c r="GDH36"/>
      <c r="GDI36"/>
      <c r="GDJ36"/>
      <c r="GDK36"/>
      <c r="GDL36"/>
      <c r="GDM36"/>
      <c r="GDN36"/>
      <c r="GDO36"/>
      <c r="GDP36"/>
      <c r="GDQ36"/>
      <c r="GDR36"/>
      <c r="GDS36"/>
      <c r="GDT36"/>
      <c r="GDU36"/>
      <c r="GDV36"/>
      <c r="GDW36"/>
      <c r="GDX36"/>
      <c r="GFC36" s="68"/>
      <c r="GFD36" s="68"/>
      <c r="GFE36" s="68"/>
      <c r="GFF36" s="68"/>
      <c r="GFG36" s="68"/>
      <c r="GFH36" s="112"/>
      <c r="GFI36" s="112"/>
      <c r="GFJ36" s="112"/>
      <c r="GFK36"/>
      <c r="GFL36"/>
      <c r="GFM36"/>
      <c r="GFN36"/>
      <c r="GFO36"/>
      <c r="GFP36"/>
      <c r="GFQ36"/>
      <c r="GFR36"/>
      <c r="GFS36"/>
      <c r="GFT36"/>
      <c r="GFU36"/>
      <c r="GFV36"/>
      <c r="GFW36"/>
      <c r="GFX36"/>
      <c r="GFY36"/>
      <c r="GFZ36"/>
      <c r="GGA36"/>
      <c r="GGB36"/>
      <c r="GGC36"/>
      <c r="GGD36"/>
      <c r="GGE36"/>
      <c r="GGF36"/>
      <c r="GHK36" s="68"/>
      <c r="GHL36" s="68"/>
      <c r="GHM36" s="68"/>
      <c r="GHN36" s="68"/>
      <c r="GHO36" s="68"/>
      <c r="GHP36" s="112"/>
      <c r="GHQ36" s="112"/>
      <c r="GHR36" s="112"/>
      <c r="GHS36"/>
      <c r="GHT36"/>
      <c r="GHU36"/>
      <c r="GHV36"/>
      <c r="GHW36"/>
      <c r="GHX36"/>
      <c r="GHY36"/>
      <c r="GHZ36"/>
      <c r="GIA36"/>
      <c r="GIB36"/>
      <c r="GIC36"/>
      <c r="GID36"/>
      <c r="GIE36"/>
      <c r="GIF36"/>
      <c r="GIG36"/>
      <c r="GIH36"/>
      <c r="GII36"/>
      <c r="GIJ36"/>
      <c r="GIK36"/>
      <c r="GIL36"/>
      <c r="GIM36"/>
      <c r="GIN36"/>
      <c r="GJS36" s="68"/>
      <c r="GJT36" s="68"/>
      <c r="GJU36" s="68"/>
      <c r="GJV36" s="68"/>
      <c r="GJW36" s="68"/>
      <c r="GJX36" s="112"/>
      <c r="GJY36" s="112"/>
      <c r="GJZ36" s="112"/>
      <c r="GKA36"/>
      <c r="GKB36"/>
      <c r="GKC36"/>
      <c r="GKD36"/>
      <c r="GKE36"/>
      <c r="GKF36"/>
      <c r="GKG36"/>
      <c r="GKH36"/>
      <c r="GKI36"/>
      <c r="GKJ36"/>
      <c r="GKK36"/>
      <c r="GKL36"/>
      <c r="GKM36"/>
      <c r="GKN36"/>
      <c r="GKO36"/>
      <c r="GKP36"/>
      <c r="GKQ36"/>
      <c r="GKR36"/>
      <c r="GKS36"/>
      <c r="GKT36"/>
      <c r="GKU36"/>
      <c r="GKV36"/>
      <c r="GMA36" s="68"/>
      <c r="GMB36" s="68"/>
      <c r="GMC36" s="68"/>
      <c r="GMD36" s="68"/>
      <c r="GME36" s="68"/>
      <c r="GMF36" s="112"/>
      <c r="GMG36" s="112"/>
      <c r="GMH36" s="112"/>
      <c r="GMI36"/>
      <c r="GMJ36"/>
      <c r="GMK36"/>
      <c r="GML36"/>
      <c r="GMM36"/>
      <c r="GMN36"/>
      <c r="GMO36"/>
      <c r="GMP36"/>
      <c r="GMQ36"/>
      <c r="GMR36"/>
      <c r="GMS36"/>
      <c r="GMT36"/>
      <c r="GMU36"/>
      <c r="GMV36"/>
      <c r="GMW36"/>
      <c r="GMX36"/>
      <c r="GMY36"/>
      <c r="GMZ36"/>
      <c r="GNA36"/>
      <c r="GNB36"/>
      <c r="GNC36"/>
      <c r="GND36"/>
      <c r="GOI36" s="68"/>
      <c r="GOJ36" s="68"/>
      <c r="GOK36" s="68"/>
      <c r="GOL36" s="68"/>
      <c r="GOM36" s="68"/>
      <c r="GON36" s="112"/>
      <c r="GOO36" s="112"/>
      <c r="GOP36" s="112"/>
      <c r="GOQ36"/>
      <c r="GOR36"/>
      <c r="GOS36"/>
      <c r="GOT36"/>
      <c r="GOU36"/>
      <c r="GOV36"/>
      <c r="GOW36"/>
      <c r="GOX36"/>
      <c r="GOY36"/>
      <c r="GOZ36"/>
      <c r="GPA36"/>
      <c r="GPB36"/>
      <c r="GPC36"/>
      <c r="GPD36"/>
      <c r="GPE36"/>
      <c r="GPF36"/>
      <c r="GPG36"/>
      <c r="GPH36"/>
      <c r="GPI36"/>
      <c r="GPJ36"/>
      <c r="GPK36"/>
      <c r="GPL36"/>
      <c r="GQQ36" s="68"/>
      <c r="GQR36" s="68"/>
      <c r="GQS36" s="68"/>
      <c r="GQT36" s="68"/>
      <c r="GQU36" s="68"/>
      <c r="GQV36" s="112"/>
      <c r="GQW36" s="112"/>
      <c r="GQX36" s="112"/>
      <c r="GQY36"/>
      <c r="GQZ36"/>
      <c r="GRA36"/>
      <c r="GRB36"/>
      <c r="GRC36"/>
      <c r="GRD36"/>
      <c r="GRE36"/>
      <c r="GRF36"/>
      <c r="GRG36"/>
      <c r="GRH36"/>
      <c r="GRI36"/>
      <c r="GRJ36"/>
      <c r="GRK36"/>
      <c r="GRL36"/>
      <c r="GRM36"/>
      <c r="GRN36"/>
      <c r="GRO36"/>
      <c r="GRP36"/>
      <c r="GRQ36"/>
      <c r="GRR36"/>
      <c r="GRS36"/>
      <c r="GRT36"/>
      <c r="GSY36" s="68"/>
      <c r="GSZ36" s="68"/>
      <c r="GTA36" s="68"/>
      <c r="GTB36" s="68"/>
      <c r="GTC36" s="68"/>
      <c r="GTD36" s="112"/>
      <c r="GTE36" s="112"/>
      <c r="GTF36" s="112"/>
      <c r="GTG36"/>
      <c r="GTH36"/>
      <c r="GTI36"/>
      <c r="GTJ36"/>
      <c r="GTK36"/>
      <c r="GTL36"/>
      <c r="GTM36"/>
      <c r="GTN36"/>
      <c r="GTO36"/>
      <c r="GTP36"/>
      <c r="GTQ36"/>
      <c r="GTR36"/>
      <c r="GTS36"/>
      <c r="GTT36"/>
      <c r="GTU36"/>
      <c r="GTV36"/>
      <c r="GTW36"/>
      <c r="GTX36"/>
      <c r="GTY36"/>
      <c r="GTZ36"/>
      <c r="GUA36"/>
      <c r="GUB36"/>
      <c r="GVG36" s="68"/>
      <c r="GVH36" s="68"/>
      <c r="GVI36" s="68"/>
      <c r="GVJ36" s="68"/>
      <c r="GVK36" s="68"/>
      <c r="GVL36" s="112"/>
      <c r="GVM36" s="112"/>
      <c r="GVN36" s="112"/>
      <c r="GVO36"/>
      <c r="GVP36"/>
      <c r="GVQ36"/>
      <c r="GVR36"/>
      <c r="GVS36"/>
      <c r="GVT36"/>
      <c r="GVU36"/>
      <c r="GVV36"/>
      <c r="GVW36"/>
      <c r="GVX36"/>
      <c r="GVY36"/>
      <c r="GVZ36"/>
      <c r="GWA36"/>
      <c r="GWB36"/>
      <c r="GWC36"/>
      <c r="GWD36"/>
      <c r="GWE36"/>
      <c r="GWF36"/>
      <c r="GWG36"/>
      <c r="GWH36"/>
      <c r="GWI36"/>
      <c r="GWJ36"/>
      <c r="GXO36" s="68"/>
      <c r="GXP36" s="68"/>
      <c r="GXQ36" s="68"/>
      <c r="GXR36" s="68"/>
      <c r="GXS36" s="68"/>
      <c r="GXT36" s="112"/>
      <c r="GXU36" s="112"/>
      <c r="GXV36" s="112"/>
      <c r="GXW36"/>
      <c r="GXX36"/>
      <c r="GXY36"/>
      <c r="GXZ36"/>
      <c r="GYA36"/>
      <c r="GYB36"/>
      <c r="GYC36"/>
      <c r="GYD36"/>
      <c r="GYE36"/>
      <c r="GYF36"/>
      <c r="GYG36"/>
      <c r="GYH36"/>
      <c r="GYI36"/>
      <c r="GYJ36"/>
      <c r="GYK36"/>
      <c r="GYL36"/>
      <c r="GYM36"/>
      <c r="GYN36"/>
      <c r="GYO36"/>
      <c r="GYP36"/>
      <c r="GYQ36"/>
      <c r="GYR36"/>
      <c r="GZW36" s="68"/>
      <c r="GZX36" s="68"/>
      <c r="GZY36" s="68"/>
      <c r="GZZ36" s="68"/>
      <c r="HAA36" s="68"/>
      <c r="HAB36" s="112"/>
      <c r="HAC36" s="112"/>
      <c r="HAD36" s="112"/>
      <c r="HAE36"/>
      <c r="HAF36"/>
      <c r="HAG36"/>
      <c r="HAH36"/>
      <c r="HAI36"/>
      <c r="HAJ36"/>
      <c r="HAK36"/>
      <c r="HAL36"/>
      <c r="HAM36"/>
      <c r="HAN36"/>
      <c r="HAO36"/>
      <c r="HAP36"/>
      <c r="HAQ36"/>
      <c r="HAR36"/>
      <c r="HAS36"/>
      <c r="HAT36"/>
      <c r="HAU36"/>
      <c r="HAV36"/>
      <c r="HAW36"/>
      <c r="HAX36"/>
      <c r="HAY36"/>
      <c r="HAZ36"/>
      <c r="HCE36" s="68"/>
      <c r="HCF36" s="68"/>
      <c r="HCG36" s="68"/>
      <c r="HCH36" s="68"/>
      <c r="HCI36" s="68"/>
      <c r="HCJ36" s="112"/>
      <c r="HCK36" s="112"/>
      <c r="HCL36" s="112"/>
      <c r="HCM36"/>
      <c r="HCN36"/>
      <c r="HCO36"/>
      <c r="HCP36"/>
      <c r="HCQ36"/>
      <c r="HCR36"/>
      <c r="HCS36"/>
      <c r="HCT36"/>
      <c r="HCU36"/>
      <c r="HCV36"/>
      <c r="HCW36"/>
      <c r="HCX36"/>
      <c r="HCY36"/>
      <c r="HCZ36"/>
      <c r="HDA36"/>
      <c r="HDB36"/>
      <c r="HDC36"/>
      <c r="HDD36"/>
      <c r="HDE36"/>
      <c r="HDF36"/>
      <c r="HDG36"/>
      <c r="HDH36"/>
      <c r="HEM36" s="68"/>
      <c r="HEN36" s="68"/>
      <c r="HEO36" s="68"/>
      <c r="HEP36" s="68"/>
      <c r="HEQ36" s="68"/>
      <c r="HER36" s="112"/>
      <c r="HES36" s="112"/>
      <c r="HET36" s="112"/>
      <c r="HEU36"/>
      <c r="HEV36"/>
      <c r="HEW36"/>
      <c r="HEX36"/>
      <c r="HEY36"/>
      <c r="HEZ36"/>
      <c r="HFA36"/>
      <c r="HFB36"/>
      <c r="HFC36"/>
      <c r="HFD36"/>
      <c r="HFE36"/>
      <c r="HFF36"/>
      <c r="HFG36"/>
      <c r="HFH36"/>
      <c r="HFI36"/>
      <c r="HFJ36"/>
      <c r="HFK36"/>
      <c r="HFL36"/>
      <c r="HFM36"/>
      <c r="HFN36"/>
      <c r="HFO36"/>
      <c r="HFP36"/>
      <c r="HGU36" s="68"/>
      <c r="HGV36" s="68"/>
      <c r="HGW36" s="68"/>
      <c r="HGX36" s="68"/>
      <c r="HGY36" s="68"/>
      <c r="HGZ36" s="112"/>
      <c r="HHA36" s="112"/>
      <c r="HHB36" s="112"/>
      <c r="HHC36"/>
      <c r="HHD36"/>
      <c r="HHE36"/>
      <c r="HHF36"/>
      <c r="HHG36"/>
      <c r="HHH36"/>
      <c r="HHI36"/>
      <c r="HHJ36"/>
      <c r="HHK36"/>
      <c r="HHL36"/>
      <c r="HHM36"/>
      <c r="HHN36"/>
      <c r="HHO36"/>
      <c r="HHP36"/>
      <c r="HHQ36"/>
      <c r="HHR36"/>
      <c r="HHS36"/>
      <c r="HHT36"/>
      <c r="HHU36"/>
      <c r="HHV36"/>
      <c r="HHW36"/>
      <c r="HHX36"/>
      <c r="HJC36" s="68"/>
      <c r="HJD36" s="68"/>
      <c r="HJE36" s="68"/>
      <c r="HJF36" s="68"/>
      <c r="HJG36" s="68"/>
      <c r="HJH36" s="112"/>
      <c r="HJI36" s="112"/>
      <c r="HJJ36" s="112"/>
      <c r="HJK36"/>
      <c r="HJL36"/>
      <c r="HJM36"/>
      <c r="HJN36"/>
      <c r="HJO36"/>
      <c r="HJP36"/>
      <c r="HJQ36"/>
      <c r="HJR36"/>
      <c r="HJS36"/>
      <c r="HJT36"/>
      <c r="HJU36"/>
      <c r="HJV36"/>
      <c r="HJW36"/>
      <c r="HJX36"/>
      <c r="HJY36"/>
      <c r="HJZ36"/>
      <c r="HKA36"/>
      <c r="HKB36"/>
      <c r="HKC36"/>
      <c r="HKD36"/>
      <c r="HKE36"/>
      <c r="HKF36"/>
      <c r="HLK36" s="68"/>
      <c r="HLL36" s="68"/>
      <c r="HLM36" s="68"/>
      <c r="HLN36" s="68"/>
      <c r="HLO36" s="68"/>
      <c r="HLP36" s="112"/>
      <c r="HLQ36" s="112"/>
      <c r="HLR36" s="112"/>
      <c r="HLS36"/>
      <c r="HLT36"/>
      <c r="HLU36"/>
      <c r="HLV36"/>
      <c r="HLW36"/>
      <c r="HLX36"/>
      <c r="HLY36"/>
      <c r="HLZ36"/>
      <c r="HMA36"/>
      <c r="HMB36"/>
      <c r="HMC36"/>
      <c r="HMD36"/>
      <c r="HME36"/>
      <c r="HMF36"/>
      <c r="HMG36"/>
      <c r="HMH36"/>
      <c r="HMI36"/>
      <c r="HMJ36"/>
      <c r="HMK36"/>
      <c r="HML36"/>
      <c r="HMM36"/>
      <c r="HMN36"/>
      <c r="HNS36" s="68"/>
      <c r="HNT36" s="68"/>
      <c r="HNU36" s="68"/>
      <c r="HNV36" s="68"/>
      <c r="HNW36" s="68"/>
      <c r="HNX36" s="112"/>
      <c r="HNY36" s="112"/>
      <c r="HNZ36" s="112"/>
      <c r="HOA36"/>
      <c r="HOB36"/>
      <c r="HOC36"/>
      <c r="HOD36"/>
      <c r="HOE36"/>
      <c r="HOF36"/>
      <c r="HOG36"/>
      <c r="HOH36"/>
      <c r="HOI36"/>
      <c r="HOJ36"/>
      <c r="HOK36"/>
      <c r="HOL36"/>
      <c r="HOM36"/>
      <c r="HON36"/>
      <c r="HOO36"/>
      <c r="HOP36"/>
      <c r="HOQ36"/>
      <c r="HOR36"/>
      <c r="HOS36"/>
      <c r="HOT36"/>
      <c r="HOU36"/>
      <c r="HOV36"/>
      <c r="HQA36" s="68"/>
      <c r="HQB36" s="68"/>
      <c r="HQC36" s="68"/>
      <c r="HQD36" s="68"/>
      <c r="HQE36" s="68"/>
      <c r="HQF36" s="112"/>
      <c r="HQG36" s="112"/>
      <c r="HQH36" s="112"/>
      <c r="HQI36"/>
      <c r="HQJ36"/>
      <c r="HQK36"/>
      <c r="HQL36"/>
      <c r="HQM36"/>
      <c r="HQN36"/>
      <c r="HQO36"/>
      <c r="HQP36"/>
      <c r="HQQ36"/>
      <c r="HQR36"/>
      <c r="HQS36"/>
      <c r="HQT36"/>
      <c r="HQU36"/>
      <c r="HQV36"/>
      <c r="HQW36"/>
      <c r="HQX36"/>
      <c r="HQY36"/>
      <c r="HQZ36"/>
      <c r="HRA36"/>
      <c r="HRB36"/>
      <c r="HRC36"/>
      <c r="HRD36"/>
      <c r="HSI36" s="68"/>
      <c r="HSJ36" s="68"/>
      <c r="HSK36" s="68"/>
      <c r="HSL36" s="68"/>
      <c r="HSM36" s="68"/>
      <c r="HSN36" s="112"/>
      <c r="HSO36" s="112"/>
      <c r="HSP36" s="112"/>
      <c r="HSQ36"/>
      <c r="HSR36"/>
      <c r="HSS36"/>
      <c r="HST36"/>
      <c r="HSU36"/>
      <c r="HSV36"/>
      <c r="HSW36"/>
      <c r="HSX36"/>
      <c r="HSY36"/>
      <c r="HSZ36"/>
      <c r="HTA36"/>
      <c r="HTB36"/>
      <c r="HTC36"/>
      <c r="HTD36"/>
      <c r="HTE36"/>
      <c r="HTF36"/>
      <c r="HTG36"/>
      <c r="HTH36"/>
      <c r="HTI36"/>
      <c r="HTJ36"/>
      <c r="HTK36"/>
      <c r="HTL36"/>
      <c r="HUQ36" s="68"/>
      <c r="HUR36" s="68"/>
      <c r="HUS36" s="68"/>
      <c r="HUT36" s="68"/>
      <c r="HUU36" s="68"/>
      <c r="HUV36" s="112"/>
      <c r="HUW36" s="112"/>
      <c r="HUX36" s="112"/>
      <c r="HUY36"/>
      <c r="HUZ36"/>
      <c r="HVA36"/>
      <c r="HVB36"/>
      <c r="HVC36"/>
      <c r="HVD36"/>
      <c r="HVE36"/>
      <c r="HVF36"/>
      <c r="HVG36"/>
      <c r="HVH36"/>
      <c r="HVI36"/>
      <c r="HVJ36"/>
      <c r="HVK36"/>
      <c r="HVL36"/>
      <c r="HVM36"/>
      <c r="HVN36"/>
      <c r="HVO36"/>
      <c r="HVP36"/>
      <c r="HVQ36"/>
      <c r="HVR36"/>
      <c r="HVS36"/>
      <c r="HVT36"/>
      <c r="HWY36" s="68"/>
      <c r="HWZ36" s="68"/>
      <c r="HXA36" s="68"/>
      <c r="HXB36" s="68"/>
      <c r="HXC36" s="68"/>
      <c r="HXD36" s="112"/>
      <c r="HXE36" s="112"/>
      <c r="HXF36" s="112"/>
      <c r="HXG36"/>
      <c r="HXH36"/>
      <c r="HXI36"/>
      <c r="HXJ36"/>
      <c r="HXK36"/>
      <c r="HXL36"/>
      <c r="HXM36"/>
      <c r="HXN36"/>
      <c r="HXO36"/>
      <c r="HXP36"/>
      <c r="HXQ36"/>
      <c r="HXR36"/>
      <c r="HXS36"/>
      <c r="HXT36"/>
      <c r="HXU36"/>
      <c r="HXV36"/>
      <c r="HXW36"/>
      <c r="HXX36"/>
      <c r="HXY36"/>
      <c r="HXZ36"/>
      <c r="HYA36"/>
      <c r="HYB36"/>
      <c r="HZG36" s="68"/>
      <c r="HZH36" s="68"/>
      <c r="HZI36" s="68"/>
      <c r="HZJ36" s="68"/>
      <c r="HZK36" s="68"/>
      <c r="HZL36" s="112"/>
      <c r="HZM36" s="112"/>
      <c r="HZN36" s="112"/>
      <c r="HZO36"/>
      <c r="HZP36"/>
      <c r="HZQ36"/>
      <c r="HZR36"/>
      <c r="HZS36"/>
      <c r="HZT36"/>
      <c r="HZU36"/>
      <c r="HZV36"/>
      <c r="HZW36"/>
      <c r="HZX36"/>
      <c r="HZY36"/>
      <c r="HZZ36"/>
      <c r="IAA36"/>
      <c r="IAB36"/>
      <c r="IAC36"/>
      <c r="IAD36"/>
      <c r="IAE36"/>
      <c r="IAF36"/>
      <c r="IAG36"/>
      <c r="IAH36"/>
      <c r="IAI36"/>
      <c r="IAJ36"/>
      <c r="IBO36" s="68"/>
      <c r="IBP36" s="68"/>
      <c r="IBQ36" s="68"/>
      <c r="IBR36" s="68"/>
      <c r="IBS36" s="68"/>
      <c r="IBT36" s="112"/>
      <c r="IBU36" s="112"/>
      <c r="IBV36" s="112"/>
      <c r="IBW36"/>
      <c r="IBX36"/>
      <c r="IBY36"/>
      <c r="IBZ36"/>
      <c r="ICA36"/>
      <c r="ICB36"/>
      <c r="ICC36"/>
      <c r="ICD36"/>
      <c r="ICE36"/>
      <c r="ICF36"/>
      <c r="ICG36"/>
      <c r="ICH36"/>
      <c r="ICI36"/>
      <c r="ICJ36"/>
      <c r="ICK36"/>
      <c r="ICL36"/>
      <c r="ICM36"/>
      <c r="ICN36"/>
      <c r="ICO36"/>
      <c r="ICP36"/>
      <c r="ICQ36"/>
      <c r="ICR36"/>
      <c r="IDW36" s="68"/>
      <c r="IDX36" s="68"/>
      <c r="IDY36" s="68"/>
      <c r="IDZ36" s="68"/>
      <c r="IEA36" s="68"/>
      <c r="IEB36" s="112"/>
      <c r="IEC36" s="112"/>
      <c r="IED36" s="112"/>
      <c r="IEE36"/>
      <c r="IEF36"/>
      <c r="IEG36"/>
      <c r="IEH36"/>
      <c r="IEI36"/>
      <c r="IEJ36"/>
      <c r="IEK36"/>
      <c r="IEL36"/>
      <c r="IEM36"/>
      <c r="IEN36"/>
      <c r="IEO36"/>
      <c r="IEP36"/>
      <c r="IEQ36"/>
      <c r="IER36"/>
      <c r="IES36"/>
      <c r="IET36"/>
      <c r="IEU36"/>
      <c r="IEV36"/>
      <c r="IEW36"/>
      <c r="IEX36"/>
      <c r="IEY36"/>
      <c r="IEZ36"/>
      <c r="IGE36" s="68"/>
      <c r="IGF36" s="68"/>
      <c r="IGG36" s="68"/>
      <c r="IGH36" s="68"/>
      <c r="IGI36" s="68"/>
      <c r="IGJ36" s="112"/>
      <c r="IGK36" s="112"/>
      <c r="IGL36" s="112"/>
      <c r="IGM36"/>
      <c r="IGN36"/>
      <c r="IGO36"/>
      <c r="IGP36"/>
      <c r="IGQ36"/>
      <c r="IGR36"/>
      <c r="IGS36"/>
      <c r="IGT36"/>
      <c r="IGU36"/>
      <c r="IGV36"/>
      <c r="IGW36"/>
      <c r="IGX36"/>
      <c r="IGY36"/>
      <c r="IGZ36"/>
      <c r="IHA36"/>
      <c r="IHB36"/>
      <c r="IHC36"/>
      <c r="IHD36"/>
      <c r="IHE36"/>
      <c r="IHF36"/>
      <c r="IHG36"/>
      <c r="IHH36"/>
      <c r="IIM36" s="68"/>
      <c r="IIN36" s="68"/>
      <c r="IIO36" s="68"/>
      <c r="IIP36" s="68"/>
      <c r="IIQ36" s="68"/>
      <c r="IIR36" s="112"/>
      <c r="IIS36" s="112"/>
      <c r="IIT36" s="112"/>
      <c r="IIU36"/>
      <c r="IIV36"/>
      <c r="IIW36"/>
      <c r="IIX36"/>
      <c r="IIY36"/>
      <c r="IIZ36"/>
      <c r="IJA36"/>
      <c r="IJB36"/>
      <c r="IJC36"/>
      <c r="IJD36"/>
      <c r="IJE36"/>
      <c r="IJF36"/>
      <c r="IJG36"/>
      <c r="IJH36"/>
      <c r="IJI36"/>
      <c r="IJJ36"/>
      <c r="IJK36"/>
      <c r="IJL36"/>
      <c r="IJM36"/>
      <c r="IJN36"/>
      <c r="IJO36"/>
      <c r="IJP36"/>
      <c r="IKU36" s="68"/>
      <c r="IKV36" s="68"/>
      <c r="IKW36" s="68"/>
      <c r="IKX36" s="68"/>
      <c r="IKY36" s="68"/>
      <c r="IKZ36" s="112"/>
      <c r="ILA36" s="112"/>
      <c r="ILB36" s="112"/>
      <c r="ILC36"/>
      <c r="ILD36"/>
      <c r="ILE36"/>
      <c r="ILF36"/>
      <c r="ILG36"/>
      <c r="ILH36"/>
      <c r="ILI36"/>
      <c r="ILJ36"/>
      <c r="ILK36"/>
      <c r="ILL36"/>
      <c r="ILM36"/>
      <c r="ILN36"/>
      <c r="ILO36"/>
      <c r="ILP36"/>
      <c r="ILQ36"/>
      <c r="ILR36"/>
      <c r="ILS36"/>
      <c r="ILT36"/>
      <c r="ILU36"/>
      <c r="ILV36"/>
      <c r="ILW36"/>
      <c r="ILX36"/>
      <c r="INC36" s="68"/>
      <c r="IND36" s="68"/>
      <c r="INE36" s="68"/>
      <c r="INF36" s="68"/>
      <c r="ING36" s="68"/>
      <c r="INH36" s="112"/>
      <c r="INI36" s="112"/>
      <c r="INJ36" s="112"/>
      <c r="INK36"/>
      <c r="INL36"/>
      <c r="INM36"/>
      <c r="INN36"/>
      <c r="INO36"/>
      <c r="INP36"/>
      <c r="INQ36"/>
      <c r="INR36"/>
      <c r="INS36"/>
      <c r="INT36"/>
      <c r="INU36"/>
      <c r="INV36"/>
      <c r="INW36"/>
      <c r="INX36"/>
      <c r="INY36"/>
      <c r="INZ36"/>
      <c r="IOA36"/>
      <c r="IOB36"/>
      <c r="IOC36"/>
      <c r="IOD36"/>
      <c r="IOE36"/>
      <c r="IOF36"/>
      <c r="IPK36" s="68"/>
      <c r="IPL36" s="68"/>
      <c r="IPM36" s="68"/>
      <c r="IPN36" s="68"/>
      <c r="IPO36" s="68"/>
      <c r="IPP36" s="112"/>
      <c r="IPQ36" s="112"/>
      <c r="IPR36" s="112"/>
      <c r="IPS36"/>
      <c r="IPT36"/>
      <c r="IPU36"/>
      <c r="IPV36"/>
      <c r="IPW36"/>
      <c r="IPX36"/>
      <c r="IPY36"/>
      <c r="IPZ36"/>
      <c r="IQA36"/>
      <c r="IQB36"/>
      <c r="IQC36"/>
      <c r="IQD36"/>
      <c r="IQE36"/>
      <c r="IQF36"/>
      <c r="IQG36"/>
      <c r="IQH36"/>
      <c r="IQI36"/>
      <c r="IQJ36"/>
      <c r="IQK36"/>
      <c r="IQL36"/>
      <c r="IQM36"/>
      <c r="IQN36"/>
      <c r="IRS36" s="68"/>
      <c r="IRT36" s="68"/>
      <c r="IRU36" s="68"/>
      <c r="IRV36" s="68"/>
      <c r="IRW36" s="68"/>
      <c r="IRX36" s="112"/>
      <c r="IRY36" s="112"/>
      <c r="IRZ36" s="112"/>
      <c r="ISA36"/>
      <c r="ISB36"/>
      <c r="ISC36"/>
      <c r="ISD36"/>
      <c r="ISE36"/>
      <c r="ISF36"/>
      <c r="ISG36"/>
      <c r="ISH36"/>
      <c r="ISI36"/>
      <c r="ISJ36"/>
      <c r="ISK36"/>
      <c r="ISL36"/>
      <c r="ISM36"/>
      <c r="ISN36"/>
      <c r="ISO36"/>
      <c r="ISP36"/>
      <c r="ISQ36"/>
      <c r="ISR36"/>
      <c r="ISS36"/>
      <c r="IST36"/>
      <c r="ISU36"/>
      <c r="ISV36"/>
      <c r="IUA36" s="68"/>
      <c r="IUB36" s="68"/>
      <c r="IUC36" s="68"/>
      <c r="IUD36" s="68"/>
      <c r="IUE36" s="68"/>
      <c r="IUF36" s="112"/>
      <c r="IUG36" s="112"/>
      <c r="IUH36" s="112"/>
      <c r="IUI36"/>
      <c r="IUJ36"/>
      <c r="IUK36"/>
      <c r="IUL36"/>
      <c r="IUM36"/>
      <c r="IUN36"/>
      <c r="IUO36"/>
      <c r="IUP36"/>
      <c r="IUQ36"/>
      <c r="IUR36"/>
      <c r="IUS36"/>
      <c r="IUT36"/>
      <c r="IUU36"/>
      <c r="IUV36"/>
      <c r="IUW36"/>
      <c r="IUX36"/>
      <c r="IUY36"/>
      <c r="IUZ36"/>
      <c r="IVA36"/>
      <c r="IVB36"/>
      <c r="IVC36"/>
      <c r="IVD36"/>
      <c r="IWI36" s="68"/>
      <c r="IWJ36" s="68"/>
      <c r="IWK36" s="68"/>
      <c r="IWL36" s="68"/>
      <c r="IWM36" s="68"/>
      <c r="IWN36" s="112"/>
      <c r="IWO36" s="112"/>
      <c r="IWP36" s="112"/>
      <c r="IWQ36"/>
      <c r="IWR36"/>
      <c r="IWS36"/>
      <c r="IWT36"/>
      <c r="IWU36"/>
      <c r="IWV36"/>
      <c r="IWW36"/>
      <c r="IWX36"/>
      <c r="IWY36"/>
      <c r="IWZ36"/>
      <c r="IXA36"/>
      <c r="IXB36"/>
      <c r="IXC36"/>
      <c r="IXD36"/>
      <c r="IXE36"/>
      <c r="IXF36"/>
      <c r="IXG36"/>
      <c r="IXH36"/>
      <c r="IXI36"/>
      <c r="IXJ36"/>
      <c r="IXK36"/>
      <c r="IXL36"/>
      <c r="IYQ36" s="68"/>
      <c r="IYR36" s="68"/>
      <c r="IYS36" s="68"/>
      <c r="IYT36" s="68"/>
      <c r="IYU36" s="68"/>
      <c r="IYV36" s="112"/>
      <c r="IYW36" s="112"/>
      <c r="IYX36" s="112"/>
      <c r="IYY36"/>
      <c r="IYZ36"/>
      <c r="IZA36"/>
      <c r="IZB36"/>
      <c r="IZC36"/>
      <c r="IZD36"/>
      <c r="IZE36"/>
      <c r="IZF36"/>
      <c r="IZG36"/>
      <c r="IZH36"/>
      <c r="IZI36"/>
      <c r="IZJ36"/>
      <c r="IZK36"/>
      <c r="IZL36"/>
      <c r="IZM36"/>
      <c r="IZN36"/>
      <c r="IZO36"/>
      <c r="IZP36"/>
      <c r="IZQ36"/>
      <c r="IZR36"/>
      <c r="IZS36"/>
      <c r="IZT36"/>
      <c r="JAY36" s="68"/>
      <c r="JAZ36" s="68"/>
      <c r="JBA36" s="68"/>
      <c r="JBB36" s="68"/>
      <c r="JBC36" s="68"/>
      <c r="JBD36" s="112"/>
      <c r="JBE36" s="112"/>
      <c r="JBF36" s="112"/>
      <c r="JBG36"/>
      <c r="JBH36"/>
      <c r="JBI36"/>
      <c r="JBJ36"/>
      <c r="JBK36"/>
      <c r="JBL36"/>
      <c r="JBM36"/>
      <c r="JBN36"/>
      <c r="JBO36"/>
      <c r="JBP36"/>
      <c r="JBQ36"/>
      <c r="JBR36"/>
      <c r="JBS36"/>
      <c r="JBT36"/>
      <c r="JBU36"/>
      <c r="JBV36"/>
      <c r="JBW36"/>
      <c r="JBX36"/>
      <c r="JBY36"/>
      <c r="JBZ36"/>
      <c r="JCA36"/>
      <c r="JCB36"/>
      <c r="JDG36" s="68"/>
      <c r="JDH36" s="68"/>
      <c r="JDI36" s="68"/>
      <c r="JDJ36" s="68"/>
      <c r="JDK36" s="68"/>
      <c r="JDL36" s="112"/>
      <c r="JDM36" s="112"/>
      <c r="JDN36" s="112"/>
      <c r="JDO36"/>
      <c r="JDP36"/>
      <c r="JDQ36"/>
      <c r="JDR36"/>
      <c r="JDS36"/>
      <c r="JDT36"/>
      <c r="JDU36"/>
      <c r="JDV36"/>
      <c r="JDW36"/>
      <c r="JDX36"/>
      <c r="JDY36"/>
      <c r="JDZ36"/>
      <c r="JEA36"/>
      <c r="JEB36"/>
      <c r="JEC36"/>
      <c r="JED36"/>
      <c r="JEE36"/>
      <c r="JEF36"/>
      <c r="JEG36"/>
      <c r="JEH36"/>
      <c r="JEI36"/>
      <c r="JEJ36"/>
      <c r="JFO36" s="68"/>
      <c r="JFP36" s="68"/>
      <c r="JFQ36" s="68"/>
      <c r="JFR36" s="68"/>
      <c r="JFS36" s="68"/>
      <c r="JFT36" s="112"/>
      <c r="JFU36" s="112"/>
      <c r="JFV36" s="112"/>
      <c r="JFW36"/>
      <c r="JFX36"/>
      <c r="JFY36"/>
      <c r="JFZ36"/>
      <c r="JGA36"/>
      <c r="JGB36"/>
      <c r="JGC36"/>
      <c r="JGD36"/>
      <c r="JGE36"/>
      <c r="JGF36"/>
      <c r="JGG36"/>
      <c r="JGH36"/>
      <c r="JGI36"/>
      <c r="JGJ36"/>
      <c r="JGK36"/>
      <c r="JGL36"/>
      <c r="JGM36"/>
      <c r="JGN36"/>
      <c r="JGO36"/>
      <c r="JGP36"/>
      <c r="JGQ36"/>
      <c r="JGR36"/>
      <c r="JHW36" s="68"/>
      <c r="JHX36" s="68"/>
      <c r="JHY36" s="68"/>
      <c r="JHZ36" s="68"/>
      <c r="JIA36" s="68"/>
      <c r="JIB36" s="112"/>
      <c r="JIC36" s="112"/>
      <c r="JID36" s="112"/>
      <c r="JIE36"/>
      <c r="JIF36"/>
      <c r="JIG36"/>
      <c r="JIH36"/>
      <c r="JII36"/>
      <c r="JIJ36"/>
      <c r="JIK36"/>
      <c r="JIL36"/>
      <c r="JIM36"/>
      <c r="JIN36"/>
      <c r="JIO36"/>
      <c r="JIP36"/>
      <c r="JIQ36"/>
      <c r="JIR36"/>
      <c r="JIS36"/>
      <c r="JIT36"/>
      <c r="JIU36"/>
      <c r="JIV36"/>
      <c r="JIW36"/>
      <c r="JIX36"/>
      <c r="JIY36"/>
      <c r="JIZ36"/>
      <c r="JKE36" s="68"/>
      <c r="JKF36" s="68"/>
      <c r="JKG36" s="68"/>
      <c r="JKH36" s="68"/>
      <c r="JKI36" s="68"/>
      <c r="JKJ36" s="112"/>
      <c r="JKK36" s="112"/>
      <c r="JKL36" s="112"/>
      <c r="JKM36"/>
      <c r="JKN36"/>
      <c r="JKO36"/>
      <c r="JKP36"/>
      <c r="JKQ36"/>
      <c r="JKR36"/>
      <c r="JKS36"/>
      <c r="JKT36"/>
      <c r="JKU36"/>
      <c r="JKV36"/>
      <c r="JKW36"/>
      <c r="JKX36"/>
      <c r="JKY36"/>
      <c r="JKZ36"/>
      <c r="JLA36"/>
      <c r="JLB36"/>
      <c r="JLC36"/>
      <c r="JLD36"/>
      <c r="JLE36"/>
      <c r="JLF36"/>
      <c r="JLG36"/>
      <c r="JLH36"/>
      <c r="JMM36" s="68"/>
      <c r="JMN36" s="68"/>
      <c r="JMO36" s="68"/>
      <c r="JMP36" s="68"/>
      <c r="JMQ36" s="68"/>
      <c r="JMR36" s="112"/>
      <c r="JMS36" s="112"/>
      <c r="JMT36" s="112"/>
      <c r="JMU36"/>
      <c r="JMV36"/>
      <c r="JMW36"/>
      <c r="JMX36"/>
      <c r="JMY36"/>
      <c r="JMZ36"/>
      <c r="JNA36"/>
      <c r="JNB36"/>
      <c r="JNC36"/>
      <c r="JND36"/>
      <c r="JNE36"/>
      <c r="JNF36"/>
      <c r="JNG36"/>
      <c r="JNH36"/>
      <c r="JNI36"/>
      <c r="JNJ36"/>
      <c r="JNK36"/>
      <c r="JNL36"/>
      <c r="JNM36"/>
      <c r="JNN36"/>
      <c r="JNO36"/>
      <c r="JNP36"/>
      <c r="JOU36" s="68"/>
      <c r="JOV36" s="68"/>
      <c r="JOW36" s="68"/>
      <c r="JOX36" s="68"/>
      <c r="JOY36" s="68"/>
      <c r="JOZ36" s="112"/>
      <c r="JPA36" s="112"/>
      <c r="JPB36" s="112"/>
      <c r="JPC36"/>
      <c r="JPD36"/>
      <c r="JPE36"/>
      <c r="JPF36"/>
      <c r="JPG36"/>
      <c r="JPH36"/>
      <c r="JPI36"/>
      <c r="JPJ36"/>
      <c r="JPK36"/>
      <c r="JPL36"/>
      <c r="JPM36"/>
      <c r="JPN36"/>
      <c r="JPO36"/>
      <c r="JPP36"/>
      <c r="JPQ36"/>
      <c r="JPR36"/>
      <c r="JPS36"/>
      <c r="JPT36"/>
      <c r="JPU36"/>
      <c r="JPV36"/>
      <c r="JPW36"/>
      <c r="JPX36"/>
      <c r="JRC36" s="68"/>
      <c r="JRD36" s="68"/>
      <c r="JRE36" s="68"/>
      <c r="JRF36" s="68"/>
      <c r="JRG36" s="68"/>
      <c r="JRH36" s="112"/>
      <c r="JRI36" s="112"/>
      <c r="JRJ36" s="112"/>
      <c r="JRK36"/>
      <c r="JRL36"/>
      <c r="JRM36"/>
      <c r="JRN36"/>
      <c r="JRO36"/>
      <c r="JRP36"/>
      <c r="JRQ36"/>
      <c r="JRR36"/>
      <c r="JRS36"/>
      <c r="JRT36"/>
      <c r="JRU36"/>
      <c r="JRV36"/>
      <c r="JRW36"/>
      <c r="JRX36"/>
      <c r="JRY36"/>
      <c r="JRZ36"/>
      <c r="JSA36"/>
      <c r="JSB36"/>
      <c r="JSC36"/>
      <c r="JSD36"/>
      <c r="JSE36"/>
      <c r="JSF36"/>
      <c r="JTK36" s="68"/>
      <c r="JTL36" s="68"/>
      <c r="JTM36" s="68"/>
      <c r="JTN36" s="68"/>
      <c r="JTO36" s="68"/>
      <c r="JTP36" s="112"/>
      <c r="JTQ36" s="112"/>
      <c r="JTR36" s="112"/>
      <c r="JTS36"/>
      <c r="JTT36"/>
      <c r="JTU36"/>
      <c r="JTV36"/>
      <c r="JTW36"/>
      <c r="JTX36"/>
      <c r="JTY36"/>
      <c r="JTZ36"/>
      <c r="JUA36"/>
      <c r="JUB36"/>
      <c r="JUC36"/>
      <c r="JUD36"/>
      <c r="JUE36"/>
      <c r="JUF36"/>
      <c r="JUG36"/>
      <c r="JUH36"/>
      <c r="JUI36"/>
      <c r="JUJ36"/>
      <c r="JUK36"/>
      <c r="JUL36"/>
      <c r="JUM36"/>
      <c r="JUN36"/>
      <c r="JVS36" s="68"/>
      <c r="JVT36" s="68"/>
      <c r="JVU36" s="68"/>
      <c r="JVV36" s="68"/>
      <c r="JVW36" s="68"/>
      <c r="JVX36" s="112"/>
      <c r="JVY36" s="112"/>
      <c r="JVZ36" s="112"/>
      <c r="JWA36"/>
      <c r="JWB36"/>
      <c r="JWC36"/>
      <c r="JWD36"/>
      <c r="JWE36"/>
      <c r="JWF36"/>
      <c r="JWG36"/>
      <c r="JWH36"/>
      <c r="JWI36"/>
      <c r="JWJ36"/>
      <c r="JWK36"/>
      <c r="JWL36"/>
      <c r="JWM36"/>
      <c r="JWN36"/>
      <c r="JWO36"/>
      <c r="JWP36"/>
      <c r="JWQ36"/>
      <c r="JWR36"/>
      <c r="JWS36"/>
      <c r="JWT36"/>
      <c r="JWU36"/>
      <c r="JWV36"/>
      <c r="JYA36" s="68"/>
      <c r="JYB36" s="68"/>
      <c r="JYC36" s="68"/>
      <c r="JYD36" s="68"/>
      <c r="JYE36" s="68"/>
      <c r="JYF36" s="112"/>
      <c r="JYG36" s="112"/>
      <c r="JYH36" s="112"/>
      <c r="JYI36"/>
      <c r="JYJ36"/>
      <c r="JYK36"/>
      <c r="JYL36"/>
      <c r="JYM36"/>
      <c r="JYN36"/>
      <c r="JYO36"/>
      <c r="JYP36"/>
      <c r="JYQ36"/>
      <c r="JYR36"/>
      <c r="JYS36"/>
      <c r="JYT36"/>
      <c r="JYU36"/>
      <c r="JYV36"/>
      <c r="JYW36"/>
      <c r="JYX36"/>
      <c r="JYY36"/>
      <c r="JYZ36"/>
      <c r="JZA36"/>
      <c r="JZB36"/>
      <c r="JZC36"/>
      <c r="JZD36"/>
      <c r="KAI36" s="68"/>
      <c r="KAJ36" s="68"/>
      <c r="KAK36" s="68"/>
      <c r="KAL36" s="68"/>
      <c r="KAM36" s="68"/>
      <c r="KAN36" s="112"/>
      <c r="KAO36" s="112"/>
      <c r="KAP36" s="112"/>
      <c r="KAQ36"/>
      <c r="KAR36"/>
      <c r="KAS36"/>
      <c r="KAT36"/>
      <c r="KAU36"/>
      <c r="KAV36"/>
      <c r="KAW36"/>
      <c r="KAX36"/>
      <c r="KAY36"/>
      <c r="KAZ36"/>
      <c r="KBA36"/>
      <c r="KBB36"/>
      <c r="KBC36"/>
      <c r="KBD36"/>
      <c r="KBE36"/>
      <c r="KBF36"/>
      <c r="KBG36"/>
      <c r="KBH36"/>
      <c r="KBI36"/>
      <c r="KBJ36"/>
      <c r="KBK36"/>
      <c r="KBL36"/>
      <c r="KCQ36" s="68"/>
      <c r="KCR36" s="68"/>
      <c r="KCS36" s="68"/>
      <c r="KCT36" s="68"/>
      <c r="KCU36" s="68"/>
      <c r="KCV36" s="112"/>
      <c r="KCW36" s="112"/>
      <c r="KCX36" s="112"/>
      <c r="KCY36"/>
      <c r="KCZ36"/>
      <c r="KDA36"/>
      <c r="KDB36"/>
      <c r="KDC36"/>
      <c r="KDD36"/>
      <c r="KDE36"/>
      <c r="KDF36"/>
      <c r="KDG36"/>
      <c r="KDH36"/>
      <c r="KDI36"/>
      <c r="KDJ36"/>
      <c r="KDK36"/>
      <c r="KDL36"/>
      <c r="KDM36"/>
      <c r="KDN36"/>
      <c r="KDO36"/>
      <c r="KDP36"/>
      <c r="KDQ36"/>
      <c r="KDR36"/>
      <c r="KDS36"/>
      <c r="KDT36"/>
      <c r="KEY36" s="68"/>
      <c r="KEZ36" s="68"/>
      <c r="KFA36" s="68"/>
      <c r="KFB36" s="68"/>
      <c r="KFC36" s="68"/>
      <c r="KFD36" s="112"/>
      <c r="KFE36" s="112"/>
      <c r="KFF36" s="112"/>
      <c r="KFG36"/>
      <c r="KFH36"/>
      <c r="KFI36"/>
      <c r="KFJ36"/>
      <c r="KFK36"/>
      <c r="KFL36"/>
      <c r="KFM36"/>
      <c r="KFN36"/>
      <c r="KFO36"/>
      <c r="KFP36"/>
      <c r="KFQ36"/>
      <c r="KFR36"/>
      <c r="KFS36"/>
      <c r="KFT36"/>
      <c r="KFU36"/>
      <c r="KFV36"/>
      <c r="KFW36"/>
      <c r="KFX36"/>
      <c r="KFY36"/>
      <c r="KFZ36"/>
      <c r="KGA36"/>
      <c r="KGB36"/>
      <c r="KHG36" s="68"/>
      <c r="KHH36" s="68"/>
      <c r="KHI36" s="68"/>
      <c r="KHJ36" s="68"/>
      <c r="KHK36" s="68"/>
      <c r="KHL36" s="112"/>
      <c r="KHM36" s="112"/>
      <c r="KHN36" s="112"/>
      <c r="KHO36"/>
      <c r="KHP36"/>
      <c r="KHQ36"/>
      <c r="KHR36"/>
      <c r="KHS36"/>
      <c r="KHT36"/>
      <c r="KHU36"/>
      <c r="KHV36"/>
      <c r="KHW36"/>
      <c r="KHX36"/>
      <c r="KHY36"/>
      <c r="KHZ36"/>
      <c r="KIA36"/>
      <c r="KIB36"/>
      <c r="KIC36"/>
      <c r="KID36"/>
      <c r="KIE36"/>
      <c r="KIF36"/>
      <c r="KIG36"/>
      <c r="KIH36"/>
      <c r="KII36"/>
      <c r="KIJ36"/>
      <c r="KJO36" s="68"/>
      <c r="KJP36" s="68"/>
      <c r="KJQ36" s="68"/>
      <c r="KJR36" s="68"/>
      <c r="KJS36" s="68"/>
      <c r="KJT36" s="112"/>
      <c r="KJU36" s="112"/>
      <c r="KJV36" s="112"/>
      <c r="KJW36"/>
      <c r="KJX36"/>
      <c r="KJY36"/>
      <c r="KJZ36"/>
      <c r="KKA36"/>
      <c r="KKB36"/>
      <c r="KKC36"/>
      <c r="KKD36"/>
      <c r="KKE36"/>
      <c r="KKF36"/>
      <c r="KKG36"/>
      <c r="KKH36"/>
      <c r="KKI36"/>
      <c r="KKJ36"/>
      <c r="KKK36"/>
      <c r="KKL36"/>
      <c r="KKM36"/>
      <c r="KKN36"/>
      <c r="KKO36"/>
      <c r="KKP36"/>
      <c r="KKQ36"/>
      <c r="KKR36"/>
      <c r="KLW36" s="68"/>
      <c r="KLX36" s="68"/>
      <c r="KLY36" s="68"/>
      <c r="KLZ36" s="68"/>
      <c r="KMA36" s="68"/>
      <c r="KMB36" s="112"/>
      <c r="KMC36" s="112"/>
      <c r="KMD36" s="112"/>
      <c r="KME36"/>
      <c r="KMF36"/>
      <c r="KMG36"/>
      <c r="KMH36"/>
      <c r="KMI36"/>
      <c r="KMJ36"/>
      <c r="KMK36"/>
      <c r="KML36"/>
      <c r="KMM36"/>
      <c r="KMN36"/>
      <c r="KMO36"/>
      <c r="KMP36"/>
      <c r="KMQ36"/>
      <c r="KMR36"/>
      <c r="KMS36"/>
      <c r="KMT36"/>
      <c r="KMU36"/>
      <c r="KMV36"/>
      <c r="KMW36"/>
      <c r="KMX36"/>
      <c r="KMY36"/>
      <c r="KMZ36"/>
      <c r="KOE36" s="68"/>
      <c r="KOF36" s="68"/>
      <c r="KOG36" s="68"/>
      <c r="KOH36" s="68"/>
      <c r="KOI36" s="68"/>
      <c r="KOJ36" s="112"/>
      <c r="KOK36" s="112"/>
      <c r="KOL36" s="112"/>
      <c r="KOM36"/>
      <c r="KON36"/>
      <c r="KOO36"/>
      <c r="KOP36"/>
      <c r="KOQ36"/>
      <c r="KOR36"/>
      <c r="KOS36"/>
      <c r="KOT36"/>
      <c r="KOU36"/>
      <c r="KOV36"/>
      <c r="KOW36"/>
      <c r="KOX36"/>
      <c r="KOY36"/>
      <c r="KOZ36"/>
      <c r="KPA36"/>
      <c r="KPB36"/>
      <c r="KPC36"/>
      <c r="KPD36"/>
      <c r="KPE36"/>
      <c r="KPF36"/>
      <c r="KPG36"/>
      <c r="KPH36"/>
      <c r="KQM36" s="68"/>
      <c r="KQN36" s="68"/>
      <c r="KQO36" s="68"/>
      <c r="KQP36" s="68"/>
      <c r="KQQ36" s="68"/>
      <c r="KQR36" s="112"/>
      <c r="KQS36" s="112"/>
      <c r="KQT36" s="112"/>
      <c r="KQU36"/>
      <c r="KQV36"/>
      <c r="KQW36"/>
      <c r="KQX36"/>
      <c r="KQY36"/>
      <c r="KQZ36"/>
      <c r="KRA36"/>
      <c r="KRB36"/>
      <c r="KRC36"/>
      <c r="KRD36"/>
      <c r="KRE36"/>
      <c r="KRF36"/>
      <c r="KRG36"/>
      <c r="KRH36"/>
      <c r="KRI36"/>
      <c r="KRJ36"/>
      <c r="KRK36"/>
      <c r="KRL36"/>
      <c r="KRM36"/>
      <c r="KRN36"/>
      <c r="KRO36"/>
      <c r="KRP36"/>
      <c r="KSU36" s="68"/>
      <c r="KSV36" s="68"/>
      <c r="KSW36" s="68"/>
      <c r="KSX36" s="68"/>
      <c r="KSY36" s="68"/>
      <c r="KSZ36" s="112"/>
      <c r="KTA36" s="112"/>
      <c r="KTB36" s="112"/>
      <c r="KTC36"/>
      <c r="KTD36"/>
      <c r="KTE36"/>
      <c r="KTF36"/>
      <c r="KTG36"/>
      <c r="KTH36"/>
      <c r="KTI36"/>
      <c r="KTJ36"/>
      <c r="KTK36"/>
      <c r="KTL36"/>
      <c r="KTM36"/>
      <c r="KTN36"/>
      <c r="KTO36"/>
      <c r="KTP36"/>
      <c r="KTQ36"/>
      <c r="KTR36"/>
      <c r="KTS36"/>
      <c r="KTT36"/>
      <c r="KTU36"/>
      <c r="KTV36"/>
      <c r="KTW36"/>
      <c r="KTX36"/>
      <c r="KVC36" s="68"/>
      <c r="KVD36" s="68"/>
      <c r="KVE36" s="68"/>
      <c r="KVF36" s="68"/>
      <c r="KVG36" s="68"/>
      <c r="KVH36" s="112"/>
      <c r="KVI36" s="112"/>
      <c r="KVJ36" s="112"/>
      <c r="KVK36"/>
      <c r="KVL36"/>
      <c r="KVM36"/>
      <c r="KVN36"/>
      <c r="KVO36"/>
      <c r="KVP36"/>
      <c r="KVQ36"/>
      <c r="KVR36"/>
      <c r="KVS36"/>
      <c r="KVT36"/>
      <c r="KVU36"/>
      <c r="KVV36"/>
      <c r="KVW36"/>
      <c r="KVX36"/>
      <c r="KVY36"/>
      <c r="KVZ36"/>
      <c r="KWA36"/>
      <c r="KWB36"/>
      <c r="KWC36"/>
      <c r="KWD36"/>
      <c r="KWE36"/>
      <c r="KWF36"/>
      <c r="KXK36" s="68"/>
      <c r="KXL36" s="68"/>
      <c r="KXM36" s="68"/>
      <c r="KXN36" s="68"/>
      <c r="KXO36" s="68"/>
      <c r="KXP36" s="112"/>
      <c r="KXQ36" s="112"/>
      <c r="KXR36" s="112"/>
      <c r="KXS36"/>
      <c r="KXT36"/>
      <c r="KXU36"/>
      <c r="KXV36"/>
      <c r="KXW36"/>
      <c r="KXX36"/>
      <c r="KXY36"/>
      <c r="KXZ36"/>
      <c r="KYA36"/>
      <c r="KYB36"/>
      <c r="KYC36"/>
      <c r="KYD36"/>
      <c r="KYE36"/>
      <c r="KYF36"/>
      <c r="KYG36"/>
      <c r="KYH36"/>
      <c r="KYI36"/>
      <c r="KYJ36"/>
      <c r="KYK36"/>
      <c r="KYL36"/>
      <c r="KYM36"/>
      <c r="KYN36"/>
      <c r="KZS36" s="68"/>
      <c r="KZT36" s="68"/>
      <c r="KZU36" s="68"/>
      <c r="KZV36" s="68"/>
      <c r="KZW36" s="68"/>
      <c r="KZX36" s="112"/>
      <c r="KZY36" s="112"/>
      <c r="KZZ36" s="112"/>
      <c r="LAA36"/>
      <c r="LAB36"/>
      <c r="LAC36"/>
      <c r="LAD36"/>
      <c r="LAE36"/>
      <c r="LAF36"/>
      <c r="LAG36"/>
      <c r="LAH36"/>
      <c r="LAI36"/>
      <c r="LAJ36"/>
      <c r="LAK36"/>
      <c r="LAL36"/>
      <c r="LAM36"/>
      <c r="LAN36"/>
      <c r="LAO36"/>
      <c r="LAP36"/>
      <c r="LAQ36"/>
      <c r="LAR36"/>
      <c r="LAS36"/>
      <c r="LAT36"/>
      <c r="LAU36"/>
      <c r="LAV36"/>
      <c r="LCA36" s="68"/>
      <c r="LCB36" s="68"/>
      <c r="LCC36" s="68"/>
      <c r="LCD36" s="68"/>
      <c r="LCE36" s="68"/>
      <c r="LCF36" s="112"/>
      <c r="LCG36" s="112"/>
      <c r="LCH36" s="112"/>
      <c r="LCI36"/>
      <c r="LCJ36"/>
      <c r="LCK36"/>
      <c r="LCL36"/>
      <c r="LCM36"/>
      <c r="LCN36"/>
      <c r="LCO36"/>
      <c r="LCP36"/>
      <c r="LCQ36"/>
      <c r="LCR36"/>
      <c r="LCS36"/>
      <c r="LCT36"/>
      <c r="LCU36"/>
      <c r="LCV36"/>
      <c r="LCW36"/>
      <c r="LCX36"/>
      <c r="LCY36"/>
      <c r="LCZ36"/>
      <c r="LDA36"/>
      <c r="LDB36"/>
      <c r="LDC36"/>
      <c r="LDD36"/>
      <c r="LEI36" s="68"/>
      <c r="LEJ36" s="68"/>
      <c r="LEK36" s="68"/>
      <c r="LEL36" s="68"/>
      <c r="LEM36" s="68"/>
      <c r="LEN36" s="112"/>
      <c r="LEO36" s="112"/>
      <c r="LEP36" s="112"/>
      <c r="LEQ36"/>
      <c r="LER36"/>
      <c r="LES36"/>
      <c r="LET36"/>
      <c r="LEU36"/>
      <c r="LEV36"/>
      <c r="LEW36"/>
      <c r="LEX36"/>
      <c r="LEY36"/>
      <c r="LEZ36"/>
      <c r="LFA36"/>
      <c r="LFB36"/>
      <c r="LFC36"/>
      <c r="LFD36"/>
      <c r="LFE36"/>
      <c r="LFF36"/>
      <c r="LFG36"/>
      <c r="LFH36"/>
      <c r="LFI36"/>
      <c r="LFJ36"/>
      <c r="LFK36"/>
      <c r="LFL36"/>
      <c r="LGQ36" s="68"/>
      <c r="LGR36" s="68"/>
      <c r="LGS36" s="68"/>
      <c r="LGT36" s="68"/>
      <c r="LGU36" s="68"/>
      <c r="LGV36" s="112"/>
      <c r="LGW36" s="112"/>
      <c r="LGX36" s="112"/>
      <c r="LGY36"/>
      <c r="LGZ36"/>
      <c r="LHA36"/>
      <c r="LHB36"/>
      <c r="LHC36"/>
      <c r="LHD36"/>
      <c r="LHE36"/>
      <c r="LHF36"/>
      <c r="LHG36"/>
      <c r="LHH36"/>
      <c r="LHI36"/>
      <c r="LHJ36"/>
      <c r="LHK36"/>
      <c r="LHL36"/>
      <c r="LHM36"/>
      <c r="LHN36"/>
      <c r="LHO36"/>
      <c r="LHP36"/>
      <c r="LHQ36"/>
      <c r="LHR36"/>
      <c r="LHS36"/>
      <c r="LHT36"/>
      <c r="LIY36" s="68"/>
      <c r="LIZ36" s="68"/>
      <c r="LJA36" s="68"/>
      <c r="LJB36" s="68"/>
      <c r="LJC36" s="68"/>
      <c r="LJD36" s="112"/>
      <c r="LJE36" s="112"/>
      <c r="LJF36" s="112"/>
      <c r="LJG36"/>
      <c r="LJH36"/>
      <c r="LJI36"/>
      <c r="LJJ36"/>
      <c r="LJK36"/>
      <c r="LJL36"/>
      <c r="LJM36"/>
      <c r="LJN36"/>
      <c r="LJO36"/>
      <c r="LJP36"/>
      <c r="LJQ36"/>
      <c r="LJR36"/>
      <c r="LJS36"/>
      <c r="LJT36"/>
      <c r="LJU36"/>
      <c r="LJV36"/>
      <c r="LJW36"/>
      <c r="LJX36"/>
      <c r="LJY36"/>
      <c r="LJZ36"/>
      <c r="LKA36"/>
      <c r="LKB36"/>
      <c r="LLG36" s="68"/>
      <c r="LLH36" s="68"/>
      <c r="LLI36" s="68"/>
      <c r="LLJ36" s="68"/>
      <c r="LLK36" s="68"/>
      <c r="LLL36" s="112"/>
      <c r="LLM36" s="112"/>
      <c r="LLN36" s="112"/>
      <c r="LLO36"/>
      <c r="LLP36"/>
      <c r="LLQ36"/>
      <c r="LLR36"/>
      <c r="LLS36"/>
      <c r="LLT36"/>
      <c r="LLU36"/>
      <c r="LLV36"/>
      <c r="LLW36"/>
      <c r="LLX36"/>
      <c r="LLY36"/>
      <c r="LLZ36"/>
      <c r="LMA36"/>
      <c r="LMB36"/>
      <c r="LMC36"/>
      <c r="LMD36"/>
      <c r="LME36"/>
      <c r="LMF36"/>
      <c r="LMG36"/>
      <c r="LMH36"/>
      <c r="LMI36"/>
      <c r="LMJ36"/>
      <c r="LNO36" s="68"/>
      <c r="LNP36" s="68"/>
      <c r="LNQ36" s="68"/>
      <c r="LNR36" s="68"/>
      <c r="LNS36" s="68"/>
      <c r="LNT36" s="112"/>
      <c r="LNU36" s="112"/>
      <c r="LNV36" s="112"/>
      <c r="LNW36"/>
      <c r="LNX36"/>
      <c r="LNY36"/>
      <c r="LNZ36"/>
      <c r="LOA36"/>
      <c r="LOB36"/>
      <c r="LOC36"/>
      <c r="LOD36"/>
      <c r="LOE36"/>
      <c r="LOF36"/>
      <c r="LOG36"/>
      <c r="LOH36"/>
      <c r="LOI36"/>
      <c r="LOJ36"/>
      <c r="LOK36"/>
      <c r="LOL36"/>
      <c r="LOM36"/>
      <c r="LON36"/>
      <c r="LOO36"/>
      <c r="LOP36"/>
      <c r="LOQ36"/>
      <c r="LOR36"/>
      <c r="LPW36" s="68"/>
      <c r="LPX36" s="68"/>
      <c r="LPY36" s="68"/>
      <c r="LPZ36" s="68"/>
      <c r="LQA36" s="68"/>
      <c r="LQB36" s="112"/>
      <c r="LQC36" s="112"/>
      <c r="LQD36" s="112"/>
      <c r="LQE36"/>
      <c r="LQF36"/>
      <c r="LQG36"/>
      <c r="LQH36"/>
      <c r="LQI36"/>
      <c r="LQJ36"/>
      <c r="LQK36"/>
      <c r="LQL36"/>
      <c r="LQM36"/>
      <c r="LQN36"/>
      <c r="LQO36"/>
      <c r="LQP36"/>
      <c r="LQQ36"/>
      <c r="LQR36"/>
      <c r="LQS36"/>
      <c r="LQT36"/>
      <c r="LQU36"/>
      <c r="LQV36"/>
      <c r="LQW36"/>
      <c r="LQX36"/>
      <c r="LQY36"/>
      <c r="LQZ36"/>
      <c r="LSE36" s="68"/>
      <c r="LSF36" s="68"/>
      <c r="LSG36" s="68"/>
      <c r="LSH36" s="68"/>
      <c r="LSI36" s="68"/>
      <c r="LSJ36" s="112"/>
      <c r="LSK36" s="112"/>
      <c r="LSL36" s="112"/>
      <c r="LSM36"/>
      <c r="LSN36"/>
      <c r="LSO36"/>
      <c r="LSP36"/>
      <c r="LSQ36"/>
      <c r="LSR36"/>
      <c r="LSS36"/>
      <c r="LST36"/>
      <c r="LSU36"/>
      <c r="LSV36"/>
      <c r="LSW36"/>
      <c r="LSX36"/>
      <c r="LSY36"/>
      <c r="LSZ36"/>
      <c r="LTA36"/>
      <c r="LTB36"/>
      <c r="LTC36"/>
      <c r="LTD36"/>
      <c r="LTE36"/>
      <c r="LTF36"/>
      <c r="LTG36"/>
      <c r="LTH36"/>
      <c r="LUM36" s="68"/>
      <c r="LUN36" s="68"/>
      <c r="LUO36" s="68"/>
      <c r="LUP36" s="68"/>
      <c r="LUQ36" s="68"/>
      <c r="LUR36" s="112"/>
      <c r="LUS36" s="112"/>
      <c r="LUT36" s="112"/>
      <c r="LUU36"/>
      <c r="LUV36"/>
      <c r="LUW36"/>
      <c r="LUX36"/>
      <c r="LUY36"/>
      <c r="LUZ36"/>
      <c r="LVA36"/>
      <c r="LVB36"/>
      <c r="LVC36"/>
      <c r="LVD36"/>
      <c r="LVE36"/>
      <c r="LVF36"/>
      <c r="LVG36"/>
      <c r="LVH36"/>
      <c r="LVI36"/>
      <c r="LVJ36"/>
      <c r="LVK36"/>
      <c r="LVL36"/>
      <c r="LVM36"/>
      <c r="LVN36"/>
      <c r="LVO36"/>
      <c r="LVP36"/>
      <c r="LWU36" s="68"/>
      <c r="LWV36" s="68"/>
      <c r="LWW36" s="68"/>
      <c r="LWX36" s="68"/>
      <c r="LWY36" s="68"/>
      <c r="LWZ36" s="112"/>
      <c r="LXA36" s="112"/>
      <c r="LXB36" s="112"/>
      <c r="LXC36"/>
      <c r="LXD36"/>
      <c r="LXE36"/>
      <c r="LXF36"/>
      <c r="LXG36"/>
      <c r="LXH36"/>
      <c r="LXI36"/>
      <c r="LXJ36"/>
      <c r="LXK36"/>
      <c r="LXL36"/>
      <c r="LXM36"/>
      <c r="LXN36"/>
      <c r="LXO36"/>
      <c r="LXP36"/>
      <c r="LXQ36"/>
      <c r="LXR36"/>
      <c r="LXS36"/>
      <c r="LXT36"/>
      <c r="LXU36"/>
      <c r="LXV36"/>
      <c r="LXW36"/>
      <c r="LXX36"/>
      <c r="LZC36" s="68"/>
      <c r="LZD36" s="68"/>
      <c r="LZE36" s="68"/>
      <c r="LZF36" s="68"/>
      <c r="LZG36" s="68"/>
      <c r="LZH36" s="112"/>
      <c r="LZI36" s="112"/>
      <c r="LZJ36" s="112"/>
      <c r="LZK36"/>
      <c r="LZL36"/>
      <c r="LZM36"/>
      <c r="LZN36"/>
      <c r="LZO36"/>
      <c r="LZP36"/>
      <c r="LZQ36"/>
      <c r="LZR36"/>
      <c r="LZS36"/>
      <c r="LZT36"/>
      <c r="LZU36"/>
      <c r="LZV36"/>
      <c r="LZW36"/>
      <c r="LZX36"/>
      <c r="LZY36"/>
      <c r="LZZ36"/>
      <c r="MAA36"/>
      <c r="MAB36"/>
      <c r="MAC36"/>
      <c r="MAD36"/>
      <c r="MAE36"/>
      <c r="MAF36"/>
      <c r="MBK36" s="68"/>
      <c r="MBL36" s="68"/>
      <c r="MBM36" s="68"/>
      <c r="MBN36" s="68"/>
      <c r="MBO36" s="68"/>
      <c r="MBP36" s="112"/>
      <c r="MBQ36" s="112"/>
      <c r="MBR36" s="112"/>
      <c r="MBS36"/>
      <c r="MBT36"/>
      <c r="MBU36"/>
      <c r="MBV36"/>
      <c r="MBW36"/>
      <c r="MBX36"/>
      <c r="MBY36"/>
      <c r="MBZ36"/>
      <c r="MCA36"/>
      <c r="MCB36"/>
      <c r="MCC36"/>
      <c r="MCD36"/>
      <c r="MCE36"/>
      <c r="MCF36"/>
      <c r="MCG36"/>
      <c r="MCH36"/>
      <c r="MCI36"/>
      <c r="MCJ36"/>
      <c r="MCK36"/>
      <c r="MCL36"/>
      <c r="MCM36"/>
      <c r="MCN36"/>
      <c r="MDS36" s="68"/>
      <c r="MDT36" s="68"/>
      <c r="MDU36" s="68"/>
      <c r="MDV36" s="68"/>
      <c r="MDW36" s="68"/>
      <c r="MDX36" s="112"/>
      <c r="MDY36" s="112"/>
      <c r="MDZ36" s="112"/>
      <c r="MEA36"/>
      <c r="MEB36"/>
      <c r="MEC36"/>
      <c r="MED36"/>
      <c r="MEE36"/>
      <c r="MEF36"/>
      <c r="MEG36"/>
      <c r="MEH36"/>
      <c r="MEI36"/>
      <c r="MEJ36"/>
      <c r="MEK36"/>
      <c r="MEL36"/>
      <c r="MEM36"/>
      <c r="MEN36"/>
      <c r="MEO36"/>
      <c r="MEP36"/>
      <c r="MEQ36"/>
      <c r="MER36"/>
      <c r="MES36"/>
      <c r="MET36"/>
      <c r="MEU36"/>
      <c r="MEV36"/>
      <c r="MGA36" s="68"/>
      <c r="MGB36" s="68"/>
      <c r="MGC36" s="68"/>
      <c r="MGD36" s="68"/>
      <c r="MGE36" s="68"/>
      <c r="MGF36" s="112"/>
      <c r="MGG36" s="112"/>
      <c r="MGH36" s="112"/>
      <c r="MGI36"/>
      <c r="MGJ36"/>
      <c r="MGK36"/>
      <c r="MGL36"/>
      <c r="MGM36"/>
      <c r="MGN36"/>
      <c r="MGO36"/>
      <c r="MGP36"/>
      <c r="MGQ36"/>
      <c r="MGR36"/>
      <c r="MGS36"/>
      <c r="MGT36"/>
      <c r="MGU36"/>
      <c r="MGV36"/>
      <c r="MGW36"/>
      <c r="MGX36"/>
      <c r="MGY36"/>
      <c r="MGZ36"/>
      <c r="MHA36"/>
      <c r="MHB36"/>
      <c r="MHC36"/>
      <c r="MHD36"/>
      <c r="MII36" s="68"/>
      <c r="MIJ36" s="68"/>
      <c r="MIK36" s="68"/>
      <c r="MIL36" s="68"/>
      <c r="MIM36" s="68"/>
      <c r="MIN36" s="112"/>
      <c r="MIO36" s="112"/>
      <c r="MIP36" s="112"/>
      <c r="MIQ36"/>
      <c r="MIR36"/>
      <c r="MIS36"/>
      <c r="MIT36"/>
      <c r="MIU36"/>
      <c r="MIV36"/>
      <c r="MIW36"/>
      <c r="MIX36"/>
      <c r="MIY36"/>
      <c r="MIZ36"/>
      <c r="MJA36"/>
      <c r="MJB36"/>
      <c r="MJC36"/>
      <c r="MJD36"/>
      <c r="MJE36"/>
      <c r="MJF36"/>
      <c r="MJG36"/>
      <c r="MJH36"/>
      <c r="MJI36"/>
      <c r="MJJ36"/>
      <c r="MJK36"/>
      <c r="MJL36"/>
      <c r="MKQ36" s="68"/>
      <c r="MKR36" s="68"/>
      <c r="MKS36" s="68"/>
      <c r="MKT36" s="68"/>
      <c r="MKU36" s="68"/>
      <c r="MKV36" s="112"/>
      <c r="MKW36" s="112"/>
      <c r="MKX36" s="112"/>
      <c r="MKY36"/>
      <c r="MKZ36"/>
      <c r="MLA36"/>
      <c r="MLB36"/>
      <c r="MLC36"/>
      <c r="MLD36"/>
      <c r="MLE36"/>
      <c r="MLF36"/>
      <c r="MLG36"/>
      <c r="MLH36"/>
      <c r="MLI36"/>
      <c r="MLJ36"/>
      <c r="MLK36"/>
      <c r="MLL36"/>
      <c r="MLM36"/>
      <c r="MLN36"/>
      <c r="MLO36"/>
      <c r="MLP36"/>
      <c r="MLQ36"/>
      <c r="MLR36"/>
      <c r="MLS36"/>
      <c r="MLT36"/>
      <c r="MMY36" s="68"/>
      <c r="MMZ36" s="68"/>
      <c r="MNA36" s="68"/>
      <c r="MNB36" s="68"/>
      <c r="MNC36" s="68"/>
      <c r="MND36" s="112"/>
      <c r="MNE36" s="112"/>
      <c r="MNF36" s="112"/>
      <c r="MNG36"/>
      <c r="MNH36"/>
      <c r="MNI36"/>
      <c r="MNJ36"/>
      <c r="MNK36"/>
      <c r="MNL36"/>
      <c r="MNM36"/>
      <c r="MNN36"/>
      <c r="MNO36"/>
      <c r="MNP36"/>
      <c r="MNQ36"/>
      <c r="MNR36"/>
      <c r="MNS36"/>
      <c r="MNT36"/>
      <c r="MNU36"/>
      <c r="MNV36"/>
      <c r="MNW36"/>
      <c r="MNX36"/>
      <c r="MNY36"/>
      <c r="MNZ36"/>
      <c r="MOA36"/>
      <c r="MOB36"/>
      <c r="MPG36" s="68"/>
      <c r="MPH36" s="68"/>
      <c r="MPI36" s="68"/>
      <c r="MPJ36" s="68"/>
      <c r="MPK36" s="68"/>
      <c r="MPL36" s="112"/>
      <c r="MPM36" s="112"/>
      <c r="MPN36" s="112"/>
      <c r="MPO36"/>
      <c r="MPP36"/>
      <c r="MPQ36"/>
      <c r="MPR36"/>
      <c r="MPS36"/>
      <c r="MPT36"/>
      <c r="MPU36"/>
      <c r="MPV36"/>
      <c r="MPW36"/>
      <c r="MPX36"/>
      <c r="MPY36"/>
      <c r="MPZ36"/>
      <c r="MQA36"/>
      <c r="MQB36"/>
      <c r="MQC36"/>
      <c r="MQD36"/>
      <c r="MQE36"/>
      <c r="MQF36"/>
      <c r="MQG36"/>
      <c r="MQH36"/>
      <c r="MQI36"/>
      <c r="MQJ36"/>
      <c r="MRO36" s="68"/>
      <c r="MRP36" s="68"/>
      <c r="MRQ36" s="68"/>
      <c r="MRR36" s="68"/>
      <c r="MRS36" s="68"/>
      <c r="MRT36" s="112"/>
      <c r="MRU36" s="112"/>
      <c r="MRV36" s="112"/>
      <c r="MRW36"/>
      <c r="MRX36"/>
      <c r="MRY36"/>
      <c r="MRZ36"/>
      <c r="MSA36"/>
      <c r="MSB36"/>
      <c r="MSC36"/>
      <c r="MSD36"/>
      <c r="MSE36"/>
      <c r="MSF36"/>
      <c r="MSG36"/>
      <c r="MSH36"/>
      <c r="MSI36"/>
      <c r="MSJ36"/>
      <c r="MSK36"/>
      <c r="MSL36"/>
      <c r="MSM36"/>
      <c r="MSN36"/>
      <c r="MSO36"/>
      <c r="MSP36"/>
      <c r="MSQ36"/>
      <c r="MSR36"/>
      <c r="MTW36" s="68"/>
      <c r="MTX36" s="68"/>
      <c r="MTY36" s="68"/>
      <c r="MTZ36" s="68"/>
      <c r="MUA36" s="68"/>
      <c r="MUB36" s="112"/>
      <c r="MUC36" s="112"/>
      <c r="MUD36" s="112"/>
      <c r="MUE36"/>
      <c r="MUF36"/>
      <c r="MUG36"/>
      <c r="MUH36"/>
      <c r="MUI36"/>
      <c r="MUJ36"/>
      <c r="MUK36"/>
      <c r="MUL36"/>
      <c r="MUM36"/>
      <c r="MUN36"/>
      <c r="MUO36"/>
      <c r="MUP36"/>
      <c r="MUQ36"/>
      <c r="MUR36"/>
      <c r="MUS36"/>
      <c r="MUT36"/>
      <c r="MUU36"/>
      <c r="MUV36"/>
      <c r="MUW36"/>
      <c r="MUX36"/>
      <c r="MUY36"/>
      <c r="MUZ36"/>
      <c r="MWE36" s="68"/>
      <c r="MWF36" s="68"/>
      <c r="MWG36" s="68"/>
      <c r="MWH36" s="68"/>
      <c r="MWI36" s="68"/>
      <c r="MWJ36" s="112"/>
      <c r="MWK36" s="112"/>
      <c r="MWL36" s="112"/>
      <c r="MWM36"/>
      <c r="MWN36"/>
      <c r="MWO36"/>
      <c r="MWP36"/>
      <c r="MWQ36"/>
      <c r="MWR36"/>
      <c r="MWS36"/>
      <c r="MWT36"/>
      <c r="MWU36"/>
      <c r="MWV36"/>
      <c r="MWW36"/>
      <c r="MWX36"/>
      <c r="MWY36"/>
      <c r="MWZ36"/>
      <c r="MXA36"/>
      <c r="MXB36"/>
      <c r="MXC36"/>
      <c r="MXD36"/>
      <c r="MXE36"/>
      <c r="MXF36"/>
      <c r="MXG36"/>
      <c r="MXH36"/>
      <c r="MYM36" s="68"/>
      <c r="MYN36" s="68"/>
      <c r="MYO36" s="68"/>
      <c r="MYP36" s="68"/>
      <c r="MYQ36" s="68"/>
      <c r="MYR36" s="112"/>
      <c r="MYS36" s="112"/>
      <c r="MYT36" s="112"/>
      <c r="MYU36"/>
      <c r="MYV36"/>
      <c r="MYW36"/>
      <c r="MYX36"/>
      <c r="MYY36"/>
      <c r="MYZ36"/>
      <c r="MZA36"/>
      <c r="MZB36"/>
      <c r="MZC36"/>
      <c r="MZD36"/>
      <c r="MZE36"/>
      <c r="MZF36"/>
      <c r="MZG36"/>
      <c r="MZH36"/>
      <c r="MZI36"/>
      <c r="MZJ36"/>
      <c r="MZK36"/>
      <c r="MZL36"/>
      <c r="MZM36"/>
      <c r="MZN36"/>
      <c r="MZO36"/>
      <c r="MZP36"/>
      <c r="NAU36" s="68"/>
      <c r="NAV36" s="68"/>
      <c r="NAW36" s="68"/>
      <c r="NAX36" s="68"/>
      <c r="NAY36" s="68"/>
      <c r="NAZ36" s="112"/>
      <c r="NBA36" s="112"/>
      <c r="NBB36" s="112"/>
      <c r="NBC36"/>
      <c r="NBD36"/>
      <c r="NBE36"/>
      <c r="NBF36"/>
      <c r="NBG36"/>
      <c r="NBH36"/>
      <c r="NBI36"/>
      <c r="NBJ36"/>
      <c r="NBK36"/>
      <c r="NBL36"/>
      <c r="NBM36"/>
      <c r="NBN36"/>
      <c r="NBO36"/>
      <c r="NBP36"/>
      <c r="NBQ36"/>
      <c r="NBR36"/>
      <c r="NBS36"/>
      <c r="NBT36"/>
      <c r="NBU36"/>
      <c r="NBV36"/>
      <c r="NBW36"/>
      <c r="NBX36"/>
      <c r="NDC36" s="68"/>
      <c r="NDD36" s="68"/>
      <c r="NDE36" s="68"/>
      <c r="NDF36" s="68"/>
      <c r="NDG36" s="68"/>
      <c r="NDH36" s="112"/>
      <c r="NDI36" s="112"/>
      <c r="NDJ36" s="112"/>
      <c r="NDK36"/>
      <c r="NDL36"/>
      <c r="NDM36"/>
      <c r="NDN36"/>
      <c r="NDO36"/>
      <c r="NDP36"/>
      <c r="NDQ36"/>
      <c r="NDR36"/>
      <c r="NDS36"/>
      <c r="NDT36"/>
      <c r="NDU36"/>
      <c r="NDV36"/>
      <c r="NDW36"/>
      <c r="NDX36"/>
      <c r="NDY36"/>
      <c r="NDZ36"/>
      <c r="NEA36"/>
      <c r="NEB36"/>
      <c r="NEC36"/>
      <c r="NED36"/>
      <c r="NEE36"/>
      <c r="NEF36"/>
      <c r="NFK36" s="68"/>
      <c r="NFL36" s="68"/>
      <c r="NFM36" s="68"/>
      <c r="NFN36" s="68"/>
      <c r="NFO36" s="68"/>
      <c r="NFP36" s="112"/>
      <c r="NFQ36" s="112"/>
      <c r="NFR36" s="112"/>
      <c r="NFS36"/>
      <c r="NFT36"/>
      <c r="NFU36"/>
      <c r="NFV36"/>
      <c r="NFW36"/>
      <c r="NFX36"/>
      <c r="NFY36"/>
      <c r="NFZ36"/>
      <c r="NGA36"/>
      <c r="NGB36"/>
      <c r="NGC36"/>
      <c r="NGD36"/>
      <c r="NGE36"/>
      <c r="NGF36"/>
      <c r="NGG36"/>
      <c r="NGH36"/>
      <c r="NGI36"/>
      <c r="NGJ36"/>
      <c r="NGK36"/>
      <c r="NGL36"/>
      <c r="NGM36"/>
      <c r="NGN36"/>
      <c r="NHS36" s="68"/>
      <c r="NHT36" s="68"/>
      <c r="NHU36" s="68"/>
      <c r="NHV36" s="68"/>
      <c r="NHW36" s="68"/>
      <c r="NHX36" s="112"/>
      <c r="NHY36" s="112"/>
      <c r="NHZ36" s="112"/>
      <c r="NIA36"/>
      <c r="NIB36"/>
      <c r="NIC36"/>
      <c r="NID36"/>
      <c r="NIE36"/>
      <c r="NIF36"/>
      <c r="NIG36"/>
      <c r="NIH36"/>
      <c r="NII36"/>
      <c r="NIJ36"/>
      <c r="NIK36"/>
      <c r="NIL36"/>
      <c r="NIM36"/>
      <c r="NIN36"/>
      <c r="NIO36"/>
      <c r="NIP36"/>
      <c r="NIQ36"/>
      <c r="NIR36"/>
      <c r="NIS36"/>
      <c r="NIT36"/>
      <c r="NIU36"/>
      <c r="NIV36"/>
      <c r="NKA36" s="68"/>
      <c r="NKB36" s="68"/>
      <c r="NKC36" s="68"/>
      <c r="NKD36" s="68"/>
      <c r="NKE36" s="68"/>
      <c r="NKF36" s="112"/>
      <c r="NKG36" s="112"/>
      <c r="NKH36" s="112"/>
      <c r="NKI36"/>
      <c r="NKJ36"/>
      <c r="NKK36"/>
      <c r="NKL36"/>
      <c r="NKM36"/>
      <c r="NKN36"/>
      <c r="NKO36"/>
      <c r="NKP36"/>
      <c r="NKQ36"/>
      <c r="NKR36"/>
      <c r="NKS36"/>
      <c r="NKT36"/>
      <c r="NKU36"/>
      <c r="NKV36"/>
      <c r="NKW36"/>
      <c r="NKX36"/>
      <c r="NKY36"/>
      <c r="NKZ36"/>
      <c r="NLA36"/>
      <c r="NLB36"/>
      <c r="NLC36"/>
      <c r="NLD36"/>
      <c r="NMI36" s="68"/>
      <c r="NMJ36" s="68"/>
      <c r="NMK36" s="68"/>
      <c r="NML36" s="68"/>
      <c r="NMM36" s="68"/>
      <c r="NMN36" s="112"/>
      <c r="NMO36" s="112"/>
      <c r="NMP36" s="112"/>
      <c r="NMQ36"/>
      <c r="NMR36"/>
      <c r="NMS36"/>
      <c r="NMT36"/>
      <c r="NMU36"/>
      <c r="NMV36"/>
      <c r="NMW36"/>
      <c r="NMX36"/>
      <c r="NMY36"/>
      <c r="NMZ36"/>
      <c r="NNA36"/>
      <c r="NNB36"/>
      <c r="NNC36"/>
      <c r="NND36"/>
      <c r="NNE36"/>
      <c r="NNF36"/>
      <c r="NNG36"/>
      <c r="NNH36"/>
      <c r="NNI36"/>
      <c r="NNJ36"/>
      <c r="NNK36"/>
      <c r="NNL36"/>
      <c r="NOQ36" s="68"/>
      <c r="NOR36" s="68"/>
      <c r="NOS36" s="68"/>
      <c r="NOT36" s="68"/>
      <c r="NOU36" s="68"/>
      <c r="NOV36" s="112"/>
      <c r="NOW36" s="112"/>
      <c r="NOX36" s="112"/>
      <c r="NOY36"/>
      <c r="NOZ36"/>
      <c r="NPA36"/>
      <c r="NPB36"/>
      <c r="NPC36"/>
      <c r="NPD36"/>
      <c r="NPE36"/>
      <c r="NPF36"/>
      <c r="NPG36"/>
      <c r="NPH36"/>
      <c r="NPI36"/>
      <c r="NPJ36"/>
      <c r="NPK36"/>
      <c r="NPL36"/>
      <c r="NPM36"/>
      <c r="NPN36"/>
      <c r="NPO36"/>
      <c r="NPP36"/>
      <c r="NPQ36"/>
      <c r="NPR36"/>
      <c r="NPS36"/>
      <c r="NPT36"/>
      <c r="NQY36" s="68"/>
      <c r="NQZ36" s="68"/>
      <c r="NRA36" s="68"/>
      <c r="NRB36" s="68"/>
      <c r="NRC36" s="68"/>
      <c r="NRD36" s="112"/>
      <c r="NRE36" s="112"/>
      <c r="NRF36" s="112"/>
      <c r="NRG36"/>
      <c r="NRH36"/>
      <c r="NRI36"/>
      <c r="NRJ36"/>
      <c r="NRK36"/>
      <c r="NRL36"/>
      <c r="NRM36"/>
      <c r="NRN36"/>
      <c r="NRO36"/>
      <c r="NRP36"/>
      <c r="NRQ36"/>
      <c r="NRR36"/>
      <c r="NRS36"/>
      <c r="NRT36"/>
      <c r="NRU36"/>
      <c r="NRV36"/>
      <c r="NRW36"/>
      <c r="NRX36"/>
      <c r="NRY36"/>
      <c r="NRZ36"/>
      <c r="NSA36"/>
      <c r="NSB36"/>
      <c r="NTG36" s="68"/>
      <c r="NTH36" s="68"/>
      <c r="NTI36" s="68"/>
      <c r="NTJ36" s="68"/>
      <c r="NTK36" s="68"/>
      <c r="NTL36" s="112"/>
      <c r="NTM36" s="112"/>
      <c r="NTN36" s="112"/>
      <c r="NTO36"/>
      <c r="NTP36"/>
      <c r="NTQ36"/>
      <c r="NTR36"/>
      <c r="NTS36"/>
      <c r="NTT36"/>
      <c r="NTU36"/>
      <c r="NTV36"/>
      <c r="NTW36"/>
      <c r="NTX36"/>
      <c r="NTY36"/>
      <c r="NTZ36"/>
      <c r="NUA36"/>
      <c r="NUB36"/>
      <c r="NUC36"/>
      <c r="NUD36"/>
      <c r="NUE36"/>
      <c r="NUF36"/>
      <c r="NUG36"/>
      <c r="NUH36"/>
      <c r="NUI36"/>
      <c r="NUJ36"/>
      <c r="NVO36" s="68"/>
      <c r="NVP36" s="68"/>
      <c r="NVQ36" s="68"/>
      <c r="NVR36" s="68"/>
      <c r="NVS36" s="68"/>
      <c r="NVT36" s="112"/>
      <c r="NVU36" s="112"/>
      <c r="NVV36" s="112"/>
      <c r="NVW36"/>
      <c r="NVX36"/>
      <c r="NVY36"/>
      <c r="NVZ36"/>
      <c r="NWA36"/>
      <c r="NWB36"/>
      <c r="NWC36"/>
      <c r="NWD36"/>
      <c r="NWE36"/>
      <c r="NWF36"/>
      <c r="NWG36"/>
      <c r="NWH36"/>
      <c r="NWI36"/>
      <c r="NWJ36"/>
      <c r="NWK36"/>
      <c r="NWL36"/>
      <c r="NWM36"/>
      <c r="NWN36"/>
      <c r="NWO36"/>
      <c r="NWP36"/>
      <c r="NWQ36"/>
      <c r="NWR36"/>
      <c r="NXW36" s="68"/>
      <c r="NXX36" s="68"/>
      <c r="NXY36" s="68"/>
      <c r="NXZ36" s="68"/>
      <c r="NYA36" s="68"/>
      <c r="NYB36" s="112"/>
      <c r="NYC36" s="112"/>
      <c r="NYD36" s="112"/>
      <c r="NYE36"/>
      <c r="NYF36"/>
      <c r="NYG36"/>
      <c r="NYH36"/>
      <c r="NYI36"/>
      <c r="NYJ36"/>
      <c r="NYK36"/>
      <c r="NYL36"/>
      <c r="NYM36"/>
      <c r="NYN36"/>
      <c r="NYO36"/>
      <c r="NYP36"/>
      <c r="NYQ36"/>
      <c r="NYR36"/>
      <c r="NYS36"/>
      <c r="NYT36"/>
      <c r="NYU36"/>
      <c r="NYV36"/>
      <c r="NYW36"/>
      <c r="NYX36"/>
      <c r="NYY36"/>
      <c r="NYZ36"/>
      <c r="OAE36" s="68"/>
      <c r="OAF36" s="68"/>
      <c r="OAG36" s="68"/>
      <c r="OAH36" s="68"/>
      <c r="OAI36" s="68"/>
      <c r="OAJ36" s="112"/>
      <c r="OAK36" s="112"/>
      <c r="OAL36" s="112"/>
      <c r="OAM36"/>
      <c r="OAN36"/>
      <c r="OAO36"/>
      <c r="OAP36"/>
      <c r="OAQ36"/>
      <c r="OAR36"/>
      <c r="OAS36"/>
      <c r="OAT36"/>
      <c r="OAU36"/>
      <c r="OAV36"/>
      <c r="OAW36"/>
      <c r="OAX36"/>
      <c r="OAY36"/>
      <c r="OAZ36"/>
      <c r="OBA36"/>
      <c r="OBB36"/>
      <c r="OBC36"/>
      <c r="OBD36"/>
      <c r="OBE36"/>
      <c r="OBF36"/>
      <c r="OBG36"/>
      <c r="OBH36"/>
      <c r="OCM36" s="68"/>
      <c r="OCN36" s="68"/>
      <c r="OCO36" s="68"/>
      <c r="OCP36" s="68"/>
      <c r="OCQ36" s="68"/>
      <c r="OCR36" s="112"/>
      <c r="OCS36" s="112"/>
      <c r="OCT36" s="112"/>
      <c r="OCU36"/>
      <c r="OCV36"/>
      <c r="OCW36"/>
      <c r="OCX36"/>
      <c r="OCY36"/>
      <c r="OCZ36"/>
      <c r="ODA36"/>
      <c r="ODB36"/>
      <c r="ODC36"/>
      <c r="ODD36"/>
      <c r="ODE36"/>
      <c r="ODF36"/>
      <c r="ODG36"/>
      <c r="ODH36"/>
      <c r="ODI36"/>
      <c r="ODJ36"/>
      <c r="ODK36"/>
      <c r="ODL36"/>
      <c r="ODM36"/>
      <c r="ODN36"/>
      <c r="ODO36"/>
      <c r="ODP36"/>
      <c r="OEU36" s="68"/>
      <c r="OEV36" s="68"/>
      <c r="OEW36" s="68"/>
      <c r="OEX36" s="68"/>
      <c r="OEY36" s="68"/>
      <c r="OEZ36" s="112"/>
      <c r="OFA36" s="112"/>
      <c r="OFB36" s="112"/>
      <c r="OFC36"/>
      <c r="OFD36"/>
      <c r="OFE36"/>
      <c r="OFF36"/>
      <c r="OFG36"/>
      <c r="OFH36"/>
      <c r="OFI36"/>
      <c r="OFJ36"/>
      <c r="OFK36"/>
      <c r="OFL36"/>
      <c r="OFM36"/>
      <c r="OFN36"/>
      <c r="OFO36"/>
      <c r="OFP36"/>
      <c r="OFQ36"/>
      <c r="OFR36"/>
      <c r="OFS36"/>
      <c r="OFT36"/>
      <c r="OFU36"/>
      <c r="OFV36"/>
      <c r="OFW36"/>
      <c r="OFX36"/>
      <c r="OHC36" s="68"/>
      <c r="OHD36" s="68"/>
      <c r="OHE36" s="68"/>
      <c r="OHF36" s="68"/>
      <c r="OHG36" s="68"/>
      <c r="OHH36" s="112"/>
      <c r="OHI36" s="112"/>
      <c r="OHJ36" s="112"/>
      <c r="OHK36"/>
      <c r="OHL36"/>
      <c r="OHM36"/>
      <c r="OHN36"/>
      <c r="OHO36"/>
      <c r="OHP36"/>
      <c r="OHQ36"/>
      <c r="OHR36"/>
      <c r="OHS36"/>
      <c r="OHT36"/>
      <c r="OHU36"/>
      <c r="OHV36"/>
      <c r="OHW36"/>
      <c r="OHX36"/>
      <c r="OHY36"/>
      <c r="OHZ36"/>
      <c r="OIA36"/>
      <c r="OIB36"/>
      <c r="OIC36"/>
      <c r="OID36"/>
      <c r="OIE36"/>
      <c r="OIF36"/>
      <c r="OJK36" s="68"/>
      <c r="OJL36" s="68"/>
      <c r="OJM36" s="68"/>
      <c r="OJN36" s="68"/>
      <c r="OJO36" s="68"/>
      <c r="OJP36" s="112"/>
      <c r="OJQ36" s="112"/>
      <c r="OJR36" s="112"/>
      <c r="OJS36"/>
      <c r="OJT36"/>
      <c r="OJU36"/>
      <c r="OJV36"/>
      <c r="OJW36"/>
      <c r="OJX36"/>
      <c r="OJY36"/>
      <c r="OJZ36"/>
      <c r="OKA36"/>
      <c r="OKB36"/>
      <c r="OKC36"/>
      <c r="OKD36"/>
      <c r="OKE36"/>
      <c r="OKF36"/>
      <c r="OKG36"/>
      <c r="OKH36"/>
      <c r="OKI36"/>
      <c r="OKJ36"/>
      <c r="OKK36"/>
      <c r="OKL36"/>
      <c r="OKM36"/>
      <c r="OKN36"/>
      <c r="OLS36" s="68"/>
      <c r="OLT36" s="68"/>
      <c r="OLU36" s="68"/>
      <c r="OLV36" s="68"/>
      <c r="OLW36" s="68"/>
      <c r="OLX36" s="112"/>
      <c r="OLY36" s="112"/>
      <c r="OLZ36" s="112"/>
      <c r="OMA36"/>
      <c r="OMB36"/>
      <c r="OMC36"/>
      <c r="OMD36"/>
      <c r="OME36"/>
      <c r="OMF36"/>
      <c r="OMG36"/>
      <c r="OMH36"/>
      <c r="OMI36"/>
      <c r="OMJ36"/>
      <c r="OMK36"/>
      <c r="OML36"/>
      <c r="OMM36"/>
      <c r="OMN36"/>
      <c r="OMO36"/>
      <c r="OMP36"/>
      <c r="OMQ36"/>
      <c r="OMR36"/>
      <c r="OMS36"/>
      <c r="OMT36"/>
      <c r="OMU36"/>
      <c r="OMV36"/>
      <c r="OOA36" s="68"/>
      <c r="OOB36" s="68"/>
      <c r="OOC36" s="68"/>
      <c r="OOD36" s="68"/>
      <c r="OOE36" s="68"/>
      <c r="OOF36" s="112"/>
      <c r="OOG36" s="112"/>
      <c r="OOH36" s="112"/>
      <c r="OOI36"/>
      <c r="OOJ36"/>
      <c r="OOK36"/>
      <c r="OOL36"/>
      <c r="OOM36"/>
      <c r="OON36"/>
      <c r="OOO36"/>
      <c r="OOP36"/>
      <c r="OOQ36"/>
      <c r="OOR36"/>
      <c r="OOS36"/>
      <c r="OOT36"/>
      <c r="OOU36"/>
      <c r="OOV36"/>
      <c r="OOW36"/>
      <c r="OOX36"/>
      <c r="OOY36"/>
      <c r="OOZ36"/>
      <c r="OPA36"/>
      <c r="OPB36"/>
      <c r="OPC36"/>
      <c r="OPD36"/>
      <c r="OQI36" s="68"/>
      <c r="OQJ36" s="68"/>
      <c r="OQK36" s="68"/>
      <c r="OQL36" s="68"/>
      <c r="OQM36" s="68"/>
      <c r="OQN36" s="112"/>
      <c r="OQO36" s="112"/>
      <c r="OQP36" s="112"/>
      <c r="OQQ36"/>
      <c r="OQR36"/>
      <c r="OQS36"/>
      <c r="OQT36"/>
      <c r="OQU36"/>
      <c r="OQV36"/>
      <c r="OQW36"/>
      <c r="OQX36"/>
      <c r="OQY36"/>
      <c r="OQZ36"/>
      <c r="ORA36"/>
      <c r="ORB36"/>
      <c r="ORC36"/>
      <c r="ORD36"/>
      <c r="ORE36"/>
      <c r="ORF36"/>
      <c r="ORG36"/>
      <c r="ORH36"/>
      <c r="ORI36"/>
      <c r="ORJ36"/>
      <c r="ORK36"/>
      <c r="ORL36"/>
      <c r="OSQ36" s="68"/>
      <c r="OSR36" s="68"/>
      <c r="OSS36" s="68"/>
      <c r="OST36" s="68"/>
      <c r="OSU36" s="68"/>
      <c r="OSV36" s="112"/>
      <c r="OSW36" s="112"/>
      <c r="OSX36" s="112"/>
      <c r="OSY36"/>
      <c r="OSZ36"/>
      <c r="OTA36"/>
      <c r="OTB36"/>
      <c r="OTC36"/>
      <c r="OTD36"/>
      <c r="OTE36"/>
      <c r="OTF36"/>
      <c r="OTG36"/>
      <c r="OTH36"/>
      <c r="OTI36"/>
      <c r="OTJ36"/>
      <c r="OTK36"/>
      <c r="OTL36"/>
      <c r="OTM36"/>
      <c r="OTN36"/>
      <c r="OTO36"/>
      <c r="OTP36"/>
      <c r="OTQ36"/>
      <c r="OTR36"/>
      <c r="OTS36"/>
      <c r="OTT36"/>
      <c r="OUY36" s="68"/>
      <c r="OUZ36" s="68"/>
      <c r="OVA36" s="68"/>
      <c r="OVB36" s="68"/>
      <c r="OVC36" s="68"/>
      <c r="OVD36" s="112"/>
      <c r="OVE36" s="112"/>
      <c r="OVF36" s="112"/>
      <c r="OVG36"/>
      <c r="OVH36"/>
      <c r="OVI36"/>
      <c r="OVJ36"/>
      <c r="OVK36"/>
      <c r="OVL36"/>
      <c r="OVM36"/>
      <c r="OVN36"/>
      <c r="OVO36"/>
      <c r="OVP36"/>
      <c r="OVQ36"/>
      <c r="OVR36"/>
      <c r="OVS36"/>
      <c r="OVT36"/>
      <c r="OVU36"/>
      <c r="OVV36"/>
      <c r="OVW36"/>
      <c r="OVX36"/>
      <c r="OVY36"/>
      <c r="OVZ36"/>
      <c r="OWA36"/>
      <c r="OWB36"/>
      <c r="OXG36" s="68"/>
      <c r="OXH36" s="68"/>
      <c r="OXI36" s="68"/>
      <c r="OXJ36" s="68"/>
      <c r="OXK36" s="68"/>
      <c r="OXL36" s="112"/>
      <c r="OXM36" s="112"/>
      <c r="OXN36" s="112"/>
      <c r="OXO36"/>
      <c r="OXP36"/>
      <c r="OXQ36"/>
      <c r="OXR36"/>
      <c r="OXS36"/>
      <c r="OXT36"/>
      <c r="OXU36"/>
      <c r="OXV36"/>
      <c r="OXW36"/>
      <c r="OXX36"/>
      <c r="OXY36"/>
      <c r="OXZ36"/>
      <c r="OYA36"/>
      <c r="OYB36"/>
      <c r="OYC36"/>
      <c r="OYD36"/>
      <c r="OYE36"/>
      <c r="OYF36"/>
      <c r="OYG36"/>
      <c r="OYH36"/>
      <c r="OYI36"/>
      <c r="OYJ36"/>
      <c r="OZO36" s="68"/>
      <c r="OZP36" s="68"/>
      <c r="OZQ36" s="68"/>
      <c r="OZR36" s="68"/>
      <c r="OZS36" s="68"/>
      <c r="OZT36" s="112"/>
      <c r="OZU36" s="112"/>
      <c r="OZV36" s="112"/>
      <c r="OZW36"/>
      <c r="OZX36"/>
      <c r="OZY36"/>
      <c r="OZZ36"/>
      <c r="PAA36"/>
      <c r="PAB36"/>
      <c r="PAC36"/>
      <c r="PAD36"/>
      <c r="PAE36"/>
      <c r="PAF36"/>
      <c r="PAG36"/>
      <c r="PAH36"/>
      <c r="PAI36"/>
      <c r="PAJ36"/>
      <c r="PAK36"/>
      <c r="PAL36"/>
      <c r="PAM36"/>
      <c r="PAN36"/>
      <c r="PAO36"/>
      <c r="PAP36"/>
      <c r="PAQ36"/>
      <c r="PAR36"/>
      <c r="PBW36" s="68"/>
      <c r="PBX36" s="68"/>
      <c r="PBY36" s="68"/>
      <c r="PBZ36" s="68"/>
      <c r="PCA36" s="68"/>
      <c r="PCB36" s="112"/>
      <c r="PCC36" s="112"/>
      <c r="PCD36" s="112"/>
      <c r="PCE36"/>
      <c r="PCF36"/>
      <c r="PCG36"/>
      <c r="PCH36"/>
      <c r="PCI36"/>
      <c r="PCJ36"/>
      <c r="PCK36"/>
      <c r="PCL36"/>
      <c r="PCM36"/>
      <c r="PCN36"/>
      <c r="PCO36"/>
      <c r="PCP36"/>
      <c r="PCQ36"/>
      <c r="PCR36"/>
      <c r="PCS36"/>
      <c r="PCT36"/>
      <c r="PCU36"/>
      <c r="PCV36"/>
      <c r="PCW36"/>
      <c r="PCX36"/>
      <c r="PCY36"/>
      <c r="PCZ36"/>
      <c r="PEE36" s="68"/>
      <c r="PEF36" s="68"/>
      <c r="PEG36" s="68"/>
      <c r="PEH36" s="68"/>
      <c r="PEI36" s="68"/>
      <c r="PEJ36" s="112"/>
      <c r="PEK36" s="112"/>
      <c r="PEL36" s="112"/>
      <c r="PEM36"/>
      <c r="PEN36"/>
      <c r="PEO36"/>
      <c r="PEP36"/>
      <c r="PEQ36"/>
      <c r="PER36"/>
      <c r="PES36"/>
      <c r="PET36"/>
      <c r="PEU36"/>
      <c r="PEV36"/>
      <c r="PEW36"/>
      <c r="PEX36"/>
      <c r="PEY36"/>
      <c r="PEZ36"/>
      <c r="PFA36"/>
      <c r="PFB36"/>
      <c r="PFC36"/>
      <c r="PFD36"/>
      <c r="PFE36"/>
      <c r="PFF36"/>
      <c r="PFG36"/>
      <c r="PFH36"/>
      <c r="PGM36" s="68"/>
      <c r="PGN36" s="68"/>
      <c r="PGO36" s="68"/>
      <c r="PGP36" s="68"/>
      <c r="PGQ36" s="68"/>
      <c r="PGR36" s="112"/>
      <c r="PGS36" s="112"/>
      <c r="PGT36" s="112"/>
      <c r="PGU36"/>
      <c r="PGV36"/>
      <c r="PGW36"/>
      <c r="PGX36"/>
      <c r="PGY36"/>
      <c r="PGZ36"/>
      <c r="PHA36"/>
      <c r="PHB36"/>
      <c r="PHC36"/>
      <c r="PHD36"/>
      <c r="PHE36"/>
      <c r="PHF36"/>
      <c r="PHG36"/>
      <c r="PHH36"/>
      <c r="PHI36"/>
      <c r="PHJ36"/>
      <c r="PHK36"/>
      <c r="PHL36"/>
      <c r="PHM36"/>
      <c r="PHN36"/>
      <c r="PHO36"/>
      <c r="PHP36"/>
      <c r="PIU36" s="68"/>
      <c r="PIV36" s="68"/>
      <c r="PIW36" s="68"/>
      <c r="PIX36" s="68"/>
      <c r="PIY36" s="68"/>
      <c r="PIZ36" s="112"/>
      <c r="PJA36" s="112"/>
      <c r="PJB36" s="112"/>
      <c r="PJC36"/>
      <c r="PJD36"/>
      <c r="PJE36"/>
      <c r="PJF36"/>
      <c r="PJG36"/>
      <c r="PJH36"/>
      <c r="PJI36"/>
      <c r="PJJ36"/>
      <c r="PJK36"/>
      <c r="PJL36"/>
      <c r="PJM36"/>
      <c r="PJN36"/>
      <c r="PJO36"/>
      <c r="PJP36"/>
      <c r="PJQ36"/>
      <c r="PJR36"/>
      <c r="PJS36"/>
      <c r="PJT36"/>
      <c r="PJU36"/>
      <c r="PJV36"/>
      <c r="PJW36"/>
      <c r="PJX36"/>
      <c r="PLC36" s="68"/>
      <c r="PLD36" s="68"/>
      <c r="PLE36" s="68"/>
      <c r="PLF36" s="68"/>
      <c r="PLG36" s="68"/>
      <c r="PLH36" s="112"/>
      <c r="PLI36" s="112"/>
      <c r="PLJ36" s="112"/>
      <c r="PLK36"/>
      <c r="PLL36"/>
      <c r="PLM36"/>
      <c r="PLN36"/>
      <c r="PLO36"/>
      <c r="PLP36"/>
      <c r="PLQ36"/>
      <c r="PLR36"/>
      <c r="PLS36"/>
      <c r="PLT36"/>
      <c r="PLU36"/>
      <c r="PLV36"/>
      <c r="PLW36"/>
      <c r="PLX36"/>
      <c r="PLY36"/>
      <c r="PLZ36"/>
      <c r="PMA36"/>
      <c r="PMB36"/>
      <c r="PMC36"/>
      <c r="PMD36"/>
      <c r="PME36"/>
      <c r="PMF36"/>
      <c r="PNK36" s="68"/>
      <c r="PNL36" s="68"/>
      <c r="PNM36" s="68"/>
      <c r="PNN36" s="68"/>
      <c r="PNO36" s="68"/>
      <c r="PNP36" s="112"/>
      <c r="PNQ36" s="112"/>
      <c r="PNR36" s="112"/>
      <c r="PNS36"/>
      <c r="PNT36"/>
      <c r="PNU36"/>
      <c r="PNV36"/>
      <c r="PNW36"/>
      <c r="PNX36"/>
      <c r="PNY36"/>
      <c r="PNZ36"/>
      <c r="POA36"/>
      <c r="POB36"/>
      <c r="POC36"/>
      <c r="POD36"/>
      <c r="POE36"/>
      <c r="POF36"/>
      <c r="POG36"/>
      <c r="POH36"/>
      <c r="POI36"/>
      <c r="POJ36"/>
      <c r="POK36"/>
      <c r="POL36"/>
      <c r="POM36"/>
      <c r="PON36"/>
      <c r="PPS36" s="68"/>
      <c r="PPT36" s="68"/>
      <c r="PPU36" s="68"/>
      <c r="PPV36" s="68"/>
      <c r="PPW36" s="68"/>
      <c r="PPX36" s="112"/>
      <c r="PPY36" s="112"/>
      <c r="PPZ36" s="112"/>
      <c r="PQA36"/>
      <c r="PQB36"/>
      <c r="PQC36"/>
      <c r="PQD36"/>
      <c r="PQE36"/>
      <c r="PQF36"/>
      <c r="PQG36"/>
      <c r="PQH36"/>
      <c r="PQI36"/>
      <c r="PQJ36"/>
      <c r="PQK36"/>
      <c r="PQL36"/>
      <c r="PQM36"/>
      <c r="PQN36"/>
      <c r="PQO36"/>
      <c r="PQP36"/>
      <c r="PQQ36"/>
      <c r="PQR36"/>
      <c r="PQS36"/>
      <c r="PQT36"/>
      <c r="PQU36"/>
      <c r="PQV36"/>
      <c r="PSA36" s="68"/>
      <c r="PSB36" s="68"/>
      <c r="PSC36" s="68"/>
      <c r="PSD36" s="68"/>
      <c r="PSE36" s="68"/>
      <c r="PSF36" s="112"/>
      <c r="PSG36" s="112"/>
      <c r="PSH36" s="112"/>
      <c r="PSI36"/>
      <c r="PSJ36"/>
      <c r="PSK36"/>
      <c r="PSL36"/>
      <c r="PSM36"/>
      <c r="PSN36"/>
      <c r="PSO36"/>
      <c r="PSP36"/>
      <c r="PSQ36"/>
      <c r="PSR36"/>
      <c r="PSS36"/>
      <c r="PST36"/>
      <c r="PSU36"/>
      <c r="PSV36"/>
      <c r="PSW36"/>
      <c r="PSX36"/>
      <c r="PSY36"/>
      <c r="PSZ36"/>
      <c r="PTA36"/>
      <c r="PTB36"/>
      <c r="PTC36"/>
      <c r="PTD36"/>
      <c r="PUI36" s="68"/>
      <c r="PUJ36" s="68"/>
      <c r="PUK36" s="68"/>
      <c r="PUL36" s="68"/>
      <c r="PUM36" s="68"/>
      <c r="PUN36" s="112"/>
      <c r="PUO36" s="112"/>
      <c r="PUP36" s="112"/>
      <c r="PUQ36"/>
      <c r="PUR36"/>
      <c r="PUS36"/>
      <c r="PUT36"/>
      <c r="PUU36"/>
      <c r="PUV36"/>
      <c r="PUW36"/>
      <c r="PUX36"/>
      <c r="PUY36"/>
      <c r="PUZ36"/>
      <c r="PVA36"/>
      <c r="PVB36"/>
      <c r="PVC36"/>
      <c r="PVD36"/>
      <c r="PVE36"/>
      <c r="PVF36"/>
      <c r="PVG36"/>
      <c r="PVH36"/>
      <c r="PVI36"/>
      <c r="PVJ36"/>
      <c r="PVK36"/>
      <c r="PVL36"/>
      <c r="PWQ36" s="68"/>
      <c r="PWR36" s="68"/>
      <c r="PWS36" s="68"/>
      <c r="PWT36" s="68"/>
      <c r="PWU36" s="68"/>
      <c r="PWV36" s="112"/>
      <c r="PWW36" s="112"/>
      <c r="PWX36" s="112"/>
      <c r="PWY36"/>
      <c r="PWZ36"/>
      <c r="PXA36"/>
      <c r="PXB36"/>
      <c r="PXC36"/>
      <c r="PXD36"/>
      <c r="PXE36"/>
      <c r="PXF36"/>
      <c r="PXG36"/>
      <c r="PXH36"/>
      <c r="PXI36"/>
      <c r="PXJ36"/>
      <c r="PXK36"/>
      <c r="PXL36"/>
      <c r="PXM36"/>
      <c r="PXN36"/>
      <c r="PXO36"/>
      <c r="PXP36"/>
      <c r="PXQ36"/>
      <c r="PXR36"/>
      <c r="PXS36"/>
      <c r="PXT36"/>
      <c r="PYY36" s="68"/>
      <c r="PYZ36" s="68"/>
      <c r="PZA36" s="68"/>
      <c r="PZB36" s="68"/>
      <c r="PZC36" s="68"/>
      <c r="PZD36" s="112"/>
      <c r="PZE36" s="112"/>
      <c r="PZF36" s="112"/>
      <c r="PZG36"/>
      <c r="PZH36"/>
      <c r="PZI36"/>
      <c r="PZJ36"/>
      <c r="PZK36"/>
      <c r="PZL36"/>
      <c r="PZM36"/>
      <c r="PZN36"/>
      <c r="PZO36"/>
      <c r="PZP36"/>
      <c r="PZQ36"/>
      <c r="PZR36"/>
      <c r="PZS36"/>
      <c r="PZT36"/>
      <c r="PZU36"/>
      <c r="PZV36"/>
      <c r="PZW36"/>
      <c r="PZX36"/>
      <c r="PZY36"/>
      <c r="PZZ36"/>
      <c r="QAA36"/>
      <c r="QAB36"/>
      <c r="QBG36" s="68"/>
      <c r="QBH36" s="68"/>
      <c r="QBI36" s="68"/>
      <c r="QBJ36" s="68"/>
      <c r="QBK36" s="68"/>
      <c r="QBL36" s="112"/>
      <c r="QBM36" s="112"/>
      <c r="QBN36" s="112"/>
      <c r="QBO36"/>
      <c r="QBP36"/>
      <c r="QBQ36"/>
      <c r="QBR36"/>
      <c r="QBS36"/>
      <c r="QBT36"/>
      <c r="QBU36"/>
      <c r="QBV36"/>
      <c r="QBW36"/>
      <c r="QBX36"/>
      <c r="QBY36"/>
      <c r="QBZ36"/>
      <c r="QCA36"/>
      <c r="QCB36"/>
      <c r="QCC36"/>
      <c r="QCD36"/>
      <c r="QCE36"/>
      <c r="QCF36"/>
      <c r="QCG36"/>
      <c r="QCH36"/>
      <c r="QCI36"/>
      <c r="QCJ36"/>
      <c r="QDO36" s="68"/>
      <c r="QDP36" s="68"/>
      <c r="QDQ36" s="68"/>
      <c r="QDR36" s="68"/>
      <c r="QDS36" s="68"/>
      <c r="QDT36" s="112"/>
      <c r="QDU36" s="112"/>
      <c r="QDV36" s="112"/>
      <c r="QDW36"/>
      <c r="QDX36"/>
      <c r="QDY36"/>
      <c r="QDZ36"/>
      <c r="QEA36"/>
      <c r="QEB36"/>
      <c r="QEC36"/>
      <c r="QED36"/>
      <c r="QEE36"/>
      <c r="QEF36"/>
      <c r="QEG36"/>
      <c r="QEH36"/>
      <c r="QEI36"/>
      <c r="QEJ36"/>
      <c r="QEK36"/>
      <c r="QEL36"/>
      <c r="QEM36"/>
      <c r="QEN36"/>
      <c r="QEO36"/>
      <c r="QEP36"/>
      <c r="QEQ36"/>
      <c r="QER36"/>
      <c r="QFW36" s="68"/>
      <c r="QFX36" s="68"/>
      <c r="QFY36" s="68"/>
      <c r="QFZ36" s="68"/>
      <c r="QGA36" s="68"/>
      <c r="QGB36" s="112"/>
      <c r="QGC36" s="112"/>
      <c r="QGD36" s="112"/>
      <c r="QGE36"/>
      <c r="QGF36"/>
      <c r="QGG36"/>
      <c r="QGH36"/>
      <c r="QGI36"/>
      <c r="QGJ36"/>
      <c r="QGK36"/>
      <c r="QGL36"/>
      <c r="QGM36"/>
      <c r="QGN36"/>
      <c r="QGO36"/>
      <c r="QGP36"/>
      <c r="QGQ36"/>
      <c r="QGR36"/>
      <c r="QGS36"/>
      <c r="QGT36"/>
      <c r="QGU36"/>
      <c r="QGV36"/>
      <c r="QGW36"/>
      <c r="QGX36"/>
      <c r="QGY36"/>
      <c r="QGZ36"/>
      <c r="QIE36" s="68"/>
      <c r="QIF36" s="68"/>
      <c r="QIG36" s="68"/>
      <c r="QIH36" s="68"/>
      <c r="QII36" s="68"/>
      <c r="QIJ36" s="112"/>
      <c r="QIK36" s="112"/>
      <c r="QIL36" s="112"/>
      <c r="QIM36"/>
      <c r="QIN36"/>
      <c r="QIO36"/>
      <c r="QIP36"/>
      <c r="QIQ36"/>
      <c r="QIR36"/>
      <c r="QIS36"/>
      <c r="QIT36"/>
      <c r="QIU36"/>
      <c r="QIV36"/>
      <c r="QIW36"/>
      <c r="QIX36"/>
      <c r="QIY36"/>
      <c r="QIZ36"/>
      <c r="QJA36"/>
      <c r="QJB36"/>
      <c r="QJC36"/>
      <c r="QJD36"/>
      <c r="QJE36"/>
      <c r="QJF36"/>
      <c r="QJG36"/>
      <c r="QJH36"/>
      <c r="QKM36" s="68"/>
      <c r="QKN36" s="68"/>
      <c r="QKO36" s="68"/>
      <c r="QKP36" s="68"/>
      <c r="QKQ36" s="68"/>
      <c r="QKR36" s="112"/>
      <c r="QKS36" s="112"/>
      <c r="QKT36" s="112"/>
      <c r="QKU36"/>
      <c r="QKV36"/>
      <c r="QKW36"/>
      <c r="QKX36"/>
      <c r="QKY36"/>
      <c r="QKZ36"/>
      <c r="QLA36"/>
      <c r="QLB36"/>
      <c r="QLC36"/>
      <c r="QLD36"/>
      <c r="QLE36"/>
      <c r="QLF36"/>
      <c r="QLG36"/>
      <c r="QLH36"/>
      <c r="QLI36"/>
      <c r="QLJ36"/>
      <c r="QLK36"/>
      <c r="QLL36"/>
      <c r="QLM36"/>
      <c r="QLN36"/>
      <c r="QLO36"/>
      <c r="QLP36"/>
      <c r="QMU36" s="68"/>
      <c r="QMV36" s="68"/>
      <c r="QMW36" s="68"/>
      <c r="QMX36" s="68"/>
      <c r="QMY36" s="68"/>
      <c r="QMZ36" s="112"/>
      <c r="QNA36" s="112"/>
      <c r="QNB36" s="112"/>
      <c r="QNC36"/>
      <c r="QND36"/>
      <c r="QNE36"/>
      <c r="QNF36"/>
      <c r="QNG36"/>
      <c r="QNH36"/>
      <c r="QNI36"/>
      <c r="QNJ36"/>
      <c r="QNK36"/>
      <c r="QNL36"/>
      <c r="QNM36"/>
      <c r="QNN36"/>
      <c r="QNO36"/>
      <c r="QNP36"/>
      <c r="QNQ36"/>
      <c r="QNR36"/>
      <c r="QNS36"/>
      <c r="QNT36"/>
      <c r="QNU36"/>
      <c r="QNV36"/>
      <c r="QNW36"/>
      <c r="QNX36"/>
      <c r="QPC36" s="68"/>
      <c r="QPD36" s="68"/>
      <c r="QPE36" s="68"/>
      <c r="QPF36" s="68"/>
      <c r="QPG36" s="68"/>
      <c r="QPH36" s="112"/>
      <c r="QPI36" s="112"/>
      <c r="QPJ36" s="112"/>
      <c r="QPK36"/>
      <c r="QPL36"/>
      <c r="QPM36"/>
      <c r="QPN36"/>
      <c r="QPO36"/>
      <c r="QPP36"/>
      <c r="QPQ36"/>
      <c r="QPR36"/>
      <c r="QPS36"/>
      <c r="QPT36"/>
      <c r="QPU36"/>
      <c r="QPV36"/>
      <c r="QPW36"/>
      <c r="QPX36"/>
      <c r="QPY36"/>
      <c r="QPZ36"/>
      <c r="QQA36"/>
      <c r="QQB36"/>
      <c r="QQC36"/>
      <c r="QQD36"/>
      <c r="QQE36"/>
      <c r="QQF36"/>
      <c r="QRK36" s="68"/>
      <c r="QRL36" s="68"/>
      <c r="QRM36" s="68"/>
      <c r="QRN36" s="68"/>
      <c r="QRO36" s="68"/>
      <c r="QRP36" s="112"/>
      <c r="QRQ36" s="112"/>
      <c r="QRR36" s="112"/>
      <c r="QRS36"/>
      <c r="QRT36"/>
      <c r="QRU36"/>
      <c r="QRV36"/>
      <c r="QRW36"/>
      <c r="QRX36"/>
      <c r="QRY36"/>
      <c r="QRZ36"/>
      <c r="QSA36"/>
      <c r="QSB36"/>
      <c r="QSC36"/>
      <c r="QSD36"/>
      <c r="QSE36"/>
      <c r="QSF36"/>
      <c r="QSG36"/>
      <c r="QSH36"/>
      <c r="QSI36"/>
      <c r="QSJ36"/>
      <c r="QSK36"/>
      <c r="QSL36"/>
      <c r="QSM36"/>
      <c r="QSN36"/>
      <c r="QTS36" s="68"/>
      <c r="QTT36" s="68"/>
      <c r="QTU36" s="68"/>
      <c r="QTV36" s="68"/>
      <c r="QTW36" s="68"/>
      <c r="QTX36" s="112"/>
      <c r="QTY36" s="112"/>
      <c r="QTZ36" s="112"/>
      <c r="QUA36"/>
      <c r="QUB36"/>
      <c r="QUC36"/>
      <c r="QUD36"/>
      <c r="QUE36"/>
      <c r="QUF36"/>
      <c r="QUG36"/>
      <c r="QUH36"/>
      <c r="QUI36"/>
      <c r="QUJ36"/>
      <c r="QUK36"/>
      <c r="QUL36"/>
      <c r="QUM36"/>
      <c r="QUN36"/>
      <c r="QUO36"/>
      <c r="QUP36"/>
      <c r="QUQ36"/>
      <c r="QUR36"/>
      <c r="QUS36"/>
      <c r="QUT36"/>
      <c r="QUU36"/>
      <c r="QUV36"/>
      <c r="QWA36" s="68"/>
      <c r="QWB36" s="68"/>
      <c r="QWC36" s="68"/>
      <c r="QWD36" s="68"/>
      <c r="QWE36" s="68"/>
      <c r="QWF36" s="112"/>
      <c r="QWG36" s="112"/>
      <c r="QWH36" s="112"/>
      <c r="QWI36"/>
      <c r="QWJ36"/>
      <c r="QWK36"/>
      <c r="QWL36"/>
      <c r="QWM36"/>
      <c r="QWN36"/>
      <c r="QWO36"/>
      <c r="QWP36"/>
      <c r="QWQ36"/>
      <c r="QWR36"/>
      <c r="QWS36"/>
      <c r="QWT36"/>
      <c r="QWU36"/>
      <c r="QWV36"/>
      <c r="QWW36"/>
      <c r="QWX36"/>
      <c r="QWY36"/>
      <c r="QWZ36"/>
      <c r="QXA36"/>
      <c r="QXB36"/>
      <c r="QXC36"/>
      <c r="QXD36"/>
      <c r="QYI36" s="68"/>
      <c r="QYJ36" s="68"/>
      <c r="QYK36" s="68"/>
      <c r="QYL36" s="68"/>
      <c r="QYM36" s="68"/>
      <c r="QYN36" s="112"/>
      <c r="QYO36" s="112"/>
      <c r="QYP36" s="112"/>
      <c r="QYQ36"/>
      <c r="QYR36"/>
      <c r="QYS36"/>
      <c r="QYT36"/>
      <c r="QYU36"/>
      <c r="QYV36"/>
      <c r="QYW36"/>
      <c r="QYX36"/>
      <c r="QYY36"/>
      <c r="QYZ36"/>
      <c r="QZA36"/>
      <c r="QZB36"/>
      <c r="QZC36"/>
      <c r="QZD36"/>
      <c r="QZE36"/>
      <c r="QZF36"/>
      <c r="QZG36"/>
      <c r="QZH36"/>
      <c r="QZI36"/>
      <c r="QZJ36"/>
      <c r="QZK36"/>
      <c r="QZL36"/>
      <c r="RAQ36" s="68"/>
      <c r="RAR36" s="68"/>
      <c r="RAS36" s="68"/>
      <c r="RAT36" s="68"/>
      <c r="RAU36" s="68"/>
      <c r="RAV36" s="112"/>
      <c r="RAW36" s="112"/>
      <c r="RAX36" s="112"/>
      <c r="RAY36"/>
      <c r="RAZ36"/>
      <c r="RBA36"/>
      <c r="RBB36"/>
      <c r="RBC36"/>
      <c r="RBD36"/>
      <c r="RBE36"/>
      <c r="RBF36"/>
      <c r="RBG36"/>
      <c r="RBH36"/>
      <c r="RBI36"/>
      <c r="RBJ36"/>
      <c r="RBK36"/>
      <c r="RBL36"/>
      <c r="RBM36"/>
      <c r="RBN36"/>
      <c r="RBO36"/>
      <c r="RBP36"/>
      <c r="RBQ36"/>
      <c r="RBR36"/>
      <c r="RBS36"/>
      <c r="RBT36"/>
      <c r="RCY36" s="68"/>
      <c r="RCZ36" s="68"/>
      <c r="RDA36" s="68"/>
      <c r="RDB36" s="68"/>
      <c r="RDC36" s="68"/>
      <c r="RDD36" s="112"/>
      <c r="RDE36" s="112"/>
      <c r="RDF36" s="112"/>
      <c r="RDG36"/>
      <c r="RDH36"/>
      <c r="RDI36"/>
      <c r="RDJ36"/>
      <c r="RDK36"/>
      <c r="RDL36"/>
      <c r="RDM36"/>
      <c r="RDN36"/>
      <c r="RDO36"/>
      <c r="RDP36"/>
      <c r="RDQ36"/>
      <c r="RDR36"/>
      <c r="RDS36"/>
      <c r="RDT36"/>
      <c r="RDU36"/>
      <c r="RDV36"/>
      <c r="RDW36"/>
      <c r="RDX36"/>
      <c r="RDY36"/>
      <c r="RDZ36"/>
      <c r="REA36"/>
      <c r="REB36"/>
      <c r="RFG36" s="68"/>
      <c r="RFH36" s="68"/>
      <c r="RFI36" s="68"/>
      <c r="RFJ36" s="68"/>
      <c r="RFK36" s="68"/>
      <c r="RFL36" s="112"/>
      <c r="RFM36" s="112"/>
      <c r="RFN36" s="112"/>
      <c r="RFO36"/>
      <c r="RFP36"/>
      <c r="RFQ36"/>
      <c r="RFR36"/>
      <c r="RFS36"/>
      <c r="RFT36"/>
      <c r="RFU36"/>
      <c r="RFV36"/>
      <c r="RFW36"/>
      <c r="RFX36"/>
      <c r="RFY36"/>
      <c r="RFZ36"/>
      <c r="RGA36"/>
      <c r="RGB36"/>
      <c r="RGC36"/>
      <c r="RGD36"/>
      <c r="RGE36"/>
      <c r="RGF36"/>
      <c r="RGG36"/>
      <c r="RGH36"/>
      <c r="RGI36"/>
      <c r="RGJ36"/>
      <c r="RHO36" s="68"/>
      <c r="RHP36" s="68"/>
      <c r="RHQ36" s="68"/>
      <c r="RHR36" s="68"/>
      <c r="RHS36" s="68"/>
      <c r="RHT36" s="112"/>
      <c r="RHU36" s="112"/>
      <c r="RHV36" s="112"/>
      <c r="RHW36"/>
      <c r="RHX36"/>
      <c r="RHY36"/>
      <c r="RHZ36"/>
      <c r="RIA36"/>
      <c r="RIB36"/>
      <c r="RIC36"/>
      <c r="RID36"/>
      <c r="RIE36"/>
      <c r="RIF36"/>
      <c r="RIG36"/>
      <c r="RIH36"/>
      <c r="RII36"/>
      <c r="RIJ36"/>
      <c r="RIK36"/>
      <c r="RIL36"/>
      <c r="RIM36"/>
      <c r="RIN36"/>
      <c r="RIO36"/>
      <c r="RIP36"/>
      <c r="RIQ36"/>
      <c r="RIR36"/>
      <c r="RJW36" s="68"/>
      <c r="RJX36" s="68"/>
      <c r="RJY36" s="68"/>
      <c r="RJZ36" s="68"/>
      <c r="RKA36" s="68"/>
      <c r="RKB36" s="112"/>
      <c r="RKC36" s="112"/>
      <c r="RKD36" s="112"/>
      <c r="RKE36"/>
      <c r="RKF36"/>
      <c r="RKG36"/>
      <c r="RKH36"/>
      <c r="RKI36"/>
      <c r="RKJ36"/>
      <c r="RKK36"/>
      <c r="RKL36"/>
      <c r="RKM36"/>
      <c r="RKN36"/>
      <c r="RKO36"/>
      <c r="RKP36"/>
      <c r="RKQ36"/>
      <c r="RKR36"/>
      <c r="RKS36"/>
      <c r="RKT36"/>
      <c r="RKU36"/>
      <c r="RKV36"/>
      <c r="RKW36"/>
      <c r="RKX36"/>
      <c r="RKY36"/>
      <c r="RKZ36"/>
      <c r="RME36" s="68"/>
      <c r="RMF36" s="68"/>
      <c r="RMG36" s="68"/>
      <c r="RMH36" s="68"/>
      <c r="RMI36" s="68"/>
      <c r="RMJ36" s="112"/>
      <c r="RMK36" s="112"/>
      <c r="RML36" s="112"/>
      <c r="RMM36"/>
      <c r="RMN36"/>
      <c r="RMO36"/>
      <c r="RMP36"/>
      <c r="RMQ36"/>
      <c r="RMR36"/>
      <c r="RMS36"/>
      <c r="RMT36"/>
      <c r="RMU36"/>
      <c r="RMV36"/>
      <c r="RMW36"/>
      <c r="RMX36"/>
      <c r="RMY36"/>
      <c r="RMZ36"/>
      <c r="RNA36"/>
      <c r="RNB36"/>
      <c r="RNC36"/>
      <c r="RND36"/>
      <c r="RNE36"/>
      <c r="RNF36"/>
      <c r="RNG36"/>
      <c r="RNH36"/>
      <c r="ROM36" s="68"/>
      <c r="RON36" s="68"/>
      <c r="ROO36" s="68"/>
      <c r="ROP36" s="68"/>
      <c r="ROQ36" s="68"/>
      <c r="ROR36" s="112"/>
      <c r="ROS36" s="112"/>
      <c r="ROT36" s="112"/>
      <c r="ROU36"/>
      <c r="ROV36"/>
      <c r="ROW36"/>
      <c r="ROX36"/>
      <c r="ROY36"/>
      <c r="ROZ36"/>
      <c r="RPA36"/>
      <c r="RPB36"/>
      <c r="RPC36"/>
      <c r="RPD36"/>
      <c r="RPE36"/>
      <c r="RPF36"/>
      <c r="RPG36"/>
      <c r="RPH36"/>
      <c r="RPI36"/>
      <c r="RPJ36"/>
      <c r="RPK36"/>
      <c r="RPL36"/>
      <c r="RPM36"/>
      <c r="RPN36"/>
      <c r="RPO36"/>
      <c r="RPP36"/>
      <c r="RQU36" s="68"/>
      <c r="RQV36" s="68"/>
      <c r="RQW36" s="68"/>
      <c r="RQX36" s="68"/>
      <c r="RQY36" s="68"/>
      <c r="RQZ36" s="112"/>
      <c r="RRA36" s="112"/>
      <c r="RRB36" s="112"/>
      <c r="RRC36"/>
      <c r="RRD36"/>
      <c r="RRE36"/>
      <c r="RRF36"/>
      <c r="RRG36"/>
      <c r="RRH36"/>
      <c r="RRI36"/>
      <c r="RRJ36"/>
      <c r="RRK36"/>
      <c r="RRL36"/>
      <c r="RRM36"/>
      <c r="RRN36"/>
      <c r="RRO36"/>
      <c r="RRP36"/>
      <c r="RRQ36"/>
      <c r="RRR36"/>
      <c r="RRS36"/>
      <c r="RRT36"/>
      <c r="RRU36"/>
      <c r="RRV36"/>
      <c r="RRW36"/>
      <c r="RRX36"/>
      <c r="RTC36" s="68"/>
      <c r="RTD36" s="68"/>
      <c r="RTE36" s="68"/>
      <c r="RTF36" s="68"/>
      <c r="RTG36" s="68"/>
      <c r="RTH36" s="112"/>
      <c r="RTI36" s="112"/>
      <c r="RTJ36" s="112"/>
      <c r="RTK36"/>
      <c r="RTL36"/>
      <c r="RTM36"/>
      <c r="RTN36"/>
      <c r="RTO36"/>
      <c r="RTP36"/>
      <c r="RTQ36"/>
      <c r="RTR36"/>
      <c r="RTS36"/>
      <c r="RTT36"/>
      <c r="RTU36"/>
      <c r="RTV36"/>
      <c r="RTW36"/>
      <c r="RTX36"/>
      <c r="RTY36"/>
      <c r="RTZ36"/>
      <c r="RUA36"/>
      <c r="RUB36"/>
      <c r="RUC36"/>
      <c r="RUD36"/>
      <c r="RUE36"/>
      <c r="RUF36"/>
      <c r="RVK36" s="68"/>
      <c r="RVL36" s="68"/>
      <c r="RVM36" s="68"/>
      <c r="RVN36" s="68"/>
      <c r="RVO36" s="68"/>
      <c r="RVP36" s="112"/>
      <c r="RVQ36" s="112"/>
      <c r="RVR36" s="112"/>
      <c r="RVS36"/>
      <c r="RVT36"/>
      <c r="RVU36"/>
      <c r="RVV36"/>
      <c r="RVW36"/>
      <c r="RVX36"/>
      <c r="RVY36"/>
      <c r="RVZ36"/>
      <c r="RWA36"/>
      <c r="RWB36"/>
      <c r="RWC36"/>
      <c r="RWD36"/>
      <c r="RWE36"/>
      <c r="RWF36"/>
      <c r="RWG36"/>
      <c r="RWH36"/>
      <c r="RWI36"/>
      <c r="RWJ36"/>
      <c r="RWK36"/>
      <c r="RWL36"/>
      <c r="RWM36"/>
      <c r="RWN36"/>
      <c r="RXS36" s="68"/>
      <c r="RXT36" s="68"/>
      <c r="RXU36" s="68"/>
      <c r="RXV36" s="68"/>
      <c r="RXW36" s="68"/>
      <c r="RXX36" s="112"/>
      <c r="RXY36" s="112"/>
      <c r="RXZ36" s="112"/>
      <c r="RYA36"/>
      <c r="RYB36"/>
      <c r="RYC36"/>
      <c r="RYD36"/>
      <c r="RYE36"/>
      <c r="RYF36"/>
      <c r="RYG36"/>
      <c r="RYH36"/>
      <c r="RYI36"/>
      <c r="RYJ36"/>
      <c r="RYK36"/>
      <c r="RYL36"/>
      <c r="RYM36"/>
      <c r="RYN36"/>
      <c r="RYO36"/>
      <c r="RYP36"/>
      <c r="RYQ36"/>
      <c r="RYR36"/>
      <c r="RYS36"/>
      <c r="RYT36"/>
      <c r="RYU36"/>
      <c r="RYV36"/>
      <c r="SAA36" s="68"/>
      <c r="SAB36" s="68"/>
      <c r="SAC36" s="68"/>
      <c r="SAD36" s="68"/>
      <c r="SAE36" s="68"/>
      <c r="SAF36" s="112"/>
      <c r="SAG36" s="112"/>
      <c r="SAH36" s="112"/>
      <c r="SAI36"/>
      <c r="SAJ36"/>
      <c r="SAK36"/>
      <c r="SAL36"/>
      <c r="SAM36"/>
      <c r="SAN36"/>
      <c r="SAO36"/>
      <c r="SAP36"/>
      <c r="SAQ36"/>
      <c r="SAR36"/>
      <c r="SAS36"/>
      <c r="SAT36"/>
      <c r="SAU36"/>
      <c r="SAV36"/>
      <c r="SAW36"/>
      <c r="SAX36"/>
      <c r="SAY36"/>
      <c r="SAZ36"/>
      <c r="SBA36"/>
      <c r="SBB36"/>
      <c r="SBC36"/>
      <c r="SBD36"/>
      <c r="SCI36" s="68"/>
      <c r="SCJ36" s="68"/>
      <c r="SCK36" s="68"/>
      <c r="SCL36" s="68"/>
      <c r="SCM36" s="68"/>
      <c r="SCN36" s="112"/>
      <c r="SCO36" s="112"/>
      <c r="SCP36" s="112"/>
      <c r="SCQ36"/>
      <c r="SCR36"/>
      <c r="SCS36"/>
      <c r="SCT36"/>
      <c r="SCU36"/>
      <c r="SCV36"/>
      <c r="SCW36"/>
      <c r="SCX36"/>
      <c r="SCY36"/>
      <c r="SCZ36"/>
      <c r="SDA36"/>
      <c r="SDB36"/>
      <c r="SDC36"/>
      <c r="SDD36"/>
      <c r="SDE36"/>
      <c r="SDF36"/>
      <c r="SDG36"/>
      <c r="SDH36"/>
      <c r="SDI36"/>
      <c r="SDJ36"/>
      <c r="SDK36"/>
      <c r="SDL36"/>
      <c r="SEQ36" s="68"/>
      <c r="SER36" s="68"/>
      <c r="SES36" s="68"/>
      <c r="SET36" s="68"/>
      <c r="SEU36" s="68"/>
      <c r="SEV36" s="112"/>
      <c r="SEW36" s="112"/>
      <c r="SEX36" s="112"/>
      <c r="SEY36"/>
      <c r="SEZ36"/>
      <c r="SFA36"/>
      <c r="SFB36"/>
      <c r="SFC36"/>
      <c r="SFD36"/>
      <c r="SFE36"/>
      <c r="SFF36"/>
      <c r="SFG36"/>
      <c r="SFH36"/>
      <c r="SFI36"/>
      <c r="SFJ36"/>
      <c r="SFK36"/>
      <c r="SFL36"/>
      <c r="SFM36"/>
      <c r="SFN36"/>
      <c r="SFO36"/>
      <c r="SFP36"/>
      <c r="SFQ36"/>
      <c r="SFR36"/>
      <c r="SFS36"/>
      <c r="SFT36"/>
      <c r="SGY36" s="68"/>
      <c r="SGZ36" s="68"/>
      <c r="SHA36" s="68"/>
      <c r="SHB36" s="68"/>
      <c r="SHC36" s="68"/>
      <c r="SHD36" s="112"/>
      <c r="SHE36" s="112"/>
      <c r="SHF36" s="112"/>
      <c r="SHG36"/>
      <c r="SHH36"/>
      <c r="SHI36"/>
      <c r="SHJ36"/>
      <c r="SHK36"/>
      <c r="SHL36"/>
      <c r="SHM36"/>
      <c r="SHN36"/>
      <c r="SHO36"/>
      <c r="SHP36"/>
      <c r="SHQ36"/>
      <c r="SHR36"/>
      <c r="SHS36"/>
      <c r="SHT36"/>
      <c r="SHU36"/>
      <c r="SHV36"/>
      <c r="SHW36"/>
      <c r="SHX36"/>
      <c r="SHY36"/>
      <c r="SHZ36"/>
      <c r="SIA36"/>
      <c r="SIB36"/>
      <c r="SJG36" s="68"/>
      <c r="SJH36" s="68"/>
      <c r="SJI36" s="68"/>
      <c r="SJJ36" s="68"/>
      <c r="SJK36" s="68"/>
      <c r="SJL36" s="112"/>
      <c r="SJM36" s="112"/>
      <c r="SJN36" s="112"/>
      <c r="SJO36"/>
      <c r="SJP36"/>
      <c r="SJQ36"/>
      <c r="SJR36"/>
      <c r="SJS36"/>
      <c r="SJT36"/>
      <c r="SJU36"/>
      <c r="SJV36"/>
      <c r="SJW36"/>
      <c r="SJX36"/>
      <c r="SJY36"/>
      <c r="SJZ36"/>
      <c r="SKA36"/>
      <c r="SKB36"/>
      <c r="SKC36"/>
      <c r="SKD36"/>
      <c r="SKE36"/>
      <c r="SKF36"/>
      <c r="SKG36"/>
      <c r="SKH36"/>
      <c r="SKI36"/>
      <c r="SKJ36"/>
      <c r="SLO36" s="68"/>
      <c r="SLP36" s="68"/>
      <c r="SLQ36" s="68"/>
      <c r="SLR36" s="68"/>
      <c r="SLS36" s="68"/>
      <c r="SLT36" s="112"/>
      <c r="SLU36" s="112"/>
      <c r="SLV36" s="112"/>
      <c r="SLW36"/>
      <c r="SLX36"/>
      <c r="SLY36"/>
      <c r="SLZ36"/>
      <c r="SMA36"/>
      <c r="SMB36"/>
      <c r="SMC36"/>
      <c r="SMD36"/>
      <c r="SME36"/>
      <c r="SMF36"/>
      <c r="SMG36"/>
      <c r="SMH36"/>
      <c r="SMI36"/>
      <c r="SMJ36"/>
      <c r="SMK36"/>
      <c r="SML36"/>
      <c r="SMM36"/>
      <c r="SMN36"/>
      <c r="SMO36"/>
      <c r="SMP36"/>
      <c r="SMQ36"/>
      <c r="SMR36"/>
      <c r="SNW36" s="68"/>
      <c r="SNX36" s="68"/>
      <c r="SNY36" s="68"/>
      <c r="SNZ36" s="68"/>
      <c r="SOA36" s="68"/>
      <c r="SOB36" s="112"/>
      <c r="SOC36" s="112"/>
      <c r="SOD36" s="112"/>
      <c r="SOE36"/>
      <c r="SOF36"/>
      <c r="SOG36"/>
      <c r="SOH36"/>
      <c r="SOI36"/>
      <c r="SOJ36"/>
      <c r="SOK36"/>
      <c r="SOL36"/>
      <c r="SOM36"/>
      <c r="SON36"/>
      <c r="SOO36"/>
      <c r="SOP36"/>
      <c r="SOQ36"/>
      <c r="SOR36"/>
      <c r="SOS36"/>
      <c r="SOT36"/>
      <c r="SOU36"/>
      <c r="SOV36"/>
      <c r="SOW36"/>
      <c r="SOX36"/>
      <c r="SOY36"/>
      <c r="SOZ36"/>
      <c r="SQE36" s="68"/>
      <c r="SQF36" s="68"/>
      <c r="SQG36" s="68"/>
      <c r="SQH36" s="68"/>
      <c r="SQI36" s="68"/>
      <c r="SQJ36" s="112"/>
      <c r="SQK36" s="112"/>
      <c r="SQL36" s="112"/>
      <c r="SQM36"/>
      <c r="SQN36"/>
      <c r="SQO36"/>
      <c r="SQP36"/>
      <c r="SQQ36"/>
      <c r="SQR36"/>
      <c r="SQS36"/>
      <c r="SQT36"/>
      <c r="SQU36"/>
      <c r="SQV36"/>
      <c r="SQW36"/>
      <c r="SQX36"/>
      <c r="SQY36"/>
      <c r="SQZ36"/>
      <c r="SRA36"/>
      <c r="SRB36"/>
      <c r="SRC36"/>
      <c r="SRD36"/>
      <c r="SRE36"/>
      <c r="SRF36"/>
      <c r="SRG36"/>
      <c r="SRH36"/>
      <c r="SSM36" s="68"/>
      <c r="SSN36" s="68"/>
      <c r="SSO36" s="68"/>
      <c r="SSP36" s="68"/>
      <c r="SSQ36" s="68"/>
      <c r="SSR36" s="112"/>
      <c r="SSS36" s="112"/>
      <c r="SST36" s="112"/>
      <c r="SSU36"/>
      <c r="SSV36"/>
      <c r="SSW36"/>
      <c r="SSX36"/>
      <c r="SSY36"/>
      <c r="SSZ36"/>
      <c r="STA36"/>
      <c r="STB36"/>
      <c r="STC36"/>
      <c r="STD36"/>
      <c r="STE36"/>
      <c r="STF36"/>
      <c r="STG36"/>
      <c r="STH36"/>
      <c r="STI36"/>
      <c r="STJ36"/>
      <c r="STK36"/>
      <c r="STL36"/>
      <c r="STM36"/>
      <c r="STN36"/>
      <c r="STO36"/>
      <c r="STP36"/>
      <c r="SUU36" s="68"/>
      <c r="SUV36" s="68"/>
      <c r="SUW36" s="68"/>
      <c r="SUX36" s="68"/>
      <c r="SUY36" s="68"/>
      <c r="SUZ36" s="112"/>
      <c r="SVA36" s="112"/>
      <c r="SVB36" s="112"/>
      <c r="SVC36"/>
      <c r="SVD36"/>
      <c r="SVE36"/>
      <c r="SVF36"/>
      <c r="SVG36"/>
      <c r="SVH36"/>
      <c r="SVI36"/>
      <c r="SVJ36"/>
      <c r="SVK36"/>
      <c r="SVL36"/>
      <c r="SVM36"/>
      <c r="SVN36"/>
      <c r="SVO36"/>
      <c r="SVP36"/>
      <c r="SVQ36"/>
      <c r="SVR36"/>
      <c r="SVS36"/>
      <c r="SVT36"/>
      <c r="SVU36"/>
      <c r="SVV36"/>
      <c r="SVW36"/>
      <c r="SVX36"/>
      <c r="SXC36" s="68"/>
      <c r="SXD36" s="68"/>
      <c r="SXE36" s="68"/>
      <c r="SXF36" s="68"/>
      <c r="SXG36" s="68"/>
      <c r="SXH36" s="112"/>
      <c r="SXI36" s="112"/>
      <c r="SXJ36" s="112"/>
      <c r="SXK36"/>
      <c r="SXL36"/>
      <c r="SXM36"/>
      <c r="SXN36"/>
      <c r="SXO36"/>
      <c r="SXP36"/>
      <c r="SXQ36"/>
      <c r="SXR36"/>
      <c r="SXS36"/>
      <c r="SXT36"/>
      <c r="SXU36"/>
      <c r="SXV36"/>
      <c r="SXW36"/>
      <c r="SXX36"/>
      <c r="SXY36"/>
      <c r="SXZ36"/>
      <c r="SYA36"/>
      <c r="SYB36"/>
      <c r="SYC36"/>
      <c r="SYD36"/>
      <c r="SYE36"/>
      <c r="SYF36"/>
      <c r="SZK36" s="68"/>
      <c r="SZL36" s="68"/>
      <c r="SZM36" s="68"/>
      <c r="SZN36" s="68"/>
      <c r="SZO36" s="68"/>
      <c r="SZP36" s="112"/>
      <c r="SZQ36" s="112"/>
      <c r="SZR36" s="112"/>
      <c r="SZS36"/>
      <c r="SZT36"/>
      <c r="SZU36"/>
      <c r="SZV36"/>
      <c r="SZW36"/>
      <c r="SZX36"/>
      <c r="SZY36"/>
      <c r="SZZ36"/>
      <c r="TAA36"/>
      <c r="TAB36"/>
      <c r="TAC36"/>
      <c r="TAD36"/>
      <c r="TAE36"/>
      <c r="TAF36"/>
      <c r="TAG36"/>
      <c r="TAH36"/>
      <c r="TAI36"/>
      <c r="TAJ36"/>
      <c r="TAK36"/>
      <c r="TAL36"/>
      <c r="TAM36"/>
      <c r="TAN36"/>
      <c r="TBS36" s="68"/>
      <c r="TBT36" s="68"/>
      <c r="TBU36" s="68"/>
      <c r="TBV36" s="68"/>
      <c r="TBW36" s="68"/>
      <c r="TBX36" s="112"/>
      <c r="TBY36" s="112"/>
      <c r="TBZ36" s="112"/>
      <c r="TCA36"/>
      <c r="TCB36"/>
      <c r="TCC36"/>
      <c r="TCD36"/>
      <c r="TCE36"/>
      <c r="TCF36"/>
      <c r="TCG36"/>
      <c r="TCH36"/>
      <c r="TCI36"/>
      <c r="TCJ36"/>
      <c r="TCK36"/>
      <c r="TCL36"/>
      <c r="TCM36"/>
      <c r="TCN36"/>
      <c r="TCO36"/>
      <c r="TCP36"/>
      <c r="TCQ36"/>
      <c r="TCR36"/>
      <c r="TCS36"/>
      <c r="TCT36"/>
      <c r="TCU36"/>
      <c r="TCV36"/>
      <c r="TEA36" s="68"/>
      <c r="TEB36" s="68"/>
      <c r="TEC36" s="68"/>
      <c r="TED36" s="68"/>
      <c r="TEE36" s="68"/>
      <c r="TEF36" s="112"/>
      <c r="TEG36" s="112"/>
      <c r="TEH36" s="112"/>
      <c r="TEI36"/>
      <c r="TEJ36"/>
      <c r="TEK36"/>
      <c r="TEL36"/>
      <c r="TEM36"/>
      <c r="TEN36"/>
      <c r="TEO36"/>
      <c r="TEP36"/>
      <c r="TEQ36"/>
      <c r="TER36"/>
      <c r="TES36"/>
      <c r="TET36"/>
      <c r="TEU36"/>
      <c r="TEV36"/>
      <c r="TEW36"/>
      <c r="TEX36"/>
      <c r="TEY36"/>
      <c r="TEZ36"/>
      <c r="TFA36"/>
      <c r="TFB36"/>
      <c r="TFC36"/>
      <c r="TFD36"/>
      <c r="TGI36" s="68"/>
      <c r="TGJ36" s="68"/>
      <c r="TGK36" s="68"/>
      <c r="TGL36" s="68"/>
      <c r="TGM36" s="68"/>
      <c r="TGN36" s="112"/>
      <c r="TGO36" s="112"/>
      <c r="TGP36" s="112"/>
      <c r="TGQ36"/>
      <c r="TGR36"/>
      <c r="TGS36"/>
      <c r="TGT36"/>
      <c r="TGU36"/>
      <c r="TGV36"/>
      <c r="TGW36"/>
      <c r="TGX36"/>
      <c r="TGY36"/>
      <c r="TGZ36"/>
      <c r="THA36"/>
      <c r="THB36"/>
      <c r="THC36"/>
      <c r="THD36"/>
      <c r="THE36"/>
      <c r="THF36"/>
      <c r="THG36"/>
      <c r="THH36"/>
      <c r="THI36"/>
      <c r="THJ36"/>
      <c r="THK36"/>
      <c r="THL36"/>
      <c r="TIQ36" s="68"/>
      <c r="TIR36" s="68"/>
      <c r="TIS36" s="68"/>
      <c r="TIT36" s="68"/>
      <c r="TIU36" s="68"/>
      <c r="TIV36" s="112"/>
      <c r="TIW36" s="112"/>
      <c r="TIX36" s="112"/>
      <c r="TIY36"/>
      <c r="TIZ36"/>
      <c r="TJA36"/>
      <c r="TJB36"/>
      <c r="TJC36"/>
      <c r="TJD36"/>
      <c r="TJE36"/>
      <c r="TJF36"/>
      <c r="TJG36"/>
      <c r="TJH36"/>
      <c r="TJI36"/>
      <c r="TJJ36"/>
      <c r="TJK36"/>
      <c r="TJL36"/>
      <c r="TJM36"/>
      <c r="TJN36"/>
      <c r="TJO36"/>
      <c r="TJP36"/>
      <c r="TJQ36"/>
      <c r="TJR36"/>
      <c r="TJS36"/>
      <c r="TJT36"/>
      <c r="TKY36" s="68"/>
      <c r="TKZ36" s="68"/>
      <c r="TLA36" s="68"/>
      <c r="TLB36" s="68"/>
      <c r="TLC36" s="68"/>
      <c r="TLD36" s="112"/>
      <c r="TLE36" s="112"/>
      <c r="TLF36" s="112"/>
      <c r="TLG36"/>
      <c r="TLH36"/>
      <c r="TLI36"/>
      <c r="TLJ36"/>
      <c r="TLK36"/>
      <c r="TLL36"/>
      <c r="TLM36"/>
      <c r="TLN36"/>
      <c r="TLO36"/>
      <c r="TLP36"/>
      <c r="TLQ36"/>
      <c r="TLR36"/>
      <c r="TLS36"/>
      <c r="TLT36"/>
      <c r="TLU36"/>
      <c r="TLV36"/>
      <c r="TLW36"/>
      <c r="TLX36"/>
      <c r="TLY36"/>
      <c r="TLZ36"/>
      <c r="TMA36"/>
      <c r="TMB36"/>
      <c r="TNG36" s="68"/>
      <c r="TNH36" s="68"/>
      <c r="TNI36" s="68"/>
      <c r="TNJ36" s="68"/>
      <c r="TNK36" s="68"/>
      <c r="TNL36" s="112"/>
      <c r="TNM36" s="112"/>
      <c r="TNN36" s="112"/>
      <c r="TNO36"/>
      <c r="TNP36"/>
      <c r="TNQ36"/>
      <c r="TNR36"/>
      <c r="TNS36"/>
      <c r="TNT36"/>
      <c r="TNU36"/>
      <c r="TNV36"/>
      <c r="TNW36"/>
      <c r="TNX36"/>
      <c r="TNY36"/>
      <c r="TNZ36"/>
      <c r="TOA36"/>
      <c r="TOB36"/>
      <c r="TOC36"/>
      <c r="TOD36"/>
      <c r="TOE36"/>
      <c r="TOF36"/>
      <c r="TOG36"/>
      <c r="TOH36"/>
      <c r="TOI36"/>
      <c r="TOJ36"/>
      <c r="TPO36" s="68"/>
      <c r="TPP36" s="68"/>
      <c r="TPQ36" s="68"/>
      <c r="TPR36" s="68"/>
      <c r="TPS36" s="68"/>
      <c r="TPT36" s="112"/>
      <c r="TPU36" s="112"/>
      <c r="TPV36" s="112"/>
      <c r="TPW36"/>
      <c r="TPX36"/>
      <c r="TPY36"/>
      <c r="TPZ36"/>
      <c r="TQA36"/>
      <c r="TQB36"/>
      <c r="TQC36"/>
      <c r="TQD36"/>
      <c r="TQE36"/>
      <c r="TQF36"/>
      <c r="TQG36"/>
      <c r="TQH36"/>
      <c r="TQI36"/>
      <c r="TQJ36"/>
      <c r="TQK36"/>
      <c r="TQL36"/>
      <c r="TQM36"/>
      <c r="TQN36"/>
      <c r="TQO36"/>
      <c r="TQP36"/>
      <c r="TQQ36"/>
      <c r="TQR36"/>
      <c r="TRW36" s="68"/>
      <c r="TRX36" s="68"/>
      <c r="TRY36" s="68"/>
      <c r="TRZ36" s="68"/>
      <c r="TSA36" s="68"/>
      <c r="TSB36" s="112"/>
      <c r="TSC36" s="112"/>
      <c r="TSD36" s="112"/>
      <c r="TSE36"/>
      <c r="TSF36"/>
      <c r="TSG36"/>
      <c r="TSH36"/>
      <c r="TSI36"/>
      <c r="TSJ36"/>
      <c r="TSK36"/>
      <c r="TSL36"/>
      <c r="TSM36"/>
      <c r="TSN36"/>
      <c r="TSO36"/>
      <c r="TSP36"/>
      <c r="TSQ36"/>
      <c r="TSR36"/>
      <c r="TSS36"/>
      <c r="TST36"/>
      <c r="TSU36"/>
      <c r="TSV36"/>
      <c r="TSW36"/>
      <c r="TSX36"/>
      <c r="TSY36"/>
      <c r="TSZ36"/>
      <c r="TUE36" s="68"/>
      <c r="TUF36" s="68"/>
      <c r="TUG36" s="68"/>
      <c r="TUH36" s="68"/>
      <c r="TUI36" s="68"/>
      <c r="TUJ36" s="112"/>
      <c r="TUK36" s="112"/>
      <c r="TUL36" s="112"/>
      <c r="TUM36"/>
      <c r="TUN36"/>
      <c r="TUO36"/>
      <c r="TUP36"/>
      <c r="TUQ36"/>
      <c r="TUR36"/>
      <c r="TUS36"/>
      <c r="TUT36"/>
      <c r="TUU36"/>
      <c r="TUV36"/>
      <c r="TUW36"/>
      <c r="TUX36"/>
      <c r="TUY36"/>
      <c r="TUZ36"/>
      <c r="TVA36"/>
      <c r="TVB36"/>
      <c r="TVC36"/>
      <c r="TVD36"/>
      <c r="TVE36"/>
      <c r="TVF36"/>
      <c r="TVG36"/>
      <c r="TVH36"/>
      <c r="TWM36" s="68"/>
      <c r="TWN36" s="68"/>
      <c r="TWO36" s="68"/>
      <c r="TWP36" s="68"/>
      <c r="TWQ36" s="68"/>
      <c r="TWR36" s="112"/>
      <c r="TWS36" s="112"/>
      <c r="TWT36" s="112"/>
      <c r="TWU36"/>
      <c r="TWV36"/>
      <c r="TWW36"/>
      <c r="TWX36"/>
      <c r="TWY36"/>
      <c r="TWZ36"/>
      <c r="TXA36"/>
      <c r="TXB36"/>
      <c r="TXC36"/>
      <c r="TXD36"/>
      <c r="TXE36"/>
      <c r="TXF36"/>
      <c r="TXG36"/>
      <c r="TXH36"/>
      <c r="TXI36"/>
      <c r="TXJ36"/>
      <c r="TXK36"/>
      <c r="TXL36"/>
      <c r="TXM36"/>
      <c r="TXN36"/>
      <c r="TXO36"/>
      <c r="TXP36"/>
      <c r="TYU36" s="68"/>
      <c r="TYV36" s="68"/>
      <c r="TYW36" s="68"/>
      <c r="TYX36" s="68"/>
      <c r="TYY36" s="68"/>
      <c r="TYZ36" s="112"/>
      <c r="TZA36" s="112"/>
      <c r="TZB36" s="112"/>
      <c r="TZC36"/>
      <c r="TZD36"/>
      <c r="TZE36"/>
      <c r="TZF36"/>
      <c r="TZG36"/>
      <c r="TZH36"/>
      <c r="TZI36"/>
      <c r="TZJ36"/>
      <c r="TZK36"/>
      <c r="TZL36"/>
      <c r="TZM36"/>
      <c r="TZN36"/>
      <c r="TZO36"/>
      <c r="TZP36"/>
      <c r="TZQ36"/>
      <c r="TZR36"/>
      <c r="TZS36"/>
      <c r="TZT36"/>
      <c r="TZU36"/>
      <c r="TZV36"/>
      <c r="TZW36"/>
      <c r="TZX36"/>
      <c r="UBC36" s="68"/>
      <c r="UBD36" s="68"/>
      <c r="UBE36" s="68"/>
      <c r="UBF36" s="68"/>
      <c r="UBG36" s="68"/>
      <c r="UBH36" s="112"/>
      <c r="UBI36" s="112"/>
      <c r="UBJ36" s="112"/>
      <c r="UBK36"/>
      <c r="UBL36"/>
      <c r="UBM36"/>
      <c r="UBN36"/>
      <c r="UBO36"/>
      <c r="UBP36"/>
      <c r="UBQ36"/>
      <c r="UBR36"/>
      <c r="UBS36"/>
      <c r="UBT36"/>
      <c r="UBU36"/>
      <c r="UBV36"/>
      <c r="UBW36"/>
      <c r="UBX36"/>
      <c r="UBY36"/>
      <c r="UBZ36"/>
      <c r="UCA36"/>
      <c r="UCB36"/>
      <c r="UCC36"/>
      <c r="UCD36"/>
      <c r="UCE36"/>
      <c r="UCF36"/>
      <c r="UDK36" s="68"/>
      <c r="UDL36" s="68"/>
      <c r="UDM36" s="68"/>
      <c r="UDN36" s="68"/>
      <c r="UDO36" s="68"/>
      <c r="UDP36" s="112"/>
      <c r="UDQ36" s="112"/>
      <c r="UDR36" s="112"/>
      <c r="UDS36"/>
      <c r="UDT36"/>
      <c r="UDU36"/>
      <c r="UDV36"/>
      <c r="UDW36"/>
      <c r="UDX36"/>
      <c r="UDY36"/>
      <c r="UDZ36"/>
      <c r="UEA36"/>
      <c r="UEB36"/>
      <c r="UEC36"/>
      <c r="UED36"/>
      <c r="UEE36"/>
      <c r="UEF36"/>
      <c r="UEG36"/>
      <c r="UEH36"/>
      <c r="UEI36"/>
      <c r="UEJ36"/>
      <c r="UEK36"/>
      <c r="UEL36"/>
      <c r="UEM36"/>
      <c r="UEN36"/>
      <c r="UFS36" s="68"/>
      <c r="UFT36" s="68"/>
      <c r="UFU36" s="68"/>
      <c r="UFV36" s="68"/>
      <c r="UFW36" s="68"/>
      <c r="UFX36" s="112"/>
      <c r="UFY36" s="112"/>
      <c r="UFZ36" s="112"/>
      <c r="UGA36"/>
      <c r="UGB36"/>
      <c r="UGC36"/>
      <c r="UGD36"/>
      <c r="UGE36"/>
      <c r="UGF36"/>
      <c r="UGG36"/>
      <c r="UGH36"/>
      <c r="UGI36"/>
      <c r="UGJ36"/>
      <c r="UGK36"/>
      <c r="UGL36"/>
      <c r="UGM36"/>
      <c r="UGN36"/>
      <c r="UGO36"/>
      <c r="UGP36"/>
      <c r="UGQ36"/>
      <c r="UGR36"/>
      <c r="UGS36"/>
      <c r="UGT36"/>
      <c r="UGU36"/>
      <c r="UGV36"/>
      <c r="UIA36" s="68"/>
      <c r="UIB36" s="68"/>
      <c r="UIC36" s="68"/>
      <c r="UID36" s="68"/>
      <c r="UIE36" s="68"/>
      <c r="UIF36" s="112"/>
      <c r="UIG36" s="112"/>
      <c r="UIH36" s="112"/>
      <c r="UII36"/>
      <c r="UIJ36"/>
      <c r="UIK36"/>
      <c r="UIL36"/>
      <c r="UIM36"/>
      <c r="UIN36"/>
      <c r="UIO36"/>
      <c r="UIP36"/>
      <c r="UIQ36"/>
      <c r="UIR36"/>
      <c r="UIS36"/>
      <c r="UIT36"/>
      <c r="UIU36"/>
      <c r="UIV36"/>
      <c r="UIW36"/>
      <c r="UIX36"/>
      <c r="UIY36"/>
      <c r="UIZ36"/>
      <c r="UJA36"/>
      <c r="UJB36"/>
      <c r="UJC36"/>
      <c r="UJD36"/>
      <c r="UKI36" s="68"/>
      <c r="UKJ36" s="68"/>
      <c r="UKK36" s="68"/>
      <c r="UKL36" s="68"/>
      <c r="UKM36" s="68"/>
      <c r="UKN36" s="112"/>
      <c r="UKO36" s="112"/>
      <c r="UKP36" s="112"/>
      <c r="UKQ36"/>
      <c r="UKR36"/>
      <c r="UKS36"/>
      <c r="UKT36"/>
      <c r="UKU36"/>
      <c r="UKV36"/>
      <c r="UKW36"/>
      <c r="UKX36"/>
      <c r="UKY36"/>
      <c r="UKZ36"/>
      <c r="ULA36"/>
      <c r="ULB36"/>
      <c r="ULC36"/>
      <c r="ULD36"/>
      <c r="ULE36"/>
      <c r="ULF36"/>
      <c r="ULG36"/>
      <c r="ULH36"/>
      <c r="ULI36"/>
      <c r="ULJ36"/>
      <c r="ULK36"/>
      <c r="ULL36"/>
      <c r="UMQ36" s="68"/>
      <c r="UMR36" s="68"/>
      <c r="UMS36" s="68"/>
      <c r="UMT36" s="68"/>
      <c r="UMU36" s="68"/>
      <c r="UMV36" s="112"/>
      <c r="UMW36" s="112"/>
      <c r="UMX36" s="112"/>
      <c r="UMY36"/>
      <c r="UMZ36"/>
      <c r="UNA36"/>
      <c r="UNB36"/>
      <c r="UNC36"/>
      <c r="UND36"/>
      <c r="UNE36"/>
      <c r="UNF36"/>
      <c r="UNG36"/>
      <c r="UNH36"/>
      <c r="UNI36"/>
      <c r="UNJ36"/>
      <c r="UNK36"/>
      <c r="UNL36"/>
      <c r="UNM36"/>
      <c r="UNN36"/>
      <c r="UNO36"/>
      <c r="UNP36"/>
      <c r="UNQ36"/>
      <c r="UNR36"/>
      <c r="UNS36"/>
      <c r="UNT36"/>
      <c r="UOY36" s="68"/>
      <c r="UOZ36" s="68"/>
      <c r="UPA36" s="68"/>
      <c r="UPB36" s="68"/>
      <c r="UPC36" s="68"/>
      <c r="UPD36" s="112"/>
      <c r="UPE36" s="112"/>
      <c r="UPF36" s="112"/>
      <c r="UPG36"/>
      <c r="UPH36"/>
      <c r="UPI36"/>
      <c r="UPJ36"/>
      <c r="UPK36"/>
      <c r="UPL36"/>
      <c r="UPM36"/>
      <c r="UPN36"/>
      <c r="UPO36"/>
      <c r="UPP36"/>
      <c r="UPQ36"/>
      <c r="UPR36"/>
      <c r="UPS36"/>
      <c r="UPT36"/>
      <c r="UPU36"/>
      <c r="UPV36"/>
      <c r="UPW36"/>
      <c r="UPX36"/>
      <c r="UPY36"/>
      <c r="UPZ36"/>
      <c r="UQA36"/>
      <c r="UQB36"/>
      <c r="URG36" s="68"/>
      <c r="URH36" s="68"/>
      <c r="URI36" s="68"/>
      <c r="URJ36" s="68"/>
      <c r="URK36" s="68"/>
      <c r="URL36" s="112"/>
      <c r="URM36" s="112"/>
      <c r="URN36" s="112"/>
      <c r="URO36"/>
      <c r="URP36"/>
      <c r="URQ36"/>
      <c r="URR36"/>
      <c r="URS36"/>
      <c r="URT36"/>
      <c r="URU36"/>
      <c r="URV36"/>
      <c r="URW36"/>
      <c r="URX36"/>
      <c r="URY36"/>
      <c r="URZ36"/>
      <c r="USA36"/>
      <c r="USB36"/>
      <c r="USC36"/>
      <c r="USD36"/>
      <c r="USE36"/>
      <c r="USF36"/>
      <c r="USG36"/>
      <c r="USH36"/>
      <c r="USI36"/>
      <c r="USJ36"/>
      <c r="UTO36" s="68"/>
      <c r="UTP36" s="68"/>
      <c r="UTQ36" s="68"/>
      <c r="UTR36" s="68"/>
      <c r="UTS36" s="68"/>
      <c r="UTT36" s="112"/>
      <c r="UTU36" s="112"/>
      <c r="UTV36" s="112"/>
      <c r="UTW36"/>
      <c r="UTX36"/>
      <c r="UTY36"/>
      <c r="UTZ36"/>
      <c r="UUA36"/>
      <c r="UUB36"/>
      <c r="UUC36"/>
      <c r="UUD36"/>
      <c r="UUE36"/>
      <c r="UUF36"/>
      <c r="UUG36"/>
      <c r="UUH36"/>
      <c r="UUI36"/>
      <c r="UUJ36"/>
      <c r="UUK36"/>
      <c r="UUL36"/>
      <c r="UUM36"/>
      <c r="UUN36"/>
      <c r="UUO36"/>
      <c r="UUP36"/>
      <c r="UUQ36"/>
      <c r="UUR36"/>
      <c r="UVW36" s="68"/>
      <c r="UVX36" s="68"/>
      <c r="UVY36" s="68"/>
      <c r="UVZ36" s="68"/>
      <c r="UWA36" s="68"/>
      <c r="UWB36" s="112"/>
      <c r="UWC36" s="112"/>
      <c r="UWD36" s="112"/>
      <c r="UWE36"/>
      <c r="UWF36"/>
      <c r="UWG36"/>
      <c r="UWH36"/>
      <c r="UWI36"/>
      <c r="UWJ36"/>
      <c r="UWK36"/>
      <c r="UWL36"/>
      <c r="UWM36"/>
      <c r="UWN36"/>
      <c r="UWO36"/>
      <c r="UWP36"/>
      <c r="UWQ36"/>
      <c r="UWR36"/>
      <c r="UWS36"/>
      <c r="UWT36"/>
      <c r="UWU36"/>
      <c r="UWV36"/>
      <c r="UWW36"/>
      <c r="UWX36"/>
      <c r="UWY36"/>
      <c r="UWZ36"/>
      <c r="UYE36" s="68"/>
      <c r="UYF36" s="68"/>
      <c r="UYG36" s="68"/>
      <c r="UYH36" s="68"/>
      <c r="UYI36" s="68"/>
      <c r="UYJ36" s="112"/>
      <c r="UYK36" s="112"/>
      <c r="UYL36" s="112"/>
      <c r="UYM36"/>
      <c r="UYN36"/>
      <c r="UYO36"/>
      <c r="UYP36"/>
      <c r="UYQ36"/>
      <c r="UYR36"/>
      <c r="UYS36"/>
      <c r="UYT36"/>
      <c r="UYU36"/>
      <c r="UYV36"/>
      <c r="UYW36"/>
      <c r="UYX36"/>
      <c r="UYY36"/>
      <c r="UYZ36"/>
      <c r="UZA36"/>
      <c r="UZB36"/>
      <c r="UZC36"/>
      <c r="UZD36"/>
      <c r="UZE36"/>
      <c r="UZF36"/>
      <c r="UZG36"/>
      <c r="UZH36"/>
      <c r="VAM36" s="68"/>
      <c r="VAN36" s="68"/>
      <c r="VAO36" s="68"/>
      <c r="VAP36" s="68"/>
      <c r="VAQ36" s="68"/>
      <c r="VAR36" s="112"/>
      <c r="VAS36" s="112"/>
      <c r="VAT36" s="112"/>
      <c r="VAU36"/>
      <c r="VAV36"/>
      <c r="VAW36"/>
      <c r="VAX36"/>
      <c r="VAY36"/>
      <c r="VAZ36"/>
      <c r="VBA36"/>
      <c r="VBB36"/>
      <c r="VBC36"/>
      <c r="VBD36"/>
      <c r="VBE36"/>
      <c r="VBF36"/>
      <c r="VBG36"/>
      <c r="VBH36"/>
      <c r="VBI36"/>
      <c r="VBJ36"/>
      <c r="VBK36"/>
      <c r="VBL36"/>
      <c r="VBM36"/>
      <c r="VBN36"/>
      <c r="VBO36"/>
      <c r="VBP36"/>
      <c r="VCU36" s="68"/>
      <c r="VCV36" s="68"/>
      <c r="VCW36" s="68"/>
      <c r="VCX36" s="68"/>
      <c r="VCY36" s="68"/>
      <c r="VCZ36" s="112"/>
      <c r="VDA36" s="112"/>
      <c r="VDB36" s="112"/>
      <c r="VDC36"/>
      <c r="VDD36"/>
      <c r="VDE36"/>
      <c r="VDF36"/>
      <c r="VDG36"/>
      <c r="VDH36"/>
      <c r="VDI36"/>
      <c r="VDJ36"/>
      <c r="VDK36"/>
      <c r="VDL36"/>
      <c r="VDM36"/>
      <c r="VDN36"/>
      <c r="VDO36"/>
      <c r="VDP36"/>
      <c r="VDQ36"/>
      <c r="VDR36"/>
      <c r="VDS36"/>
      <c r="VDT36"/>
      <c r="VDU36"/>
      <c r="VDV36"/>
      <c r="VDW36"/>
      <c r="VDX36"/>
      <c r="VFC36" s="68"/>
      <c r="VFD36" s="68"/>
      <c r="VFE36" s="68"/>
      <c r="VFF36" s="68"/>
      <c r="VFG36" s="68"/>
      <c r="VFH36" s="112"/>
      <c r="VFI36" s="112"/>
      <c r="VFJ36" s="112"/>
      <c r="VFK36"/>
      <c r="VFL36"/>
      <c r="VFM36"/>
      <c r="VFN36"/>
      <c r="VFO36"/>
      <c r="VFP36"/>
      <c r="VFQ36"/>
      <c r="VFR36"/>
      <c r="VFS36"/>
      <c r="VFT36"/>
      <c r="VFU36"/>
      <c r="VFV36"/>
      <c r="VFW36"/>
      <c r="VFX36"/>
      <c r="VFY36"/>
      <c r="VFZ36"/>
      <c r="VGA36"/>
      <c r="VGB36"/>
      <c r="VGC36"/>
      <c r="VGD36"/>
      <c r="VGE36"/>
      <c r="VGF36"/>
      <c r="VHK36" s="68"/>
      <c r="VHL36" s="68"/>
      <c r="VHM36" s="68"/>
      <c r="VHN36" s="68"/>
      <c r="VHO36" s="68"/>
      <c r="VHP36" s="112"/>
      <c r="VHQ36" s="112"/>
      <c r="VHR36" s="112"/>
      <c r="VHS36"/>
      <c r="VHT36"/>
      <c r="VHU36"/>
      <c r="VHV36"/>
      <c r="VHW36"/>
      <c r="VHX36"/>
      <c r="VHY36"/>
      <c r="VHZ36"/>
      <c r="VIA36"/>
      <c r="VIB36"/>
      <c r="VIC36"/>
      <c r="VID36"/>
      <c r="VIE36"/>
      <c r="VIF36"/>
      <c r="VIG36"/>
      <c r="VIH36"/>
      <c r="VII36"/>
      <c r="VIJ36"/>
      <c r="VIK36"/>
      <c r="VIL36"/>
      <c r="VIM36"/>
      <c r="VIN36"/>
      <c r="VJS36" s="68"/>
      <c r="VJT36" s="68"/>
      <c r="VJU36" s="68"/>
      <c r="VJV36" s="68"/>
      <c r="VJW36" s="68"/>
      <c r="VJX36" s="112"/>
      <c r="VJY36" s="112"/>
      <c r="VJZ36" s="112"/>
      <c r="VKA36"/>
      <c r="VKB36"/>
      <c r="VKC36"/>
      <c r="VKD36"/>
      <c r="VKE36"/>
      <c r="VKF36"/>
      <c r="VKG36"/>
      <c r="VKH36"/>
      <c r="VKI36"/>
      <c r="VKJ36"/>
      <c r="VKK36"/>
      <c r="VKL36"/>
      <c r="VKM36"/>
      <c r="VKN36"/>
      <c r="VKO36"/>
      <c r="VKP36"/>
      <c r="VKQ36"/>
      <c r="VKR36"/>
      <c r="VKS36"/>
      <c r="VKT36"/>
      <c r="VKU36"/>
      <c r="VKV36"/>
      <c r="VMA36" s="68"/>
      <c r="VMB36" s="68"/>
      <c r="VMC36" s="68"/>
      <c r="VMD36" s="68"/>
      <c r="VME36" s="68"/>
      <c r="VMF36" s="112"/>
      <c r="VMG36" s="112"/>
      <c r="VMH36" s="112"/>
      <c r="VMI36"/>
      <c r="VMJ36"/>
      <c r="VMK36"/>
      <c r="VML36"/>
      <c r="VMM36"/>
      <c r="VMN36"/>
      <c r="VMO36"/>
      <c r="VMP36"/>
      <c r="VMQ36"/>
      <c r="VMR36"/>
      <c r="VMS36"/>
      <c r="VMT36"/>
      <c r="VMU36"/>
      <c r="VMV36"/>
      <c r="VMW36"/>
      <c r="VMX36"/>
      <c r="VMY36"/>
      <c r="VMZ36"/>
      <c r="VNA36"/>
      <c r="VNB36"/>
      <c r="VNC36"/>
      <c r="VND36"/>
      <c r="VOI36" s="68"/>
      <c r="VOJ36" s="68"/>
      <c r="VOK36" s="68"/>
      <c r="VOL36" s="68"/>
      <c r="VOM36" s="68"/>
      <c r="VON36" s="112"/>
      <c r="VOO36" s="112"/>
      <c r="VOP36" s="112"/>
      <c r="VOQ36"/>
      <c r="VOR36"/>
      <c r="VOS36"/>
      <c r="VOT36"/>
      <c r="VOU36"/>
      <c r="VOV36"/>
      <c r="VOW36"/>
      <c r="VOX36"/>
      <c r="VOY36"/>
      <c r="VOZ36"/>
      <c r="VPA36"/>
      <c r="VPB36"/>
      <c r="VPC36"/>
      <c r="VPD36"/>
      <c r="VPE36"/>
      <c r="VPF36"/>
      <c r="VPG36"/>
      <c r="VPH36"/>
      <c r="VPI36"/>
      <c r="VPJ36"/>
      <c r="VPK36"/>
      <c r="VPL36"/>
      <c r="VQQ36" s="68"/>
      <c r="VQR36" s="68"/>
      <c r="VQS36" s="68"/>
      <c r="VQT36" s="68"/>
      <c r="VQU36" s="68"/>
      <c r="VQV36" s="112"/>
      <c r="VQW36" s="112"/>
      <c r="VQX36" s="112"/>
      <c r="VQY36"/>
      <c r="VQZ36"/>
      <c r="VRA36"/>
      <c r="VRB36"/>
      <c r="VRC36"/>
      <c r="VRD36"/>
      <c r="VRE36"/>
      <c r="VRF36"/>
      <c r="VRG36"/>
      <c r="VRH36"/>
      <c r="VRI36"/>
      <c r="VRJ36"/>
      <c r="VRK36"/>
      <c r="VRL36"/>
      <c r="VRM36"/>
      <c r="VRN36"/>
      <c r="VRO36"/>
      <c r="VRP36"/>
      <c r="VRQ36"/>
      <c r="VRR36"/>
      <c r="VRS36"/>
      <c r="VRT36"/>
      <c r="VSY36" s="68"/>
      <c r="VSZ36" s="68"/>
      <c r="VTA36" s="68"/>
      <c r="VTB36" s="68"/>
      <c r="VTC36" s="68"/>
      <c r="VTD36" s="112"/>
      <c r="VTE36" s="112"/>
      <c r="VTF36" s="112"/>
      <c r="VTG36"/>
      <c r="VTH36"/>
      <c r="VTI36"/>
      <c r="VTJ36"/>
      <c r="VTK36"/>
      <c r="VTL36"/>
      <c r="VTM36"/>
      <c r="VTN36"/>
      <c r="VTO36"/>
      <c r="VTP36"/>
      <c r="VTQ36"/>
      <c r="VTR36"/>
      <c r="VTS36"/>
      <c r="VTT36"/>
      <c r="VTU36"/>
      <c r="VTV36"/>
      <c r="VTW36"/>
      <c r="VTX36"/>
      <c r="VTY36"/>
      <c r="VTZ36"/>
      <c r="VUA36"/>
      <c r="VUB36"/>
      <c r="VVG36" s="68"/>
      <c r="VVH36" s="68"/>
      <c r="VVI36" s="68"/>
      <c r="VVJ36" s="68"/>
      <c r="VVK36" s="68"/>
      <c r="VVL36" s="112"/>
      <c r="VVM36" s="112"/>
      <c r="VVN36" s="112"/>
      <c r="VVO36"/>
      <c r="VVP36"/>
      <c r="VVQ36"/>
      <c r="VVR36"/>
      <c r="VVS36"/>
      <c r="VVT36"/>
      <c r="VVU36"/>
      <c r="VVV36"/>
      <c r="VVW36"/>
      <c r="VVX36"/>
      <c r="VVY36"/>
      <c r="VVZ36"/>
      <c r="VWA36"/>
      <c r="VWB36"/>
      <c r="VWC36"/>
      <c r="VWD36"/>
      <c r="VWE36"/>
      <c r="VWF36"/>
      <c r="VWG36"/>
      <c r="VWH36"/>
      <c r="VWI36"/>
      <c r="VWJ36"/>
      <c r="VXO36" s="68"/>
      <c r="VXP36" s="68"/>
      <c r="VXQ36" s="68"/>
      <c r="VXR36" s="68"/>
      <c r="VXS36" s="68"/>
      <c r="VXT36" s="112"/>
      <c r="VXU36" s="112"/>
      <c r="VXV36" s="112"/>
      <c r="VXW36"/>
      <c r="VXX36"/>
      <c r="VXY36"/>
      <c r="VXZ36"/>
      <c r="VYA36"/>
      <c r="VYB36"/>
      <c r="VYC36"/>
      <c r="VYD36"/>
      <c r="VYE36"/>
      <c r="VYF36"/>
      <c r="VYG36"/>
      <c r="VYH36"/>
      <c r="VYI36"/>
      <c r="VYJ36"/>
      <c r="VYK36"/>
      <c r="VYL36"/>
      <c r="VYM36"/>
      <c r="VYN36"/>
      <c r="VYO36"/>
      <c r="VYP36"/>
      <c r="VYQ36"/>
      <c r="VYR36"/>
      <c r="VZW36" s="68"/>
      <c r="VZX36" s="68"/>
      <c r="VZY36" s="68"/>
      <c r="VZZ36" s="68"/>
      <c r="WAA36" s="68"/>
      <c r="WAB36" s="112"/>
      <c r="WAC36" s="112"/>
      <c r="WAD36" s="112"/>
      <c r="WAE36"/>
      <c r="WAF36"/>
      <c r="WAG36"/>
      <c r="WAH36"/>
      <c r="WAI36"/>
      <c r="WAJ36"/>
      <c r="WAK36"/>
      <c r="WAL36"/>
      <c r="WAM36"/>
      <c r="WAN36"/>
      <c r="WAO36"/>
      <c r="WAP36"/>
      <c r="WAQ36"/>
      <c r="WAR36"/>
      <c r="WAS36"/>
      <c r="WAT36"/>
      <c r="WAU36"/>
      <c r="WAV36"/>
      <c r="WAW36"/>
      <c r="WAX36"/>
      <c r="WAY36"/>
      <c r="WAZ36"/>
      <c r="WCE36" s="68"/>
      <c r="WCF36" s="68"/>
      <c r="WCG36" s="68"/>
      <c r="WCH36" s="68"/>
      <c r="WCI36" s="68"/>
      <c r="WCJ36" s="112"/>
      <c r="WCK36" s="112"/>
      <c r="WCL36" s="112"/>
      <c r="WCM36"/>
      <c r="WCN36"/>
      <c r="WCO36"/>
      <c r="WCP36"/>
      <c r="WCQ36"/>
      <c r="WCR36"/>
      <c r="WCS36"/>
      <c r="WCT36"/>
      <c r="WCU36"/>
      <c r="WCV36"/>
      <c r="WCW36"/>
      <c r="WCX36"/>
      <c r="WCY36"/>
      <c r="WCZ36"/>
      <c r="WDA36"/>
      <c r="WDB36"/>
      <c r="WDC36"/>
      <c r="WDD36"/>
      <c r="WDE36"/>
      <c r="WDF36"/>
      <c r="WDG36"/>
      <c r="WDH36"/>
      <c r="WEM36" s="68"/>
      <c r="WEN36" s="68"/>
      <c r="WEO36" s="68"/>
      <c r="WEP36" s="68"/>
      <c r="WEQ36" s="68"/>
      <c r="WER36" s="112"/>
      <c r="WES36" s="112"/>
      <c r="WET36" s="112"/>
      <c r="WEU36"/>
      <c r="WEV36"/>
      <c r="WEW36"/>
      <c r="WEX36"/>
      <c r="WEY36"/>
      <c r="WEZ36"/>
      <c r="WFA36"/>
      <c r="WFB36"/>
      <c r="WFC36"/>
      <c r="WFD36"/>
      <c r="WFE36"/>
      <c r="WFF36"/>
      <c r="WFG36"/>
      <c r="WFH36"/>
      <c r="WFI36"/>
      <c r="WFJ36"/>
      <c r="WFK36"/>
      <c r="WFL36"/>
      <c r="WFM36"/>
      <c r="WFN36"/>
      <c r="WFO36"/>
      <c r="WFP36"/>
      <c r="WGU36" s="68"/>
      <c r="WGV36" s="68"/>
      <c r="WGW36" s="68"/>
      <c r="WGX36" s="68"/>
      <c r="WGY36" s="68"/>
      <c r="WGZ36" s="112"/>
      <c r="WHA36" s="112"/>
      <c r="WHB36" s="112"/>
      <c r="WHC36"/>
      <c r="WHD36"/>
      <c r="WHE36"/>
      <c r="WHF36"/>
      <c r="WHG36"/>
      <c r="WHH36"/>
      <c r="WHI36"/>
      <c r="WHJ36"/>
      <c r="WHK36"/>
      <c r="WHL36"/>
      <c r="WHM36"/>
      <c r="WHN36"/>
      <c r="WHO36"/>
      <c r="WHP36"/>
      <c r="WHQ36"/>
      <c r="WHR36"/>
      <c r="WHS36"/>
      <c r="WHT36"/>
      <c r="WHU36"/>
      <c r="WHV36"/>
      <c r="WHW36"/>
      <c r="WHX36"/>
      <c r="WJC36" s="68"/>
      <c r="WJD36" s="68"/>
      <c r="WJE36" s="68"/>
      <c r="WJF36" s="68"/>
      <c r="WJG36" s="68"/>
      <c r="WJH36" s="112"/>
      <c r="WJI36" s="112"/>
      <c r="WJJ36" s="112"/>
      <c r="WJK36"/>
      <c r="WJL36"/>
      <c r="WJM36"/>
      <c r="WJN36"/>
      <c r="WJO36"/>
      <c r="WJP36"/>
      <c r="WJQ36"/>
      <c r="WJR36"/>
      <c r="WJS36"/>
      <c r="WJT36"/>
      <c r="WJU36"/>
      <c r="WJV36"/>
      <c r="WJW36"/>
      <c r="WJX36"/>
      <c r="WJY36"/>
      <c r="WJZ36"/>
      <c r="WKA36"/>
      <c r="WKB36"/>
      <c r="WKC36"/>
      <c r="WKD36"/>
      <c r="WKE36"/>
      <c r="WKF36"/>
      <c r="WLK36" s="68"/>
      <c r="WLL36" s="68"/>
      <c r="WLM36" s="68"/>
      <c r="WLN36" s="68"/>
      <c r="WLO36" s="68"/>
      <c r="WLP36" s="112"/>
      <c r="WLQ36" s="112"/>
      <c r="WLR36" s="112"/>
      <c r="WLS36"/>
      <c r="WLT36"/>
      <c r="WLU36"/>
      <c r="WLV36"/>
      <c r="WLW36"/>
      <c r="WLX36"/>
      <c r="WLY36"/>
      <c r="WLZ36"/>
      <c r="WMA36"/>
      <c r="WMB36"/>
      <c r="WMC36"/>
      <c r="WMD36"/>
      <c r="WME36"/>
      <c r="WMF36"/>
      <c r="WMG36"/>
      <c r="WMH36"/>
      <c r="WMI36"/>
      <c r="WMJ36"/>
      <c r="WMK36"/>
      <c r="WML36"/>
      <c r="WMM36"/>
      <c r="WMN36"/>
      <c r="WNS36" s="68"/>
      <c r="WNT36" s="68"/>
      <c r="WNU36" s="68"/>
      <c r="WNV36" s="68"/>
      <c r="WNW36" s="68"/>
      <c r="WNX36" s="112"/>
      <c r="WNY36" s="112"/>
      <c r="WNZ36" s="112"/>
      <c r="WOA36"/>
      <c r="WOB36"/>
      <c r="WOC36"/>
      <c r="WOD36"/>
      <c r="WOE36"/>
      <c r="WOF36"/>
      <c r="WOG36"/>
      <c r="WOH36"/>
      <c r="WOI36"/>
      <c r="WOJ36"/>
      <c r="WOK36"/>
      <c r="WOL36"/>
      <c r="WOM36"/>
      <c r="WON36"/>
      <c r="WOO36"/>
      <c r="WOP36"/>
      <c r="WOQ36"/>
      <c r="WOR36"/>
      <c r="WOS36"/>
      <c r="WOT36"/>
      <c r="WOU36"/>
      <c r="WOV36"/>
      <c r="WQA36" s="68"/>
      <c r="WQB36" s="68"/>
      <c r="WQC36" s="68"/>
      <c r="WQD36" s="68"/>
      <c r="WQE36" s="68"/>
      <c r="WQF36" s="112"/>
      <c r="WQG36" s="112"/>
      <c r="WQH36" s="112"/>
      <c r="WQI36"/>
      <c r="WQJ36"/>
      <c r="WQK36"/>
      <c r="WQL36"/>
      <c r="WQM36"/>
      <c r="WQN36"/>
      <c r="WQO36"/>
      <c r="WQP36"/>
      <c r="WQQ36"/>
      <c r="WQR36"/>
      <c r="WQS36"/>
      <c r="WQT36"/>
      <c r="WQU36"/>
      <c r="WQV36"/>
      <c r="WQW36"/>
      <c r="WQX36"/>
      <c r="WQY36"/>
      <c r="WQZ36"/>
      <c r="WRA36"/>
      <c r="WRB36"/>
      <c r="WRC36"/>
      <c r="WRD36"/>
      <c r="WSI36" s="68"/>
      <c r="WSJ36" s="68"/>
      <c r="WSK36" s="68"/>
      <c r="WSL36" s="68"/>
      <c r="WSM36" s="68"/>
      <c r="WSN36" s="112"/>
      <c r="WSO36" s="112"/>
      <c r="WSP36" s="112"/>
      <c r="WSQ36"/>
      <c r="WSR36"/>
      <c r="WSS36"/>
      <c r="WST36"/>
      <c r="WSU36"/>
      <c r="WSV36"/>
      <c r="WSW36"/>
      <c r="WSX36"/>
      <c r="WSY36"/>
      <c r="WSZ36"/>
      <c r="WTA36"/>
      <c r="WTB36"/>
      <c r="WTC36"/>
      <c r="WTD36"/>
      <c r="WTE36"/>
      <c r="WTF36"/>
      <c r="WTG36"/>
      <c r="WTH36"/>
      <c r="WTI36"/>
      <c r="WTJ36"/>
      <c r="WTK36"/>
      <c r="WTL36"/>
      <c r="WUQ36" s="68"/>
      <c r="WUR36" s="68"/>
      <c r="WUS36" s="68"/>
      <c r="WUT36" s="68"/>
      <c r="WUU36" s="68"/>
      <c r="WUV36" s="112"/>
      <c r="WUW36" s="112"/>
      <c r="WUX36" s="112"/>
      <c r="WUY36"/>
      <c r="WUZ36"/>
      <c r="WVA36"/>
      <c r="WVB36"/>
      <c r="WVC36"/>
      <c r="WVD36"/>
      <c r="WVE36"/>
      <c r="WVF36"/>
      <c r="WVG36"/>
      <c r="WVH36"/>
      <c r="WVI36"/>
      <c r="WVJ36"/>
      <c r="WVK36"/>
      <c r="WVL36"/>
      <c r="WVM36"/>
      <c r="WVN36"/>
      <c r="WVO36"/>
      <c r="WVP36"/>
      <c r="WVQ36"/>
      <c r="WVR36"/>
      <c r="WVS36"/>
      <c r="WVT36"/>
      <c r="WWY36" s="68"/>
      <c r="WWZ36" s="68"/>
      <c r="WXA36" s="68"/>
      <c r="WXB36" s="68"/>
      <c r="WXC36" s="68"/>
      <c r="WXD36" s="112"/>
      <c r="WXE36" s="112"/>
      <c r="WXF36" s="112"/>
      <c r="WXG36"/>
      <c r="WXH36"/>
      <c r="WXI36"/>
      <c r="WXJ36"/>
      <c r="WXK36"/>
      <c r="WXL36"/>
      <c r="WXM36"/>
      <c r="WXN36"/>
      <c r="WXO36"/>
      <c r="WXP36"/>
      <c r="WXQ36"/>
      <c r="WXR36"/>
      <c r="WXS36"/>
      <c r="WXT36"/>
      <c r="WXU36"/>
      <c r="WXV36"/>
      <c r="WXW36"/>
      <c r="WXX36"/>
      <c r="WXY36"/>
      <c r="WXZ36"/>
      <c r="WYA36"/>
      <c r="WYB36"/>
      <c r="WZG36" s="68"/>
      <c r="WZH36" s="68"/>
      <c r="WZI36" s="68"/>
      <c r="WZJ36" s="68"/>
      <c r="WZK36" s="68"/>
      <c r="WZL36" s="112"/>
      <c r="WZM36" s="112"/>
      <c r="WZN36" s="112"/>
      <c r="WZO36"/>
      <c r="WZP36"/>
      <c r="WZQ36"/>
      <c r="WZR36"/>
      <c r="WZS36"/>
      <c r="WZT36"/>
      <c r="WZU36"/>
      <c r="WZV36"/>
      <c r="WZW36"/>
      <c r="WZX36"/>
      <c r="WZY36"/>
      <c r="WZZ36"/>
      <c r="XAA36"/>
      <c r="XAB36"/>
      <c r="XAC36"/>
      <c r="XAD36"/>
      <c r="XAE36"/>
      <c r="XAF36"/>
      <c r="XAG36"/>
      <c r="XAH36"/>
      <c r="XAI36"/>
      <c r="XAJ36"/>
      <c r="XBO36" s="68"/>
      <c r="XBP36" s="68"/>
      <c r="XBQ36" s="68"/>
      <c r="XBR36" s="68"/>
      <c r="XBS36" s="68"/>
      <c r="XBT36" s="112"/>
      <c r="XBU36" s="112"/>
      <c r="XBV36" s="112"/>
      <c r="XBW36"/>
      <c r="XBX36"/>
      <c r="XBY36"/>
      <c r="XBZ36"/>
      <c r="XCA36"/>
      <c r="XCB36"/>
      <c r="XCC36"/>
      <c r="XCD36"/>
      <c r="XCE36"/>
      <c r="XCF36"/>
      <c r="XCG36"/>
      <c r="XCH36"/>
      <c r="XCI36"/>
      <c r="XCJ36"/>
      <c r="XCK36"/>
      <c r="XCL36"/>
      <c r="XCM36"/>
      <c r="XCN36"/>
      <c r="XCO36"/>
      <c r="XCP36"/>
      <c r="XCQ36"/>
      <c r="XCR36"/>
      <c r="XDW36" s="68"/>
      <c r="XDX36" s="68"/>
      <c r="XDY36" s="68"/>
      <c r="XDZ36" s="68"/>
      <c r="XEA36" s="68"/>
      <c r="XEB36" s="112"/>
      <c r="XEC36" s="112"/>
      <c r="XED36" s="112"/>
      <c r="XEE36"/>
      <c r="XEF36"/>
      <c r="XEG36"/>
      <c r="XEH36"/>
      <c r="XEI36"/>
      <c r="XEJ36"/>
      <c r="XEK36"/>
      <c r="XEL36"/>
      <c r="XEM36"/>
      <c r="XEN36"/>
      <c r="XEO36"/>
      <c r="XEP36"/>
      <c r="XEQ36"/>
      <c r="XER36"/>
      <c r="XES36"/>
      <c r="XET36"/>
      <c r="XEU36"/>
      <c r="XEV36"/>
      <c r="XEW36"/>
      <c r="XEX36"/>
      <c r="XEY36"/>
      <c r="XEZ36"/>
    </row>
    <row r="37" spans="1:16384" s="5" customFormat="1">
      <c r="AB37" s="375"/>
      <c r="AC37" s="375"/>
      <c r="AD37" s="375"/>
      <c r="AE37" s="68">
        <f t="shared" si="0"/>
        <v>7</v>
      </c>
      <c r="AF37" s="68" t="s">
        <v>514</v>
      </c>
      <c r="AG37" s="68"/>
      <c r="AH37" s="68"/>
      <c r="AI37" s="68"/>
      <c r="AJ37" s="112"/>
      <c r="AK37" s="112"/>
      <c r="AL37" s="112"/>
      <c r="AM37" s="188"/>
      <c r="AN37" s="188"/>
      <c r="AO37" s="188"/>
      <c r="AP37" s="188"/>
      <c r="AQ37" s="188"/>
      <c r="AR37" s="188"/>
      <c r="AS37"/>
      <c r="AT37"/>
      <c r="AU37"/>
      <c r="AV37"/>
      <c r="AW37"/>
      <c r="AX37"/>
      <c r="AY37"/>
      <c r="AZ37"/>
      <c r="BA37"/>
      <c r="BB37"/>
      <c r="BC37"/>
      <c r="BD37"/>
      <c r="BE37"/>
      <c r="BF37"/>
      <c r="BG37"/>
      <c r="BH37"/>
      <c r="CM37" s="68"/>
      <c r="CN37" s="68"/>
      <c r="CO37" s="68"/>
      <c r="CP37" s="68"/>
      <c r="CQ37" s="68"/>
      <c r="CR37" s="112"/>
      <c r="CS37" s="112"/>
      <c r="CT37" s="112"/>
      <c r="CU37"/>
      <c r="CV37"/>
      <c r="CW37"/>
      <c r="CX37"/>
      <c r="CY37"/>
      <c r="CZ37"/>
      <c r="DA37"/>
      <c r="DB37"/>
      <c r="DC37"/>
      <c r="DD37"/>
      <c r="DE37"/>
      <c r="DF37"/>
      <c r="DG37"/>
      <c r="DH37"/>
      <c r="DI37"/>
      <c r="DJ37"/>
      <c r="DK37"/>
      <c r="DL37"/>
      <c r="DM37"/>
      <c r="DN37"/>
      <c r="DO37"/>
      <c r="DP37"/>
      <c r="EU37" s="68"/>
      <c r="EV37" s="68"/>
      <c r="EW37" s="68"/>
      <c r="EX37" s="68"/>
      <c r="EY37" s="68"/>
      <c r="EZ37" s="112"/>
      <c r="FA37" s="112"/>
      <c r="FB37" s="112"/>
      <c r="FC37"/>
      <c r="FD37"/>
      <c r="FE37"/>
      <c r="FF37"/>
      <c r="FG37"/>
      <c r="FH37"/>
      <c r="FI37"/>
      <c r="FJ37"/>
      <c r="FK37"/>
      <c r="FL37"/>
      <c r="FM37"/>
      <c r="FN37"/>
      <c r="FO37"/>
      <c r="FP37"/>
      <c r="FQ37"/>
      <c r="FR37"/>
      <c r="FS37"/>
      <c r="FT37"/>
      <c r="FU37"/>
      <c r="FV37"/>
      <c r="FW37"/>
      <c r="FX37"/>
      <c r="HC37" s="68"/>
      <c r="HD37" s="68"/>
      <c r="HE37" s="68"/>
      <c r="HF37" s="68"/>
      <c r="HG37" s="68"/>
      <c r="HH37" s="112"/>
      <c r="HI37" s="112"/>
      <c r="HJ37" s="112"/>
      <c r="HK37"/>
      <c r="HL37"/>
      <c r="HM37"/>
      <c r="HN37"/>
      <c r="HO37"/>
      <c r="HP37"/>
      <c r="HQ37"/>
      <c r="HR37"/>
      <c r="HS37"/>
      <c r="HT37"/>
      <c r="HU37"/>
      <c r="HV37"/>
      <c r="HW37"/>
      <c r="HX37"/>
      <c r="HY37"/>
      <c r="HZ37"/>
      <c r="IA37"/>
      <c r="IB37"/>
      <c r="IC37"/>
      <c r="ID37"/>
      <c r="IE37"/>
      <c r="IF37"/>
      <c r="JK37" s="68"/>
      <c r="JL37" s="68"/>
      <c r="JM37" s="68"/>
      <c r="JN37" s="68"/>
      <c r="JO37" s="68"/>
      <c r="JP37" s="112"/>
      <c r="JQ37" s="112"/>
      <c r="JR37" s="112"/>
      <c r="JS37"/>
      <c r="JT37"/>
      <c r="JU37"/>
      <c r="JV37"/>
      <c r="JW37"/>
      <c r="JX37"/>
      <c r="JY37"/>
      <c r="JZ37"/>
      <c r="KA37"/>
      <c r="KB37"/>
      <c r="KC37"/>
      <c r="KD37"/>
      <c r="KE37"/>
      <c r="KF37"/>
      <c r="KG37"/>
      <c r="KH37"/>
      <c r="KI37"/>
      <c r="KJ37"/>
      <c r="KK37"/>
      <c r="KL37"/>
      <c r="KM37"/>
      <c r="KN37"/>
      <c r="LS37" s="68"/>
      <c r="LT37" s="68"/>
      <c r="LU37" s="68"/>
      <c r="LV37" s="68"/>
      <c r="LW37" s="68"/>
      <c r="LX37" s="112"/>
      <c r="LY37" s="112"/>
      <c r="LZ37" s="112"/>
      <c r="MA37"/>
      <c r="MB37"/>
      <c r="MC37"/>
      <c r="MD37"/>
      <c r="ME37"/>
      <c r="MF37"/>
      <c r="MG37"/>
      <c r="MH37"/>
      <c r="MI37"/>
      <c r="MJ37"/>
      <c r="MK37"/>
      <c r="ML37"/>
      <c r="MM37"/>
      <c r="MN37"/>
      <c r="MO37"/>
      <c r="MP37"/>
      <c r="MQ37"/>
      <c r="MR37"/>
      <c r="MS37"/>
      <c r="MT37"/>
      <c r="MU37"/>
      <c r="MV37"/>
      <c r="OA37" s="68"/>
      <c r="OB37" s="68"/>
      <c r="OC37" s="68"/>
      <c r="OD37" s="68"/>
      <c r="OE37" s="68"/>
      <c r="OF37" s="112"/>
      <c r="OG37" s="112"/>
      <c r="OH37" s="112"/>
      <c r="OI37"/>
      <c r="OJ37"/>
      <c r="OK37"/>
      <c r="OL37"/>
      <c r="OM37"/>
      <c r="ON37"/>
      <c r="OO37"/>
      <c r="OP37"/>
      <c r="OQ37"/>
      <c r="OR37"/>
      <c r="OS37"/>
      <c r="OT37"/>
      <c r="OU37"/>
      <c r="OV37"/>
      <c r="OW37"/>
      <c r="OX37"/>
      <c r="OY37"/>
      <c r="OZ37"/>
      <c r="PA37"/>
      <c r="PB37"/>
      <c r="PC37"/>
      <c r="PD37"/>
      <c r="QI37" s="68"/>
      <c r="QJ37" s="68"/>
      <c r="QK37" s="68"/>
      <c r="QL37" s="68"/>
      <c r="QM37" s="68"/>
      <c r="QN37" s="112"/>
      <c r="QO37" s="112"/>
      <c r="QP37" s="112"/>
      <c r="QQ37"/>
      <c r="QR37"/>
      <c r="QS37"/>
      <c r="QT37"/>
      <c r="QU37"/>
      <c r="QV37"/>
      <c r="QW37"/>
      <c r="QX37"/>
      <c r="QY37"/>
      <c r="QZ37"/>
      <c r="RA37"/>
      <c r="RB37"/>
      <c r="RC37"/>
      <c r="RD37"/>
      <c r="RE37"/>
      <c r="RF37"/>
      <c r="RG37"/>
      <c r="RH37"/>
      <c r="RI37"/>
      <c r="RJ37"/>
      <c r="RK37"/>
      <c r="RL37"/>
      <c r="SQ37" s="68"/>
      <c r="SR37" s="68"/>
      <c r="SS37" s="68"/>
      <c r="ST37" s="68"/>
      <c r="SU37" s="68"/>
      <c r="SV37" s="112"/>
      <c r="SW37" s="112"/>
      <c r="SX37" s="112"/>
      <c r="SY37"/>
      <c r="SZ37"/>
      <c r="TA37"/>
      <c r="TB37"/>
      <c r="TC37"/>
      <c r="TD37"/>
      <c r="TE37"/>
      <c r="TF37"/>
      <c r="TG37"/>
      <c r="TH37"/>
      <c r="TI37"/>
      <c r="TJ37"/>
      <c r="TK37"/>
      <c r="TL37"/>
      <c r="TM37"/>
      <c r="TN37"/>
      <c r="TO37"/>
      <c r="TP37"/>
      <c r="TQ37"/>
      <c r="TR37"/>
      <c r="TS37"/>
      <c r="TT37"/>
      <c r="UY37" s="68"/>
      <c r="UZ37" s="68"/>
      <c r="VA37" s="68"/>
      <c r="VB37" s="68"/>
      <c r="VC37" s="68"/>
      <c r="VD37" s="112"/>
      <c r="VE37" s="112"/>
      <c r="VF37" s="112"/>
      <c r="VG37"/>
      <c r="VH37"/>
      <c r="VI37"/>
      <c r="VJ37"/>
      <c r="VK37"/>
      <c r="VL37"/>
      <c r="VM37"/>
      <c r="VN37"/>
      <c r="VO37"/>
      <c r="VP37"/>
      <c r="VQ37"/>
      <c r="VR37"/>
      <c r="VS37"/>
      <c r="VT37"/>
      <c r="VU37"/>
      <c r="VV37"/>
      <c r="VW37"/>
      <c r="VX37"/>
      <c r="VY37"/>
      <c r="VZ37"/>
      <c r="WA37"/>
      <c r="WB37"/>
      <c r="XG37" s="68"/>
      <c r="XH37" s="68"/>
      <c r="XI37" s="68"/>
      <c r="XJ37" s="68"/>
      <c r="XK37" s="68"/>
      <c r="XL37" s="112"/>
      <c r="XM37" s="112"/>
      <c r="XN37" s="112"/>
      <c r="XO37"/>
      <c r="XP37"/>
      <c r="XQ37"/>
      <c r="XR37"/>
      <c r="XS37"/>
      <c r="XT37"/>
      <c r="XU37"/>
      <c r="XV37"/>
      <c r="XW37"/>
      <c r="XX37"/>
      <c r="XY37"/>
      <c r="XZ37"/>
      <c r="YA37"/>
      <c r="YB37"/>
      <c r="YC37"/>
      <c r="YD37"/>
      <c r="YE37"/>
      <c r="YF37"/>
      <c r="YG37"/>
      <c r="YH37"/>
      <c r="YI37"/>
      <c r="YJ37"/>
      <c r="ZO37" s="68"/>
      <c r="ZP37" s="68"/>
      <c r="ZQ37" s="68"/>
      <c r="ZR37" s="68"/>
      <c r="ZS37" s="68"/>
      <c r="ZT37" s="112"/>
      <c r="ZU37" s="112"/>
      <c r="ZV37" s="112"/>
      <c r="ZW37"/>
      <c r="ZX37"/>
      <c r="ZY37"/>
      <c r="ZZ37"/>
      <c r="AAA37"/>
      <c r="AAB37"/>
      <c r="AAC37"/>
      <c r="AAD37"/>
      <c r="AAE37"/>
      <c r="AAF37"/>
      <c r="AAG37"/>
      <c r="AAH37"/>
      <c r="AAI37"/>
      <c r="AAJ37"/>
      <c r="AAK37"/>
      <c r="AAL37"/>
      <c r="AAM37"/>
      <c r="AAN37"/>
      <c r="AAO37"/>
      <c r="AAP37"/>
      <c r="AAQ37"/>
      <c r="AAR37"/>
      <c r="ABW37" s="68"/>
      <c r="ABX37" s="68"/>
      <c r="ABY37" s="68"/>
      <c r="ABZ37" s="68"/>
      <c r="ACA37" s="68"/>
      <c r="ACB37" s="112"/>
      <c r="ACC37" s="112"/>
      <c r="ACD37" s="112"/>
      <c r="ACE37"/>
      <c r="ACF37"/>
      <c r="ACG37"/>
      <c r="ACH37"/>
      <c r="ACI37"/>
      <c r="ACJ37"/>
      <c r="ACK37"/>
      <c r="ACL37"/>
      <c r="ACM37"/>
      <c r="ACN37"/>
      <c r="ACO37"/>
      <c r="ACP37"/>
      <c r="ACQ37"/>
      <c r="ACR37"/>
      <c r="ACS37"/>
      <c r="ACT37"/>
      <c r="ACU37"/>
      <c r="ACV37"/>
      <c r="ACW37"/>
      <c r="ACX37"/>
      <c r="ACY37"/>
      <c r="ACZ37"/>
      <c r="AEE37" s="68"/>
      <c r="AEF37" s="68"/>
      <c r="AEG37" s="68"/>
      <c r="AEH37" s="68"/>
      <c r="AEI37" s="68"/>
      <c r="AEJ37" s="112"/>
      <c r="AEK37" s="112"/>
      <c r="AEL37" s="112"/>
      <c r="AEM37"/>
      <c r="AEN37"/>
      <c r="AEO37"/>
      <c r="AEP37"/>
      <c r="AEQ37"/>
      <c r="AER37"/>
      <c r="AES37"/>
      <c r="AET37"/>
      <c r="AEU37"/>
      <c r="AEV37"/>
      <c r="AEW37"/>
      <c r="AEX37"/>
      <c r="AEY37"/>
      <c r="AEZ37"/>
      <c r="AFA37"/>
      <c r="AFB37"/>
      <c r="AFC37"/>
      <c r="AFD37"/>
      <c r="AFE37"/>
      <c r="AFF37"/>
      <c r="AFG37"/>
      <c r="AFH37"/>
      <c r="AGM37" s="68"/>
      <c r="AGN37" s="68"/>
      <c r="AGO37" s="68"/>
      <c r="AGP37" s="68"/>
      <c r="AGQ37" s="68"/>
      <c r="AGR37" s="112"/>
      <c r="AGS37" s="112"/>
      <c r="AGT37" s="112"/>
      <c r="AGU37"/>
      <c r="AGV37"/>
      <c r="AGW37"/>
      <c r="AGX37"/>
      <c r="AGY37"/>
      <c r="AGZ37"/>
      <c r="AHA37"/>
      <c r="AHB37"/>
      <c r="AHC37"/>
      <c r="AHD37"/>
      <c r="AHE37"/>
      <c r="AHF37"/>
      <c r="AHG37"/>
      <c r="AHH37"/>
      <c r="AHI37"/>
      <c r="AHJ37"/>
      <c r="AHK37"/>
      <c r="AHL37"/>
      <c r="AHM37"/>
      <c r="AHN37"/>
      <c r="AHO37"/>
      <c r="AHP37"/>
      <c r="AIU37" s="68"/>
      <c r="AIV37" s="68"/>
      <c r="AIW37" s="68"/>
      <c r="AIX37" s="68"/>
      <c r="AIY37" s="68"/>
      <c r="AIZ37" s="112"/>
      <c r="AJA37" s="112"/>
      <c r="AJB37" s="112"/>
      <c r="AJC37"/>
      <c r="AJD37"/>
      <c r="AJE37"/>
      <c r="AJF37"/>
      <c r="AJG37"/>
      <c r="AJH37"/>
      <c r="AJI37"/>
      <c r="AJJ37"/>
      <c r="AJK37"/>
      <c r="AJL37"/>
      <c r="AJM37"/>
      <c r="AJN37"/>
      <c r="AJO37"/>
      <c r="AJP37"/>
      <c r="AJQ37"/>
      <c r="AJR37"/>
      <c r="AJS37"/>
      <c r="AJT37"/>
      <c r="AJU37"/>
      <c r="AJV37"/>
      <c r="AJW37"/>
      <c r="AJX37"/>
      <c r="ALC37" s="68"/>
      <c r="ALD37" s="68"/>
      <c r="ALE37" s="68"/>
      <c r="ALF37" s="68"/>
      <c r="ALG37" s="68"/>
      <c r="ALH37" s="112"/>
      <c r="ALI37" s="112"/>
      <c r="ALJ37" s="112"/>
      <c r="ALK37"/>
      <c r="ALL37"/>
      <c r="ALM37"/>
      <c r="ALN37"/>
      <c r="ALO37"/>
      <c r="ALP37"/>
      <c r="ALQ37"/>
      <c r="ALR37"/>
      <c r="ALS37"/>
      <c r="ALT37"/>
      <c r="ALU37"/>
      <c r="ALV37"/>
      <c r="ALW37"/>
      <c r="ALX37"/>
      <c r="ALY37"/>
      <c r="ALZ37"/>
      <c r="AMA37"/>
      <c r="AMB37"/>
      <c r="AMC37"/>
      <c r="AMD37"/>
      <c r="AME37"/>
      <c r="AMF37"/>
      <c r="ANK37" s="68"/>
      <c r="ANL37" s="68"/>
      <c r="ANM37" s="68"/>
      <c r="ANN37" s="68"/>
      <c r="ANO37" s="68"/>
      <c r="ANP37" s="112"/>
      <c r="ANQ37" s="112"/>
      <c r="ANR37" s="112"/>
      <c r="ANS37"/>
      <c r="ANT37"/>
      <c r="ANU37"/>
      <c r="ANV37"/>
      <c r="ANW37"/>
      <c r="ANX37"/>
      <c r="ANY37"/>
      <c r="ANZ37"/>
      <c r="AOA37"/>
      <c r="AOB37"/>
      <c r="AOC37"/>
      <c r="AOD37"/>
      <c r="AOE37"/>
      <c r="AOF37"/>
      <c r="AOG37"/>
      <c r="AOH37"/>
      <c r="AOI37"/>
      <c r="AOJ37"/>
      <c r="AOK37"/>
      <c r="AOL37"/>
      <c r="AOM37"/>
      <c r="AON37"/>
      <c r="APS37" s="68"/>
      <c r="APT37" s="68"/>
      <c r="APU37" s="68"/>
      <c r="APV37" s="68"/>
      <c r="APW37" s="68"/>
      <c r="APX37" s="112"/>
      <c r="APY37" s="112"/>
      <c r="APZ37" s="112"/>
      <c r="AQA37"/>
      <c r="AQB37"/>
      <c r="AQC37"/>
      <c r="AQD37"/>
      <c r="AQE37"/>
      <c r="AQF37"/>
      <c r="AQG37"/>
      <c r="AQH37"/>
      <c r="AQI37"/>
      <c r="AQJ37"/>
      <c r="AQK37"/>
      <c r="AQL37"/>
      <c r="AQM37"/>
      <c r="AQN37"/>
      <c r="AQO37"/>
      <c r="AQP37"/>
      <c r="AQQ37"/>
      <c r="AQR37"/>
      <c r="AQS37"/>
      <c r="AQT37"/>
      <c r="AQU37"/>
      <c r="AQV37"/>
      <c r="ASA37" s="68"/>
      <c r="ASB37" s="68"/>
      <c r="ASC37" s="68"/>
      <c r="ASD37" s="68"/>
      <c r="ASE37" s="68"/>
      <c r="ASF37" s="112"/>
      <c r="ASG37" s="112"/>
      <c r="ASH37" s="112"/>
      <c r="ASI37"/>
      <c r="ASJ37"/>
      <c r="ASK37"/>
      <c r="ASL37"/>
      <c r="ASM37"/>
      <c r="ASN37"/>
      <c r="ASO37"/>
      <c r="ASP37"/>
      <c r="ASQ37"/>
      <c r="ASR37"/>
      <c r="ASS37"/>
      <c r="AST37"/>
      <c r="ASU37"/>
      <c r="ASV37"/>
      <c r="ASW37"/>
      <c r="ASX37"/>
      <c r="ASY37"/>
      <c r="ASZ37"/>
      <c r="ATA37"/>
      <c r="ATB37"/>
      <c r="ATC37"/>
      <c r="ATD37"/>
      <c r="AUI37" s="68"/>
      <c r="AUJ37" s="68"/>
      <c r="AUK37" s="68"/>
      <c r="AUL37" s="68"/>
      <c r="AUM37" s="68"/>
      <c r="AUN37" s="112"/>
      <c r="AUO37" s="112"/>
      <c r="AUP37" s="112"/>
      <c r="AUQ37"/>
      <c r="AUR37"/>
      <c r="AUS37"/>
      <c r="AUT37"/>
      <c r="AUU37"/>
      <c r="AUV37"/>
      <c r="AUW37"/>
      <c r="AUX37"/>
      <c r="AUY37"/>
      <c r="AUZ37"/>
      <c r="AVA37"/>
      <c r="AVB37"/>
      <c r="AVC37"/>
      <c r="AVD37"/>
      <c r="AVE37"/>
      <c r="AVF37"/>
      <c r="AVG37"/>
      <c r="AVH37"/>
      <c r="AVI37"/>
      <c r="AVJ37"/>
      <c r="AVK37"/>
      <c r="AVL37"/>
      <c r="AWQ37" s="68"/>
      <c r="AWR37" s="68"/>
      <c r="AWS37" s="68"/>
      <c r="AWT37" s="68"/>
      <c r="AWU37" s="68"/>
      <c r="AWV37" s="112"/>
      <c r="AWW37" s="112"/>
      <c r="AWX37" s="112"/>
      <c r="AWY37"/>
      <c r="AWZ37"/>
      <c r="AXA37"/>
      <c r="AXB37"/>
      <c r="AXC37"/>
      <c r="AXD37"/>
      <c r="AXE37"/>
      <c r="AXF37"/>
      <c r="AXG37"/>
      <c r="AXH37"/>
      <c r="AXI37"/>
      <c r="AXJ37"/>
      <c r="AXK37"/>
      <c r="AXL37"/>
      <c r="AXM37"/>
      <c r="AXN37"/>
      <c r="AXO37"/>
      <c r="AXP37"/>
      <c r="AXQ37"/>
      <c r="AXR37"/>
      <c r="AXS37"/>
      <c r="AXT37"/>
      <c r="AYY37" s="68"/>
      <c r="AYZ37" s="68"/>
      <c r="AZA37" s="68"/>
      <c r="AZB37" s="68"/>
      <c r="AZC37" s="68"/>
      <c r="AZD37" s="112"/>
      <c r="AZE37" s="112"/>
      <c r="AZF37" s="112"/>
      <c r="AZG37"/>
      <c r="AZH37"/>
      <c r="AZI37"/>
      <c r="AZJ37"/>
      <c r="AZK37"/>
      <c r="AZL37"/>
      <c r="AZM37"/>
      <c r="AZN37"/>
      <c r="AZO37"/>
      <c r="AZP37"/>
      <c r="AZQ37"/>
      <c r="AZR37"/>
      <c r="AZS37"/>
      <c r="AZT37"/>
      <c r="AZU37"/>
      <c r="AZV37"/>
      <c r="AZW37"/>
      <c r="AZX37"/>
      <c r="AZY37"/>
      <c r="AZZ37"/>
      <c r="BAA37"/>
      <c r="BAB37"/>
      <c r="BBG37" s="68"/>
      <c r="BBH37" s="68"/>
      <c r="BBI37" s="68"/>
      <c r="BBJ37" s="68"/>
      <c r="BBK37" s="68"/>
      <c r="BBL37" s="112"/>
      <c r="BBM37" s="112"/>
      <c r="BBN37" s="112"/>
      <c r="BBO37"/>
      <c r="BBP37"/>
      <c r="BBQ37"/>
      <c r="BBR37"/>
      <c r="BBS37"/>
      <c r="BBT37"/>
      <c r="BBU37"/>
      <c r="BBV37"/>
      <c r="BBW37"/>
      <c r="BBX37"/>
      <c r="BBY37"/>
      <c r="BBZ37"/>
      <c r="BCA37"/>
      <c r="BCB37"/>
      <c r="BCC37"/>
      <c r="BCD37"/>
      <c r="BCE37"/>
      <c r="BCF37"/>
      <c r="BCG37"/>
      <c r="BCH37"/>
      <c r="BCI37"/>
      <c r="BCJ37"/>
      <c r="BDO37" s="68"/>
      <c r="BDP37" s="68"/>
      <c r="BDQ37" s="68"/>
      <c r="BDR37" s="68"/>
      <c r="BDS37" s="68"/>
      <c r="BDT37" s="112"/>
      <c r="BDU37" s="112"/>
      <c r="BDV37" s="112"/>
      <c r="BDW37"/>
      <c r="BDX37"/>
      <c r="BDY37"/>
      <c r="BDZ37"/>
      <c r="BEA37"/>
      <c r="BEB37"/>
      <c r="BEC37"/>
      <c r="BED37"/>
      <c r="BEE37"/>
      <c r="BEF37"/>
      <c r="BEG37"/>
      <c r="BEH37"/>
      <c r="BEI37"/>
      <c r="BEJ37"/>
      <c r="BEK37"/>
      <c r="BEL37"/>
      <c r="BEM37"/>
      <c r="BEN37"/>
      <c r="BEO37"/>
      <c r="BEP37"/>
      <c r="BEQ37"/>
      <c r="BER37"/>
      <c r="BFW37" s="68"/>
      <c r="BFX37" s="68"/>
      <c r="BFY37" s="68"/>
      <c r="BFZ37" s="68"/>
      <c r="BGA37" s="68"/>
      <c r="BGB37" s="112"/>
      <c r="BGC37" s="112"/>
      <c r="BGD37" s="112"/>
      <c r="BGE37"/>
      <c r="BGF37"/>
      <c r="BGG37"/>
      <c r="BGH37"/>
      <c r="BGI37"/>
      <c r="BGJ37"/>
      <c r="BGK37"/>
      <c r="BGL37"/>
      <c r="BGM37"/>
      <c r="BGN37"/>
      <c r="BGO37"/>
      <c r="BGP37"/>
      <c r="BGQ37"/>
      <c r="BGR37"/>
      <c r="BGS37"/>
      <c r="BGT37"/>
      <c r="BGU37"/>
      <c r="BGV37"/>
      <c r="BGW37"/>
      <c r="BGX37"/>
      <c r="BGY37"/>
      <c r="BGZ37"/>
      <c r="BIE37" s="68"/>
      <c r="BIF37" s="68"/>
      <c r="BIG37" s="68"/>
      <c r="BIH37" s="68"/>
      <c r="BII37" s="68"/>
      <c r="BIJ37" s="112"/>
      <c r="BIK37" s="112"/>
      <c r="BIL37" s="112"/>
      <c r="BIM37"/>
      <c r="BIN37"/>
      <c r="BIO37"/>
      <c r="BIP37"/>
      <c r="BIQ37"/>
      <c r="BIR37"/>
      <c r="BIS37"/>
      <c r="BIT37"/>
      <c r="BIU37"/>
      <c r="BIV37"/>
      <c r="BIW37"/>
      <c r="BIX37"/>
      <c r="BIY37"/>
      <c r="BIZ37"/>
      <c r="BJA37"/>
      <c r="BJB37"/>
      <c r="BJC37"/>
      <c r="BJD37"/>
      <c r="BJE37"/>
      <c r="BJF37"/>
      <c r="BJG37"/>
      <c r="BJH37"/>
      <c r="BKM37" s="68"/>
      <c r="BKN37" s="68"/>
      <c r="BKO37" s="68"/>
      <c r="BKP37" s="68"/>
      <c r="BKQ37" s="68"/>
      <c r="BKR37" s="112"/>
      <c r="BKS37" s="112"/>
      <c r="BKT37" s="112"/>
      <c r="BKU37"/>
      <c r="BKV37"/>
      <c r="BKW37"/>
      <c r="BKX37"/>
      <c r="BKY37"/>
      <c r="BKZ37"/>
      <c r="BLA37"/>
      <c r="BLB37"/>
      <c r="BLC37"/>
      <c r="BLD37"/>
      <c r="BLE37"/>
      <c r="BLF37"/>
      <c r="BLG37"/>
      <c r="BLH37"/>
      <c r="BLI37"/>
      <c r="BLJ37"/>
      <c r="BLK37"/>
      <c r="BLL37"/>
      <c r="BLM37"/>
      <c r="BLN37"/>
      <c r="BLO37"/>
      <c r="BLP37"/>
      <c r="BMU37" s="68"/>
      <c r="BMV37" s="68"/>
      <c r="BMW37" s="68"/>
      <c r="BMX37" s="68"/>
      <c r="BMY37" s="68"/>
      <c r="BMZ37" s="112"/>
      <c r="BNA37" s="112"/>
      <c r="BNB37" s="112"/>
      <c r="BNC37"/>
      <c r="BND37"/>
      <c r="BNE37"/>
      <c r="BNF37"/>
      <c r="BNG37"/>
      <c r="BNH37"/>
      <c r="BNI37"/>
      <c r="BNJ37"/>
      <c r="BNK37"/>
      <c r="BNL37"/>
      <c r="BNM37"/>
      <c r="BNN37"/>
      <c r="BNO37"/>
      <c r="BNP37"/>
      <c r="BNQ37"/>
      <c r="BNR37"/>
      <c r="BNS37"/>
      <c r="BNT37"/>
      <c r="BNU37"/>
      <c r="BNV37"/>
      <c r="BNW37"/>
      <c r="BNX37"/>
      <c r="BPC37" s="68"/>
      <c r="BPD37" s="68"/>
      <c r="BPE37" s="68"/>
      <c r="BPF37" s="68"/>
      <c r="BPG37" s="68"/>
      <c r="BPH37" s="112"/>
      <c r="BPI37" s="112"/>
      <c r="BPJ37" s="112"/>
      <c r="BPK37"/>
      <c r="BPL37"/>
      <c r="BPM37"/>
      <c r="BPN37"/>
      <c r="BPO37"/>
      <c r="BPP37"/>
      <c r="BPQ37"/>
      <c r="BPR37"/>
      <c r="BPS37"/>
      <c r="BPT37"/>
      <c r="BPU37"/>
      <c r="BPV37"/>
      <c r="BPW37"/>
      <c r="BPX37"/>
      <c r="BPY37"/>
      <c r="BPZ37"/>
      <c r="BQA37"/>
      <c r="BQB37"/>
      <c r="BQC37"/>
      <c r="BQD37"/>
      <c r="BQE37"/>
      <c r="BQF37"/>
      <c r="BRK37" s="68"/>
      <c r="BRL37" s="68"/>
      <c r="BRM37" s="68"/>
      <c r="BRN37" s="68"/>
      <c r="BRO37" s="68"/>
      <c r="BRP37" s="112"/>
      <c r="BRQ37" s="112"/>
      <c r="BRR37" s="112"/>
      <c r="BRS37"/>
      <c r="BRT37"/>
      <c r="BRU37"/>
      <c r="BRV37"/>
      <c r="BRW37"/>
      <c r="BRX37"/>
      <c r="BRY37"/>
      <c r="BRZ37"/>
      <c r="BSA37"/>
      <c r="BSB37"/>
      <c r="BSC37"/>
      <c r="BSD37"/>
      <c r="BSE37"/>
      <c r="BSF37"/>
      <c r="BSG37"/>
      <c r="BSH37"/>
      <c r="BSI37"/>
      <c r="BSJ37"/>
      <c r="BSK37"/>
      <c r="BSL37"/>
      <c r="BSM37"/>
      <c r="BSN37"/>
      <c r="BTS37" s="68"/>
      <c r="BTT37" s="68"/>
      <c r="BTU37" s="68"/>
      <c r="BTV37" s="68"/>
      <c r="BTW37" s="68"/>
      <c r="BTX37" s="112"/>
      <c r="BTY37" s="112"/>
      <c r="BTZ37" s="112"/>
      <c r="BUA37"/>
      <c r="BUB37"/>
      <c r="BUC37"/>
      <c r="BUD37"/>
      <c r="BUE37"/>
      <c r="BUF37"/>
      <c r="BUG37"/>
      <c r="BUH37"/>
      <c r="BUI37"/>
      <c r="BUJ37"/>
      <c r="BUK37"/>
      <c r="BUL37"/>
      <c r="BUM37"/>
      <c r="BUN37"/>
      <c r="BUO37"/>
      <c r="BUP37"/>
      <c r="BUQ37"/>
      <c r="BUR37"/>
      <c r="BUS37"/>
      <c r="BUT37"/>
      <c r="BUU37"/>
      <c r="BUV37"/>
      <c r="BWA37" s="68"/>
      <c r="BWB37" s="68"/>
      <c r="BWC37" s="68"/>
      <c r="BWD37" s="68"/>
      <c r="BWE37" s="68"/>
      <c r="BWF37" s="112"/>
      <c r="BWG37" s="112"/>
      <c r="BWH37" s="112"/>
      <c r="BWI37"/>
      <c r="BWJ37"/>
      <c r="BWK37"/>
      <c r="BWL37"/>
      <c r="BWM37"/>
      <c r="BWN37"/>
      <c r="BWO37"/>
      <c r="BWP37"/>
      <c r="BWQ37"/>
      <c r="BWR37"/>
      <c r="BWS37"/>
      <c r="BWT37"/>
      <c r="BWU37"/>
      <c r="BWV37"/>
      <c r="BWW37"/>
      <c r="BWX37"/>
      <c r="BWY37"/>
      <c r="BWZ37"/>
      <c r="BXA37"/>
      <c r="BXB37"/>
      <c r="BXC37"/>
      <c r="BXD37"/>
      <c r="BYI37" s="68"/>
      <c r="BYJ37" s="68"/>
      <c r="BYK37" s="68"/>
      <c r="BYL37" s="68"/>
      <c r="BYM37" s="68"/>
      <c r="BYN37" s="112"/>
      <c r="BYO37" s="112"/>
      <c r="BYP37" s="112"/>
      <c r="BYQ37"/>
      <c r="BYR37"/>
      <c r="BYS37"/>
      <c r="BYT37"/>
      <c r="BYU37"/>
      <c r="BYV37"/>
      <c r="BYW37"/>
      <c r="BYX37"/>
      <c r="BYY37"/>
      <c r="BYZ37"/>
      <c r="BZA37"/>
      <c r="BZB37"/>
      <c r="BZC37"/>
      <c r="BZD37"/>
      <c r="BZE37"/>
      <c r="BZF37"/>
      <c r="BZG37"/>
      <c r="BZH37"/>
      <c r="BZI37"/>
      <c r="BZJ37"/>
      <c r="BZK37"/>
      <c r="BZL37"/>
      <c r="CAQ37" s="68"/>
      <c r="CAR37" s="68"/>
      <c r="CAS37" s="68"/>
      <c r="CAT37" s="68"/>
      <c r="CAU37" s="68"/>
      <c r="CAV37" s="112"/>
      <c r="CAW37" s="112"/>
      <c r="CAX37" s="112"/>
      <c r="CAY37"/>
      <c r="CAZ37"/>
      <c r="CBA37"/>
      <c r="CBB37"/>
      <c r="CBC37"/>
      <c r="CBD37"/>
      <c r="CBE37"/>
      <c r="CBF37"/>
      <c r="CBG37"/>
      <c r="CBH37"/>
      <c r="CBI37"/>
      <c r="CBJ37"/>
      <c r="CBK37"/>
      <c r="CBL37"/>
      <c r="CBM37"/>
      <c r="CBN37"/>
      <c r="CBO37"/>
      <c r="CBP37"/>
      <c r="CBQ37"/>
      <c r="CBR37"/>
      <c r="CBS37"/>
      <c r="CBT37"/>
      <c r="CCY37" s="68"/>
      <c r="CCZ37" s="68"/>
      <c r="CDA37" s="68"/>
      <c r="CDB37" s="68"/>
      <c r="CDC37" s="68"/>
      <c r="CDD37" s="112"/>
      <c r="CDE37" s="112"/>
      <c r="CDF37" s="112"/>
      <c r="CDG37"/>
      <c r="CDH37"/>
      <c r="CDI37"/>
      <c r="CDJ37"/>
      <c r="CDK37"/>
      <c r="CDL37"/>
      <c r="CDM37"/>
      <c r="CDN37"/>
      <c r="CDO37"/>
      <c r="CDP37"/>
      <c r="CDQ37"/>
      <c r="CDR37"/>
      <c r="CDS37"/>
      <c r="CDT37"/>
      <c r="CDU37"/>
      <c r="CDV37"/>
      <c r="CDW37"/>
      <c r="CDX37"/>
      <c r="CDY37"/>
      <c r="CDZ37"/>
      <c r="CEA37"/>
      <c r="CEB37"/>
      <c r="CFG37" s="68"/>
      <c r="CFH37" s="68"/>
      <c r="CFI37" s="68"/>
      <c r="CFJ37" s="68"/>
      <c r="CFK37" s="68"/>
      <c r="CFL37" s="112"/>
      <c r="CFM37" s="112"/>
      <c r="CFN37" s="112"/>
      <c r="CFO37"/>
      <c r="CFP37"/>
      <c r="CFQ37"/>
      <c r="CFR37"/>
      <c r="CFS37"/>
      <c r="CFT37"/>
      <c r="CFU37"/>
      <c r="CFV37"/>
      <c r="CFW37"/>
      <c r="CFX37"/>
      <c r="CFY37"/>
      <c r="CFZ37"/>
      <c r="CGA37"/>
      <c r="CGB37"/>
      <c r="CGC37"/>
      <c r="CGD37"/>
      <c r="CGE37"/>
      <c r="CGF37"/>
      <c r="CGG37"/>
      <c r="CGH37"/>
      <c r="CGI37"/>
      <c r="CGJ37"/>
      <c r="CHO37" s="68"/>
      <c r="CHP37" s="68"/>
      <c r="CHQ37" s="68"/>
      <c r="CHR37" s="68"/>
      <c r="CHS37" s="68"/>
      <c r="CHT37" s="112"/>
      <c r="CHU37" s="112"/>
      <c r="CHV37" s="112"/>
      <c r="CHW37"/>
      <c r="CHX37"/>
      <c r="CHY37"/>
      <c r="CHZ37"/>
      <c r="CIA37"/>
      <c r="CIB37"/>
      <c r="CIC37"/>
      <c r="CID37"/>
      <c r="CIE37"/>
      <c r="CIF37"/>
      <c r="CIG37"/>
      <c r="CIH37"/>
      <c r="CII37"/>
      <c r="CIJ37"/>
      <c r="CIK37"/>
      <c r="CIL37"/>
      <c r="CIM37"/>
      <c r="CIN37"/>
      <c r="CIO37"/>
      <c r="CIP37"/>
      <c r="CIQ37"/>
      <c r="CIR37"/>
      <c r="CJW37" s="68"/>
      <c r="CJX37" s="68"/>
      <c r="CJY37" s="68"/>
      <c r="CJZ37" s="68"/>
      <c r="CKA37" s="68"/>
      <c r="CKB37" s="112"/>
      <c r="CKC37" s="112"/>
      <c r="CKD37" s="112"/>
      <c r="CKE37"/>
      <c r="CKF37"/>
      <c r="CKG37"/>
      <c r="CKH37"/>
      <c r="CKI37"/>
      <c r="CKJ37"/>
      <c r="CKK37"/>
      <c r="CKL37"/>
      <c r="CKM37"/>
      <c r="CKN37"/>
      <c r="CKO37"/>
      <c r="CKP37"/>
      <c r="CKQ37"/>
      <c r="CKR37"/>
      <c r="CKS37"/>
      <c r="CKT37"/>
      <c r="CKU37"/>
      <c r="CKV37"/>
      <c r="CKW37"/>
      <c r="CKX37"/>
      <c r="CKY37"/>
      <c r="CKZ37"/>
      <c r="CME37" s="68"/>
      <c r="CMF37" s="68"/>
      <c r="CMG37" s="68"/>
      <c r="CMH37" s="68"/>
      <c r="CMI37" s="68"/>
      <c r="CMJ37" s="112"/>
      <c r="CMK37" s="112"/>
      <c r="CML37" s="112"/>
      <c r="CMM37"/>
      <c r="CMN37"/>
      <c r="CMO37"/>
      <c r="CMP37"/>
      <c r="CMQ37"/>
      <c r="CMR37"/>
      <c r="CMS37"/>
      <c r="CMT37"/>
      <c r="CMU37"/>
      <c r="CMV37"/>
      <c r="CMW37"/>
      <c r="CMX37"/>
      <c r="CMY37"/>
      <c r="CMZ37"/>
      <c r="CNA37"/>
      <c r="CNB37"/>
      <c r="CNC37"/>
      <c r="CND37"/>
      <c r="CNE37"/>
      <c r="CNF37"/>
      <c r="CNG37"/>
      <c r="CNH37"/>
      <c r="COM37" s="68"/>
      <c r="CON37" s="68"/>
      <c r="COO37" s="68"/>
      <c r="COP37" s="68"/>
      <c r="COQ37" s="68"/>
      <c r="COR37" s="112"/>
      <c r="COS37" s="112"/>
      <c r="COT37" s="112"/>
      <c r="COU37"/>
      <c r="COV37"/>
      <c r="COW37"/>
      <c r="COX37"/>
      <c r="COY37"/>
      <c r="COZ37"/>
      <c r="CPA37"/>
      <c r="CPB37"/>
      <c r="CPC37"/>
      <c r="CPD37"/>
      <c r="CPE37"/>
      <c r="CPF37"/>
      <c r="CPG37"/>
      <c r="CPH37"/>
      <c r="CPI37"/>
      <c r="CPJ37"/>
      <c r="CPK37"/>
      <c r="CPL37"/>
      <c r="CPM37"/>
      <c r="CPN37"/>
      <c r="CPO37"/>
      <c r="CPP37"/>
      <c r="CQU37" s="68"/>
      <c r="CQV37" s="68"/>
      <c r="CQW37" s="68"/>
      <c r="CQX37" s="68"/>
      <c r="CQY37" s="68"/>
      <c r="CQZ37" s="112"/>
      <c r="CRA37" s="112"/>
      <c r="CRB37" s="112"/>
      <c r="CRC37"/>
      <c r="CRD37"/>
      <c r="CRE37"/>
      <c r="CRF37"/>
      <c r="CRG37"/>
      <c r="CRH37"/>
      <c r="CRI37"/>
      <c r="CRJ37"/>
      <c r="CRK37"/>
      <c r="CRL37"/>
      <c r="CRM37"/>
      <c r="CRN37"/>
      <c r="CRO37"/>
      <c r="CRP37"/>
      <c r="CRQ37"/>
      <c r="CRR37"/>
      <c r="CRS37"/>
      <c r="CRT37"/>
      <c r="CRU37"/>
      <c r="CRV37"/>
      <c r="CRW37"/>
      <c r="CRX37"/>
      <c r="CTC37" s="68"/>
      <c r="CTD37" s="68"/>
      <c r="CTE37" s="68"/>
      <c r="CTF37" s="68"/>
      <c r="CTG37" s="68"/>
      <c r="CTH37" s="112"/>
      <c r="CTI37" s="112"/>
      <c r="CTJ37" s="112"/>
      <c r="CTK37"/>
      <c r="CTL37"/>
      <c r="CTM37"/>
      <c r="CTN37"/>
      <c r="CTO37"/>
      <c r="CTP37"/>
      <c r="CTQ37"/>
      <c r="CTR37"/>
      <c r="CTS37"/>
      <c r="CTT37"/>
      <c r="CTU37"/>
      <c r="CTV37"/>
      <c r="CTW37"/>
      <c r="CTX37"/>
      <c r="CTY37"/>
      <c r="CTZ37"/>
      <c r="CUA37"/>
      <c r="CUB37"/>
      <c r="CUC37"/>
      <c r="CUD37"/>
      <c r="CUE37"/>
      <c r="CUF37"/>
      <c r="CVK37" s="68"/>
      <c r="CVL37" s="68"/>
      <c r="CVM37" s="68"/>
      <c r="CVN37" s="68"/>
      <c r="CVO37" s="68"/>
      <c r="CVP37" s="112"/>
      <c r="CVQ37" s="112"/>
      <c r="CVR37" s="112"/>
      <c r="CVS37"/>
      <c r="CVT37"/>
      <c r="CVU37"/>
      <c r="CVV37"/>
      <c r="CVW37"/>
      <c r="CVX37"/>
      <c r="CVY37"/>
      <c r="CVZ37"/>
      <c r="CWA37"/>
      <c r="CWB37"/>
      <c r="CWC37"/>
      <c r="CWD37"/>
      <c r="CWE37"/>
      <c r="CWF37"/>
      <c r="CWG37"/>
      <c r="CWH37"/>
      <c r="CWI37"/>
      <c r="CWJ37"/>
      <c r="CWK37"/>
      <c r="CWL37"/>
      <c r="CWM37"/>
      <c r="CWN37"/>
      <c r="CXS37" s="68"/>
      <c r="CXT37" s="68"/>
      <c r="CXU37" s="68"/>
      <c r="CXV37" s="68"/>
      <c r="CXW37" s="68"/>
      <c r="CXX37" s="112"/>
      <c r="CXY37" s="112"/>
      <c r="CXZ37" s="112"/>
      <c r="CYA37"/>
      <c r="CYB37"/>
      <c r="CYC37"/>
      <c r="CYD37"/>
      <c r="CYE37"/>
      <c r="CYF37"/>
      <c r="CYG37"/>
      <c r="CYH37"/>
      <c r="CYI37"/>
      <c r="CYJ37"/>
      <c r="CYK37"/>
      <c r="CYL37"/>
      <c r="CYM37"/>
      <c r="CYN37"/>
      <c r="CYO37"/>
      <c r="CYP37"/>
      <c r="CYQ37"/>
      <c r="CYR37"/>
      <c r="CYS37"/>
      <c r="CYT37"/>
      <c r="CYU37"/>
      <c r="CYV37"/>
      <c r="DAA37" s="68"/>
      <c r="DAB37" s="68"/>
      <c r="DAC37" s="68"/>
      <c r="DAD37" s="68"/>
      <c r="DAE37" s="68"/>
      <c r="DAF37" s="112"/>
      <c r="DAG37" s="112"/>
      <c r="DAH37" s="112"/>
      <c r="DAI37"/>
      <c r="DAJ37"/>
      <c r="DAK37"/>
      <c r="DAL37"/>
      <c r="DAM37"/>
      <c r="DAN37"/>
      <c r="DAO37"/>
      <c r="DAP37"/>
      <c r="DAQ37"/>
      <c r="DAR37"/>
      <c r="DAS37"/>
      <c r="DAT37"/>
      <c r="DAU37"/>
      <c r="DAV37"/>
      <c r="DAW37"/>
      <c r="DAX37"/>
      <c r="DAY37"/>
      <c r="DAZ37"/>
      <c r="DBA37"/>
      <c r="DBB37"/>
      <c r="DBC37"/>
      <c r="DBD37"/>
      <c r="DCI37" s="68"/>
      <c r="DCJ37" s="68"/>
      <c r="DCK37" s="68"/>
      <c r="DCL37" s="68"/>
      <c r="DCM37" s="68"/>
      <c r="DCN37" s="112"/>
      <c r="DCO37" s="112"/>
      <c r="DCP37" s="112"/>
      <c r="DCQ37"/>
      <c r="DCR37"/>
      <c r="DCS37"/>
      <c r="DCT37"/>
      <c r="DCU37"/>
      <c r="DCV37"/>
      <c r="DCW37"/>
      <c r="DCX37"/>
      <c r="DCY37"/>
      <c r="DCZ37"/>
      <c r="DDA37"/>
      <c r="DDB37"/>
      <c r="DDC37"/>
      <c r="DDD37"/>
      <c r="DDE37"/>
      <c r="DDF37"/>
      <c r="DDG37"/>
      <c r="DDH37"/>
      <c r="DDI37"/>
      <c r="DDJ37"/>
      <c r="DDK37"/>
      <c r="DDL37"/>
      <c r="DEQ37" s="68"/>
      <c r="DER37" s="68"/>
      <c r="DES37" s="68"/>
      <c r="DET37" s="68"/>
      <c r="DEU37" s="68"/>
      <c r="DEV37" s="112"/>
      <c r="DEW37" s="112"/>
      <c r="DEX37" s="112"/>
      <c r="DEY37"/>
      <c r="DEZ37"/>
      <c r="DFA37"/>
      <c r="DFB37"/>
      <c r="DFC37"/>
      <c r="DFD37"/>
      <c r="DFE37"/>
      <c r="DFF37"/>
      <c r="DFG37"/>
      <c r="DFH37"/>
      <c r="DFI37"/>
      <c r="DFJ37"/>
      <c r="DFK37"/>
      <c r="DFL37"/>
      <c r="DFM37"/>
      <c r="DFN37"/>
      <c r="DFO37"/>
      <c r="DFP37"/>
      <c r="DFQ37"/>
      <c r="DFR37"/>
      <c r="DFS37"/>
      <c r="DFT37"/>
      <c r="DGY37" s="68"/>
      <c r="DGZ37" s="68"/>
      <c r="DHA37" s="68"/>
      <c r="DHB37" s="68"/>
      <c r="DHC37" s="68"/>
      <c r="DHD37" s="112"/>
      <c r="DHE37" s="112"/>
      <c r="DHF37" s="112"/>
      <c r="DHG37"/>
      <c r="DHH37"/>
      <c r="DHI37"/>
      <c r="DHJ37"/>
      <c r="DHK37"/>
      <c r="DHL37"/>
      <c r="DHM37"/>
      <c r="DHN37"/>
      <c r="DHO37"/>
      <c r="DHP37"/>
      <c r="DHQ37"/>
      <c r="DHR37"/>
      <c r="DHS37"/>
      <c r="DHT37"/>
      <c r="DHU37"/>
      <c r="DHV37"/>
      <c r="DHW37"/>
      <c r="DHX37"/>
      <c r="DHY37"/>
      <c r="DHZ37"/>
      <c r="DIA37"/>
      <c r="DIB37"/>
      <c r="DJG37" s="68"/>
      <c r="DJH37" s="68"/>
      <c r="DJI37" s="68"/>
      <c r="DJJ37" s="68"/>
      <c r="DJK37" s="68"/>
      <c r="DJL37" s="112"/>
      <c r="DJM37" s="112"/>
      <c r="DJN37" s="112"/>
      <c r="DJO37"/>
      <c r="DJP37"/>
      <c r="DJQ37"/>
      <c r="DJR37"/>
      <c r="DJS37"/>
      <c r="DJT37"/>
      <c r="DJU37"/>
      <c r="DJV37"/>
      <c r="DJW37"/>
      <c r="DJX37"/>
      <c r="DJY37"/>
      <c r="DJZ37"/>
      <c r="DKA37"/>
      <c r="DKB37"/>
      <c r="DKC37"/>
      <c r="DKD37"/>
      <c r="DKE37"/>
      <c r="DKF37"/>
      <c r="DKG37"/>
      <c r="DKH37"/>
      <c r="DKI37"/>
      <c r="DKJ37"/>
      <c r="DLO37" s="68"/>
      <c r="DLP37" s="68"/>
      <c r="DLQ37" s="68"/>
      <c r="DLR37" s="68"/>
      <c r="DLS37" s="68"/>
      <c r="DLT37" s="112"/>
      <c r="DLU37" s="112"/>
      <c r="DLV37" s="112"/>
      <c r="DLW37"/>
      <c r="DLX37"/>
      <c r="DLY37"/>
      <c r="DLZ37"/>
      <c r="DMA37"/>
      <c r="DMB37"/>
      <c r="DMC37"/>
      <c r="DMD37"/>
      <c r="DME37"/>
      <c r="DMF37"/>
      <c r="DMG37"/>
      <c r="DMH37"/>
      <c r="DMI37"/>
      <c r="DMJ37"/>
      <c r="DMK37"/>
      <c r="DML37"/>
      <c r="DMM37"/>
      <c r="DMN37"/>
      <c r="DMO37"/>
      <c r="DMP37"/>
      <c r="DMQ37"/>
      <c r="DMR37"/>
      <c r="DNW37" s="68"/>
      <c r="DNX37" s="68"/>
      <c r="DNY37" s="68"/>
      <c r="DNZ37" s="68"/>
      <c r="DOA37" s="68"/>
      <c r="DOB37" s="112"/>
      <c r="DOC37" s="112"/>
      <c r="DOD37" s="112"/>
      <c r="DOE37"/>
      <c r="DOF37"/>
      <c r="DOG37"/>
      <c r="DOH37"/>
      <c r="DOI37"/>
      <c r="DOJ37"/>
      <c r="DOK37"/>
      <c r="DOL37"/>
      <c r="DOM37"/>
      <c r="DON37"/>
      <c r="DOO37"/>
      <c r="DOP37"/>
      <c r="DOQ37"/>
      <c r="DOR37"/>
      <c r="DOS37"/>
      <c r="DOT37"/>
      <c r="DOU37"/>
      <c r="DOV37"/>
      <c r="DOW37"/>
      <c r="DOX37"/>
      <c r="DOY37"/>
      <c r="DOZ37"/>
      <c r="DQE37" s="68"/>
      <c r="DQF37" s="68"/>
      <c r="DQG37" s="68"/>
      <c r="DQH37" s="68"/>
      <c r="DQI37" s="68"/>
      <c r="DQJ37" s="112"/>
      <c r="DQK37" s="112"/>
      <c r="DQL37" s="112"/>
      <c r="DQM37"/>
      <c r="DQN37"/>
      <c r="DQO37"/>
      <c r="DQP37"/>
      <c r="DQQ37"/>
      <c r="DQR37"/>
      <c r="DQS37"/>
      <c r="DQT37"/>
      <c r="DQU37"/>
      <c r="DQV37"/>
      <c r="DQW37"/>
      <c r="DQX37"/>
      <c r="DQY37"/>
      <c r="DQZ37"/>
      <c r="DRA37"/>
      <c r="DRB37"/>
      <c r="DRC37"/>
      <c r="DRD37"/>
      <c r="DRE37"/>
      <c r="DRF37"/>
      <c r="DRG37"/>
      <c r="DRH37"/>
      <c r="DSM37" s="68"/>
      <c r="DSN37" s="68"/>
      <c r="DSO37" s="68"/>
      <c r="DSP37" s="68"/>
      <c r="DSQ37" s="68"/>
      <c r="DSR37" s="112"/>
      <c r="DSS37" s="112"/>
      <c r="DST37" s="112"/>
      <c r="DSU37"/>
      <c r="DSV37"/>
      <c r="DSW37"/>
      <c r="DSX37"/>
      <c r="DSY37"/>
      <c r="DSZ37"/>
      <c r="DTA37"/>
      <c r="DTB37"/>
      <c r="DTC37"/>
      <c r="DTD37"/>
      <c r="DTE37"/>
      <c r="DTF37"/>
      <c r="DTG37"/>
      <c r="DTH37"/>
      <c r="DTI37"/>
      <c r="DTJ37"/>
      <c r="DTK37"/>
      <c r="DTL37"/>
      <c r="DTM37"/>
      <c r="DTN37"/>
      <c r="DTO37"/>
      <c r="DTP37"/>
      <c r="DUU37" s="68"/>
      <c r="DUV37" s="68"/>
      <c r="DUW37" s="68"/>
      <c r="DUX37" s="68"/>
      <c r="DUY37" s="68"/>
      <c r="DUZ37" s="112"/>
      <c r="DVA37" s="112"/>
      <c r="DVB37" s="112"/>
      <c r="DVC37"/>
      <c r="DVD37"/>
      <c r="DVE37"/>
      <c r="DVF37"/>
      <c r="DVG37"/>
      <c r="DVH37"/>
      <c r="DVI37"/>
      <c r="DVJ37"/>
      <c r="DVK37"/>
      <c r="DVL37"/>
      <c r="DVM37"/>
      <c r="DVN37"/>
      <c r="DVO37"/>
      <c r="DVP37"/>
      <c r="DVQ37"/>
      <c r="DVR37"/>
      <c r="DVS37"/>
      <c r="DVT37"/>
      <c r="DVU37"/>
      <c r="DVV37"/>
      <c r="DVW37"/>
      <c r="DVX37"/>
      <c r="DXC37" s="68"/>
      <c r="DXD37" s="68"/>
      <c r="DXE37" s="68"/>
      <c r="DXF37" s="68"/>
      <c r="DXG37" s="68"/>
      <c r="DXH37" s="112"/>
      <c r="DXI37" s="112"/>
      <c r="DXJ37" s="112"/>
      <c r="DXK37"/>
      <c r="DXL37"/>
      <c r="DXM37"/>
      <c r="DXN37"/>
      <c r="DXO37"/>
      <c r="DXP37"/>
      <c r="DXQ37"/>
      <c r="DXR37"/>
      <c r="DXS37"/>
      <c r="DXT37"/>
      <c r="DXU37"/>
      <c r="DXV37"/>
      <c r="DXW37"/>
      <c r="DXX37"/>
      <c r="DXY37"/>
      <c r="DXZ37"/>
      <c r="DYA37"/>
      <c r="DYB37"/>
      <c r="DYC37"/>
      <c r="DYD37"/>
      <c r="DYE37"/>
      <c r="DYF37"/>
      <c r="DZK37" s="68"/>
      <c r="DZL37" s="68"/>
      <c r="DZM37" s="68"/>
      <c r="DZN37" s="68"/>
      <c r="DZO37" s="68"/>
      <c r="DZP37" s="112"/>
      <c r="DZQ37" s="112"/>
      <c r="DZR37" s="112"/>
      <c r="DZS37"/>
      <c r="DZT37"/>
      <c r="DZU37"/>
      <c r="DZV37"/>
      <c r="DZW37"/>
      <c r="DZX37"/>
      <c r="DZY37"/>
      <c r="DZZ37"/>
      <c r="EAA37"/>
      <c r="EAB37"/>
      <c r="EAC37"/>
      <c r="EAD37"/>
      <c r="EAE37"/>
      <c r="EAF37"/>
      <c r="EAG37"/>
      <c r="EAH37"/>
      <c r="EAI37"/>
      <c r="EAJ37"/>
      <c r="EAK37"/>
      <c r="EAL37"/>
      <c r="EAM37"/>
      <c r="EAN37"/>
      <c r="EBS37" s="68"/>
      <c r="EBT37" s="68"/>
      <c r="EBU37" s="68"/>
      <c r="EBV37" s="68"/>
      <c r="EBW37" s="68"/>
      <c r="EBX37" s="112"/>
      <c r="EBY37" s="112"/>
      <c r="EBZ37" s="112"/>
      <c r="ECA37"/>
      <c r="ECB37"/>
      <c r="ECC37"/>
      <c r="ECD37"/>
      <c r="ECE37"/>
      <c r="ECF37"/>
      <c r="ECG37"/>
      <c r="ECH37"/>
      <c r="ECI37"/>
      <c r="ECJ37"/>
      <c r="ECK37"/>
      <c r="ECL37"/>
      <c r="ECM37"/>
      <c r="ECN37"/>
      <c r="ECO37"/>
      <c r="ECP37"/>
      <c r="ECQ37"/>
      <c r="ECR37"/>
      <c r="ECS37"/>
      <c r="ECT37"/>
      <c r="ECU37"/>
      <c r="ECV37"/>
      <c r="EEA37" s="68"/>
      <c r="EEB37" s="68"/>
      <c r="EEC37" s="68"/>
      <c r="EED37" s="68"/>
      <c r="EEE37" s="68"/>
      <c r="EEF37" s="112"/>
      <c r="EEG37" s="112"/>
      <c r="EEH37" s="112"/>
      <c r="EEI37"/>
      <c r="EEJ37"/>
      <c r="EEK37"/>
      <c r="EEL37"/>
      <c r="EEM37"/>
      <c r="EEN37"/>
      <c r="EEO37"/>
      <c r="EEP37"/>
      <c r="EEQ37"/>
      <c r="EER37"/>
      <c r="EES37"/>
      <c r="EET37"/>
      <c r="EEU37"/>
      <c r="EEV37"/>
      <c r="EEW37"/>
      <c r="EEX37"/>
      <c r="EEY37"/>
      <c r="EEZ37"/>
      <c r="EFA37"/>
      <c r="EFB37"/>
      <c r="EFC37"/>
      <c r="EFD37"/>
      <c r="EGI37" s="68"/>
      <c r="EGJ37" s="68"/>
      <c r="EGK37" s="68"/>
      <c r="EGL37" s="68"/>
      <c r="EGM37" s="68"/>
      <c r="EGN37" s="112"/>
      <c r="EGO37" s="112"/>
      <c r="EGP37" s="112"/>
      <c r="EGQ37"/>
      <c r="EGR37"/>
      <c r="EGS37"/>
      <c r="EGT37"/>
      <c r="EGU37"/>
      <c r="EGV37"/>
      <c r="EGW37"/>
      <c r="EGX37"/>
      <c r="EGY37"/>
      <c r="EGZ37"/>
      <c r="EHA37"/>
      <c r="EHB37"/>
      <c r="EHC37"/>
      <c r="EHD37"/>
      <c r="EHE37"/>
      <c r="EHF37"/>
      <c r="EHG37"/>
      <c r="EHH37"/>
      <c r="EHI37"/>
      <c r="EHJ37"/>
      <c r="EHK37"/>
      <c r="EHL37"/>
      <c r="EIQ37" s="68"/>
      <c r="EIR37" s="68"/>
      <c r="EIS37" s="68"/>
      <c r="EIT37" s="68"/>
      <c r="EIU37" s="68"/>
      <c r="EIV37" s="112"/>
      <c r="EIW37" s="112"/>
      <c r="EIX37" s="112"/>
      <c r="EIY37"/>
      <c r="EIZ37"/>
      <c r="EJA37"/>
      <c r="EJB37"/>
      <c r="EJC37"/>
      <c r="EJD37"/>
      <c r="EJE37"/>
      <c r="EJF37"/>
      <c r="EJG37"/>
      <c r="EJH37"/>
      <c r="EJI37"/>
      <c r="EJJ37"/>
      <c r="EJK37"/>
      <c r="EJL37"/>
      <c r="EJM37"/>
      <c r="EJN37"/>
      <c r="EJO37"/>
      <c r="EJP37"/>
      <c r="EJQ37"/>
      <c r="EJR37"/>
      <c r="EJS37"/>
      <c r="EJT37"/>
      <c r="EKY37" s="68"/>
      <c r="EKZ37" s="68"/>
      <c r="ELA37" s="68"/>
      <c r="ELB37" s="68"/>
      <c r="ELC37" s="68"/>
      <c r="ELD37" s="112"/>
      <c r="ELE37" s="112"/>
      <c r="ELF37" s="112"/>
      <c r="ELG37"/>
      <c r="ELH37"/>
      <c r="ELI37"/>
      <c r="ELJ37"/>
      <c r="ELK37"/>
      <c r="ELL37"/>
      <c r="ELM37"/>
      <c r="ELN37"/>
      <c r="ELO37"/>
      <c r="ELP37"/>
      <c r="ELQ37"/>
      <c r="ELR37"/>
      <c r="ELS37"/>
      <c r="ELT37"/>
      <c r="ELU37"/>
      <c r="ELV37"/>
      <c r="ELW37"/>
      <c r="ELX37"/>
      <c r="ELY37"/>
      <c r="ELZ37"/>
      <c r="EMA37"/>
      <c r="EMB37"/>
      <c r="ENG37" s="68"/>
      <c r="ENH37" s="68"/>
      <c r="ENI37" s="68"/>
      <c r="ENJ37" s="68"/>
      <c r="ENK37" s="68"/>
      <c r="ENL37" s="112"/>
      <c r="ENM37" s="112"/>
      <c r="ENN37" s="112"/>
      <c r="ENO37"/>
      <c r="ENP37"/>
      <c r="ENQ37"/>
      <c r="ENR37"/>
      <c r="ENS37"/>
      <c r="ENT37"/>
      <c r="ENU37"/>
      <c r="ENV37"/>
      <c r="ENW37"/>
      <c r="ENX37"/>
      <c r="ENY37"/>
      <c r="ENZ37"/>
      <c r="EOA37"/>
      <c r="EOB37"/>
      <c r="EOC37"/>
      <c r="EOD37"/>
      <c r="EOE37"/>
      <c r="EOF37"/>
      <c r="EOG37"/>
      <c r="EOH37"/>
      <c r="EOI37"/>
      <c r="EOJ37"/>
      <c r="EPO37" s="68"/>
      <c r="EPP37" s="68"/>
      <c r="EPQ37" s="68"/>
      <c r="EPR37" s="68"/>
      <c r="EPS37" s="68"/>
      <c r="EPT37" s="112"/>
      <c r="EPU37" s="112"/>
      <c r="EPV37" s="112"/>
      <c r="EPW37"/>
      <c r="EPX37"/>
      <c r="EPY37"/>
      <c r="EPZ37"/>
      <c r="EQA37"/>
      <c r="EQB37"/>
      <c r="EQC37"/>
      <c r="EQD37"/>
      <c r="EQE37"/>
      <c r="EQF37"/>
      <c r="EQG37"/>
      <c r="EQH37"/>
      <c r="EQI37"/>
      <c r="EQJ37"/>
      <c r="EQK37"/>
      <c r="EQL37"/>
      <c r="EQM37"/>
      <c r="EQN37"/>
      <c r="EQO37"/>
      <c r="EQP37"/>
      <c r="EQQ37"/>
      <c r="EQR37"/>
      <c r="ERW37" s="68"/>
      <c r="ERX37" s="68"/>
      <c r="ERY37" s="68"/>
      <c r="ERZ37" s="68"/>
      <c r="ESA37" s="68"/>
      <c r="ESB37" s="112"/>
      <c r="ESC37" s="112"/>
      <c r="ESD37" s="112"/>
      <c r="ESE37"/>
      <c r="ESF37"/>
      <c r="ESG37"/>
      <c r="ESH37"/>
      <c r="ESI37"/>
      <c r="ESJ37"/>
      <c r="ESK37"/>
      <c r="ESL37"/>
      <c r="ESM37"/>
      <c r="ESN37"/>
      <c r="ESO37"/>
      <c r="ESP37"/>
      <c r="ESQ37"/>
      <c r="ESR37"/>
      <c r="ESS37"/>
      <c r="EST37"/>
      <c r="ESU37"/>
      <c r="ESV37"/>
      <c r="ESW37"/>
      <c r="ESX37"/>
      <c r="ESY37"/>
      <c r="ESZ37"/>
      <c r="EUE37" s="68"/>
      <c r="EUF37" s="68"/>
      <c r="EUG37" s="68"/>
      <c r="EUH37" s="68"/>
      <c r="EUI37" s="68"/>
      <c r="EUJ37" s="112"/>
      <c r="EUK37" s="112"/>
      <c r="EUL37" s="112"/>
      <c r="EUM37"/>
      <c r="EUN37"/>
      <c r="EUO37"/>
      <c r="EUP37"/>
      <c r="EUQ37"/>
      <c r="EUR37"/>
      <c r="EUS37"/>
      <c r="EUT37"/>
      <c r="EUU37"/>
      <c r="EUV37"/>
      <c r="EUW37"/>
      <c r="EUX37"/>
      <c r="EUY37"/>
      <c r="EUZ37"/>
      <c r="EVA37"/>
      <c r="EVB37"/>
      <c r="EVC37"/>
      <c r="EVD37"/>
      <c r="EVE37"/>
      <c r="EVF37"/>
      <c r="EVG37"/>
      <c r="EVH37"/>
      <c r="EWM37" s="68"/>
      <c r="EWN37" s="68"/>
      <c r="EWO37" s="68"/>
      <c r="EWP37" s="68"/>
      <c r="EWQ37" s="68"/>
      <c r="EWR37" s="112"/>
      <c r="EWS37" s="112"/>
      <c r="EWT37" s="112"/>
      <c r="EWU37"/>
      <c r="EWV37"/>
      <c r="EWW37"/>
      <c r="EWX37"/>
      <c r="EWY37"/>
      <c r="EWZ37"/>
      <c r="EXA37"/>
      <c r="EXB37"/>
      <c r="EXC37"/>
      <c r="EXD37"/>
      <c r="EXE37"/>
      <c r="EXF37"/>
      <c r="EXG37"/>
      <c r="EXH37"/>
      <c r="EXI37"/>
      <c r="EXJ37"/>
      <c r="EXK37"/>
      <c r="EXL37"/>
      <c r="EXM37"/>
      <c r="EXN37"/>
      <c r="EXO37"/>
      <c r="EXP37"/>
      <c r="EYU37" s="68"/>
      <c r="EYV37" s="68"/>
      <c r="EYW37" s="68"/>
      <c r="EYX37" s="68"/>
      <c r="EYY37" s="68"/>
      <c r="EYZ37" s="112"/>
      <c r="EZA37" s="112"/>
      <c r="EZB37" s="112"/>
      <c r="EZC37"/>
      <c r="EZD37"/>
      <c r="EZE37"/>
      <c r="EZF37"/>
      <c r="EZG37"/>
      <c r="EZH37"/>
      <c r="EZI37"/>
      <c r="EZJ37"/>
      <c r="EZK37"/>
      <c r="EZL37"/>
      <c r="EZM37"/>
      <c r="EZN37"/>
      <c r="EZO37"/>
      <c r="EZP37"/>
      <c r="EZQ37"/>
      <c r="EZR37"/>
      <c r="EZS37"/>
      <c r="EZT37"/>
      <c r="EZU37"/>
      <c r="EZV37"/>
      <c r="EZW37"/>
      <c r="EZX37"/>
      <c r="FBC37" s="68"/>
      <c r="FBD37" s="68"/>
      <c r="FBE37" s="68"/>
      <c r="FBF37" s="68"/>
      <c r="FBG37" s="68"/>
      <c r="FBH37" s="112"/>
      <c r="FBI37" s="112"/>
      <c r="FBJ37" s="112"/>
      <c r="FBK37"/>
      <c r="FBL37"/>
      <c r="FBM37"/>
      <c r="FBN37"/>
      <c r="FBO37"/>
      <c r="FBP37"/>
      <c r="FBQ37"/>
      <c r="FBR37"/>
      <c r="FBS37"/>
      <c r="FBT37"/>
      <c r="FBU37"/>
      <c r="FBV37"/>
      <c r="FBW37"/>
      <c r="FBX37"/>
      <c r="FBY37"/>
      <c r="FBZ37"/>
      <c r="FCA37"/>
      <c r="FCB37"/>
      <c r="FCC37"/>
      <c r="FCD37"/>
      <c r="FCE37"/>
      <c r="FCF37"/>
      <c r="FDK37" s="68"/>
      <c r="FDL37" s="68"/>
      <c r="FDM37" s="68"/>
      <c r="FDN37" s="68"/>
      <c r="FDO37" s="68"/>
      <c r="FDP37" s="112"/>
      <c r="FDQ37" s="112"/>
      <c r="FDR37" s="112"/>
      <c r="FDS37"/>
      <c r="FDT37"/>
      <c r="FDU37"/>
      <c r="FDV37"/>
      <c r="FDW37"/>
      <c r="FDX37"/>
      <c r="FDY37"/>
      <c r="FDZ37"/>
      <c r="FEA37"/>
      <c r="FEB37"/>
      <c r="FEC37"/>
      <c r="FED37"/>
      <c r="FEE37"/>
      <c r="FEF37"/>
      <c r="FEG37"/>
      <c r="FEH37"/>
      <c r="FEI37"/>
      <c r="FEJ37"/>
      <c r="FEK37"/>
      <c r="FEL37"/>
      <c r="FEM37"/>
      <c r="FEN37"/>
      <c r="FFS37" s="68"/>
      <c r="FFT37" s="68"/>
      <c r="FFU37" s="68"/>
      <c r="FFV37" s="68"/>
      <c r="FFW37" s="68"/>
      <c r="FFX37" s="112"/>
      <c r="FFY37" s="112"/>
      <c r="FFZ37" s="112"/>
      <c r="FGA37"/>
      <c r="FGB37"/>
      <c r="FGC37"/>
      <c r="FGD37"/>
      <c r="FGE37"/>
      <c r="FGF37"/>
      <c r="FGG37"/>
      <c r="FGH37"/>
      <c r="FGI37"/>
      <c r="FGJ37"/>
      <c r="FGK37"/>
      <c r="FGL37"/>
      <c r="FGM37"/>
      <c r="FGN37"/>
      <c r="FGO37"/>
      <c r="FGP37"/>
      <c r="FGQ37"/>
      <c r="FGR37"/>
      <c r="FGS37"/>
      <c r="FGT37"/>
      <c r="FGU37"/>
      <c r="FGV37"/>
      <c r="FIA37" s="68"/>
      <c r="FIB37" s="68"/>
      <c r="FIC37" s="68"/>
      <c r="FID37" s="68"/>
      <c r="FIE37" s="68"/>
      <c r="FIF37" s="112"/>
      <c r="FIG37" s="112"/>
      <c r="FIH37" s="112"/>
      <c r="FII37"/>
      <c r="FIJ37"/>
      <c r="FIK37"/>
      <c r="FIL37"/>
      <c r="FIM37"/>
      <c r="FIN37"/>
      <c r="FIO37"/>
      <c r="FIP37"/>
      <c r="FIQ37"/>
      <c r="FIR37"/>
      <c r="FIS37"/>
      <c r="FIT37"/>
      <c r="FIU37"/>
      <c r="FIV37"/>
      <c r="FIW37"/>
      <c r="FIX37"/>
      <c r="FIY37"/>
      <c r="FIZ37"/>
      <c r="FJA37"/>
      <c r="FJB37"/>
      <c r="FJC37"/>
      <c r="FJD37"/>
      <c r="FKI37" s="68"/>
      <c r="FKJ37" s="68"/>
      <c r="FKK37" s="68"/>
      <c r="FKL37" s="68"/>
      <c r="FKM37" s="68"/>
      <c r="FKN37" s="112"/>
      <c r="FKO37" s="112"/>
      <c r="FKP37" s="112"/>
      <c r="FKQ37"/>
      <c r="FKR37"/>
      <c r="FKS37"/>
      <c r="FKT37"/>
      <c r="FKU37"/>
      <c r="FKV37"/>
      <c r="FKW37"/>
      <c r="FKX37"/>
      <c r="FKY37"/>
      <c r="FKZ37"/>
      <c r="FLA37"/>
      <c r="FLB37"/>
      <c r="FLC37"/>
      <c r="FLD37"/>
      <c r="FLE37"/>
      <c r="FLF37"/>
      <c r="FLG37"/>
      <c r="FLH37"/>
      <c r="FLI37"/>
      <c r="FLJ37"/>
      <c r="FLK37"/>
      <c r="FLL37"/>
      <c r="FMQ37" s="68"/>
      <c r="FMR37" s="68"/>
      <c r="FMS37" s="68"/>
      <c r="FMT37" s="68"/>
      <c r="FMU37" s="68"/>
      <c r="FMV37" s="112"/>
      <c r="FMW37" s="112"/>
      <c r="FMX37" s="112"/>
      <c r="FMY37"/>
      <c r="FMZ37"/>
      <c r="FNA37"/>
      <c r="FNB37"/>
      <c r="FNC37"/>
      <c r="FND37"/>
      <c r="FNE37"/>
      <c r="FNF37"/>
      <c r="FNG37"/>
      <c r="FNH37"/>
      <c r="FNI37"/>
      <c r="FNJ37"/>
      <c r="FNK37"/>
      <c r="FNL37"/>
      <c r="FNM37"/>
      <c r="FNN37"/>
      <c r="FNO37"/>
      <c r="FNP37"/>
      <c r="FNQ37"/>
      <c r="FNR37"/>
      <c r="FNS37"/>
      <c r="FNT37"/>
      <c r="FOY37" s="68"/>
      <c r="FOZ37" s="68"/>
      <c r="FPA37" s="68"/>
      <c r="FPB37" s="68"/>
      <c r="FPC37" s="68"/>
      <c r="FPD37" s="112"/>
      <c r="FPE37" s="112"/>
      <c r="FPF37" s="112"/>
      <c r="FPG37"/>
      <c r="FPH37"/>
      <c r="FPI37"/>
      <c r="FPJ37"/>
      <c r="FPK37"/>
      <c r="FPL37"/>
      <c r="FPM37"/>
      <c r="FPN37"/>
      <c r="FPO37"/>
      <c r="FPP37"/>
      <c r="FPQ37"/>
      <c r="FPR37"/>
      <c r="FPS37"/>
      <c r="FPT37"/>
      <c r="FPU37"/>
      <c r="FPV37"/>
      <c r="FPW37"/>
      <c r="FPX37"/>
      <c r="FPY37"/>
      <c r="FPZ37"/>
      <c r="FQA37"/>
      <c r="FQB37"/>
      <c r="FRG37" s="68"/>
      <c r="FRH37" s="68"/>
      <c r="FRI37" s="68"/>
      <c r="FRJ37" s="68"/>
      <c r="FRK37" s="68"/>
      <c r="FRL37" s="112"/>
      <c r="FRM37" s="112"/>
      <c r="FRN37" s="112"/>
      <c r="FRO37"/>
      <c r="FRP37"/>
      <c r="FRQ37"/>
      <c r="FRR37"/>
      <c r="FRS37"/>
      <c r="FRT37"/>
      <c r="FRU37"/>
      <c r="FRV37"/>
      <c r="FRW37"/>
      <c r="FRX37"/>
      <c r="FRY37"/>
      <c r="FRZ37"/>
      <c r="FSA37"/>
      <c r="FSB37"/>
      <c r="FSC37"/>
      <c r="FSD37"/>
      <c r="FSE37"/>
      <c r="FSF37"/>
      <c r="FSG37"/>
      <c r="FSH37"/>
      <c r="FSI37"/>
      <c r="FSJ37"/>
      <c r="FTO37" s="68"/>
      <c r="FTP37" s="68"/>
      <c r="FTQ37" s="68"/>
      <c r="FTR37" s="68"/>
      <c r="FTS37" s="68"/>
      <c r="FTT37" s="112"/>
      <c r="FTU37" s="112"/>
      <c r="FTV37" s="112"/>
      <c r="FTW37"/>
      <c r="FTX37"/>
      <c r="FTY37"/>
      <c r="FTZ37"/>
      <c r="FUA37"/>
      <c r="FUB37"/>
      <c r="FUC37"/>
      <c r="FUD37"/>
      <c r="FUE37"/>
      <c r="FUF37"/>
      <c r="FUG37"/>
      <c r="FUH37"/>
      <c r="FUI37"/>
      <c r="FUJ37"/>
      <c r="FUK37"/>
      <c r="FUL37"/>
      <c r="FUM37"/>
      <c r="FUN37"/>
      <c r="FUO37"/>
      <c r="FUP37"/>
      <c r="FUQ37"/>
      <c r="FUR37"/>
      <c r="FVW37" s="68"/>
      <c r="FVX37" s="68"/>
      <c r="FVY37" s="68"/>
      <c r="FVZ37" s="68"/>
      <c r="FWA37" s="68"/>
      <c r="FWB37" s="112"/>
      <c r="FWC37" s="112"/>
      <c r="FWD37" s="112"/>
      <c r="FWE37"/>
      <c r="FWF37"/>
      <c r="FWG37"/>
      <c r="FWH37"/>
      <c r="FWI37"/>
      <c r="FWJ37"/>
      <c r="FWK37"/>
      <c r="FWL37"/>
      <c r="FWM37"/>
      <c r="FWN37"/>
      <c r="FWO37"/>
      <c r="FWP37"/>
      <c r="FWQ37"/>
      <c r="FWR37"/>
      <c r="FWS37"/>
      <c r="FWT37"/>
      <c r="FWU37"/>
      <c r="FWV37"/>
      <c r="FWW37"/>
      <c r="FWX37"/>
      <c r="FWY37"/>
      <c r="FWZ37"/>
      <c r="FYE37" s="68"/>
      <c r="FYF37" s="68"/>
      <c r="FYG37" s="68"/>
      <c r="FYH37" s="68"/>
      <c r="FYI37" s="68"/>
      <c r="FYJ37" s="112"/>
      <c r="FYK37" s="112"/>
      <c r="FYL37" s="112"/>
      <c r="FYM37"/>
      <c r="FYN37"/>
      <c r="FYO37"/>
      <c r="FYP37"/>
      <c r="FYQ37"/>
      <c r="FYR37"/>
      <c r="FYS37"/>
      <c r="FYT37"/>
      <c r="FYU37"/>
      <c r="FYV37"/>
      <c r="FYW37"/>
      <c r="FYX37"/>
      <c r="FYY37"/>
      <c r="FYZ37"/>
      <c r="FZA37"/>
      <c r="FZB37"/>
      <c r="FZC37"/>
      <c r="FZD37"/>
      <c r="FZE37"/>
      <c r="FZF37"/>
      <c r="FZG37"/>
      <c r="FZH37"/>
      <c r="GAM37" s="68"/>
      <c r="GAN37" s="68"/>
      <c r="GAO37" s="68"/>
      <c r="GAP37" s="68"/>
      <c r="GAQ37" s="68"/>
      <c r="GAR37" s="112"/>
      <c r="GAS37" s="112"/>
      <c r="GAT37" s="112"/>
      <c r="GAU37"/>
      <c r="GAV37"/>
      <c r="GAW37"/>
      <c r="GAX37"/>
      <c r="GAY37"/>
      <c r="GAZ37"/>
      <c r="GBA37"/>
      <c r="GBB37"/>
      <c r="GBC37"/>
      <c r="GBD37"/>
      <c r="GBE37"/>
      <c r="GBF37"/>
      <c r="GBG37"/>
      <c r="GBH37"/>
      <c r="GBI37"/>
      <c r="GBJ37"/>
      <c r="GBK37"/>
      <c r="GBL37"/>
      <c r="GBM37"/>
      <c r="GBN37"/>
      <c r="GBO37"/>
      <c r="GBP37"/>
      <c r="GCU37" s="68"/>
      <c r="GCV37" s="68"/>
      <c r="GCW37" s="68"/>
      <c r="GCX37" s="68"/>
      <c r="GCY37" s="68"/>
      <c r="GCZ37" s="112"/>
      <c r="GDA37" s="112"/>
      <c r="GDB37" s="112"/>
      <c r="GDC37"/>
      <c r="GDD37"/>
      <c r="GDE37"/>
      <c r="GDF37"/>
      <c r="GDG37"/>
      <c r="GDH37"/>
      <c r="GDI37"/>
      <c r="GDJ37"/>
      <c r="GDK37"/>
      <c r="GDL37"/>
      <c r="GDM37"/>
      <c r="GDN37"/>
      <c r="GDO37"/>
      <c r="GDP37"/>
      <c r="GDQ37"/>
      <c r="GDR37"/>
      <c r="GDS37"/>
      <c r="GDT37"/>
      <c r="GDU37"/>
      <c r="GDV37"/>
      <c r="GDW37"/>
      <c r="GDX37"/>
      <c r="GFC37" s="68"/>
      <c r="GFD37" s="68"/>
      <c r="GFE37" s="68"/>
      <c r="GFF37" s="68"/>
      <c r="GFG37" s="68"/>
      <c r="GFH37" s="112"/>
      <c r="GFI37" s="112"/>
      <c r="GFJ37" s="112"/>
      <c r="GFK37"/>
      <c r="GFL37"/>
      <c r="GFM37"/>
      <c r="GFN37"/>
      <c r="GFO37"/>
      <c r="GFP37"/>
      <c r="GFQ37"/>
      <c r="GFR37"/>
      <c r="GFS37"/>
      <c r="GFT37"/>
      <c r="GFU37"/>
      <c r="GFV37"/>
      <c r="GFW37"/>
      <c r="GFX37"/>
      <c r="GFY37"/>
      <c r="GFZ37"/>
      <c r="GGA37"/>
      <c r="GGB37"/>
      <c r="GGC37"/>
      <c r="GGD37"/>
      <c r="GGE37"/>
      <c r="GGF37"/>
      <c r="GHK37" s="68"/>
      <c r="GHL37" s="68"/>
      <c r="GHM37" s="68"/>
      <c r="GHN37" s="68"/>
      <c r="GHO37" s="68"/>
      <c r="GHP37" s="112"/>
      <c r="GHQ37" s="112"/>
      <c r="GHR37" s="112"/>
      <c r="GHS37"/>
      <c r="GHT37"/>
      <c r="GHU37"/>
      <c r="GHV37"/>
      <c r="GHW37"/>
      <c r="GHX37"/>
      <c r="GHY37"/>
      <c r="GHZ37"/>
      <c r="GIA37"/>
      <c r="GIB37"/>
      <c r="GIC37"/>
      <c r="GID37"/>
      <c r="GIE37"/>
      <c r="GIF37"/>
      <c r="GIG37"/>
      <c r="GIH37"/>
      <c r="GII37"/>
      <c r="GIJ37"/>
      <c r="GIK37"/>
      <c r="GIL37"/>
      <c r="GIM37"/>
      <c r="GIN37"/>
      <c r="GJS37" s="68"/>
      <c r="GJT37" s="68"/>
      <c r="GJU37" s="68"/>
      <c r="GJV37" s="68"/>
      <c r="GJW37" s="68"/>
      <c r="GJX37" s="112"/>
      <c r="GJY37" s="112"/>
      <c r="GJZ37" s="112"/>
      <c r="GKA37"/>
      <c r="GKB37"/>
      <c r="GKC37"/>
      <c r="GKD37"/>
      <c r="GKE37"/>
      <c r="GKF37"/>
      <c r="GKG37"/>
      <c r="GKH37"/>
      <c r="GKI37"/>
      <c r="GKJ37"/>
      <c r="GKK37"/>
      <c r="GKL37"/>
      <c r="GKM37"/>
      <c r="GKN37"/>
      <c r="GKO37"/>
      <c r="GKP37"/>
      <c r="GKQ37"/>
      <c r="GKR37"/>
      <c r="GKS37"/>
      <c r="GKT37"/>
      <c r="GKU37"/>
      <c r="GKV37"/>
      <c r="GMA37" s="68"/>
      <c r="GMB37" s="68"/>
      <c r="GMC37" s="68"/>
      <c r="GMD37" s="68"/>
      <c r="GME37" s="68"/>
      <c r="GMF37" s="112"/>
      <c r="GMG37" s="112"/>
      <c r="GMH37" s="112"/>
      <c r="GMI37"/>
      <c r="GMJ37"/>
      <c r="GMK37"/>
      <c r="GML37"/>
      <c r="GMM37"/>
      <c r="GMN37"/>
      <c r="GMO37"/>
      <c r="GMP37"/>
      <c r="GMQ37"/>
      <c r="GMR37"/>
      <c r="GMS37"/>
      <c r="GMT37"/>
      <c r="GMU37"/>
      <c r="GMV37"/>
      <c r="GMW37"/>
      <c r="GMX37"/>
      <c r="GMY37"/>
      <c r="GMZ37"/>
      <c r="GNA37"/>
      <c r="GNB37"/>
      <c r="GNC37"/>
      <c r="GND37"/>
      <c r="GOI37" s="68"/>
      <c r="GOJ37" s="68"/>
      <c r="GOK37" s="68"/>
      <c r="GOL37" s="68"/>
      <c r="GOM37" s="68"/>
      <c r="GON37" s="112"/>
      <c r="GOO37" s="112"/>
      <c r="GOP37" s="112"/>
      <c r="GOQ37"/>
      <c r="GOR37"/>
      <c r="GOS37"/>
      <c r="GOT37"/>
      <c r="GOU37"/>
      <c r="GOV37"/>
      <c r="GOW37"/>
      <c r="GOX37"/>
      <c r="GOY37"/>
      <c r="GOZ37"/>
      <c r="GPA37"/>
      <c r="GPB37"/>
      <c r="GPC37"/>
      <c r="GPD37"/>
      <c r="GPE37"/>
      <c r="GPF37"/>
      <c r="GPG37"/>
      <c r="GPH37"/>
      <c r="GPI37"/>
      <c r="GPJ37"/>
      <c r="GPK37"/>
      <c r="GPL37"/>
      <c r="GQQ37" s="68"/>
      <c r="GQR37" s="68"/>
      <c r="GQS37" s="68"/>
      <c r="GQT37" s="68"/>
      <c r="GQU37" s="68"/>
      <c r="GQV37" s="112"/>
      <c r="GQW37" s="112"/>
      <c r="GQX37" s="112"/>
      <c r="GQY37"/>
      <c r="GQZ37"/>
      <c r="GRA37"/>
      <c r="GRB37"/>
      <c r="GRC37"/>
      <c r="GRD37"/>
      <c r="GRE37"/>
      <c r="GRF37"/>
      <c r="GRG37"/>
      <c r="GRH37"/>
      <c r="GRI37"/>
      <c r="GRJ37"/>
      <c r="GRK37"/>
      <c r="GRL37"/>
      <c r="GRM37"/>
      <c r="GRN37"/>
      <c r="GRO37"/>
      <c r="GRP37"/>
      <c r="GRQ37"/>
      <c r="GRR37"/>
      <c r="GRS37"/>
      <c r="GRT37"/>
      <c r="GSY37" s="68"/>
      <c r="GSZ37" s="68"/>
      <c r="GTA37" s="68"/>
      <c r="GTB37" s="68"/>
      <c r="GTC37" s="68"/>
      <c r="GTD37" s="112"/>
      <c r="GTE37" s="112"/>
      <c r="GTF37" s="112"/>
      <c r="GTG37"/>
      <c r="GTH37"/>
      <c r="GTI37"/>
      <c r="GTJ37"/>
      <c r="GTK37"/>
      <c r="GTL37"/>
      <c r="GTM37"/>
      <c r="GTN37"/>
      <c r="GTO37"/>
      <c r="GTP37"/>
      <c r="GTQ37"/>
      <c r="GTR37"/>
      <c r="GTS37"/>
      <c r="GTT37"/>
      <c r="GTU37"/>
      <c r="GTV37"/>
      <c r="GTW37"/>
      <c r="GTX37"/>
      <c r="GTY37"/>
      <c r="GTZ37"/>
      <c r="GUA37"/>
      <c r="GUB37"/>
      <c r="GVG37" s="68"/>
      <c r="GVH37" s="68"/>
      <c r="GVI37" s="68"/>
      <c r="GVJ37" s="68"/>
      <c r="GVK37" s="68"/>
      <c r="GVL37" s="112"/>
      <c r="GVM37" s="112"/>
      <c r="GVN37" s="112"/>
      <c r="GVO37"/>
      <c r="GVP37"/>
      <c r="GVQ37"/>
      <c r="GVR37"/>
      <c r="GVS37"/>
      <c r="GVT37"/>
      <c r="GVU37"/>
      <c r="GVV37"/>
      <c r="GVW37"/>
      <c r="GVX37"/>
      <c r="GVY37"/>
      <c r="GVZ37"/>
      <c r="GWA37"/>
      <c r="GWB37"/>
      <c r="GWC37"/>
      <c r="GWD37"/>
      <c r="GWE37"/>
      <c r="GWF37"/>
      <c r="GWG37"/>
      <c r="GWH37"/>
      <c r="GWI37"/>
      <c r="GWJ37"/>
      <c r="GXO37" s="68"/>
      <c r="GXP37" s="68"/>
      <c r="GXQ37" s="68"/>
      <c r="GXR37" s="68"/>
      <c r="GXS37" s="68"/>
      <c r="GXT37" s="112"/>
      <c r="GXU37" s="112"/>
      <c r="GXV37" s="112"/>
      <c r="GXW37"/>
      <c r="GXX37"/>
      <c r="GXY37"/>
      <c r="GXZ37"/>
      <c r="GYA37"/>
      <c r="GYB37"/>
      <c r="GYC37"/>
      <c r="GYD37"/>
      <c r="GYE37"/>
      <c r="GYF37"/>
      <c r="GYG37"/>
      <c r="GYH37"/>
      <c r="GYI37"/>
      <c r="GYJ37"/>
      <c r="GYK37"/>
      <c r="GYL37"/>
      <c r="GYM37"/>
      <c r="GYN37"/>
      <c r="GYO37"/>
      <c r="GYP37"/>
      <c r="GYQ37"/>
      <c r="GYR37"/>
      <c r="GZW37" s="68"/>
      <c r="GZX37" s="68"/>
      <c r="GZY37" s="68"/>
      <c r="GZZ37" s="68"/>
      <c r="HAA37" s="68"/>
      <c r="HAB37" s="112"/>
      <c r="HAC37" s="112"/>
      <c r="HAD37" s="112"/>
      <c r="HAE37"/>
      <c r="HAF37"/>
      <c r="HAG37"/>
      <c r="HAH37"/>
      <c r="HAI37"/>
      <c r="HAJ37"/>
      <c r="HAK37"/>
      <c r="HAL37"/>
      <c r="HAM37"/>
      <c r="HAN37"/>
      <c r="HAO37"/>
      <c r="HAP37"/>
      <c r="HAQ37"/>
      <c r="HAR37"/>
      <c r="HAS37"/>
      <c r="HAT37"/>
      <c r="HAU37"/>
      <c r="HAV37"/>
      <c r="HAW37"/>
      <c r="HAX37"/>
      <c r="HAY37"/>
      <c r="HAZ37"/>
      <c r="HCE37" s="68"/>
      <c r="HCF37" s="68"/>
      <c r="HCG37" s="68"/>
      <c r="HCH37" s="68"/>
      <c r="HCI37" s="68"/>
      <c r="HCJ37" s="112"/>
      <c r="HCK37" s="112"/>
      <c r="HCL37" s="112"/>
      <c r="HCM37"/>
      <c r="HCN37"/>
      <c r="HCO37"/>
      <c r="HCP37"/>
      <c r="HCQ37"/>
      <c r="HCR37"/>
      <c r="HCS37"/>
      <c r="HCT37"/>
      <c r="HCU37"/>
      <c r="HCV37"/>
      <c r="HCW37"/>
      <c r="HCX37"/>
      <c r="HCY37"/>
      <c r="HCZ37"/>
      <c r="HDA37"/>
      <c r="HDB37"/>
      <c r="HDC37"/>
      <c r="HDD37"/>
      <c r="HDE37"/>
      <c r="HDF37"/>
      <c r="HDG37"/>
      <c r="HDH37"/>
      <c r="HEM37" s="68"/>
      <c r="HEN37" s="68"/>
      <c r="HEO37" s="68"/>
      <c r="HEP37" s="68"/>
      <c r="HEQ37" s="68"/>
      <c r="HER37" s="112"/>
      <c r="HES37" s="112"/>
      <c r="HET37" s="112"/>
      <c r="HEU37"/>
      <c r="HEV37"/>
      <c r="HEW37"/>
      <c r="HEX37"/>
      <c r="HEY37"/>
      <c r="HEZ37"/>
      <c r="HFA37"/>
      <c r="HFB37"/>
      <c r="HFC37"/>
      <c r="HFD37"/>
      <c r="HFE37"/>
      <c r="HFF37"/>
      <c r="HFG37"/>
      <c r="HFH37"/>
      <c r="HFI37"/>
      <c r="HFJ37"/>
      <c r="HFK37"/>
      <c r="HFL37"/>
      <c r="HFM37"/>
      <c r="HFN37"/>
      <c r="HFO37"/>
      <c r="HFP37"/>
      <c r="HGU37" s="68"/>
      <c r="HGV37" s="68"/>
      <c r="HGW37" s="68"/>
      <c r="HGX37" s="68"/>
      <c r="HGY37" s="68"/>
      <c r="HGZ37" s="112"/>
      <c r="HHA37" s="112"/>
      <c r="HHB37" s="112"/>
      <c r="HHC37"/>
      <c r="HHD37"/>
      <c r="HHE37"/>
      <c r="HHF37"/>
      <c r="HHG37"/>
      <c r="HHH37"/>
      <c r="HHI37"/>
      <c r="HHJ37"/>
      <c r="HHK37"/>
      <c r="HHL37"/>
      <c r="HHM37"/>
      <c r="HHN37"/>
      <c r="HHO37"/>
      <c r="HHP37"/>
      <c r="HHQ37"/>
      <c r="HHR37"/>
      <c r="HHS37"/>
      <c r="HHT37"/>
      <c r="HHU37"/>
      <c r="HHV37"/>
      <c r="HHW37"/>
      <c r="HHX37"/>
      <c r="HJC37" s="68"/>
      <c r="HJD37" s="68"/>
      <c r="HJE37" s="68"/>
      <c r="HJF37" s="68"/>
      <c r="HJG37" s="68"/>
      <c r="HJH37" s="112"/>
      <c r="HJI37" s="112"/>
      <c r="HJJ37" s="112"/>
      <c r="HJK37"/>
      <c r="HJL37"/>
      <c r="HJM37"/>
      <c r="HJN37"/>
      <c r="HJO37"/>
      <c r="HJP37"/>
      <c r="HJQ37"/>
      <c r="HJR37"/>
      <c r="HJS37"/>
      <c r="HJT37"/>
      <c r="HJU37"/>
      <c r="HJV37"/>
      <c r="HJW37"/>
      <c r="HJX37"/>
      <c r="HJY37"/>
      <c r="HJZ37"/>
      <c r="HKA37"/>
      <c r="HKB37"/>
      <c r="HKC37"/>
      <c r="HKD37"/>
      <c r="HKE37"/>
      <c r="HKF37"/>
      <c r="HLK37" s="68"/>
      <c r="HLL37" s="68"/>
      <c r="HLM37" s="68"/>
      <c r="HLN37" s="68"/>
      <c r="HLO37" s="68"/>
      <c r="HLP37" s="112"/>
      <c r="HLQ37" s="112"/>
      <c r="HLR37" s="112"/>
      <c r="HLS37"/>
      <c r="HLT37"/>
      <c r="HLU37"/>
      <c r="HLV37"/>
      <c r="HLW37"/>
      <c r="HLX37"/>
      <c r="HLY37"/>
      <c r="HLZ37"/>
      <c r="HMA37"/>
      <c r="HMB37"/>
      <c r="HMC37"/>
      <c r="HMD37"/>
      <c r="HME37"/>
      <c r="HMF37"/>
      <c r="HMG37"/>
      <c r="HMH37"/>
      <c r="HMI37"/>
      <c r="HMJ37"/>
      <c r="HMK37"/>
      <c r="HML37"/>
      <c r="HMM37"/>
      <c r="HMN37"/>
      <c r="HNS37" s="68"/>
      <c r="HNT37" s="68"/>
      <c r="HNU37" s="68"/>
      <c r="HNV37" s="68"/>
      <c r="HNW37" s="68"/>
      <c r="HNX37" s="112"/>
      <c r="HNY37" s="112"/>
      <c r="HNZ37" s="112"/>
      <c r="HOA37"/>
      <c r="HOB37"/>
      <c r="HOC37"/>
      <c r="HOD37"/>
      <c r="HOE37"/>
      <c r="HOF37"/>
      <c r="HOG37"/>
      <c r="HOH37"/>
      <c r="HOI37"/>
      <c r="HOJ37"/>
      <c r="HOK37"/>
      <c r="HOL37"/>
      <c r="HOM37"/>
      <c r="HON37"/>
      <c r="HOO37"/>
      <c r="HOP37"/>
      <c r="HOQ37"/>
      <c r="HOR37"/>
      <c r="HOS37"/>
      <c r="HOT37"/>
      <c r="HOU37"/>
      <c r="HOV37"/>
      <c r="HQA37" s="68"/>
      <c r="HQB37" s="68"/>
      <c r="HQC37" s="68"/>
      <c r="HQD37" s="68"/>
      <c r="HQE37" s="68"/>
      <c r="HQF37" s="112"/>
      <c r="HQG37" s="112"/>
      <c r="HQH37" s="112"/>
      <c r="HQI37"/>
      <c r="HQJ37"/>
      <c r="HQK37"/>
      <c r="HQL37"/>
      <c r="HQM37"/>
      <c r="HQN37"/>
      <c r="HQO37"/>
      <c r="HQP37"/>
      <c r="HQQ37"/>
      <c r="HQR37"/>
      <c r="HQS37"/>
      <c r="HQT37"/>
      <c r="HQU37"/>
      <c r="HQV37"/>
      <c r="HQW37"/>
      <c r="HQX37"/>
      <c r="HQY37"/>
      <c r="HQZ37"/>
      <c r="HRA37"/>
      <c r="HRB37"/>
      <c r="HRC37"/>
      <c r="HRD37"/>
      <c r="HSI37" s="68"/>
      <c r="HSJ37" s="68"/>
      <c r="HSK37" s="68"/>
      <c r="HSL37" s="68"/>
      <c r="HSM37" s="68"/>
      <c r="HSN37" s="112"/>
      <c r="HSO37" s="112"/>
      <c r="HSP37" s="112"/>
      <c r="HSQ37"/>
      <c r="HSR37"/>
      <c r="HSS37"/>
      <c r="HST37"/>
      <c r="HSU37"/>
      <c r="HSV37"/>
      <c r="HSW37"/>
      <c r="HSX37"/>
      <c r="HSY37"/>
      <c r="HSZ37"/>
      <c r="HTA37"/>
      <c r="HTB37"/>
      <c r="HTC37"/>
      <c r="HTD37"/>
      <c r="HTE37"/>
      <c r="HTF37"/>
      <c r="HTG37"/>
      <c r="HTH37"/>
      <c r="HTI37"/>
      <c r="HTJ37"/>
      <c r="HTK37"/>
      <c r="HTL37"/>
      <c r="HUQ37" s="68"/>
      <c r="HUR37" s="68"/>
      <c r="HUS37" s="68"/>
      <c r="HUT37" s="68"/>
      <c r="HUU37" s="68"/>
      <c r="HUV37" s="112"/>
      <c r="HUW37" s="112"/>
      <c r="HUX37" s="112"/>
      <c r="HUY37"/>
      <c r="HUZ37"/>
      <c r="HVA37"/>
      <c r="HVB37"/>
      <c r="HVC37"/>
      <c r="HVD37"/>
      <c r="HVE37"/>
      <c r="HVF37"/>
      <c r="HVG37"/>
      <c r="HVH37"/>
      <c r="HVI37"/>
      <c r="HVJ37"/>
      <c r="HVK37"/>
      <c r="HVL37"/>
      <c r="HVM37"/>
      <c r="HVN37"/>
      <c r="HVO37"/>
      <c r="HVP37"/>
      <c r="HVQ37"/>
      <c r="HVR37"/>
      <c r="HVS37"/>
      <c r="HVT37"/>
      <c r="HWY37" s="68"/>
      <c r="HWZ37" s="68"/>
      <c r="HXA37" s="68"/>
      <c r="HXB37" s="68"/>
      <c r="HXC37" s="68"/>
      <c r="HXD37" s="112"/>
      <c r="HXE37" s="112"/>
      <c r="HXF37" s="112"/>
      <c r="HXG37"/>
      <c r="HXH37"/>
      <c r="HXI37"/>
      <c r="HXJ37"/>
      <c r="HXK37"/>
      <c r="HXL37"/>
      <c r="HXM37"/>
      <c r="HXN37"/>
      <c r="HXO37"/>
      <c r="HXP37"/>
      <c r="HXQ37"/>
      <c r="HXR37"/>
      <c r="HXS37"/>
      <c r="HXT37"/>
      <c r="HXU37"/>
      <c r="HXV37"/>
      <c r="HXW37"/>
      <c r="HXX37"/>
      <c r="HXY37"/>
      <c r="HXZ37"/>
      <c r="HYA37"/>
      <c r="HYB37"/>
      <c r="HZG37" s="68"/>
      <c r="HZH37" s="68"/>
      <c r="HZI37" s="68"/>
      <c r="HZJ37" s="68"/>
      <c r="HZK37" s="68"/>
      <c r="HZL37" s="112"/>
      <c r="HZM37" s="112"/>
      <c r="HZN37" s="112"/>
      <c r="HZO37"/>
      <c r="HZP37"/>
      <c r="HZQ37"/>
      <c r="HZR37"/>
      <c r="HZS37"/>
      <c r="HZT37"/>
      <c r="HZU37"/>
      <c r="HZV37"/>
      <c r="HZW37"/>
      <c r="HZX37"/>
      <c r="HZY37"/>
      <c r="HZZ37"/>
      <c r="IAA37"/>
      <c r="IAB37"/>
      <c r="IAC37"/>
      <c r="IAD37"/>
      <c r="IAE37"/>
      <c r="IAF37"/>
      <c r="IAG37"/>
      <c r="IAH37"/>
      <c r="IAI37"/>
      <c r="IAJ37"/>
      <c r="IBO37" s="68"/>
      <c r="IBP37" s="68"/>
      <c r="IBQ37" s="68"/>
      <c r="IBR37" s="68"/>
      <c r="IBS37" s="68"/>
      <c r="IBT37" s="112"/>
      <c r="IBU37" s="112"/>
      <c r="IBV37" s="112"/>
      <c r="IBW37"/>
      <c r="IBX37"/>
      <c r="IBY37"/>
      <c r="IBZ37"/>
      <c r="ICA37"/>
      <c r="ICB37"/>
      <c r="ICC37"/>
      <c r="ICD37"/>
      <c r="ICE37"/>
      <c r="ICF37"/>
      <c r="ICG37"/>
      <c r="ICH37"/>
      <c r="ICI37"/>
      <c r="ICJ37"/>
      <c r="ICK37"/>
      <c r="ICL37"/>
      <c r="ICM37"/>
      <c r="ICN37"/>
      <c r="ICO37"/>
      <c r="ICP37"/>
      <c r="ICQ37"/>
      <c r="ICR37"/>
      <c r="IDW37" s="68"/>
      <c r="IDX37" s="68"/>
      <c r="IDY37" s="68"/>
      <c r="IDZ37" s="68"/>
      <c r="IEA37" s="68"/>
      <c r="IEB37" s="112"/>
      <c r="IEC37" s="112"/>
      <c r="IED37" s="112"/>
      <c r="IEE37"/>
      <c r="IEF37"/>
      <c r="IEG37"/>
      <c r="IEH37"/>
      <c r="IEI37"/>
      <c r="IEJ37"/>
      <c r="IEK37"/>
      <c r="IEL37"/>
      <c r="IEM37"/>
      <c r="IEN37"/>
      <c r="IEO37"/>
      <c r="IEP37"/>
      <c r="IEQ37"/>
      <c r="IER37"/>
      <c r="IES37"/>
      <c r="IET37"/>
      <c r="IEU37"/>
      <c r="IEV37"/>
      <c r="IEW37"/>
      <c r="IEX37"/>
      <c r="IEY37"/>
      <c r="IEZ37"/>
      <c r="IGE37" s="68"/>
      <c r="IGF37" s="68"/>
      <c r="IGG37" s="68"/>
      <c r="IGH37" s="68"/>
      <c r="IGI37" s="68"/>
      <c r="IGJ37" s="112"/>
      <c r="IGK37" s="112"/>
      <c r="IGL37" s="112"/>
      <c r="IGM37"/>
      <c r="IGN37"/>
      <c r="IGO37"/>
      <c r="IGP37"/>
      <c r="IGQ37"/>
      <c r="IGR37"/>
      <c r="IGS37"/>
      <c r="IGT37"/>
      <c r="IGU37"/>
      <c r="IGV37"/>
      <c r="IGW37"/>
      <c r="IGX37"/>
      <c r="IGY37"/>
      <c r="IGZ37"/>
      <c r="IHA37"/>
      <c r="IHB37"/>
      <c r="IHC37"/>
      <c r="IHD37"/>
      <c r="IHE37"/>
      <c r="IHF37"/>
      <c r="IHG37"/>
      <c r="IHH37"/>
      <c r="IIM37" s="68"/>
      <c r="IIN37" s="68"/>
      <c r="IIO37" s="68"/>
      <c r="IIP37" s="68"/>
      <c r="IIQ37" s="68"/>
      <c r="IIR37" s="112"/>
      <c r="IIS37" s="112"/>
      <c r="IIT37" s="112"/>
      <c r="IIU37"/>
      <c r="IIV37"/>
      <c r="IIW37"/>
      <c r="IIX37"/>
      <c r="IIY37"/>
      <c r="IIZ37"/>
      <c r="IJA37"/>
      <c r="IJB37"/>
      <c r="IJC37"/>
      <c r="IJD37"/>
      <c r="IJE37"/>
      <c r="IJF37"/>
      <c r="IJG37"/>
      <c r="IJH37"/>
      <c r="IJI37"/>
      <c r="IJJ37"/>
      <c r="IJK37"/>
      <c r="IJL37"/>
      <c r="IJM37"/>
      <c r="IJN37"/>
      <c r="IJO37"/>
      <c r="IJP37"/>
      <c r="IKU37" s="68"/>
      <c r="IKV37" s="68"/>
      <c r="IKW37" s="68"/>
      <c r="IKX37" s="68"/>
      <c r="IKY37" s="68"/>
      <c r="IKZ37" s="112"/>
      <c r="ILA37" s="112"/>
      <c r="ILB37" s="112"/>
      <c r="ILC37"/>
      <c r="ILD37"/>
      <c r="ILE37"/>
      <c r="ILF37"/>
      <c r="ILG37"/>
      <c r="ILH37"/>
      <c r="ILI37"/>
      <c r="ILJ37"/>
      <c r="ILK37"/>
      <c r="ILL37"/>
      <c r="ILM37"/>
      <c r="ILN37"/>
      <c r="ILO37"/>
      <c r="ILP37"/>
      <c r="ILQ37"/>
      <c r="ILR37"/>
      <c r="ILS37"/>
      <c r="ILT37"/>
      <c r="ILU37"/>
      <c r="ILV37"/>
      <c r="ILW37"/>
      <c r="ILX37"/>
      <c r="INC37" s="68"/>
      <c r="IND37" s="68"/>
      <c r="INE37" s="68"/>
      <c r="INF37" s="68"/>
      <c r="ING37" s="68"/>
      <c r="INH37" s="112"/>
      <c r="INI37" s="112"/>
      <c r="INJ37" s="112"/>
      <c r="INK37"/>
      <c r="INL37"/>
      <c r="INM37"/>
      <c r="INN37"/>
      <c r="INO37"/>
      <c r="INP37"/>
      <c r="INQ37"/>
      <c r="INR37"/>
      <c r="INS37"/>
      <c r="INT37"/>
      <c r="INU37"/>
      <c r="INV37"/>
      <c r="INW37"/>
      <c r="INX37"/>
      <c r="INY37"/>
      <c r="INZ37"/>
      <c r="IOA37"/>
      <c r="IOB37"/>
      <c r="IOC37"/>
      <c r="IOD37"/>
      <c r="IOE37"/>
      <c r="IOF37"/>
      <c r="IPK37" s="68"/>
      <c r="IPL37" s="68"/>
      <c r="IPM37" s="68"/>
      <c r="IPN37" s="68"/>
      <c r="IPO37" s="68"/>
      <c r="IPP37" s="112"/>
      <c r="IPQ37" s="112"/>
      <c r="IPR37" s="112"/>
      <c r="IPS37"/>
      <c r="IPT37"/>
      <c r="IPU37"/>
      <c r="IPV37"/>
      <c r="IPW37"/>
      <c r="IPX37"/>
      <c r="IPY37"/>
      <c r="IPZ37"/>
      <c r="IQA37"/>
      <c r="IQB37"/>
      <c r="IQC37"/>
      <c r="IQD37"/>
      <c r="IQE37"/>
      <c r="IQF37"/>
      <c r="IQG37"/>
      <c r="IQH37"/>
      <c r="IQI37"/>
      <c r="IQJ37"/>
      <c r="IQK37"/>
      <c r="IQL37"/>
      <c r="IQM37"/>
      <c r="IQN37"/>
      <c r="IRS37" s="68"/>
      <c r="IRT37" s="68"/>
      <c r="IRU37" s="68"/>
      <c r="IRV37" s="68"/>
      <c r="IRW37" s="68"/>
      <c r="IRX37" s="112"/>
      <c r="IRY37" s="112"/>
      <c r="IRZ37" s="112"/>
      <c r="ISA37"/>
      <c r="ISB37"/>
      <c r="ISC37"/>
      <c r="ISD37"/>
      <c r="ISE37"/>
      <c r="ISF37"/>
      <c r="ISG37"/>
      <c r="ISH37"/>
      <c r="ISI37"/>
      <c r="ISJ37"/>
      <c r="ISK37"/>
      <c r="ISL37"/>
      <c r="ISM37"/>
      <c r="ISN37"/>
      <c r="ISO37"/>
      <c r="ISP37"/>
      <c r="ISQ37"/>
      <c r="ISR37"/>
      <c r="ISS37"/>
      <c r="IST37"/>
      <c r="ISU37"/>
      <c r="ISV37"/>
      <c r="IUA37" s="68"/>
      <c r="IUB37" s="68"/>
      <c r="IUC37" s="68"/>
      <c r="IUD37" s="68"/>
      <c r="IUE37" s="68"/>
      <c r="IUF37" s="112"/>
      <c r="IUG37" s="112"/>
      <c r="IUH37" s="112"/>
      <c r="IUI37"/>
      <c r="IUJ37"/>
      <c r="IUK37"/>
      <c r="IUL37"/>
      <c r="IUM37"/>
      <c r="IUN37"/>
      <c r="IUO37"/>
      <c r="IUP37"/>
      <c r="IUQ37"/>
      <c r="IUR37"/>
      <c r="IUS37"/>
      <c r="IUT37"/>
      <c r="IUU37"/>
      <c r="IUV37"/>
      <c r="IUW37"/>
      <c r="IUX37"/>
      <c r="IUY37"/>
      <c r="IUZ37"/>
      <c r="IVA37"/>
      <c r="IVB37"/>
      <c r="IVC37"/>
      <c r="IVD37"/>
      <c r="IWI37" s="68"/>
      <c r="IWJ37" s="68"/>
      <c r="IWK37" s="68"/>
      <c r="IWL37" s="68"/>
      <c r="IWM37" s="68"/>
      <c r="IWN37" s="112"/>
      <c r="IWO37" s="112"/>
      <c r="IWP37" s="112"/>
      <c r="IWQ37"/>
      <c r="IWR37"/>
      <c r="IWS37"/>
      <c r="IWT37"/>
      <c r="IWU37"/>
      <c r="IWV37"/>
      <c r="IWW37"/>
      <c r="IWX37"/>
      <c r="IWY37"/>
      <c r="IWZ37"/>
      <c r="IXA37"/>
      <c r="IXB37"/>
      <c r="IXC37"/>
      <c r="IXD37"/>
      <c r="IXE37"/>
      <c r="IXF37"/>
      <c r="IXG37"/>
      <c r="IXH37"/>
      <c r="IXI37"/>
      <c r="IXJ37"/>
      <c r="IXK37"/>
      <c r="IXL37"/>
      <c r="IYQ37" s="68"/>
      <c r="IYR37" s="68"/>
      <c r="IYS37" s="68"/>
      <c r="IYT37" s="68"/>
      <c r="IYU37" s="68"/>
      <c r="IYV37" s="112"/>
      <c r="IYW37" s="112"/>
      <c r="IYX37" s="112"/>
      <c r="IYY37"/>
      <c r="IYZ37"/>
      <c r="IZA37"/>
      <c r="IZB37"/>
      <c r="IZC37"/>
      <c r="IZD37"/>
      <c r="IZE37"/>
      <c r="IZF37"/>
      <c r="IZG37"/>
      <c r="IZH37"/>
      <c r="IZI37"/>
      <c r="IZJ37"/>
      <c r="IZK37"/>
      <c r="IZL37"/>
      <c r="IZM37"/>
      <c r="IZN37"/>
      <c r="IZO37"/>
      <c r="IZP37"/>
      <c r="IZQ37"/>
      <c r="IZR37"/>
      <c r="IZS37"/>
      <c r="IZT37"/>
      <c r="JAY37" s="68"/>
      <c r="JAZ37" s="68"/>
      <c r="JBA37" s="68"/>
      <c r="JBB37" s="68"/>
      <c r="JBC37" s="68"/>
      <c r="JBD37" s="112"/>
      <c r="JBE37" s="112"/>
      <c r="JBF37" s="112"/>
      <c r="JBG37"/>
      <c r="JBH37"/>
      <c r="JBI37"/>
      <c r="JBJ37"/>
      <c r="JBK37"/>
      <c r="JBL37"/>
      <c r="JBM37"/>
      <c r="JBN37"/>
      <c r="JBO37"/>
      <c r="JBP37"/>
      <c r="JBQ37"/>
      <c r="JBR37"/>
      <c r="JBS37"/>
      <c r="JBT37"/>
      <c r="JBU37"/>
      <c r="JBV37"/>
      <c r="JBW37"/>
      <c r="JBX37"/>
      <c r="JBY37"/>
      <c r="JBZ37"/>
      <c r="JCA37"/>
      <c r="JCB37"/>
      <c r="JDG37" s="68"/>
      <c r="JDH37" s="68"/>
      <c r="JDI37" s="68"/>
      <c r="JDJ37" s="68"/>
      <c r="JDK37" s="68"/>
      <c r="JDL37" s="112"/>
      <c r="JDM37" s="112"/>
      <c r="JDN37" s="112"/>
      <c r="JDO37"/>
      <c r="JDP37"/>
      <c r="JDQ37"/>
      <c r="JDR37"/>
      <c r="JDS37"/>
      <c r="JDT37"/>
      <c r="JDU37"/>
      <c r="JDV37"/>
      <c r="JDW37"/>
      <c r="JDX37"/>
      <c r="JDY37"/>
      <c r="JDZ37"/>
      <c r="JEA37"/>
      <c r="JEB37"/>
      <c r="JEC37"/>
      <c r="JED37"/>
      <c r="JEE37"/>
      <c r="JEF37"/>
      <c r="JEG37"/>
      <c r="JEH37"/>
      <c r="JEI37"/>
      <c r="JEJ37"/>
      <c r="JFO37" s="68"/>
      <c r="JFP37" s="68"/>
      <c r="JFQ37" s="68"/>
      <c r="JFR37" s="68"/>
      <c r="JFS37" s="68"/>
      <c r="JFT37" s="112"/>
      <c r="JFU37" s="112"/>
      <c r="JFV37" s="112"/>
      <c r="JFW37"/>
      <c r="JFX37"/>
      <c r="JFY37"/>
      <c r="JFZ37"/>
      <c r="JGA37"/>
      <c r="JGB37"/>
      <c r="JGC37"/>
      <c r="JGD37"/>
      <c r="JGE37"/>
      <c r="JGF37"/>
      <c r="JGG37"/>
      <c r="JGH37"/>
      <c r="JGI37"/>
      <c r="JGJ37"/>
      <c r="JGK37"/>
      <c r="JGL37"/>
      <c r="JGM37"/>
      <c r="JGN37"/>
      <c r="JGO37"/>
      <c r="JGP37"/>
      <c r="JGQ37"/>
      <c r="JGR37"/>
      <c r="JHW37" s="68"/>
      <c r="JHX37" s="68"/>
      <c r="JHY37" s="68"/>
      <c r="JHZ37" s="68"/>
      <c r="JIA37" s="68"/>
      <c r="JIB37" s="112"/>
      <c r="JIC37" s="112"/>
      <c r="JID37" s="112"/>
      <c r="JIE37"/>
      <c r="JIF37"/>
      <c r="JIG37"/>
      <c r="JIH37"/>
      <c r="JII37"/>
      <c r="JIJ37"/>
      <c r="JIK37"/>
      <c r="JIL37"/>
      <c r="JIM37"/>
      <c r="JIN37"/>
      <c r="JIO37"/>
      <c r="JIP37"/>
      <c r="JIQ37"/>
      <c r="JIR37"/>
      <c r="JIS37"/>
      <c r="JIT37"/>
      <c r="JIU37"/>
      <c r="JIV37"/>
      <c r="JIW37"/>
      <c r="JIX37"/>
      <c r="JIY37"/>
      <c r="JIZ37"/>
      <c r="JKE37" s="68"/>
      <c r="JKF37" s="68"/>
      <c r="JKG37" s="68"/>
      <c r="JKH37" s="68"/>
      <c r="JKI37" s="68"/>
      <c r="JKJ37" s="112"/>
      <c r="JKK37" s="112"/>
      <c r="JKL37" s="112"/>
      <c r="JKM37"/>
      <c r="JKN37"/>
      <c r="JKO37"/>
      <c r="JKP37"/>
      <c r="JKQ37"/>
      <c r="JKR37"/>
      <c r="JKS37"/>
      <c r="JKT37"/>
      <c r="JKU37"/>
      <c r="JKV37"/>
      <c r="JKW37"/>
      <c r="JKX37"/>
      <c r="JKY37"/>
      <c r="JKZ37"/>
      <c r="JLA37"/>
      <c r="JLB37"/>
      <c r="JLC37"/>
      <c r="JLD37"/>
      <c r="JLE37"/>
      <c r="JLF37"/>
      <c r="JLG37"/>
      <c r="JLH37"/>
      <c r="JMM37" s="68"/>
      <c r="JMN37" s="68"/>
      <c r="JMO37" s="68"/>
      <c r="JMP37" s="68"/>
      <c r="JMQ37" s="68"/>
      <c r="JMR37" s="112"/>
      <c r="JMS37" s="112"/>
      <c r="JMT37" s="112"/>
      <c r="JMU37"/>
      <c r="JMV37"/>
      <c r="JMW37"/>
      <c r="JMX37"/>
      <c r="JMY37"/>
      <c r="JMZ37"/>
      <c r="JNA37"/>
      <c r="JNB37"/>
      <c r="JNC37"/>
      <c r="JND37"/>
      <c r="JNE37"/>
      <c r="JNF37"/>
      <c r="JNG37"/>
      <c r="JNH37"/>
      <c r="JNI37"/>
      <c r="JNJ37"/>
      <c r="JNK37"/>
      <c r="JNL37"/>
      <c r="JNM37"/>
      <c r="JNN37"/>
      <c r="JNO37"/>
      <c r="JNP37"/>
      <c r="JOU37" s="68"/>
      <c r="JOV37" s="68"/>
      <c r="JOW37" s="68"/>
      <c r="JOX37" s="68"/>
      <c r="JOY37" s="68"/>
      <c r="JOZ37" s="112"/>
      <c r="JPA37" s="112"/>
      <c r="JPB37" s="112"/>
      <c r="JPC37"/>
      <c r="JPD37"/>
      <c r="JPE37"/>
      <c r="JPF37"/>
      <c r="JPG37"/>
      <c r="JPH37"/>
      <c r="JPI37"/>
      <c r="JPJ37"/>
      <c r="JPK37"/>
      <c r="JPL37"/>
      <c r="JPM37"/>
      <c r="JPN37"/>
      <c r="JPO37"/>
      <c r="JPP37"/>
      <c r="JPQ37"/>
      <c r="JPR37"/>
      <c r="JPS37"/>
      <c r="JPT37"/>
      <c r="JPU37"/>
      <c r="JPV37"/>
      <c r="JPW37"/>
      <c r="JPX37"/>
      <c r="JRC37" s="68"/>
      <c r="JRD37" s="68"/>
      <c r="JRE37" s="68"/>
      <c r="JRF37" s="68"/>
      <c r="JRG37" s="68"/>
      <c r="JRH37" s="112"/>
      <c r="JRI37" s="112"/>
      <c r="JRJ37" s="112"/>
      <c r="JRK37"/>
      <c r="JRL37"/>
      <c r="JRM37"/>
      <c r="JRN37"/>
      <c r="JRO37"/>
      <c r="JRP37"/>
      <c r="JRQ37"/>
      <c r="JRR37"/>
      <c r="JRS37"/>
      <c r="JRT37"/>
      <c r="JRU37"/>
      <c r="JRV37"/>
      <c r="JRW37"/>
      <c r="JRX37"/>
      <c r="JRY37"/>
      <c r="JRZ37"/>
      <c r="JSA37"/>
      <c r="JSB37"/>
      <c r="JSC37"/>
      <c r="JSD37"/>
      <c r="JSE37"/>
      <c r="JSF37"/>
      <c r="JTK37" s="68"/>
      <c r="JTL37" s="68"/>
      <c r="JTM37" s="68"/>
      <c r="JTN37" s="68"/>
      <c r="JTO37" s="68"/>
      <c r="JTP37" s="112"/>
      <c r="JTQ37" s="112"/>
      <c r="JTR37" s="112"/>
      <c r="JTS37"/>
      <c r="JTT37"/>
      <c r="JTU37"/>
      <c r="JTV37"/>
      <c r="JTW37"/>
      <c r="JTX37"/>
      <c r="JTY37"/>
      <c r="JTZ37"/>
      <c r="JUA37"/>
      <c r="JUB37"/>
      <c r="JUC37"/>
      <c r="JUD37"/>
      <c r="JUE37"/>
      <c r="JUF37"/>
      <c r="JUG37"/>
      <c r="JUH37"/>
      <c r="JUI37"/>
      <c r="JUJ37"/>
      <c r="JUK37"/>
      <c r="JUL37"/>
      <c r="JUM37"/>
      <c r="JUN37"/>
      <c r="JVS37" s="68"/>
      <c r="JVT37" s="68"/>
      <c r="JVU37" s="68"/>
      <c r="JVV37" s="68"/>
      <c r="JVW37" s="68"/>
      <c r="JVX37" s="112"/>
      <c r="JVY37" s="112"/>
      <c r="JVZ37" s="112"/>
      <c r="JWA37"/>
      <c r="JWB37"/>
      <c r="JWC37"/>
      <c r="JWD37"/>
      <c r="JWE37"/>
      <c r="JWF37"/>
      <c r="JWG37"/>
      <c r="JWH37"/>
      <c r="JWI37"/>
      <c r="JWJ37"/>
      <c r="JWK37"/>
      <c r="JWL37"/>
      <c r="JWM37"/>
      <c r="JWN37"/>
      <c r="JWO37"/>
      <c r="JWP37"/>
      <c r="JWQ37"/>
      <c r="JWR37"/>
      <c r="JWS37"/>
      <c r="JWT37"/>
      <c r="JWU37"/>
      <c r="JWV37"/>
      <c r="JYA37" s="68"/>
      <c r="JYB37" s="68"/>
      <c r="JYC37" s="68"/>
      <c r="JYD37" s="68"/>
      <c r="JYE37" s="68"/>
      <c r="JYF37" s="112"/>
      <c r="JYG37" s="112"/>
      <c r="JYH37" s="112"/>
      <c r="JYI37"/>
      <c r="JYJ37"/>
      <c r="JYK37"/>
      <c r="JYL37"/>
      <c r="JYM37"/>
      <c r="JYN37"/>
      <c r="JYO37"/>
      <c r="JYP37"/>
      <c r="JYQ37"/>
      <c r="JYR37"/>
      <c r="JYS37"/>
      <c r="JYT37"/>
      <c r="JYU37"/>
      <c r="JYV37"/>
      <c r="JYW37"/>
      <c r="JYX37"/>
      <c r="JYY37"/>
      <c r="JYZ37"/>
      <c r="JZA37"/>
      <c r="JZB37"/>
      <c r="JZC37"/>
      <c r="JZD37"/>
      <c r="KAI37" s="68"/>
      <c r="KAJ37" s="68"/>
      <c r="KAK37" s="68"/>
      <c r="KAL37" s="68"/>
      <c r="KAM37" s="68"/>
      <c r="KAN37" s="112"/>
      <c r="KAO37" s="112"/>
      <c r="KAP37" s="112"/>
      <c r="KAQ37"/>
      <c r="KAR37"/>
      <c r="KAS37"/>
      <c r="KAT37"/>
      <c r="KAU37"/>
      <c r="KAV37"/>
      <c r="KAW37"/>
      <c r="KAX37"/>
      <c r="KAY37"/>
      <c r="KAZ37"/>
      <c r="KBA37"/>
      <c r="KBB37"/>
      <c r="KBC37"/>
      <c r="KBD37"/>
      <c r="KBE37"/>
      <c r="KBF37"/>
      <c r="KBG37"/>
      <c r="KBH37"/>
      <c r="KBI37"/>
      <c r="KBJ37"/>
      <c r="KBK37"/>
      <c r="KBL37"/>
      <c r="KCQ37" s="68"/>
      <c r="KCR37" s="68"/>
      <c r="KCS37" s="68"/>
      <c r="KCT37" s="68"/>
      <c r="KCU37" s="68"/>
      <c r="KCV37" s="112"/>
      <c r="KCW37" s="112"/>
      <c r="KCX37" s="112"/>
      <c r="KCY37"/>
      <c r="KCZ37"/>
      <c r="KDA37"/>
      <c r="KDB37"/>
      <c r="KDC37"/>
      <c r="KDD37"/>
      <c r="KDE37"/>
      <c r="KDF37"/>
      <c r="KDG37"/>
      <c r="KDH37"/>
      <c r="KDI37"/>
      <c r="KDJ37"/>
      <c r="KDK37"/>
      <c r="KDL37"/>
      <c r="KDM37"/>
      <c r="KDN37"/>
      <c r="KDO37"/>
      <c r="KDP37"/>
      <c r="KDQ37"/>
      <c r="KDR37"/>
      <c r="KDS37"/>
      <c r="KDT37"/>
      <c r="KEY37" s="68"/>
      <c r="KEZ37" s="68"/>
      <c r="KFA37" s="68"/>
      <c r="KFB37" s="68"/>
      <c r="KFC37" s="68"/>
      <c r="KFD37" s="112"/>
      <c r="KFE37" s="112"/>
      <c r="KFF37" s="112"/>
      <c r="KFG37"/>
      <c r="KFH37"/>
      <c r="KFI37"/>
      <c r="KFJ37"/>
      <c r="KFK37"/>
      <c r="KFL37"/>
      <c r="KFM37"/>
      <c r="KFN37"/>
      <c r="KFO37"/>
      <c r="KFP37"/>
      <c r="KFQ37"/>
      <c r="KFR37"/>
      <c r="KFS37"/>
      <c r="KFT37"/>
      <c r="KFU37"/>
      <c r="KFV37"/>
      <c r="KFW37"/>
      <c r="KFX37"/>
      <c r="KFY37"/>
      <c r="KFZ37"/>
      <c r="KGA37"/>
      <c r="KGB37"/>
      <c r="KHG37" s="68"/>
      <c r="KHH37" s="68"/>
      <c r="KHI37" s="68"/>
      <c r="KHJ37" s="68"/>
      <c r="KHK37" s="68"/>
      <c r="KHL37" s="112"/>
      <c r="KHM37" s="112"/>
      <c r="KHN37" s="112"/>
      <c r="KHO37"/>
      <c r="KHP37"/>
      <c r="KHQ37"/>
      <c r="KHR37"/>
      <c r="KHS37"/>
      <c r="KHT37"/>
      <c r="KHU37"/>
      <c r="KHV37"/>
      <c r="KHW37"/>
      <c r="KHX37"/>
      <c r="KHY37"/>
      <c r="KHZ37"/>
      <c r="KIA37"/>
      <c r="KIB37"/>
      <c r="KIC37"/>
      <c r="KID37"/>
      <c r="KIE37"/>
      <c r="KIF37"/>
      <c r="KIG37"/>
      <c r="KIH37"/>
      <c r="KII37"/>
      <c r="KIJ37"/>
      <c r="KJO37" s="68"/>
      <c r="KJP37" s="68"/>
      <c r="KJQ37" s="68"/>
      <c r="KJR37" s="68"/>
      <c r="KJS37" s="68"/>
      <c r="KJT37" s="112"/>
      <c r="KJU37" s="112"/>
      <c r="KJV37" s="112"/>
      <c r="KJW37"/>
      <c r="KJX37"/>
      <c r="KJY37"/>
      <c r="KJZ37"/>
      <c r="KKA37"/>
      <c r="KKB37"/>
      <c r="KKC37"/>
      <c r="KKD37"/>
      <c r="KKE37"/>
      <c r="KKF37"/>
      <c r="KKG37"/>
      <c r="KKH37"/>
      <c r="KKI37"/>
      <c r="KKJ37"/>
      <c r="KKK37"/>
      <c r="KKL37"/>
      <c r="KKM37"/>
      <c r="KKN37"/>
      <c r="KKO37"/>
      <c r="KKP37"/>
      <c r="KKQ37"/>
      <c r="KKR37"/>
      <c r="KLW37" s="68"/>
      <c r="KLX37" s="68"/>
      <c r="KLY37" s="68"/>
      <c r="KLZ37" s="68"/>
      <c r="KMA37" s="68"/>
      <c r="KMB37" s="112"/>
      <c r="KMC37" s="112"/>
      <c r="KMD37" s="112"/>
      <c r="KME37"/>
      <c r="KMF37"/>
      <c r="KMG37"/>
      <c r="KMH37"/>
      <c r="KMI37"/>
      <c r="KMJ37"/>
      <c r="KMK37"/>
      <c r="KML37"/>
      <c r="KMM37"/>
      <c r="KMN37"/>
      <c r="KMO37"/>
      <c r="KMP37"/>
      <c r="KMQ37"/>
      <c r="KMR37"/>
      <c r="KMS37"/>
      <c r="KMT37"/>
      <c r="KMU37"/>
      <c r="KMV37"/>
      <c r="KMW37"/>
      <c r="KMX37"/>
      <c r="KMY37"/>
      <c r="KMZ37"/>
      <c r="KOE37" s="68"/>
      <c r="KOF37" s="68"/>
      <c r="KOG37" s="68"/>
      <c r="KOH37" s="68"/>
      <c r="KOI37" s="68"/>
      <c r="KOJ37" s="112"/>
      <c r="KOK37" s="112"/>
      <c r="KOL37" s="112"/>
      <c r="KOM37"/>
      <c r="KON37"/>
      <c r="KOO37"/>
      <c r="KOP37"/>
      <c r="KOQ37"/>
      <c r="KOR37"/>
      <c r="KOS37"/>
      <c r="KOT37"/>
      <c r="KOU37"/>
      <c r="KOV37"/>
      <c r="KOW37"/>
      <c r="KOX37"/>
      <c r="KOY37"/>
      <c r="KOZ37"/>
      <c r="KPA37"/>
      <c r="KPB37"/>
      <c r="KPC37"/>
      <c r="KPD37"/>
      <c r="KPE37"/>
      <c r="KPF37"/>
      <c r="KPG37"/>
      <c r="KPH37"/>
      <c r="KQM37" s="68"/>
      <c r="KQN37" s="68"/>
      <c r="KQO37" s="68"/>
      <c r="KQP37" s="68"/>
      <c r="KQQ37" s="68"/>
      <c r="KQR37" s="112"/>
      <c r="KQS37" s="112"/>
      <c r="KQT37" s="112"/>
      <c r="KQU37"/>
      <c r="KQV37"/>
      <c r="KQW37"/>
      <c r="KQX37"/>
      <c r="KQY37"/>
      <c r="KQZ37"/>
      <c r="KRA37"/>
      <c r="KRB37"/>
      <c r="KRC37"/>
      <c r="KRD37"/>
      <c r="KRE37"/>
      <c r="KRF37"/>
      <c r="KRG37"/>
      <c r="KRH37"/>
      <c r="KRI37"/>
      <c r="KRJ37"/>
      <c r="KRK37"/>
      <c r="KRL37"/>
      <c r="KRM37"/>
      <c r="KRN37"/>
      <c r="KRO37"/>
      <c r="KRP37"/>
      <c r="KSU37" s="68"/>
      <c r="KSV37" s="68"/>
      <c r="KSW37" s="68"/>
      <c r="KSX37" s="68"/>
      <c r="KSY37" s="68"/>
      <c r="KSZ37" s="112"/>
      <c r="KTA37" s="112"/>
      <c r="KTB37" s="112"/>
      <c r="KTC37"/>
      <c r="KTD37"/>
      <c r="KTE37"/>
      <c r="KTF37"/>
      <c r="KTG37"/>
      <c r="KTH37"/>
      <c r="KTI37"/>
      <c r="KTJ37"/>
      <c r="KTK37"/>
      <c r="KTL37"/>
      <c r="KTM37"/>
      <c r="KTN37"/>
      <c r="KTO37"/>
      <c r="KTP37"/>
      <c r="KTQ37"/>
      <c r="KTR37"/>
      <c r="KTS37"/>
      <c r="KTT37"/>
      <c r="KTU37"/>
      <c r="KTV37"/>
      <c r="KTW37"/>
      <c r="KTX37"/>
      <c r="KVC37" s="68"/>
      <c r="KVD37" s="68"/>
      <c r="KVE37" s="68"/>
      <c r="KVF37" s="68"/>
      <c r="KVG37" s="68"/>
      <c r="KVH37" s="112"/>
      <c r="KVI37" s="112"/>
      <c r="KVJ37" s="112"/>
      <c r="KVK37"/>
      <c r="KVL37"/>
      <c r="KVM37"/>
      <c r="KVN37"/>
      <c r="KVO37"/>
      <c r="KVP37"/>
      <c r="KVQ37"/>
      <c r="KVR37"/>
      <c r="KVS37"/>
      <c r="KVT37"/>
      <c r="KVU37"/>
      <c r="KVV37"/>
      <c r="KVW37"/>
      <c r="KVX37"/>
      <c r="KVY37"/>
      <c r="KVZ37"/>
      <c r="KWA37"/>
      <c r="KWB37"/>
      <c r="KWC37"/>
      <c r="KWD37"/>
      <c r="KWE37"/>
      <c r="KWF37"/>
      <c r="KXK37" s="68"/>
      <c r="KXL37" s="68"/>
      <c r="KXM37" s="68"/>
      <c r="KXN37" s="68"/>
      <c r="KXO37" s="68"/>
      <c r="KXP37" s="112"/>
      <c r="KXQ37" s="112"/>
      <c r="KXR37" s="112"/>
      <c r="KXS37"/>
      <c r="KXT37"/>
      <c r="KXU37"/>
      <c r="KXV37"/>
      <c r="KXW37"/>
      <c r="KXX37"/>
      <c r="KXY37"/>
      <c r="KXZ37"/>
      <c r="KYA37"/>
      <c r="KYB37"/>
      <c r="KYC37"/>
      <c r="KYD37"/>
      <c r="KYE37"/>
      <c r="KYF37"/>
      <c r="KYG37"/>
      <c r="KYH37"/>
      <c r="KYI37"/>
      <c r="KYJ37"/>
      <c r="KYK37"/>
      <c r="KYL37"/>
      <c r="KYM37"/>
      <c r="KYN37"/>
      <c r="KZS37" s="68"/>
      <c r="KZT37" s="68"/>
      <c r="KZU37" s="68"/>
      <c r="KZV37" s="68"/>
      <c r="KZW37" s="68"/>
      <c r="KZX37" s="112"/>
      <c r="KZY37" s="112"/>
      <c r="KZZ37" s="112"/>
      <c r="LAA37"/>
      <c r="LAB37"/>
      <c r="LAC37"/>
      <c r="LAD37"/>
      <c r="LAE37"/>
      <c r="LAF37"/>
      <c r="LAG37"/>
      <c r="LAH37"/>
      <c r="LAI37"/>
      <c r="LAJ37"/>
      <c r="LAK37"/>
      <c r="LAL37"/>
      <c r="LAM37"/>
      <c r="LAN37"/>
      <c r="LAO37"/>
      <c r="LAP37"/>
      <c r="LAQ37"/>
      <c r="LAR37"/>
      <c r="LAS37"/>
      <c r="LAT37"/>
      <c r="LAU37"/>
      <c r="LAV37"/>
      <c r="LCA37" s="68"/>
      <c r="LCB37" s="68"/>
      <c r="LCC37" s="68"/>
      <c r="LCD37" s="68"/>
      <c r="LCE37" s="68"/>
      <c r="LCF37" s="112"/>
      <c r="LCG37" s="112"/>
      <c r="LCH37" s="112"/>
      <c r="LCI37"/>
      <c r="LCJ37"/>
      <c r="LCK37"/>
      <c r="LCL37"/>
      <c r="LCM37"/>
      <c r="LCN37"/>
      <c r="LCO37"/>
      <c r="LCP37"/>
      <c r="LCQ37"/>
      <c r="LCR37"/>
      <c r="LCS37"/>
      <c r="LCT37"/>
      <c r="LCU37"/>
      <c r="LCV37"/>
      <c r="LCW37"/>
      <c r="LCX37"/>
      <c r="LCY37"/>
      <c r="LCZ37"/>
      <c r="LDA37"/>
      <c r="LDB37"/>
      <c r="LDC37"/>
      <c r="LDD37"/>
      <c r="LEI37" s="68"/>
      <c r="LEJ37" s="68"/>
      <c r="LEK37" s="68"/>
      <c r="LEL37" s="68"/>
      <c r="LEM37" s="68"/>
      <c r="LEN37" s="112"/>
      <c r="LEO37" s="112"/>
      <c r="LEP37" s="112"/>
      <c r="LEQ37"/>
      <c r="LER37"/>
      <c r="LES37"/>
      <c r="LET37"/>
      <c r="LEU37"/>
      <c r="LEV37"/>
      <c r="LEW37"/>
      <c r="LEX37"/>
      <c r="LEY37"/>
      <c r="LEZ37"/>
      <c r="LFA37"/>
      <c r="LFB37"/>
      <c r="LFC37"/>
      <c r="LFD37"/>
      <c r="LFE37"/>
      <c r="LFF37"/>
      <c r="LFG37"/>
      <c r="LFH37"/>
      <c r="LFI37"/>
      <c r="LFJ37"/>
      <c r="LFK37"/>
      <c r="LFL37"/>
      <c r="LGQ37" s="68"/>
      <c r="LGR37" s="68"/>
      <c r="LGS37" s="68"/>
      <c r="LGT37" s="68"/>
      <c r="LGU37" s="68"/>
      <c r="LGV37" s="112"/>
      <c r="LGW37" s="112"/>
      <c r="LGX37" s="112"/>
      <c r="LGY37"/>
      <c r="LGZ37"/>
      <c r="LHA37"/>
      <c r="LHB37"/>
      <c r="LHC37"/>
      <c r="LHD37"/>
      <c r="LHE37"/>
      <c r="LHF37"/>
      <c r="LHG37"/>
      <c r="LHH37"/>
      <c r="LHI37"/>
      <c r="LHJ37"/>
      <c r="LHK37"/>
      <c r="LHL37"/>
      <c r="LHM37"/>
      <c r="LHN37"/>
      <c r="LHO37"/>
      <c r="LHP37"/>
      <c r="LHQ37"/>
      <c r="LHR37"/>
      <c r="LHS37"/>
      <c r="LHT37"/>
      <c r="LIY37" s="68"/>
      <c r="LIZ37" s="68"/>
      <c r="LJA37" s="68"/>
      <c r="LJB37" s="68"/>
      <c r="LJC37" s="68"/>
      <c r="LJD37" s="112"/>
      <c r="LJE37" s="112"/>
      <c r="LJF37" s="112"/>
      <c r="LJG37"/>
      <c r="LJH37"/>
      <c r="LJI37"/>
      <c r="LJJ37"/>
      <c r="LJK37"/>
      <c r="LJL37"/>
      <c r="LJM37"/>
      <c r="LJN37"/>
      <c r="LJO37"/>
      <c r="LJP37"/>
      <c r="LJQ37"/>
      <c r="LJR37"/>
      <c r="LJS37"/>
      <c r="LJT37"/>
      <c r="LJU37"/>
      <c r="LJV37"/>
      <c r="LJW37"/>
      <c r="LJX37"/>
      <c r="LJY37"/>
      <c r="LJZ37"/>
      <c r="LKA37"/>
      <c r="LKB37"/>
      <c r="LLG37" s="68"/>
      <c r="LLH37" s="68"/>
      <c r="LLI37" s="68"/>
      <c r="LLJ37" s="68"/>
      <c r="LLK37" s="68"/>
      <c r="LLL37" s="112"/>
      <c r="LLM37" s="112"/>
      <c r="LLN37" s="112"/>
      <c r="LLO37"/>
      <c r="LLP37"/>
      <c r="LLQ37"/>
      <c r="LLR37"/>
      <c r="LLS37"/>
      <c r="LLT37"/>
      <c r="LLU37"/>
      <c r="LLV37"/>
      <c r="LLW37"/>
      <c r="LLX37"/>
      <c r="LLY37"/>
      <c r="LLZ37"/>
      <c r="LMA37"/>
      <c r="LMB37"/>
      <c r="LMC37"/>
      <c r="LMD37"/>
      <c r="LME37"/>
      <c r="LMF37"/>
      <c r="LMG37"/>
      <c r="LMH37"/>
      <c r="LMI37"/>
      <c r="LMJ37"/>
      <c r="LNO37" s="68"/>
      <c r="LNP37" s="68"/>
      <c r="LNQ37" s="68"/>
      <c r="LNR37" s="68"/>
      <c r="LNS37" s="68"/>
      <c r="LNT37" s="112"/>
      <c r="LNU37" s="112"/>
      <c r="LNV37" s="112"/>
      <c r="LNW37"/>
      <c r="LNX37"/>
      <c r="LNY37"/>
      <c r="LNZ37"/>
      <c r="LOA37"/>
      <c r="LOB37"/>
      <c r="LOC37"/>
      <c r="LOD37"/>
      <c r="LOE37"/>
      <c r="LOF37"/>
      <c r="LOG37"/>
      <c r="LOH37"/>
      <c r="LOI37"/>
      <c r="LOJ37"/>
      <c r="LOK37"/>
      <c r="LOL37"/>
      <c r="LOM37"/>
      <c r="LON37"/>
      <c r="LOO37"/>
      <c r="LOP37"/>
      <c r="LOQ37"/>
      <c r="LOR37"/>
      <c r="LPW37" s="68"/>
      <c r="LPX37" s="68"/>
      <c r="LPY37" s="68"/>
      <c r="LPZ37" s="68"/>
      <c r="LQA37" s="68"/>
      <c r="LQB37" s="112"/>
      <c r="LQC37" s="112"/>
      <c r="LQD37" s="112"/>
      <c r="LQE37"/>
      <c r="LQF37"/>
      <c r="LQG37"/>
      <c r="LQH37"/>
      <c r="LQI37"/>
      <c r="LQJ37"/>
      <c r="LQK37"/>
      <c r="LQL37"/>
      <c r="LQM37"/>
      <c r="LQN37"/>
      <c r="LQO37"/>
      <c r="LQP37"/>
      <c r="LQQ37"/>
      <c r="LQR37"/>
      <c r="LQS37"/>
      <c r="LQT37"/>
      <c r="LQU37"/>
      <c r="LQV37"/>
      <c r="LQW37"/>
      <c r="LQX37"/>
      <c r="LQY37"/>
      <c r="LQZ37"/>
      <c r="LSE37" s="68"/>
      <c r="LSF37" s="68"/>
      <c r="LSG37" s="68"/>
      <c r="LSH37" s="68"/>
      <c r="LSI37" s="68"/>
      <c r="LSJ37" s="112"/>
      <c r="LSK37" s="112"/>
      <c r="LSL37" s="112"/>
      <c r="LSM37"/>
      <c r="LSN37"/>
      <c r="LSO37"/>
      <c r="LSP37"/>
      <c r="LSQ37"/>
      <c r="LSR37"/>
      <c r="LSS37"/>
      <c r="LST37"/>
      <c r="LSU37"/>
      <c r="LSV37"/>
      <c r="LSW37"/>
      <c r="LSX37"/>
      <c r="LSY37"/>
      <c r="LSZ37"/>
      <c r="LTA37"/>
      <c r="LTB37"/>
      <c r="LTC37"/>
      <c r="LTD37"/>
      <c r="LTE37"/>
      <c r="LTF37"/>
      <c r="LTG37"/>
      <c r="LTH37"/>
      <c r="LUM37" s="68"/>
      <c r="LUN37" s="68"/>
      <c r="LUO37" s="68"/>
      <c r="LUP37" s="68"/>
      <c r="LUQ37" s="68"/>
      <c r="LUR37" s="112"/>
      <c r="LUS37" s="112"/>
      <c r="LUT37" s="112"/>
      <c r="LUU37"/>
      <c r="LUV37"/>
      <c r="LUW37"/>
      <c r="LUX37"/>
      <c r="LUY37"/>
      <c r="LUZ37"/>
      <c r="LVA37"/>
      <c r="LVB37"/>
      <c r="LVC37"/>
      <c r="LVD37"/>
      <c r="LVE37"/>
      <c r="LVF37"/>
      <c r="LVG37"/>
      <c r="LVH37"/>
      <c r="LVI37"/>
      <c r="LVJ37"/>
      <c r="LVK37"/>
      <c r="LVL37"/>
      <c r="LVM37"/>
      <c r="LVN37"/>
      <c r="LVO37"/>
      <c r="LVP37"/>
      <c r="LWU37" s="68"/>
      <c r="LWV37" s="68"/>
      <c r="LWW37" s="68"/>
      <c r="LWX37" s="68"/>
      <c r="LWY37" s="68"/>
      <c r="LWZ37" s="112"/>
      <c r="LXA37" s="112"/>
      <c r="LXB37" s="112"/>
      <c r="LXC37"/>
      <c r="LXD37"/>
      <c r="LXE37"/>
      <c r="LXF37"/>
      <c r="LXG37"/>
      <c r="LXH37"/>
      <c r="LXI37"/>
      <c r="LXJ37"/>
      <c r="LXK37"/>
      <c r="LXL37"/>
      <c r="LXM37"/>
      <c r="LXN37"/>
      <c r="LXO37"/>
      <c r="LXP37"/>
      <c r="LXQ37"/>
      <c r="LXR37"/>
      <c r="LXS37"/>
      <c r="LXT37"/>
      <c r="LXU37"/>
      <c r="LXV37"/>
      <c r="LXW37"/>
      <c r="LXX37"/>
      <c r="LZC37" s="68"/>
      <c r="LZD37" s="68"/>
      <c r="LZE37" s="68"/>
      <c r="LZF37" s="68"/>
      <c r="LZG37" s="68"/>
      <c r="LZH37" s="112"/>
      <c r="LZI37" s="112"/>
      <c r="LZJ37" s="112"/>
      <c r="LZK37"/>
      <c r="LZL37"/>
      <c r="LZM37"/>
      <c r="LZN37"/>
      <c r="LZO37"/>
      <c r="LZP37"/>
      <c r="LZQ37"/>
      <c r="LZR37"/>
      <c r="LZS37"/>
      <c r="LZT37"/>
      <c r="LZU37"/>
      <c r="LZV37"/>
      <c r="LZW37"/>
      <c r="LZX37"/>
      <c r="LZY37"/>
      <c r="LZZ37"/>
      <c r="MAA37"/>
      <c r="MAB37"/>
      <c r="MAC37"/>
      <c r="MAD37"/>
      <c r="MAE37"/>
      <c r="MAF37"/>
      <c r="MBK37" s="68"/>
      <c r="MBL37" s="68"/>
      <c r="MBM37" s="68"/>
      <c r="MBN37" s="68"/>
      <c r="MBO37" s="68"/>
      <c r="MBP37" s="112"/>
      <c r="MBQ37" s="112"/>
      <c r="MBR37" s="112"/>
      <c r="MBS37"/>
      <c r="MBT37"/>
      <c r="MBU37"/>
      <c r="MBV37"/>
      <c r="MBW37"/>
      <c r="MBX37"/>
      <c r="MBY37"/>
      <c r="MBZ37"/>
      <c r="MCA37"/>
      <c r="MCB37"/>
      <c r="MCC37"/>
      <c r="MCD37"/>
      <c r="MCE37"/>
      <c r="MCF37"/>
      <c r="MCG37"/>
      <c r="MCH37"/>
      <c r="MCI37"/>
      <c r="MCJ37"/>
      <c r="MCK37"/>
      <c r="MCL37"/>
      <c r="MCM37"/>
      <c r="MCN37"/>
      <c r="MDS37" s="68"/>
      <c r="MDT37" s="68"/>
      <c r="MDU37" s="68"/>
      <c r="MDV37" s="68"/>
      <c r="MDW37" s="68"/>
      <c r="MDX37" s="112"/>
      <c r="MDY37" s="112"/>
      <c r="MDZ37" s="112"/>
      <c r="MEA37"/>
      <c r="MEB37"/>
      <c r="MEC37"/>
      <c r="MED37"/>
      <c r="MEE37"/>
      <c r="MEF37"/>
      <c r="MEG37"/>
      <c r="MEH37"/>
      <c r="MEI37"/>
      <c r="MEJ37"/>
      <c r="MEK37"/>
      <c r="MEL37"/>
      <c r="MEM37"/>
      <c r="MEN37"/>
      <c r="MEO37"/>
      <c r="MEP37"/>
      <c r="MEQ37"/>
      <c r="MER37"/>
      <c r="MES37"/>
      <c r="MET37"/>
      <c r="MEU37"/>
      <c r="MEV37"/>
      <c r="MGA37" s="68"/>
      <c r="MGB37" s="68"/>
      <c r="MGC37" s="68"/>
      <c r="MGD37" s="68"/>
      <c r="MGE37" s="68"/>
      <c r="MGF37" s="112"/>
      <c r="MGG37" s="112"/>
      <c r="MGH37" s="112"/>
      <c r="MGI37"/>
      <c r="MGJ37"/>
      <c r="MGK37"/>
      <c r="MGL37"/>
      <c r="MGM37"/>
      <c r="MGN37"/>
      <c r="MGO37"/>
      <c r="MGP37"/>
      <c r="MGQ37"/>
      <c r="MGR37"/>
      <c r="MGS37"/>
      <c r="MGT37"/>
      <c r="MGU37"/>
      <c r="MGV37"/>
      <c r="MGW37"/>
      <c r="MGX37"/>
      <c r="MGY37"/>
      <c r="MGZ37"/>
      <c r="MHA37"/>
      <c r="MHB37"/>
      <c r="MHC37"/>
      <c r="MHD37"/>
      <c r="MII37" s="68"/>
      <c r="MIJ37" s="68"/>
      <c r="MIK37" s="68"/>
      <c r="MIL37" s="68"/>
      <c r="MIM37" s="68"/>
      <c r="MIN37" s="112"/>
      <c r="MIO37" s="112"/>
      <c r="MIP37" s="112"/>
      <c r="MIQ37"/>
      <c r="MIR37"/>
      <c r="MIS37"/>
      <c r="MIT37"/>
      <c r="MIU37"/>
      <c r="MIV37"/>
      <c r="MIW37"/>
      <c r="MIX37"/>
      <c r="MIY37"/>
      <c r="MIZ37"/>
      <c r="MJA37"/>
      <c r="MJB37"/>
      <c r="MJC37"/>
      <c r="MJD37"/>
      <c r="MJE37"/>
      <c r="MJF37"/>
      <c r="MJG37"/>
      <c r="MJH37"/>
      <c r="MJI37"/>
      <c r="MJJ37"/>
      <c r="MJK37"/>
      <c r="MJL37"/>
      <c r="MKQ37" s="68"/>
      <c r="MKR37" s="68"/>
      <c r="MKS37" s="68"/>
      <c r="MKT37" s="68"/>
      <c r="MKU37" s="68"/>
      <c r="MKV37" s="112"/>
      <c r="MKW37" s="112"/>
      <c r="MKX37" s="112"/>
      <c r="MKY37"/>
      <c r="MKZ37"/>
      <c r="MLA37"/>
      <c r="MLB37"/>
      <c r="MLC37"/>
      <c r="MLD37"/>
      <c r="MLE37"/>
      <c r="MLF37"/>
      <c r="MLG37"/>
      <c r="MLH37"/>
      <c r="MLI37"/>
      <c r="MLJ37"/>
      <c r="MLK37"/>
      <c r="MLL37"/>
      <c r="MLM37"/>
      <c r="MLN37"/>
      <c r="MLO37"/>
      <c r="MLP37"/>
      <c r="MLQ37"/>
      <c r="MLR37"/>
      <c r="MLS37"/>
      <c r="MLT37"/>
      <c r="MMY37" s="68"/>
      <c r="MMZ37" s="68"/>
      <c r="MNA37" s="68"/>
      <c r="MNB37" s="68"/>
      <c r="MNC37" s="68"/>
      <c r="MND37" s="112"/>
      <c r="MNE37" s="112"/>
      <c r="MNF37" s="112"/>
      <c r="MNG37"/>
      <c r="MNH37"/>
      <c r="MNI37"/>
      <c r="MNJ37"/>
      <c r="MNK37"/>
      <c r="MNL37"/>
      <c r="MNM37"/>
      <c r="MNN37"/>
      <c r="MNO37"/>
      <c r="MNP37"/>
      <c r="MNQ37"/>
      <c r="MNR37"/>
      <c r="MNS37"/>
      <c r="MNT37"/>
      <c r="MNU37"/>
      <c r="MNV37"/>
      <c r="MNW37"/>
      <c r="MNX37"/>
      <c r="MNY37"/>
      <c r="MNZ37"/>
      <c r="MOA37"/>
      <c r="MOB37"/>
      <c r="MPG37" s="68"/>
      <c r="MPH37" s="68"/>
      <c r="MPI37" s="68"/>
      <c r="MPJ37" s="68"/>
      <c r="MPK37" s="68"/>
      <c r="MPL37" s="112"/>
      <c r="MPM37" s="112"/>
      <c r="MPN37" s="112"/>
      <c r="MPO37"/>
      <c r="MPP37"/>
      <c r="MPQ37"/>
      <c r="MPR37"/>
      <c r="MPS37"/>
      <c r="MPT37"/>
      <c r="MPU37"/>
      <c r="MPV37"/>
      <c r="MPW37"/>
      <c r="MPX37"/>
      <c r="MPY37"/>
      <c r="MPZ37"/>
      <c r="MQA37"/>
      <c r="MQB37"/>
      <c r="MQC37"/>
      <c r="MQD37"/>
      <c r="MQE37"/>
      <c r="MQF37"/>
      <c r="MQG37"/>
      <c r="MQH37"/>
      <c r="MQI37"/>
      <c r="MQJ37"/>
      <c r="MRO37" s="68"/>
      <c r="MRP37" s="68"/>
      <c r="MRQ37" s="68"/>
      <c r="MRR37" s="68"/>
      <c r="MRS37" s="68"/>
      <c r="MRT37" s="112"/>
      <c r="MRU37" s="112"/>
      <c r="MRV37" s="112"/>
      <c r="MRW37"/>
      <c r="MRX37"/>
      <c r="MRY37"/>
      <c r="MRZ37"/>
      <c r="MSA37"/>
      <c r="MSB37"/>
      <c r="MSC37"/>
      <c r="MSD37"/>
      <c r="MSE37"/>
      <c r="MSF37"/>
      <c r="MSG37"/>
      <c r="MSH37"/>
      <c r="MSI37"/>
      <c r="MSJ37"/>
      <c r="MSK37"/>
      <c r="MSL37"/>
      <c r="MSM37"/>
      <c r="MSN37"/>
      <c r="MSO37"/>
      <c r="MSP37"/>
      <c r="MSQ37"/>
      <c r="MSR37"/>
      <c r="MTW37" s="68"/>
      <c r="MTX37" s="68"/>
      <c r="MTY37" s="68"/>
      <c r="MTZ37" s="68"/>
      <c r="MUA37" s="68"/>
      <c r="MUB37" s="112"/>
      <c r="MUC37" s="112"/>
      <c r="MUD37" s="112"/>
      <c r="MUE37"/>
      <c r="MUF37"/>
      <c r="MUG37"/>
      <c r="MUH37"/>
      <c r="MUI37"/>
      <c r="MUJ37"/>
      <c r="MUK37"/>
      <c r="MUL37"/>
      <c r="MUM37"/>
      <c r="MUN37"/>
      <c r="MUO37"/>
      <c r="MUP37"/>
      <c r="MUQ37"/>
      <c r="MUR37"/>
      <c r="MUS37"/>
      <c r="MUT37"/>
      <c r="MUU37"/>
      <c r="MUV37"/>
      <c r="MUW37"/>
      <c r="MUX37"/>
      <c r="MUY37"/>
      <c r="MUZ37"/>
      <c r="MWE37" s="68"/>
      <c r="MWF37" s="68"/>
      <c r="MWG37" s="68"/>
      <c r="MWH37" s="68"/>
      <c r="MWI37" s="68"/>
      <c r="MWJ37" s="112"/>
      <c r="MWK37" s="112"/>
      <c r="MWL37" s="112"/>
      <c r="MWM37"/>
      <c r="MWN37"/>
      <c r="MWO37"/>
      <c r="MWP37"/>
      <c r="MWQ37"/>
      <c r="MWR37"/>
      <c r="MWS37"/>
      <c r="MWT37"/>
      <c r="MWU37"/>
      <c r="MWV37"/>
      <c r="MWW37"/>
      <c r="MWX37"/>
      <c r="MWY37"/>
      <c r="MWZ37"/>
      <c r="MXA37"/>
      <c r="MXB37"/>
      <c r="MXC37"/>
      <c r="MXD37"/>
      <c r="MXE37"/>
      <c r="MXF37"/>
      <c r="MXG37"/>
      <c r="MXH37"/>
      <c r="MYM37" s="68"/>
      <c r="MYN37" s="68"/>
      <c r="MYO37" s="68"/>
      <c r="MYP37" s="68"/>
      <c r="MYQ37" s="68"/>
      <c r="MYR37" s="112"/>
      <c r="MYS37" s="112"/>
      <c r="MYT37" s="112"/>
      <c r="MYU37"/>
      <c r="MYV37"/>
      <c r="MYW37"/>
      <c r="MYX37"/>
      <c r="MYY37"/>
      <c r="MYZ37"/>
      <c r="MZA37"/>
      <c r="MZB37"/>
      <c r="MZC37"/>
      <c r="MZD37"/>
      <c r="MZE37"/>
      <c r="MZF37"/>
      <c r="MZG37"/>
      <c r="MZH37"/>
      <c r="MZI37"/>
      <c r="MZJ37"/>
      <c r="MZK37"/>
      <c r="MZL37"/>
      <c r="MZM37"/>
      <c r="MZN37"/>
      <c r="MZO37"/>
      <c r="MZP37"/>
      <c r="NAU37" s="68"/>
      <c r="NAV37" s="68"/>
      <c r="NAW37" s="68"/>
      <c r="NAX37" s="68"/>
      <c r="NAY37" s="68"/>
      <c r="NAZ37" s="112"/>
      <c r="NBA37" s="112"/>
      <c r="NBB37" s="112"/>
      <c r="NBC37"/>
      <c r="NBD37"/>
      <c r="NBE37"/>
      <c r="NBF37"/>
      <c r="NBG37"/>
      <c r="NBH37"/>
      <c r="NBI37"/>
      <c r="NBJ37"/>
      <c r="NBK37"/>
      <c r="NBL37"/>
      <c r="NBM37"/>
      <c r="NBN37"/>
      <c r="NBO37"/>
      <c r="NBP37"/>
      <c r="NBQ37"/>
      <c r="NBR37"/>
      <c r="NBS37"/>
      <c r="NBT37"/>
      <c r="NBU37"/>
      <c r="NBV37"/>
      <c r="NBW37"/>
      <c r="NBX37"/>
      <c r="NDC37" s="68"/>
      <c r="NDD37" s="68"/>
      <c r="NDE37" s="68"/>
      <c r="NDF37" s="68"/>
      <c r="NDG37" s="68"/>
      <c r="NDH37" s="112"/>
      <c r="NDI37" s="112"/>
      <c r="NDJ37" s="112"/>
      <c r="NDK37"/>
      <c r="NDL37"/>
      <c r="NDM37"/>
      <c r="NDN37"/>
      <c r="NDO37"/>
      <c r="NDP37"/>
      <c r="NDQ37"/>
      <c r="NDR37"/>
      <c r="NDS37"/>
      <c r="NDT37"/>
      <c r="NDU37"/>
      <c r="NDV37"/>
      <c r="NDW37"/>
      <c r="NDX37"/>
      <c r="NDY37"/>
      <c r="NDZ37"/>
      <c r="NEA37"/>
      <c r="NEB37"/>
      <c r="NEC37"/>
      <c r="NED37"/>
      <c r="NEE37"/>
      <c r="NEF37"/>
      <c r="NFK37" s="68"/>
      <c r="NFL37" s="68"/>
      <c r="NFM37" s="68"/>
      <c r="NFN37" s="68"/>
      <c r="NFO37" s="68"/>
      <c r="NFP37" s="112"/>
      <c r="NFQ37" s="112"/>
      <c r="NFR37" s="112"/>
      <c r="NFS37"/>
      <c r="NFT37"/>
      <c r="NFU37"/>
      <c r="NFV37"/>
      <c r="NFW37"/>
      <c r="NFX37"/>
      <c r="NFY37"/>
      <c r="NFZ37"/>
      <c r="NGA37"/>
      <c r="NGB37"/>
      <c r="NGC37"/>
      <c r="NGD37"/>
      <c r="NGE37"/>
      <c r="NGF37"/>
      <c r="NGG37"/>
      <c r="NGH37"/>
      <c r="NGI37"/>
      <c r="NGJ37"/>
      <c r="NGK37"/>
      <c r="NGL37"/>
      <c r="NGM37"/>
      <c r="NGN37"/>
      <c r="NHS37" s="68"/>
      <c r="NHT37" s="68"/>
      <c r="NHU37" s="68"/>
      <c r="NHV37" s="68"/>
      <c r="NHW37" s="68"/>
      <c r="NHX37" s="112"/>
      <c r="NHY37" s="112"/>
      <c r="NHZ37" s="112"/>
      <c r="NIA37"/>
      <c r="NIB37"/>
      <c r="NIC37"/>
      <c r="NID37"/>
      <c r="NIE37"/>
      <c r="NIF37"/>
      <c r="NIG37"/>
      <c r="NIH37"/>
      <c r="NII37"/>
      <c r="NIJ37"/>
      <c r="NIK37"/>
      <c r="NIL37"/>
      <c r="NIM37"/>
      <c r="NIN37"/>
      <c r="NIO37"/>
      <c r="NIP37"/>
      <c r="NIQ37"/>
      <c r="NIR37"/>
      <c r="NIS37"/>
      <c r="NIT37"/>
      <c r="NIU37"/>
      <c r="NIV37"/>
      <c r="NKA37" s="68"/>
      <c r="NKB37" s="68"/>
      <c r="NKC37" s="68"/>
      <c r="NKD37" s="68"/>
      <c r="NKE37" s="68"/>
      <c r="NKF37" s="112"/>
      <c r="NKG37" s="112"/>
      <c r="NKH37" s="112"/>
      <c r="NKI37"/>
      <c r="NKJ37"/>
      <c r="NKK37"/>
      <c r="NKL37"/>
      <c r="NKM37"/>
      <c r="NKN37"/>
      <c r="NKO37"/>
      <c r="NKP37"/>
      <c r="NKQ37"/>
      <c r="NKR37"/>
      <c r="NKS37"/>
      <c r="NKT37"/>
      <c r="NKU37"/>
      <c r="NKV37"/>
      <c r="NKW37"/>
      <c r="NKX37"/>
      <c r="NKY37"/>
      <c r="NKZ37"/>
      <c r="NLA37"/>
      <c r="NLB37"/>
      <c r="NLC37"/>
      <c r="NLD37"/>
      <c r="NMI37" s="68"/>
      <c r="NMJ37" s="68"/>
      <c r="NMK37" s="68"/>
      <c r="NML37" s="68"/>
      <c r="NMM37" s="68"/>
      <c r="NMN37" s="112"/>
      <c r="NMO37" s="112"/>
      <c r="NMP37" s="112"/>
      <c r="NMQ37"/>
      <c r="NMR37"/>
      <c r="NMS37"/>
      <c r="NMT37"/>
      <c r="NMU37"/>
      <c r="NMV37"/>
      <c r="NMW37"/>
      <c r="NMX37"/>
      <c r="NMY37"/>
      <c r="NMZ37"/>
      <c r="NNA37"/>
      <c r="NNB37"/>
      <c r="NNC37"/>
      <c r="NND37"/>
      <c r="NNE37"/>
      <c r="NNF37"/>
      <c r="NNG37"/>
      <c r="NNH37"/>
      <c r="NNI37"/>
      <c r="NNJ37"/>
      <c r="NNK37"/>
      <c r="NNL37"/>
      <c r="NOQ37" s="68"/>
      <c r="NOR37" s="68"/>
      <c r="NOS37" s="68"/>
      <c r="NOT37" s="68"/>
      <c r="NOU37" s="68"/>
      <c r="NOV37" s="112"/>
      <c r="NOW37" s="112"/>
      <c r="NOX37" s="112"/>
      <c r="NOY37"/>
      <c r="NOZ37"/>
      <c r="NPA37"/>
      <c r="NPB37"/>
      <c r="NPC37"/>
      <c r="NPD37"/>
      <c r="NPE37"/>
      <c r="NPF37"/>
      <c r="NPG37"/>
      <c r="NPH37"/>
      <c r="NPI37"/>
      <c r="NPJ37"/>
      <c r="NPK37"/>
      <c r="NPL37"/>
      <c r="NPM37"/>
      <c r="NPN37"/>
      <c r="NPO37"/>
      <c r="NPP37"/>
      <c r="NPQ37"/>
      <c r="NPR37"/>
      <c r="NPS37"/>
      <c r="NPT37"/>
      <c r="NQY37" s="68"/>
      <c r="NQZ37" s="68"/>
      <c r="NRA37" s="68"/>
      <c r="NRB37" s="68"/>
      <c r="NRC37" s="68"/>
      <c r="NRD37" s="112"/>
      <c r="NRE37" s="112"/>
      <c r="NRF37" s="112"/>
      <c r="NRG37"/>
      <c r="NRH37"/>
      <c r="NRI37"/>
      <c r="NRJ37"/>
      <c r="NRK37"/>
      <c r="NRL37"/>
      <c r="NRM37"/>
      <c r="NRN37"/>
      <c r="NRO37"/>
      <c r="NRP37"/>
      <c r="NRQ37"/>
      <c r="NRR37"/>
      <c r="NRS37"/>
      <c r="NRT37"/>
      <c r="NRU37"/>
      <c r="NRV37"/>
      <c r="NRW37"/>
      <c r="NRX37"/>
      <c r="NRY37"/>
      <c r="NRZ37"/>
      <c r="NSA37"/>
      <c r="NSB37"/>
      <c r="NTG37" s="68"/>
      <c r="NTH37" s="68"/>
      <c r="NTI37" s="68"/>
      <c r="NTJ37" s="68"/>
      <c r="NTK37" s="68"/>
      <c r="NTL37" s="112"/>
      <c r="NTM37" s="112"/>
      <c r="NTN37" s="112"/>
      <c r="NTO37"/>
      <c r="NTP37"/>
      <c r="NTQ37"/>
      <c r="NTR37"/>
      <c r="NTS37"/>
      <c r="NTT37"/>
      <c r="NTU37"/>
      <c r="NTV37"/>
      <c r="NTW37"/>
      <c r="NTX37"/>
      <c r="NTY37"/>
      <c r="NTZ37"/>
      <c r="NUA37"/>
      <c r="NUB37"/>
      <c r="NUC37"/>
      <c r="NUD37"/>
      <c r="NUE37"/>
      <c r="NUF37"/>
      <c r="NUG37"/>
      <c r="NUH37"/>
      <c r="NUI37"/>
      <c r="NUJ37"/>
      <c r="NVO37" s="68"/>
      <c r="NVP37" s="68"/>
      <c r="NVQ37" s="68"/>
      <c r="NVR37" s="68"/>
      <c r="NVS37" s="68"/>
      <c r="NVT37" s="112"/>
      <c r="NVU37" s="112"/>
      <c r="NVV37" s="112"/>
      <c r="NVW37"/>
      <c r="NVX37"/>
      <c r="NVY37"/>
      <c r="NVZ37"/>
      <c r="NWA37"/>
      <c r="NWB37"/>
      <c r="NWC37"/>
      <c r="NWD37"/>
      <c r="NWE37"/>
      <c r="NWF37"/>
      <c r="NWG37"/>
      <c r="NWH37"/>
      <c r="NWI37"/>
      <c r="NWJ37"/>
      <c r="NWK37"/>
      <c r="NWL37"/>
      <c r="NWM37"/>
      <c r="NWN37"/>
      <c r="NWO37"/>
      <c r="NWP37"/>
      <c r="NWQ37"/>
      <c r="NWR37"/>
      <c r="NXW37" s="68"/>
      <c r="NXX37" s="68"/>
      <c r="NXY37" s="68"/>
      <c r="NXZ37" s="68"/>
      <c r="NYA37" s="68"/>
      <c r="NYB37" s="112"/>
      <c r="NYC37" s="112"/>
      <c r="NYD37" s="112"/>
      <c r="NYE37"/>
      <c r="NYF37"/>
      <c r="NYG37"/>
      <c r="NYH37"/>
      <c r="NYI37"/>
      <c r="NYJ37"/>
      <c r="NYK37"/>
      <c r="NYL37"/>
      <c r="NYM37"/>
      <c r="NYN37"/>
      <c r="NYO37"/>
      <c r="NYP37"/>
      <c r="NYQ37"/>
      <c r="NYR37"/>
      <c r="NYS37"/>
      <c r="NYT37"/>
      <c r="NYU37"/>
      <c r="NYV37"/>
      <c r="NYW37"/>
      <c r="NYX37"/>
      <c r="NYY37"/>
      <c r="NYZ37"/>
      <c r="OAE37" s="68"/>
      <c r="OAF37" s="68"/>
      <c r="OAG37" s="68"/>
      <c r="OAH37" s="68"/>
      <c r="OAI37" s="68"/>
      <c r="OAJ37" s="112"/>
      <c r="OAK37" s="112"/>
      <c r="OAL37" s="112"/>
      <c r="OAM37"/>
      <c r="OAN37"/>
      <c r="OAO37"/>
      <c r="OAP37"/>
      <c r="OAQ37"/>
      <c r="OAR37"/>
      <c r="OAS37"/>
      <c r="OAT37"/>
      <c r="OAU37"/>
      <c r="OAV37"/>
      <c r="OAW37"/>
      <c r="OAX37"/>
      <c r="OAY37"/>
      <c r="OAZ37"/>
      <c r="OBA37"/>
      <c r="OBB37"/>
      <c r="OBC37"/>
      <c r="OBD37"/>
      <c r="OBE37"/>
      <c r="OBF37"/>
      <c r="OBG37"/>
      <c r="OBH37"/>
      <c r="OCM37" s="68"/>
      <c r="OCN37" s="68"/>
      <c r="OCO37" s="68"/>
      <c r="OCP37" s="68"/>
      <c r="OCQ37" s="68"/>
      <c r="OCR37" s="112"/>
      <c r="OCS37" s="112"/>
      <c r="OCT37" s="112"/>
      <c r="OCU37"/>
      <c r="OCV37"/>
      <c r="OCW37"/>
      <c r="OCX37"/>
      <c r="OCY37"/>
      <c r="OCZ37"/>
      <c r="ODA37"/>
      <c r="ODB37"/>
      <c r="ODC37"/>
      <c r="ODD37"/>
      <c r="ODE37"/>
      <c r="ODF37"/>
      <c r="ODG37"/>
      <c r="ODH37"/>
      <c r="ODI37"/>
      <c r="ODJ37"/>
      <c r="ODK37"/>
      <c r="ODL37"/>
      <c r="ODM37"/>
      <c r="ODN37"/>
      <c r="ODO37"/>
      <c r="ODP37"/>
      <c r="OEU37" s="68"/>
      <c r="OEV37" s="68"/>
      <c r="OEW37" s="68"/>
      <c r="OEX37" s="68"/>
      <c r="OEY37" s="68"/>
      <c r="OEZ37" s="112"/>
      <c r="OFA37" s="112"/>
      <c r="OFB37" s="112"/>
      <c r="OFC37"/>
      <c r="OFD37"/>
      <c r="OFE37"/>
      <c r="OFF37"/>
      <c r="OFG37"/>
      <c r="OFH37"/>
      <c r="OFI37"/>
      <c r="OFJ37"/>
      <c r="OFK37"/>
      <c r="OFL37"/>
      <c r="OFM37"/>
      <c r="OFN37"/>
      <c r="OFO37"/>
      <c r="OFP37"/>
      <c r="OFQ37"/>
      <c r="OFR37"/>
      <c r="OFS37"/>
      <c r="OFT37"/>
      <c r="OFU37"/>
      <c r="OFV37"/>
      <c r="OFW37"/>
      <c r="OFX37"/>
      <c r="OHC37" s="68"/>
      <c r="OHD37" s="68"/>
      <c r="OHE37" s="68"/>
      <c r="OHF37" s="68"/>
      <c r="OHG37" s="68"/>
      <c r="OHH37" s="112"/>
      <c r="OHI37" s="112"/>
      <c r="OHJ37" s="112"/>
      <c r="OHK37"/>
      <c r="OHL37"/>
      <c r="OHM37"/>
      <c r="OHN37"/>
      <c r="OHO37"/>
      <c r="OHP37"/>
      <c r="OHQ37"/>
      <c r="OHR37"/>
      <c r="OHS37"/>
      <c r="OHT37"/>
      <c r="OHU37"/>
      <c r="OHV37"/>
      <c r="OHW37"/>
      <c r="OHX37"/>
      <c r="OHY37"/>
      <c r="OHZ37"/>
      <c r="OIA37"/>
      <c r="OIB37"/>
      <c r="OIC37"/>
      <c r="OID37"/>
      <c r="OIE37"/>
      <c r="OIF37"/>
      <c r="OJK37" s="68"/>
      <c r="OJL37" s="68"/>
      <c r="OJM37" s="68"/>
      <c r="OJN37" s="68"/>
      <c r="OJO37" s="68"/>
      <c r="OJP37" s="112"/>
      <c r="OJQ37" s="112"/>
      <c r="OJR37" s="112"/>
      <c r="OJS37"/>
      <c r="OJT37"/>
      <c r="OJU37"/>
      <c r="OJV37"/>
      <c r="OJW37"/>
      <c r="OJX37"/>
      <c r="OJY37"/>
      <c r="OJZ37"/>
      <c r="OKA37"/>
      <c r="OKB37"/>
      <c r="OKC37"/>
      <c r="OKD37"/>
      <c r="OKE37"/>
      <c r="OKF37"/>
      <c r="OKG37"/>
      <c r="OKH37"/>
      <c r="OKI37"/>
      <c r="OKJ37"/>
      <c r="OKK37"/>
      <c r="OKL37"/>
      <c r="OKM37"/>
      <c r="OKN37"/>
      <c r="OLS37" s="68"/>
      <c r="OLT37" s="68"/>
      <c r="OLU37" s="68"/>
      <c r="OLV37" s="68"/>
      <c r="OLW37" s="68"/>
      <c r="OLX37" s="112"/>
      <c r="OLY37" s="112"/>
      <c r="OLZ37" s="112"/>
      <c r="OMA37"/>
      <c r="OMB37"/>
      <c r="OMC37"/>
      <c r="OMD37"/>
      <c r="OME37"/>
      <c r="OMF37"/>
      <c r="OMG37"/>
      <c r="OMH37"/>
      <c r="OMI37"/>
      <c r="OMJ37"/>
      <c r="OMK37"/>
      <c r="OML37"/>
      <c r="OMM37"/>
      <c r="OMN37"/>
      <c r="OMO37"/>
      <c r="OMP37"/>
      <c r="OMQ37"/>
      <c r="OMR37"/>
      <c r="OMS37"/>
      <c r="OMT37"/>
      <c r="OMU37"/>
      <c r="OMV37"/>
      <c r="OOA37" s="68"/>
      <c r="OOB37" s="68"/>
      <c r="OOC37" s="68"/>
      <c r="OOD37" s="68"/>
      <c r="OOE37" s="68"/>
      <c r="OOF37" s="112"/>
      <c r="OOG37" s="112"/>
      <c r="OOH37" s="112"/>
      <c r="OOI37"/>
      <c r="OOJ37"/>
      <c r="OOK37"/>
      <c r="OOL37"/>
      <c r="OOM37"/>
      <c r="OON37"/>
      <c r="OOO37"/>
      <c r="OOP37"/>
      <c r="OOQ37"/>
      <c r="OOR37"/>
      <c r="OOS37"/>
      <c r="OOT37"/>
      <c r="OOU37"/>
      <c r="OOV37"/>
      <c r="OOW37"/>
      <c r="OOX37"/>
      <c r="OOY37"/>
      <c r="OOZ37"/>
      <c r="OPA37"/>
      <c r="OPB37"/>
      <c r="OPC37"/>
      <c r="OPD37"/>
      <c r="OQI37" s="68"/>
      <c r="OQJ37" s="68"/>
      <c r="OQK37" s="68"/>
      <c r="OQL37" s="68"/>
      <c r="OQM37" s="68"/>
      <c r="OQN37" s="112"/>
      <c r="OQO37" s="112"/>
      <c r="OQP37" s="112"/>
      <c r="OQQ37"/>
      <c r="OQR37"/>
      <c r="OQS37"/>
      <c r="OQT37"/>
      <c r="OQU37"/>
      <c r="OQV37"/>
      <c r="OQW37"/>
      <c r="OQX37"/>
      <c r="OQY37"/>
      <c r="OQZ37"/>
      <c r="ORA37"/>
      <c r="ORB37"/>
      <c r="ORC37"/>
      <c r="ORD37"/>
      <c r="ORE37"/>
      <c r="ORF37"/>
      <c r="ORG37"/>
      <c r="ORH37"/>
      <c r="ORI37"/>
      <c r="ORJ37"/>
      <c r="ORK37"/>
      <c r="ORL37"/>
      <c r="OSQ37" s="68"/>
      <c r="OSR37" s="68"/>
      <c r="OSS37" s="68"/>
      <c r="OST37" s="68"/>
      <c r="OSU37" s="68"/>
      <c r="OSV37" s="112"/>
      <c r="OSW37" s="112"/>
      <c r="OSX37" s="112"/>
      <c r="OSY37"/>
      <c r="OSZ37"/>
      <c r="OTA37"/>
      <c r="OTB37"/>
      <c r="OTC37"/>
      <c r="OTD37"/>
      <c r="OTE37"/>
      <c r="OTF37"/>
      <c r="OTG37"/>
      <c r="OTH37"/>
      <c r="OTI37"/>
      <c r="OTJ37"/>
      <c r="OTK37"/>
      <c r="OTL37"/>
      <c r="OTM37"/>
      <c r="OTN37"/>
      <c r="OTO37"/>
      <c r="OTP37"/>
      <c r="OTQ37"/>
      <c r="OTR37"/>
      <c r="OTS37"/>
      <c r="OTT37"/>
      <c r="OUY37" s="68"/>
      <c r="OUZ37" s="68"/>
      <c r="OVA37" s="68"/>
      <c r="OVB37" s="68"/>
      <c r="OVC37" s="68"/>
      <c r="OVD37" s="112"/>
      <c r="OVE37" s="112"/>
      <c r="OVF37" s="112"/>
      <c r="OVG37"/>
      <c r="OVH37"/>
      <c r="OVI37"/>
      <c r="OVJ37"/>
      <c r="OVK37"/>
      <c r="OVL37"/>
      <c r="OVM37"/>
      <c r="OVN37"/>
      <c r="OVO37"/>
      <c r="OVP37"/>
      <c r="OVQ37"/>
      <c r="OVR37"/>
      <c r="OVS37"/>
      <c r="OVT37"/>
      <c r="OVU37"/>
      <c r="OVV37"/>
      <c r="OVW37"/>
      <c r="OVX37"/>
      <c r="OVY37"/>
      <c r="OVZ37"/>
      <c r="OWA37"/>
      <c r="OWB37"/>
      <c r="OXG37" s="68"/>
      <c r="OXH37" s="68"/>
      <c r="OXI37" s="68"/>
      <c r="OXJ37" s="68"/>
      <c r="OXK37" s="68"/>
      <c r="OXL37" s="112"/>
      <c r="OXM37" s="112"/>
      <c r="OXN37" s="112"/>
      <c r="OXO37"/>
      <c r="OXP37"/>
      <c r="OXQ37"/>
      <c r="OXR37"/>
      <c r="OXS37"/>
      <c r="OXT37"/>
      <c r="OXU37"/>
      <c r="OXV37"/>
      <c r="OXW37"/>
      <c r="OXX37"/>
      <c r="OXY37"/>
      <c r="OXZ37"/>
      <c r="OYA37"/>
      <c r="OYB37"/>
      <c r="OYC37"/>
      <c r="OYD37"/>
      <c r="OYE37"/>
      <c r="OYF37"/>
      <c r="OYG37"/>
      <c r="OYH37"/>
      <c r="OYI37"/>
      <c r="OYJ37"/>
      <c r="OZO37" s="68"/>
      <c r="OZP37" s="68"/>
      <c r="OZQ37" s="68"/>
      <c r="OZR37" s="68"/>
      <c r="OZS37" s="68"/>
      <c r="OZT37" s="112"/>
      <c r="OZU37" s="112"/>
      <c r="OZV37" s="112"/>
      <c r="OZW37"/>
      <c r="OZX37"/>
      <c r="OZY37"/>
      <c r="OZZ37"/>
      <c r="PAA37"/>
      <c r="PAB37"/>
      <c r="PAC37"/>
      <c r="PAD37"/>
      <c r="PAE37"/>
      <c r="PAF37"/>
      <c r="PAG37"/>
      <c r="PAH37"/>
      <c r="PAI37"/>
      <c r="PAJ37"/>
      <c r="PAK37"/>
      <c r="PAL37"/>
      <c r="PAM37"/>
      <c r="PAN37"/>
      <c r="PAO37"/>
      <c r="PAP37"/>
      <c r="PAQ37"/>
      <c r="PAR37"/>
      <c r="PBW37" s="68"/>
      <c r="PBX37" s="68"/>
      <c r="PBY37" s="68"/>
      <c r="PBZ37" s="68"/>
      <c r="PCA37" s="68"/>
      <c r="PCB37" s="112"/>
      <c r="PCC37" s="112"/>
      <c r="PCD37" s="112"/>
      <c r="PCE37"/>
      <c r="PCF37"/>
      <c r="PCG37"/>
      <c r="PCH37"/>
      <c r="PCI37"/>
      <c r="PCJ37"/>
      <c r="PCK37"/>
      <c r="PCL37"/>
      <c r="PCM37"/>
      <c r="PCN37"/>
      <c r="PCO37"/>
      <c r="PCP37"/>
      <c r="PCQ37"/>
      <c r="PCR37"/>
      <c r="PCS37"/>
      <c r="PCT37"/>
      <c r="PCU37"/>
      <c r="PCV37"/>
      <c r="PCW37"/>
      <c r="PCX37"/>
      <c r="PCY37"/>
      <c r="PCZ37"/>
      <c r="PEE37" s="68"/>
      <c r="PEF37" s="68"/>
      <c r="PEG37" s="68"/>
      <c r="PEH37" s="68"/>
      <c r="PEI37" s="68"/>
      <c r="PEJ37" s="112"/>
      <c r="PEK37" s="112"/>
      <c r="PEL37" s="112"/>
      <c r="PEM37"/>
      <c r="PEN37"/>
      <c r="PEO37"/>
      <c r="PEP37"/>
      <c r="PEQ37"/>
      <c r="PER37"/>
      <c r="PES37"/>
      <c r="PET37"/>
      <c r="PEU37"/>
      <c r="PEV37"/>
      <c r="PEW37"/>
      <c r="PEX37"/>
      <c r="PEY37"/>
      <c r="PEZ37"/>
      <c r="PFA37"/>
      <c r="PFB37"/>
      <c r="PFC37"/>
      <c r="PFD37"/>
      <c r="PFE37"/>
      <c r="PFF37"/>
      <c r="PFG37"/>
      <c r="PFH37"/>
      <c r="PGM37" s="68"/>
      <c r="PGN37" s="68"/>
      <c r="PGO37" s="68"/>
      <c r="PGP37" s="68"/>
      <c r="PGQ37" s="68"/>
      <c r="PGR37" s="112"/>
      <c r="PGS37" s="112"/>
      <c r="PGT37" s="112"/>
      <c r="PGU37"/>
      <c r="PGV37"/>
      <c r="PGW37"/>
      <c r="PGX37"/>
      <c r="PGY37"/>
      <c r="PGZ37"/>
      <c r="PHA37"/>
      <c r="PHB37"/>
      <c r="PHC37"/>
      <c r="PHD37"/>
      <c r="PHE37"/>
      <c r="PHF37"/>
      <c r="PHG37"/>
      <c r="PHH37"/>
      <c r="PHI37"/>
      <c r="PHJ37"/>
      <c r="PHK37"/>
      <c r="PHL37"/>
      <c r="PHM37"/>
      <c r="PHN37"/>
      <c r="PHO37"/>
      <c r="PHP37"/>
      <c r="PIU37" s="68"/>
      <c r="PIV37" s="68"/>
      <c r="PIW37" s="68"/>
      <c r="PIX37" s="68"/>
      <c r="PIY37" s="68"/>
      <c r="PIZ37" s="112"/>
      <c r="PJA37" s="112"/>
      <c r="PJB37" s="112"/>
      <c r="PJC37"/>
      <c r="PJD37"/>
      <c r="PJE37"/>
      <c r="PJF37"/>
      <c r="PJG37"/>
      <c r="PJH37"/>
      <c r="PJI37"/>
      <c r="PJJ37"/>
      <c r="PJK37"/>
      <c r="PJL37"/>
      <c r="PJM37"/>
      <c r="PJN37"/>
      <c r="PJO37"/>
      <c r="PJP37"/>
      <c r="PJQ37"/>
      <c r="PJR37"/>
      <c r="PJS37"/>
      <c r="PJT37"/>
      <c r="PJU37"/>
      <c r="PJV37"/>
      <c r="PJW37"/>
      <c r="PJX37"/>
      <c r="PLC37" s="68"/>
      <c r="PLD37" s="68"/>
      <c r="PLE37" s="68"/>
      <c r="PLF37" s="68"/>
      <c r="PLG37" s="68"/>
      <c r="PLH37" s="112"/>
      <c r="PLI37" s="112"/>
      <c r="PLJ37" s="112"/>
      <c r="PLK37"/>
      <c r="PLL37"/>
      <c r="PLM37"/>
      <c r="PLN37"/>
      <c r="PLO37"/>
      <c r="PLP37"/>
      <c r="PLQ37"/>
      <c r="PLR37"/>
      <c r="PLS37"/>
      <c r="PLT37"/>
      <c r="PLU37"/>
      <c r="PLV37"/>
      <c r="PLW37"/>
      <c r="PLX37"/>
      <c r="PLY37"/>
      <c r="PLZ37"/>
      <c r="PMA37"/>
      <c r="PMB37"/>
      <c r="PMC37"/>
      <c r="PMD37"/>
      <c r="PME37"/>
      <c r="PMF37"/>
      <c r="PNK37" s="68"/>
      <c r="PNL37" s="68"/>
      <c r="PNM37" s="68"/>
      <c r="PNN37" s="68"/>
      <c r="PNO37" s="68"/>
      <c r="PNP37" s="112"/>
      <c r="PNQ37" s="112"/>
      <c r="PNR37" s="112"/>
      <c r="PNS37"/>
      <c r="PNT37"/>
      <c r="PNU37"/>
      <c r="PNV37"/>
      <c r="PNW37"/>
      <c r="PNX37"/>
      <c r="PNY37"/>
      <c r="PNZ37"/>
      <c r="POA37"/>
      <c r="POB37"/>
      <c r="POC37"/>
      <c r="POD37"/>
      <c r="POE37"/>
      <c r="POF37"/>
      <c r="POG37"/>
      <c r="POH37"/>
      <c r="POI37"/>
      <c r="POJ37"/>
      <c r="POK37"/>
      <c r="POL37"/>
      <c r="POM37"/>
      <c r="PON37"/>
      <c r="PPS37" s="68"/>
      <c r="PPT37" s="68"/>
      <c r="PPU37" s="68"/>
      <c r="PPV37" s="68"/>
      <c r="PPW37" s="68"/>
      <c r="PPX37" s="112"/>
      <c r="PPY37" s="112"/>
      <c r="PPZ37" s="112"/>
      <c r="PQA37"/>
      <c r="PQB37"/>
      <c r="PQC37"/>
      <c r="PQD37"/>
      <c r="PQE37"/>
      <c r="PQF37"/>
      <c r="PQG37"/>
      <c r="PQH37"/>
      <c r="PQI37"/>
      <c r="PQJ37"/>
      <c r="PQK37"/>
      <c r="PQL37"/>
      <c r="PQM37"/>
      <c r="PQN37"/>
      <c r="PQO37"/>
      <c r="PQP37"/>
      <c r="PQQ37"/>
      <c r="PQR37"/>
      <c r="PQS37"/>
      <c r="PQT37"/>
      <c r="PQU37"/>
      <c r="PQV37"/>
      <c r="PSA37" s="68"/>
      <c r="PSB37" s="68"/>
      <c r="PSC37" s="68"/>
      <c r="PSD37" s="68"/>
      <c r="PSE37" s="68"/>
      <c r="PSF37" s="112"/>
      <c r="PSG37" s="112"/>
      <c r="PSH37" s="112"/>
      <c r="PSI37"/>
      <c r="PSJ37"/>
      <c r="PSK37"/>
      <c r="PSL37"/>
      <c r="PSM37"/>
      <c r="PSN37"/>
      <c r="PSO37"/>
      <c r="PSP37"/>
      <c r="PSQ37"/>
      <c r="PSR37"/>
      <c r="PSS37"/>
      <c r="PST37"/>
      <c r="PSU37"/>
      <c r="PSV37"/>
      <c r="PSW37"/>
      <c r="PSX37"/>
      <c r="PSY37"/>
      <c r="PSZ37"/>
      <c r="PTA37"/>
      <c r="PTB37"/>
      <c r="PTC37"/>
      <c r="PTD37"/>
      <c r="PUI37" s="68"/>
      <c r="PUJ37" s="68"/>
      <c r="PUK37" s="68"/>
      <c r="PUL37" s="68"/>
      <c r="PUM37" s="68"/>
      <c r="PUN37" s="112"/>
      <c r="PUO37" s="112"/>
      <c r="PUP37" s="112"/>
      <c r="PUQ37"/>
      <c r="PUR37"/>
      <c r="PUS37"/>
      <c r="PUT37"/>
      <c r="PUU37"/>
      <c r="PUV37"/>
      <c r="PUW37"/>
      <c r="PUX37"/>
      <c r="PUY37"/>
      <c r="PUZ37"/>
      <c r="PVA37"/>
      <c r="PVB37"/>
      <c r="PVC37"/>
      <c r="PVD37"/>
      <c r="PVE37"/>
      <c r="PVF37"/>
      <c r="PVG37"/>
      <c r="PVH37"/>
      <c r="PVI37"/>
      <c r="PVJ37"/>
      <c r="PVK37"/>
      <c r="PVL37"/>
      <c r="PWQ37" s="68"/>
      <c r="PWR37" s="68"/>
      <c r="PWS37" s="68"/>
      <c r="PWT37" s="68"/>
      <c r="PWU37" s="68"/>
      <c r="PWV37" s="112"/>
      <c r="PWW37" s="112"/>
      <c r="PWX37" s="112"/>
      <c r="PWY37"/>
      <c r="PWZ37"/>
      <c r="PXA37"/>
      <c r="PXB37"/>
      <c r="PXC37"/>
      <c r="PXD37"/>
      <c r="PXE37"/>
      <c r="PXF37"/>
      <c r="PXG37"/>
      <c r="PXH37"/>
      <c r="PXI37"/>
      <c r="PXJ37"/>
      <c r="PXK37"/>
      <c r="PXL37"/>
      <c r="PXM37"/>
      <c r="PXN37"/>
      <c r="PXO37"/>
      <c r="PXP37"/>
      <c r="PXQ37"/>
      <c r="PXR37"/>
      <c r="PXS37"/>
      <c r="PXT37"/>
      <c r="PYY37" s="68"/>
      <c r="PYZ37" s="68"/>
      <c r="PZA37" s="68"/>
      <c r="PZB37" s="68"/>
      <c r="PZC37" s="68"/>
      <c r="PZD37" s="112"/>
      <c r="PZE37" s="112"/>
      <c r="PZF37" s="112"/>
      <c r="PZG37"/>
      <c r="PZH37"/>
      <c r="PZI37"/>
      <c r="PZJ37"/>
      <c r="PZK37"/>
      <c r="PZL37"/>
      <c r="PZM37"/>
      <c r="PZN37"/>
      <c r="PZO37"/>
      <c r="PZP37"/>
      <c r="PZQ37"/>
      <c r="PZR37"/>
      <c r="PZS37"/>
      <c r="PZT37"/>
      <c r="PZU37"/>
      <c r="PZV37"/>
      <c r="PZW37"/>
      <c r="PZX37"/>
      <c r="PZY37"/>
      <c r="PZZ37"/>
      <c r="QAA37"/>
      <c r="QAB37"/>
      <c r="QBG37" s="68"/>
      <c r="QBH37" s="68"/>
      <c r="QBI37" s="68"/>
      <c r="QBJ37" s="68"/>
      <c r="QBK37" s="68"/>
      <c r="QBL37" s="112"/>
      <c r="QBM37" s="112"/>
      <c r="QBN37" s="112"/>
      <c r="QBO37"/>
      <c r="QBP37"/>
      <c r="QBQ37"/>
      <c r="QBR37"/>
      <c r="QBS37"/>
      <c r="QBT37"/>
      <c r="QBU37"/>
      <c r="QBV37"/>
      <c r="QBW37"/>
      <c r="QBX37"/>
      <c r="QBY37"/>
      <c r="QBZ37"/>
      <c r="QCA37"/>
      <c r="QCB37"/>
      <c r="QCC37"/>
      <c r="QCD37"/>
      <c r="QCE37"/>
      <c r="QCF37"/>
      <c r="QCG37"/>
      <c r="QCH37"/>
      <c r="QCI37"/>
      <c r="QCJ37"/>
      <c r="QDO37" s="68"/>
      <c r="QDP37" s="68"/>
      <c r="QDQ37" s="68"/>
      <c r="QDR37" s="68"/>
      <c r="QDS37" s="68"/>
      <c r="QDT37" s="112"/>
      <c r="QDU37" s="112"/>
      <c r="QDV37" s="112"/>
      <c r="QDW37"/>
      <c r="QDX37"/>
      <c r="QDY37"/>
      <c r="QDZ37"/>
      <c r="QEA37"/>
      <c r="QEB37"/>
      <c r="QEC37"/>
      <c r="QED37"/>
      <c r="QEE37"/>
      <c r="QEF37"/>
      <c r="QEG37"/>
      <c r="QEH37"/>
      <c r="QEI37"/>
      <c r="QEJ37"/>
      <c r="QEK37"/>
      <c r="QEL37"/>
      <c r="QEM37"/>
      <c r="QEN37"/>
      <c r="QEO37"/>
      <c r="QEP37"/>
      <c r="QEQ37"/>
      <c r="QER37"/>
      <c r="QFW37" s="68"/>
      <c r="QFX37" s="68"/>
      <c r="QFY37" s="68"/>
      <c r="QFZ37" s="68"/>
      <c r="QGA37" s="68"/>
      <c r="QGB37" s="112"/>
      <c r="QGC37" s="112"/>
      <c r="QGD37" s="112"/>
      <c r="QGE37"/>
      <c r="QGF37"/>
      <c r="QGG37"/>
      <c r="QGH37"/>
      <c r="QGI37"/>
      <c r="QGJ37"/>
      <c r="QGK37"/>
      <c r="QGL37"/>
      <c r="QGM37"/>
      <c r="QGN37"/>
      <c r="QGO37"/>
      <c r="QGP37"/>
      <c r="QGQ37"/>
      <c r="QGR37"/>
      <c r="QGS37"/>
      <c r="QGT37"/>
      <c r="QGU37"/>
      <c r="QGV37"/>
      <c r="QGW37"/>
      <c r="QGX37"/>
      <c r="QGY37"/>
      <c r="QGZ37"/>
      <c r="QIE37" s="68"/>
      <c r="QIF37" s="68"/>
      <c r="QIG37" s="68"/>
      <c r="QIH37" s="68"/>
      <c r="QII37" s="68"/>
      <c r="QIJ37" s="112"/>
      <c r="QIK37" s="112"/>
      <c r="QIL37" s="112"/>
      <c r="QIM37"/>
      <c r="QIN37"/>
      <c r="QIO37"/>
      <c r="QIP37"/>
      <c r="QIQ37"/>
      <c r="QIR37"/>
      <c r="QIS37"/>
      <c r="QIT37"/>
      <c r="QIU37"/>
      <c r="QIV37"/>
      <c r="QIW37"/>
      <c r="QIX37"/>
      <c r="QIY37"/>
      <c r="QIZ37"/>
      <c r="QJA37"/>
      <c r="QJB37"/>
      <c r="QJC37"/>
      <c r="QJD37"/>
      <c r="QJE37"/>
      <c r="QJF37"/>
      <c r="QJG37"/>
      <c r="QJH37"/>
      <c r="QKM37" s="68"/>
      <c r="QKN37" s="68"/>
      <c r="QKO37" s="68"/>
      <c r="QKP37" s="68"/>
      <c r="QKQ37" s="68"/>
      <c r="QKR37" s="112"/>
      <c r="QKS37" s="112"/>
      <c r="QKT37" s="112"/>
      <c r="QKU37"/>
      <c r="QKV37"/>
      <c r="QKW37"/>
      <c r="QKX37"/>
      <c r="QKY37"/>
      <c r="QKZ37"/>
      <c r="QLA37"/>
      <c r="QLB37"/>
      <c r="QLC37"/>
      <c r="QLD37"/>
      <c r="QLE37"/>
      <c r="QLF37"/>
      <c r="QLG37"/>
      <c r="QLH37"/>
      <c r="QLI37"/>
      <c r="QLJ37"/>
      <c r="QLK37"/>
      <c r="QLL37"/>
      <c r="QLM37"/>
      <c r="QLN37"/>
      <c r="QLO37"/>
      <c r="QLP37"/>
      <c r="QMU37" s="68"/>
      <c r="QMV37" s="68"/>
      <c r="QMW37" s="68"/>
      <c r="QMX37" s="68"/>
      <c r="QMY37" s="68"/>
      <c r="QMZ37" s="112"/>
      <c r="QNA37" s="112"/>
      <c r="QNB37" s="112"/>
      <c r="QNC37"/>
      <c r="QND37"/>
      <c r="QNE37"/>
      <c r="QNF37"/>
      <c r="QNG37"/>
      <c r="QNH37"/>
      <c r="QNI37"/>
      <c r="QNJ37"/>
      <c r="QNK37"/>
      <c r="QNL37"/>
      <c r="QNM37"/>
      <c r="QNN37"/>
      <c r="QNO37"/>
      <c r="QNP37"/>
      <c r="QNQ37"/>
      <c r="QNR37"/>
      <c r="QNS37"/>
      <c r="QNT37"/>
      <c r="QNU37"/>
      <c r="QNV37"/>
      <c r="QNW37"/>
      <c r="QNX37"/>
      <c r="QPC37" s="68"/>
      <c r="QPD37" s="68"/>
      <c r="QPE37" s="68"/>
      <c r="QPF37" s="68"/>
      <c r="QPG37" s="68"/>
      <c r="QPH37" s="112"/>
      <c r="QPI37" s="112"/>
      <c r="QPJ37" s="112"/>
      <c r="QPK37"/>
      <c r="QPL37"/>
      <c r="QPM37"/>
      <c r="QPN37"/>
      <c r="QPO37"/>
      <c r="QPP37"/>
      <c r="QPQ37"/>
      <c r="QPR37"/>
      <c r="QPS37"/>
      <c r="QPT37"/>
      <c r="QPU37"/>
      <c r="QPV37"/>
      <c r="QPW37"/>
      <c r="QPX37"/>
      <c r="QPY37"/>
      <c r="QPZ37"/>
      <c r="QQA37"/>
      <c r="QQB37"/>
      <c r="QQC37"/>
      <c r="QQD37"/>
      <c r="QQE37"/>
      <c r="QQF37"/>
      <c r="QRK37" s="68"/>
      <c r="QRL37" s="68"/>
      <c r="QRM37" s="68"/>
      <c r="QRN37" s="68"/>
      <c r="QRO37" s="68"/>
      <c r="QRP37" s="112"/>
      <c r="QRQ37" s="112"/>
      <c r="QRR37" s="112"/>
      <c r="QRS37"/>
      <c r="QRT37"/>
      <c r="QRU37"/>
      <c r="QRV37"/>
      <c r="QRW37"/>
      <c r="QRX37"/>
      <c r="QRY37"/>
      <c r="QRZ37"/>
      <c r="QSA37"/>
      <c r="QSB37"/>
      <c r="QSC37"/>
      <c r="QSD37"/>
      <c r="QSE37"/>
      <c r="QSF37"/>
      <c r="QSG37"/>
      <c r="QSH37"/>
      <c r="QSI37"/>
      <c r="QSJ37"/>
      <c r="QSK37"/>
      <c r="QSL37"/>
      <c r="QSM37"/>
      <c r="QSN37"/>
      <c r="QTS37" s="68"/>
      <c r="QTT37" s="68"/>
      <c r="QTU37" s="68"/>
      <c r="QTV37" s="68"/>
      <c r="QTW37" s="68"/>
      <c r="QTX37" s="112"/>
      <c r="QTY37" s="112"/>
      <c r="QTZ37" s="112"/>
      <c r="QUA37"/>
      <c r="QUB37"/>
      <c r="QUC37"/>
      <c r="QUD37"/>
      <c r="QUE37"/>
      <c r="QUF37"/>
      <c r="QUG37"/>
      <c r="QUH37"/>
      <c r="QUI37"/>
      <c r="QUJ37"/>
      <c r="QUK37"/>
      <c r="QUL37"/>
      <c r="QUM37"/>
      <c r="QUN37"/>
      <c r="QUO37"/>
      <c r="QUP37"/>
      <c r="QUQ37"/>
      <c r="QUR37"/>
      <c r="QUS37"/>
      <c r="QUT37"/>
      <c r="QUU37"/>
      <c r="QUV37"/>
      <c r="QWA37" s="68"/>
      <c r="QWB37" s="68"/>
      <c r="QWC37" s="68"/>
      <c r="QWD37" s="68"/>
      <c r="QWE37" s="68"/>
      <c r="QWF37" s="112"/>
      <c r="QWG37" s="112"/>
      <c r="QWH37" s="112"/>
      <c r="QWI37"/>
      <c r="QWJ37"/>
      <c r="QWK37"/>
      <c r="QWL37"/>
      <c r="QWM37"/>
      <c r="QWN37"/>
      <c r="QWO37"/>
      <c r="QWP37"/>
      <c r="QWQ37"/>
      <c r="QWR37"/>
      <c r="QWS37"/>
      <c r="QWT37"/>
      <c r="QWU37"/>
      <c r="QWV37"/>
      <c r="QWW37"/>
      <c r="QWX37"/>
      <c r="QWY37"/>
      <c r="QWZ37"/>
      <c r="QXA37"/>
      <c r="QXB37"/>
      <c r="QXC37"/>
      <c r="QXD37"/>
      <c r="QYI37" s="68"/>
      <c r="QYJ37" s="68"/>
      <c r="QYK37" s="68"/>
      <c r="QYL37" s="68"/>
      <c r="QYM37" s="68"/>
      <c r="QYN37" s="112"/>
      <c r="QYO37" s="112"/>
      <c r="QYP37" s="112"/>
      <c r="QYQ37"/>
      <c r="QYR37"/>
      <c r="QYS37"/>
      <c r="QYT37"/>
      <c r="QYU37"/>
      <c r="QYV37"/>
      <c r="QYW37"/>
      <c r="QYX37"/>
      <c r="QYY37"/>
      <c r="QYZ37"/>
      <c r="QZA37"/>
      <c r="QZB37"/>
      <c r="QZC37"/>
      <c r="QZD37"/>
      <c r="QZE37"/>
      <c r="QZF37"/>
      <c r="QZG37"/>
      <c r="QZH37"/>
      <c r="QZI37"/>
      <c r="QZJ37"/>
      <c r="QZK37"/>
      <c r="QZL37"/>
      <c r="RAQ37" s="68"/>
      <c r="RAR37" s="68"/>
      <c r="RAS37" s="68"/>
      <c r="RAT37" s="68"/>
      <c r="RAU37" s="68"/>
      <c r="RAV37" s="112"/>
      <c r="RAW37" s="112"/>
      <c r="RAX37" s="112"/>
      <c r="RAY37"/>
      <c r="RAZ37"/>
      <c r="RBA37"/>
      <c r="RBB37"/>
      <c r="RBC37"/>
      <c r="RBD37"/>
      <c r="RBE37"/>
      <c r="RBF37"/>
      <c r="RBG37"/>
      <c r="RBH37"/>
      <c r="RBI37"/>
      <c r="RBJ37"/>
      <c r="RBK37"/>
      <c r="RBL37"/>
      <c r="RBM37"/>
      <c r="RBN37"/>
      <c r="RBO37"/>
      <c r="RBP37"/>
      <c r="RBQ37"/>
      <c r="RBR37"/>
      <c r="RBS37"/>
      <c r="RBT37"/>
      <c r="RCY37" s="68"/>
      <c r="RCZ37" s="68"/>
      <c r="RDA37" s="68"/>
      <c r="RDB37" s="68"/>
      <c r="RDC37" s="68"/>
      <c r="RDD37" s="112"/>
      <c r="RDE37" s="112"/>
      <c r="RDF37" s="112"/>
      <c r="RDG37"/>
      <c r="RDH37"/>
      <c r="RDI37"/>
      <c r="RDJ37"/>
      <c r="RDK37"/>
      <c r="RDL37"/>
      <c r="RDM37"/>
      <c r="RDN37"/>
      <c r="RDO37"/>
      <c r="RDP37"/>
      <c r="RDQ37"/>
      <c r="RDR37"/>
      <c r="RDS37"/>
      <c r="RDT37"/>
      <c r="RDU37"/>
      <c r="RDV37"/>
      <c r="RDW37"/>
      <c r="RDX37"/>
      <c r="RDY37"/>
      <c r="RDZ37"/>
      <c r="REA37"/>
      <c r="REB37"/>
      <c r="RFG37" s="68"/>
      <c r="RFH37" s="68"/>
      <c r="RFI37" s="68"/>
      <c r="RFJ37" s="68"/>
      <c r="RFK37" s="68"/>
      <c r="RFL37" s="112"/>
      <c r="RFM37" s="112"/>
      <c r="RFN37" s="112"/>
      <c r="RFO37"/>
      <c r="RFP37"/>
      <c r="RFQ37"/>
      <c r="RFR37"/>
      <c r="RFS37"/>
      <c r="RFT37"/>
      <c r="RFU37"/>
      <c r="RFV37"/>
      <c r="RFW37"/>
      <c r="RFX37"/>
      <c r="RFY37"/>
      <c r="RFZ37"/>
      <c r="RGA37"/>
      <c r="RGB37"/>
      <c r="RGC37"/>
      <c r="RGD37"/>
      <c r="RGE37"/>
      <c r="RGF37"/>
      <c r="RGG37"/>
      <c r="RGH37"/>
      <c r="RGI37"/>
      <c r="RGJ37"/>
      <c r="RHO37" s="68"/>
      <c r="RHP37" s="68"/>
      <c r="RHQ37" s="68"/>
      <c r="RHR37" s="68"/>
      <c r="RHS37" s="68"/>
      <c r="RHT37" s="112"/>
      <c r="RHU37" s="112"/>
      <c r="RHV37" s="112"/>
      <c r="RHW37"/>
      <c r="RHX37"/>
      <c r="RHY37"/>
      <c r="RHZ37"/>
      <c r="RIA37"/>
      <c r="RIB37"/>
      <c r="RIC37"/>
      <c r="RID37"/>
      <c r="RIE37"/>
      <c r="RIF37"/>
      <c r="RIG37"/>
      <c r="RIH37"/>
      <c r="RII37"/>
      <c r="RIJ37"/>
      <c r="RIK37"/>
      <c r="RIL37"/>
      <c r="RIM37"/>
      <c r="RIN37"/>
      <c r="RIO37"/>
      <c r="RIP37"/>
      <c r="RIQ37"/>
      <c r="RIR37"/>
      <c r="RJW37" s="68"/>
      <c r="RJX37" s="68"/>
      <c r="RJY37" s="68"/>
      <c r="RJZ37" s="68"/>
      <c r="RKA37" s="68"/>
      <c r="RKB37" s="112"/>
      <c r="RKC37" s="112"/>
      <c r="RKD37" s="112"/>
      <c r="RKE37"/>
      <c r="RKF37"/>
      <c r="RKG37"/>
      <c r="RKH37"/>
      <c r="RKI37"/>
      <c r="RKJ37"/>
      <c r="RKK37"/>
      <c r="RKL37"/>
      <c r="RKM37"/>
      <c r="RKN37"/>
      <c r="RKO37"/>
      <c r="RKP37"/>
      <c r="RKQ37"/>
      <c r="RKR37"/>
      <c r="RKS37"/>
      <c r="RKT37"/>
      <c r="RKU37"/>
      <c r="RKV37"/>
      <c r="RKW37"/>
      <c r="RKX37"/>
      <c r="RKY37"/>
      <c r="RKZ37"/>
      <c r="RME37" s="68"/>
      <c r="RMF37" s="68"/>
      <c r="RMG37" s="68"/>
      <c r="RMH37" s="68"/>
      <c r="RMI37" s="68"/>
      <c r="RMJ37" s="112"/>
      <c r="RMK37" s="112"/>
      <c r="RML37" s="112"/>
      <c r="RMM37"/>
      <c r="RMN37"/>
      <c r="RMO37"/>
      <c r="RMP37"/>
      <c r="RMQ37"/>
      <c r="RMR37"/>
      <c r="RMS37"/>
      <c r="RMT37"/>
      <c r="RMU37"/>
      <c r="RMV37"/>
      <c r="RMW37"/>
      <c r="RMX37"/>
      <c r="RMY37"/>
      <c r="RMZ37"/>
      <c r="RNA37"/>
      <c r="RNB37"/>
      <c r="RNC37"/>
      <c r="RND37"/>
      <c r="RNE37"/>
      <c r="RNF37"/>
      <c r="RNG37"/>
      <c r="RNH37"/>
      <c r="ROM37" s="68"/>
      <c r="RON37" s="68"/>
      <c r="ROO37" s="68"/>
      <c r="ROP37" s="68"/>
      <c r="ROQ37" s="68"/>
      <c r="ROR37" s="112"/>
      <c r="ROS37" s="112"/>
      <c r="ROT37" s="112"/>
      <c r="ROU37"/>
      <c r="ROV37"/>
      <c r="ROW37"/>
      <c r="ROX37"/>
      <c r="ROY37"/>
      <c r="ROZ37"/>
      <c r="RPA37"/>
      <c r="RPB37"/>
      <c r="RPC37"/>
      <c r="RPD37"/>
      <c r="RPE37"/>
      <c r="RPF37"/>
      <c r="RPG37"/>
      <c r="RPH37"/>
      <c r="RPI37"/>
      <c r="RPJ37"/>
      <c r="RPK37"/>
      <c r="RPL37"/>
      <c r="RPM37"/>
      <c r="RPN37"/>
      <c r="RPO37"/>
      <c r="RPP37"/>
      <c r="RQU37" s="68"/>
      <c r="RQV37" s="68"/>
      <c r="RQW37" s="68"/>
      <c r="RQX37" s="68"/>
      <c r="RQY37" s="68"/>
      <c r="RQZ37" s="112"/>
      <c r="RRA37" s="112"/>
      <c r="RRB37" s="112"/>
      <c r="RRC37"/>
      <c r="RRD37"/>
      <c r="RRE37"/>
      <c r="RRF37"/>
      <c r="RRG37"/>
      <c r="RRH37"/>
      <c r="RRI37"/>
      <c r="RRJ37"/>
      <c r="RRK37"/>
      <c r="RRL37"/>
      <c r="RRM37"/>
      <c r="RRN37"/>
      <c r="RRO37"/>
      <c r="RRP37"/>
      <c r="RRQ37"/>
      <c r="RRR37"/>
      <c r="RRS37"/>
      <c r="RRT37"/>
      <c r="RRU37"/>
      <c r="RRV37"/>
      <c r="RRW37"/>
      <c r="RRX37"/>
      <c r="RTC37" s="68"/>
      <c r="RTD37" s="68"/>
      <c r="RTE37" s="68"/>
      <c r="RTF37" s="68"/>
      <c r="RTG37" s="68"/>
      <c r="RTH37" s="112"/>
      <c r="RTI37" s="112"/>
      <c r="RTJ37" s="112"/>
      <c r="RTK37"/>
      <c r="RTL37"/>
      <c r="RTM37"/>
      <c r="RTN37"/>
      <c r="RTO37"/>
      <c r="RTP37"/>
      <c r="RTQ37"/>
      <c r="RTR37"/>
      <c r="RTS37"/>
      <c r="RTT37"/>
      <c r="RTU37"/>
      <c r="RTV37"/>
      <c r="RTW37"/>
      <c r="RTX37"/>
      <c r="RTY37"/>
      <c r="RTZ37"/>
      <c r="RUA37"/>
      <c r="RUB37"/>
      <c r="RUC37"/>
      <c r="RUD37"/>
      <c r="RUE37"/>
      <c r="RUF37"/>
      <c r="RVK37" s="68"/>
      <c r="RVL37" s="68"/>
      <c r="RVM37" s="68"/>
      <c r="RVN37" s="68"/>
      <c r="RVO37" s="68"/>
      <c r="RVP37" s="112"/>
      <c r="RVQ37" s="112"/>
      <c r="RVR37" s="112"/>
      <c r="RVS37"/>
      <c r="RVT37"/>
      <c r="RVU37"/>
      <c r="RVV37"/>
      <c r="RVW37"/>
      <c r="RVX37"/>
      <c r="RVY37"/>
      <c r="RVZ37"/>
      <c r="RWA37"/>
      <c r="RWB37"/>
      <c r="RWC37"/>
      <c r="RWD37"/>
      <c r="RWE37"/>
      <c r="RWF37"/>
      <c r="RWG37"/>
      <c r="RWH37"/>
      <c r="RWI37"/>
      <c r="RWJ37"/>
      <c r="RWK37"/>
      <c r="RWL37"/>
      <c r="RWM37"/>
      <c r="RWN37"/>
      <c r="RXS37" s="68"/>
      <c r="RXT37" s="68"/>
      <c r="RXU37" s="68"/>
      <c r="RXV37" s="68"/>
      <c r="RXW37" s="68"/>
      <c r="RXX37" s="112"/>
      <c r="RXY37" s="112"/>
      <c r="RXZ37" s="112"/>
      <c r="RYA37"/>
      <c r="RYB37"/>
      <c r="RYC37"/>
      <c r="RYD37"/>
      <c r="RYE37"/>
      <c r="RYF37"/>
      <c r="RYG37"/>
      <c r="RYH37"/>
      <c r="RYI37"/>
      <c r="RYJ37"/>
      <c r="RYK37"/>
      <c r="RYL37"/>
      <c r="RYM37"/>
      <c r="RYN37"/>
      <c r="RYO37"/>
      <c r="RYP37"/>
      <c r="RYQ37"/>
      <c r="RYR37"/>
      <c r="RYS37"/>
      <c r="RYT37"/>
      <c r="RYU37"/>
      <c r="RYV37"/>
      <c r="SAA37" s="68"/>
      <c r="SAB37" s="68"/>
      <c r="SAC37" s="68"/>
      <c r="SAD37" s="68"/>
      <c r="SAE37" s="68"/>
      <c r="SAF37" s="112"/>
      <c r="SAG37" s="112"/>
      <c r="SAH37" s="112"/>
      <c r="SAI37"/>
      <c r="SAJ37"/>
      <c r="SAK37"/>
      <c r="SAL37"/>
      <c r="SAM37"/>
      <c r="SAN37"/>
      <c r="SAO37"/>
      <c r="SAP37"/>
      <c r="SAQ37"/>
      <c r="SAR37"/>
      <c r="SAS37"/>
      <c r="SAT37"/>
      <c r="SAU37"/>
      <c r="SAV37"/>
      <c r="SAW37"/>
      <c r="SAX37"/>
      <c r="SAY37"/>
      <c r="SAZ37"/>
      <c r="SBA37"/>
      <c r="SBB37"/>
      <c r="SBC37"/>
      <c r="SBD37"/>
      <c r="SCI37" s="68"/>
      <c r="SCJ37" s="68"/>
      <c r="SCK37" s="68"/>
      <c r="SCL37" s="68"/>
      <c r="SCM37" s="68"/>
      <c r="SCN37" s="112"/>
      <c r="SCO37" s="112"/>
      <c r="SCP37" s="112"/>
      <c r="SCQ37"/>
      <c r="SCR37"/>
      <c r="SCS37"/>
      <c r="SCT37"/>
      <c r="SCU37"/>
      <c r="SCV37"/>
      <c r="SCW37"/>
      <c r="SCX37"/>
      <c r="SCY37"/>
      <c r="SCZ37"/>
      <c r="SDA37"/>
      <c r="SDB37"/>
      <c r="SDC37"/>
      <c r="SDD37"/>
      <c r="SDE37"/>
      <c r="SDF37"/>
      <c r="SDG37"/>
      <c r="SDH37"/>
      <c r="SDI37"/>
      <c r="SDJ37"/>
      <c r="SDK37"/>
      <c r="SDL37"/>
      <c r="SEQ37" s="68"/>
      <c r="SER37" s="68"/>
      <c r="SES37" s="68"/>
      <c r="SET37" s="68"/>
      <c r="SEU37" s="68"/>
      <c r="SEV37" s="112"/>
      <c r="SEW37" s="112"/>
      <c r="SEX37" s="112"/>
      <c r="SEY37"/>
      <c r="SEZ37"/>
      <c r="SFA37"/>
      <c r="SFB37"/>
      <c r="SFC37"/>
      <c r="SFD37"/>
      <c r="SFE37"/>
      <c r="SFF37"/>
      <c r="SFG37"/>
      <c r="SFH37"/>
      <c r="SFI37"/>
      <c r="SFJ37"/>
      <c r="SFK37"/>
      <c r="SFL37"/>
      <c r="SFM37"/>
      <c r="SFN37"/>
      <c r="SFO37"/>
      <c r="SFP37"/>
      <c r="SFQ37"/>
      <c r="SFR37"/>
      <c r="SFS37"/>
      <c r="SFT37"/>
      <c r="SGY37" s="68"/>
      <c r="SGZ37" s="68"/>
      <c r="SHA37" s="68"/>
      <c r="SHB37" s="68"/>
      <c r="SHC37" s="68"/>
      <c r="SHD37" s="112"/>
      <c r="SHE37" s="112"/>
      <c r="SHF37" s="112"/>
      <c r="SHG37"/>
      <c r="SHH37"/>
      <c r="SHI37"/>
      <c r="SHJ37"/>
      <c r="SHK37"/>
      <c r="SHL37"/>
      <c r="SHM37"/>
      <c r="SHN37"/>
      <c r="SHO37"/>
      <c r="SHP37"/>
      <c r="SHQ37"/>
      <c r="SHR37"/>
      <c r="SHS37"/>
      <c r="SHT37"/>
      <c r="SHU37"/>
      <c r="SHV37"/>
      <c r="SHW37"/>
      <c r="SHX37"/>
      <c r="SHY37"/>
      <c r="SHZ37"/>
      <c r="SIA37"/>
      <c r="SIB37"/>
      <c r="SJG37" s="68"/>
      <c r="SJH37" s="68"/>
      <c r="SJI37" s="68"/>
      <c r="SJJ37" s="68"/>
      <c r="SJK37" s="68"/>
      <c r="SJL37" s="112"/>
      <c r="SJM37" s="112"/>
      <c r="SJN37" s="112"/>
      <c r="SJO37"/>
      <c r="SJP37"/>
      <c r="SJQ37"/>
      <c r="SJR37"/>
      <c r="SJS37"/>
      <c r="SJT37"/>
      <c r="SJU37"/>
      <c r="SJV37"/>
      <c r="SJW37"/>
      <c r="SJX37"/>
      <c r="SJY37"/>
      <c r="SJZ37"/>
      <c r="SKA37"/>
      <c r="SKB37"/>
      <c r="SKC37"/>
      <c r="SKD37"/>
      <c r="SKE37"/>
      <c r="SKF37"/>
      <c r="SKG37"/>
      <c r="SKH37"/>
      <c r="SKI37"/>
      <c r="SKJ37"/>
      <c r="SLO37" s="68"/>
      <c r="SLP37" s="68"/>
      <c r="SLQ37" s="68"/>
      <c r="SLR37" s="68"/>
      <c r="SLS37" s="68"/>
      <c r="SLT37" s="112"/>
      <c r="SLU37" s="112"/>
      <c r="SLV37" s="112"/>
      <c r="SLW37"/>
      <c r="SLX37"/>
      <c r="SLY37"/>
      <c r="SLZ37"/>
      <c r="SMA37"/>
      <c r="SMB37"/>
      <c r="SMC37"/>
      <c r="SMD37"/>
      <c r="SME37"/>
      <c r="SMF37"/>
      <c r="SMG37"/>
      <c r="SMH37"/>
      <c r="SMI37"/>
      <c r="SMJ37"/>
      <c r="SMK37"/>
      <c r="SML37"/>
      <c r="SMM37"/>
      <c r="SMN37"/>
      <c r="SMO37"/>
      <c r="SMP37"/>
      <c r="SMQ37"/>
      <c r="SMR37"/>
      <c r="SNW37" s="68"/>
      <c r="SNX37" s="68"/>
      <c r="SNY37" s="68"/>
      <c r="SNZ37" s="68"/>
      <c r="SOA37" s="68"/>
      <c r="SOB37" s="112"/>
      <c r="SOC37" s="112"/>
      <c r="SOD37" s="112"/>
      <c r="SOE37"/>
      <c r="SOF37"/>
      <c r="SOG37"/>
      <c r="SOH37"/>
      <c r="SOI37"/>
      <c r="SOJ37"/>
      <c r="SOK37"/>
      <c r="SOL37"/>
      <c r="SOM37"/>
      <c r="SON37"/>
      <c r="SOO37"/>
      <c r="SOP37"/>
      <c r="SOQ37"/>
      <c r="SOR37"/>
      <c r="SOS37"/>
      <c r="SOT37"/>
      <c r="SOU37"/>
      <c r="SOV37"/>
      <c r="SOW37"/>
      <c r="SOX37"/>
      <c r="SOY37"/>
      <c r="SOZ37"/>
      <c r="SQE37" s="68"/>
      <c r="SQF37" s="68"/>
      <c r="SQG37" s="68"/>
      <c r="SQH37" s="68"/>
      <c r="SQI37" s="68"/>
      <c r="SQJ37" s="112"/>
      <c r="SQK37" s="112"/>
      <c r="SQL37" s="112"/>
      <c r="SQM37"/>
      <c r="SQN37"/>
      <c r="SQO37"/>
      <c r="SQP37"/>
      <c r="SQQ37"/>
      <c r="SQR37"/>
      <c r="SQS37"/>
      <c r="SQT37"/>
      <c r="SQU37"/>
      <c r="SQV37"/>
      <c r="SQW37"/>
      <c r="SQX37"/>
      <c r="SQY37"/>
      <c r="SQZ37"/>
      <c r="SRA37"/>
      <c r="SRB37"/>
      <c r="SRC37"/>
      <c r="SRD37"/>
      <c r="SRE37"/>
      <c r="SRF37"/>
      <c r="SRG37"/>
      <c r="SRH37"/>
      <c r="SSM37" s="68"/>
      <c r="SSN37" s="68"/>
      <c r="SSO37" s="68"/>
      <c r="SSP37" s="68"/>
      <c r="SSQ37" s="68"/>
      <c r="SSR37" s="112"/>
      <c r="SSS37" s="112"/>
      <c r="SST37" s="112"/>
      <c r="SSU37"/>
      <c r="SSV37"/>
      <c r="SSW37"/>
      <c r="SSX37"/>
      <c r="SSY37"/>
      <c r="SSZ37"/>
      <c r="STA37"/>
      <c r="STB37"/>
      <c r="STC37"/>
      <c r="STD37"/>
      <c r="STE37"/>
      <c r="STF37"/>
      <c r="STG37"/>
      <c r="STH37"/>
      <c r="STI37"/>
      <c r="STJ37"/>
      <c r="STK37"/>
      <c r="STL37"/>
      <c r="STM37"/>
      <c r="STN37"/>
      <c r="STO37"/>
      <c r="STP37"/>
      <c r="SUU37" s="68"/>
      <c r="SUV37" s="68"/>
      <c r="SUW37" s="68"/>
      <c r="SUX37" s="68"/>
      <c r="SUY37" s="68"/>
      <c r="SUZ37" s="112"/>
      <c r="SVA37" s="112"/>
      <c r="SVB37" s="112"/>
      <c r="SVC37"/>
      <c r="SVD37"/>
      <c r="SVE37"/>
      <c r="SVF37"/>
      <c r="SVG37"/>
      <c r="SVH37"/>
      <c r="SVI37"/>
      <c r="SVJ37"/>
      <c r="SVK37"/>
      <c r="SVL37"/>
      <c r="SVM37"/>
      <c r="SVN37"/>
      <c r="SVO37"/>
      <c r="SVP37"/>
      <c r="SVQ37"/>
      <c r="SVR37"/>
      <c r="SVS37"/>
      <c r="SVT37"/>
      <c r="SVU37"/>
      <c r="SVV37"/>
      <c r="SVW37"/>
      <c r="SVX37"/>
      <c r="SXC37" s="68"/>
      <c r="SXD37" s="68"/>
      <c r="SXE37" s="68"/>
      <c r="SXF37" s="68"/>
      <c r="SXG37" s="68"/>
      <c r="SXH37" s="112"/>
      <c r="SXI37" s="112"/>
      <c r="SXJ37" s="112"/>
      <c r="SXK37"/>
      <c r="SXL37"/>
      <c r="SXM37"/>
      <c r="SXN37"/>
      <c r="SXO37"/>
      <c r="SXP37"/>
      <c r="SXQ37"/>
      <c r="SXR37"/>
      <c r="SXS37"/>
      <c r="SXT37"/>
      <c r="SXU37"/>
      <c r="SXV37"/>
      <c r="SXW37"/>
      <c r="SXX37"/>
      <c r="SXY37"/>
      <c r="SXZ37"/>
      <c r="SYA37"/>
      <c r="SYB37"/>
      <c r="SYC37"/>
      <c r="SYD37"/>
      <c r="SYE37"/>
      <c r="SYF37"/>
      <c r="SZK37" s="68"/>
      <c r="SZL37" s="68"/>
      <c r="SZM37" s="68"/>
      <c r="SZN37" s="68"/>
      <c r="SZO37" s="68"/>
      <c r="SZP37" s="112"/>
      <c r="SZQ37" s="112"/>
      <c r="SZR37" s="112"/>
      <c r="SZS37"/>
      <c r="SZT37"/>
      <c r="SZU37"/>
      <c r="SZV37"/>
      <c r="SZW37"/>
      <c r="SZX37"/>
      <c r="SZY37"/>
      <c r="SZZ37"/>
      <c r="TAA37"/>
      <c r="TAB37"/>
      <c r="TAC37"/>
      <c r="TAD37"/>
      <c r="TAE37"/>
      <c r="TAF37"/>
      <c r="TAG37"/>
      <c r="TAH37"/>
      <c r="TAI37"/>
      <c r="TAJ37"/>
      <c r="TAK37"/>
      <c r="TAL37"/>
      <c r="TAM37"/>
      <c r="TAN37"/>
      <c r="TBS37" s="68"/>
      <c r="TBT37" s="68"/>
      <c r="TBU37" s="68"/>
      <c r="TBV37" s="68"/>
      <c r="TBW37" s="68"/>
      <c r="TBX37" s="112"/>
      <c r="TBY37" s="112"/>
      <c r="TBZ37" s="112"/>
      <c r="TCA37"/>
      <c r="TCB37"/>
      <c r="TCC37"/>
      <c r="TCD37"/>
      <c r="TCE37"/>
      <c r="TCF37"/>
      <c r="TCG37"/>
      <c r="TCH37"/>
      <c r="TCI37"/>
      <c r="TCJ37"/>
      <c r="TCK37"/>
      <c r="TCL37"/>
      <c r="TCM37"/>
      <c r="TCN37"/>
      <c r="TCO37"/>
      <c r="TCP37"/>
      <c r="TCQ37"/>
      <c r="TCR37"/>
      <c r="TCS37"/>
      <c r="TCT37"/>
      <c r="TCU37"/>
      <c r="TCV37"/>
      <c r="TEA37" s="68"/>
      <c r="TEB37" s="68"/>
      <c r="TEC37" s="68"/>
      <c r="TED37" s="68"/>
      <c r="TEE37" s="68"/>
      <c r="TEF37" s="112"/>
      <c r="TEG37" s="112"/>
      <c r="TEH37" s="112"/>
      <c r="TEI37"/>
      <c r="TEJ37"/>
      <c r="TEK37"/>
      <c r="TEL37"/>
      <c r="TEM37"/>
      <c r="TEN37"/>
      <c r="TEO37"/>
      <c r="TEP37"/>
      <c r="TEQ37"/>
      <c r="TER37"/>
      <c r="TES37"/>
      <c r="TET37"/>
      <c r="TEU37"/>
      <c r="TEV37"/>
      <c r="TEW37"/>
      <c r="TEX37"/>
      <c r="TEY37"/>
      <c r="TEZ37"/>
      <c r="TFA37"/>
      <c r="TFB37"/>
      <c r="TFC37"/>
      <c r="TFD37"/>
      <c r="TGI37" s="68"/>
      <c r="TGJ37" s="68"/>
      <c r="TGK37" s="68"/>
      <c r="TGL37" s="68"/>
      <c r="TGM37" s="68"/>
      <c r="TGN37" s="112"/>
      <c r="TGO37" s="112"/>
      <c r="TGP37" s="112"/>
      <c r="TGQ37"/>
      <c r="TGR37"/>
      <c r="TGS37"/>
      <c r="TGT37"/>
      <c r="TGU37"/>
      <c r="TGV37"/>
      <c r="TGW37"/>
      <c r="TGX37"/>
      <c r="TGY37"/>
      <c r="TGZ37"/>
      <c r="THA37"/>
      <c r="THB37"/>
      <c r="THC37"/>
      <c r="THD37"/>
      <c r="THE37"/>
      <c r="THF37"/>
      <c r="THG37"/>
      <c r="THH37"/>
      <c r="THI37"/>
      <c r="THJ37"/>
      <c r="THK37"/>
      <c r="THL37"/>
      <c r="TIQ37" s="68"/>
      <c r="TIR37" s="68"/>
      <c r="TIS37" s="68"/>
      <c r="TIT37" s="68"/>
      <c r="TIU37" s="68"/>
      <c r="TIV37" s="112"/>
      <c r="TIW37" s="112"/>
      <c r="TIX37" s="112"/>
      <c r="TIY37"/>
      <c r="TIZ37"/>
      <c r="TJA37"/>
      <c r="TJB37"/>
      <c r="TJC37"/>
      <c r="TJD37"/>
      <c r="TJE37"/>
      <c r="TJF37"/>
      <c r="TJG37"/>
      <c r="TJH37"/>
      <c r="TJI37"/>
      <c r="TJJ37"/>
      <c r="TJK37"/>
      <c r="TJL37"/>
      <c r="TJM37"/>
      <c r="TJN37"/>
      <c r="TJO37"/>
      <c r="TJP37"/>
      <c r="TJQ37"/>
      <c r="TJR37"/>
      <c r="TJS37"/>
      <c r="TJT37"/>
      <c r="TKY37" s="68"/>
      <c r="TKZ37" s="68"/>
      <c r="TLA37" s="68"/>
      <c r="TLB37" s="68"/>
      <c r="TLC37" s="68"/>
      <c r="TLD37" s="112"/>
      <c r="TLE37" s="112"/>
      <c r="TLF37" s="112"/>
      <c r="TLG37"/>
      <c r="TLH37"/>
      <c r="TLI37"/>
      <c r="TLJ37"/>
      <c r="TLK37"/>
      <c r="TLL37"/>
      <c r="TLM37"/>
      <c r="TLN37"/>
      <c r="TLO37"/>
      <c r="TLP37"/>
      <c r="TLQ37"/>
      <c r="TLR37"/>
      <c r="TLS37"/>
      <c r="TLT37"/>
      <c r="TLU37"/>
      <c r="TLV37"/>
      <c r="TLW37"/>
      <c r="TLX37"/>
      <c r="TLY37"/>
      <c r="TLZ37"/>
      <c r="TMA37"/>
      <c r="TMB37"/>
      <c r="TNG37" s="68"/>
      <c r="TNH37" s="68"/>
      <c r="TNI37" s="68"/>
      <c r="TNJ37" s="68"/>
      <c r="TNK37" s="68"/>
      <c r="TNL37" s="112"/>
      <c r="TNM37" s="112"/>
      <c r="TNN37" s="112"/>
      <c r="TNO37"/>
      <c r="TNP37"/>
      <c r="TNQ37"/>
      <c r="TNR37"/>
      <c r="TNS37"/>
      <c r="TNT37"/>
      <c r="TNU37"/>
      <c r="TNV37"/>
      <c r="TNW37"/>
      <c r="TNX37"/>
      <c r="TNY37"/>
      <c r="TNZ37"/>
      <c r="TOA37"/>
      <c r="TOB37"/>
      <c r="TOC37"/>
      <c r="TOD37"/>
      <c r="TOE37"/>
      <c r="TOF37"/>
      <c r="TOG37"/>
      <c r="TOH37"/>
      <c r="TOI37"/>
      <c r="TOJ37"/>
      <c r="TPO37" s="68"/>
      <c r="TPP37" s="68"/>
      <c r="TPQ37" s="68"/>
      <c r="TPR37" s="68"/>
      <c r="TPS37" s="68"/>
      <c r="TPT37" s="112"/>
      <c r="TPU37" s="112"/>
      <c r="TPV37" s="112"/>
      <c r="TPW37"/>
      <c r="TPX37"/>
      <c r="TPY37"/>
      <c r="TPZ37"/>
      <c r="TQA37"/>
      <c r="TQB37"/>
      <c r="TQC37"/>
      <c r="TQD37"/>
      <c r="TQE37"/>
      <c r="TQF37"/>
      <c r="TQG37"/>
      <c r="TQH37"/>
      <c r="TQI37"/>
      <c r="TQJ37"/>
      <c r="TQK37"/>
      <c r="TQL37"/>
      <c r="TQM37"/>
      <c r="TQN37"/>
      <c r="TQO37"/>
      <c r="TQP37"/>
      <c r="TQQ37"/>
      <c r="TQR37"/>
      <c r="TRW37" s="68"/>
      <c r="TRX37" s="68"/>
      <c r="TRY37" s="68"/>
      <c r="TRZ37" s="68"/>
      <c r="TSA37" s="68"/>
      <c r="TSB37" s="112"/>
      <c r="TSC37" s="112"/>
      <c r="TSD37" s="112"/>
      <c r="TSE37"/>
      <c r="TSF37"/>
      <c r="TSG37"/>
      <c r="TSH37"/>
      <c r="TSI37"/>
      <c r="TSJ37"/>
      <c r="TSK37"/>
      <c r="TSL37"/>
      <c r="TSM37"/>
      <c r="TSN37"/>
      <c r="TSO37"/>
      <c r="TSP37"/>
      <c r="TSQ37"/>
      <c r="TSR37"/>
      <c r="TSS37"/>
      <c r="TST37"/>
      <c r="TSU37"/>
      <c r="TSV37"/>
      <c r="TSW37"/>
      <c r="TSX37"/>
      <c r="TSY37"/>
      <c r="TSZ37"/>
      <c r="TUE37" s="68"/>
      <c r="TUF37" s="68"/>
      <c r="TUG37" s="68"/>
      <c r="TUH37" s="68"/>
      <c r="TUI37" s="68"/>
      <c r="TUJ37" s="112"/>
      <c r="TUK37" s="112"/>
      <c r="TUL37" s="112"/>
      <c r="TUM37"/>
      <c r="TUN37"/>
      <c r="TUO37"/>
      <c r="TUP37"/>
      <c r="TUQ37"/>
      <c r="TUR37"/>
      <c r="TUS37"/>
      <c r="TUT37"/>
      <c r="TUU37"/>
      <c r="TUV37"/>
      <c r="TUW37"/>
      <c r="TUX37"/>
      <c r="TUY37"/>
      <c r="TUZ37"/>
      <c r="TVA37"/>
      <c r="TVB37"/>
      <c r="TVC37"/>
      <c r="TVD37"/>
      <c r="TVE37"/>
      <c r="TVF37"/>
      <c r="TVG37"/>
      <c r="TVH37"/>
      <c r="TWM37" s="68"/>
      <c r="TWN37" s="68"/>
      <c r="TWO37" s="68"/>
      <c r="TWP37" s="68"/>
      <c r="TWQ37" s="68"/>
      <c r="TWR37" s="112"/>
      <c r="TWS37" s="112"/>
      <c r="TWT37" s="112"/>
      <c r="TWU37"/>
      <c r="TWV37"/>
      <c r="TWW37"/>
      <c r="TWX37"/>
      <c r="TWY37"/>
      <c r="TWZ37"/>
      <c r="TXA37"/>
      <c r="TXB37"/>
      <c r="TXC37"/>
      <c r="TXD37"/>
      <c r="TXE37"/>
      <c r="TXF37"/>
      <c r="TXG37"/>
      <c r="TXH37"/>
      <c r="TXI37"/>
      <c r="TXJ37"/>
      <c r="TXK37"/>
      <c r="TXL37"/>
      <c r="TXM37"/>
      <c r="TXN37"/>
      <c r="TXO37"/>
      <c r="TXP37"/>
      <c r="TYU37" s="68"/>
      <c r="TYV37" s="68"/>
      <c r="TYW37" s="68"/>
      <c r="TYX37" s="68"/>
      <c r="TYY37" s="68"/>
      <c r="TYZ37" s="112"/>
      <c r="TZA37" s="112"/>
      <c r="TZB37" s="112"/>
      <c r="TZC37"/>
      <c r="TZD37"/>
      <c r="TZE37"/>
      <c r="TZF37"/>
      <c r="TZG37"/>
      <c r="TZH37"/>
      <c r="TZI37"/>
      <c r="TZJ37"/>
      <c r="TZK37"/>
      <c r="TZL37"/>
      <c r="TZM37"/>
      <c r="TZN37"/>
      <c r="TZO37"/>
      <c r="TZP37"/>
      <c r="TZQ37"/>
      <c r="TZR37"/>
      <c r="TZS37"/>
      <c r="TZT37"/>
      <c r="TZU37"/>
      <c r="TZV37"/>
      <c r="TZW37"/>
      <c r="TZX37"/>
      <c r="UBC37" s="68"/>
      <c r="UBD37" s="68"/>
      <c r="UBE37" s="68"/>
      <c r="UBF37" s="68"/>
      <c r="UBG37" s="68"/>
      <c r="UBH37" s="112"/>
      <c r="UBI37" s="112"/>
      <c r="UBJ37" s="112"/>
      <c r="UBK37"/>
      <c r="UBL37"/>
      <c r="UBM37"/>
      <c r="UBN37"/>
      <c r="UBO37"/>
      <c r="UBP37"/>
      <c r="UBQ37"/>
      <c r="UBR37"/>
      <c r="UBS37"/>
      <c r="UBT37"/>
      <c r="UBU37"/>
      <c r="UBV37"/>
      <c r="UBW37"/>
      <c r="UBX37"/>
      <c r="UBY37"/>
      <c r="UBZ37"/>
      <c r="UCA37"/>
      <c r="UCB37"/>
      <c r="UCC37"/>
      <c r="UCD37"/>
      <c r="UCE37"/>
      <c r="UCF37"/>
      <c r="UDK37" s="68"/>
      <c r="UDL37" s="68"/>
      <c r="UDM37" s="68"/>
      <c r="UDN37" s="68"/>
      <c r="UDO37" s="68"/>
      <c r="UDP37" s="112"/>
      <c r="UDQ37" s="112"/>
      <c r="UDR37" s="112"/>
      <c r="UDS37"/>
      <c r="UDT37"/>
      <c r="UDU37"/>
      <c r="UDV37"/>
      <c r="UDW37"/>
      <c r="UDX37"/>
      <c r="UDY37"/>
      <c r="UDZ37"/>
      <c r="UEA37"/>
      <c r="UEB37"/>
      <c r="UEC37"/>
      <c r="UED37"/>
      <c r="UEE37"/>
      <c r="UEF37"/>
      <c r="UEG37"/>
      <c r="UEH37"/>
      <c r="UEI37"/>
      <c r="UEJ37"/>
      <c r="UEK37"/>
      <c r="UEL37"/>
      <c r="UEM37"/>
      <c r="UEN37"/>
      <c r="UFS37" s="68"/>
      <c r="UFT37" s="68"/>
      <c r="UFU37" s="68"/>
      <c r="UFV37" s="68"/>
      <c r="UFW37" s="68"/>
      <c r="UFX37" s="112"/>
      <c r="UFY37" s="112"/>
      <c r="UFZ37" s="112"/>
      <c r="UGA37"/>
      <c r="UGB37"/>
      <c r="UGC37"/>
      <c r="UGD37"/>
      <c r="UGE37"/>
      <c r="UGF37"/>
      <c r="UGG37"/>
      <c r="UGH37"/>
      <c r="UGI37"/>
      <c r="UGJ37"/>
      <c r="UGK37"/>
      <c r="UGL37"/>
      <c r="UGM37"/>
      <c r="UGN37"/>
      <c r="UGO37"/>
      <c r="UGP37"/>
      <c r="UGQ37"/>
      <c r="UGR37"/>
      <c r="UGS37"/>
      <c r="UGT37"/>
      <c r="UGU37"/>
      <c r="UGV37"/>
      <c r="UIA37" s="68"/>
      <c r="UIB37" s="68"/>
      <c r="UIC37" s="68"/>
      <c r="UID37" s="68"/>
      <c r="UIE37" s="68"/>
      <c r="UIF37" s="112"/>
      <c r="UIG37" s="112"/>
      <c r="UIH37" s="112"/>
      <c r="UII37"/>
      <c r="UIJ37"/>
      <c r="UIK37"/>
      <c r="UIL37"/>
      <c r="UIM37"/>
      <c r="UIN37"/>
      <c r="UIO37"/>
      <c r="UIP37"/>
      <c r="UIQ37"/>
      <c r="UIR37"/>
      <c r="UIS37"/>
      <c r="UIT37"/>
      <c r="UIU37"/>
      <c r="UIV37"/>
      <c r="UIW37"/>
      <c r="UIX37"/>
      <c r="UIY37"/>
      <c r="UIZ37"/>
      <c r="UJA37"/>
      <c r="UJB37"/>
      <c r="UJC37"/>
      <c r="UJD37"/>
      <c r="UKI37" s="68"/>
      <c r="UKJ37" s="68"/>
      <c r="UKK37" s="68"/>
      <c r="UKL37" s="68"/>
      <c r="UKM37" s="68"/>
      <c r="UKN37" s="112"/>
      <c r="UKO37" s="112"/>
      <c r="UKP37" s="112"/>
      <c r="UKQ37"/>
      <c r="UKR37"/>
      <c r="UKS37"/>
      <c r="UKT37"/>
      <c r="UKU37"/>
      <c r="UKV37"/>
      <c r="UKW37"/>
      <c r="UKX37"/>
      <c r="UKY37"/>
      <c r="UKZ37"/>
      <c r="ULA37"/>
      <c r="ULB37"/>
      <c r="ULC37"/>
      <c r="ULD37"/>
      <c r="ULE37"/>
      <c r="ULF37"/>
      <c r="ULG37"/>
      <c r="ULH37"/>
      <c r="ULI37"/>
      <c r="ULJ37"/>
      <c r="ULK37"/>
      <c r="ULL37"/>
      <c r="UMQ37" s="68"/>
      <c r="UMR37" s="68"/>
      <c r="UMS37" s="68"/>
      <c r="UMT37" s="68"/>
      <c r="UMU37" s="68"/>
      <c r="UMV37" s="112"/>
      <c r="UMW37" s="112"/>
      <c r="UMX37" s="112"/>
      <c r="UMY37"/>
      <c r="UMZ37"/>
      <c r="UNA37"/>
      <c r="UNB37"/>
      <c r="UNC37"/>
      <c r="UND37"/>
      <c r="UNE37"/>
      <c r="UNF37"/>
      <c r="UNG37"/>
      <c r="UNH37"/>
      <c r="UNI37"/>
      <c r="UNJ37"/>
      <c r="UNK37"/>
      <c r="UNL37"/>
      <c r="UNM37"/>
      <c r="UNN37"/>
      <c r="UNO37"/>
      <c r="UNP37"/>
      <c r="UNQ37"/>
      <c r="UNR37"/>
      <c r="UNS37"/>
      <c r="UNT37"/>
      <c r="UOY37" s="68"/>
      <c r="UOZ37" s="68"/>
      <c r="UPA37" s="68"/>
      <c r="UPB37" s="68"/>
      <c r="UPC37" s="68"/>
      <c r="UPD37" s="112"/>
      <c r="UPE37" s="112"/>
      <c r="UPF37" s="112"/>
      <c r="UPG37"/>
      <c r="UPH37"/>
      <c r="UPI37"/>
      <c r="UPJ37"/>
      <c r="UPK37"/>
      <c r="UPL37"/>
      <c r="UPM37"/>
      <c r="UPN37"/>
      <c r="UPO37"/>
      <c r="UPP37"/>
      <c r="UPQ37"/>
      <c r="UPR37"/>
      <c r="UPS37"/>
      <c r="UPT37"/>
      <c r="UPU37"/>
      <c r="UPV37"/>
      <c r="UPW37"/>
      <c r="UPX37"/>
      <c r="UPY37"/>
      <c r="UPZ37"/>
      <c r="UQA37"/>
      <c r="UQB37"/>
      <c r="URG37" s="68"/>
      <c r="URH37" s="68"/>
      <c r="URI37" s="68"/>
      <c r="URJ37" s="68"/>
      <c r="URK37" s="68"/>
      <c r="URL37" s="112"/>
      <c r="URM37" s="112"/>
      <c r="URN37" s="112"/>
      <c r="URO37"/>
      <c r="URP37"/>
      <c r="URQ37"/>
      <c r="URR37"/>
      <c r="URS37"/>
      <c r="URT37"/>
      <c r="URU37"/>
      <c r="URV37"/>
      <c r="URW37"/>
      <c r="URX37"/>
      <c r="URY37"/>
      <c r="URZ37"/>
      <c r="USA37"/>
      <c r="USB37"/>
      <c r="USC37"/>
      <c r="USD37"/>
      <c r="USE37"/>
      <c r="USF37"/>
      <c r="USG37"/>
      <c r="USH37"/>
      <c r="USI37"/>
      <c r="USJ37"/>
      <c r="UTO37" s="68"/>
      <c r="UTP37" s="68"/>
      <c r="UTQ37" s="68"/>
      <c r="UTR37" s="68"/>
      <c r="UTS37" s="68"/>
      <c r="UTT37" s="112"/>
      <c r="UTU37" s="112"/>
      <c r="UTV37" s="112"/>
      <c r="UTW37"/>
      <c r="UTX37"/>
      <c r="UTY37"/>
      <c r="UTZ37"/>
      <c r="UUA37"/>
      <c r="UUB37"/>
      <c r="UUC37"/>
      <c r="UUD37"/>
      <c r="UUE37"/>
      <c r="UUF37"/>
      <c r="UUG37"/>
      <c r="UUH37"/>
      <c r="UUI37"/>
      <c r="UUJ37"/>
      <c r="UUK37"/>
      <c r="UUL37"/>
      <c r="UUM37"/>
      <c r="UUN37"/>
      <c r="UUO37"/>
      <c r="UUP37"/>
      <c r="UUQ37"/>
      <c r="UUR37"/>
      <c r="UVW37" s="68"/>
      <c r="UVX37" s="68"/>
      <c r="UVY37" s="68"/>
      <c r="UVZ37" s="68"/>
      <c r="UWA37" s="68"/>
      <c r="UWB37" s="112"/>
      <c r="UWC37" s="112"/>
      <c r="UWD37" s="112"/>
      <c r="UWE37"/>
      <c r="UWF37"/>
      <c r="UWG37"/>
      <c r="UWH37"/>
      <c r="UWI37"/>
      <c r="UWJ37"/>
      <c r="UWK37"/>
      <c r="UWL37"/>
      <c r="UWM37"/>
      <c r="UWN37"/>
      <c r="UWO37"/>
      <c r="UWP37"/>
      <c r="UWQ37"/>
      <c r="UWR37"/>
      <c r="UWS37"/>
      <c r="UWT37"/>
      <c r="UWU37"/>
      <c r="UWV37"/>
      <c r="UWW37"/>
      <c r="UWX37"/>
      <c r="UWY37"/>
      <c r="UWZ37"/>
      <c r="UYE37" s="68"/>
      <c r="UYF37" s="68"/>
      <c r="UYG37" s="68"/>
      <c r="UYH37" s="68"/>
      <c r="UYI37" s="68"/>
      <c r="UYJ37" s="112"/>
      <c r="UYK37" s="112"/>
      <c r="UYL37" s="112"/>
      <c r="UYM37"/>
      <c r="UYN37"/>
      <c r="UYO37"/>
      <c r="UYP37"/>
      <c r="UYQ37"/>
      <c r="UYR37"/>
      <c r="UYS37"/>
      <c r="UYT37"/>
      <c r="UYU37"/>
      <c r="UYV37"/>
      <c r="UYW37"/>
      <c r="UYX37"/>
      <c r="UYY37"/>
      <c r="UYZ37"/>
      <c r="UZA37"/>
      <c r="UZB37"/>
      <c r="UZC37"/>
      <c r="UZD37"/>
      <c r="UZE37"/>
      <c r="UZF37"/>
      <c r="UZG37"/>
      <c r="UZH37"/>
      <c r="VAM37" s="68"/>
      <c r="VAN37" s="68"/>
      <c r="VAO37" s="68"/>
      <c r="VAP37" s="68"/>
      <c r="VAQ37" s="68"/>
      <c r="VAR37" s="112"/>
      <c r="VAS37" s="112"/>
      <c r="VAT37" s="112"/>
      <c r="VAU37"/>
      <c r="VAV37"/>
      <c r="VAW37"/>
      <c r="VAX37"/>
      <c r="VAY37"/>
      <c r="VAZ37"/>
      <c r="VBA37"/>
      <c r="VBB37"/>
      <c r="VBC37"/>
      <c r="VBD37"/>
      <c r="VBE37"/>
      <c r="VBF37"/>
      <c r="VBG37"/>
      <c r="VBH37"/>
      <c r="VBI37"/>
      <c r="VBJ37"/>
      <c r="VBK37"/>
      <c r="VBL37"/>
      <c r="VBM37"/>
      <c r="VBN37"/>
      <c r="VBO37"/>
      <c r="VBP37"/>
      <c r="VCU37" s="68"/>
      <c r="VCV37" s="68"/>
      <c r="VCW37" s="68"/>
      <c r="VCX37" s="68"/>
      <c r="VCY37" s="68"/>
      <c r="VCZ37" s="112"/>
      <c r="VDA37" s="112"/>
      <c r="VDB37" s="112"/>
      <c r="VDC37"/>
      <c r="VDD37"/>
      <c r="VDE37"/>
      <c r="VDF37"/>
      <c r="VDG37"/>
      <c r="VDH37"/>
      <c r="VDI37"/>
      <c r="VDJ37"/>
      <c r="VDK37"/>
      <c r="VDL37"/>
      <c r="VDM37"/>
      <c r="VDN37"/>
      <c r="VDO37"/>
      <c r="VDP37"/>
      <c r="VDQ37"/>
      <c r="VDR37"/>
      <c r="VDS37"/>
      <c r="VDT37"/>
      <c r="VDU37"/>
      <c r="VDV37"/>
      <c r="VDW37"/>
      <c r="VDX37"/>
      <c r="VFC37" s="68"/>
      <c r="VFD37" s="68"/>
      <c r="VFE37" s="68"/>
      <c r="VFF37" s="68"/>
      <c r="VFG37" s="68"/>
      <c r="VFH37" s="112"/>
      <c r="VFI37" s="112"/>
      <c r="VFJ37" s="112"/>
      <c r="VFK37"/>
      <c r="VFL37"/>
      <c r="VFM37"/>
      <c r="VFN37"/>
      <c r="VFO37"/>
      <c r="VFP37"/>
      <c r="VFQ37"/>
      <c r="VFR37"/>
      <c r="VFS37"/>
      <c r="VFT37"/>
      <c r="VFU37"/>
      <c r="VFV37"/>
      <c r="VFW37"/>
      <c r="VFX37"/>
      <c r="VFY37"/>
      <c r="VFZ37"/>
      <c r="VGA37"/>
      <c r="VGB37"/>
      <c r="VGC37"/>
      <c r="VGD37"/>
      <c r="VGE37"/>
      <c r="VGF37"/>
      <c r="VHK37" s="68"/>
      <c r="VHL37" s="68"/>
      <c r="VHM37" s="68"/>
      <c r="VHN37" s="68"/>
      <c r="VHO37" s="68"/>
      <c r="VHP37" s="112"/>
      <c r="VHQ37" s="112"/>
      <c r="VHR37" s="112"/>
      <c r="VHS37"/>
      <c r="VHT37"/>
      <c r="VHU37"/>
      <c r="VHV37"/>
      <c r="VHW37"/>
      <c r="VHX37"/>
      <c r="VHY37"/>
      <c r="VHZ37"/>
      <c r="VIA37"/>
      <c r="VIB37"/>
      <c r="VIC37"/>
      <c r="VID37"/>
      <c r="VIE37"/>
      <c r="VIF37"/>
      <c r="VIG37"/>
      <c r="VIH37"/>
      <c r="VII37"/>
      <c r="VIJ37"/>
      <c r="VIK37"/>
      <c r="VIL37"/>
      <c r="VIM37"/>
      <c r="VIN37"/>
      <c r="VJS37" s="68"/>
      <c r="VJT37" s="68"/>
      <c r="VJU37" s="68"/>
      <c r="VJV37" s="68"/>
      <c r="VJW37" s="68"/>
      <c r="VJX37" s="112"/>
      <c r="VJY37" s="112"/>
      <c r="VJZ37" s="112"/>
      <c r="VKA37"/>
      <c r="VKB37"/>
      <c r="VKC37"/>
      <c r="VKD37"/>
      <c r="VKE37"/>
      <c r="VKF37"/>
      <c r="VKG37"/>
      <c r="VKH37"/>
      <c r="VKI37"/>
      <c r="VKJ37"/>
      <c r="VKK37"/>
      <c r="VKL37"/>
      <c r="VKM37"/>
      <c r="VKN37"/>
      <c r="VKO37"/>
      <c r="VKP37"/>
      <c r="VKQ37"/>
      <c r="VKR37"/>
      <c r="VKS37"/>
      <c r="VKT37"/>
      <c r="VKU37"/>
      <c r="VKV37"/>
      <c r="VMA37" s="68"/>
      <c r="VMB37" s="68"/>
      <c r="VMC37" s="68"/>
      <c r="VMD37" s="68"/>
      <c r="VME37" s="68"/>
      <c r="VMF37" s="112"/>
      <c r="VMG37" s="112"/>
      <c r="VMH37" s="112"/>
      <c r="VMI37"/>
      <c r="VMJ37"/>
      <c r="VMK37"/>
      <c r="VML37"/>
      <c r="VMM37"/>
      <c r="VMN37"/>
      <c r="VMO37"/>
      <c r="VMP37"/>
      <c r="VMQ37"/>
      <c r="VMR37"/>
      <c r="VMS37"/>
      <c r="VMT37"/>
      <c r="VMU37"/>
      <c r="VMV37"/>
      <c r="VMW37"/>
      <c r="VMX37"/>
      <c r="VMY37"/>
      <c r="VMZ37"/>
      <c r="VNA37"/>
      <c r="VNB37"/>
      <c r="VNC37"/>
      <c r="VND37"/>
      <c r="VOI37" s="68"/>
      <c r="VOJ37" s="68"/>
      <c r="VOK37" s="68"/>
      <c r="VOL37" s="68"/>
      <c r="VOM37" s="68"/>
      <c r="VON37" s="112"/>
      <c r="VOO37" s="112"/>
      <c r="VOP37" s="112"/>
      <c r="VOQ37"/>
      <c r="VOR37"/>
      <c r="VOS37"/>
      <c r="VOT37"/>
      <c r="VOU37"/>
      <c r="VOV37"/>
      <c r="VOW37"/>
      <c r="VOX37"/>
      <c r="VOY37"/>
      <c r="VOZ37"/>
      <c r="VPA37"/>
      <c r="VPB37"/>
      <c r="VPC37"/>
      <c r="VPD37"/>
      <c r="VPE37"/>
      <c r="VPF37"/>
      <c r="VPG37"/>
      <c r="VPH37"/>
      <c r="VPI37"/>
      <c r="VPJ37"/>
      <c r="VPK37"/>
      <c r="VPL37"/>
      <c r="VQQ37" s="68"/>
      <c r="VQR37" s="68"/>
      <c r="VQS37" s="68"/>
      <c r="VQT37" s="68"/>
      <c r="VQU37" s="68"/>
      <c r="VQV37" s="112"/>
      <c r="VQW37" s="112"/>
      <c r="VQX37" s="112"/>
      <c r="VQY37"/>
      <c r="VQZ37"/>
      <c r="VRA37"/>
      <c r="VRB37"/>
      <c r="VRC37"/>
      <c r="VRD37"/>
      <c r="VRE37"/>
      <c r="VRF37"/>
      <c r="VRG37"/>
      <c r="VRH37"/>
      <c r="VRI37"/>
      <c r="VRJ37"/>
      <c r="VRK37"/>
      <c r="VRL37"/>
      <c r="VRM37"/>
      <c r="VRN37"/>
      <c r="VRO37"/>
      <c r="VRP37"/>
      <c r="VRQ37"/>
      <c r="VRR37"/>
      <c r="VRS37"/>
      <c r="VRT37"/>
      <c r="VSY37" s="68"/>
      <c r="VSZ37" s="68"/>
      <c r="VTA37" s="68"/>
      <c r="VTB37" s="68"/>
      <c r="VTC37" s="68"/>
      <c r="VTD37" s="112"/>
      <c r="VTE37" s="112"/>
      <c r="VTF37" s="112"/>
      <c r="VTG37"/>
      <c r="VTH37"/>
      <c r="VTI37"/>
      <c r="VTJ37"/>
      <c r="VTK37"/>
      <c r="VTL37"/>
      <c r="VTM37"/>
      <c r="VTN37"/>
      <c r="VTO37"/>
      <c r="VTP37"/>
      <c r="VTQ37"/>
      <c r="VTR37"/>
      <c r="VTS37"/>
      <c r="VTT37"/>
      <c r="VTU37"/>
      <c r="VTV37"/>
      <c r="VTW37"/>
      <c r="VTX37"/>
      <c r="VTY37"/>
      <c r="VTZ37"/>
      <c r="VUA37"/>
      <c r="VUB37"/>
      <c r="VVG37" s="68"/>
      <c r="VVH37" s="68"/>
      <c r="VVI37" s="68"/>
      <c r="VVJ37" s="68"/>
      <c r="VVK37" s="68"/>
      <c r="VVL37" s="112"/>
      <c r="VVM37" s="112"/>
      <c r="VVN37" s="112"/>
      <c r="VVO37"/>
      <c r="VVP37"/>
      <c r="VVQ37"/>
      <c r="VVR37"/>
      <c r="VVS37"/>
      <c r="VVT37"/>
      <c r="VVU37"/>
      <c r="VVV37"/>
      <c r="VVW37"/>
      <c r="VVX37"/>
      <c r="VVY37"/>
      <c r="VVZ37"/>
      <c r="VWA37"/>
      <c r="VWB37"/>
      <c r="VWC37"/>
      <c r="VWD37"/>
      <c r="VWE37"/>
      <c r="VWF37"/>
      <c r="VWG37"/>
      <c r="VWH37"/>
      <c r="VWI37"/>
      <c r="VWJ37"/>
      <c r="VXO37" s="68"/>
      <c r="VXP37" s="68"/>
      <c r="VXQ37" s="68"/>
      <c r="VXR37" s="68"/>
      <c r="VXS37" s="68"/>
      <c r="VXT37" s="112"/>
      <c r="VXU37" s="112"/>
      <c r="VXV37" s="112"/>
      <c r="VXW37"/>
      <c r="VXX37"/>
      <c r="VXY37"/>
      <c r="VXZ37"/>
      <c r="VYA37"/>
      <c r="VYB37"/>
      <c r="VYC37"/>
      <c r="VYD37"/>
      <c r="VYE37"/>
      <c r="VYF37"/>
      <c r="VYG37"/>
      <c r="VYH37"/>
      <c r="VYI37"/>
      <c r="VYJ37"/>
      <c r="VYK37"/>
      <c r="VYL37"/>
      <c r="VYM37"/>
      <c r="VYN37"/>
      <c r="VYO37"/>
      <c r="VYP37"/>
      <c r="VYQ37"/>
      <c r="VYR37"/>
      <c r="VZW37" s="68"/>
      <c r="VZX37" s="68"/>
      <c r="VZY37" s="68"/>
      <c r="VZZ37" s="68"/>
      <c r="WAA37" s="68"/>
      <c r="WAB37" s="112"/>
      <c r="WAC37" s="112"/>
      <c r="WAD37" s="112"/>
      <c r="WAE37"/>
      <c r="WAF37"/>
      <c r="WAG37"/>
      <c r="WAH37"/>
      <c r="WAI37"/>
      <c r="WAJ37"/>
      <c r="WAK37"/>
      <c r="WAL37"/>
      <c r="WAM37"/>
      <c r="WAN37"/>
      <c r="WAO37"/>
      <c r="WAP37"/>
      <c r="WAQ37"/>
      <c r="WAR37"/>
      <c r="WAS37"/>
      <c r="WAT37"/>
      <c r="WAU37"/>
      <c r="WAV37"/>
      <c r="WAW37"/>
      <c r="WAX37"/>
      <c r="WAY37"/>
      <c r="WAZ37"/>
      <c r="WCE37" s="68"/>
      <c r="WCF37" s="68"/>
      <c r="WCG37" s="68"/>
      <c r="WCH37" s="68"/>
      <c r="WCI37" s="68"/>
      <c r="WCJ37" s="112"/>
      <c r="WCK37" s="112"/>
      <c r="WCL37" s="112"/>
      <c r="WCM37"/>
      <c r="WCN37"/>
      <c r="WCO37"/>
      <c r="WCP37"/>
      <c r="WCQ37"/>
      <c r="WCR37"/>
      <c r="WCS37"/>
      <c r="WCT37"/>
      <c r="WCU37"/>
      <c r="WCV37"/>
      <c r="WCW37"/>
      <c r="WCX37"/>
      <c r="WCY37"/>
      <c r="WCZ37"/>
      <c r="WDA37"/>
      <c r="WDB37"/>
      <c r="WDC37"/>
      <c r="WDD37"/>
      <c r="WDE37"/>
      <c r="WDF37"/>
      <c r="WDG37"/>
      <c r="WDH37"/>
      <c r="WEM37" s="68"/>
      <c r="WEN37" s="68"/>
      <c r="WEO37" s="68"/>
      <c r="WEP37" s="68"/>
      <c r="WEQ37" s="68"/>
      <c r="WER37" s="112"/>
      <c r="WES37" s="112"/>
      <c r="WET37" s="112"/>
      <c r="WEU37"/>
      <c r="WEV37"/>
      <c r="WEW37"/>
      <c r="WEX37"/>
      <c r="WEY37"/>
      <c r="WEZ37"/>
      <c r="WFA37"/>
      <c r="WFB37"/>
      <c r="WFC37"/>
      <c r="WFD37"/>
      <c r="WFE37"/>
      <c r="WFF37"/>
      <c r="WFG37"/>
      <c r="WFH37"/>
      <c r="WFI37"/>
      <c r="WFJ37"/>
      <c r="WFK37"/>
      <c r="WFL37"/>
      <c r="WFM37"/>
      <c r="WFN37"/>
      <c r="WFO37"/>
      <c r="WFP37"/>
      <c r="WGU37" s="68"/>
      <c r="WGV37" s="68"/>
      <c r="WGW37" s="68"/>
      <c r="WGX37" s="68"/>
      <c r="WGY37" s="68"/>
      <c r="WGZ37" s="112"/>
      <c r="WHA37" s="112"/>
      <c r="WHB37" s="112"/>
      <c r="WHC37"/>
      <c r="WHD37"/>
      <c r="WHE37"/>
      <c r="WHF37"/>
      <c r="WHG37"/>
      <c r="WHH37"/>
      <c r="WHI37"/>
      <c r="WHJ37"/>
      <c r="WHK37"/>
      <c r="WHL37"/>
      <c r="WHM37"/>
      <c r="WHN37"/>
      <c r="WHO37"/>
      <c r="WHP37"/>
      <c r="WHQ37"/>
      <c r="WHR37"/>
      <c r="WHS37"/>
      <c r="WHT37"/>
      <c r="WHU37"/>
      <c r="WHV37"/>
      <c r="WHW37"/>
      <c r="WHX37"/>
      <c r="WJC37" s="68"/>
      <c r="WJD37" s="68"/>
      <c r="WJE37" s="68"/>
      <c r="WJF37" s="68"/>
      <c r="WJG37" s="68"/>
      <c r="WJH37" s="112"/>
      <c r="WJI37" s="112"/>
      <c r="WJJ37" s="112"/>
      <c r="WJK37"/>
      <c r="WJL37"/>
      <c r="WJM37"/>
      <c r="WJN37"/>
      <c r="WJO37"/>
      <c r="WJP37"/>
      <c r="WJQ37"/>
      <c r="WJR37"/>
      <c r="WJS37"/>
      <c r="WJT37"/>
      <c r="WJU37"/>
      <c r="WJV37"/>
      <c r="WJW37"/>
      <c r="WJX37"/>
      <c r="WJY37"/>
      <c r="WJZ37"/>
      <c r="WKA37"/>
      <c r="WKB37"/>
      <c r="WKC37"/>
      <c r="WKD37"/>
      <c r="WKE37"/>
      <c r="WKF37"/>
      <c r="WLK37" s="68"/>
      <c r="WLL37" s="68"/>
      <c r="WLM37" s="68"/>
      <c r="WLN37" s="68"/>
      <c r="WLO37" s="68"/>
      <c r="WLP37" s="112"/>
      <c r="WLQ37" s="112"/>
      <c r="WLR37" s="112"/>
      <c r="WLS37"/>
      <c r="WLT37"/>
      <c r="WLU37"/>
      <c r="WLV37"/>
      <c r="WLW37"/>
      <c r="WLX37"/>
      <c r="WLY37"/>
      <c r="WLZ37"/>
      <c r="WMA37"/>
      <c r="WMB37"/>
      <c r="WMC37"/>
      <c r="WMD37"/>
      <c r="WME37"/>
      <c r="WMF37"/>
      <c r="WMG37"/>
      <c r="WMH37"/>
      <c r="WMI37"/>
      <c r="WMJ37"/>
      <c r="WMK37"/>
      <c r="WML37"/>
      <c r="WMM37"/>
      <c r="WMN37"/>
      <c r="WNS37" s="68"/>
      <c r="WNT37" s="68"/>
      <c r="WNU37" s="68"/>
      <c r="WNV37" s="68"/>
      <c r="WNW37" s="68"/>
      <c r="WNX37" s="112"/>
      <c r="WNY37" s="112"/>
      <c r="WNZ37" s="112"/>
      <c r="WOA37"/>
      <c r="WOB37"/>
      <c r="WOC37"/>
      <c r="WOD37"/>
      <c r="WOE37"/>
      <c r="WOF37"/>
      <c r="WOG37"/>
      <c r="WOH37"/>
      <c r="WOI37"/>
      <c r="WOJ37"/>
      <c r="WOK37"/>
      <c r="WOL37"/>
      <c r="WOM37"/>
      <c r="WON37"/>
      <c r="WOO37"/>
      <c r="WOP37"/>
      <c r="WOQ37"/>
      <c r="WOR37"/>
      <c r="WOS37"/>
      <c r="WOT37"/>
      <c r="WOU37"/>
      <c r="WOV37"/>
      <c r="WQA37" s="68"/>
      <c r="WQB37" s="68"/>
      <c r="WQC37" s="68"/>
      <c r="WQD37" s="68"/>
      <c r="WQE37" s="68"/>
      <c r="WQF37" s="112"/>
      <c r="WQG37" s="112"/>
      <c r="WQH37" s="112"/>
      <c r="WQI37"/>
      <c r="WQJ37"/>
      <c r="WQK37"/>
      <c r="WQL37"/>
      <c r="WQM37"/>
      <c r="WQN37"/>
      <c r="WQO37"/>
      <c r="WQP37"/>
      <c r="WQQ37"/>
      <c r="WQR37"/>
      <c r="WQS37"/>
      <c r="WQT37"/>
      <c r="WQU37"/>
      <c r="WQV37"/>
      <c r="WQW37"/>
      <c r="WQX37"/>
      <c r="WQY37"/>
      <c r="WQZ37"/>
      <c r="WRA37"/>
      <c r="WRB37"/>
      <c r="WRC37"/>
      <c r="WRD37"/>
      <c r="WSI37" s="68"/>
      <c r="WSJ37" s="68"/>
      <c r="WSK37" s="68"/>
      <c r="WSL37" s="68"/>
      <c r="WSM37" s="68"/>
      <c r="WSN37" s="112"/>
      <c r="WSO37" s="112"/>
      <c r="WSP37" s="112"/>
      <c r="WSQ37"/>
      <c r="WSR37"/>
      <c r="WSS37"/>
      <c r="WST37"/>
      <c r="WSU37"/>
      <c r="WSV37"/>
      <c r="WSW37"/>
      <c r="WSX37"/>
      <c r="WSY37"/>
      <c r="WSZ37"/>
      <c r="WTA37"/>
      <c r="WTB37"/>
      <c r="WTC37"/>
      <c r="WTD37"/>
      <c r="WTE37"/>
      <c r="WTF37"/>
      <c r="WTG37"/>
      <c r="WTH37"/>
      <c r="WTI37"/>
      <c r="WTJ37"/>
      <c r="WTK37"/>
      <c r="WTL37"/>
      <c r="WUQ37" s="68"/>
      <c r="WUR37" s="68"/>
      <c r="WUS37" s="68"/>
      <c r="WUT37" s="68"/>
      <c r="WUU37" s="68"/>
      <c r="WUV37" s="112"/>
      <c r="WUW37" s="112"/>
      <c r="WUX37" s="112"/>
      <c r="WUY37"/>
      <c r="WUZ37"/>
      <c r="WVA37"/>
      <c r="WVB37"/>
      <c r="WVC37"/>
      <c r="WVD37"/>
      <c r="WVE37"/>
      <c r="WVF37"/>
      <c r="WVG37"/>
      <c r="WVH37"/>
      <c r="WVI37"/>
      <c r="WVJ37"/>
      <c r="WVK37"/>
      <c r="WVL37"/>
      <c r="WVM37"/>
      <c r="WVN37"/>
      <c r="WVO37"/>
      <c r="WVP37"/>
      <c r="WVQ37"/>
      <c r="WVR37"/>
      <c r="WVS37"/>
      <c r="WVT37"/>
      <c r="WWY37" s="68"/>
      <c r="WWZ37" s="68"/>
      <c r="WXA37" s="68"/>
      <c r="WXB37" s="68"/>
      <c r="WXC37" s="68"/>
      <c r="WXD37" s="112"/>
      <c r="WXE37" s="112"/>
      <c r="WXF37" s="112"/>
      <c r="WXG37"/>
      <c r="WXH37"/>
      <c r="WXI37"/>
      <c r="WXJ37"/>
      <c r="WXK37"/>
      <c r="WXL37"/>
      <c r="WXM37"/>
      <c r="WXN37"/>
      <c r="WXO37"/>
      <c r="WXP37"/>
      <c r="WXQ37"/>
      <c r="WXR37"/>
      <c r="WXS37"/>
      <c r="WXT37"/>
      <c r="WXU37"/>
      <c r="WXV37"/>
      <c r="WXW37"/>
      <c r="WXX37"/>
      <c r="WXY37"/>
      <c r="WXZ37"/>
      <c r="WYA37"/>
      <c r="WYB37"/>
      <c r="WZG37" s="68"/>
      <c r="WZH37" s="68"/>
      <c r="WZI37" s="68"/>
      <c r="WZJ37" s="68"/>
      <c r="WZK37" s="68"/>
      <c r="WZL37" s="112"/>
      <c r="WZM37" s="112"/>
      <c r="WZN37" s="112"/>
      <c r="WZO37"/>
      <c r="WZP37"/>
      <c r="WZQ37"/>
      <c r="WZR37"/>
      <c r="WZS37"/>
      <c r="WZT37"/>
      <c r="WZU37"/>
      <c r="WZV37"/>
      <c r="WZW37"/>
      <c r="WZX37"/>
      <c r="WZY37"/>
      <c r="WZZ37"/>
      <c r="XAA37"/>
      <c r="XAB37"/>
      <c r="XAC37"/>
      <c r="XAD37"/>
      <c r="XAE37"/>
      <c r="XAF37"/>
      <c r="XAG37"/>
      <c r="XAH37"/>
      <c r="XAI37"/>
      <c r="XAJ37"/>
      <c r="XBO37" s="68"/>
      <c r="XBP37" s="68"/>
      <c r="XBQ37" s="68"/>
      <c r="XBR37" s="68"/>
      <c r="XBS37" s="68"/>
      <c r="XBT37" s="112"/>
      <c r="XBU37" s="112"/>
      <c r="XBV37" s="112"/>
      <c r="XBW37"/>
      <c r="XBX37"/>
      <c r="XBY37"/>
      <c r="XBZ37"/>
      <c r="XCA37"/>
      <c r="XCB37"/>
      <c r="XCC37"/>
      <c r="XCD37"/>
      <c r="XCE37"/>
      <c r="XCF37"/>
      <c r="XCG37"/>
      <c r="XCH37"/>
      <c r="XCI37"/>
      <c r="XCJ37"/>
      <c r="XCK37"/>
      <c r="XCL37"/>
      <c r="XCM37"/>
      <c r="XCN37"/>
      <c r="XCO37"/>
      <c r="XCP37"/>
      <c r="XCQ37"/>
      <c r="XCR37"/>
      <c r="XDW37" s="68"/>
      <c r="XDX37" s="68"/>
      <c r="XDY37" s="68"/>
      <c r="XDZ37" s="68"/>
      <c r="XEA37" s="68"/>
      <c r="XEB37" s="112"/>
      <c r="XEC37" s="112"/>
      <c r="XED37" s="112"/>
      <c r="XEE37"/>
      <c r="XEF37"/>
      <c r="XEG37"/>
      <c r="XEH37"/>
      <c r="XEI37"/>
      <c r="XEJ37"/>
      <c r="XEK37"/>
      <c r="XEL37"/>
      <c r="XEM37"/>
      <c r="XEN37"/>
      <c r="XEO37"/>
      <c r="XEP37"/>
      <c r="XEQ37"/>
      <c r="XER37"/>
      <c r="XES37"/>
      <c r="XET37"/>
      <c r="XEU37"/>
      <c r="XEV37"/>
      <c r="XEW37"/>
      <c r="XEX37"/>
      <c r="XEY37"/>
      <c r="XEZ37"/>
    </row>
    <row r="38" spans="1:16384" s="5" customFormat="1">
      <c r="AE38" s="68">
        <f t="shared" si="0"/>
        <v>8</v>
      </c>
      <c r="AF38" s="68" t="s">
        <v>515</v>
      </c>
      <c r="AG38" s="68"/>
      <c r="AH38" s="68"/>
      <c r="AI38" s="68"/>
      <c r="AJ38" s="112"/>
      <c r="AK38" s="112"/>
      <c r="AL38" s="112"/>
      <c r="AM38" s="188"/>
      <c r="AN38" s="188"/>
      <c r="AO38" s="188"/>
      <c r="AP38" s="188"/>
      <c r="AQ38" s="188"/>
      <c r="AR38" s="188"/>
      <c r="AS38"/>
      <c r="AT38"/>
      <c r="AU38"/>
      <c r="AV38"/>
      <c r="AW38"/>
      <c r="AX38"/>
      <c r="AY38"/>
      <c r="AZ38"/>
      <c r="BA38"/>
      <c r="BB38"/>
      <c r="BC38"/>
      <c r="BD38"/>
      <c r="BE38"/>
      <c r="BF38"/>
      <c r="BG38"/>
      <c r="BH38"/>
      <c r="CM38" s="68"/>
      <c r="CN38" s="68"/>
      <c r="CO38" s="68"/>
      <c r="CP38" s="68"/>
      <c r="CQ38" s="68"/>
      <c r="CR38" s="112"/>
      <c r="CS38" s="112"/>
      <c r="CT38" s="112"/>
      <c r="CU38"/>
      <c r="CV38"/>
      <c r="CW38"/>
      <c r="CX38"/>
      <c r="CY38"/>
      <c r="CZ38"/>
      <c r="DA38"/>
      <c r="DB38"/>
      <c r="DC38"/>
      <c r="DD38"/>
      <c r="DE38"/>
      <c r="DF38"/>
      <c r="DG38"/>
      <c r="DH38"/>
      <c r="DI38"/>
      <c r="DJ38"/>
      <c r="DK38"/>
      <c r="DL38"/>
      <c r="DM38"/>
      <c r="DN38"/>
      <c r="DO38"/>
      <c r="DP38"/>
      <c r="EU38" s="68"/>
      <c r="EV38" s="68"/>
      <c r="EW38" s="68"/>
      <c r="EX38" s="68"/>
      <c r="EY38" s="68"/>
      <c r="EZ38" s="112"/>
      <c r="FA38" s="112"/>
      <c r="FB38" s="112"/>
      <c r="FC38"/>
      <c r="FD38"/>
      <c r="FE38"/>
      <c r="FF38"/>
      <c r="FG38"/>
      <c r="FH38"/>
      <c r="FI38"/>
      <c r="FJ38"/>
      <c r="FK38"/>
      <c r="FL38"/>
      <c r="FM38"/>
      <c r="FN38"/>
      <c r="FO38"/>
      <c r="FP38"/>
      <c r="FQ38"/>
      <c r="FR38"/>
      <c r="FS38"/>
      <c r="FT38"/>
      <c r="FU38"/>
      <c r="FV38"/>
      <c r="FW38"/>
      <c r="FX38"/>
      <c r="HC38" s="68"/>
      <c r="HD38" s="68"/>
      <c r="HE38" s="68"/>
      <c r="HF38" s="68"/>
      <c r="HG38" s="68"/>
      <c r="HH38" s="112"/>
      <c r="HI38" s="112"/>
      <c r="HJ38" s="112"/>
      <c r="HK38"/>
      <c r="HL38"/>
      <c r="HM38"/>
      <c r="HN38"/>
      <c r="HO38"/>
      <c r="HP38"/>
      <c r="HQ38"/>
      <c r="HR38"/>
      <c r="HS38"/>
      <c r="HT38"/>
      <c r="HU38"/>
      <c r="HV38"/>
      <c r="HW38"/>
      <c r="HX38"/>
      <c r="HY38"/>
      <c r="HZ38"/>
      <c r="IA38"/>
      <c r="IB38"/>
      <c r="IC38"/>
      <c r="ID38"/>
      <c r="IE38"/>
      <c r="IF38"/>
      <c r="JK38" s="68"/>
      <c r="JL38" s="68"/>
      <c r="JM38" s="68"/>
      <c r="JN38" s="68"/>
      <c r="JO38" s="68"/>
      <c r="JP38" s="112"/>
      <c r="JQ38" s="112"/>
      <c r="JR38" s="112"/>
      <c r="JS38"/>
      <c r="JT38"/>
      <c r="JU38"/>
      <c r="JV38"/>
      <c r="JW38"/>
      <c r="JX38"/>
      <c r="JY38"/>
      <c r="JZ38"/>
      <c r="KA38"/>
      <c r="KB38"/>
      <c r="KC38"/>
      <c r="KD38"/>
      <c r="KE38"/>
      <c r="KF38"/>
      <c r="KG38"/>
      <c r="KH38"/>
      <c r="KI38"/>
      <c r="KJ38"/>
      <c r="KK38"/>
      <c r="KL38"/>
      <c r="KM38"/>
      <c r="KN38"/>
      <c r="LS38" s="68"/>
      <c r="LT38" s="68"/>
      <c r="LU38" s="68"/>
      <c r="LV38" s="68"/>
      <c r="LW38" s="68"/>
      <c r="LX38" s="112"/>
      <c r="LY38" s="112"/>
      <c r="LZ38" s="112"/>
      <c r="MA38"/>
      <c r="MB38"/>
      <c r="MC38"/>
      <c r="MD38"/>
      <c r="ME38"/>
      <c r="MF38"/>
      <c r="MG38"/>
      <c r="MH38"/>
      <c r="MI38"/>
      <c r="MJ38"/>
      <c r="MK38"/>
      <c r="ML38"/>
      <c r="MM38"/>
      <c r="MN38"/>
      <c r="MO38"/>
      <c r="MP38"/>
      <c r="MQ38"/>
      <c r="MR38"/>
      <c r="MS38"/>
      <c r="MT38"/>
      <c r="MU38"/>
      <c r="MV38"/>
      <c r="OA38" s="68"/>
      <c r="OB38" s="68"/>
      <c r="OC38" s="68"/>
      <c r="OD38" s="68"/>
      <c r="OE38" s="68"/>
      <c r="OF38" s="112"/>
      <c r="OG38" s="112"/>
      <c r="OH38" s="112"/>
      <c r="OI38"/>
      <c r="OJ38"/>
      <c r="OK38"/>
      <c r="OL38"/>
      <c r="OM38"/>
      <c r="ON38"/>
      <c r="OO38"/>
      <c r="OP38"/>
      <c r="OQ38"/>
      <c r="OR38"/>
      <c r="OS38"/>
      <c r="OT38"/>
      <c r="OU38"/>
      <c r="OV38"/>
      <c r="OW38"/>
      <c r="OX38"/>
      <c r="OY38"/>
      <c r="OZ38"/>
      <c r="PA38"/>
      <c r="PB38"/>
      <c r="PC38"/>
      <c r="PD38"/>
      <c r="QI38" s="68"/>
      <c r="QJ38" s="68"/>
      <c r="QK38" s="68"/>
      <c r="QL38" s="68"/>
      <c r="QM38" s="68"/>
      <c r="QN38" s="112"/>
      <c r="QO38" s="112"/>
      <c r="QP38" s="112"/>
      <c r="QQ38"/>
      <c r="QR38"/>
      <c r="QS38"/>
      <c r="QT38"/>
      <c r="QU38"/>
      <c r="QV38"/>
      <c r="QW38"/>
      <c r="QX38"/>
      <c r="QY38"/>
      <c r="QZ38"/>
      <c r="RA38"/>
      <c r="RB38"/>
      <c r="RC38"/>
      <c r="RD38"/>
      <c r="RE38"/>
      <c r="RF38"/>
      <c r="RG38"/>
      <c r="RH38"/>
      <c r="RI38"/>
      <c r="RJ38"/>
      <c r="RK38"/>
      <c r="RL38"/>
      <c r="SQ38" s="68"/>
      <c r="SR38" s="68"/>
      <c r="SS38" s="68"/>
      <c r="ST38" s="68"/>
      <c r="SU38" s="68"/>
      <c r="SV38" s="112"/>
      <c r="SW38" s="112"/>
      <c r="SX38" s="112"/>
      <c r="SY38"/>
      <c r="SZ38"/>
      <c r="TA38"/>
      <c r="TB38"/>
      <c r="TC38"/>
      <c r="TD38"/>
      <c r="TE38"/>
      <c r="TF38"/>
      <c r="TG38"/>
      <c r="TH38"/>
      <c r="TI38"/>
      <c r="TJ38"/>
      <c r="TK38"/>
      <c r="TL38"/>
      <c r="TM38"/>
      <c r="TN38"/>
      <c r="TO38"/>
      <c r="TP38"/>
      <c r="TQ38"/>
      <c r="TR38"/>
      <c r="TS38"/>
      <c r="TT38"/>
      <c r="UY38" s="68"/>
      <c r="UZ38" s="68"/>
      <c r="VA38" s="68"/>
      <c r="VB38" s="68"/>
      <c r="VC38" s="68"/>
      <c r="VD38" s="112"/>
      <c r="VE38" s="112"/>
      <c r="VF38" s="112"/>
      <c r="VG38"/>
      <c r="VH38"/>
      <c r="VI38"/>
      <c r="VJ38"/>
      <c r="VK38"/>
      <c r="VL38"/>
      <c r="VM38"/>
      <c r="VN38"/>
      <c r="VO38"/>
      <c r="VP38"/>
      <c r="VQ38"/>
      <c r="VR38"/>
      <c r="VS38"/>
      <c r="VT38"/>
      <c r="VU38"/>
      <c r="VV38"/>
      <c r="VW38"/>
      <c r="VX38"/>
      <c r="VY38"/>
      <c r="VZ38"/>
      <c r="WA38"/>
      <c r="WB38"/>
      <c r="XG38" s="68"/>
      <c r="XH38" s="68"/>
      <c r="XI38" s="68"/>
      <c r="XJ38" s="68"/>
      <c r="XK38" s="68"/>
      <c r="XL38" s="112"/>
      <c r="XM38" s="112"/>
      <c r="XN38" s="112"/>
      <c r="XO38"/>
      <c r="XP38"/>
      <c r="XQ38"/>
      <c r="XR38"/>
      <c r="XS38"/>
      <c r="XT38"/>
      <c r="XU38"/>
      <c r="XV38"/>
      <c r="XW38"/>
      <c r="XX38"/>
      <c r="XY38"/>
      <c r="XZ38"/>
      <c r="YA38"/>
      <c r="YB38"/>
      <c r="YC38"/>
      <c r="YD38"/>
      <c r="YE38"/>
      <c r="YF38"/>
      <c r="YG38"/>
      <c r="YH38"/>
      <c r="YI38"/>
      <c r="YJ38"/>
      <c r="ZO38" s="68"/>
      <c r="ZP38" s="68"/>
      <c r="ZQ38" s="68"/>
      <c r="ZR38" s="68"/>
      <c r="ZS38" s="68"/>
      <c r="ZT38" s="112"/>
      <c r="ZU38" s="112"/>
      <c r="ZV38" s="112"/>
      <c r="ZW38"/>
      <c r="ZX38"/>
      <c r="ZY38"/>
      <c r="ZZ38"/>
      <c r="AAA38"/>
      <c r="AAB38"/>
      <c r="AAC38"/>
      <c r="AAD38"/>
      <c r="AAE38"/>
      <c r="AAF38"/>
      <c r="AAG38"/>
      <c r="AAH38"/>
      <c r="AAI38"/>
      <c r="AAJ38"/>
      <c r="AAK38"/>
      <c r="AAL38"/>
      <c r="AAM38"/>
      <c r="AAN38"/>
      <c r="AAO38"/>
      <c r="AAP38"/>
      <c r="AAQ38"/>
      <c r="AAR38"/>
      <c r="ABW38" s="68"/>
      <c r="ABX38" s="68"/>
      <c r="ABY38" s="68"/>
      <c r="ABZ38" s="68"/>
      <c r="ACA38" s="68"/>
      <c r="ACB38" s="112"/>
      <c r="ACC38" s="112"/>
      <c r="ACD38" s="112"/>
      <c r="ACE38"/>
      <c r="ACF38"/>
      <c r="ACG38"/>
      <c r="ACH38"/>
      <c r="ACI38"/>
      <c r="ACJ38"/>
      <c r="ACK38"/>
      <c r="ACL38"/>
      <c r="ACM38"/>
      <c r="ACN38"/>
      <c r="ACO38"/>
      <c r="ACP38"/>
      <c r="ACQ38"/>
      <c r="ACR38"/>
      <c r="ACS38"/>
      <c r="ACT38"/>
      <c r="ACU38"/>
      <c r="ACV38"/>
      <c r="ACW38"/>
      <c r="ACX38"/>
      <c r="ACY38"/>
      <c r="ACZ38"/>
      <c r="AEE38" s="68"/>
      <c r="AEF38" s="68"/>
      <c r="AEG38" s="68"/>
      <c r="AEH38" s="68"/>
      <c r="AEI38" s="68"/>
      <c r="AEJ38" s="112"/>
      <c r="AEK38" s="112"/>
      <c r="AEL38" s="112"/>
      <c r="AEM38"/>
      <c r="AEN38"/>
      <c r="AEO38"/>
      <c r="AEP38"/>
      <c r="AEQ38"/>
      <c r="AER38"/>
      <c r="AES38"/>
      <c r="AET38"/>
      <c r="AEU38"/>
      <c r="AEV38"/>
      <c r="AEW38"/>
      <c r="AEX38"/>
      <c r="AEY38"/>
      <c r="AEZ38"/>
      <c r="AFA38"/>
      <c r="AFB38"/>
      <c r="AFC38"/>
      <c r="AFD38"/>
      <c r="AFE38"/>
      <c r="AFF38"/>
      <c r="AFG38"/>
      <c r="AFH38"/>
      <c r="AGM38" s="68"/>
      <c r="AGN38" s="68"/>
      <c r="AGO38" s="68"/>
      <c r="AGP38" s="68"/>
      <c r="AGQ38" s="68"/>
      <c r="AGR38" s="112"/>
      <c r="AGS38" s="112"/>
      <c r="AGT38" s="112"/>
      <c r="AGU38"/>
      <c r="AGV38"/>
      <c r="AGW38"/>
      <c r="AGX38"/>
      <c r="AGY38"/>
      <c r="AGZ38"/>
      <c r="AHA38"/>
      <c r="AHB38"/>
      <c r="AHC38"/>
      <c r="AHD38"/>
      <c r="AHE38"/>
      <c r="AHF38"/>
      <c r="AHG38"/>
      <c r="AHH38"/>
      <c r="AHI38"/>
      <c r="AHJ38"/>
      <c r="AHK38"/>
      <c r="AHL38"/>
      <c r="AHM38"/>
      <c r="AHN38"/>
      <c r="AHO38"/>
      <c r="AHP38"/>
      <c r="AIU38" s="68"/>
      <c r="AIV38" s="68"/>
      <c r="AIW38" s="68"/>
      <c r="AIX38" s="68"/>
      <c r="AIY38" s="68"/>
      <c r="AIZ38" s="112"/>
      <c r="AJA38" s="112"/>
      <c r="AJB38" s="112"/>
      <c r="AJC38"/>
      <c r="AJD38"/>
      <c r="AJE38"/>
      <c r="AJF38"/>
      <c r="AJG38"/>
      <c r="AJH38"/>
      <c r="AJI38"/>
      <c r="AJJ38"/>
      <c r="AJK38"/>
      <c r="AJL38"/>
      <c r="AJM38"/>
      <c r="AJN38"/>
      <c r="AJO38"/>
      <c r="AJP38"/>
      <c r="AJQ38"/>
      <c r="AJR38"/>
      <c r="AJS38"/>
      <c r="AJT38"/>
      <c r="AJU38"/>
      <c r="AJV38"/>
      <c r="AJW38"/>
      <c r="AJX38"/>
      <c r="ALC38" s="68"/>
      <c r="ALD38" s="68"/>
      <c r="ALE38" s="68"/>
      <c r="ALF38" s="68"/>
      <c r="ALG38" s="68"/>
      <c r="ALH38" s="112"/>
      <c r="ALI38" s="112"/>
      <c r="ALJ38" s="112"/>
      <c r="ALK38"/>
      <c r="ALL38"/>
      <c r="ALM38"/>
      <c r="ALN38"/>
      <c r="ALO38"/>
      <c r="ALP38"/>
      <c r="ALQ38"/>
      <c r="ALR38"/>
      <c r="ALS38"/>
      <c r="ALT38"/>
      <c r="ALU38"/>
      <c r="ALV38"/>
      <c r="ALW38"/>
      <c r="ALX38"/>
      <c r="ALY38"/>
      <c r="ALZ38"/>
      <c r="AMA38"/>
      <c r="AMB38"/>
      <c r="AMC38"/>
      <c r="AMD38"/>
      <c r="AME38"/>
      <c r="AMF38"/>
      <c r="ANK38" s="68"/>
      <c r="ANL38" s="68"/>
      <c r="ANM38" s="68"/>
      <c r="ANN38" s="68"/>
      <c r="ANO38" s="68"/>
      <c r="ANP38" s="112"/>
      <c r="ANQ38" s="112"/>
      <c r="ANR38" s="112"/>
      <c r="ANS38"/>
      <c r="ANT38"/>
      <c r="ANU38"/>
      <c r="ANV38"/>
      <c r="ANW38"/>
      <c r="ANX38"/>
      <c r="ANY38"/>
      <c r="ANZ38"/>
      <c r="AOA38"/>
      <c r="AOB38"/>
      <c r="AOC38"/>
      <c r="AOD38"/>
      <c r="AOE38"/>
      <c r="AOF38"/>
      <c r="AOG38"/>
      <c r="AOH38"/>
      <c r="AOI38"/>
      <c r="AOJ38"/>
      <c r="AOK38"/>
      <c r="AOL38"/>
      <c r="AOM38"/>
      <c r="AON38"/>
      <c r="APS38" s="68"/>
      <c r="APT38" s="68"/>
      <c r="APU38" s="68"/>
      <c r="APV38" s="68"/>
      <c r="APW38" s="68"/>
      <c r="APX38" s="112"/>
      <c r="APY38" s="112"/>
      <c r="APZ38" s="112"/>
      <c r="AQA38"/>
      <c r="AQB38"/>
      <c r="AQC38"/>
      <c r="AQD38"/>
      <c r="AQE38"/>
      <c r="AQF38"/>
      <c r="AQG38"/>
      <c r="AQH38"/>
      <c r="AQI38"/>
      <c r="AQJ38"/>
      <c r="AQK38"/>
      <c r="AQL38"/>
      <c r="AQM38"/>
      <c r="AQN38"/>
      <c r="AQO38"/>
      <c r="AQP38"/>
      <c r="AQQ38"/>
      <c r="AQR38"/>
      <c r="AQS38"/>
      <c r="AQT38"/>
      <c r="AQU38"/>
      <c r="AQV38"/>
      <c r="ASA38" s="68"/>
      <c r="ASB38" s="68"/>
      <c r="ASC38" s="68"/>
      <c r="ASD38" s="68"/>
      <c r="ASE38" s="68"/>
      <c r="ASF38" s="112"/>
      <c r="ASG38" s="112"/>
      <c r="ASH38" s="112"/>
      <c r="ASI38"/>
      <c r="ASJ38"/>
      <c r="ASK38"/>
      <c r="ASL38"/>
      <c r="ASM38"/>
      <c r="ASN38"/>
      <c r="ASO38"/>
      <c r="ASP38"/>
      <c r="ASQ38"/>
      <c r="ASR38"/>
      <c r="ASS38"/>
      <c r="AST38"/>
      <c r="ASU38"/>
      <c r="ASV38"/>
      <c r="ASW38"/>
      <c r="ASX38"/>
      <c r="ASY38"/>
      <c r="ASZ38"/>
      <c r="ATA38"/>
      <c r="ATB38"/>
      <c r="ATC38"/>
      <c r="ATD38"/>
      <c r="AUI38" s="68"/>
      <c r="AUJ38" s="68"/>
      <c r="AUK38" s="68"/>
      <c r="AUL38" s="68"/>
      <c r="AUM38" s="68"/>
      <c r="AUN38" s="112"/>
      <c r="AUO38" s="112"/>
      <c r="AUP38" s="112"/>
      <c r="AUQ38"/>
      <c r="AUR38"/>
      <c r="AUS38"/>
      <c r="AUT38"/>
      <c r="AUU38"/>
      <c r="AUV38"/>
      <c r="AUW38"/>
      <c r="AUX38"/>
      <c r="AUY38"/>
      <c r="AUZ38"/>
      <c r="AVA38"/>
      <c r="AVB38"/>
      <c r="AVC38"/>
      <c r="AVD38"/>
      <c r="AVE38"/>
      <c r="AVF38"/>
      <c r="AVG38"/>
      <c r="AVH38"/>
      <c r="AVI38"/>
      <c r="AVJ38"/>
      <c r="AVK38"/>
      <c r="AVL38"/>
      <c r="AWQ38" s="68"/>
      <c r="AWR38" s="68"/>
      <c r="AWS38" s="68"/>
      <c r="AWT38" s="68"/>
      <c r="AWU38" s="68"/>
      <c r="AWV38" s="112"/>
      <c r="AWW38" s="112"/>
      <c r="AWX38" s="112"/>
      <c r="AWY38"/>
      <c r="AWZ38"/>
      <c r="AXA38"/>
      <c r="AXB38"/>
      <c r="AXC38"/>
      <c r="AXD38"/>
      <c r="AXE38"/>
      <c r="AXF38"/>
      <c r="AXG38"/>
      <c r="AXH38"/>
      <c r="AXI38"/>
      <c r="AXJ38"/>
      <c r="AXK38"/>
      <c r="AXL38"/>
      <c r="AXM38"/>
      <c r="AXN38"/>
      <c r="AXO38"/>
      <c r="AXP38"/>
      <c r="AXQ38"/>
      <c r="AXR38"/>
      <c r="AXS38"/>
      <c r="AXT38"/>
      <c r="AYY38" s="68"/>
      <c r="AYZ38" s="68"/>
      <c r="AZA38" s="68"/>
      <c r="AZB38" s="68"/>
      <c r="AZC38" s="68"/>
      <c r="AZD38" s="112"/>
      <c r="AZE38" s="112"/>
      <c r="AZF38" s="112"/>
      <c r="AZG38"/>
      <c r="AZH38"/>
      <c r="AZI38"/>
      <c r="AZJ38"/>
      <c r="AZK38"/>
      <c r="AZL38"/>
      <c r="AZM38"/>
      <c r="AZN38"/>
      <c r="AZO38"/>
      <c r="AZP38"/>
      <c r="AZQ38"/>
      <c r="AZR38"/>
      <c r="AZS38"/>
      <c r="AZT38"/>
      <c r="AZU38"/>
      <c r="AZV38"/>
      <c r="AZW38"/>
      <c r="AZX38"/>
      <c r="AZY38"/>
      <c r="AZZ38"/>
      <c r="BAA38"/>
      <c r="BAB38"/>
      <c r="BBG38" s="68"/>
      <c r="BBH38" s="68"/>
      <c r="BBI38" s="68"/>
      <c r="BBJ38" s="68"/>
      <c r="BBK38" s="68"/>
      <c r="BBL38" s="112"/>
      <c r="BBM38" s="112"/>
      <c r="BBN38" s="112"/>
      <c r="BBO38"/>
      <c r="BBP38"/>
      <c r="BBQ38"/>
      <c r="BBR38"/>
      <c r="BBS38"/>
      <c r="BBT38"/>
      <c r="BBU38"/>
      <c r="BBV38"/>
      <c r="BBW38"/>
      <c r="BBX38"/>
      <c r="BBY38"/>
      <c r="BBZ38"/>
      <c r="BCA38"/>
      <c r="BCB38"/>
      <c r="BCC38"/>
      <c r="BCD38"/>
      <c r="BCE38"/>
      <c r="BCF38"/>
      <c r="BCG38"/>
      <c r="BCH38"/>
      <c r="BCI38"/>
      <c r="BCJ38"/>
      <c r="BDO38" s="68"/>
      <c r="BDP38" s="68"/>
      <c r="BDQ38" s="68"/>
      <c r="BDR38" s="68"/>
      <c r="BDS38" s="68"/>
      <c r="BDT38" s="112"/>
      <c r="BDU38" s="112"/>
      <c r="BDV38" s="112"/>
      <c r="BDW38"/>
      <c r="BDX38"/>
      <c r="BDY38"/>
      <c r="BDZ38"/>
      <c r="BEA38"/>
      <c r="BEB38"/>
      <c r="BEC38"/>
      <c r="BED38"/>
      <c r="BEE38"/>
      <c r="BEF38"/>
      <c r="BEG38"/>
      <c r="BEH38"/>
      <c r="BEI38"/>
      <c r="BEJ38"/>
      <c r="BEK38"/>
      <c r="BEL38"/>
      <c r="BEM38"/>
      <c r="BEN38"/>
      <c r="BEO38"/>
      <c r="BEP38"/>
      <c r="BEQ38"/>
      <c r="BER38"/>
      <c r="BFW38" s="68"/>
      <c r="BFX38" s="68"/>
      <c r="BFY38" s="68"/>
      <c r="BFZ38" s="68"/>
      <c r="BGA38" s="68"/>
      <c r="BGB38" s="112"/>
      <c r="BGC38" s="112"/>
      <c r="BGD38" s="112"/>
      <c r="BGE38"/>
      <c r="BGF38"/>
      <c r="BGG38"/>
      <c r="BGH38"/>
      <c r="BGI38"/>
      <c r="BGJ38"/>
      <c r="BGK38"/>
      <c r="BGL38"/>
      <c r="BGM38"/>
      <c r="BGN38"/>
      <c r="BGO38"/>
      <c r="BGP38"/>
      <c r="BGQ38"/>
      <c r="BGR38"/>
      <c r="BGS38"/>
      <c r="BGT38"/>
      <c r="BGU38"/>
      <c r="BGV38"/>
      <c r="BGW38"/>
      <c r="BGX38"/>
      <c r="BGY38"/>
      <c r="BGZ38"/>
      <c r="BIE38" s="68"/>
      <c r="BIF38" s="68"/>
      <c r="BIG38" s="68"/>
      <c r="BIH38" s="68"/>
      <c r="BII38" s="68"/>
      <c r="BIJ38" s="112"/>
      <c r="BIK38" s="112"/>
      <c r="BIL38" s="112"/>
      <c r="BIM38"/>
      <c r="BIN38"/>
      <c r="BIO38"/>
      <c r="BIP38"/>
      <c r="BIQ38"/>
      <c r="BIR38"/>
      <c r="BIS38"/>
      <c r="BIT38"/>
      <c r="BIU38"/>
      <c r="BIV38"/>
      <c r="BIW38"/>
      <c r="BIX38"/>
      <c r="BIY38"/>
      <c r="BIZ38"/>
      <c r="BJA38"/>
      <c r="BJB38"/>
      <c r="BJC38"/>
      <c r="BJD38"/>
      <c r="BJE38"/>
      <c r="BJF38"/>
      <c r="BJG38"/>
      <c r="BJH38"/>
      <c r="BKM38" s="68"/>
      <c r="BKN38" s="68"/>
      <c r="BKO38" s="68"/>
      <c r="BKP38" s="68"/>
      <c r="BKQ38" s="68"/>
      <c r="BKR38" s="112"/>
      <c r="BKS38" s="112"/>
      <c r="BKT38" s="112"/>
      <c r="BKU38"/>
      <c r="BKV38"/>
      <c r="BKW38"/>
      <c r="BKX38"/>
      <c r="BKY38"/>
      <c r="BKZ38"/>
      <c r="BLA38"/>
      <c r="BLB38"/>
      <c r="BLC38"/>
      <c r="BLD38"/>
      <c r="BLE38"/>
      <c r="BLF38"/>
      <c r="BLG38"/>
      <c r="BLH38"/>
      <c r="BLI38"/>
      <c r="BLJ38"/>
      <c r="BLK38"/>
      <c r="BLL38"/>
      <c r="BLM38"/>
      <c r="BLN38"/>
      <c r="BLO38"/>
      <c r="BLP38"/>
      <c r="BMU38" s="68"/>
      <c r="BMV38" s="68"/>
      <c r="BMW38" s="68"/>
      <c r="BMX38" s="68"/>
      <c r="BMY38" s="68"/>
      <c r="BMZ38" s="112"/>
      <c r="BNA38" s="112"/>
      <c r="BNB38" s="112"/>
      <c r="BNC38"/>
      <c r="BND38"/>
      <c r="BNE38"/>
      <c r="BNF38"/>
      <c r="BNG38"/>
      <c r="BNH38"/>
      <c r="BNI38"/>
      <c r="BNJ38"/>
      <c r="BNK38"/>
      <c r="BNL38"/>
      <c r="BNM38"/>
      <c r="BNN38"/>
      <c r="BNO38"/>
      <c r="BNP38"/>
      <c r="BNQ38"/>
      <c r="BNR38"/>
      <c r="BNS38"/>
      <c r="BNT38"/>
      <c r="BNU38"/>
      <c r="BNV38"/>
      <c r="BNW38"/>
      <c r="BNX38"/>
      <c r="BPC38" s="68"/>
      <c r="BPD38" s="68"/>
      <c r="BPE38" s="68"/>
      <c r="BPF38" s="68"/>
      <c r="BPG38" s="68"/>
      <c r="BPH38" s="112"/>
      <c r="BPI38" s="112"/>
      <c r="BPJ38" s="112"/>
      <c r="BPK38"/>
      <c r="BPL38"/>
      <c r="BPM38"/>
      <c r="BPN38"/>
      <c r="BPO38"/>
      <c r="BPP38"/>
      <c r="BPQ38"/>
      <c r="BPR38"/>
      <c r="BPS38"/>
      <c r="BPT38"/>
      <c r="BPU38"/>
      <c r="BPV38"/>
      <c r="BPW38"/>
      <c r="BPX38"/>
      <c r="BPY38"/>
      <c r="BPZ38"/>
      <c r="BQA38"/>
      <c r="BQB38"/>
      <c r="BQC38"/>
      <c r="BQD38"/>
      <c r="BQE38"/>
      <c r="BQF38"/>
      <c r="BRK38" s="68"/>
      <c r="BRL38" s="68"/>
      <c r="BRM38" s="68"/>
      <c r="BRN38" s="68"/>
      <c r="BRO38" s="68"/>
      <c r="BRP38" s="112"/>
      <c r="BRQ38" s="112"/>
      <c r="BRR38" s="112"/>
      <c r="BRS38"/>
      <c r="BRT38"/>
      <c r="BRU38"/>
      <c r="BRV38"/>
      <c r="BRW38"/>
      <c r="BRX38"/>
      <c r="BRY38"/>
      <c r="BRZ38"/>
      <c r="BSA38"/>
      <c r="BSB38"/>
      <c r="BSC38"/>
      <c r="BSD38"/>
      <c r="BSE38"/>
      <c r="BSF38"/>
      <c r="BSG38"/>
      <c r="BSH38"/>
      <c r="BSI38"/>
      <c r="BSJ38"/>
      <c r="BSK38"/>
      <c r="BSL38"/>
      <c r="BSM38"/>
      <c r="BSN38"/>
      <c r="BTS38" s="68"/>
      <c r="BTT38" s="68"/>
      <c r="BTU38" s="68"/>
      <c r="BTV38" s="68"/>
      <c r="BTW38" s="68"/>
      <c r="BTX38" s="112"/>
      <c r="BTY38" s="112"/>
      <c r="BTZ38" s="112"/>
      <c r="BUA38"/>
      <c r="BUB38"/>
      <c r="BUC38"/>
      <c r="BUD38"/>
      <c r="BUE38"/>
      <c r="BUF38"/>
      <c r="BUG38"/>
      <c r="BUH38"/>
      <c r="BUI38"/>
      <c r="BUJ38"/>
      <c r="BUK38"/>
      <c r="BUL38"/>
      <c r="BUM38"/>
      <c r="BUN38"/>
      <c r="BUO38"/>
      <c r="BUP38"/>
      <c r="BUQ38"/>
      <c r="BUR38"/>
      <c r="BUS38"/>
      <c r="BUT38"/>
      <c r="BUU38"/>
      <c r="BUV38"/>
      <c r="BWA38" s="68"/>
      <c r="BWB38" s="68"/>
      <c r="BWC38" s="68"/>
      <c r="BWD38" s="68"/>
      <c r="BWE38" s="68"/>
      <c r="BWF38" s="112"/>
      <c r="BWG38" s="112"/>
      <c r="BWH38" s="112"/>
      <c r="BWI38"/>
      <c r="BWJ38"/>
      <c r="BWK38"/>
      <c r="BWL38"/>
      <c r="BWM38"/>
      <c r="BWN38"/>
      <c r="BWO38"/>
      <c r="BWP38"/>
      <c r="BWQ38"/>
      <c r="BWR38"/>
      <c r="BWS38"/>
      <c r="BWT38"/>
      <c r="BWU38"/>
      <c r="BWV38"/>
      <c r="BWW38"/>
      <c r="BWX38"/>
      <c r="BWY38"/>
      <c r="BWZ38"/>
      <c r="BXA38"/>
      <c r="BXB38"/>
      <c r="BXC38"/>
      <c r="BXD38"/>
      <c r="BYI38" s="68"/>
      <c r="BYJ38" s="68"/>
      <c r="BYK38" s="68"/>
      <c r="BYL38" s="68"/>
      <c r="BYM38" s="68"/>
      <c r="BYN38" s="112"/>
      <c r="BYO38" s="112"/>
      <c r="BYP38" s="112"/>
      <c r="BYQ38"/>
      <c r="BYR38"/>
      <c r="BYS38"/>
      <c r="BYT38"/>
      <c r="BYU38"/>
      <c r="BYV38"/>
      <c r="BYW38"/>
      <c r="BYX38"/>
      <c r="BYY38"/>
      <c r="BYZ38"/>
      <c r="BZA38"/>
      <c r="BZB38"/>
      <c r="BZC38"/>
      <c r="BZD38"/>
      <c r="BZE38"/>
      <c r="BZF38"/>
      <c r="BZG38"/>
      <c r="BZH38"/>
      <c r="BZI38"/>
      <c r="BZJ38"/>
      <c r="BZK38"/>
      <c r="BZL38"/>
      <c r="CAQ38" s="68"/>
      <c r="CAR38" s="68"/>
      <c r="CAS38" s="68"/>
      <c r="CAT38" s="68"/>
      <c r="CAU38" s="68"/>
      <c r="CAV38" s="112"/>
      <c r="CAW38" s="112"/>
      <c r="CAX38" s="112"/>
      <c r="CAY38"/>
      <c r="CAZ38"/>
      <c r="CBA38"/>
      <c r="CBB38"/>
      <c r="CBC38"/>
      <c r="CBD38"/>
      <c r="CBE38"/>
      <c r="CBF38"/>
      <c r="CBG38"/>
      <c r="CBH38"/>
      <c r="CBI38"/>
      <c r="CBJ38"/>
      <c r="CBK38"/>
      <c r="CBL38"/>
      <c r="CBM38"/>
      <c r="CBN38"/>
      <c r="CBO38"/>
      <c r="CBP38"/>
      <c r="CBQ38"/>
      <c r="CBR38"/>
      <c r="CBS38"/>
      <c r="CBT38"/>
      <c r="CCY38" s="68"/>
      <c r="CCZ38" s="68"/>
      <c r="CDA38" s="68"/>
      <c r="CDB38" s="68"/>
      <c r="CDC38" s="68"/>
      <c r="CDD38" s="112"/>
      <c r="CDE38" s="112"/>
      <c r="CDF38" s="112"/>
      <c r="CDG38"/>
      <c r="CDH38"/>
      <c r="CDI38"/>
      <c r="CDJ38"/>
      <c r="CDK38"/>
      <c r="CDL38"/>
      <c r="CDM38"/>
      <c r="CDN38"/>
      <c r="CDO38"/>
      <c r="CDP38"/>
      <c r="CDQ38"/>
      <c r="CDR38"/>
      <c r="CDS38"/>
      <c r="CDT38"/>
      <c r="CDU38"/>
      <c r="CDV38"/>
      <c r="CDW38"/>
      <c r="CDX38"/>
      <c r="CDY38"/>
      <c r="CDZ38"/>
      <c r="CEA38"/>
      <c r="CEB38"/>
      <c r="CFG38" s="68"/>
      <c r="CFH38" s="68"/>
      <c r="CFI38" s="68"/>
      <c r="CFJ38" s="68"/>
      <c r="CFK38" s="68"/>
      <c r="CFL38" s="112"/>
      <c r="CFM38" s="112"/>
      <c r="CFN38" s="112"/>
      <c r="CFO38"/>
      <c r="CFP38"/>
      <c r="CFQ38"/>
      <c r="CFR38"/>
      <c r="CFS38"/>
      <c r="CFT38"/>
      <c r="CFU38"/>
      <c r="CFV38"/>
      <c r="CFW38"/>
      <c r="CFX38"/>
      <c r="CFY38"/>
      <c r="CFZ38"/>
      <c r="CGA38"/>
      <c r="CGB38"/>
      <c r="CGC38"/>
      <c r="CGD38"/>
      <c r="CGE38"/>
      <c r="CGF38"/>
      <c r="CGG38"/>
      <c r="CGH38"/>
      <c r="CGI38"/>
      <c r="CGJ38"/>
      <c r="CHO38" s="68"/>
      <c r="CHP38" s="68"/>
      <c r="CHQ38" s="68"/>
      <c r="CHR38" s="68"/>
      <c r="CHS38" s="68"/>
      <c r="CHT38" s="112"/>
      <c r="CHU38" s="112"/>
      <c r="CHV38" s="112"/>
      <c r="CHW38"/>
      <c r="CHX38"/>
      <c r="CHY38"/>
      <c r="CHZ38"/>
      <c r="CIA38"/>
      <c r="CIB38"/>
      <c r="CIC38"/>
      <c r="CID38"/>
      <c r="CIE38"/>
      <c r="CIF38"/>
      <c r="CIG38"/>
      <c r="CIH38"/>
      <c r="CII38"/>
      <c r="CIJ38"/>
      <c r="CIK38"/>
      <c r="CIL38"/>
      <c r="CIM38"/>
      <c r="CIN38"/>
      <c r="CIO38"/>
      <c r="CIP38"/>
      <c r="CIQ38"/>
      <c r="CIR38"/>
      <c r="CJW38" s="68"/>
      <c r="CJX38" s="68"/>
      <c r="CJY38" s="68"/>
      <c r="CJZ38" s="68"/>
      <c r="CKA38" s="68"/>
      <c r="CKB38" s="112"/>
      <c r="CKC38" s="112"/>
      <c r="CKD38" s="112"/>
      <c r="CKE38"/>
      <c r="CKF38"/>
      <c r="CKG38"/>
      <c r="CKH38"/>
      <c r="CKI38"/>
      <c r="CKJ38"/>
      <c r="CKK38"/>
      <c r="CKL38"/>
      <c r="CKM38"/>
      <c r="CKN38"/>
      <c r="CKO38"/>
      <c r="CKP38"/>
      <c r="CKQ38"/>
      <c r="CKR38"/>
      <c r="CKS38"/>
      <c r="CKT38"/>
      <c r="CKU38"/>
      <c r="CKV38"/>
      <c r="CKW38"/>
      <c r="CKX38"/>
      <c r="CKY38"/>
      <c r="CKZ38"/>
      <c r="CME38" s="68"/>
      <c r="CMF38" s="68"/>
      <c r="CMG38" s="68"/>
      <c r="CMH38" s="68"/>
      <c r="CMI38" s="68"/>
      <c r="CMJ38" s="112"/>
      <c r="CMK38" s="112"/>
      <c r="CML38" s="112"/>
      <c r="CMM38"/>
      <c r="CMN38"/>
      <c r="CMO38"/>
      <c r="CMP38"/>
      <c r="CMQ38"/>
      <c r="CMR38"/>
      <c r="CMS38"/>
      <c r="CMT38"/>
      <c r="CMU38"/>
      <c r="CMV38"/>
      <c r="CMW38"/>
      <c r="CMX38"/>
      <c r="CMY38"/>
      <c r="CMZ38"/>
      <c r="CNA38"/>
      <c r="CNB38"/>
      <c r="CNC38"/>
      <c r="CND38"/>
      <c r="CNE38"/>
      <c r="CNF38"/>
      <c r="CNG38"/>
      <c r="CNH38"/>
      <c r="COM38" s="68"/>
      <c r="CON38" s="68"/>
      <c r="COO38" s="68"/>
      <c r="COP38" s="68"/>
      <c r="COQ38" s="68"/>
      <c r="COR38" s="112"/>
      <c r="COS38" s="112"/>
      <c r="COT38" s="112"/>
      <c r="COU38"/>
      <c r="COV38"/>
      <c r="COW38"/>
      <c r="COX38"/>
      <c r="COY38"/>
      <c r="COZ38"/>
      <c r="CPA38"/>
      <c r="CPB38"/>
      <c r="CPC38"/>
      <c r="CPD38"/>
      <c r="CPE38"/>
      <c r="CPF38"/>
      <c r="CPG38"/>
      <c r="CPH38"/>
      <c r="CPI38"/>
      <c r="CPJ38"/>
      <c r="CPK38"/>
      <c r="CPL38"/>
      <c r="CPM38"/>
      <c r="CPN38"/>
      <c r="CPO38"/>
      <c r="CPP38"/>
      <c r="CQU38" s="68"/>
      <c r="CQV38" s="68"/>
      <c r="CQW38" s="68"/>
      <c r="CQX38" s="68"/>
      <c r="CQY38" s="68"/>
      <c r="CQZ38" s="112"/>
      <c r="CRA38" s="112"/>
      <c r="CRB38" s="112"/>
      <c r="CRC38"/>
      <c r="CRD38"/>
      <c r="CRE38"/>
      <c r="CRF38"/>
      <c r="CRG38"/>
      <c r="CRH38"/>
      <c r="CRI38"/>
      <c r="CRJ38"/>
      <c r="CRK38"/>
      <c r="CRL38"/>
      <c r="CRM38"/>
      <c r="CRN38"/>
      <c r="CRO38"/>
      <c r="CRP38"/>
      <c r="CRQ38"/>
      <c r="CRR38"/>
      <c r="CRS38"/>
      <c r="CRT38"/>
      <c r="CRU38"/>
      <c r="CRV38"/>
      <c r="CRW38"/>
      <c r="CRX38"/>
      <c r="CTC38" s="68"/>
      <c r="CTD38" s="68"/>
      <c r="CTE38" s="68"/>
      <c r="CTF38" s="68"/>
      <c r="CTG38" s="68"/>
      <c r="CTH38" s="112"/>
      <c r="CTI38" s="112"/>
      <c r="CTJ38" s="112"/>
      <c r="CTK38"/>
      <c r="CTL38"/>
      <c r="CTM38"/>
      <c r="CTN38"/>
      <c r="CTO38"/>
      <c r="CTP38"/>
      <c r="CTQ38"/>
      <c r="CTR38"/>
      <c r="CTS38"/>
      <c r="CTT38"/>
      <c r="CTU38"/>
      <c r="CTV38"/>
      <c r="CTW38"/>
      <c r="CTX38"/>
      <c r="CTY38"/>
      <c r="CTZ38"/>
      <c r="CUA38"/>
      <c r="CUB38"/>
      <c r="CUC38"/>
      <c r="CUD38"/>
      <c r="CUE38"/>
      <c r="CUF38"/>
      <c r="CVK38" s="68"/>
      <c r="CVL38" s="68"/>
      <c r="CVM38" s="68"/>
      <c r="CVN38" s="68"/>
      <c r="CVO38" s="68"/>
      <c r="CVP38" s="112"/>
      <c r="CVQ38" s="112"/>
      <c r="CVR38" s="112"/>
      <c r="CVS38"/>
      <c r="CVT38"/>
      <c r="CVU38"/>
      <c r="CVV38"/>
      <c r="CVW38"/>
      <c r="CVX38"/>
      <c r="CVY38"/>
      <c r="CVZ38"/>
      <c r="CWA38"/>
      <c r="CWB38"/>
      <c r="CWC38"/>
      <c r="CWD38"/>
      <c r="CWE38"/>
      <c r="CWF38"/>
      <c r="CWG38"/>
      <c r="CWH38"/>
      <c r="CWI38"/>
      <c r="CWJ38"/>
      <c r="CWK38"/>
      <c r="CWL38"/>
      <c r="CWM38"/>
      <c r="CWN38"/>
      <c r="CXS38" s="68"/>
      <c r="CXT38" s="68"/>
      <c r="CXU38" s="68"/>
      <c r="CXV38" s="68"/>
      <c r="CXW38" s="68"/>
      <c r="CXX38" s="112"/>
      <c r="CXY38" s="112"/>
      <c r="CXZ38" s="112"/>
      <c r="CYA38"/>
      <c r="CYB38"/>
      <c r="CYC38"/>
      <c r="CYD38"/>
      <c r="CYE38"/>
      <c r="CYF38"/>
      <c r="CYG38"/>
      <c r="CYH38"/>
      <c r="CYI38"/>
      <c r="CYJ38"/>
      <c r="CYK38"/>
      <c r="CYL38"/>
      <c r="CYM38"/>
      <c r="CYN38"/>
      <c r="CYO38"/>
      <c r="CYP38"/>
      <c r="CYQ38"/>
      <c r="CYR38"/>
      <c r="CYS38"/>
      <c r="CYT38"/>
      <c r="CYU38"/>
      <c r="CYV38"/>
      <c r="DAA38" s="68"/>
      <c r="DAB38" s="68"/>
      <c r="DAC38" s="68"/>
      <c r="DAD38" s="68"/>
      <c r="DAE38" s="68"/>
      <c r="DAF38" s="112"/>
      <c r="DAG38" s="112"/>
      <c r="DAH38" s="112"/>
      <c r="DAI38"/>
      <c r="DAJ38"/>
      <c r="DAK38"/>
      <c r="DAL38"/>
      <c r="DAM38"/>
      <c r="DAN38"/>
      <c r="DAO38"/>
      <c r="DAP38"/>
      <c r="DAQ38"/>
      <c r="DAR38"/>
      <c r="DAS38"/>
      <c r="DAT38"/>
      <c r="DAU38"/>
      <c r="DAV38"/>
      <c r="DAW38"/>
      <c r="DAX38"/>
      <c r="DAY38"/>
      <c r="DAZ38"/>
      <c r="DBA38"/>
      <c r="DBB38"/>
      <c r="DBC38"/>
      <c r="DBD38"/>
      <c r="DCI38" s="68"/>
      <c r="DCJ38" s="68"/>
      <c r="DCK38" s="68"/>
      <c r="DCL38" s="68"/>
      <c r="DCM38" s="68"/>
      <c r="DCN38" s="112"/>
      <c r="DCO38" s="112"/>
      <c r="DCP38" s="112"/>
      <c r="DCQ38"/>
      <c r="DCR38"/>
      <c r="DCS38"/>
      <c r="DCT38"/>
      <c r="DCU38"/>
      <c r="DCV38"/>
      <c r="DCW38"/>
      <c r="DCX38"/>
      <c r="DCY38"/>
      <c r="DCZ38"/>
      <c r="DDA38"/>
      <c r="DDB38"/>
      <c r="DDC38"/>
      <c r="DDD38"/>
      <c r="DDE38"/>
      <c r="DDF38"/>
      <c r="DDG38"/>
      <c r="DDH38"/>
      <c r="DDI38"/>
      <c r="DDJ38"/>
      <c r="DDK38"/>
      <c r="DDL38"/>
      <c r="DEQ38" s="68"/>
      <c r="DER38" s="68"/>
      <c r="DES38" s="68"/>
      <c r="DET38" s="68"/>
      <c r="DEU38" s="68"/>
      <c r="DEV38" s="112"/>
      <c r="DEW38" s="112"/>
      <c r="DEX38" s="112"/>
      <c r="DEY38"/>
      <c r="DEZ38"/>
      <c r="DFA38"/>
      <c r="DFB38"/>
      <c r="DFC38"/>
      <c r="DFD38"/>
      <c r="DFE38"/>
      <c r="DFF38"/>
      <c r="DFG38"/>
      <c r="DFH38"/>
      <c r="DFI38"/>
      <c r="DFJ38"/>
      <c r="DFK38"/>
      <c r="DFL38"/>
      <c r="DFM38"/>
      <c r="DFN38"/>
      <c r="DFO38"/>
      <c r="DFP38"/>
      <c r="DFQ38"/>
      <c r="DFR38"/>
      <c r="DFS38"/>
      <c r="DFT38"/>
      <c r="DGY38" s="68"/>
      <c r="DGZ38" s="68"/>
      <c r="DHA38" s="68"/>
      <c r="DHB38" s="68"/>
      <c r="DHC38" s="68"/>
      <c r="DHD38" s="112"/>
      <c r="DHE38" s="112"/>
      <c r="DHF38" s="112"/>
      <c r="DHG38"/>
      <c r="DHH38"/>
      <c r="DHI38"/>
      <c r="DHJ38"/>
      <c r="DHK38"/>
      <c r="DHL38"/>
      <c r="DHM38"/>
      <c r="DHN38"/>
      <c r="DHO38"/>
      <c r="DHP38"/>
      <c r="DHQ38"/>
      <c r="DHR38"/>
      <c r="DHS38"/>
      <c r="DHT38"/>
      <c r="DHU38"/>
      <c r="DHV38"/>
      <c r="DHW38"/>
      <c r="DHX38"/>
      <c r="DHY38"/>
      <c r="DHZ38"/>
      <c r="DIA38"/>
      <c r="DIB38"/>
      <c r="DJG38" s="68"/>
      <c r="DJH38" s="68"/>
      <c r="DJI38" s="68"/>
      <c r="DJJ38" s="68"/>
      <c r="DJK38" s="68"/>
      <c r="DJL38" s="112"/>
      <c r="DJM38" s="112"/>
      <c r="DJN38" s="112"/>
      <c r="DJO38"/>
      <c r="DJP38"/>
      <c r="DJQ38"/>
      <c r="DJR38"/>
      <c r="DJS38"/>
      <c r="DJT38"/>
      <c r="DJU38"/>
      <c r="DJV38"/>
      <c r="DJW38"/>
      <c r="DJX38"/>
      <c r="DJY38"/>
      <c r="DJZ38"/>
      <c r="DKA38"/>
      <c r="DKB38"/>
      <c r="DKC38"/>
      <c r="DKD38"/>
      <c r="DKE38"/>
      <c r="DKF38"/>
      <c r="DKG38"/>
      <c r="DKH38"/>
      <c r="DKI38"/>
      <c r="DKJ38"/>
      <c r="DLO38" s="68"/>
      <c r="DLP38" s="68"/>
      <c r="DLQ38" s="68"/>
      <c r="DLR38" s="68"/>
      <c r="DLS38" s="68"/>
      <c r="DLT38" s="112"/>
      <c r="DLU38" s="112"/>
      <c r="DLV38" s="112"/>
      <c r="DLW38"/>
      <c r="DLX38"/>
      <c r="DLY38"/>
      <c r="DLZ38"/>
      <c r="DMA38"/>
      <c r="DMB38"/>
      <c r="DMC38"/>
      <c r="DMD38"/>
      <c r="DME38"/>
      <c r="DMF38"/>
      <c r="DMG38"/>
      <c r="DMH38"/>
      <c r="DMI38"/>
      <c r="DMJ38"/>
      <c r="DMK38"/>
      <c r="DML38"/>
      <c r="DMM38"/>
      <c r="DMN38"/>
      <c r="DMO38"/>
      <c r="DMP38"/>
      <c r="DMQ38"/>
      <c r="DMR38"/>
      <c r="DNW38" s="68"/>
      <c r="DNX38" s="68"/>
      <c r="DNY38" s="68"/>
      <c r="DNZ38" s="68"/>
      <c r="DOA38" s="68"/>
      <c r="DOB38" s="112"/>
      <c r="DOC38" s="112"/>
      <c r="DOD38" s="112"/>
      <c r="DOE38"/>
      <c r="DOF38"/>
      <c r="DOG38"/>
      <c r="DOH38"/>
      <c r="DOI38"/>
      <c r="DOJ38"/>
      <c r="DOK38"/>
      <c r="DOL38"/>
      <c r="DOM38"/>
      <c r="DON38"/>
      <c r="DOO38"/>
      <c r="DOP38"/>
      <c r="DOQ38"/>
      <c r="DOR38"/>
      <c r="DOS38"/>
      <c r="DOT38"/>
      <c r="DOU38"/>
      <c r="DOV38"/>
      <c r="DOW38"/>
      <c r="DOX38"/>
      <c r="DOY38"/>
      <c r="DOZ38"/>
      <c r="DQE38" s="68"/>
      <c r="DQF38" s="68"/>
      <c r="DQG38" s="68"/>
      <c r="DQH38" s="68"/>
      <c r="DQI38" s="68"/>
      <c r="DQJ38" s="112"/>
      <c r="DQK38" s="112"/>
      <c r="DQL38" s="112"/>
      <c r="DQM38"/>
      <c r="DQN38"/>
      <c r="DQO38"/>
      <c r="DQP38"/>
      <c r="DQQ38"/>
      <c r="DQR38"/>
      <c r="DQS38"/>
      <c r="DQT38"/>
      <c r="DQU38"/>
      <c r="DQV38"/>
      <c r="DQW38"/>
      <c r="DQX38"/>
      <c r="DQY38"/>
      <c r="DQZ38"/>
      <c r="DRA38"/>
      <c r="DRB38"/>
      <c r="DRC38"/>
      <c r="DRD38"/>
      <c r="DRE38"/>
      <c r="DRF38"/>
      <c r="DRG38"/>
      <c r="DRH38"/>
      <c r="DSM38" s="68"/>
      <c r="DSN38" s="68"/>
      <c r="DSO38" s="68"/>
      <c r="DSP38" s="68"/>
      <c r="DSQ38" s="68"/>
      <c r="DSR38" s="112"/>
      <c r="DSS38" s="112"/>
      <c r="DST38" s="112"/>
      <c r="DSU38"/>
      <c r="DSV38"/>
      <c r="DSW38"/>
      <c r="DSX38"/>
      <c r="DSY38"/>
      <c r="DSZ38"/>
      <c r="DTA38"/>
      <c r="DTB38"/>
      <c r="DTC38"/>
      <c r="DTD38"/>
      <c r="DTE38"/>
      <c r="DTF38"/>
      <c r="DTG38"/>
      <c r="DTH38"/>
      <c r="DTI38"/>
      <c r="DTJ38"/>
      <c r="DTK38"/>
      <c r="DTL38"/>
      <c r="DTM38"/>
      <c r="DTN38"/>
      <c r="DTO38"/>
      <c r="DTP38"/>
      <c r="DUU38" s="68"/>
      <c r="DUV38" s="68"/>
      <c r="DUW38" s="68"/>
      <c r="DUX38" s="68"/>
      <c r="DUY38" s="68"/>
      <c r="DUZ38" s="112"/>
      <c r="DVA38" s="112"/>
      <c r="DVB38" s="112"/>
      <c r="DVC38"/>
      <c r="DVD38"/>
      <c r="DVE38"/>
      <c r="DVF38"/>
      <c r="DVG38"/>
      <c r="DVH38"/>
      <c r="DVI38"/>
      <c r="DVJ38"/>
      <c r="DVK38"/>
      <c r="DVL38"/>
      <c r="DVM38"/>
      <c r="DVN38"/>
      <c r="DVO38"/>
      <c r="DVP38"/>
      <c r="DVQ38"/>
      <c r="DVR38"/>
      <c r="DVS38"/>
      <c r="DVT38"/>
      <c r="DVU38"/>
      <c r="DVV38"/>
      <c r="DVW38"/>
      <c r="DVX38"/>
      <c r="DXC38" s="68"/>
      <c r="DXD38" s="68"/>
      <c r="DXE38" s="68"/>
      <c r="DXF38" s="68"/>
      <c r="DXG38" s="68"/>
      <c r="DXH38" s="112"/>
      <c r="DXI38" s="112"/>
      <c r="DXJ38" s="112"/>
      <c r="DXK38"/>
      <c r="DXL38"/>
      <c r="DXM38"/>
      <c r="DXN38"/>
      <c r="DXO38"/>
      <c r="DXP38"/>
      <c r="DXQ38"/>
      <c r="DXR38"/>
      <c r="DXS38"/>
      <c r="DXT38"/>
      <c r="DXU38"/>
      <c r="DXV38"/>
      <c r="DXW38"/>
      <c r="DXX38"/>
      <c r="DXY38"/>
      <c r="DXZ38"/>
      <c r="DYA38"/>
      <c r="DYB38"/>
      <c r="DYC38"/>
      <c r="DYD38"/>
      <c r="DYE38"/>
      <c r="DYF38"/>
      <c r="DZK38" s="68"/>
      <c r="DZL38" s="68"/>
      <c r="DZM38" s="68"/>
      <c r="DZN38" s="68"/>
      <c r="DZO38" s="68"/>
      <c r="DZP38" s="112"/>
      <c r="DZQ38" s="112"/>
      <c r="DZR38" s="112"/>
      <c r="DZS38"/>
      <c r="DZT38"/>
      <c r="DZU38"/>
      <c r="DZV38"/>
      <c r="DZW38"/>
      <c r="DZX38"/>
      <c r="DZY38"/>
      <c r="DZZ38"/>
      <c r="EAA38"/>
      <c r="EAB38"/>
      <c r="EAC38"/>
      <c r="EAD38"/>
      <c r="EAE38"/>
      <c r="EAF38"/>
      <c r="EAG38"/>
      <c r="EAH38"/>
      <c r="EAI38"/>
      <c r="EAJ38"/>
      <c r="EAK38"/>
      <c r="EAL38"/>
      <c r="EAM38"/>
      <c r="EAN38"/>
      <c r="EBS38" s="68"/>
      <c r="EBT38" s="68"/>
      <c r="EBU38" s="68"/>
      <c r="EBV38" s="68"/>
      <c r="EBW38" s="68"/>
      <c r="EBX38" s="112"/>
      <c r="EBY38" s="112"/>
      <c r="EBZ38" s="112"/>
      <c r="ECA38"/>
      <c r="ECB38"/>
      <c r="ECC38"/>
      <c r="ECD38"/>
      <c r="ECE38"/>
      <c r="ECF38"/>
      <c r="ECG38"/>
      <c r="ECH38"/>
      <c r="ECI38"/>
      <c r="ECJ38"/>
      <c r="ECK38"/>
      <c r="ECL38"/>
      <c r="ECM38"/>
      <c r="ECN38"/>
      <c r="ECO38"/>
      <c r="ECP38"/>
      <c r="ECQ38"/>
      <c r="ECR38"/>
      <c r="ECS38"/>
      <c r="ECT38"/>
      <c r="ECU38"/>
      <c r="ECV38"/>
      <c r="EEA38" s="68"/>
      <c r="EEB38" s="68"/>
      <c r="EEC38" s="68"/>
      <c r="EED38" s="68"/>
      <c r="EEE38" s="68"/>
      <c r="EEF38" s="112"/>
      <c r="EEG38" s="112"/>
      <c r="EEH38" s="112"/>
      <c r="EEI38"/>
      <c r="EEJ38"/>
      <c r="EEK38"/>
      <c r="EEL38"/>
      <c r="EEM38"/>
      <c r="EEN38"/>
      <c r="EEO38"/>
      <c r="EEP38"/>
      <c r="EEQ38"/>
      <c r="EER38"/>
      <c r="EES38"/>
      <c r="EET38"/>
      <c r="EEU38"/>
      <c r="EEV38"/>
      <c r="EEW38"/>
      <c r="EEX38"/>
      <c r="EEY38"/>
      <c r="EEZ38"/>
      <c r="EFA38"/>
      <c r="EFB38"/>
      <c r="EFC38"/>
      <c r="EFD38"/>
      <c r="EGI38" s="68"/>
      <c r="EGJ38" s="68"/>
      <c r="EGK38" s="68"/>
      <c r="EGL38" s="68"/>
      <c r="EGM38" s="68"/>
      <c r="EGN38" s="112"/>
      <c r="EGO38" s="112"/>
      <c r="EGP38" s="112"/>
      <c r="EGQ38"/>
      <c r="EGR38"/>
      <c r="EGS38"/>
      <c r="EGT38"/>
      <c r="EGU38"/>
      <c r="EGV38"/>
      <c r="EGW38"/>
      <c r="EGX38"/>
      <c r="EGY38"/>
      <c r="EGZ38"/>
      <c r="EHA38"/>
      <c r="EHB38"/>
      <c r="EHC38"/>
      <c r="EHD38"/>
      <c r="EHE38"/>
      <c r="EHF38"/>
      <c r="EHG38"/>
      <c r="EHH38"/>
      <c r="EHI38"/>
      <c r="EHJ38"/>
      <c r="EHK38"/>
      <c r="EHL38"/>
      <c r="EIQ38" s="68"/>
      <c r="EIR38" s="68"/>
      <c r="EIS38" s="68"/>
      <c r="EIT38" s="68"/>
      <c r="EIU38" s="68"/>
      <c r="EIV38" s="112"/>
      <c r="EIW38" s="112"/>
      <c r="EIX38" s="112"/>
      <c r="EIY38"/>
      <c r="EIZ38"/>
      <c r="EJA38"/>
      <c r="EJB38"/>
      <c r="EJC38"/>
      <c r="EJD38"/>
      <c r="EJE38"/>
      <c r="EJF38"/>
      <c r="EJG38"/>
      <c r="EJH38"/>
      <c r="EJI38"/>
      <c r="EJJ38"/>
      <c r="EJK38"/>
      <c r="EJL38"/>
      <c r="EJM38"/>
      <c r="EJN38"/>
      <c r="EJO38"/>
      <c r="EJP38"/>
      <c r="EJQ38"/>
      <c r="EJR38"/>
      <c r="EJS38"/>
      <c r="EJT38"/>
      <c r="EKY38" s="68"/>
      <c r="EKZ38" s="68"/>
      <c r="ELA38" s="68"/>
      <c r="ELB38" s="68"/>
      <c r="ELC38" s="68"/>
      <c r="ELD38" s="112"/>
      <c r="ELE38" s="112"/>
      <c r="ELF38" s="112"/>
      <c r="ELG38"/>
      <c r="ELH38"/>
      <c r="ELI38"/>
      <c r="ELJ38"/>
      <c r="ELK38"/>
      <c r="ELL38"/>
      <c r="ELM38"/>
      <c r="ELN38"/>
      <c r="ELO38"/>
      <c r="ELP38"/>
      <c r="ELQ38"/>
      <c r="ELR38"/>
      <c r="ELS38"/>
      <c r="ELT38"/>
      <c r="ELU38"/>
      <c r="ELV38"/>
      <c r="ELW38"/>
      <c r="ELX38"/>
      <c r="ELY38"/>
      <c r="ELZ38"/>
      <c r="EMA38"/>
      <c r="EMB38"/>
      <c r="ENG38" s="68"/>
      <c r="ENH38" s="68"/>
      <c r="ENI38" s="68"/>
      <c r="ENJ38" s="68"/>
      <c r="ENK38" s="68"/>
      <c r="ENL38" s="112"/>
      <c r="ENM38" s="112"/>
      <c r="ENN38" s="112"/>
      <c r="ENO38"/>
      <c r="ENP38"/>
      <c r="ENQ38"/>
      <c r="ENR38"/>
      <c r="ENS38"/>
      <c r="ENT38"/>
      <c r="ENU38"/>
      <c r="ENV38"/>
      <c r="ENW38"/>
      <c r="ENX38"/>
      <c r="ENY38"/>
      <c r="ENZ38"/>
      <c r="EOA38"/>
      <c r="EOB38"/>
      <c r="EOC38"/>
      <c r="EOD38"/>
      <c r="EOE38"/>
      <c r="EOF38"/>
      <c r="EOG38"/>
      <c r="EOH38"/>
      <c r="EOI38"/>
      <c r="EOJ38"/>
      <c r="EPO38" s="68"/>
      <c r="EPP38" s="68"/>
      <c r="EPQ38" s="68"/>
      <c r="EPR38" s="68"/>
      <c r="EPS38" s="68"/>
      <c r="EPT38" s="112"/>
      <c r="EPU38" s="112"/>
      <c r="EPV38" s="112"/>
      <c r="EPW38"/>
      <c r="EPX38"/>
      <c r="EPY38"/>
      <c r="EPZ38"/>
      <c r="EQA38"/>
      <c r="EQB38"/>
      <c r="EQC38"/>
      <c r="EQD38"/>
      <c r="EQE38"/>
      <c r="EQF38"/>
      <c r="EQG38"/>
      <c r="EQH38"/>
      <c r="EQI38"/>
      <c r="EQJ38"/>
      <c r="EQK38"/>
      <c r="EQL38"/>
      <c r="EQM38"/>
      <c r="EQN38"/>
      <c r="EQO38"/>
      <c r="EQP38"/>
      <c r="EQQ38"/>
      <c r="EQR38"/>
      <c r="ERW38" s="68"/>
      <c r="ERX38" s="68"/>
      <c r="ERY38" s="68"/>
      <c r="ERZ38" s="68"/>
      <c r="ESA38" s="68"/>
      <c r="ESB38" s="112"/>
      <c r="ESC38" s="112"/>
      <c r="ESD38" s="112"/>
      <c r="ESE38"/>
      <c r="ESF38"/>
      <c r="ESG38"/>
      <c r="ESH38"/>
      <c r="ESI38"/>
      <c r="ESJ38"/>
      <c r="ESK38"/>
      <c r="ESL38"/>
      <c r="ESM38"/>
      <c r="ESN38"/>
      <c r="ESO38"/>
      <c r="ESP38"/>
      <c r="ESQ38"/>
      <c r="ESR38"/>
      <c r="ESS38"/>
      <c r="EST38"/>
      <c r="ESU38"/>
      <c r="ESV38"/>
      <c r="ESW38"/>
      <c r="ESX38"/>
      <c r="ESY38"/>
      <c r="ESZ38"/>
      <c r="EUE38" s="68"/>
      <c r="EUF38" s="68"/>
      <c r="EUG38" s="68"/>
      <c r="EUH38" s="68"/>
      <c r="EUI38" s="68"/>
      <c r="EUJ38" s="112"/>
      <c r="EUK38" s="112"/>
      <c r="EUL38" s="112"/>
      <c r="EUM38"/>
      <c r="EUN38"/>
      <c r="EUO38"/>
      <c r="EUP38"/>
      <c r="EUQ38"/>
      <c r="EUR38"/>
      <c r="EUS38"/>
      <c r="EUT38"/>
      <c r="EUU38"/>
      <c r="EUV38"/>
      <c r="EUW38"/>
      <c r="EUX38"/>
      <c r="EUY38"/>
      <c r="EUZ38"/>
      <c r="EVA38"/>
      <c r="EVB38"/>
      <c r="EVC38"/>
      <c r="EVD38"/>
      <c r="EVE38"/>
      <c r="EVF38"/>
      <c r="EVG38"/>
      <c r="EVH38"/>
      <c r="EWM38" s="68"/>
      <c r="EWN38" s="68"/>
      <c r="EWO38" s="68"/>
      <c r="EWP38" s="68"/>
      <c r="EWQ38" s="68"/>
      <c r="EWR38" s="112"/>
      <c r="EWS38" s="112"/>
      <c r="EWT38" s="112"/>
      <c r="EWU38"/>
      <c r="EWV38"/>
      <c r="EWW38"/>
      <c r="EWX38"/>
      <c r="EWY38"/>
      <c r="EWZ38"/>
      <c r="EXA38"/>
      <c r="EXB38"/>
      <c r="EXC38"/>
      <c r="EXD38"/>
      <c r="EXE38"/>
      <c r="EXF38"/>
      <c r="EXG38"/>
      <c r="EXH38"/>
      <c r="EXI38"/>
      <c r="EXJ38"/>
      <c r="EXK38"/>
      <c r="EXL38"/>
      <c r="EXM38"/>
      <c r="EXN38"/>
      <c r="EXO38"/>
      <c r="EXP38"/>
      <c r="EYU38" s="68"/>
      <c r="EYV38" s="68"/>
      <c r="EYW38" s="68"/>
      <c r="EYX38" s="68"/>
      <c r="EYY38" s="68"/>
      <c r="EYZ38" s="112"/>
      <c r="EZA38" s="112"/>
      <c r="EZB38" s="112"/>
      <c r="EZC38"/>
      <c r="EZD38"/>
      <c r="EZE38"/>
      <c r="EZF38"/>
      <c r="EZG38"/>
      <c r="EZH38"/>
      <c r="EZI38"/>
      <c r="EZJ38"/>
      <c r="EZK38"/>
      <c r="EZL38"/>
      <c r="EZM38"/>
      <c r="EZN38"/>
      <c r="EZO38"/>
      <c r="EZP38"/>
      <c r="EZQ38"/>
      <c r="EZR38"/>
      <c r="EZS38"/>
      <c r="EZT38"/>
      <c r="EZU38"/>
      <c r="EZV38"/>
      <c r="EZW38"/>
      <c r="EZX38"/>
      <c r="FBC38" s="68"/>
      <c r="FBD38" s="68"/>
      <c r="FBE38" s="68"/>
      <c r="FBF38" s="68"/>
      <c r="FBG38" s="68"/>
      <c r="FBH38" s="112"/>
      <c r="FBI38" s="112"/>
      <c r="FBJ38" s="112"/>
      <c r="FBK38"/>
      <c r="FBL38"/>
      <c r="FBM38"/>
      <c r="FBN38"/>
      <c r="FBO38"/>
      <c r="FBP38"/>
      <c r="FBQ38"/>
      <c r="FBR38"/>
      <c r="FBS38"/>
      <c r="FBT38"/>
      <c r="FBU38"/>
      <c r="FBV38"/>
      <c r="FBW38"/>
      <c r="FBX38"/>
      <c r="FBY38"/>
      <c r="FBZ38"/>
      <c r="FCA38"/>
      <c r="FCB38"/>
      <c r="FCC38"/>
      <c r="FCD38"/>
      <c r="FCE38"/>
      <c r="FCF38"/>
      <c r="FDK38" s="68"/>
      <c r="FDL38" s="68"/>
      <c r="FDM38" s="68"/>
      <c r="FDN38" s="68"/>
      <c r="FDO38" s="68"/>
      <c r="FDP38" s="112"/>
      <c r="FDQ38" s="112"/>
      <c r="FDR38" s="112"/>
      <c r="FDS38"/>
      <c r="FDT38"/>
      <c r="FDU38"/>
      <c r="FDV38"/>
      <c r="FDW38"/>
      <c r="FDX38"/>
      <c r="FDY38"/>
      <c r="FDZ38"/>
      <c r="FEA38"/>
      <c r="FEB38"/>
      <c r="FEC38"/>
      <c r="FED38"/>
      <c r="FEE38"/>
      <c r="FEF38"/>
      <c r="FEG38"/>
      <c r="FEH38"/>
      <c r="FEI38"/>
      <c r="FEJ38"/>
      <c r="FEK38"/>
      <c r="FEL38"/>
      <c r="FEM38"/>
      <c r="FEN38"/>
      <c r="FFS38" s="68"/>
      <c r="FFT38" s="68"/>
      <c r="FFU38" s="68"/>
      <c r="FFV38" s="68"/>
      <c r="FFW38" s="68"/>
      <c r="FFX38" s="112"/>
      <c r="FFY38" s="112"/>
      <c r="FFZ38" s="112"/>
      <c r="FGA38"/>
      <c r="FGB38"/>
      <c r="FGC38"/>
      <c r="FGD38"/>
      <c r="FGE38"/>
      <c r="FGF38"/>
      <c r="FGG38"/>
      <c r="FGH38"/>
      <c r="FGI38"/>
      <c r="FGJ38"/>
      <c r="FGK38"/>
      <c r="FGL38"/>
      <c r="FGM38"/>
      <c r="FGN38"/>
      <c r="FGO38"/>
      <c r="FGP38"/>
      <c r="FGQ38"/>
      <c r="FGR38"/>
      <c r="FGS38"/>
      <c r="FGT38"/>
      <c r="FGU38"/>
      <c r="FGV38"/>
      <c r="FIA38" s="68"/>
      <c r="FIB38" s="68"/>
      <c r="FIC38" s="68"/>
      <c r="FID38" s="68"/>
      <c r="FIE38" s="68"/>
      <c r="FIF38" s="112"/>
      <c r="FIG38" s="112"/>
      <c r="FIH38" s="112"/>
      <c r="FII38"/>
      <c r="FIJ38"/>
      <c r="FIK38"/>
      <c r="FIL38"/>
      <c r="FIM38"/>
      <c r="FIN38"/>
      <c r="FIO38"/>
      <c r="FIP38"/>
      <c r="FIQ38"/>
      <c r="FIR38"/>
      <c r="FIS38"/>
      <c r="FIT38"/>
      <c r="FIU38"/>
      <c r="FIV38"/>
      <c r="FIW38"/>
      <c r="FIX38"/>
      <c r="FIY38"/>
      <c r="FIZ38"/>
      <c r="FJA38"/>
      <c r="FJB38"/>
      <c r="FJC38"/>
      <c r="FJD38"/>
      <c r="FKI38" s="68"/>
      <c r="FKJ38" s="68"/>
      <c r="FKK38" s="68"/>
      <c r="FKL38" s="68"/>
      <c r="FKM38" s="68"/>
      <c r="FKN38" s="112"/>
      <c r="FKO38" s="112"/>
      <c r="FKP38" s="112"/>
      <c r="FKQ38"/>
      <c r="FKR38"/>
      <c r="FKS38"/>
      <c r="FKT38"/>
      <c r="FKU38"/>
      <c r="FKV38"/>
      <c r="FKW38"/>
      <c r="FKX38"/>
      <c r="FKY38"/>
      <c r="FKZ38"/>
      <c r="FLA38"/>
      <c r="FLB38"/>
      <c r="FLC38"/>
      <c r="FLD38"/>
      <c r="FLE38"/>
      <c r="FLF38"/>
      <c r="FLG38"/>
      <c r="FLH38"/>
      <c r="FLI38"/>
      <c r="FLJ38"/>
      <c r="FLK38"/>
      <c r="FLL38"/>
      <c r="FMQ38" s="68"/>
      <c r="FMR38" s="68"/>
      <c r="FMS38" s="68"/>
      <c r="FMT38" s="68"/>
      <c r="FMU38" s="68"/>
      <c r="FMV38" s="112"/>
      <c r="FMW38" s="112"/>
      <c r="FMX38" s="112"/>
      <c r="FMY38"/>
      <c r="FMZ38"/>
      <c r="FNA38"/>
      <c r="FNB38"/>
      <c r="FNC38"/>
      <c r="FND38"/>
      <c r="FNE38"/>
      <c r="FNF38"/>
      <c r="FNG38"/>
      <c r="FNH38"/>
      <c r="FNI38"/>
      <c r="FNJ38"/>
      <c r="FNK38"/>
      <c r="FNL38"/>
      <c r="FNM38"/>
      <c r="FNN38"/>
      <c r="FNO38"/>
      <c r="FNP38"/>
      <c r="FNQ38"/>
      <c r="FNR38"/>
      <c r="FNS38"/>
      <c r="FNT38"/>
      <c r="FOY38" s="68"/>
      <c r="FOZ38" s="68"/>
      <c r="FPA38" s="68"/>
      <c r="FPB38" s="68"/>
      <c r="FPC38" s="68"/>
      <c r="FPD38" s="112"/>
      <c r="FPE38" s="112"/>
      <c r="FPF38" s="112"/>
      <c r="FPG38"/>
      <c r="FPH38"/>
      <c r="FPI38"/>
      <c r="FPJ38"/>
      <c r="FPK38"/>
      <c r="FPL38"/>
      <c r="FPM38"/>
      <c r="FPN38"/>
      <c r="FPO38"/>
      <c r="FPP38"/>
      <c r="FPQ38"/>
      <c r="FPR38"/>
      <c r="FPS38"/>
      <c r="FPT38"/>
      <c r="FPU38"/>
      <c r="FPV38"/>
      <c r="FPW38"/>
      <c r="FPX38"/>
      <c r="FPY38"/>
      <c r="FPZ38"/>
      <c r="FQA38"/>
      <c r="FQB38"/>
      <c r="FRG38" s="68"/>
      <c r="FRH38" s="68"/>
      <c r="FRI38" s="68"/>
      <c r="FRJ38" s="68"/>
      <c r="FRK38" s="68"/>
      <c r="FRL38" s="112"/>
      <c r="FRM38" s="112"/>
      <c r="FRN38" s="112"/>
      <c r="FRO38"/>
      <c r="FRP38"/>
      <c r="FRQ38"/>
      <c r="FRR38"/>
      <c r="FRS38"/>
      <c r="FRT38"/>
      <c r="FRU38"/>
      <c r="FRV38"/>
      <c r="FRW38"/>
      <c r="FRX38"/>
      <c r="FRY38"/>
      <c r="FRZ38"/>
      <c r="FSA38"/>
      <c r="FSB38"/>
      <c r="FSC38"/>
      <c r="FSD38"/>
      <c r="FSE38"/>
      <c r="FSF38"/>
      <c r="FSG38"/>
      <c r="FSH38"/>
      <c r="FSI38"/>
      <c r="FSJ38"/>
      <c r="FTO38" s="68"/>
      <c r="FTP38" s="68"/>
      <c r="FTQ38" s="68"/>
      <c r="FTR38" s="68"/>
      <c r="FTS38" s="68"/>
      <c r="FTT38" s="112"/>
      <c r="FTU38" s="112"/>
      <c r="FTV38" s="112"/>
      <c r="FTW38"/>
      <c r="FTX38"/>
      <c r="FTY38"/>
      <c r="FTZ38"/>
      <c r="FUA38"/>
      <c r="FUB38"/>
      <c r="FUC38"/>
      <c r="FUD38"/>
      <c r="FUE38"/>
      <c r="FUF38"/>
      <c r="FUG38"/>
      <c r="FUH38"/>
      <c r="FUI38"/>
      <c r="FUJ38"/>
      <c r="FUK38"/>
      <c r="FUL38"/>
      <c r="FUM38"/>
      <c r="FUN38"/>
      <c r="FUO38"/>
      <c r="FUP38"/>
      <c r="FUQ38"/>
      <c r="FUR38"/>
      <c r="FVW38" s="68"/>
      <c r="FVX38" s="68"/>
      <c r="FVY38" s="68"/>
      <c r="FVZ38" s="68"/>
      <c r="FWA38" s="68"/>
      <c r="FWB38" s="112"/>
      <c r="FWC38" s="112"/>
      <c r="FWD38" s="112"/>
      <c r="FWE38"/>
      <c r="FWF38"/>
      <c r="FWG38"/>
      <c r="FWH38"/>
      <c r="FWI38"/>
      <c r="FWJ38"/>
      <c r="FWK38"/>
      <c r="FWL38"/>
      <c r="FWM38"/>
      <c r="FWN38"/>
      <c r="FWO38"/>
      <c r="FWP38"/>
      <c r="FWQ38"/>
      <c r="FWR38"/>
      <c r="FWS38"/>
      <c r="FWT38"/>
      <c r="FWU38"/>
      <c r="FWV38"/>
      <c r="FWW38"/>
      <c r="FWX38"/>
      <c r="FWY38"/>
      <c r="FWZ38"/>
      <c r="FYE38" s="68"/>
      <c r="FYF38" s="68"/>
      <c r="FYG38" s="68"/>
      <c r="FYH38" s="68"/>
      <c r="FYI38" s="68"/>
      <c r="FYJ38" s="112"/>
      <c r="FYK38" s="112"/>
      <c r="FYL38" s="112"/>
      <c r="FYM38"/>
      <c r="FYN38"/>
      <c r="FYO38"/>
      <c r="FYP38"/>
      <c r="FYQ38"/>
      <c r="FYR38"/>
      <c r="FYS38"/>
      <c r="FYT38"/>
      <c r="FYU38"/>
      <c r="FYV38"/>
      <c r="FYW38"/>
      <c r="FYX38"/>
      <c r="FYY38"/>
      <c r="FYZ38"/>
      <c r="FZA38"/>
      <c r="FZB38"/>
      <c r="FZC38"/>
      <c r="FZD38"/>
      <c r="FZE38"/>
      <c r="FZF38"/>
      <c r="FZG38"/>
      <c r="FZH38"/>
      <c r="GAM38" s="68"/>
      <c r="GAN38" s="68"/>
      <c r="GAO38" s="68"/>
      <c r="GAP38" s="68"/>
      <c r="GAQ38" s="68"/>
      <c r="GAR38" s="112"/>
      <c r="GAS38" s="112"/>
      <c r="GAT38" s="112"/>
      <c r="GAU38"/>
      <c r="GAV38"/>
      <c r="GAW38"/>
      <c r="GAX38"/>
      <c r="GAY38"/>
      <c r="GAZ38"/>
      <c r="GBA38"/>
      <c r="GBB38"/>
      <c r="GBC38"/>
      <c r="GBD38"/>
      <c r="GBE38"/>
      <c r="GBF38"/>
      <c r="GBG38"/>
      <c r="GBH38"/>
      <c r="GBI38"/>
      <c r="GBJ38"/>
      <c r="GBK38"/>
      <c r="GBL38"/>
      <c r="GBM38"/>
      <c r="GBN38"/>
      <c r="GBO38"/>
      <c r="GBP38"/>
      <c r="GCU38" s="68"/>
      <c r="GCV38" s="68"/>
      <c r="GCW38" s="68"/>
      <c r="GCX38" s="68"/>
      <c r="GCY38" s="68"/>
      <c r="GCZ38" s="112"/>
      <c r="GDA38" s="112"/>
      <c r="GDB38" s="112"/>
      <c r="GDC38"/>
      <c r="GDD38"/>
      <c r="GDE38"/>
      <c r="GDF38"/>
      <c r="GDG38"/>
      <c r="GDH38"/>
      <c r="GDI38"/>
      <c r="GDJ38"/>
      <c r="GDK38"/>
      <c r="GDL38"/>
      <c r="GDM38"/>
      <c r="GDN38"/>
      <c r="GDO38"/>
      <c r="GDP38"/>
      <c r="GDQ38"/>
      <c r="GDR38"/>
      <c r="GDS38"/>
      <c r="GDT38"/>
      <c r="GDU38"/>
      <c r="GDV38"/>
      <c r="GDW38"/>
      <c r="GDX38"/>
      <c r="GFC38" s="68"/>
      <c r="GFD38" s="68"/>
      <c r="GFE38" s="68"/>
      <c r="GFF38" s="68"/>
      <c r="GFG38" s="68"/>
      <c r="GFH38" s="112"/>
      <c r="GFI38" s="112"/>
      <c r="GFJ38" s="112"/>
      <c r="GFK38"/>
      <c r="GFL38"/>
      <c r="GFM38"/>
      <c r="GFN38"/>
      <c r="GFO38"/>
      <c r="GFP38"/>
      <c r="GFQ38"/>
      <c r="GFR38"/>
      <c r="GFS38"/>
      <c r="GFT38"/>
      <c r="GFU38"/>
      <c r="GFV38"/>
      <c r="GFW38"/>
      <c r="GFX38"/>
      <c r="GFY38"/>
      <c r="GFZ38"/>
      <c r="GGA38"/>
      <c r="GGB38"/>
      <c r="GGC38"/>
      <c r="GGD38"/>
      <c r="GGE38"/>
      <c r="GGF38"/>
      <c r="GHK38" s="68"/>
      <c r="GHL38" s="68"/>
      <c r="GHM38" s="68"/>
      <c r="GHN38" s="68"/>
      <c r="GHO38" s="68"/>
      <c r="GHP38" s="112"/>
      <c r="GHQ38" s="112"/>
      <c r="GHR38" s="112"/>
      <c r="GHS38"/>
      <c r="GHT38"/>
      <c r="GHU38"/>
      <c r="GHV38"/>
      <c r="GHW38"/>
      <c r="GHX38"/>
      <c r="GHY38"/>
      <c r="GHZ38"/>
      <c r="GIA38"/>
      <c r="GIB38"/>
      <c r="GIC38"/>
      <c r="GID38"/>
      <c r="GIE38"/>
      <c r="GIF38"/>
      <c r="GIG38"/>
      <c r="GIH38"/>
      <c r="GII38"/>
      <c r="GIJ38"/>
      <c r="GIK38"/>
      <c r="GIL38"/>
      <c r="GIM38"/>
      <c r="GIN38"/>
      <c r="GJS38" s="68"/>
      <c r="GJT38" s="68"/>
      <c r="GJU38" s="68"/>
      <c r="GJV38" s="68"/>
      <c r="GJW38" s="68"/>
      <c r="GJX38" s="112"/>
      <c r="GJY38" s="112"/>
      <c r="GJZ38" s="112"/>
      <c r="GKA38"/>
      <c r="GKB38"/>
      <c r="GKC38"/>
      <c r="GKD38"/>
      <c r="GKE38"/>
      <c r="GKF38"/>
      <c r="GKG38"/>
      <c r="GKH38"/>
      <c r="GKI38"/>
      <c r="GKJ38"/>
      <c r="GKK38"/>
      <c r="GKL38"/>
      <c r="GKM38"/>
      <c r="GKN38"/>
      <c r="GKO38"/>
      <c r="GKP38"/>
      <c r="GKQ38"/>
      <c r="GKR38"/>
      <c r="GKS38"/>
      <c r="GKT38"/>
      <c r="GKU38"/>
      <c r="GKV38"/>
      <c r="GMA38" s="68"/>
      <c r="GMB38" s="68"/>
      <c r="GMC38" s="68"/>
      <c r="GMD38" s="68"/>
      <c r="GME38" s="68"/>
      <c r="GMF38" s="112"/>
      <c r="GMG38" s="112"/>
      <c r="GMH38" s="112"/>
      <c r="GMI38"/>
      <c r="GMJ38"/>
      <c r="GMK38"/>
      <c r="GML38"/>
      <c r="GMM38"/>
      <c r="GMN38"/>
      <c r="GMO38"/>
      <c r="GMP38"/>
      <c r="GMQ38"/>
      <c r="GMR38"/>
      <c r="GMS38"/>
      <c r="GMT38"/>
      <c r="GMU38"/>
      <c r="GMV38"/>
      <c r="GMW38"/>
      <c r="GMX38"/>
      <c r="GMY38"/>
      <c r="GMZ38"/>
      <c r="GNA38"/>
      <c r="GNB38"/>
      <c r="GNC38"/>
      <c r="GND38"/>
      <c r="GOI38" s="68"/>
      <c r="GOJ38" s="68"/>
      <c r="GOK38" s="68"/>
      <c r="GOL38" s="68"/>
      <c r="GOM38" s="68"/>
      <c r="GON38" s="112"/>
      <c r="GOO38" s="112"/>
      <c r="GOP38" s="112"/>
      <c r="GOQ38"/>
      <c r="GOR38"/>
      <c r="GOS38"/>
      <c r="GOT38"/>
      <c r="GOU38"/>
      <c r="GOV38"/>
      <c r="GOW38"/>
      <c r="GOX38"/>
      <c r="GOY38"/>
      <c r="GOZ38"/>
      <c r="GPA38"/>
      <c r="GPB38"/>
      <c r="GPC38"/>
      <c r="GPD38"/>
      <c r="GPE38"/>
      <c r="GPF38"/>
      <c r="GPG38"/>
      <c r="GPH38"/>
      <c r="GPI38"/>
      <c r="GPJ38"/>
      <c r="GPK38"/>
      <c r="GPL38"/>
      <c r="GQQ38" s="68"/>
      <c r="GQR38" s="68"/>
      <c r="GQS38" s="68"/>
      <c r="GQT38" s="68"/>
      <c r="GQU38" s="68"/>
      <c r="GQV38" s="112"/>
      <c r="GQW38" s="112"/>
      <c r="GQX38" s="112"/>
      <c r="GQY38"/>
      <c r="GQZ38"/>
      <c r="GRA38"/>
      <c r="GRB38"/>
      <c r="GRC38"/>
      <c r="GRD38"/>
      <c r="GRE38"/>
      <c r="GRF38"/>
      <c r="GRG38"/>
      <c r="GRH38"/>
      <c r="GRI38"/>
      <c r="GRJ38"/>
      <c r="GRK38"/>
      <c r="GRL38"/>
      <c r="GRM38"/>
      <c r="GRN38"/>
      <c r="GRO38"/>
      <c r="GRP38"/>
      <c r="GRQ38"/>
      <c r="GRR38"/>
      <c r="GRS38"/>
      <c r="GRT38"/>
      <c r="GSY38" s="68"/>
      <c r="GSZ38" s="68"/>
      <c r="GTA38" s="68"/>
      <c r="GTB38" s="68"/>
      <c r="GTC38" s="68"/>
      <c r="GTD38" s="112"/>
      <c r="GTE38" s="112"/>
      <c r="GTF38" s="112"/>
      <c r="GTG38"/>
      <c r="GTH38"/>
      <c r="GTI38"/>
      <c r="GTJ38"/>
      <c r="GTK38"/>
      <c r="GTL38"/>
      <c r="GTM38"/>
      <c r="GTN38"/>
      <c r="GTO38"/>
      <c r="GTP38"/>
      <c r="GTQ38"/>
      <c r="GTR38"/>
      <c r="GTS38"/>
      <c r="GTT38"/>
      <c r="GTU38"/>
      <c r="GTV38"/>
      <c r="GTW38"/>
      <c r="GTX38"/>
      <c r="GTY38"/>
      <c r="GTZ38"/>
      <c r="GUA38"/>
      <c r="GUB38"/>
      <c r="GVG38" s="68"/>
      <c r="GVH38" s="68"/>
      <c r="GVI38" s="68"/>
      <c r="GVJ38" s="68"/>
      <c r="GVK38" s="68"/>
      <c r="GVL38" s="112"/>
      <c r="GVM38" s="112"/>
      <c r="GVN38" s="112"/>
      <c r="GVO38"/>
      <c r="GVP38"/>
      <c r="GVQ38"/>
      <c r="GVR38"/>
      <c r="GVS38"/>
      <c r="GVT38"/>
      <c r="GVU38"/>
      <c r="GVV38"/>
      <c r="GVW38"/>
      <c r="GVX38"/>
      <c r="GVY38"/>
      <c r="GVZ38"/>
      <c r="GWA38"/>
      <c r="GWB38"/>
      <c r="GWC38"/>
      <c r="GWD38"/>
      <c r="GWE38"/>
      <c r="GWF38"/>
      <c r="GWG38"/>
      <c r="GWH38"/>
      <c r="GWI38"/>
      <c r="GWJ38"/>
      <c r="GXO38" s="68"/>
      <c r="GXP38" s="68"/>
      <c r="GXQ38" s="68"/>
      <c r="GXR38" s="68"/>
      <c r="GXS38" s="68"/>
      <c r="GXT38" s="112"/>
      <c r="GXU38" s="112"/>
      <c r="GXV38" s="112"/>
      <c r="GXW38"/>
      <c r="GXX38"/>
      <c r="GXY38"/>
      <c r="GXZ38"/>
      <c r="GYA38"/>
      <c r="GYB38"/>
      <c r="GYC38"/>
      <c r="GYD38"/>
      <c r="GYE38"/>
      <c r="GYF38"/>
      <c r="GYG38"/>
      <c r="GYH38"/>
      <c r="GYI38"/>
      <c r="GYJ38"/>
      <c r="GYK38"/>
      <c r="GYL38"/>
      <c r="GYM38"/>
      <c r="GYN38"/>
      <c r="GYO38"/>
      <c r="GYP38"/>
      <c r="GYQ38"/>
      <c r="GYR38"/>
      <c r="GZW38" s="68"/>
      <c r="GZX38" s="68"/>
      <c r="GZY38" s="68"/>
      <c r="GZZ38" s="68"/>
      <c r="HAA38" s="68"/>
      <c r="HAB38" s="112"/>
      <c r="HAC38" s="112"/>
      <c r="HAD38" s="112"/>
      <c r="HAE38"/>
      <c r="HAF38"/>
      <c r="HAG38"/>
      <c r="HAH38"/>
      <c r="HAI38"/>
      <c r="HAJ38"/>
      <c r="HAK38"/>
      <c r="HAL38"/>
      <c r="HAM38"/>
      <c r="HAN38"/>
      <c r="HAO38"/>
      <c r="HAP38"/>
      <c r="HAQ38"/>
      <c r="HAR38"/>
      <c r="HAS38"/>
      <c r="HAT38"/>
      <c r="HAU38"/>
      <c r="HAV38"/>
      <c r="HAW38"/>
      <c r="HAX38"/>
      <c r="HAY38"/>
      <c r="HAZ38"/>
      <c r="HCE38" s="68"/>
      <c r="HCF38" s="68"/>
      <c r="HCG38" s="68"/>
      <c r="HCH38" s="68"/>
      <c r="HCI38" s="68"/>
      <c r="HCJ38" s="112"/>
      <c r="HCK38" s="112"/>
      <c r="HCL38" s="112"/>
      <c r="HCM38"/>
      <c r="HCN38"/>
      <c r="HCO38"/>
      <c r="HCP38"/>
      <c r="HCQ38"/>
      <c r="HCR38"/>
      <c r="HCS38"/>
      <c r="HCT38"/>
      <c r="HCU38"/>
      <c r="HCV38"/>
      <c r="HCW38"/>
      <c r="HCX38"/>
      <c r="HCY38"/>
      <c r="HCZ38"/>
      <c r="HDA38"/>
      <c r="HDB38"/>
      <c r="HDC38"/>
      <c r="HDD38"/>
      <c r="HDE38"/>
      <c r="HDF38"/>
      <c r="HDG38"/>
      <c r="HDH38"/>
      <c r="HEM38" s="68"/>
      <c r="HEN38" s="68"/>
      <c r="HEO38" s="68"/>
      <c r="HEP38" s="68"/>
      <c r="HEQ38" s="68"/>
      <c r="HER38" s="112"/>
      <c r="HES38" s="112"/>
      <c r="HET38" s="112"/>
      <c r="HEU38"/>
      <c r="HEV38"/>
      <c r="HEW38"/>
      <c r="HEX38"/>
      <c r="HEY38"/>
      <c r="HEZ38"/>
      <c r="HFA38"/>
      <c r="HFB38"/>
      <c r="HFC38"/>
      <c r="HFD38"/>
      <c r="HFE38"/>
      <c r="HFF38"/>
      <c r="HFG38"/>
      <c r="HFH38"/>
      <c r="HFI38"/>
      <c r="HFJ38"/>
      <c r="HFK38"/>
      <c r="HFL38"/>
      <c r="HFM38"/>
      <c r="HFN38"/>
      <c r="HFO38"/>
      <c r="HFP38"/>
      <c r="HGU38" s="68"/>
      <c r="HGV38" s="68"/>
      <c r="HGW38" s="68"/>
      <c r="HGX38" s="68"/>
      <c r="HGY38" s="68"/>
      <c r="HGZ38" s="112"/>
      <c r="HHA38" s="112"/>
      <c r="HHB38" s="112"/>
      <c r="HHC38"/>
      <c r="HHD38"/>
      <c r="HHE38"/>
      <c r="HHF38"/>
      <c r="HHG38"/>
      <c r="HHH38"/>
      <c r="HHI38"/>
      <c r="HHJ38"/>
      <c r="HHK38"/>
      <c r="HHL38"/>
      <c r="HHM38"/>
      <c r="HHN38"/>
      <c r="HHO38"/>
      <c r="HHP38"/>
      <c r="HHQ38"/>
      <c r="HHR38"/>
      <c r="HHS38"/>
      <c r="HHT38"/>
      <c r="HHU38"/>
      <c r="HHV38"/>
      <c r="HHW38"/>
      <c r="HHX38"/>
      <c r="HJC38" s="68"/>
      <c r="HJD38" s="68"/>
      <c r="HJE38" s="68"/>
      <c r="HJF38" s="68"/>
      <c r="HJG38" s="68"/>
      <c r="HJH38" s="112"/>
      <c r="HJI38" s="112"/>
      <c r="HJJ38" s="112"/>
      <c r="HJK38"/>
      <c r="HJL38"/>
      <c r="HJM38"/>
      <c r="HJN38"/>
      <c r="HJO38"/>
      <c r="HJP38"/>
      <c r="HJQ38"/>
      <c r="HJR38"/>
      <c r="HJS38"/>
      <c r="HJT38"/>
      <c r="HJU38"/>
      <c r="HJV38"/>
      <c r="HJW38"/>
      <c r="HJX38"/>
      <c r="HJY38"/>
      <c r="HJZ38"/>
      <c r="HKA38"/>
      <c r="HKB38"/>
      <c r="HKC38"/>
      <c r="HKD38"/>
      <c r="HKE38"/>
      <c r="HKF38"/>
      <c r="HLK38" s="68"/>
      <c r="HLL38" s="68"/>
      <c r="HLM38" s="68"/>
      <c r="HLN38" s="68"/>
      <c r="HLO38" s="68"/>
      <c r="HLP38" s="112"/>
      <c r="HLQ38" s="112"/>
      <c r="HLR38" s="112"/>
      <c r="HLS38"/>
      <c r="HLT38"/>
      <c r="HLU38"/>
      <c r="HLV38"/>
      <c r="HLW38"/>
      <c r="HLX38"/>
      <c r="HLY38"/>
      <c r="HLZ38"/>
      <c r="HMA38"/>
      <c r="HMB38"/>
      <c r="HMC38"/>
      <c r="HMD38"/>
      <c r="HME38"/>
      <c r="HMF38"/>
      <c r="HMG38"/>
      <c r="HMH38"/>
      <c r="HMI38"/>
      <c r="HMJ38"/>
      <c r="HMK38"/>
      <c r="HML38"/>
      <c r="HMM38"/>
      <c r="HMN38"/>
      <c r="HNS38" s="68"/>
      <c r="HNT38" s="68"/>
      <c r="HNU38" s="68"/>
      <c r="HNV38" s="68"/>
      <c r="HNW38" s="68"/>
      <c r="HNX38" s="112"/>
      <c r="HNY38" s="112"/>
      <c r="HNZ38" s="112"/>
      <c r="HOA38"/>
      <c r="HOB38"/>
      <c r="HOC38"/>
      <c r="HOD38"/>
      <c r="HOE38"/>
      <c r="HOF38"/>
      <c r="HOG38"/>
      <c r="HOH38"/>
      <c r="HOI38"/>
      <c r="HOJ38"/>
      <c r="HOK38"/>
      <c r="HOL38"/>
      <c r="HOM38"/>
      <c r="HON38"/>
      <c r="HOO38"/>
      <c r="HOP38"/>
      <c r="HOQ38"/>
      <c r="HOR38"/>
      <c r="HOS38"/>
      <c r="HOT38"/>
      <c r="HOU38"/>
      <c r="HOV38"/>
      <c r="HQA38" s="68"/>
      <c r="HQB38" s="68"/>
      <c r="HQC38" s="68"/>
      <c r="HQD38" s="68"/>
      <c r="HQE38" s="68"/>
      <c r="HQF38" s="112"/>
      <c r="HQG38" s="112"/>
      <c r="HQH38" s="112"/>
      <c r="HQI38"/>
      <c r="HQJ38"/>
      <c r="HQK38"/>
      <c r="HQL38"/>
      <c r="HQM38"/>
      <c r="HQN38"/>
      <c r="HQO38"/>
      <c r="HQP38"/>
      <c r="HQQ38"/>
      <c r="HQR38"/>
      <c r="HQS38"/>
      <c r="HQT38"/>
      <c r="HQU38"/>
      <c r="HQV38"/>
      <c r="HQW38"/>
      <c r="HQX38"/>
      <c r="HQY38"/>
      <c r="HQZ38"/>
      <c r="HRA38"/>
      <c r="HRB38"/>
      <c r="HRC38"/>
      <c r="HRD38"/>
      <c r="HSI38" s="68"/>
      <c r="HSJ38" s="68"/>
      <c r="HSK38" s="68"/>
      <c r="HSL38" s="68"/>
      <c r="HSM38" s="68"/>
      <c r="HSN38" s="112"/>
      <c r="HSO38" s="112"/>
      <c r="HSP38" s="112"/>
      <c r="HSQ38"/>
      <c r="HSR38"/>
      <c r="HSS38"/>
      <c r="HST38"/>
      <c r="HSU38"/>
      <c r="HSV38"/>
      <c r="HSW38"/>
      <c r="HSX38"/>
      <c r="HSY38"/>
      <c r="HSZ38"/>
      <c r="HTA38"/>
      <c r="HTB38"/>
      <c r="HTC38"/>
      <c r="HTD38"/>
      <c r="HTE38"/>
      <c r="HTF38"/>
      <c r="HTG38"/>
      <c r="HTH38"/>
      <c r="HTI38"/>
      <c r="HTJ38"/>
      <c r="HTK38"/>
      <c r="HTL38"/>
      <c r="HUQ38" s="68"/>
      <c r="HUR38" s="68"/>
      <c r="HUS38" s="68"/>
      <c r="HUT38" s="68"/>
      <c r="HUU38" s="68"/>
      <c r="HUV38" s="112"/>
      <c r="HUW38" s="112"/>
      <c r="HUX38" s="112"/>
      <c r="HUY38"/>
      <c r="HUZ38"/>
      <c r="HVA38"/>
      <c r="HVB38"/>
      <c r="HVC38"/>
      <c r="HVD38"/>
      <c r="HVE38"/>
      <c r="HVF38"/>
      <c r="HVG38"/>
      <c r="HVH38"/>
      <c r="HVI38"/>
      <c r="HVJ38"/>
      <c r="HVK38"/>
      <c r="HVL38"/>
      <c r="HVM38"/>
      <c r="HVN38"/>
      <c r="HVO38"/>
      <c r="HVP38"/>
      <c r="HVQ38"/>
      <c r="HVR38"/>
      <c r="HVS38"/>
      <c r="HVT38"/>
      <c r="HWY38" s="68"/>
      <c r="HWZ38" s="68"/>
      <c r="HXA38" s="68"/>
      <c r="HXB38" s="68"/>
      <c r="HXC38" s="68"/>
      <c r="HXD38" s="112"/>
      <c r="HXE38" s="112"/>
      <c r="HXF38" s="112"/>
      <c r="HXG38"/>
      <c r="HXH38"/>
      <c r="HXI38"/>
      <c r="HXJ38"/>
      <c r="HXK38"/>
      <c r="HXL38"/>
      <c r="HXM38"/>
      <c r="HXN38"/>
      <c r="HXO38"/>
      <c r="HXP38"/>
      <c r="HXQ38"/>
      <c r="HXR38"/>
      <c r="HXS38"/>
      <c r="HXT38"/>
      <c r="HXU38"/>
      <c r="HXV38"/>
      <c r="HXW38"/>
      <c r="HXX38"/>
      <c r="HXY38"/>
      <c r="HXZ38"/>
      <c r="HYA38"/>
      <c r="HYB38"/>
      <c r="HZG38" s="68"/>
      <c r="HZH38" s="68"/>
      <c r="HZI38" s="68"/>
      <c r="HZJ38" s="68"/>
      <c r="HZK38" s="68"/>
      <c r="HZL38" s="112"/>
      <c r="HZM38" s="112"/>
      <c r="HZN38" s="112"/>
      <c r="HZO38"/>
      <c r="HZP38"/>
      <c r="HZQ38"/>
      <c r="HZR38"/>
      <c r="HZS38"/>
      <c r="HZT38"/>
      <c r="HZU38"/>
      <c r="HZV38"/>
      <c r="HZW38"/>
      <c r="HZX38"/>
      <c r="HZY38"/>
      <c r="HZZ38"/>
      <c r="IAA38"/>
      <c r="IAB38"/>
      <c r="IAC38"/>
      <c r="IAD38"/>
      <c r="IAE38"/>
      <c r="IAF38"/>
      <c r="IAG38"/>
      <c r="IAH38"/>
      <c r="IAI38"/>
      <c r="IAJ38"/>
      <c r="IBO38" s="68"/>
      <c r="IBP38" s="68"/>
      <c r="IBQ38" s="68"/>
      <c r="IBR38" s="68"/>
      <c r="IBS38" s="68"/>
      <c r="IBT38" s="112"/>
      <c r="IBU38" s="112"/>
      <c r="IBV38" s="112"/>
      <c r="IBW38"/>
      <c r="IBX38"/>
      <c r="IBY38"/>
      <c r="IBZ38"/>
      <c r="ICA38"/>
      <c r="ICB38"/>
      <c r="ICC38"/>
      <c r="ICD38"/>
      <c r="ICE38"/>
      <c r="ICF38"/>
      <c r="ICG38"/>
      <c r="ICH38"/>
      <c r="ICI38"/>
      <c r="ICJ38"/>
      <c r="ICK38"/>
      <c r="ICL38"/>
      <c r="ICM38"/>
      <c r="ICN38"/>
      <c r="ICO38"/>
      <c r="ICP38"/>
      <c r="ICQ38"/>
      <c r="ICR38"/>
      <c r="IDW38" s="68"/>
      <c r="IDX38" s="68"/>
      <c r="IDY38" s="68"/>
      <c r="IDZ38" s="68"/>
      <c r="IEA38" s="68"/>
      <c r="IEB38" s="112"/>
      <c r="IEC38" s="112"/>
      <c r="IED38" s="112"/>
      <c r="IEE38"/>
      <c r="IEF38"/>
      <c r="IEG38"/>
      <c r="IEH38"/>
      <c r="IEI38"/>
      <c r="IEJ38"/>
      <c r="IEK38"/>
      <c r="IEL38"/>
      <c r="IEM38"/>
      <c r="IEN38"/>
      <c r="IEO38"/>
      <c r="IEP38"/>
      <c r="IEQ38"/>
      <c r="IER38"/>
      <c r="IES38"/>
      <c r="IET38"/>
      <c r="IEU38"/>
      <c r="IEV38"/>
      <c r="IEW38"/>
      <c r="IEX38"/>
      <c r="IEY38"/>
      <c r="IEZ38"/>
      <c r="IGE38" s="68"/>
      <c r="IGF38" s="68"/>
      <c r="IGG38" s="68"/>
      <c r="IGH38" s="68"/>
      <c r="IGI38" s="68"/>
      <c r="IGJ38" s="112"/>
      <c r="IGK38" s="112"/>
      <c r="IGL38" s="112"/>
      <c r="IGM38"/>
      <c r="IGN38"/>
      <c r="IGO38"/>
      <c r="IGP38"/>
      <c r="IGQ38"/>
      <c r="IGR38"/>
      <c r="IGS38"/>
      <c r="IGT38"/>
      <c r="IGU38"/>
      <c r="IGV38"/>
      <c r="IGW38"/>
      <c r="IGX38"/>
      <c r="IGY38"/>
      <c r="IGZ38"/>
      <c r="IHA38"/>
      <c r="IHB38"/>
      <c r="IHC38"/>
      <c r="IHD38"/>
      <c r="IHE38"/>
      <c r="IHF38"/>
      <c r="IHG38"/>
      <c r="IHH38"/>
      <c r="IIM38" s="68"/>
      <c r="IIN38" s="68"/>
      <c r="IIO38" s="68"/>
      <c r="IIP38" s="68"/>
      <c r="IIQ38" s="68"/>
      <c r="IIR38" s="112"/>
      <c r="IIS38" s="112"/>
      <c r="IIT38" s="112"/>
      <c r="IIU38"/>
      <c r="IIV38"/>
      <c r="IIW38"/>
      <c r="IIX38"/>
      <c r="IIY38"/>
      <c r="IIZ38"/>
      <c r="IJA38"/>
      <c r="IJB38"/>
      <c r="IJC38"/>
      <c r="IJD38"/>
      <c r="IJE38"/>
      <c r="IJF38"/>
      <c r="IJG38"/>
      <c r="IJH38"/>
      <c r="IJI38"/>
      <c r="IJJ38"/>
      <c r="IJK38"/>
      <c r="IJL38"/>
      <c r="IJM38"/>
      <c r="IJN38"/>
      <c r="IJO38"/>
      <c r="IJP38"/>
      <c r="IKU38" s="68"/>
      <c r="IKV38" s="68"/>
      <c r="IKW38" s="68"/>
      <c r="IKX38" s="68"/>
      <c r="IKY38" s="68"/>
      <c r="IKZ38" s="112"/>
      <c r="ILA38" s="112"/>
      <c r="ILB38" s="112"/>
      <c r="ILC38"/>
      <c r="ILD38"/>
      <c r="ILE38"/>
      <c r="ILF38"/>
      <c r="ILG38"/>
      <c r="ILH38"/>
      <c r="ILI38"/>
      <c r="ILJ38"/>
      <c r="ILK38"/>
      <c r="ILL38"/>
      <c r="ILM38"/>
      <c r="ILN38"/>
      <c r="ILO38"/>
      <c r="ILP38"/>
      <c r="ILQ38"/>
      <c r="ILR38"/>
      <c r="ILS38"/>
      <c r="ILT38"/>
      <c r="ILU38"/>
      <c r="ILV38"/>
      <c r="ILW38"/>
      <c r="ILX38"/>
      <c r="INC38" s="68"/>
      <c r="IND38" s="68"/>
      <c r="INE38" s="68"/>
      <c r="INF38" s="68"/>
      <c r="ING38" s="68"/>
      <c r="INH38" s="112"/>
      <c r="INI38" s="112"/>
      <c r="INJ38" s="112"/>
      <c r="INK38"/>
      <c r="INL38"/>
      <c r="INM38"/>
      <c r="INN38"/>
      <c r="INO38"/>
      <c r="INP38"/>
      <c r="INQ38"/>
      <c r="INR38"/>
      <c r="INS38"/>
      <c r="INT38"/>
      <c r="INU38"/>
      <c r="INV38"/>
      <c r="INW38"/>
      <c r="INX38"/>
      <c r="INY38"/>
      <c r="INZ38"/>
      <c r="IOA38"/>
      <c r="IOB38"/>
      <c r="IOC38"/>
      <c r="IOD38"/>
      <c r="IOE38"/>
      <c r="IOF38"/>
      <c r="IPK38" s="68"/>
      <c r="IPL38" s="68"/>
      <c r="IPM38" s="68"/>
      <c r="IPN38" s="68"/>
      <c r="IPO38" s="68"/>
      <c r="IPP38" s="112"/>
      <c r="IPQ38" s="112"/>
      <c r="IPR38" s="112"/>
      <c r="IPS38"/>
      <c r="IPT38"/>
      <c r="IPU38"/>
      <c r="IPV38"/>
      <c r="IPW38"/>
      <c r="IPX38"/>
      <c r="IPY38"/>
      <c r="IPZ38"/>
      <c r="IQA38"/>
      <c r="IQB38"/>
      <c r="IQC38"/>
      <c r="IQD38"/>
      <c r="IQE38"/>
      <c r="IQF38"/>
      <c r="IQG38"/>
      <c r="IQH38"/>
      <c r="IQI38"/>
      <c r="IQJ38"/>
      <c r="IQK38"/>
      <c r="IQL38"/>
      <c r="IQM38"/>
      <c r="IQN38"/>
      <c r="IRS38" s="68"/>
      <c r="IRT38" s="68"/>
      <c r="IRU38" s="68"/>
      <c r="IRV38" s="68"/>
      <c r="IRW38" s="68"/>
      <c r="IRX38" s="112"/>
      <c r="IRY38" s="112"/>
      <c r="IRZ38" s="112"/>
      <c r="ISA38"/>
      <c r="ISB38"/>
      <c r="ISC38"/>
      <c r="ISD38"/>
      <c r="ISE38"/>
      <c r="ISF38"/>
      <c r="ISG38"/>
      <c r="ISH38"/>
      <c r="ISI38"/>
      <c r="ISJ38"/>
      <c r="ISK38"/>
      <c r="ISL38"/>
      <c r="ISM38"/>
      <c r="ISN38"/>
      <c r="ISO38"/>
      <c r="ISP38"/>
      <c r="ISQ38"/>
      <c r="ISR38"/>
      <c r="ISS38"/>
      <c r="IST38"/>
      <c r="ISU38"/>
      <c r="ISV38"/>
      <c r="IUA38" s="68"/>
      <c r="IUB38" s="68"/>
      <c r="IUC38" s="68"/>
      <c r="IUD38" s="68"/>
      <c r="IUE38" s="68"/>
      <c r="IUF38" s="112"/>
      <c r="IUG38" s="112"/>
      <c r="IUH38" s="112"/>
      <c r="IUI38"/>
      <c r="IUJ38"/>
      <c r="IUK38"/>
      <c r="IUL38"/>
      <c r="IUM38"/>
      <c r="IUN38"/>
      <c r="IUO38"/>
      <c r="IUP38"/>
      <c r="IUQ38"/>
      <c r="IUR38"/>
      <c r="IUS38"/>
      <c r="IUT38"/>
      <c r="IUU38"/>
      <c r="IUV38"/>
      <c r="IUW38"/>
      <c r="IUX38"/>
      <c r="IUY38"/>
      <c r="IUZ38"/>
      <c r="IVA38"/>
      <c r="IVB38"/>
      <c r="IVC38"/>
      <c r="IVD38"/>
      <c r="IWI38" s="68"/>
      <c r="IWJ38" s="68"/>
      <c r="IWK38" s="68"/>
      <c r="IWL38" s="68"/>
      <c r="IWM38" s="68"/>
      <c r="IWN38" s="112"/>
      <c r="IWO38" s="112"/>
      <c r="IWP38" s="112"/>
      <c r="IWQ38"/>
      <c r="IWR38"/>
      <c r="IWS38"/>
      <c r="IWT38"/>
      <c r="IWU38"/>
      <c r="IWV38"/>
      <c r="IWW38"/>
      <c r="IWX38"/>
      <c r="IWY38"/>
      <c r="IWZ38"/>
      <c r="IXA38"/>
      <c r="IXB38"/>
      <c r="IXC38"/>
      <c r="IXD38"/>
      <c r="IXE38"/>
      <c r="IXF38"/>
      <c r="IXG38"/>
      <c r="IXH38"/>
      <c r="IXI38"/>
      <c r="IXJ38"/>
      <c r="IXK38"/>
      <c r="IXL38"/>
      <c r="IYQ38" s="68"/>
      <c r="IYR38" s="68"/>
      <c r="IYS38" s="68"/>
      <c r="IYT38" s="68"/>
      <c r="IYU38" s="68"/>
      <c r="IYV38" s="112"/>
      <c r="IYW38" s="112"/>
      <c r="IYX38" s="112"/>
      <c r="IYY38"/>
      <c r="IYZ38"/>
      <c r="IZA38"/>
      <c r="IZB38"/>
      <c r="IZC38"/>
      <c r="IZD38"/>
      <c r="IZE38"/>
      <c r="IZF38"/>
      <c r="IZG38"/>
      <c r="IZH38"/>
      <c r="IZI38"/>
      <c r="IZJ38"/>
      <c r="IZK38"/>
      <c r="IZL38"/>
      <c r="IZM38"/>
      <c r="IZN38"/>
      <c r="IZO38"/>
      <c r="IZP38"/>
      <c r="IZQ38"/>
      <c r="IZR38"/>
      <c r="IZS38"/>
      <c r="IZT38"/>
      <c r="JAY38" s="68"/>
      <c r="JAZ38" s="68"/>
      <c r="JBA38" s="68"/>
      <c r="JBB38" s="68"/>
      <c r="JBC38" s="68"/>
      <c r="JBD38" s="112"/>
      <c r="JBE38" s="112"/>
      <c r="JBF38" s="112"/>
      <c r="JBG38"/>
      <c r="JBH38"/>
      <c r="JBI38"/>
      <c r="JBJ38"/>
      <c r="JBK38"/>
      <c r="JBL38"/>
      <c r="JBM38"/>
      <c r="JBN38"/>
      <c r="JBO38"/>
      <c r="JBP38"/>
      <c r="JBQ38"/>
      <c r="JBR38"/>
      <c r="JBS38"/>
      <c r="JBT38"/>
      <c r="JBU38"/>
      <c r="JBV38"/>
      <c r="JBW38"/>
      <c r="JBX38"/>
      <c r="JBY38"/>
      <c r="JBZ38"/>
      <c r="JCA38"/>
      <c r="JCB38"/>
      <c r="JDG38" s="68"/>
      <c r="JDH38" s="68"/>
      <c r="JDI38" s="68"/>
      <c r="JDJ38" s="68"/>
      <c r="JDK38" s="68"/>
      <c r="JDL38" s="112"/>
      <c r="JDM38" s="112"/>
      <c r="JDN38" s="112"/>
      <c r="JDO38"/>
      <c r="JDP38"/>
      <c r="JDQ38"/>
      <c r="JDR38"/>
      <c r="JDS38"/>
      <c r="JDT38"/>
      <c r="JDU38"/>
      <c r="JDV38"/>
      <c r="JDW38"/>
      <c r="JDX38"/>
      <c r="JDY38"/>
      <c r="JDZ38"/>
      <c r="JEA38"/>
      <c r="JEB38"/>
      <c r="JEC38"/>
      <c r="JED38"/>
      <c r="JEE38"/>
      <c r="JEF38"/>
      <c r="JEG38"/>
      <c r="JEH38"/>
      <c r="JEI38"/>
      <c r="JEJ38"/>
      <c r="JFO38" s="68"/>
      <c r="JFP38" s="68"/>
      <c r="JFQ38" s="68"/>
      <c r="JFR38" s="68"/>
      <c r="JFS38" s="68"/>
      <c r="JFT38" s="112"/>
      <c r="JFU38" s="112"/>
      <c r="JFV38" s="112"/>
      <c r="JFW38"/>
      <c r="JFX38"/>
      <c r="JFY38"/>
      <c r="JFZ38"/>
      <c r="JGA38"/>
      <c r="JGB38"/>
      <c r="JGC38"/>
      <c r="JGD38"/>
      <c r="JGE38"/>
      <c r="JGF38"/>
      <c r="JGG38"/>
      <c r="JGH38"/>
      <c r="JGI38"/>
      <c r="JGJ38"/>
      <c r="JGK38"/>
      <c r="JGL38"/>
      <c r="JGM38"/>
      <c r="JGN38"/>
      <c r="JGO38"/>
      <c r="JGP38"/>
      <c r="JGQ38"/>
      <c r="JGR38"/>
      <c r="JHW38" s="68"/>
      <c r="JHX38" s="68"/>
      <c r="JHY38" s="68"/>
      <c r="JHZ38" s="68"/>
      <c r="JIA38" s="68"/>
      <c r="JIB38" s="112"/>
      <c r="JIC38" s="112"/>
      <c r="JID38" s="112"/>
      <c r="JIE38"/>
      <c r="JIF38"/>
      <c r="JIG38"/>
      <c r="JIH38"/>
      <c r="JII38"/>
      <c r="JIJ38"/>
      <c r="JIK38"/>
      <c r="JIL38"/>
      <c r="JIM38"/>
      <c r="JIN38"/>
      <c r="JIO38"/>
      <c r="JIP38"/>
      <c r="JIQ38"/>
      <c r="JIR38"/>
      <c r="JIS38"/>
      <c r="JIT38"/>
      <c r="JIU38"/>
      <c r="JIV38"/>
      <c r="JIW38"/>
      <c r="JIX38"/>
      <c r="JIY38"/>
      <c r="JIZ38"/>
      <c r="JKE38" s="68"/>
      <c r="JKF38" s="68"/>
      <c r="JKG38" s="68"/>
      <c r="JKH38" s="68"/>
      <c r="JKI38" s="68"/>
      <c r="JKJ38" s="112"/>
      <c r="JKK38" s="112"/>
      <c r="JKL38" s="112"/>
      <c r="JKM38"/>
      <c r="JKN38"/>
      <c r="JKO38"/>
      <c r="JKP38"/>
      <c r="JKQ38"/>
      <c r="JKR38"/>
      <c r="JKS38"/>
      <c r="JKT38"/>
      <c r="JKU38"/>
      <c r="JKV38"/>
      <c r="JKW38"/>
      <c r="JKX38"/>
      <c r="JKY38"/>
      <c r="JKZ38"/>
      <c r="JLA38"/>
      <c r="JLB38"/>
      <c r="JLC38"/>
      <c r="JLD38"/>
      <c r="JLE38"/>
      <c r="JLF38"/>
      <c r="JLG38"/>
      <c r="JLH38"/>
      <c r="JMM38" s="68"/>
      <c r="JMN38" s="68"/>
      <c r="JMO38" s="68"/>
      <c r="JMP38" s="68"/>
      <c r="JMQ38" s="68"/>
      <c r="JMR38" s="112"/>
      <c r="JMS38" s="112"/>
      <c r="JMT38" s="112"/>
      <c r="JMU38"/>
      <c r="JMV38"/>
      <c r="JMW38"/>
      <c r="JMX38"/>
      <c r="JMY38"/>
      <c r="JMZ38"/>
      <c r="JNA38"/>
      <c r="JNB38"/>
      <c r="JNC38"/>
      <c r="JND38"/>
      <c r="JNE38"/>
      <c r="JNF38"/>
      <c r="JNG38"/>
      <c r="JNH38"/>
      <c r="JNI38"/>
      <c r="JNJ38"/>
      <c r="JNK38"/>
      <c r="JNL38"/>
      <c r="JNM38"/>
      <c r="JNN38"/>
      <c r="JNO38"/>
      <c r="JNP38"/>
      <c r="JOU38" s="68"/>
      <c r="JOV38" s="68"/>
      <c r="JOW38" s="68"/>
      <c r="JOX38" s="68"/>
      <c r="JOY38" s="68"/>
      <c r="JOZ38" s="112"/>
      <c r="JPA38" s="112"/>
      <c r="JPB38" s="112"/>
      <c r="JPC38"/>
      <c r="JPD38"/>
      <c r="JPE38"/>
      <c r="JPF38"/>
      <c r="JPG38"/>
      <c r="JPH38"/>
      <c r="JPI38"/>
      <c r="JPJ38"/>
      <c r="JPK38"/>
      <c r="JPL38"/>
      <c r="JPM38"/>
      <c r="JPN38"/>
      <c r="JPO38"/>
      <c r="JPP38"/>
      <c r="JPQ38"/>
      <c r="JPR38"/>
      <c r="JPS38"/>
      <c r="JPT38"/>
      <c r="JPU38"/>
      <c r="JPV38"/>
      <c r="JPW38"/>
      <c r="JPX38"/>
      <c r="JRC38" s="68"/>
      <c r="JRD38" s="68"/>
      <c r="JRE38" s="68"/>
      <c r="JRF38" s="68"/>
      <c r="JRG38" s="68"/>
      <c r="JRH38" s="112"/>
      <c r="JRI38" s="112"/>
      <c r="JRJ38" s="112"/>
      <c r="JRK38"/>
      <c r="JRL38"/>
      <c r="JRM38"/>
      <c r="JRN38"/>
      <c r="JRO38"/>
      <c r="JRP38"/>
      <c r="JRQ38"/>
      <c r="JRR38"/>
      <c r="JRS38"/>
      <c r="JRT38"/>
      <c r="JRU38"/>
      <c r="JRV38"/>
      <c r="JRW38"/>
      <c r="JRX38"/>
      <c r="JRY38"/>
      <c r="JRZ38"/>
      <c r="JSA38"/>
      <c r="JSB38"/>
      <c r="JSC38"/>
      <c r="JSD38"/>
      <c r="JSE38"/>
      <c r="JSF38"/>
      <c r="JTK38" s="68"/>
      <c r="JTL38" s="68"/>
      <c r="JTM38" s="68"/>
      <c r="JTN38" s="68"/>
      <c r="JTO38" s="68"/>
      <c r="JTP38" s="112"/>
      <c r="JTQ38" s="112"/>
      <c r="JTR38" s="112"/>
      <c r="JTS38"/>
      <c r="JTT38"/>
      <c r="JTU38"/>
      <c r="JTV38"/>
      <c r="JTW38"/>
      <c r="JTX38"/>
      <c r="JTY38"/>
      <c r="JTZ38"/>
      <c r="JUA38"/>
      <c r="JUB38"/>
      <c r="JUC38"/>
      <c r="JUD38"/>
      <c r="JUE38"/>
      <c r="JUF38"/>
      <c r="JUG38"/>
      <c r="JUH38"/>
      <c r="JUI38"/>
      <c r="JUJ38"/>
      <c r="JUK38"/>
      <c r="JUL38"/>
      <c r="JUM38"/>
      <c r="JUN38"/>
      <c r="JVS38" s="68"/>
      <c r="JVT38" s="68"/>
      <c r="JVU38" s="68"/>
      <c r="JVV38" s="68"/>
      <c r="JVW38" s="68"/>
      <c r="JVX38" s="112"/>
      <c r="JVY38" s="112"/>
      <c r="JVZ38" s="112"/>
      <c r="JWA38"/>
      <c r="JWB38"/>
      <c r="JWC38"/>
      <c r="JWD38"/>
      <c r="JWE38"/>
      <c r="JWF38"/>
      <c r="JWG38"/>
      <c r="JWH38"/>
      <c r="JWI38"/>
      <c r="JWJ38"/>
      <c r="JWK38"/>
      <c r="JWL38"/>
      <c r="JWM38"/>
      <c r="JWN38"/>
      <c r="JWO38"/>
      <c r="JWP38"/>
      <c r="JWQ38"/>
      <c r="JWR38"/>
      <c r="JWS38"/>
      <c r="JWT38"/>
      <c r="JWU38"/>
      <c r="JWV38"/>
      <c r="JYA38" s="68"/>
      <c r="JYB38" s="68"/>
      <c r="JYC38" s="68"/>
      <c r="JYD38" s="68"/>
      <c r="JYE38" s="68"/>
      <c r="JYF38" s="112"/>
      <c r="JYG38" s="112"/>
      <c r="JYH38" s="112"/>
      <c r="JYI38"/>
      <c r="JYJ38"/>
      <c r="JYK38"/>
      <c r="JYL38"/>
      <c r="JYM38"/>
      <c r="JYN38"/>
      <c r="JYO38"/>
      <c r="JYP38"/>
      <c r="JYQ38"/>
      <c r="JYR38"/>
      <c r="JYS38"/>
      <c r="JYT38"/>
      <c r="JYU38"/>
      <c r="JYV38"/>
      <c r="JYW38"/>
      <c r="JYX38"/>
      <c r="JYY38"/>
      <c r="JYZ38"/>
      <c r="JZA38"/>
      <c r="JZB38"/>
      <c r="JZC38"/>
      <c r="JZD38"/>
      <c r="KAI38" s="68"/>
      <c r="KAJ38" s="68"/>
      <c r="KAK38" s="68"/>
      <c r="KAL38" s="68"/>
      <c r="KAM38" s="68"/>
      <c r="KAN38" s="112"/>
      <c r="KAO38" s="112"/>
      <c r="KAP38" s="112"/>
      <c r="KAQ38"/>
      <c r="KAR38"/>
      <c r="KAS38"/>
      <c r="KAT38"/>
      <c r="KAU38"/>
      <c r="KAV38"/>
      <c r="KAW38"/>
      <c r="KAX38"/>
      <c r="KAY38"/>
      <c r="KAZ38"/>
      <c r="KBA38"/>
      <c r="KBB38"/>
      <c r="KBC38"/>
      <c r="KBD38"/>
      <c r="KBE38"/>
      <c r="KBF38"/>
      <c r="KBG38"/>
      <c r="KBH38"/>
      <c r="KBI38"/>
      <c r="KBJ38"/>
      <c r="KBK38"/>
      <c r="KBL38"/>
      <c r="KCQ38" s="68"/>
      <c r="KCR38" s="68"/>
      <c r="KCS38" s="68"/>
      <c r="KCT38" s="68"/>
      <c r="KCU38" s="68"/>
      <c r="KCV38" s="112"/>
      <c r="KCW38" s="112"/>
      <c r="KCX38" s="112"/>
      <c r="KCY38"/>
      <c r="KCZ38"/>
      <c r="KDA38"/>
      <c r="KDB38"/>
      <c r="KDC38"/>
      <c r="KDD38"/>
      <c r="KDE38"/>
      <c r="KDF38"/>
      <c r="KDG38"/>
      <c r="KDH38"/>
      <c r="KDI38"/>
      <c r="KDJ38"/>
      <c r="KDK38"/>
      <c r="KDL38"/>
      <c r="KDM38"/>
      <c r="KDN38"/>
      <c r="KDO38"/>
      <c r="KDP38"/>
      <c r="KDQ38"/>
      <c r="KDR38"/>
      <c r="KDS38"/>
      <c r="KDT38"/>
      <c r="KEY38" s="68"/>
      <c r="KEZ38" s="68"/>
      <c r="KFA38" s="68"/>
      <c r="KFB38" s="68"/>
      <c r="KFC38" s="68"/>
      <c r="KFD38" s="112"/>
      <c r="KFE38" s="112"/>
      <c r="KFF38" s="112"/>
      <c r="KFG38"/>
      <c r="KFH38"/>
      <c r="KFI38"/>
      <c r="KFJ38"/>
      <c r="KFK38"/>
      <c r="KFL38"/>
      <c r="KFM38"/>
      <c r="KFN38"/>
      <c r="KFO38"/>
      <c r="KFP38"/>
      <c r="KFQ38"/>
      <c r="KFR38"/>
      <c r="KFS38"/>
      <c r="KFT38"/>
      <c r="KFU38"/>
      <c r="KFV38"/>
      <c r="KFW38"/>
      <c r="KFX38"/>
      <c r="KFY38"/>
      <c r="KFZ38"/>
      <c r="KGA38"/>
      <c r="KGB38"/>
      <c r="KHG38" s="68"/>
      <c r="KHH38" s="68"/>
      <c r="KHI38" s="68"/>
      <c r="KHJ38" s="68"/>
      <c r="KHK38" s="68"/>
      <c r="KHL38" s="112"/>
      <c r="KHM38" s="112"/>
      <c r="KHN38" s="112"/>
      <c r="KHO38"/>
      <c r="KHP38"/>
      <c r="KHQ38"/>
      <c r="KHR38"/>
      <c r="KHS38"/>
      <c r="KHT38"/>
      <c r="KHU38"/>
      <c r="KHV38"/>
      <c r="KHW38"/>
      <c r="KHX38"/>
      <c r="KHY38"/>
      <c r="KHZ38"/>
      <c r="KIA38"/>
      <c r="KIB38"/>
      <c r="KIC38"/>
      <c r="KID38"/>
      <c r="KIE38"/>
      <c r="KIF38"/>
      <c r="KIG38"/>
      <c r="KIH38"/>
      <c r="KII38"/>
      <c r="KIJ38"/>
      <c r="KJO38" s="68"/>
      <c r="KJP38" s="68"/>
      <c r="KJQ38" s="68"/>
      <c r="KJR38" s="68"/>
      <c r="KJS38" s="68"/>
      <c r="KJT38" s="112"/>
      <c r="KJU38" s="112"/>
      <c r="KJV38" s="112"/>
      <c r="KJW38"/>
      <c r="KJX38"/>
      <c r="KJY38"/>
      <c r="KJZ38"/>
      <c r="KKA38"/>
      <c r="KKB38"/>
      <c r="KKC38"/>
      <c r="KKD38"/>
      <c r="KKE38"/>
      <c r="KKF38"/>
      <c r="KKG38"/>
      <c r="KKH38"/>
      <c r="KKI38"/>
      <c r="KKJ38"/>
      <c r="KKK38"/>
      <c r="KKL38"/>
      <c r="KKM38"/>
      <c r="KKN38"/>
      <c r="KKO38"/>
      <c r="KKP38"/>
      <c r="KKQ38"/>
      <c r="KKR38"/>
      <c r="KLW38" s="68"/>
      <c r="KLX38" s="68"/>
      <c r="KLY38" s="68"/>
      <c r="KLZ38" s="68"/>
      <c r="KMA38" s="68"/>
      <c r="KMB38" s="112"/>
      <c r="KMC38" s="112"/>
      <c r="KMD38" s="112"/>
      <c r="KME38"/>
      <c r="KMF38"/>
      <c r="KMG38"/>
      <c r="KMH38"/>
      <c r="KMI38"/>
      <c r="KMJ38"/>
      <c r="KMK38"/>
      <c r="KML38"/>
      <c r="KMM38"/>
      <c r="KMN38"/>
      <c r="KMO38"/>
      <c r="KMP38"/>
      <c r="KMQ38"/>
      <c r="KMR38"/>
      <c r="KMS38"/>
      <c r="KMT38"/>
      <c r="KMU38"/>
      <c r="KMV38"/>
      <c r="KMW38"/>
      <c r="KMX38"/>
      <c r="KMY38"/>
      <c r="KMZ38"/>
      <c r="KOE38" s="68"/>
      <c r="KOF38" s="68"/>
      <c r="KOG38" s="68"/>
      <c r="KOH38" s="68"/>
      <c r="KOI38" s="68"/>
      <c r="KOJ38" s="112"/>
      <c r="KOK38" s="112"/>
      <c r="KOL38" s="112"/>
      <c r="KOM38"/>
      <c r="KON38"/>
      <c r="KOO38"/>
      <c r="KOP38"/>
      <c r="KOQ38"/>
      <c r="KOR38"/>
      <c r="KOS38"/>
      <c r="KOT38"/>
      <c r="KOU38"/>
      <c r="KOV38"/>
      <c r="KOW38"/>
      <c r="KOX38"/>
      <c r="KOY38"/>
      <c r="KOZ38"/>
      <c r="KPA38"/>
      <c r="KPB38"/>
      <c r="KPC38"/>
      <c r="KPD38"/>
      <c r="KPE38"/>
      <c r="KPF38"/>
      <c r="KPG38"/>
      <c r="KPH38"/>
      <c r="KQM38" s="68"/>
      <c r="KQN38" s="68"/>
      <c r="KQO38" s="68"/>
      <c r="KQP38" s="68"/>
      <c r="KQQ38" s="68"/>
      <c r="KQR38" s="112"/>
      <c r="KQS38" s="112"/>
      <c r="KQT38" s="112"/>
      <c r="KQU38"/>
      <c r="KQV38"/>
      <c r="KQW38"/>
      <c r="KQX38"/>
      <c r="KQY38"/>
      <c r="KQZ38"/>
      <c r="KRA38"/>
      <c r="KRB38"/>
      <c r="KRC38"/>
      <c r="KRD38"/>
      <c r="KRE38"/>
      <c r="KRF38"/>
      <c r="KRG38"/>
      <c r="KRH38"/>
      <c r="KRI38"/>
      <c r="KRJ38"/>
      <c r="KRK38"/>
      <c r="KRL38"/>
      <c r="KRM38"/>
      <c r="KRN38"/>
      <c r="KRO38"/>
      <c r="KRP38"/>
      <c r="KSU38" s="68"/>
      <c r="KSV38" s="68"/>
      <c r="KSW38" s="68"/>
      <c r="KSX38" s="68"/>
      <c r="KSY38" s="68"/>
      <c r="KSZ38" s="112"/>
      <c r="KTA38" s="112"/>
      <c r="KTB38" s="112"/>
      <c r="KTC38"/>
      <c r="KTD38"/>
      <c r="KTE38"/>
      <c r="KTF38"/>
      <c r="KTG38"/>
      <c r="KTH38"/>
      <c r="KTI38"/>
      <c r="KTJ38"/>
      <c r="KTK38"/>
      <c r="KTL38"/>
      <c r="KTM38"/>
      <c r="KTN38"/>
      <c r="KTO38"/>
      <c r="KTP38"/>
      <c r="KTQ38"/>
      <c r="KTR38"/>
      <c r="KTS38"/>
      <c r="KTT38"/>
      <c r="KTU38"/>
      <c r="KTV38"/>
      <c r="KTW38"/>
      <c r="KTX38"/>
      <c r="KVC38" s="68"/>
      <c r="KVD38" s="68"/>
      <c r="KVE38" s="68"/>
      <c r="KVF38" s="68"/>
      <c r="KVG38" s="68"/>
      <c r="KVH38" s="112"/>
      <c r="KVI38" s="112"/>
      <c r="KVJ38" s="112"/>
      <c r="KVK38"/>
      <c r="KVL38"/>
      <c r="KVM38"/>
      <c r="KVN38"/>
      <c r="KVO38"/>
      <c r="KVP38"/>
      <c r="KVQ38"/>
      <c r="KVR38"/>
      <c r="KVS38"/>
      <c r="KVT38"/>
      <c r="KVU38"/>
      <c r="KVV38"/>
      <c r="KVW38"/>
      <c r="KVX38"/>
      <c r="KVY38"/>
      <c r="KVZ38"/>
      <c r="KWA38"/>
      <c r="KWB38"/>
      <c r="KWC38"/>
      <c r="KWD38"/>
      <c r="KWE38"/>
      <c r="KWF38"/>
      <c r="KXK38" s="68"/>
      <c r="KXL38" s="68"/>
      <c r="KXM38" s="68"/>
      <c r="KXN38" s="68"/>
      <c r="KXO38" s="68"/>
      <c r="KXP38" s="112"/>
      <c r="KXQ38" s="112"/>
      <c r="KXR38" s="112"/>
      <c r="KXS38"/>
      <c r="KXT38"/>
      <c r="KXU38"/>
      <c r="KXV38"/>
      <c r="KXW38"/>
      <c r="KXX38"/>
      <c r="KXY38"/>
      <c r="KXZ38"/>
      <c r="KYA38"/>
      <c r="KYB38"/>
      <c r="KYC38"/>
      <c r="KYD38"/>
      <c r="KYE38"/>
      <c r="KYF38"/>
      <c r="KYG38"/>
      <c r="KYH38"/>
      <c r="KYI38"/>
      <c r="KYJ38"/>
      <c r="KYK38"/>
      <c r="KYL38"/>
      <c r="KYM38"/>
      <c r="KYN38"/>
      <c r="KZS38" s="68"/>
      <c r="KZT38" s="68"/>
      <c r="KZU38" s="68"/>
      <c r="KZV38" s="68"/>
      <c r="KZW38" s="68"/>
      <c r="KZX38" s="112"/>
      <c r="KZY38" s="112"/>
      <c r="KZZ38" s="112"/>
      <c r="LAA38"/>
      <c r="LAB38"/>
      <c r="LAC38"/>
      <c r="LAD38"/>
      <c r="LAE38"/>
      <c r="LAF38"/>
      <c r="LAG38"/>
      <c r="LAH38"/>
      <c r="LAI38"/>
      <c r="LAJ38"/>
      <c r="LAK38"/>
      <c r="LAL38"/>
      <c r="LAM38"/>
      <c r="LAN38"/>
      <c r="LAO38"/>
      <c r="LAP38"/>
      <c r="LAQ38"/>
      <c r="LAR38"/>
      <c r="LAS38"/>
      <c r="LAT38"/>
      <c r="LAU38"/>
      <c r="LAV38"/>
      <c r="LCA38" s="68"/>
      <c r="LCB38" s="68"/>
      <c r="LCC38" s="68"/>
      <c r="LCD38" s="68"/>
      <c r="LCE38" s="68"/>
      <c r="LCF38" s="112"/>
      <c r="LCG38" s="112"/>
      <c r="LCH38" s="112"/>
      <c r="LCI38"/>
      <c r="LCJ38"/>
      <c r="LCK38"/>
      <c r="LCL38"/>
      <c r="LCM38"/>
      <c r="LCN38"/>
      <c r="LCO38"/>
      <c r="LCP38"/>
      <c r="LCQ38"/>
      <c r="LCR38"/>
      <c r="LCS38"/>
      <c r="LCT38"/>
      <c r="LCU38"/>
      <c r="LCV38"/>
      <c r="LCW38"/>
      <c r="LCX38"/>
      <c r="LCY38"/>
      <c r="LCZ38"/>
      <c r="LDA38"/>
      <c r="LDB38"/>
      <c r="LDC38"/>
      <c r="LDD38"/>
      <c r="LEI38" s="68"/>
      <c r="LEJ38" s="68"/>
      <c r="LEK38" s="68"/>
      <c r="LEL38" s="68"/>
      <c r="LEM38" s="68"/>
      <c r="LEN38" s="112"/>
      <c r="LEO38" s="112"/>
      <c r="LEP38" s="112"/>
      <c r="LEQ38"/>
      <c r="LER38"/>
      <c r="LES38"/>
      <c r="LET38"/>
      <c r="LEU38"/>
      <c r="LEV38"/>
      <c r="LEW38"/>
      <c r="LEX38"/>
      <c r="LEY38"/>
      <c r="LEZ38"/>
      <c r="LFA38"/>
      <c r="LFB38"/>
      <c r="LFC38"/>
      <c r="LFD38"/>
      <c r="LFE38"/>
      <c r="LFF38"/>
      <c r="LFG38"/>
      <c r="LFH38"/>
      <c r="LFI38"/>
      <c r="LFJ38"/>
      <c r="LFK38"/>
      <c r="LFL38"/>
      <c r="LGQ38" s="68"/>
      <c r="LGR38" s="68"/>
      <c r="LGS38" s="68"/>
      <c r="LGT38" s="68"/>
      <c r="LGU38" s="68"/>
      <c r="LGV38" s="112"/>
      <c r="LGW38" s="112"/>
      <c r="LGX38" s="112"/>
      <c r="LGY38"/>
      <c r="LGZ38"/>
      <c r="LHA38"/>
      <c r="LHB38"/>
      <c r="LHC38"/>
      <c r="LHD38"/>
      <c r="LHE38"/>
      <c r="LHF38"/>
      <c r="LHG38"/>
      <c r="LHH38"/>
      <c r="LHI38"/>
      <c r="LHJ38"/>
      <c r="LHK38"/>
      <c r="LHL38"/>
      <c r="LHM38"/>
      <c r="LHN38"/>
      <c r="LHO38"/>
      <c r="LHP38"/>
      <c r="LHQ38"/>
      <c r="LHR38"/>
      <c r="LHS38"/>
      <c r="LHT38"/>
      <c r="LIY38" s="68"/>
      <c r="LIZ38" s="68"/>
      <c r="LJA38" s="68"/>
      <c r="LJB38" s="68"/>
      <c r="LJC38" s="68"/>
      <c r="LJD38" s="112"/>
      <c r="LJE38" s="112"/>
      <c r="LJF38" s="112"/>
      <c r="LJG38"/>
      <c r="LJH38"/>
      <c r="LJI38"/>
      <c r="LJJ38"/>
      <c r="LJK38"/>
      <c r="LJL38"/>
      <c r="LJM38"/>
      <c r="LJN38"/>
      <c r="LJO38"/>
      <c r="LJP38"/>
      <c r="LJQ38"/>
      <c r="LJR38"/>
      <c r="LJS38"/>
      <c r="LJT38"/>
      <c r="LJU38"/>
      <c r="LJV38"/>
      <c r="LJW38"/>
      <c r="LJX38"/>
      <c r="LJY38"/>
      <c r="LJZ38"/>
      <c r="LKA38"/>
      <c r="LKB38"/>
      <c r="LLG38" s="68"/>
      <c r="LLH38" s="68"/>
      <c r="LLI38" s="68"/>
      <c r="LLJ38" s="68"/>
      <c r="LLK38" s="68"/>
      <c r="LLL38" s="112"/>
      <c r="LLM38" s="112"/>
      <c r="LLN38" s="112"/>
      <c r="LLO38"/>
      <c r="LLP38"/>
      <c r="LLQ38"/>
      <c r="LLR38"/>
      <c r="LLS38"/>
      <c r="LLT38"/>
      <c r="LLU38"/>
      <c r="LLV38"/>
      <c r="LLW38"/>
      <c r="LLX38"/>
      <c r="LLY38"/>
      <c r="LLZ38"/>
      <c r="LMA38"/>
      <c r="LMB38"/>
      <c r="LMC38"/>
      <c r="LMD38"/>
      <c r="LME38"/>
      <c r="LMF38"/>
      <c r="LMG38"/>
      <c r="LMH38"/>
      <c r="LMI38"/>
      <c r="LMJ38"/>
      <c r="LNO38" s="68"/>
      <c r="LNP38" s="68"/>
      <c r="LNQ38" s="68"/>
      <c r="LNR38" s="68"/>
      <c r="LNS38" s="68"/>
      <c r="LNT38" s="112"/>
      <c r="LNU38" s="112"/>
      <c r="LNV38" s="112"/>
      <c r="LNW38"/>
      <c r="LNX38"/>
      <c r="LNY38"/>
      <c r="LNZ38"/>
      <c r="LOA38"/>
      <c r="LOB38"/>
      <c r="LOC38"/>
      <c r="LOD38"/>
      <c r="LOE38"/>
      <c r="LOF38"/>
      <c r="LOG38"/>
      <c r="LOH38"/>
      <c r="LOI38"/>
      <c r="LOJ38"/>
      <c r="LOK38"/>
      <c r="LOL38"/>
      <c r="LOM38"/>
      <c r="LON38"/>
      <c r="LOO38"/>
      <c r="LOP38"/>
      <c r="LOQ38"/>
      <c r="LOR38"/>
      <c r="LPW38" s="68"/>
      <c r="LPX38" s="68"/>
      <c r="LPY38" s="68"/>
      <c r="LPZ38" s="68"/>
      <c r="LQA38" s="68"/>
      <c r="LQB38" s="112"/>
      <c r="LQC38" s="112"/>
      <c r="LQD38" s="112"/>
      <c r="LQE38"/>
      <c r="LQF38"/>
      <c r="LQG38"/>
      <c r="LQH38"/>
      <c r="LQI38"/>
      <c r="LQJ38"/>
      <c r="LQK38"/>
      <c r="LQL38"/>
      <c r="LQM38"/>
      <c r="LQN38"/>
      <c r="LQO38"/>
      <c r="LQP38"/>
      <c r="LQQ38"/>
      <c r="LQR38"/>
      <c r="LQS38"/>
      <c r="LQT38"/>
      <c r="LQU38"/>
      <c r="LQV38"/>
      <c r="LQW38"/>
      <c r="LQX38"/>
      <c r="LQY38"/>
      <c r="LQZ38"/>
      <c r="LSE38" s="68"/>
      <c r="LSF38" s="68"/>
      <c r="LSG38" s="68"/>
      <c r="LSH38" s="68"/>
      <c r="LSI38" s="68"/>
      <c r="LSJ38" s="112"/>
      <c r="LSK38" s="112"/>
      <c r="LSL38" s="112"/>
      <c r="LSM38"/>
      <c r="LSN38"/>
      <c r="LSO38"/>
      <c r="LSP38"/>
      <c r="LSQ38"/>
      <c r="LSR38"/>
      <c r="LSS38"/>
      <c r="LST38"/>
      <c r="LSU38"/>
      <c r="LSV38"/>
      <c r="LSW38"/>
      <c r="LSX38"/>
      <c r="LSY38"/>
      <c r="LSZ38"/>
      <c r="LTA38"/>
      <c r="LTB38"/>
      <c r="LTC38"/>
      <c r="LTD38"/>
      <c r="LTE38"/>
      <c r="LTF38"/>
      <c r="LTG38"/>
      <c r="LTH38"/>
      <c r="LUM38" s="68"/>
      <c r="LUN38" s="68"/>
      <c r="LUO38" s="68"/>
      <c r="LUP38" s="68"/>
      <c r="LUQ38" s="68"/>
      <c r="LUR38" s="112"/>
      <c r="LUS38" s="112"/>
      <c r="LUT38" s="112"/>
      <c r="LUU38"/>
      <c r="LUV38"/>
      <c r="LUW38"/>
      <c r="LUX38"/>
      <c r="LUY38"/>
      <c r="LUZ38"/>
      <c r="LVA38"/>
      <c r="LVB38"/>
      <c r="LVC38"/>
      <c r="LVD38"/>
      <c r="LVE38"/>
      <c r="LVF38"/>
      <c r="LVG38"/>
      <c r="LVH38"/>
      <c r="LVI38"/>
      <c r="LVJ38"/>
      <c r="LVK38"/>
      <c r="LVL38"/>
      <c r="LVM38"/>
      <c r="LVN38"/>
      <c r="LVO38"/>
      <c r="LVP38"/>
      <c r="LWU38" s="68"/>
      <c r="LWV38" s="68"/>
      <c r="LWW38" s="68"/>
      <c r="LWX38" s="68"/>
      <c r="LWY38" s="68"/>
      <c r="LWZ38" s="112"/>
      <c r="LXA38" s="112"/>
      <c r="LXB38" s="112"/>
      <c r="LXC38"/>
      <c r="LXD38"/>
      <c r="LXE38"/>
      <c r="LXF38"/>
      <c r="LXG38"/>
      <c r="LXH38"/>
      <c r="LXI38"/>
      <c r="LXJ38"/>
      <c r="LXK38"/>
      <c r="LXL38"/>
      <c r="LXM38"/>
      <c r="LXN38"/>
      <c r="LXO38"/>
      <c r="LXP38"/>
      <c r="LXQ38"/>
      <c r="LXR38"/>
      <c r="LXS38"/>
      <c r="LXT38"/>
      <c r="LXU38"/>
      <c r="LXV38"/>
      <c r="LXW38"/>
      <c r="LXX38"/>
      <c r="LZC38" s="68"/>
      <c r="LZD38" s="68"/>
      <c r="LZE38" s="68"/>
      <c r="LZF38" s="68"/>
      <c r="LZG38" s="68"/>
      <c r="LZH38" s="112"/>
      <c r="LZI38" s="112"/>
      <c r="LZJ38" s="112"/>
      <c r="LZK38"/>
      <c r="LZL38"/>
      <c r="LZM38"/>
      <c r="LZN38"/>
      <c r="LZO38"/>
      <c r="LZP38"/>
      <c r="LZQ38"/>
      <c r="LZR38"/>
      <c r="LZS38"/>
      <c r="LZT38"/>
      <c r="LZU38"/>
      <c r="LZV38"/>
      <c r="LZW38"/>
      <c r="LZX38"/>
      <c r="LZY38"/>
      <c r="LZZ38"/>
      <c r="MAA38"/>
      <c r="MAB38"/>
      <c r="MAC38"/>
      <c r="MAD38"/>
      <c r="MAE38"/>
      <c r="MAF38"/>
      <c r="MBK38" s="68"/>
      <c r="MBL38" s="68"/>
      <c r="MBM38" s="68"/>
      <c r="MBN38" s="68"/>
      <c r="MBO38" s="68"/>
      <c r="MBP38" s="112"/>
      <c r="MBQ38" s="112"/>
      <c r="MBR38" s="112"/>
      <c r="MBS38"/>
      <c r="MBT38"/>
      <c r="MBU38"/>
      <c r="MBV38"/>
      <c r="MBW38"/>
      <c r="MBX38"/>
      <c r="MBY38"/>
      <c r="MBZ38"/>
      <c r="MCA38"/>
      <c r="MCB38"/>
      <c r="MCC38"/>
      <c r="MCD38"/>
      <c r="MCE38"/>
      <c r="MCF38"/>
      <c r="MCG38"/>
      <c r="MCH38"/>
      <c r="MCI38"/>
      <c r="MCJ38"/>
      <c r="MCK38"/>
      <c r="MCL38"/>
      <c r="MCM38"/>
      <c r="MCN38"/>
      <c r="MDS38" s="68"/>
      <c r="MDT38" s="68"/>
      <c r="MDU38" s="68"/>
      <c r="MDV38" s="68"/>
      <c r="MDW38" s="68"/>
      <c r="MDX38" s="112"/>
      <c r="MDY38" s="112"/>
      <c r="MDZ38" s="112"/>
      <c r="MEA38"/>
      <c r="MEB38"/>
      <c r="MEC38"/>
      <c r="MED38"/>
      <c r="MEE38"/>
      <c r="MEF38"/>
      <c r="MEG38"/>
      <c r="MEH38"/>
      <c r="MEI38"/>
      <c r="MEJ38"/>
      <c r="MEK38"/>
      <c r="MEL38"/>
      <c r="MEM38"/>
      <c r="MEN38"/>
      <c r="MEO38"/>
      <c r="MEP38"/>
      <c r="MEQ38"/>
      <c r="MER38"/>
      <c r="MES38"/>
      <c r="MET38"/>
      <c r="MEU38"/>
      <c r="MEV38"/>
      <c r="MGA38" s="68"/>
      <c r="MGB38" s="68"/>
      <c r="MGC38" s="68"/>
      <c r="MGD38" s="68"/>
      <c r="MGE38" s="68"/>
      <c r="MGF38" s="112"/>
      <c r="MGG38" s="112"/>
      <c r="MGH38" s="112"/>
      <c r="MGI38"/>
      <c r="MGJ38"/>
      <c r="MGK38"/>
      <c r="MGL38"/>
      <c r="MGM38"/>
      <c r="MGN38"/>
      <c r="MGO38"/>
      <c r="MGP38"/>
      <c r="MGQ38"/>
      <c r="MGR38"/>
      <c r="MGS38"/>
      <c r="MGT38"/>
      <c r="MGU38"/>
      <c r="MGV38"/>
      <c r="MGW38"/>
      <c r="MGX38"/>
      <c r="MGY38"/>
      <c r="MGZ38"/>
      <c r="MHA38"/>
      <c r="MHB38"/>
      <c r="MHC38"/>
      <c r="MHD38"/>
      <c r="MII38" s="68"/>
      <c r="MIJ38" s="68"/>
      <c r="MIK38" s="68"/>
      <c r="MIL38" s="68"/>
      <c r="MIM38" s="68"/>
      <c r="MIN38" s="112"/>
      <c r="MIO38" s="112"/>
      <c r="MIP38" s="112"/>
      <c r="MIQ38"/>
      <c r="MIR38"/>
      <c r="MIS38"/>
      <c r="MIT38"/>
      <c r="MIU38"/>
      <c r="MIV38"/>
      <c r="MIW38"/>
      <c r="MIX38"/>
      <c r="MIY38"/>
      <c r="MIZ38"/>
      <c r="MJA38"/>
      <c r="MJB38"/>
      <c r="MJC38"/>
      <c r="MJD38"/>
      <c r="MJE38"/>
      <c r="MJF38"/>
      <c r="MJG38"/>
      <c r="MJH38"/>
      <c r="MJI38"/>
      <c r="MJJ38"/>
      <c r="MJK38"/>
      <c r="MJL38"/>
      <c r="MKQ38" s="68"/>
      <c r="MKR38" s="68"/>
      <c r="MKS38" s="68"/>
      <c r="MKT38" s="68"/>
      <c r="MKU38" s="68"/>
      <c r="MKV38" s="112"/>
      <c r="MKW38" s="112"/>
      <c r="MKX38" s="112"/>
      <c r="MKY38"/>
      <c r="MKZ38"/>
      <c r="MLA38"/>
      <c r="MLB38"/>
      <c r="MLC38"/>
      <c r="MLD38"/>
      <c r="MLE38"/>
      <c r="MLF38"/>
      <c r="MLG38"/>
      <c r="MLH38"/>
      <c r="MLI38"/>
      <c r="MLJ38"/>
      <c r="MLK38"/>
      <c r="MLL38"/>
      <c r="MLM38"/>
      <c r="MLN38"/>
      <c r="MLO38"/>
      <c r="MLP38"/>
      <c r="MLQ38"/>
      <c r="MLR38"/>
      <c r="MLS38"/>
      <c r="MLT38"/>
      <c r="MMY38" s="68"/>
      <c r="MMZ38" s="68"/>
      <c r="MNA38" s="68"/>
      <c r="MNB38" s="68"/>
      <c r="MNC38" s="68"/>
      <c r="MND38" s="112"/>
      <c r="MNE38" s="112"/>
      <c r="MNF38" s="112"/>
      <c r="MNG38"/>
      <c r="MNH38"/>
      <c r="MNI38"/>
      <c r="MNJ38"/>
      <c r="MNK38"/>
      <c r="MNL38"/>
      <c r="MNM38"/>
      <c r="MNN38"/>
      <c r="MNO38"/>
      <c r="MNP38"/>
      <c r="MNQ38"/>
      <c r="MNR38"/>
      <c r="MNS38"/>
      <c r="MNT38"/>
      <c r="MNU38"/>
      <c r="MNV38"/>
      <c r="MNW38"/>
      <c r="MNX38"/>
      <c r="MNY38"/>
      <c r="MNZ38"/>
      <c r="MOA38"/>
      <c r="MOB38"/>
      <c r="MPG38" s="68"/>
      <c r="MPH38" s="68"/>
      <c r="MPI38" s="68"/>
      <c r="MPJ38" s="68"/>
      <c r="MPK38" s="68"/>
      <c r="MPL38" s="112"/>
      <c r="MPM38" s="112"/>
      <c r="MPN38" s="112"/>
      <c r="MPO38"/>
      <c r="MPP38"/>
      <c r="MPQ38"/>
      <c r="MPR38"/>
      <c r="MPS38"/>
      <c r="MPT38"/>
      <c r="MPU38"/>
      <c r="MPV38"/>
      <c r="MPW38"/>
      <c r="MPX38"/>
      <c r="MPY38"/>
      <c r="MPZ38"/>
      <c r="MQA38"/>
      <c r="MQB38"/>
      <c r="MQC38"/>
      <c r="MQD38"/>
      <c r="MQE38"/>
      <c r="MQF38"/>
      <c r="MQG38"/>
      <c r="MQH38"/>
      <c r="MQI38"/>
      <c r="MQJ38"/>
      <c r="MRO38" s="68"/>
      <c r="MRP38" s="68"/>
      <c r="MRQ38" s="68"/>
      <c r="MRR38" s="68"/>
      <c r="MRS38" s="68"/>
      <c r="MRT38" s="112"/>
      <c r="MRU38" s="112"/>
      <c r="MRV38" s="112"/>
      <c r="MRW38"/>
      <c r="MRX38"/>
      <c r="MRY38"/>
      <c r="MRZ38"/>
      <c r="MSA38"/>
      <c r="MSB38"/>
      <c r="MSC38"/>
      <c r="MSD38"/>
      <c r="MSE38"/>
      <c r="MSF38"/>
      <c r="MSG38"/>
      <c r="MSH38"/>
      <c r="MSI38"/>
      <c r="MSJ38"/>
      <c r="MSK38"/>
      <c r="MSL38"/>
      <c r="MSM38"/>
      <c r="MSN38"/>
      <c r="MSO38"/>
      <c r="MSP38"/>
      <c r="MSQ38"/>
      <c r="MSR38"/>
      <c r="MTW38" s="68"/>
      <c r="MTX38" s="68"/>
      <c r="MTY38" s="68"/>
      <c r="MTZ38" s="68"/>
      <c r="MUA38" s="68"/>
      <c r="MUB38" s="112"/>
      <c r="MUC38" s="112"/>
      <c r="MUD38" s="112"/>
      <c r="MUE38"/>
      <c r="MUF38"/>
      <c r="MUG38"/>
      <c r="MUH38"/>
      <c r="MUI38"/>
      <c r="MUJ38"/>
      <c r="MUK38"/>
      <c r="MUL38"/>
      <c r="MUM38"/>
      <c r="MUN38"/>
      <c r="MUO38"/>
      <c r="MUP38"/>
      <c r="MUQ38"/>
      <c r="MUR38"/>
      <c r="MUS38"/>
      <c r="MUT38"/>
      <c r="MUU38"/>
      <c r="MUV38"/>
      <c r="MUW38"/>
      <c r="MUX38"/>
      <c r="MUY38"/>
      <c r="MUZ38"/>
      <c r="MWE38" s="68"/>
      <c r="MWF38" s="68"/>
      <c r="MWG38" s="68"/>
      <c r="MWH38" s="68"/>
      <c r="MWI38" s="68"/>
      <c r="MWJ38" s="112"/>
      <c r="MWK38" s="112"/>
      <c r="MWL38" s="112"/>
      <c r="MWM38"/>
      <c r="MWN38"/>
      <c r="MWO38"/>
      <c r="MWP38"/>
      <c r="MWQ38"/>
      <c r="MWR38"/>
      <c r="MWS38"/>
      <c r="MWT38"/>
      <c r="MWU38"/>
      <c r="MWV38"/>
      <c r="MWW38"/>
      <c r="MWX38"/>
      <c r="MWY38"/>
      <c r="MWZ38"/>
      <c r="MXA38"/>
      <c r="MXB38"/>
      <c r="MXC38"/>
      <c r="MXD38"/>
      <c r="MXE38"/>
      <c r="MXF38"/>
      <c r="MXG38"/>
      <c r="MXH38"/>
      <c r="MYM38" s="68"/>
      <c r="MYN38" s="68"/>
      <c r="MYO38" s="68"/>
      <c r="MYP38" s="68"/>
      <c r="MYQ38" s="68"/>
      <c r="MYR38" s="112"/>
      <c r="MYS38" s="112"/>
      <c r="MYT38" s="112"/>
      <c r="MYU38"/>
      <c r="MYV38"/>
      <c r="MYW38"/>
      <c r="MYX38"/>
      <c r="MYY38"/>
      <c r="MYZ38"/>
      <c r="MZA38"/>
      <c r="MZB38"/>
      <c r="MZC38"/>
      <c r="MZD38"/>
      <c r="MZE38"/>
      <c r="MZF38"/>
      <c r="MZG38"/>
      <c r="MZH38"/>
      <c r="MZI38"/>
      <c r="MZJ38"/>
      <c r="MZK38"/>
      <c r="MZL38"/>
      <c r="MZM38"/>
      <c r="MZN38"/>
      <c r="MZO38"/>
      <c r="MZP38"/>
      <c r="NAU38" s="68"/>
      <c r="NAV38" s="68"/>
      <c r="NAW38" s="68"/>
      <c r="NAX38" s="68"/>
      <c r="NAY38" s="68"/>
      <c r="NAZ38" s="112"/>
      <c r="NBA38" s="112"/>
      <c r="NBB38" s="112"/>
      <c r="NBC38"/>
      <c r="NBD38"/>
      <c r="NBE38"/>
      <c r="NBF38"/>
      <c r="NBG38"/>
      <c r="NBH38"/>
      <c r="NBI38"/>
      <c r="NBJ38"/>
      <c r="NBK38"/>
      <c r="NBL38"/>
      <c r="NBM38"/>
      <c r="NBN38"/>
      <c r="NBO38"/>
      <c r="NBP38"/>
      <c r="NBQ38"/>
      <c r="NBR38"/>
      <c r="NBS38"/>
      <c r="NBT38"/>
      <c r="NBU38"/>
      <c r="NBV38"/>
      <c r="NBW38"/>
      <c r="NBX38"/>
      <c r="NDC38" s="68"/>
      <c r="NDD38" s="68"/>
      <c r="NDE38" s="68"/>
      <c r="NDF38" s="68"/>
      <c r="NDG38" s="68"/>
      <c r="NDH38" s="112"/>
      <c r="NDI38" s="112"/>
      <c r="NDJ38" s="112"/>
      <c r="NDK38"/>
      <c r="NDL38"/>
      <c r="NDM38"/>
      <c r="NDN38"/>
      <c r="NDO38"/>
      <c r="NDP38"/>
      <c r="NDQ38"/>
      <c r="NDR38"/>
      <c r="NDS38"/>
      <c r="NDT38"/>
      <c r="NDU38"/>
      <c r="NDV38"/>
      <c r="NDW38"/>
      <c r="NDX38"/>
      <c r="NDY38"/>
      <c r="NDZ38"/>
      <c r="NEA38"/>
      <c r="NEB38"/>
      <c r="NEC38"/>
      <c r="NED38"/>
      <c r="NEE38"/>
      <c r="NEF38"/>
      <c r="NFK38" s="68"/>
      <c r="NFL38" s="68"/>
      <c r="NFM38" s="68"/>
      <c r="NFN38" s="68"/>
      <c r="NFO38" s="68"/>
      <c r="NFP38" s="112"/>
      <c r="NFQ38" s="112"/>
      <c r="NFR38" s="112"/>
      <c r="NFS38"/>
      <c r="NFT38"/>
      <c r="NFU38"/>
      <c r="NFV38"/>
      <c r="NFW38"/>
      <c r="NFX38"/>
      <c r="NFY38"/>
      <c r="NFZ38"/>
      <c r="NGA38"/>
      <c r="NGB38"/>
      <c r="NGC38"/>
      <c r="NGD38"/>
      <c r="NGE38"/>
      <c r="NGF38"/>
      <c r="NGG38"/>
      <c r="NGH38"/>
      <c r="NGI38"/>
      <c r="NGJ38"/>
      <c r="NGK38"/>
      <c r="NGL38"/>
      <c r="NGM38"/>
      <c r="NGN38"/>
      <c r="NHS38" s="68"/>
      <c r="NHT38" s="68"/>
      <c r="NHU38" s="68"/>
      <c r="NHV38" s="68"/>
      <c r="NHW38" s="68"/>
      <c r="NHX38" s="112"/>
      <c r="NHY38" s="112"/>
      <c r="NHZ38" s="112"/>
      <c r="NIA38"/>
      <c r="NIB38"/>
      <c r="NIC38"/>
      <c r="NID38"/>
      <c r="NIE38"/>
      <c r="NIF38"/>
      <c r="NIG38"/>
      <c r="NIH38"/>
      <c r="NII38"/>
      <c r="NIJ38"/>
      <c r="NIK38"/>
      <c r="NIL38"/>
      <c r="NIM38"/>
      <c r="NIN38"/>
      <c r="NIO38"/>
      <c r="NIP38"/>
      <c r="NIQ38"/>
      <c r="NIR38"/>
      <c r="NIS38"/>
      <c r="NIT38"/>
      <c r="NIU38"/>
      <c r="NIV38"/>
      <c r="NKA38" s="68"/>
      <c r="NKB38" s="68"/>
      <c r="NKC38" s="68"/>
      <c r="NKD38" s="68"/>
      <c r="NKE38" s="68"/>
      <c r="NKF38" s="112"/>
      <c r="NKG38" s="112"/>
      <c r="NKH38" s="112"/>
      <c r="NKI38"/>
      <c r="NKJ38"/>
      <c r="NKK38"/>
      <c r="NKL38"/>
      <c r="NKM38"/>
      <c r="NKN38"/>
      <c r="NKO38"/>
      <c r="NKP38"/>
      <c r="NKQ38"/>
      <c r="NKR38"/>
      <c r="NKS38"/>
      <c r="NKT38"/>
      <c r="NKU38"/>
      <c r="NKV38"/>
      <c r="NKW38"/>
      <c r="NKX38"/>
      <c r="NKY38"/>
      <c r="NKZ38"/>
      <c r="NLA38"/>
      <c r="NLB38"/>
      <c r="NLC38"/>
      <c r="NLD38"/>
      <c r="NMI38" s="68"/>
      <c r="NMJ38" s="68"/>
      <c r="NMK38" s="68"/>
      <c r="NML38" s="68"/>
      <c r="NMM38" s="68"/>
      <c r="NMN38" s="112"/>
      <c r="NMO38" s="112"/>
      <c r="NMP38" s="112"/>
      <c r="NMQ38"/>
      <c r="NMR38"/>
      <c r="NMS38"/>
      <c r="NMT38"/>
      <c r="NMU38"/>
      <c r="NMV38"/>
      <c r="NMW38"/>
      <c r="NMX38"/>
      <c r="NMY38"/>
      <c r="NMZ38"/>
      <c r="NNA38"/>
      <c r="NNB38"/>
      <c r="NNC38"/>
      <c r="NND38"/>
      <c r="NNE38"/>
      <c r="NNF38"/>
      <c r="NNG38"/>
      <c r="NNH38"/>
      <c r="NNI38"/>
      <c r="NNJ38"/>
      <c r="NNK38"/>
      <c r="NNL38"/>
      <c r="NOQ38" s="68"/>
      <c r="NOR38" s="68"/>
      <c r="NOS38" s="68"/>
      <c r="NOT38" s="68"/>
      <c r="NOU38" s="68"/>
      <c r="NOV38" s="112"/>
      <c r="NOW38" s="112"/>
      <c r="NOX38" s="112"/>
      <c r="NOY38"/>
      <c r="NOZ38"/>
      <c r="NPA38"/>
      <c r="NPB38"/>
      <c r="NPC38"/>
      <c r="NPD38"/>
      <c r="NPE38"/>
      <c r="NPF38"/>
      <c r="NPG38"/>
      <c r="NPH38"/>
      <c r="NPI38"/>
      <c r="NPJ38"/>
      <c r="NPK38"/>
      <c r="NPL38"/>
      <c r="NPM38"/>
      <c r="NPN38"/>
      <c r="NPO38"/>
      <c r="NPP38"/>
      <c r="NPQ38"/>
      <c r="NPR38"/>
      <c r="NPS38"/>
      <c r="NPT38"/>
      <c r="NQY38" s="68"/>
      <c r="NQZ38" s="68"/>
      <c r="NRA38" s="68"/>
      <c r="NRB38" s="68"/>
      <c r="NRC38" s="68"/>
      <c r="NRD38" s="112"/>
      <c r="NRE38" s="112"/>
      <c r="NRF38" s="112"/>
      <c r="NRG38"/>
      <c r="NRH38"/>
      <c r="NRI38"/>
      <c r="NRJ38"/>
      <c r="NRK38"/>
      <c r="NRL38"/>
      <c r="NRM38"/>
      <c r="NRN38"/>
      <c r="NRO38"/>
      <c r="NRP38"/>
      <c r="NRQ38"/>
      <c r="NRR38"/>
      <c r="NRS38"/>
      <c r="NRT38"/>
      <c r="NRU38"/>
      <c r="NRV38"/>
      <c r="NRW38"/>
      <c r="NRX38"/>
      <c r="NRY38"/>
      <c r="NRZ38"/>
      <c r="NSA38"/>
      <c r="NSB38"/>
      <c r="NTG38" s="68"/>
      <c r="NTH38" s="68"/>
      <c r="NTI38" s="68"/>
      <c r="NTJ38" s="68"/>
      <c r="NTK38" s="68"/>
      <c r="NTL38" s="112"/>
      <c r="NTM38" s="112"/>
      <c r="NTN38" s="112"/>
      <c r="NTO38"/>
      <c r="NTP38"/>
      <c r="NTQ38"/>
      <c r="NTR38"/>
      <c r="NTS38"/>
      <c r="NTT38"/>
      <c r="NTU38"/>
      <c r="NTV38"/>
      <c r="NTW38"/>
      <c r="NTX38"/>
      <c r="NTY38"/>
      <c r="NTZ38"/>
      <c r="NUA38"/>
      <c r="NUB38"/>
      <c r="NUC38"/>
      <c r="NUD38"/>
      <c r="NUE38"/>
      <c r="NUF38"/>
      <c r="NUG38"/>
      <c r="NUH38"/>
      <c r="NUI38"/>
      <c r="NUJ38"/>
      <c r="NVO38" s="68"/>
      <c r="NVP38" s="68"/>
      <c r="NVQ38" s="68"/>
      <c r="NVR38" s="68"/>
      <c r="NVS38" s="68"/>
      <c r="NVT38" s="112"/>
      <c r="NVU38" s="112"/>
      <c r="NVV38" s="112"/>
      <c r="NVW38"/>
      <c r="NVX38"/>
      <c r="NVY38"/>
      <c r="NVZ38"/>
      <c r="NWA38"/>
      <c r="NWB38"/>
      <c r="NWC38"/>
      <c r="NWD38"/>
      <c r="NWE38"/>
      <c r="NWF38"/>
      <c r="NWG38"/>
      <c r="NWH38"/>
      <c r="NWI38"/>
      <c r="NWJ38"/>
      <c r="NWK38"/>
      <c r="NWL38"/>
      <c r="NWM38"/>
      <c r="NWN38"/>
      <c r="NWO38"/>
      <c r="NWP38"/>
      <c r="NWQ38"/>
      <c r="NWR38"/>
      <c r="NXW38" s="68"/>
      <c r="NXX38" s="68"/>
      <c r="NXY38" s="68"/>
      <c r="NXZ38" s="68"/>
      <c r="NYA38" s="68"/>
      <c r="NYB38" s="112"/>
      <c r="NYC38" s="112"/>
      <c r="NYD38" s="112"/>
      <c r="NYE38"/>
      <c r="NYF38"/>
      <c r="NYG38"/>
      <c r="NYH38"/>
      <c r="NYI38"/>
      <c r="NYJ38"/>
      <c r="NYK38"/>
      <c r="NYL38"/>
      <c r="NYM38"/>
      <c r="NYN38"/>
      <c r="NYO38"/>
      <c r="NYP38"/>
      <c r="NYQ38"/>
      <c r="NYR38"/>
      <c r="NYS38"/>
      <c r="NYT38"/>
      <c r="NYU38"/>
      <c r="NYV38"/>
      <c r="NYW38"/>
      <c r="NYX38"/>
      <c r="NYY38"/>
      <c r="NYZ38"/>
      <c r="OAE38" s="68"/>
      <c r="OAF38" s="68"/>
      <c r="OAG38" s="68"/>
      <c r="OAH38" s="68"/>
      <c r="OAI38" s="68"/>
      <c r="OAJ38" s="112"/>
      <c r="OAK38" s="112"/>
      <c r="OAL38" s="112"/>
      <c r="OAM38"/>
      <c r="OAN38"/>
      <c r="OAO38"/>
      <c r="OAP38"/>
      <c r="OAQ38"/>
      <c r="OAR38"/>
      <c r="OAS38"/>
      <c r="OAT38"/>
      <c r="OAU38"/>
      <c r="OAV38"/>
      <c r="OAW38"/>
      <c r="OAX38"/>
      <c r="OAY38"/>
      <c r="OAZ38"/>
      <c r="OBA38"/>
      <c r="OBB38"/>
      <c r="OBC38"/>
      <c r="OBD38"/>
      <c r="OBE38"/>
      <c r="OBF38"/>
      <c r="OBG38"/>
      <c r="OBH38"/>
      <c r="OCM38" s="68"/>
      <c r="OCN38" s="68"/>
      <c r="OCO38" s="68"/>
      <c r="OCP38" s="68"/>
      <c r="OCQ38" s="68"/>
      <c r="OCR38" s="112"/>
      <c r="OCS38" s="112"/>
      <c r="OCT38" s="112"/>
      <c r="OCU38"/>
      <c r="OCV38"/>
      <c r="OCW38"/>
      <c r="OCX38"/>
      <c r="OCY38"/>
      <c r="OCZ38"/>
      <c r="ODA38"/>
      <c r="ODB38"/>
      <c r="ODC38"/>
      <c r="ODD38"/>
      <c r="ODE38"/>
      <c r="ODF38"/>
      <c r="ODG38"/>
      <c r="ODH38"/>
      <c r="ODI38"/>
      <c r="ODJ38"/>
      <c r="ODK38"/>
      <c r="ODL38"/>
      <c r="ODM38"/>
      <c r="ODN38"/>
      <c r="ODO38"/>
      <c r="ODP38"/>
      <c r="OEU38" s="68"/>
      <c r="OEV38" s="68"/>
      <c r="OEW38" s="68"/>
      <c r="OEX38" s="68"/>
      <c r="OEY38" s="68"/>
      <c r="OEZ38" s="112"/>
      <c r="OFA38" s="112"/>
      <c r="OFB38" s="112"/>
      <c r="OFC38"/>
      <c r="OFD38"/>
      <c r="OFE38"/>
      <c r="OFF38"/>
      <c r="OFG38"/>
      <c r="OFH38"/>
      <c r="OFI38"/>
      <c r="OFJ38"/>
      <c r="OFK38"/>
      <c r="OFL38"/>
      <c r="OFM38"/>
      <c r="OFN38"/>
      <c r="OFO38"/>
      <c r="OFP38"/>
      <c r="OFQ38"/>
      <c r="OFR38"/>
      <c r="OFS38"/>
      <c r="OFT38"/>
      <c r="OFU38"/>
      <c r="OFV38"/>
      <c r="OFW38"/>
      <c r="OFX38"/>
      <c r="OHC38" s="68"/>
      <c r="OHD38" s="68"/>
      <c r="OHE38" s="68"/>
      <c r="OHF38" s="68"/>
      <c r="OHG38" s="68"/>
      <c r="OHH38" s="112"/>
      <c r="OHI38" s="112"/>
      <c r="OHJ38" s="112"/>
      <c r="OHK38"/>
      <c r="OHL38"/>
      <c r="OHM38"/>
      <c r="OHN38"/>
      <c r="OHO38"/>
      <c r="OHP38"/>
      <c r="OHQ38"/>
      <c r="OHR38"/>
      <c r="OHS38"/>
      <c r="OHT38"/>
      <c r="OHU38"/>
      <c r="OHV38"/>
      <c r="OHW38"/>
      <c r="OHX38"/>
      <c r="OHY38"/>
      <c r="OHZ38"/>
      <c r="OIA38"/>
      <c r="OIB38"/>
      <c r="OIC38"/>
      <c r="OID38"/>
      <c r="OIE38"/>
      <c r="OIF38"/>
      <c r="OJK38" s="68"/>
      <c r="OJL38" s="68"/>
      <c r="OJM38" s="68"/>
      <c r="OJN38" s="68"/>
      <c r="OJO38" s="68"/>
      <c r="OJP38" s="112"/>
      <c r="OJQ38" s="112"/>
      <c r="OJR38" s="112"/>
      <c r="OJS38"/>
      <c r="OJT38"/>
      <c r="OJU38"/>
      <c r="OJV38"/>
      <c r="OJW38"/>
      <c r="OJX38"/>
      <c r="OJY38"/>
      <c r="OJZ38"/>
      <c r="OKA38"/>
      <c r="OKB38"/>
      <c r="OKC38"/>
      <c r="OKD38"/>
      <c r="OKE38"/>
      <c r="OKF38"/>
      <c r="OKG38"/>
      <c r="OKH38"/>
      <c r="OKI38"/>
      <c r="OKJ38"/>
      <c r="OKK38"/>
      <c r="OKL38"/>
      <c r="OKM38"/>
      <c r="OKN38"/>
      <c r="OLS38" s="68"/>
      <c r="OLT38" s="68"/>
      <c r="OLU38" s="68"/>
      <c r="OLV38" s="68"/>
      <c r="OLW38" s="68"/>
      <c r="OLX38" s="112"/>
      <c r="OLY38" s="112"/>
      <c r="OLZ38" s="112"/>
      <c r="OMA38"/>
      <c r="OMB38"/>
      <c r="OMC38"/>
      <c r="OMD38"/>
      <c r="OME38"/>
      <c r="OMF38"/>
      <c r="OMG38"/>
      <c r="OMH38"/>
      <c r="OMI38"/>
      <c r="OMJ38"/>
      <c r="OMK38"/>
      <c r="OML38"/>
      <c r="OMM38"/>
      <c r="OMN38"/>
      <c r="OMO38"/>
      <c r="OMP38"/>
      <c r="OMQ38"/>
      <c r="OMR38"/>
      <c r="OMS38"/>
      <c r="OMT38"/>
      <c r="OMU38"/>
      <c r="OMV38"/>
      <c r="OOA38" s="68"/>
      <c r="OOB38" s="68"/>
      <c r="OOC38" s="68"/>
      <c r="OOD38" s="68"/>
      <c r="OOE38" s="68"/>
      <c r="OOF38" s="112"/>
      <c r="OOG38" s="112"/>
      <c r="OOH38" s="112"/>
      <c r="OOI38"/>
      <c r="OOJ38"/>
      <c r="OOK38"/>
      <c r="OOL38"/>
      <c r="OOM38"/>
      <c r="OON38"/>
      <c r="OOO38"/>
      <c r="OOP38"/>
      <c r="OOQ38"/>
      <c r="OOR38"/>
      <c r="OOS38"/>
      <c r="OOT38"/>
      <c r="OOU38"/>
      <c r="OOV38"/>
      <c r="OOW38"/>
      <c r="OOX38"/>
      <c r="OOY38"/>
      <c r="OOZ38"/>
      <c r="OPA38"/>
      <c r="OPB38"/>
      <c r="OPC38"/>
      <c r="OPD38"/>
      <c r="OQI38" s="68"/>
      <c r="OQJ38" s="68"/>
      <c r="OQK38" s="68"/>
      <c r="OQL38" s="68"/>
      <c r="OQM38" s="68"/>
      <c r="OQN38" s="112"/>
      <c r="OQO38" s="112"/>
      <c r="OQP38" s="112"/>
      <c r="OQQ38"/>
      <c r="OQR38"/>
      <c r="OQS38"/>
      <c r="OQT38"/>
      <c r="OQU38"/>
      <c r="OQV38"/>
      <c r="OQW38"/>
      <c r="OQX38"/>
      <c r="OQY38"/>
      <c r="OQZ38"/>
      <c r="ORA38"/>
      <c r="ORB38"/>
      <c r="ORC38"/>
      <c r="ORD38"/>
      <c r="ORE38"/>
      <c r="ORF38"/>
      <c r="ORG38"/>
      <c r="ORH38"/>
      <c r="ORI38"/>
      <c r="ORJ38"/>
      <c r="ORK38"/>
      <c r="ORL38"/>
      <c r="OSQ38" s="68"/>
      <c r="OSR38" s="68"/>
      <c r="OSS38" s="68"/>
      <c r="OST38" s="68"/>
      <c r="OSU38" s="68"/>
      <c r="OSV38" s="112"/>
      <c r="OSW38" s="112"/>
      <c r="OSX38" s="112"/>
      <c r="OSY38"/>
      <c r="OSZ38"/>
      <c r="OTA38"/>
      <c r="OTB38"/>
      <c r="OTC38"/>
      <c r="OTD38"/>
      <c r="OTE38"/>
      <c r="OTF38"/>
      <c r="OTG38"/>
      <c r="OTH38"/>
      <c r="OTI38"/>
      <c r="OTJ38"/>
      <c r="OTK38"/>
      <c r="OTL38"/>
      <c r="OTM38"/>
      <c r="OTN38"/>
      <c r="OTO38"/>
      <c r="OTP38"/>
      <c r="OTQ38"/>
      <c r="OTR38"/>
      <c r="OTS38"/>
      <c r="OTT38"/>
      <c r="OUY38" s="68"/>
      <c r="OUZ38" s="68"/>
      <c r="OVA38" s="68"/>
      <c r="OVB38" s="68"/>
      <c r="OVC38" s="68"/>
      <c r="OVD38" s="112"/>
      <c r="OVE38" s="112"/>
      <c r="OVF38" s="112"/>
      <c r="OVG38"/>
      <c r="OVH38"/>
      <c r="OVI38"/>
      <c r="OVJ38"/>
      <c r="OVK38"/>
      <c r="OVL38"/>
      <c r="OVM38"/>
      <c r="OVN38"/>
      <c r="OVO38"/>
      <c r="OVP38"/>
      <c r="OVQ38"/>
      <c r="OVR38"/>
      <c r="OVS38"/>
      <c r="OVT38"/>
      <c r="OVU38"/>
      <c r="OVV38"/>
      <c r="OVW38"/>
      <c r="OVX38"/>
      <c r="OVY38"/>
      <c r="OVZ38"/>
      <c r="OWA38"/>
      <c r="OWB38"/>
      <c r="OXG38" s="68"/>
      <c r="OXH38" s="68"/>
      <c r="OXI38" s="68"/>
      <c r="OXJ38" s="68"/>
      <c r="OXK38" s="68"/>
      <c r="OXL38" s="112"/>
      <c r="OXM38" s="112"/>
      <c r="OXN38" s="112"/>
      <c r="OXO38"/>
      <c r="OXP38"/>
      <c r="OXQ38"/>
      <c r="OXR38"/>
      <c r="OXS38"/>
      <c r="OXT38"/>
      <c r="OXU38"/>
      <c r="OXV38"/>
      <c r="OXW38"/>
      <c r="OXX38"/>
      <c r="OXY38"/>
      <c r="OXZ38"/>
      <c r="OYA38"/>
      <c r="OYB38"/>
      <c r="OYC38"/>
      <c r="OYD38"/>
      <c r="OYE38"/>
      <c r="OYF38"/>
      <c r="OYG38"/>
      <c r="OYH38"/>
      <c r="OYI38"/>
      <c r="OYJ38"/>
      <c r="OZO38" s="68"/>
      <c r="OZP38" s="68"/>
      <c r="OZQ38" s="68"/>
      <c r="OZR38" s="68"/>
      <c r="OZS38" s="68"/>
      <c r="OZT38" s="112"/>
      <c r="OZU38" s="112"/>
      <c r="OZV38" s="112"/>
      <c r="OZW38"/>
      <c r="OZX38"/>
      <c r="OZY38"/>
      <c r="OZZ38"/>
      <c r="PAA38"/>
      <c r="PAB38"/>
      <c r="PAC38"/>
      <c r="PAD38"/>
      <c r="PAE38"/>
      <c r="PAF38"/>
      <c r="PAG38"/>
      <c r="PAH38"/>
      <c r="PAI38"/>
      <c r="PAJ38"/>
      <c r="PAK38"/>
      <c r="PAL38"/>
      <c r="PAM38"/>
      <c r="PAN38"/>
      <c r="PAO38"/>
      <c r="PAP38"/>
      <c r="PAQ38"/>
      <c r="PAR38"/>
      <c r="PBW38" s="68"/>
      <c r="PBX38" s="68"/>
      <c r="PBY38" s="68"/>
      <c r="PBZ38" s="68"/>
      <c r="PCA38" s="68"/>
      <c r="PCB38" s="112"/>
      <c r="PCC38" s="112"/>
      <c r="PCD38" s="112"/>
      <c r="PCE38"/>
      <c r="PCF38"/>
      <c r="PCG38"/>
      <c r="PCH38"/>
      <c r="PCI38"/>
      <c r="PCJ38"/>
      <c r="PCK38"/>
      <c r="PCL38"/>
      <c r="PCM38"/>
      <c r="PCN38"/>
      <c r="PCO38"/>
      <c r="PCP38"/>
      <c r="PCQ38"/>
      <c r="PCR38"/>
      <c r="PCS38"/>
      <c r="PCT38"/>
      <c r="PCU38"/>
      <c r="PCV38"/>
      <c r="PCW38"/>
      <c r="PCX38"/>
      <c r="PCY38"/>
      <c r="PCZ38"/>
      <c r="PEE38" s="68"/>
      <c r="PEF38" s="68"/>
      <c r="PEG38" s="68"/>
      <c r="PEH38" s="68"/>
      <c r="PEI38" s="68"/>
      <c r="PEJ38" s="112"/>
      <c r="PEK38" s="112"/>
      <c r="PEL38" s="112"/>
      <c r="PEM38"/>
      <c r="PEN38"/>
      <c r="PEO38"/>
      <c r="PEP38"/>
      <c r="PEQ38"/>
      <c r="PER38"/>
      <c r="PES38"/>
      <c r="PET38"/>
      <c r="PEU38"/>
      <c r="PEV38"/>
      <c r="PEW38"/>
      <c r="PEX38"/>
      <c r="PEY38"/>
      <c r="PEZ38"/>
      <c r="PFA38"/>
      <c r="PFB38"/>
      <c r="PFC38"/>
      <c r="PFD38"/>
      <c r="PFE38"/>
      <c r="PFF38"/>
      <c r="PFG38"/>
      <c r="PFH38"/>
      <c r="PGM38" s="68"/>
      <c r="PGN38" s="68"/>
      <c r="PGO38" s="68"/>
      <c r="PGP38" s="68"/>
      <c r="PGQ38" s="68"/>
      <c r="PGR38" s="112"/>
      <c r="PGS38" s="112"/>
      <c r="PGT38" s="112"/>
      <c r="PGU38"/>
      <c r="PGV38"/>
      <c r="PGW38"/>
      <c r="PGX38"/>
      <c r="PGY38"/>
      <c r="PGZ38"/>
      <c r="PHA38"/>
      <c r="PHB38"/>
      <c r="PHC38"/>
      <c r="PHD38"/>
      <c r="PHE38"/>
      <c r="PHF38"/>
      <c r="PHG38"/>
      <c r="PHH38"/>
      <c r="PHI38"/>
      <c r="PHJ38"/>
      <c r="PHK38"/>
      <c r="PHL38"/>
      <c r="PHM38"/>
      <c r="PHN38"/>
      <c r="PHO38"/>
      <c r="PHP38"/>
      <c r="PIU38" s="68"/>
      <c r="PIV38" s="68"/>
      <c r="PIW38" s="68"/>
      <c r="PIX38" s="68"/>
      <c r="PIY38" s="68"/>
      <c r="PIZ38" s="112"/>
      <c r="PJA38" s="112"/>
      <c r="PJB38" s="112"/>
      <c r="PJC38"/>
      <c r="PJD38"/>
      <c r="PJE38"/>
      <c r="PJF38"/>
      <c r="PJG38"/>
      <c r="PJH38"/>
      <c r="PJI38"/>
      <c r="PJJ38"/>
      <c r="PJK38"/>
      <c r="PJL38"/>
      <c r="PJM38"/>
      <c r="PJN38"/>
      <c r="PJO38"/>
      <c r="PJP38"/>
      <c r="PJQ38"/>
      <c r="PJR38"/>
      <c r="PJS38"/>
      <c r="PJT38"/>
      <c r="PJU38"/>
      <c r="PJV38"/>
      <c r="PJW38"/>
      <c r="PJX38"/>
      <c r="PLC38" s="68"/>
      <c r="PLD38" s="68"/>
      <c r="PLE38" s="68"/>
      <c r="PLF38" s="68"/>
      <c r="PLG38" s="68"/>
      <c r="PLH38" s="112"/>
      <c r="PLI38" s="112"/>
      <c r="PLJ38" s="112"/>
      <c r="PLK38"/>
      <c r="PLL38"/>
      <c r="PLM38"/>
      <c r="PLN38"/>
      <c r="PLO38"/>
      <c r="PLP38"/>
      <c r="PLQ38"/>
      <c r="PLR38"/>
      <c r="PLS38"/>
      <c r="PLT38"/>
      <c r="PLU38"/>
      <c r="PLV38"/>
      <c r="PLW38"/>
      <c r="PLX38"/>
      <c r="PLY38"/>
      <c r="PLZ38"/>
      <c r="PMA38"/>
      <c r="PMB38"/>
      <c r="PMC38"/>
      <c r="PMD38"/>
      <c r="PME38"/>
      <c r="PMF38"/>
      <c r="PNK38" s="68"/>
      <c r="PNL38" s="68"/>
      <c r="PNM38" s="68"/>
      <c r="PNN38" s="68"/>
      <c r="PNO38" s="68"/>
      <c r="PNP38" s="112"/>
      <c r="PNQ38" s="112"/>
      <c r="PNR38" s="112"/>
      <c r="PNS38"/>
      <c r="PNT38"/>
      <c r="PNU38"/>
      <c r="PNV38"/>
      <c r="PNW38"/>
      <c r="PNX38"/>
      <c r="PNY38"/>
      <c r="PNZ38"/>
      <c r="POA38"/>
      <c r="POB38"/>
      <c r="POC38"/>
      <c r="POD38"/>
      <c r="POE38"/>
      <c r="POF38"/>
      <c r="POG38"/>
      <c r="POH38"/>
      <c r="POI38"/>
      <c r="POJ38"/>
      <c r="POK38"/>
      <c r="POL38"/>
      <c r="POM38"/>
      <c r="PON38"/>
      <c r="PPS38" s="68"/>
      <c r="PPT38" s="68"/>
      <c r="PPU38" s="68"/>
      <c r="PPV38" s="68"/>
      <c r="PPW38" s="68"/>
      <c r="PPX38" s="112"/>
      <c r="PPY38" s="112"/>
      <c r="PPZ38" s="112"/>
      <c r="PQA38"/>
      <c r="PQB38"/>
      <c r="PQC38"/>
      <c r="PQD38"/>
      <c r="PQE38"/>
      <c r="PQF38"/>
      <c r="PQG38"/>
      <c r="PQH38"/>
      <c r="PQI38"/>
      <c r="PQJ38"/>
      <c r="PQK38"/>
      <c r="PQL38"/>
      <c r="PQM38"/>
      <c r="PQN38"/>
      <c r="PQO38"/>
      <c r="PQP38"/>
      <c r="PQQ38"/>
      <c r="PQR38"/>
      <c r="PQS38"/>
      <c r="PQT38"/>
      <c r="PQU38"/>
      <c r="PQV38"/>
      <c r="PSA38" s="68"/>
      <c r="PSB38" s="68"/>
      <c r="PSC38" s="68"/>
      <c r="PSD38" s="68"/>
      <c r="PSE38" s="68"/>
      <c r="PSF38" s="112"/>
      <c r="PSG38" s="112"/>
      <c r="PSH38" s="112"/>
      <c r="PSI38"/>
      <c r="PSJ38"/>
      <c r="PSK38"/>
      <c r="PSL38"/>
      <c r="PSM38"/>
      <c r="PSN38"/>
      <c r="PSO38"/>
      <c r="PSP38"/>
      <c r="PSQ38"/>
      <c r="PSR38"/>
      <c r="PSS38"/>
      <c r="PST38"/>
      <c r="PSU38"/>
      <c r="PSV38"/>
      <c r="PSW38"/>
      <c r="PSX38"/>
      <c r="PSY38"/>
      <c r="PSZ38"/>
      <c r="PTA38"/>
      <c r="PTB38"/>
      <c r="PTC38"/>
      <c r="PTD38"/>
      <c r="PUI38" s="68"/>
      <c r="PUJ38" s="68"/>
      <c r="PUK38" s="68"/>
      <c r="PUL38" s="68"/>
      <c r="PUM38" s="68"/>
      <c r="PUN38" s="112"/>
      <c r="PUO38" s="112"/>
      <c r="PUP38" s="112"/>
      <c r="PUQ38"/>
      <c r="PUR38"/>
      <c r="PUS38"/>
      <c r="PUT38"/>
      <c r="PUU38"/>
      <c r="PUV38"/>
      <c r="PUW38"/>
      <c r="PUX38"/>
      <c r="PUY38"/>
      <c r="PUZ38"/>
      <c r="PVA38"/>
      <c r="PVB38"/>
      <c r="PVC38"/>
      <c r="PVD38"/>
      <c r="PVE38"/>
      <c r="PVF38"/>
      <c r="PVG38"/>
      <c r="PVH38"/>
      <c r="PVI38"/>
      <c r="PVJ38"/>
      <c r="PVK38"/>
      <c r="PVL38"/>
      <c r="PWQ38" s="68"/>
      <c r="PWR38" s="68"/>
      <c r="PWS38" s="68"/>
      <c r="PWT38" s="68"/>
      <c r="PWU38" s="68"/>
      <c r="PWV38" s="112"/>
      <c r="PWW38" s="112"/>
      <c r="PWX38" s="112"/>
      <c r="PWY38"/>
      <c r="PWZ38"/>
      <c r="PXA38"/>
      <c r="PXB38"/>
      <c r="PXC38"/>
      <c r="PXD38"/>
      <c r="PXE38"/>
      <c r="PXF38"/>
      <c r="PXG38"/>
      <c r="PXH38"/>
      <c r="PXI38"/>
      <c r="PXJ38"/>
      <c r="PXK38"/>
      <c r="PXL38"/>
      <c r="PXM38"/>
      <c r="PXN38"/>
      <c r="PXO38"/>
      <c r="PXP38"/>
      <c r="PXQ38"/>
      <c r="PXR38"/>
      <c r="PXS38"/>
      <c r="PXT38"/>
      <c r="PYY38" s="68"/>
      <c r="PYZ38" s="68"/>
      <c r="PZA38" s="68"/>
      <c r="PZB38" s="68"/>
      <c r="PZC38" s="68"/>
      <c r="PZD38" s="112"/>
      <c r="PZE38" s="112"/>
      <c r="PZF38" s="112"/>
      <c r="PZG38"/>
      <c r="PZH38"/>
      <c r="PZI38"/>
      <c r="PZJ38"/>
      <c r="PZK38"/>
      <c r="PZL38"/>
      <c r="PZM38"/>
      <c r="PZN38"/>
      <c r="PZO38"/>
      <c r="PZP38"/>
      <c r="PZQ38"/>
      <c r="PZR38"/>
      <c r="PZS38"/>
      <c r="PZT38"/>
      <c r="PZU38"/>
      <c r="PZV38"/>
      <c r="PZW38"/>
      <c r="PZX38"/>
      <c r="PZY38"/>
      <c r="PZZ38"/>
      <c r="QAA38"/>
      <c r="QAB38"/>
      <c r="QBG38" s="68"/>
      <c r="QBH38" s="68"/>
      <c r="QBI38" s="68"/>
      <c r="QBJ38" s="68"/>
      <c r="QBK38" s="68"/>
      <c r="QBL38" s="112"/>
      <c r="QBM38" s="112"/>
      <c r="QBN38" s="112"/>
      <c r="QBO38"/>
      <c r="QBP38"/>
      <c r="QBQ38"/>
      <c r="QBR38"/>
      <c r="QBS38"/>
      <c r="QBT38"/>
      <c r="QBU38"/>
      <c r="QBV38"/>
      <c r="QBW38"/>
      <c r="QBX38"/>
      <c r="QBY38"/>
      <c r="QBZ38"/>
      <c r="QCA38"/>
      <c r="QCB38"/>
      <c r="QCC38"/>
      <c r="QCD38"/>
      <c r="QCE38"/>
      <c r="QCF38"/>
      <c r="QCG38"/>
      <c r="QCH38"/>
      <c r="QCI38"/>
      <c r="QCJ38"/>
      <c r="QDO38" s="68"/>
      <c r="QDP38" s="68"/>
      <c r="QDQ38" s="68"/>
      <c r="QDR38" s="68"/>
      <c r="QDS38" s="68"/>
      <c r="QDT38" s="112"/>
      <c r="QDU38" s="112"/>
      <c r="QDV38" s="112"/>
      <c r="QDW38"/>
      <c r="QDX38"/>
      <c r="QDY38"/>
      <c r="QDZ38"/>
      <c r="QEA38"/>
      <c r="QEB38"/>
      <c r="QEC38"/>
      <c r="QED38"/>
      <c r="QEE38"/>
      <c r="QEF38"/>
      <c r="QEG38"/>
      <c r="QEH38"/>
      <c r="QEI38"/>
      <c r="QEJ38"/>
      <c r="QEK38"/>
      <c r="QEL38"/>
      <c r="QEM38"/>
      <c r="QEN38"/>
      <c r="QEO38"/>
      <c r="QEP38"/>
      <c r="QEQ38"/>
      <c r="QER38"/>
      <c r="QFW38" s="68"/>
      <c r="QFX38" s="68"/>
      <c r="QFY38" s="68"/>
      <c r="QFZ38" s="68"/>
      <c r="QGA38" s="68"/>
      <c r="QGB38" s="112"/>
      <c r="QGC38" s="112"/>
      <c r="QGD38" s="112"/>
      <c r="QGE38"/>
      <c r="QGF38"/>
      <c r="QGG38"/>
      <c r="QGH38"/>
      <c r="QGI38"/>
      <c r="QGJ38"/>
      <c r="QGK38"/>
      <c r="QGL38"/>
      <c r="QGM38"/>
      <c r="QGN38"/>
      <c r="QGO38"/>
      <c r="QGP38"/>
      <c r="QGQ38"/>
      <c r="QGR38"/>
      <c r="QGS38"/>
      <c r="QGT38"/>
      <c r="QGU38"/>
      <c r="QGV38"/>
      <c r="QGW38"/>
      <c r="QGX38"/>
      <c r="QGY38"/>
      <c r="QGZ38"/>
      <c r="QIE38" s="68"/>
      <c r="QIF38" s="68"/>
      <c r="QIG38" s="68"/>
      <c r="QIH38" s="68"/>
      <c r="QII38" s="68"/>
      <c r="QIJ38" s="112"/>
      <c r="QIK38" s="112"/>
      <c r="QIL38" s="112"/>
      <c r="QIM38"/>
      <c r="QIN38"/>
      <c r="QIO38"/>
      <c r="QIP38"/>
      <c r="QIQ38"/>
      <c r="QIR38"/>
      <c r="QIS38"/>
      <c r="QIT38"/>
      <c r="QIU38"/>
      <c r="QIV38"/>
      <c r="QIW38"/>
      <c r="QIX38"/>
      <c r="QIY38"/>
      <c r="QIZ38"/>
      <c r="QJA38"/>
      <c r="QJB38"/>
      <c r="QJC38"/>
      <c r="QJD38"/>
      <c r="QJE38"/>
      <c r="QJF38"/>
      <c r="QJG38"/>
      <c r="QJH38"/>
      <c r="QKM38" s="68"/>
      <c r="QKN38" s="68"/>
      <c r="QKO38" s="68"/>
      <c r="QKP38" s="68"/>
      <c r="QKQ38" s="68"/>
      <c r="QKR38" s="112"/>
      <c r="QKS38" s="112"/>
      <c r="QKT38" s="112"/>
      <c r="QKU38"/>
      <c r="QKV38"/>
      <c r="QKW38"/>
      <c r="QKX38"/>
      <c r="QKY38"/>
      <c r="QKZ38"/>
      <c r="QLA38"/>
      <c r="QLB38"/>
      <c r="QLC38"/>
      <c r="QLD38"/>
      <c r="QLE38"/>
      <c r="QLF38"/>
      <c r="QLG38"/>
      <c r="QLH38"/>
      <c r="QLI38"/>
      <c r="QLJ38"/>
      <c r="QLK38"/>
      <c r="QLL38"/>
      <c r="QLM38"/>
      <c r="QLN38"/>
      <c r="QLO38"/>
      <c r="QLP38"/>
      <c r="QMU38" s="68"/>
      <c r="QMV38" s="68"/>
      <c r="QMW38" s="68"/>
      <c r="QMX38" s="68"/>
      <c r="QMY38" s="68"/>
      <c r="QMZ38" s="112"/>
      <c r="QNA38" s="112"/>
      <c r="QNB38" s="112"/>
      <c r="QNC38"/>
      <c r="QND38"/>
      <c r="QNE38"/>
      <c r="QNF38"/>
      <c r="QNG38"/>
      <c r="QNH38"/>
      <c r="QNI38"/>
      <c r="QNJ38"/>
      <c r="QNK38"/>
      <c r="QNL38"/>
      <c r="QNM38"/>
      <c r="QNN38"/>
      <c r="QNO38"/>
      <c r="QNP38"/>
      <c r="QNQ38"/>
      <c r="QNR38"/>
      <c r="QNS38"/>
      <c r="QNT38"/>
      <c r="QNU38"/>
      <c r="QNV38"/>
      <c r="QNW38"/>
      <c r="QNX38"/>
      <c r="QPC38" s="68"/>
      <c r="QPD38" s="68"/>
      <c r="QPE38" s="68"/>
      <c r="QPF38" s="68"/>
      <c r="QPG38" s="68"/>
      <c r="QPH38" s="112"/>
      <c r="QPI38" s="112"/>
      <c r="QPJ38" s="112"/>
      <c r="QPK38"/>
      <c r="QPL38"/>
      <c r="QPM38"/>
      <c r="QPN38"/>
      <c r="QPO38"/>
      <c r="QPP38"/>
      <c r="QPQ38"/>
      <c r="QPR38"/>
      <c r="QPS38"/>
      <c r="QPT38"/>
      <c r="QPU38"/>
      <c r="QPV38"/>
      <c r="QPW38"/>
      <c r="QPX38"/>
      <c r="QPY38"/>
      <c r="QPZ38"/>
      <c r="QQA38"/>
      <c r="QQB38"/>
      <c r="QQC38"/>
      <c r="QQD38"/>
      <c r="QQE38"/>
      <c r="QQF38"/>
      <c r="QRK38" s="68"/>
      <c r="QRL38" s="68"/>
      <c r="QRM38" s="68"/>
      <c r="QRN38" s="68"/>
      <c r="QRO38" s="68"/>
      <c r="QRP38" s="112"/>
      <c r="QRQ38" s="112"/>
      <c r="QRR38" s="112"/>
      <c r="QRS38"/>
      <c r="QRT38"/>
      <c r="QRU38"/>
      <c r="QRV38"/>
      <c r="QRW38"/>
      <c r="QRX38"/>
      <c r="QRY38"/>
      <c r="QRZ38"/>
      <c r="QSA38"/>
      <c r="QSB38"/>
      <c r="QSC38"/>
      <c r="QSD38"/>
      <c r="QSE38"/>
      <c r="QSF38"/>
      <c r="QSG38"/>
      <c r="QSH38"/>
      <c r="QSI38"/>
      <c r="QSJ38"/>
      <c r="QSK38"/>
      <c r="QSL38"/>
      <c r="QSM38"/>
      <c r="QSN38"/>
      <c r="QTS38" s="68"/>
      <c r="QTT38" s="68"/>
      <c r="QTU38" s="68"/>
      <c r="QTV38" s="68"/>
      <c r="QTW38" s="68"/>
      <c r="QTX38" s="112"/>
      <c r="QTY38" s="112"/>
      <c r="QTZ38" s="112"/>
      <c r="QUA38"/>
      <c r="QUB38"/>
      <c r="QUC38"/>
      <c r="QUD38"/>
      <c r="QUE38"/>
      <c r="QUF38"/>
      <c r="QUG38"/>
      <c r="QUH38"/>
      <c r="QUI38"/>
      <c r="QUJ38"/>
      <c r="QUK38"/>
      <c r="QUL38"/>
      <c r="QUM38"/>
      <c r="QUN38"/>
      <c r="QUO38"/>
      <c r="QUP38"/>
      <c r="QUQ38"/>
      <c r="QUR38"/>
      <c r="QUS38"/>
      <c r="QUT38"/>
      <c r="QUU38"/>
      <c r="QUV38"/>
      <c r="QWA38" s="68"/>
      <c r="QWB38" s="68"/>
      <c r="QWC38" s="68"/>
      <c r="QWD38" s="68"/>
      <c r="QWE38" s="68"/>
      <c r="QWF38" s="112"/>
      <c r="QWG38" s="112"/>
      <c r="QWH38" s="112"/>
      <c r="QWI38"/>
      <c r="QWJ38"/>
      <c r="QWK38"/>
      <c r="QWL38"/>
      <c r="QWM38"/>
      <c r="QWN38"/>
      <c r="QWO38"/>
      <c r="QWP38"/>
      <c r="QWQ38"/>
      <c r="QWR38"/>
      <c r="QWS38"/>
      <c r="QWT38"/>
      <c r="QWU38"/>
      <c r="QWV38"/>
      <c r="QWW38"/>
      <c r="QWX38"/>
      <c r="QWY38"/>
      <c r="QWZ38"/>
      <c r="QXA38"/>
      <c r="QXB38"/>
      <c r="QXC38"/>
      <c r="QXD38"/>
      <c r="QYI38" s="68"/>
      <c r="QYJ38" s="68"/>
      <c r="QYK38" s="68"/>
      <c r="QYL38" s="68"/>
      <c r="QYM38" s="68"/>
      <c r="QYN38" s="112"/>
      <c r="QYO38" s="112"/>
      <c r="QYP38" s="112"/>
      <c r="QYQ38"/>
      <c r="QYR38"/>
      <c r="QYS38"/>
      <c r="QYT38"/>
      <c r="QYU38"/>
      <c r="QYV38"/>
      <c r="QYW38"/>
      <c r="QYX38"/>
      <c r="QYY38"/>
      <c r="QYZ38"/>
      <c r="QZA38"/>
      <c r="QZB38"/>
      <c r="QZC38"/>
      <c r="QZD38"/>
      <c r="QZE38"/>
      <c r="QZF38"/>
      <c r="QZG38"/>
      <c r="QZH38"/>
      <c r="QZI38"/>
      <c r="QZJ38"/>
      <c r="QZK38"/>
      <c r="QZL38"/>
      <c r="RAQ38" s="68"/>
      <c r="RAR38" s="68"/>
      <c r="RAS38" s="68"/>
      <c r="RAT38" s="68"/>
      <c r="RAU38" s="68"/>
      <c r="RAV38" s="112"/>
      <c r="RAW38" s="112"/>
      <c r="RAX38" s="112"/>
      <c r="RAY38"/>
      <c r="RAZ38"/>
      <c r="RBA38"/>
      <c r="RBB38"/>
      <c r="RBC38"/>
      <c r="RBD38"/>
      <c r="RBE38"/>
      <c r="RBF38"/>
      <c r="RBG38"/>
      <c r="RBH38"/>
      <c r="RBI38"/>
      <c r="RBJ38"/>
      <c r="RBK38"/>
      <c r="RBL38"/>
      <c r="RBM38"/>
      <c r="RBN38"/>
      <c r="RBO38"/>
      <c r="RBP38"/>
      <c r="RBQ38"/>
      <c r="RBR38"/>
      <c r="RBS38"/>
      <c r="RBT38"/>
      <c r="RCY38" s="68"/>
      <c r="RCZ38" s="68"/>
      <c r="RDA38" s="68"/>
      <c r="RDB38" s="68"/>
      <c r="RDC38" s="68"/>
      <c r="RDD38" s="112"/>
      <c r="RDE38" s="112"/>
      <c r="RDF38" s="112"/>
      <c r="RDG38"/>
      <c r="RDH38"/>
      <c r="RDI38"/>
      <c r="RDJ38"/>
      <c r="RDK38"/>
      <c r="RDL38"/>
      <c r="RDM38"/>
      <c r="RDN38"/>
      <c r="RDO38"/>
      <c r="RDP38"/>
      <c r="RDQ38"/>
      <c r="RDR38"/>
      <c r="RDS38"/>
      <c r="RDT38"/>
      <c r="RDU38"/>
      <c r="RDV38"/>
      <c r="RDW38"/>
      <c r="RDX38"/>
      <c r="RDY38"/>
      <c r="RDZ38"/>
      <c r="REA38"/>
      <c r="REB38"/>
      <c r="RFG38" s="68"/>
      <c r="RFH38" s="68"/>
      <c r="RFI38" s="68"/>
      <c r="RFJ38" s="68"/>
      <c r="RFK38" s="68"/>
      <c r="RFL38" s="112"/>
      <c r="RFM38" s="112"/>
      <c r="RFN38" s="112"/>
      <c r="RFO38"/>
      <c r="RFP38"/>
      <c r="RFQ38"/>
      <c r="RFR38"/>
      <c r="RFS38"/>
      <c r="RFT38"/>
      <c r="RFU38"/>
      <c r="RFV38"/>
      <c r="RFW38"/>
      <c r="RFX38"/>
      <c r="RFY38"/>
      <c r="RFZ38"/>
      <c r="RGA38"/>
      <c r="RGB38"/>
      <c r="RGC38"/>
      <c r="RGD38"/>
      <c r="RGE38"/>
      <c r="RGF38"/>
      <c r="RGG38"/>
      <c r="RGH38"/>
      <c r="RGI38"/>
      <c r="RGJ38"/>
      <c r="RHO38" s="68"/>
      <c r="RHP38" s="68"/>
      <c r="RHQ38" s="68"/>
      <c r="RHR38" s="68"/>
      <c r="RHS38" s="68"/>
      <c r="RHT38" s="112"/>
      <c r="RHU38" s="112"/>
      <c r="RHV38" s="112"/>
      <c r="RHW38"/>
      <c r="RHX38"/>
      <c r="RHY38"/>
      <c r="RHZ38"/>
      <c r="RIA38"/>
      <c r="RIB38"/>
      <c r="RIC38"/>
      <c r="RID38"/>
      <c r="RIE38"/>
      <c r="RIF38"/>
      <c r="RIG38"/>
      <c r="RIH38"/>
      <c r="RII38"/>
      <c r="RIJ38"/>
      <c r="RIK38"/>
      <c r="RIL38"/>
      <c r="RIM38"/>
      <c r="RIN38"/>
      <c r="RIO38"/>
      <c r="RIP38"/>
      <c r="RIQ38"/>
      <c r="RIR38"/>
      <c r="RJW38" s="68"/>
      <c r="RJX38" s="68"/>
      <c r="RJY38" s="68"/>
      <c r="RJZ38" s="68"/>
      <c r="RKA38" s="68"/>
      <c r="RKB38" s="112"/>
      <c r="RKC38" s="112"/>
      <c r="RKD38" s="112"/>
      <c r="RKE38"/>
      <c r="RKF38"/>
      <c r="RKG38"/>
      <c r="RKH38"/>
      <c r="RKI38"/>
      <c r="RKJ38"/>
      <c r="RKK38"/>
      <c r="RKL38"/>
      <c r="RKM38"/>
      <c r="RKN38"/>
      <c r="RKO38"/>
      <c r="RKP38"/>
      <c r="RKQ38"/>
      <c r="RKR38"/>
      <c r="RKS38"/>
      <c r="RKT38"/>
      <c r="RKU38"/>
      <c r="RKV38"/>
      <c r="RKW38"/>
      <c r="RKX38"/>
      <c r="RKY38"/>
      <c r="RKZ38"/>
      <c r="RME38" s="68"/>
      <c r="RMF38" s="68"/>
      <c r="RMG38" s="68"/>
      <c r="RMH38" s="68"/>
      <c r="RMI38" s="68"/>
      <c r="RMJ38" s="112"/>
      <c r="RMK38" s="112"/>
      <c r="RML38" s="112"/>
      <c r="RMM38"/>
      <c r="RMN38"/>
      <c r="RMO38"/>
      <c r="RMP38"/>
      <c r="RMQ38"/>
      <c r="RMR38"/>
      <c r="RMS38"/>
      <c r="RMT38"/>
      <c r="RMU38"/>
      <c r="RMV38"/>
      <c r="RMW38"/>
      <c r="RMX38"/>
      <c r="RMY38"/>
      <c r="RMZ38"/>
      <c r="RNA38"/>
      <c r="RNB38"/>
      <c r="RNC38"/>
      <c r="RND38"/>
      <c r="RNE38"/>
      <c r="RNF38"/>
      <c r="RNG38"/>
      <c r="RNH38"/>
      <c r="ROM38" s="68"/>
      <c r="RON38" s="68"/>
      <c r="ROO38" s="68"/>
      <c r="ROP38" s="68"/>
      <c r="ROQ38" s="68"/>
      <c r="ROR38" s="112"/>
      <c r="ROS38" s="112"/>
      <c r="ROT38" s="112"/>
      <c r="ROU38"/>
      <c r="ROV38"/>
      <c r="ROW38"/>
      <c r="ROX38"/>
      <c r="ROY38"/>
      <c r="ROZ38"/>
      <c r="RPA38"/>
      <c r="RPB38"/>
      <c r="RPC38"/>
      <c r="RPD38"/>
      <c r="RPE38"/>
      <c r="RPF38"/>
      <c r="RPG38"/>
      <c r="RPH38"/>
      <c r="RPI38"/>
      <c r="RPJ38"/>
      <c r="RPK38"/>
      <c r="RPL38"/>
      <c r="RPM38"/>
      <c r="RPN38"/>
      <c r="RPO38"/>
      <c r="RPP38"/>
      <c r="RQU38" s="68"/>
      <c r="RQV38" s="68"/>
      <c r="RQW38" s="68"/>
      <c r="RQX38" s="68"/>
      <c r="RQY38" s="68"/>
      <c r="RQZ38" s="112"/>
      <c r="RRA38" s="112"/>
      <c r="RRB38" s="112"/>
      <c r="RRC38"/>
      <c r="RRD38"/>
      <c r="RRE38"/>
      <c r="RRF38"/>
      <c r="RRG38"/>
      <c r="RRH38"/>
      <c r="RRI38"/>
      <c r="RRJ38"/>
      <c r="RRK38"/>
      <c r="RRL38"/>
      <c r="RRM38"/>
      <c r="RRN38"/>
      <c r="RRO38"/>
      <c r="RRP38"/>
      <c r="RRQ38"/>
      <c r="RRR38"/>
      <c r="RRS38"/>
      <c r="RRT38"/>
      <c r="RRU38"/>
      <c r="RRV38"/>
      <c r="RRW38"/>
      <c r="RRX38"/>
      <c r="RTC38" s="68"/>
      <c r="RTD38" s="68"/>
      <c r="RTE38" s="68"/>
      <c r="RTF38" s="68"/>
      <c r="RTG38" s="68"/>
      <c r="RTH38" s="112"/>
      <c r="RTI38" s="112"/>
      <c r="RTJ38" s="112"/>
      <c r="RTK38"/>
      <c r="RTL38"/>
      <c r="RTM38"/>
      <c r="RTN38"/>
      <c r="RTO38"/>
      <c r="RTP38"/>
      <c r="RTQ38"/>
      <c r="RTR38"/>
      <c r="RTS38"/>
      <c r="RTT38"/>
      <c r="RTU38"/>
      <c r="RTV38"/>
      <c r="RTW38"/>
      <c r="RTX38"/>
      <c r="RTY38"/>
      <c r="RTZ38"/>
      <c r="RUA38"/>
      <c r="RUB38"/>
      <c r="RUC38"/>
      <c r="RUD38"/>
      <c r="RUE38"/>
      <c r="RUF38"/>
      <c r="RVK38" s="68"/>
      <c r="RVL38" s="68"/>
      <c r="RVM38" s="68"/>
      <c r="RVN38" s="68"/>
      <c r="RVO38" s="68"/>
      <c r="RVP38" s="112"/>
      <c r="RVQ38" s="112"/>
      <c r="RVR38" s="112"/>
      <c r="RVS38"/>
      <c r="RVT38"/>
      <c r="RVU38"/>
      <c r="RVV38"/>
      <c r="RVW38"/>
      <c r="RVX38"/>
      <c r="RVY38"/>
      <c r="RVZ38"/>
      <c r="RWA38"/>
      <c r="RWB38"/>
      <c r="RWC38"/>
      <c r="RWD38"/>
      <c r="RWE38"/>
      <c r="RWF38"/>
      <c r="RWG38"/>
      <c r="RWH38"/>
      <c r="RWI38"/>
      <c r="RWJ38"/>
      <c r="RWK38"/>
      <c r="RWL38"/>
      <c r="RWM38"/>
      <c r="RWN38"/>
      <c r="RXS38" s="68"/>
      <c r="RXT38" s="68"/>
      <c r="RXU38" s="68"/>
      <c r="RXV38" s="68"/>
      <c r="RXW38" s="68"/>
      <c r="RXX38" s="112"/>
      <c r="RXY38" s="112"/>
      <c r="RXZ38" s="112"/>
      <c r="RYA38"/>
      <c r="RYB38"/>
      <c r="RYC38"/>
      <c r="RYD38"/>
      <c r="RYE38"/>
      <c r="RYF38"/>
      <c r="RYG38"/>
      <c r="RYH38"/>
      <c r="RYI38"/>
      <c r="RYJ38"/>
      <c r="RYK38"/>
      <c r="RYL38"/>
      <c r="RYM38"/>
      <c r="RYN38"/>
      <c r="RYO38"/>
      <c r="RYP38"/>
      <c r="RYQ38"/>
      <c r="RYR38"/>
      <c r="RYS38"/>
      <c r="RYT38"/>
      <c r="RYU38"/>
      <c r="RYV38"/>
      <c r="SAA38" s="68"/>
      <c r="SAB38" s="68"/>
      <c r="SAC38" s="68"/>
      <c r="SAD38" s="68"/>
      <c r="SAE38" s="68"/>
      <c r="SAF38" s="112"/>
      <c r="SAG38" s="112"/>
      <c r="SAH38" s="112"/>
      <c r="SAI38"/>
      <c r="SAJ38"/>
      <c r="SAK38"/>
      <c r="SAL38"/>
      <c r="SAM38"/>
      <c r="SAN38"/>
      <c r="SAO38"/>
      <c r="SAP38"/>
      <c r="SAQ38"/>
      <c r="SAR38"/>
      <c r="SAS38"/>
      <c r="SAT38"/>
      <c r="SAU38"/>
      <c r="SAV38"/>
      <c r="SAW38"/>
      <c r="SAX38"/>
      <c r="SAY38"/>
      <c r="SAZ38"/>
      <c r="SBA38"/>
      <c r="SBB38"/>
      <c r="SBC38"/>
      <c r="SBD38"/>
      <c r="SCI38" s="68"/>
      <c r="SCJ38" s="68"/>
      <c r="SCK38" s="68"/>
      <c r="SCL38" s="68"/>
      <c r="SCM38" s="68"/>
      <c r="SCN38" s="112"/>
      <c r="SCO38" s="112"/>
      <c r="SCP38" s="112"/>
      <c r="SCQ38"/>
      <c r="SCR38"/>
      <c r="SCS38"/>
      <c r="SCT38"/>
      <c r="SCU38"/>
      <c r="SCV38"/>
      <c r="SCW38"/>
      <c r="SCX38"/>
      <c r="SCY38"/>
      <c r="SCZ38"/>
      <c r="SDA38"/>
      <c r="SDB38"/>
      <c r="SDC38"/>
      <c r="SDD38"/>
      <c r="SDE38"/>
      <c r="SDF38"/>
      <c r="SDG38"/>
      <c r="SDH38"/>
      <c r="SDI38"/>
      <c r="SDJ38"/>
      <c r="SDK38"/>
      <c r="SDL38"/>
      <c r="SEQ38" s="68"/>
      <c r="SER38" s="68"/>
      <c r="SES38" s="68"/>
      <c r="SET38" s="68"/>
      <c r="SEU38" s="68"/>
      <c r="SEV38" s="112"/>
      <c r="SEW38" s="112"/>
      <c r="SEX38" s="112"/>
      <c r="SEY38"/>
      <c r="SEZ38"/>
      <c r="SFA38"/>
      <c r="SFB38"/>
      <c r="SFC38"/>
      <c r="SFD38"/>
      <c r="SFE38"/>
      <c r="SFF38"/>
      <c r="SFG38"/>
      <c r="SFH38"/>
      <c r="SFI38"/>
      <c r="SFJ38"/>
      <c r="SFK38"/>
      <c r="SFL38"/>
      <c r="SFM38"/>
      <c r="SFN38"/>
      <c r="SFO38"/>
      <c r="SFP38"/>
      <c r="SFQ38"/>
      <c r="SFR38"/>
      <c r="SFS38"/>
      <c r="SFT38"/>
      <c r="SGY38" s="68"/>
      <c r="SGZ38" s="68"/>
      <c r="SHA38" s="68"/>
      <c r="SHB38" s="68"/>
      <c r="SHC38" s="68"/>
      <c r="SHD38" s="112"/>
      <c r="SHE38" s="112"/>
      <c r="SHF38" s="112"/>
      <c r="SHG38"/>
      <c r="SHH38"/>
      <c r="SHI38"/>
      <c r="SHJ38"/>
      <c r="SHK38"/>
      <c r="SHL38"/>
      <c r="SHM38"/>
      <c r="SHN38"/>
      <c r="SHO38"/>
      <c r="SHP38"/>
      <c r="SHQ38"/>
      <c r="SHR38"/>
      <c r="SHS38"/>
      <c r="SHT38"/>
      <c r="SHU38"/>
      <c r="SHV38"/>
      <c r="SHW38"/>
      <c r="SHX38"/>
      <c r="SHY38"/>
      <c r="SHZ38"/>
      <c r="SIA38"/>
      <c r="SIB38"/>
      <c r="SJG38" s="68"/>
      <c r="SJH38" s="68"/>
      <c r="SJI38" s="68"/>
      <c r="SJJ38" s="68"/>
      <c r="SJK38" s="68"/>
      <c r="SJL38" s="112"/>
      <c r="SJM38" s="112"/>
      <c r="SJN38" s="112"/>
      <c r="SJO38"/>
      <c r="SJP38"/>
      <c r="SJQ38"/>
      <c r="SJR38"/>
      <c r="SJS38"/>
      <c r="SJT38"/>
      <c r="SJU38"/>
      <c r="SJV38"/>
      <c r="SJW38"/>
      <c r="SJX38"/>
      <c r="SJY38"/>
      <c r="SJZ38"/>
      <c r="SKA38"/>
      <c r="SKB38"/>
      <c r="SKC38"/>
      <c r="SKD38"/>
      <c r="SKE38"/>
      <c r="SKF38"/>
      <c r="SKG38"/>
      <c r="SKH38"/>
      <c r="SKI38"/>
      <c r="SKJ38"/>
      <c r="SLO38" s="68"/>
      <c r="SLP38" s="68"/>
      <c r="SLQ38" s="68"/>
      <c r="SLR38" s="68"/>
      <c r="SLS38" s="68"/>
      <c r="SLT38" s="112"/>
      <c r="SLU38" s="112"/>
      <c r="SLV38" s="112"/>
      <c r="SLW38"/>
      <c r="SLX38"/>
      <c r="SLY38"/>
      <c r="SLZ38"/>
      <c r="SMA38"/>
      <c r="SMB38"/>
      <c r="SMC38"/>
      <c r="SMD38"/>
      <c r="SME38"/>
      <c r="SMF38"/>
      <c r="SMG38"/>
      <c r="SMH38"/>
      <c r="SMI38"/>
      <c r="SMJ38"/>
      <c r="SMK38"/>
      <c r="SML38"/>
      <c r="SMM38"/>
      <c r="SMN38"/>
      <c r="SMO38"/>
      <c r="SMP38"/>
      <c r="SMQ38"/>
      <c r="SMR38"/>
      <c r="SNW38" s="68"/>
      <c r="SNX38" s="68"/>
      <c r="SNY38" s="68"/>
      <c r="SNZ38" s="68"/>
      <c r="SOA38" s="68"/>
      <c r="SOB38" s="112"/>
      <c r="SOC38" s="112"/>
      <c r="SOD38" s="112"/>
      <c r="SOE38"/>
      <c r="SOF38"/>
      <c r="SOG38"/>
      <c r="SOH38"/>
      <c r="SOI38"/>
      <c r="SOJ38"/>
      <c r="SOK38"/>
      <c r="SOL38"/>
      <c r="SOM38"/>
      <c r="SON38"/>
      <c r="SOO38"/>
      <c r="SOP38"/>
      <c r="SOQ38"/>
      <c r="SOR38"/>
      <c r="SOS38"/>
      <c r="SOT38"/>
      <c r="SOU38"/>
      <c r="SOV38"/>
      <c r="SOW38"/>
      <c r="SOX38"/>
      <c r="SOY38"/>
      <c r="SOZ38"/>
      <c r="SQE38" s="68"/>
      <c r="SQF38" s="68"/>
      <c r="SQG38" s="68"/>
      <c r="SQH38" s="68"/>
      <c r="SQI38" s="68"/>
      <c r="SQJ38" s="112"/>
      <c r="SQK38" s="112"/>
      <c r="SQL38" s="112"/>
      <c r="SQM38"/>
      <c r="SQN38"/>
      <c r="SQO38"/>
      <c r="SQP38"/>
      <c r="SQQ38"/>
      <c r="SQR38"/>
      <c r="SQS38"/>
      <c r="SQT38"/>
      <c r="SQU38"/>
      <c r="SQV38"/>
      <c r="SQW38"/>
      <c r="SQX38"/>
      <c r="SQY38"/>
      <c r="SQZ38"/>
      <c r="SRA38"/>
      <c r="SRB38"/>
      <c r="SRC38"/>
      <c r="SRD38"/>
      <c r="SRE38"/>
      <c r="SRF38"/>
      <c r="SRG38"/>
      <c r="SRH38"/>
      <c r="SSM38" s="68"/>
      <c r="SSN38" s="68"/>
      <c r="SSO38" s="68"/>
      <c r="SSP38" s="68"/>
      <c r="SSQ38" s="68"/>
      <c r="SSR38" s="112"/>
      <c r="SSS38" s="112"/>
      <c r="SST38" s="112"/>
      <c r="SSU38"/>
      <c r="SSV38"/>
      <c r="SSW38"/>
      <c r="SSX38"/>
      <c r="SSY38"/>
      <c r="SSZ38"/>
      <c r="STA38"/>
      <c r="STB38"/>
      <c r="STC38"/>
      <c r="STD38"/>
      <c r="STE38"/>
      <c r="STF38"/>
      <c r="STG38"/>
      <c r="STH38"/>
      <c r="STI38"/>
      <c r="STJ38"/>
      <c r="STK38"/>
      <c r="STL38"/>
      <c r="STM38"/>
      <c r="STN38"/>
      <c r="STO38"/>
      <c r="STP38"/>
      <c r="SUU38" s="68"/>
      <c r="SUV38" s="68"/>
      <c r="SUW38" s="68"/>
      <c r="SUX38" s="68"/>
      <c r="SUY38" s="68"/>
      <c r="SUZ38" s="112"/>
      <c r="SVA38" s="112"/>
      <c r="SVB38" s="112"/>
      <c r="SVC38"/>
      <c r="SVD38"/>
      <c r="SVE38"/>
      <c r="SVF38"/>
      <c r="SVG38"/>
      <c r="SVH38"/>
      <c r="SVI38"/>
      <c r="SVJ38"/>
      <c r="SVK38"/>
      <c r="SVL38"/>
      <c r="SVM38"/>
      <c r="SVN38"/>
      <c r="SVO38"/>
      <c r="SVP38"/>
      <c r="SVQ38"/>
      <c r="SVR38"/>
      <c r="SVS38"/>
      <c r="SVT38"/>
      <c r="SVU38"/>
      <c r="SVV38"/>
      <c r="SVW38"/>
      <c r="SVX38"/>
      <c r="SXC38" s="68"/>
      <c r="SXD38" s="68"/>
      <c r="SXE38" s="68"/>
      <c r="SXF38" s="68"/>
      <c r="SXG38" s="68"/>
      <c r="SXH38" s="112"/>
      <c r="SXI38" s="112"/>
      <c r="SXJ38" s="112"/>
      <c r="SXK38"/>
      <c r="SXL38"/>
      <c r="SXM38"/>
      <c r="SXN38"/>
      <c r="SXO38"/>
      <c r="SXP38"/>
      <c r="SXQ38"/>
      <c r="SXR38"/>
      <c r="SXS38"/>
      <c r="SXT38"/>
      <c r="SXU38"/>
      <c r="SXV38"/>
      <c r="SXW38"/>
      <c r="SXX38"/>
      <c r="SXY38"/>
      <c r="SXZ38"/>
      <c r="SYA38"/>
      <c r="SYB38"/>
      <c r="SYC38"/>
      <c r="SYD38"/>
      <c r="SYE38"/>
      <c r="SYF38"/>
      <c r="SZK38" s="68"/>
      <c r="SZL38" s="68"/>
      <c r="SZM38" s="68"/>
      <c r="SZN38" s="68"/>
      <c r="SZO38" s="68"/>
      <c r="SZP38" s="112"/>
      <c r="SZQ38" s="112"/>
      <c r="SZR38" s="112"/>
      <c r="SZS38"/>
      <c r="SZT38"/>
      <c r="SZU38"/>
      <c r="SZV38"/>
      <c r="SZW38"/>
      <c r="SZX38"/>
      <c r="SZY38"/>
      <c r="SZZ38"/>
      <c r="TAA38"/>
      <c r="TAB38"/>
      <c r="TAC38"/>
      <c r="TAD38"/>
      <c r="TAE38"/>
      <c r="TAF38"/>
      <c r="TAG38"/>
      <c r="TAH38"/>
      <c r="TAI38"/>
      <c r="TAJ38"/>
      <c r="TAK38"/>
      <c r="TAL38"/>
      <c r="TAM38"/>
      <c r="TAN38"/>
      <c r="TBS38" s="68"/>
      <c r="TBT38" s="68"/>
      <c r="TBU38" s="68"/>
      <c r="TBV38" s="68"/>
      <c r="TBW38" s="68"/>
      <c r="TBX38" s="112"/>
      <c r="TBY38" s="112"/>
      <c r="TBZ38" s="112"/>
      <c r="TCA38"/>
      <c r="TCB38"/>
      <c r="TCC38"/>
      <c r="TCD38"/>
      <c r="TCE38"/>
      <c r="TCF38"/>
      <c r="TCG38"/>
      <c r="TCH38"/>
      <c r="TCI38"/>
      <c r="TCJ38"/>
      <c r="TCK38"/>
      <c r="TCL38"/>
      <c r="TCM38"/>
      <c r="TCN38"/>
      <c r="TCO38"/>
      <c r="TCP38"/>
      <c r="TCQ38"/>
      <c r="TCR38"/>
      <c r="TCS38"/>
      <c r="TCT38"/>
      <c r="TCU38"/>
      <c r="TCV38"/>
      <c r="TEA38" s="68"/>
      <c r="TEB38" s="68"/>
      <c r="TEC38" s="68"/>
      <c r="TED38" s="68"/>
      <c r="TEE38" s="68"/>
      <c r="TEF38" s="112"/>
      <c r="TEG38" s="112"/>
      <c r="TEH38" s="112"/>
      <c r="TEI38"/>
      <c r="TEJ38"/>
      <c r="TEK38"/>
      <c r="TEL38"/>
      <c r="TEM38"/>
      <c r="TEN38"/>
      <c r="TEO38"/>
      <c r="TEP38"/>
      <c r="TEQ38"/>
      <c r="TER38"/>
      <c r="TES38"/>
      <c r="TET38"/>
      <c r="TEU38"/>
      <c r="TEV38"/>
      <c r="TEW38"/>
      <c r="TEX38"/>
      <c r="TEY38"/>
      <c r="TEZ38"/>
      <c r="TFA38"/>
      <c r="TFB38"/>
      <c r="TFC38"/>
      <c r="TFD38"/>
      <c r="TGI38" s="68"/>
      <c r="TGJ38" s="68"/>
      <c r="TGK38" s="68"/>
      <c r="TGL38" s="68"/>
      <c r="TGM38" s="68"/>
      <c r="TGN38" s="112"/>
      <c r="TGO38" s="112"/>
      <c r="TGP38" s="112"/>
      <c r="TGQ38"/>
      <c r="TGR38"/>
      <c r="TGS38"/>
      <c r="TGT38"/>
      <c r="TGU38"/>
      <c r="TGV38"/>
      <c r="TGW38"/>
      <c r="TGX38"/>
      <c r="TGY38"/>
      <c r="TGZ38"/>
      <c r="THA38"/>
      <c r="THB38"/>
      <c r="THC38"/>
      <c r="THD38"/>
      <c r="THE38"/>
      <c r="THF38"/>
      <c r="THG38"/>
      <c r="THH38"/>
      <c r="THI38"/>
      <c r="THJ38"/>
      <c r="THK38"/>
      <c r="THL38"/>
      <c r="TIQ38" s="68"/>
      <c r="TIR38" s="68"/>
      <c r="TIS38" s="68"/>
      <c r="TIT38" s="68"/>
      <c r="TIU38" s="68"/>
      <c r="TIV38" s="112"/>
      <c r="TIW38" s="112"/>
      <c r="TIX38" s="112"/>
      <c r="TIY38"/>
      <c r="TIZ38"/>
      <c r="TJA38"/>
      <c r="TJB38"/>
      <c r="TJC38"/>
      <c r="TJD38"/>
      <c r="TJE38"/>
      <c r="TJF38"/>
      <c r="TJG38"/>
      <c r="TJH38"/>
      <c r="TJI38"/>
      <c r="TJJ38"/>
      <c r="TJK38"/>
      <c r="TJL38"/>
      <c r="TJM38"/>
      <c r="TJN38"/>
      <c r="TJO38"/>
      <c r="TJP38"/>
      <c r="TJQ38"/>
      <c r="TJR38"/>
      <c r="TJS38"/>
      <c r="TJT38"/>
      <c r="TKY38" s="68"/>
      <c r="TKZ38" s="68"/>
      <c r="TLA38" s="68"/>
      <c r="TLB38" s="68"/>
      <c r="TLC38" s="68"/>
      <c r="TLD38" s="112"/>
      <c r="TLE38" s="112"/>
      <c r="TLF38" s="112"/>
      <c r="TLG38"/>
      <c r="TLH38"/>
      <c r="TLI38"/>
      <c r="TLJ38"/>
      <c r="TLK38"/>
      <c r="TLL38"/>
      <c r="TLM38"/>
      <c r="TLN38"/>
      <c r="TLO38"/>
      <c r="TLP38"/>
      <c r="TLQ38"/>
      <c r="TLR38"/>
      <c r="TLS38"/>
      <c r="TLT38"/>
      <c r="TLU38"/>
      <c r="TLV38"/>
      <c r="TLW38"/>
      <c r="TLX38"/>
      <c r="TLY38"/>
      <c r="TLZ38"/>
      <c r="TMA38"/>
      <c r="TMB38"/>
      <c r="TNG38" s="68"/>
      <c r="TNH38" s="68"/>
      <c r="TNI38" s="68"/>
      <c r="TNJ38" s="68"/>
      <c r="TNK38" s="68"/>
      <c r="TNL38" s="112"/>
      <c r="TNM38" s="112"/>
      <c r="TNN38" s="112"/>
      <c r="TNO38"/>
      <c r="TNP38"/>
      <c r="TNQ38"/>
      <c r="TNR38"/>
      <c r="TNS38"/>
      <c r="TNT38"/>
      <c r="TNU38"/>
      <c r="TNV38"/>
      <c r="TNW38"/>
      <c r="TNX38"/>
      <c r="TNY38"/>
      <c r="TNZ38"/>
      <c r="TOA38"/>
      <c r="TOB38"/>
      <c r="TOC38"/>
      <c r="TOD38"/>
      <c r="TOE38"/>
      <c r="TOF38"/>
      <c r="TOG38"/>
      <c r="TOH38"/>
      <c r="TOI38"/>
      <c r="TOJ38"/>
      <c r="TPO38" s="68"/>
      <c r="TPP38" s="68"/>
      <c r="TPQ38" s="68"/>
      <c r="TPR38" s="68"/>
      <c r="TPS38" s="68"/>
      <c r="TPT38" s="112"/>
      <c r="TPU38" s="112"/>
      <c r="TPV38" s="112"/>
      <c r="TPW38"/>
      <c r="TPX38"/>
      <c r="TPY38"/>
      <c r="TPZ38"/>
      <c r="TQA38"/>
      <c r="TQB38"/>
      <c r="TQC38"/>
      <c r="TQD38"/>
      <c r="TQE38"/>
      <c r="TQF38"/>
      <c r="TQG38"/>
      <c r="TQH38"/>
      <c r="TQI38"/>
      <c r="TQJ38"/>
      <c r="TQK38"/>
      <c r="TQL38"/>
      <c r="TQM38"/>
      <c r="TQN38"/>
      <c r="TQO38"/>
      <c r="TQP38"/>
      <c r="TQQ38"/>
      <c r="TQR38"/>
      <c r="TRW38" s="68"/>
      <c r="TRX38" s="68"/>
      <c r="TRY38" s="68"/>
      <c r="TRZ38" s="68"/>
      <c r="TSA38" s="68"/>
      <c r="TSB38" s="112"/>
      <c r="TSC38" s="112"/>
      <c r="TSD38" s="112"/>
      <c r="TSE38"/>
      <c r="TSF38"/>
      <c r="TSG38"/>
      <c r="TSH38"/>
      <c r="TSI38"/>
      <c r="TSJ38"/>
      <c r="TSK38"/>
      <c r="TSL38"/>
      <c r="TSM38"/>
      <c r="TSN38"/>
      <c r="TSO38"/>
      <c r="TSP38"/>
      <c r="TSQ38"/>
      <c r="TSR38"/>
      <c r="TSS38"/>
      <c r="TST38"/>
      <c r="TSU38"/>
      <c r="TSV38"/>
      <c r="TSW38"/>
      <c r="TSX38"/>
      <c r="TSY38"/>
      <c r="TSZ38"/>
      <c r="TUE38" s="68"/>
      <c r="TUF38" s="68"/>
      <c r="TUG38" s="68"/>
      <c r="TUH38" s="68"/>
      <c r="TUI38" s="68"/>
      <c r="TUJ38" s="112"/>
      <c r="TUK38" s="112"/>
      <c r="TUL38" s="112"/>
      <c r="TUM38"/>
      <c r="TUN38"/>
      <c r="TUO38"/>
      <c r="TUP38"/>
      <c r="TUQ38"/>
      <c r="TUR38"/>
      <c r="TUS38"/>
      <c r="TUT38"/>
      <c r="TUU38"/>
      <c r="TUV38"/>
      <c r="TUW38"/>
      <c r="TUX38"/>
      <c r="TUY38"/>
      <c r="TUZ38"/>
      <c r="TVA38"/>
      <c r="TVB38"/>
      <c r="TVC38"/>
      <c r="TVD38"/>
      <c r="TVE38"/>
      <c r="TVF38"/>
      <c r="TVG38"/>
      <c r="TVH38"/>
      <c r="TWM38" s="68"/>
      <c r="TWN38" s="68"/>
      <c r="TWO38" s="68"/>
      <c r="TWP38" s="68"/>
      <c r="TWQ38" s="68"/>
      <c r="TWR38" s="112"/>
      <c r="TWS38" s="112"/>
      <c r="TWT38" s="112"/>
      <c r="TWU38"/>
      <c r="TWV38"/>
      <c r="TWW38"/>
      <c r="TWX38"/>
      <c r="TWY38"/>
      <c r="TWZ38"/>
      <c r="TXA38"/>
      <c r="TXB38"/>
      <c r="TXC38"/>
      <c r="TXD38"/>
      <c r="TXE38"/>
      <c r="TXF38"/>
      <c r="TXG38"/>
      <c r="TXH38"/>
      <c r="TXI38"/>
      <c r="TXJ38"/>
      <c r="TXK38"/>
      <c r="TXL38"/>
      <c r="TXM38"/>
      <c r="TXN38"/>
      <c r="TXO38"/>
      <c r="TXP38"/>
      <c r="TYU38" s="68"/>
      <c r="TYV38" s="68"/>
      <c r="TYW38" s="68"/>
      <c r="TYX38" s="68"/>
      <c r="TYY38" s="68"/>
      <c r="TYZ38" s="112"/>
      <c r="TZA38" s="112"/>
      <c r="TZB38" s="112"/>
      <c r="TZC38"/>
      <c r="TZD38"/>
      <c r="TZE38"/>
      <c r="TZF38"/>
      <c r="TZG38"/>
      <c r="TZH38"/>
      <c r="TZI38"/>
      <c r="TZJ38"/>
      <c r="TZK38"/>
      <c r="TZL38"/>
      <c r="TZM38"/>
      <c r="TZN38"/>
      <c r="TZO38"/>
      <c r="TZP38"/>
      <c r="TZQ38"/>
      <c r="TZR38"/>
      <c r="TZS38"/>
      <c r="TZT38"/>
      <c r="TZU38"/>
      <c r="TZV38"/>
      <c r="TZW38"/>
      <c r="TZX38"/>
      <c r="UBC38" s="68"/>
      <c r="UBD38" s="68"/>
      <c r="UBE38" s="68"/>
      <c r="UBF38" s="68"/>
      <c r="UBG38" s="68"/>
      <c r="UBH38" s="112"/>
      <c r="UBI38" s="112"/>
      <c r="UBJ38" s="112"/>
      <c r="UBK38"/>
      <c r="UBL38"/>
      <c r="UBM38"/>
      <c r="UBN38"/>
      <c r="UBO38"/>
      <c r="UBP38"/>
      <c r="UBQ38"/>
      <c r="UBR38"/>
      <c r="UBS38"/>
      <c r="UBT38"/>
      <c r="UBU38"/>
      <c r="UBV38"/>
      <c r="UBW38"/>
      <c r="UBX38"/>
      <c r="UBY38"/>
      <c r="UBZ38"/>
      <c r="UCA38"/>
      <c r="UCB38"/>
      <c r="UCC38"/>
      <c r="UCD38"/>
      <c r="UCE38"/>
      <c r="UCF38"/>
      <c r="UDK38" s="68"/>
      <c r="UDL38" s="68"/>
      <c r="UDM38" s="68"/>
      <c r="UDN38" s="68"/>
      <c r="UDO38" s="68"/>
      <c r="UDP38" s="112"/>
      <c r="UDQ38" s="112"/>
      <c r="UDR38" s="112"/>
      <c r="UDS38"/>
      <c r="UDT38"/>
      <c r="UDU38"/>
      <c r="UDV38"/>
      <c r="UDW38"/>
      <c r="UDX38"/>
      <c r="UDY38"/>
      <c r="UDZ38"/>
      <c r="UEA38"/>
      <c r="UEB38"/>
      <c r="UEC38"/>
      <c r="UED38"/>
      <c r="UEE38"/>
      <c r="UEF38"/>
      <c r="UEG38"/>
      <c r="UEH38"/>
      <c r="UEI38"/>
      <c r="UEJ38"/>
      <c r="UEK38"/>
      <c r="UEL38"/>
      <c r="UEM38"/>
      <c r="UEN38"/>
      <c r="UFS38" s="68"/>
      <c r="UFT38" s="68"/>
      <c r="UFU38" s="68"/>
      <c r="UFV38" s="68"/>
      <c r="UFW38" s="68"/>
      <c r="UFX38" s="112"/>
      <c r="UFY38" s="112"/>
      <c r="UFZ38" s="112"/>
      <c r="UGA38"/>
      <c r="UGB38"/>
      <c r="UGC38"/>
      <c r="UGD38"/>
      <c r="UGE38"/>
      <c r="UGF38"/>
      <c r="UGG38"/>
      <c r="UGH38"/>
      <c r="UGI38"/>
      <c r="UGJ38"/>
      <c r="UGK38"/>
      <c r="UGL38"/>
      <c r="UGM38"/>
      <c r="UGN38"/>
      <c r="UGO38"/>
      <c r="UGP38"/>
      <c r="UGQ38"/>
      <c r="UGR38"/>
      <c r="UGS38"/>
      <c r="UGT38"/>
      <c r="UGU38"/>
      <c r="UGV38"/>
      <c r="UIA38" s="68"/>
      <c r="UIB38" s="68"/>
      <c r="UIC38" s="68"/>
      <c r="UID38" s="68"/>
      <c r="UIE38" s="68"/>
      <c r="UIF38" s="112"/>
      <c r="UIG38" s="112"/>
      <c r="UIH38" s="112"/>
      <c r="UII38"/>
      <c r="UIJ38"/>
      <c r="UIK38"/>
      <c r="UIL38"/>
      <c r="UIM38"/>
      <c r="UIN38"/>
      <c r="UIO38"/>
      <c r="UIP38"/>
      <c r="UIQ38"/>
      <c r="UIR38"/>
      <c r="UIS38"/>
      <c r="UIT38"/>
      <c r="UIU38"/>
      <c r="UIV38"/>
      <c r="UIW38"/>
      <c r="UIX38"/>
      <c r="UIY38"/>
      <c r="UIZ38"/>
      <c r="UJA38"/>
      <c r="UJB38"/>
      <c r="UJC38"/>
      <c r="UJD38"/>
      <c r="UKI38" s="68"/>
      <c r="UKJ38" s="68"/>
      <c r="UKK38" s="68"/>
      <c r="UKL38" s="68"/>
      <c r="UKM38" s="68"/>
      <c r="UKN38" s="112"/>
      <c r="UKO38" s="112"/>
      <c r="UKP38" s="112"/>
      <c r="UKQ38"/>
      <c r="UKR38"/>
      <c r="UKS38"/>
      <c r="UKT38"/>
      <c r="UKU38"/>
      <c r="UKV38"/>
      <c r="UKW38"/>
      <c r="UKX38"/>
      <c r="UKY38"/>
      <c r="UKZ38"/>
      <c r="ULA38"/>
      <c r="ULB38"/>
      <c r="ULC38"/>
      <c r="ULD38"/>
      <c r="ULE38"/>
      <c r="ULF38"/>
      <c r="ULG38"/>
      <c r="ULH38"/>
      <c r="ULI38"/>
      <c r="ULJ38"/>
      <c r="ULK38"/>
      <c r="ULL38"/>
      <c r="UMQ38" s="68"/>
      <c r="UMR38" s="68"/>
      <c r="UMS38" s="68"/>
      <c r="UMT38" s="68"/>
      <c r="UMU38" s="68"/>
      <c r="UMV38" s="112"/>
      <c r="UMW38" s="112"/>
      <c r="UMX38" s="112"/>
      <c r="UMY38"/>
      <c r="UMZ38"/>
      <c r="UNA38"/>
      <c r="UNB38"/>
      <c r="UNC38"/>
      <c r="UND38"/>
      <c r="UNE38"/>
      <c r="UNF38"/>
      <c r="UNG38"/>
      <c r="UNH38"/>
      <c r="UNI38"/>
      <c r="UNJ38"/>
      <c r="UNK38"/>
      <c r="UNL38"/>
      <c r="UNM38"/>
      <c r="UNN38"/>
      <c r="UNO38"/>
      <c r="UNP38"/>
      <c r="UNQ38"/>
      <c r="UNR38"/>
      <c r="UNS38"/>
      <c r="UNT38"/>
      <c r="UOY38" s="68"/>
      <c r="UOZ38" s="68"/>
      <c r="UPA38" s="68"/>
      <c r="UPB38" s="68"/>
      <c r="UPC38" s="68"/>
      <c r="UPD38" s="112"/>
      <c r="UPE38" s="112"/>
      <c r="UPF38" s="112"/>
      <c r="UPG38"/>
      <c r="UPH38"/>
      <c r="UPI38"/>
      <c r="UPJ38"/>
      <c r="UPK38"/>
      <c r="UPL38"/>
      <c r="UPM38"/>
      <c r="UPN38"/>
      <c r="UPO38"/>
      <c r="UPP38"/>
      <c r="UPQ38"/>
      <c r="UPR38"/>
      <c r="UPS38"/>
      <c r="UPT38"/>
      <c r="UPU38"/>
      <c r="UPV38"/>
      <c r="UPW38"/>
      <c r="UPX38"/>
      <c r="UPY38"/>
      <c r="UPZ38"/>
      <c r="UQA38"/>
      <c r="UQB38"/>
      <c r="URG38" s="68"/>
      <c r="URH38" s="68"/>
      <c r="URI38" s="68"/>
      <c r="URJ38" s="68"/>
      <c r="URK38" s="68"/>
      <c r="URL38" s="112"/>
      <c r="URM38" s="112"/>
      <c r="URN38" s="112"/>
      <c r="URO38"/>
      <c r="URP38"/>
      <c r="URQ38"/>
      <c r="URR38"/>
      <c r="URS38"/>
      <c r="URT38"/>
      <c r="URU38"/>
      <c r="URV38"/>
      <c r="URW38"/>
      <c r="URX38"/>
      <c r="URY38"/>
      <c r="URZ38"/>
      <c r="USA38"/>
      <c r="USB38"/>
      <c r="USC38"/>
      <c r="USD38"/>
      <c r="USE38"/>
      <c r="USF38"/>
      <c r="USG38"/>
      <c r="USH38"/>
      <c r="USI38"/>
      <c r="USJ38"/>
      <c r="UTO38" s="68"/>
      <c r="UTP38" s="68"/>
      <c r="UTQ38" s="68"/>
      <c r="UTR38" s="68"/>
      <c r="UTS38" s="68"/>
      <c r="UTT38" s="112"/>
      <c r="UTU38" s="112"/>
      <c r="UTV38" s="112"/>
      <c r="UTW38"/>
      <c r="UTX38"/>
      <c r="UTY38"/>
      <c r="UTZ38"/>
      <c r="UUA38"/>
      <c r="UUB38"/>
      <c r="UUC38"/>
      <c r="UUD38"/>
      <c r="UUE38"/>
      <c r="UUF38"/>
      <c r="UUG38"/>
      <c r="UUH38"/>
      <c r="UUI38"/>
      <c r="UUJ38"/>
      <c r="UUK38"/>
      <c r="UUL38"/>
      <c r="UUM38"/>
      <c r="UUN38"/>
      <c r="UUO38"/>
      <c r="UUP38"/>
      <c r="UUQ38"/>
      <c r="UUR38"/>
      <c r="UVW38" s="68"/>
      <c r="UVX38" s="68"/>
      <c r="UVY38" s="68"/>
      <c r="UVZ38" s="68"/>
      <c r="UWA38" s="68"/>
      <c r="UWB38" s="112"/>
      <c r="UWC38" s="112"/>
      <c r="UWD38" s="112"/>
      <c r="UWE38"/>
      <c r="UWF38"/>
      <c r="UWG38"/>
      <c r="UWH38"/>
      <c r="UWI38"/>
      <c r="UWJ38"/>
      <c r="UWK38"/>
      <c r="UWL38"/>
      <c r="UWM38"/>
      <c r="UWN38"/>
      <c r="UWO38"/>
      <c r="UWP38"/>
      <c r="UWQ38"/>
      <c r="UWR38"/>
      <c r="UWS38"/>
      <c r="UWT38"/>
      <c r="UWU38"/>
      <c r="UWV38"/>
      <c r="UWW38"/>
      <c r="UWX38"/>
      <c r="UWY38"/>
      <c r="UWZ38"/>
      <c r="UYE38" s="68"/>
      <c r="UYF38" s="68"/>
      <c r="UYG38" s="68"/>
      <c r="UYH38" s="68"/>
      <c r="UYI38" s="68"/>
      <c r="UYJ38" s="112"/>
      <c r="UYK38" s="112"/>
      <c r="UYL38" s="112"/>
      <c r="UYM38"/>
      <c r="UYN38"/>
      <c r="UYO38"/>
      <c r="UYP38"/>
      <c r="UYQ38"/>
      <c r="UYR38"/>
      <c r="UYS38"/>
      <c r="UYT38"/>
      <c r="UYU38"/>
      <c r="UYV38"/>
      <c r="UYW38"/>
      <c r="UYX38"/>
      <c r="UYY38"/>
      <c r="UYZ38"/>
      <c r="UZA38"/>
      <c r="UZB38"/>
      <c r="UZC38"/>
      <c r="UZD38"/>
      <c r="UZE38"/>
      <c r="UZF38"/>
      <c r="UZG38"/>
      <c r="UZH38"/>
      <c r="VAM38" s="68"/>
      <c r="VAN38" s="68"/>
      <c r="VAO38" s="68"/>
      <c r="VAP38" s="68"/>
      <c r="VAQ38" s="68"/>
      <c r="VAR38" s="112"/>
      <c r="VAS38" s="112"/>
      <c r="VAT38" s="112"/>
      <c r="VAU38"/>
      <c r="VAV38"/>
      <c r="VAW38"/>
      <c r="VAX38"/>
      <c r="VAY38"/>
      <c r="VAZ38"/>
      <c r="VBA38"/>
      <c r="VBB38"/>
      <c r="VBC38"/>
      <c r="VBD38"/>
      <c r="VBE38"/>
      <c r="VBF38"/>
      <c r="VBG38"/>
      <c r="VBH38"/>
      <c r="VBI38"/>
      <c r="VBJ38"/>
      <c r="VBK38"/>
      <c r="VBL38"/>
      <c r="VBM38"/>
      <c r="VBN38"/>
      <c r="VBO38"/>
      <c r="VBP38"/>
      <c r="VCU38" s="68"/>
      <c r="VCV38" s="68"/>
      <c r="VCW38" s="68"/>
      <c r="VCX38" s="68"/>
      <c r="VCY38" s="68"/>
      <c r="VCZ38" s="112"/>
      <c r="VDA38" s="112"/>
      <c r="VDB38" s="112"/>
      <c r="VDC38"/>
      <c r="VDD38"/>
      <c r="VDE38"/>
      <c r="VDF38"/>
      <c r="VDG38"/>
      <c r="VDH38"/>
      <c r="VDI38"/>
      <c r="VDJ38"/>
      <c r="VDK38"/>
      <c r="VDL38"/>
      <c r="VDM38"/>
      <c r="VDN38"/>
      <c r="VDO38"/>
      <c r="VDP38"/>
      <c r="VDQ38"/>
      <c r="VDR38"/>
      <c r="VDS38"/>
      <c r="VDT38"/>
      <c r="VDU38"/>
      <c r="VDV38"/>
      <c r="VDW38"/>
      <c r="VDX38"/>
      <c r="VFC38" s="68"/>
      <c r="VFD38" s="68"/>
      <c r="VFE38" s="68"/>
      <c r="VFF38" s="68"/>
      <c r="VFG38" s="68"/>
      <c r="VFH38" s="112"/>
      <c r="VFI38" s="112"/>
      <c r="VFJ38" s="112"/>
      <c r="VFK38"/>
      <c r="VFL38"/>
      <c r="VFM38"/>
      <c r="VFN38"/>
      <c r="VFO38"/>
      <c r="VFP38"/>
      <c r="VFQ38"/>
      <c r="VFR38"/>
      <c r="VFS38"/>
      <c r="VFT38"/>
      <c r="VFU38"/>
      <c r="VFV38"/>
      <c r="VFW38"/>
      <c r="VFX38"/>
      <c r="VFY38"/>
      <c r="VFZ38"/>
      <c r="VGA38"/>
      <c r="VGB38"/>
      <c r="VGC38"/>
      <c r="VGD38"/>
      <c r="VGE38"/>
      <c r="VGF38"/>
      <c r="VHK38" s="68"/>
      <c r="VHL38" s="68"/>
      <c r="VHM38" s="68"/>
      <c r="VHN38" s="68"/>
      <c r="VHO38" s="68"/>
      <c r="VHP38" s="112"/>
      <c r="VHQ38" s="112"/>
      <c r="VHR38" s="112"/>
      <c r="VHS38"/>
      <c r="VHT38"/>
      <c r="VHU38"/>
      <c r="VHV38"/>
      <c r="VHW38"/>
      <c r="VHX38"/>
      <c r="VHY38"/>
      <c r="VHZ38"/>
      <c r="VIA38"/>
      <c r="VIB38"/>
      <c r="VIC38"/>
      <c r="VID38"/>
      <c r="VIE38"/>
      <c r="VIF38"/>
      <c r="VIG38"/>
      <c r="VIH38"/>
      <c r="VII38"/>
      <c r="VIJ38"/>
      <c r="VIK38"/>
      <c r="VIL38"/>
      <c r="VIM38"/>
      <c r="VIN38"/>
      <c r="VJS38" s="68"/>
      <c r="VJT38" s="68"/>
      <c r="VJU38" s="68"/>
      <c r="VJV38" s="68"/>
      <c r="VJW38" s="68"/>
      <c r="VJX38" s="112"/>
      <c r="VJY38" s="112"/>
      <c r="VJZ38" s="112"/>
      <c r="VKA38"/>
      <c r="VKB38"/>
      <c r="VKC38"/>
      <c r="VKD38"/>
      <c r="VKE38"/>
      <c r="VKF38"/>
      <c r="VKG38"/>
      <c r="VKH38"/>
      <c r="VKI38"/>
      <c r="VKJ38"/>
      <c r="VKK38"/>
      <c r="VKL38"/>
      <c r="VKM38"/>
      <c r="VKN38"/>
      <c r="VKO38"/>
      <c r="VKP38"/>
      <c r="VKQ38"/>
      <c r="VKR38"/>
      <c r="VKS38"/>
      <c r="VKT38"/>
      <c r="VKU38"/>
      <c r="VKV38"/>
      <c r="VMA38" s="68"/>
      <c r="VMB38" s="68"/>
      <c r="VMC38" s="68"/>
      <c r="VMD38" s="68"/>
      <c r="VME38" s="68"/>
      <c r="VMF38" s="112"/>
      <c r="VMG38" s="112"/>
      <c r="VMH38" s="112"/>
      <c r="VMI38"/>
      <c r="VMJ38"/>
      <c r="VMK38"/>
      <c r="VML38"/>
      <c r="VMM38"/>
      <c r="VMN38"/>
      <c r="VMO38"/>
      <c r="VMP38"/>
      <c r="VMQ38"/>
      <c r="VMR38"/>
      <c r="VMS38"/>
      <c r="VMT38"/>
      <c r="VMU38"/>
      <c r="VMV38"/>
      <c r="VMW38"/>
      <c r="VMX38"/>
      <c r="VMY38"/>
      <c r="VMZ38"/>
      <c r="VNA38"/>
      <c r="VNB38"/>
      <c r="VNC38"/>
      <c r="VND38"/>
      <c r="VOI38" s="68"/>
      <c r="VOJ38" s="68"/>
      <c r="VOK38" s="68"/>
      <c r="VOL38" s="68"/>
      <c r="VOM38" s="68"/>
      <c r="VON38" s="112"/>
      <c r="VOO38" s="112"/>
      <c r="VOP38" s="112"/>
      <c r="VOQ38"/>
      <c r="VOR38"/>
      <c r="VOS38"/>
      <c r="VOT38"/>
      <c r="VOU38"/>
      <c r="VOV38"/>
      <c r="VOW38"/>
      <c r="VOX38"/>
      <c r="VOY38"/>
      <c r="VOZ38"/>
      <c r="VPA38"/>
      <c r="VPB38"/>
      <c r="VPC38"/>
      <c r="VPD38"/>
      <c r="VPE38"/>
      <c r="VPF38"/>
      <c r="VPG38"/>
      <c r="VPH38"/>
      <c r="VPI38"/>
      <c r="VPJ38"/>
      <c r="VPK38"/>
      <c r="VPL38"/>
      <c r="VQQ38" s="68"/>
      <c r="VQR38" s="68"/>
      <c r="VQS38" s="68"/>
      <c r="VQT38" s="68"/>
      <c r="VQU38" s="68"/>
      <c r="VQV38" s="112"/>
      <c r="VQW38" s="112"/>
      <c r="VQX38" s="112"/>
      <c r="VQY38"/>
      <c r="VQZ38"/>
      <c r="VRA38"/>
      <c r="VRB38"/>
      <c r="VRC38"/>
      <c r="VRD38"/>
      <c r="VRE38"/>
      <c r="VRF38"/>
      <c r="VRG38"/>
      <c r="VRH38"/>
      <c r="VRI38"/>
      <c r="VRJ38"/>
      <c r="VRK38"/>
      <c r="VRL38"/>
      <c r="VRM38"/>
      <c r="VRN38"/>
      <c r="VRO38"/>
      <c r="VRP38"/>
      <c r="VRQ38"/>
      <c r="VRR38"/>
      <c r="VRS38"/>
      <c r="VRT38"/>
      <c r="VSY38" s="68"/>
      <c r="VSZ38" s="68"/>
      <c r="VTA38" s="68"/>
      <c r="VTB38" s="68"/>
      <c r="VTC38" s="68"/>
      <c r="VTD38" s="112"/>
      <c r="VTE38" s="112"/>
      <c r="VTF38" s="112"/>
      <c r="VTG38"/>
      <c r="VTH38"/>
      <c r="VTI38"/>
      <c r="VTJ38"/>
      <c r="VTK38"/>
      <c r="VTL38"/>
      <c r="VTM38"/>
      <c r="VTN38"/>
      <c r="VTO38"/>
      <c r="VTP38"/>
      <c r="VTQ38"/>
      <c r="VTR38"/>
      <c r="VTS38"/>
      <c r="VTT38"/>
      <c r="VTU38"/>
      <c r="VTV38"/>
      <c r="VTW38"/>
      <c r="VTX38"/>
      <c r="VTY38"/>
      <c r="VTZ38"/>
      <c r="VUA38"/>
      <c r="VUB38"/>
      <c r="VVG38" s="68"/>
      <c r="VVH38" s="68"/>
      <c r="VVI38" s="68"/>
      <c r="VVJ38" s="68"/>
      <c r="VVK38" s="68"/>
      <c r="VVL38" s="112"/>
      <c r="VVM38" s="112"/>
      <c r="VVN38" s="112"/>
      <c r="VVO38"/>
      <c r="VVP38"/>
      <c r="VVQ38"/>
      <c r="VVR38"/>
      <c r="VVS38"/>
      <c r="VVT38"/>
      <c r="VVU38"/>
      <c r="VVV38"/>
      <c r="VVW38"/>
      <c r="VVX38"/>
      <c r="VVY38"/>
      <c r="VVZ38"/>
      <c r="VWA38"/>
      <c r="VWB38"/>
      <c r="VWC38"/>
      <c r="VWD38"/>
      <c r="VWE38"/>
      <c r="VWF38"/>
      <c r="VWG38"/>
      <c r="VWH38"/>
      <c r="VWI38"/>
      <c r="VWJ38"/>
      <c r="VXO38" s="68"/>
      <c r="VXP38" s="68"/>
      <c r="VXQ38" s="68"/>
      <c r="VXR38" s="68"/>
      <c r="VXS38" s="68"/>
      <c r="VXT38" s="112"/>
      <c r="VXU38" s="112"/>
      <c r="VXV38" s="112"/>
      <c r="VXW38"/>
      <c r="VXX38"/>
      <c r="VXY38"/>
      <c r="VXZ38"/>
      <c r="VYA38"/>
      <c r="VYB38"/>
      <c r="VYC38"/>
      <c r="VYD38"/>
      <c r="VYE38"/>
      <c r="VYF38"/>
      <c r="VYG38"/>
      <c r="VYH38"/>
      <c r="VYI38"/>
      <c r="VYJ38"/>
      <c r="VYK38"/>
      <c r="VYL38"/>
      <c r="VYM38"/>
      <c r="VYN38"/>
      <c r="VYO38"/>
      <c r="VYP38"/>
      <c r="VYQ38"/>
      <c r="VYR38"/>
      <c r="VZW38" s="68"/>
      <c r="VZX38" s="68"/>
      <c r="VZY38" s="68"/>
      <c r="VZZ38" s="68"/>
      <c r="WAA38" s="68"/>
      <c r="WAB38" s="112"/>
      <c r="WAC38" s="112"/>
      <c r="WAD38" s="112"/>
      <c r="WAE38"/>
      <c r="WAF38"/>
      <c r="WAG38"/>
      <c r="WAH38"/>
      <c r="WAI38"/>
      <c r="WAJ38"/>
      <c r="WAK38"/>
      <c r="WAL38"/>
      <c r="WAM38"/>
      <c r="WAN38"/>
      <c r="WAO38"/>
      <c r="WAP38"/>
      <c r="WAQ38"/>
      <c r="WAR38"/>
      <c r="WAS38"/>
      <c r="WAT38"/>
      <c r="WAU38"/>
      <c r="WAV38"/>
      <c r="WAW38"/>
      <c r="WAX38"/>
      <c r="WAY38"/>
      <c r="WAZ38"/>
      <c r="WCE38" s="68"/>
      <c r="WCF38" s="68"/>
      <c r="WCG38" s="68"/>
      <c r="WCH38" s="68"/>
      <c r="WCI38" s="68"/>
      <c r="WCJ38" s="112"/>
      <c r="WCK38" s="112"/>
      <c r="WCL38" s="112"/>
      <c r="WCM38"/>
      <c r="WCN38"/>
      <c r="WCO38"/>
      <c r="WCP38"/>
      <c r="WCQ38"/>
      <c r="WCR38"/>
      <c r="WCS38"/>
      <c r="WCT38"/>
      <c r="WCU38"/>
      <c r="WCV38"/>
      <c r="WCW38"/>
      <c r="WCX38"/>
      <c r="WCY38"/>
      <c r="WCZ38"/>
      <c r="WDA38"/>
      <c r="WDB38"/>
      <c r="WDC38"/>
      <c r="WDD38"/>
      <c r="WDE38"/>
      <c r="WDF38"/>
      <c r="WDG38"/>
      <c r="WDH38"/>
      <c r="WEM38" s="68"/>
      <c r="WEN38" s="68"/>
      <c r="WEO38" s="68"/>
      <c r="WEP38" s="68"/>
      <c r="WEQ38" s="68"/>
      <c r="WER38" s="112"/>
      <c r="WES38" s="112"/>
      <c r="WET38" s="112"/>
      <c r="WEU38"/>
      <c r="WEV38"/>
      <c r="WEW38"/>
      <c r="WEX38"/>
      <c r="WEY38"/>
      <c r="WEZ38"/>
      <c r="WFA38"/>
      <c r="WFB38"/>
      <c r="WFC38"/>
      <c r="WFD38"/>
      <c r="WFE38"/>
      <c r="WFF38"/>
      <c r="WFG38"/>
      <c r="WFH38"/>
      <c r="WFI38"/>
      <c r="WFJ38"/>
      <c r="WFK38"/>
      <c r="WFL38"/>
      <c r="WFM38"/>
      <c r="WFN38"/>
      <c r="WFO38"/>
      <c r="WFP38"/>
      <c r="WGU38" s="68"/>
      <c r="WGV38" s="68"/>
      <c r="WGW38" s="68"/>
      <c r="WGX38" s="68"/>
      <c r="WGY38" s="68"/>
      <c r="WGZ38" s="112"/>
      <c r="WHA38" s="112"/>
      <c r="WHB38" s="112"/>
      <c r="WHC38"/>
      <c r="WHD38"/>
      <c r="WHE38"/>
      <c r="WHF38"/>
      <c r="WHG38"/>
      <c r="WHH38"/>
      <c r="WHI38"/>
      <c r="WHJ38"/>
      <c r="WHK38"/>
      <c r="WHL38"/>
      <c r="WHM38"/>
      <c r="WHN38"/>
      <c r="WHO38"/>
      <c r="WHP38"/>
      <c r="WHQ38"/>
      <c r="WHR38"/>
      <c r="WHS38"/>
      <c r="WHT38"/>
      <c r="WHU38"/>
      <c r="WHV38"/>
      <c r="WHW38"/>
      <c r="WHX38"/>
      <c r="WJC38" s="68"/>
      <c r="WJD38" s="68"/>
      <c r="WJE38" s="68"/>
      <c r="WJF38" s="68"/>
      <c r="WJG38" s="68"/>
      <c r="WJH38" s="112"/>
      <c r="WJI38" s="112"/>
      <c r="WJJ38" s="112"/>
      <c r="WJK38"/>
      <c r="WJL38"/>
      <c r="WJM38"/>
      <c r="WJN38"/>
      <c r="WJO38"/>
      <c r="WJP38"/>
      <c r="WJQ38"/>
      <c r="WJR38"/>
      <c r="WJS38"/>
      <c r="WJT38"/>
      <c r="WJU38"/>
      <c r="WJV38"/>
      <c r="WJW38"/>
      <c r="WJX38"/>
      <c r="WJY38"/>
      <c r="WJZ38"/>
      <c r="WKA38"/>
      <c r="WKB38"/>
      <c r="WKC38"/>
      <c r="WKD38"/>
      <c r="WKE38"/>
      <c r="WKF38"/>
      <c r="WLK38" s="68"/>
      <c r="WLL38" s="68"/>
      <c r="WLM38" s="68"/>
      <c r="WLN38" s="68"/>
      <c r="WLO38" s="68"/>
      <c r="WLP38" s="112"/>
      <c r="WLQ38" s="112"/>
      <c r="WLR38" s="112"/>
      <c r="WLS38"/>
      <c r="WLT38"/>
      <c r="WLU38"/>
      <c r="WLV38"/>
      <c r="WLW38"/>
      <c r="WLX38"/>
      <c r="WLY38"/>
      <c r="WLZ38"/>
      <c r="WMA38"/>
      <c r="WMB38"/>
      <c r="WMC38"/>
      <c r="WMD38"/>
      <c r="WME38"/>
      <c r="WMF38"/>
      <c r="WMG38"/>
      <c r="WMH38"/>
      <c r="WMI38"/>
      <c r="WMJ38"/>
      <c r="WMK38"/>
      <c r="WML38"/>
      <c r="WMM38"/>
      <c r="WMN38"/>
      <c r="WNS38" s="68"/>
      <c r="WNT38" s="68"/>
      <c r="WNU38" s="68"/>
      <c r="WNV38" s="68"/>
      <c r="WNW38" s="68"/>
      <c r="WNX38" s="112"/>
      <c r="WNY38" s="112"/>
      <c r="WNZ38" s="112"/>
      <c r="WOA38"/>
      <c r="WOB38"/>
      <c r="WOC38"/>
      <c r="WOD38"/>
      <c r="WOE38"/>
      <c r="WOF38"/>
      <c r="WOG38"/>
      <c r="WOH38"/>
      <c r="WOI38"/>
      <c r="WOJ38"/>
      <c r="WOK38"/>
      <c r="WOL38"/>
      <c r="WOM38"/>
      <c r="WON38"/>
      <c r="WOO38"/>
      <c r="WOP38"/>
      <c r="WOQ38"/>
      <c r="WOR38"/>
      <c r="WOS38"/>
      <c r="WOT38"/>
      <c r="WOU38"/>
      <c r="WOV38"/>
      <c r="WQA38" s="68"/>
      <c r="WQB38" s="68"/>
      <c r="WQC38" s="68"/>
      <c r="WQD38" s="68"/>
      <c r="WQE38" s="68"/>
      <c r="WQF38" s="112"/>
      <c r="WQG38" s="112"/>
      <c r="WQH38" s="112"/>
      <c r="WQI38"/>
      <c r="WQJ38"/>
      <c r="WQK38"/>
      <c r="WQL38"/>
      <c r="WQM38"/>
      <c r="WQN38"/>
      <c r="WQO38"/>
      <c r="WQP38"/>
      <c r="WQQ38"/>
      <c r="WQR38"/>
      <c r="WQS38"/>
      <c r="WQT38"/>
      <c r="WQU38"/>
      <c r="WQV38"/>
      <c r="WQW38"/>
      <c r="WQX38"/>
      <c r="WQY38"/>
      <c r="WQZ38"/>
      <c r="WRA38"/>
      <c r="WRB38"/>
      <c r="WRC38"/>
      <c r="WRD38"/>
      <c r="WSI38" s="68"/>
      <c r="WSJ38" s="68"/>
      <c r="WSK38" s="68"/>
      <c r="WSL38" s="68"/>
      <c r="WSM38" s="68"/>
      <c r="WSN38" s="112"/>
      <c r="WSO38" s="112"/>
      <c r="WSP38" s="112"/>
      <c r="WSQ38"/>
      <c r="WSR38"/>
      <c r="WSS38"/>
      <c r="WST38"/>
      <c r="WSU38"/>
      <c r="WSV38"/>
      <c r="WSW38"/>
      <c r="WSX38"/>
      <c r="WSY38"/>
      <c r="WSZ38"/>
      <c r="WTA38"/>
      <c r="WTB38"/>
      <c r="WTC38"/>
      <c r="WTD38"/>
      <c r="WTE38"/>
      <c r="WTF38"/>
      <c r="WTG38"/>
      <c r="WTH38"/>
      <c r="WTI38"/>
      <c r="WTJ38"/>
      <c r="WTK38"/>
      <c r="WTL38"/>
      <c r="WUQ38" s="68"/>
      <c r="WUR38" s="68"/>
      <c r="WUS38" s="68"/>
      <c r="WUT38" s="68"/>
      <c r="WUU38" s="68"/>
      <c r="WUV38" s="112"/>
      <c r="WUW38" s="112"/>
      <c r="WUX38" s="112"/>
      <c r="WUY38"/>
      <c r="WUZ38"/>
      <c r="WVA38"/>
      <c r="WVB38"/>
      <c r="WVC38"/>
      <c r="WVD38"/>
      <c r="WVE38"/>
      <c r="WVF38"/>
      <c r="WVG38"/>
      <c r="WVH38"/>
      <c r="WVI38"/>
      <c r="WVJ38"/>
      <c r="WVK38"/>
      <c r="WVL38"/>
      <c r="WVM38"/>
      <c r="WVN38"/>
      <c r="WVO38"/>
      <c r="WVP38"/>
      <c r="WVQ38"/>
      <c r="WVR38"/>
      <c r="WVS38"/>
      <c r="WVT38"/>
      <c r="WWY38" s="68"/>
      <c r="WWZ38" s="68"/>
      <c r="WXA38" s="68"/>
      <c r="WXB38" s="68"/>
      <c r="WXC38" s="68"/>
      <c r="WXD38" s="112"/>
      <c r="WXE38" s="112"/>
      <c r="WXF38" s="112"/>
      <c r="WXG38"/>
      <c r="WXH38"/>
      <c r="WXI38"/>
      <c r="WXJ38"/>
      <c r="WXK38"/>
      <c r="WXL38"/>
      <c r="WXM38"/>
      <c r="WXN38"/>
      <c r="WXO38"/>
      <c r="WXP38"/>
      <c r="WXQ38"/>
      <c r="WXR38"/>
      <c r="WXS38"/>
      <c r="WXT38"/>
      <c r="WXU38"/>
      <c r="WXV38"/>
      <c r="WXW38"/>
      <c r="WXX38"/>
      <c r="WXY38"/>
      <c r="WXZ38"/>
      <c r="WYA38"/>
      <c r="WYB38"/>
      <c r="WZG38" s="68"/>
      <c r="WZH38" s="68"/>
      <c r="WZI38" s="68"/>
      <c r="WZJ38" s="68"/>
      <c r="WZK38" s="68"/>
      <c r="WZL38" s="112"/>
      <c r="WZM38" s="112"/>
      <c r="WZN38" s="112"/>
      <c r="WZO38"/>
      <c r="WZP38"/>
      <c r="WZQ38"/>
      <c r="WZR38"/>
      <c r="WZS38"/>
      <c r="WZT38"/>
      <c r="WZU38"/>
      <c r="WZV38"/>
      <c r="WZW38"/>
      <c r="WZX38"/>
      <c r="WZY38"/>
      <c r="WZZ38"/>
      <c r="XAA38"/>
      <c r="XAB38"/>
      <c r="XAC38"/>
      <c r="XAD38"/>
      <c r="XAE38"/>
      <c r="XAF38"/>
      <c r="XAG38"/>
      <c r="XAH38"/>
      <c r="XAI38"/>
      <c r="XAJ38"/>
      <c r="XBO38" s="68"/>
      <c r="XBP38" s="68"/>
      <c r="XBQ38" s="68"/>
      <c r="XBR38" s="68"/>
      <c r="XBS38" s="68"/>
      <c r="XBT38" s="112"/>
      <c r="XBU38" s="112"/>
      <c r="XBV38" s="112"/>
      <c r="XBW38"/>
      <c r="XBX38"/>
      <c r="XBY38"/>
      <c r="XBZ38"/>
      <c r="XCA38"/>
      <c r="XCB38"/>
      <c r="XCC38"/>
      <c r="XCD38"/>
      <c r="XCE38"/>
      <c r="XCF38"/>
      <c r="XCG38"/>
      <c r="XCH38"/>
      <c r="XCI38"/>
      <c r="XCJ38"/>
      <c r="XCK38"/>
      <c r="XCL38"/>
      <c r="XCM38"/>
      <c r="XCN38"/>
      <c r="XCO38"/>
      <c r="XCP38"/>
      <c r="XCQ38"/>
      <c r="XCR38"/>
      <c r="XDW38" s="68"/>
      <c r="XDX38" s="68"/>
      <c r="XDY38" s="68"/>
      <c r="XDZ38" s="68"/>
      <c r="XEA38" s="68"/>
      <c r="XEB38" s="112"/>
      <c r="XEC38" s="112"/>
      <c r="XED38" s="112"/>
      <c r="XEE38"/>
      <c r="XEF38"/>
      <c r="XEG38"/>
      <c r="XEH38"/>
      <c r="XEI38"/>
      <c r="XEJ38"/>
      <c r="XEK38"/>
      <c r="XEL38"/>
      <c r="XEM38"/>
      <c r="XEN38"/>
      <c r="XEO38"/>
      <c r="XEP38"/>
      <c r="XEQ38"/>
      <c r="XER38"/>
      <c r="XES38"/>
      <c r="XET38"/>
      <c r="XEU38"/>
      <c r="XEV38"/>
      <c r="XEW38"/>
      <c r="XEX38"/>
      <c r="XEY38"/>
      <c r="XEZ38"/>
    </row>
    <row r="39" spans="1:16384" s="5" customFormat="1">
      <c r="AE39" s="68">
        <f t="shared" si="0"/>
        <v>9</v>
      </c>
      <c r="AF39" s="68" t="s">
        <v>516</v>
      </c>
      <c r="AG39" s="68"/>
      <c r="AH39" s="68"/>
      <c r="AI39" s="68"/>
      <c r="AJ39" s="112"/>
      <c r="AK39" s="112"/>
      <c r="AL39" s="112"/>
      <c r="AM39" s="188"/>
      <c r="AN39" s="188"/>
      <c r="AO39" s="188"/>
      <c r="AP39" s="188"/>
      <c r="AQ39" s="188"/>
      <c r="AR39" s="188"/>
      <c r="AS39"/>
      <c r="AT39"/>
      <c r="AU39"/>
      <c r="AV39"/>
      <c r="AW39"/>
      <c r="AX39"/>
      <c r="AY39"/>
      <c r="AZ39"/>
      <c r="BA39"/>
      <c r="BB39"/>
      <c r="BC39"/>
      <c r="BD39"/>
      <c r="BE39"/>
      <c r="BF39"/>
      <c r="BG39"/>
      <c r="BH39"/>
      <c r="CM39" s="68"/>
      <c r="CN39" s="68"/>
      <c r="CO39" s="68"/>
      <c r="CP39" s="68"/>
      <c r="CQ39" s="68"/>
      <c r="CR39" s="112"/>
      <c r="CS39" s="112"/>
      <c r="CT39" s="112"/>
      <c r="CU39"/>
      <c r="CV39"/>
      <c r="CW39"/>
      <c r="CX39"/>
      <c r="CY39"/>
      <c r="CZ39"/>
      <c r="DA39"/>
      <c r="DB39"/>
      <c r="DC39"/>
      <c r="DD39"/>
      <c r="DE39"/>
      <c r="DF39"/>
      <c r="DG39"/>
      <c r="DH39"/>
      <c r="DI39"/>
      <c r="DJ39"/>
      <c r="DK39"/>
      <c r="DL39"/>
      <c r="DM39"/>
      <c r="DN39"/>
      <c r="DO39"/>
      <c r="DP39"/>
      <c r="EU39" s="68"/>
      <c r="EV39" s="68"/>
      <c r="EW39" s="68"/>
      <c r="EX39" s="68"/>
      <c r="EY39" s="68"/>
      <c r="EZ39" s="112"/>
      <c r="FA39" s="112"/>
      <c r="FB39" s="112"/>
      <c r="FC39"/>
      <c r="FD39"/>
      <c r="FE39"/>
      <c r="FF39"/>
      <c r="FG39"/>
      <c r="FH39"/>
      <c r="FI39"/>
      <c r="FJ39"/>
      <c r="FK39"/>
      <c r="FL39"/>
      <c r="FM39"/>
      <c r="FN39"/>
      <c r="FO39"/>
      <c r="FP39"/>
      <c r="FQ39"/>
      <c r="FR39"/>
      <c r="FS39"/>
      <c r="FT39"/>
      <c r="FU39"/>
      <c r="FV39"/>
      <c r="FW39"/>
      <c r="FX39"/>
      <c r="HC39" s="68"/>
      <c r="HD39" s="68"/>
      <c r="HE39" s="68"/>
      <c r="HF39" s="68"/>
      <c r="HG39" s="68"/>
      <c r="HH39" s="112"/>
      <c r="HI39" s="112"/>
      <c r="HJ39" s="112"/>
      <c r="HK39"/>
      <c r="HL39"/>
      <c r="HM39"/>
      <c r="HN39"/>
      <c r="HO39"/>
      <c r="HP39"/>
      <c r="HQ39"/>
      <c r="HR39"/>
      <c r="HS39"/>
      <c r="HT39"/>
      <c r="HU39"/>
      <c r="HV39"/>
      <c r="HW39"/>
      <c r="HX39"/>
      <c r="HY39"/>
      <c r="HZ39"/>
      <c r="IA39"/>
      <c r="IB39"/>
      <c r="IC39"/>
      <c r="ID39"/>
      <c r="IE39"/>
      <c r="IF39"/>
      <c r="JK39" s="68"/>
      <c r="JL39" s="68"/>
      <c r="JM39" s="68"/>
      <c r="JN39" s="68"/>
      <c r="JO39" s="68"/>
      <c r="JP39" s="112"/>
      <c r="JQ39" s="112"/>
      <c r="JR39" s="112"/>
      <c r="JS39"/>
      <c r="JT39"/>
      <c r="JU39"/>
      <c r="JV39"/>
      <c r="JW39"/>
      <c r="JX39"/>
      <c r="JY39"/>
      <c r="JZ39"/>
      <c r="KA39"/>
      <c r="KB39"/>
      <c r="KC39"/>
      <c r="KD39"/>
      <c r="KE39"/>
      <c r="KF39"/>
      <c r="KG39"/>
      <c r="KH39"/>
      <c r="KI39"/>
      <c r="KJ39"/>
      <c r="KK39"/>
      <c r="KL39"/>
      <c r="KM39"/>
      <c r="KN39"/>
      <c r="LS39" s="68"/>
      <c r="LT39" s="68"/>
      <c r="LU39" s="68"/>
      <c r="LV39" s="68"/>
      <c r="LW39" s="68"/>
      <c r="LX39" s="112"/>
      <c r="LY39" s="112"/>
      <c r="LZ39" s="112"/>
      <c r="MA39"/>
      <c r="MB39"/>
      <c r="MC39"/>
      <c r="MD39"/>
      <c r="ME39"/>
      <c r="MF39"/>
      <c r="MG39"/>
      <c r="MH39"/>
      <c r="MI39"/>
      <c r="MJ39"/>
      <c r="MK39"/>
      <c r="ML39"/>
      <c r="MM39"/>
      <c r="MN39"/>
      <c r="MO39"/>
      <c r="MP39"/>
      <c r="MQ39"/>
      <c r="MR39"/>
      <c r="MS39"/>
      <c r="MT39"/>
      <c r="MU39"/>
      <c r="MV39"/>
      <c r="OA39" s="68"/>
      <c r="OB39" s="68"/>
      <c r="OC39" s="68"/>
      <c r="OD39" s="68"/>
      <c r="OE39" s="68"/>
      <c r="OF39" s="112"/>
      <c r="OG39" s="112"/>
      <c r="OH39" s="112"/>
      <c r="OI39"/>
      <c r="OJ39"/>
      <c r="OK39"/>
      <c r="OL39"/>
      <c r="OM39"/>
      <c r="ON39"/>
      <c r="OO39"/>
      <c r="OP39"/>
      <c r="OQ39"/>
      <c r="OR39"/>
      <c r="OS39"/>
      <c r="OT39"/>
      <c r="OU39"/>
      <c r="OV39"/>
      <c r="OW39"/>
      <c r="OX39"/>
      <c r="OY39"/>
      <c r="OZ39"/>
      <c r="PA39"/>
      <c r="PB39"/>
      <c r="PC39"/>
      <c r="PD39"/>
      <c r="QI39" s="68"/>
      <c r="QJ39" s="68"/>
      <c r="QK39" s="68"/>
      <c r="QL39" s="68"/>
      <c r="QM39" s="68"/>
      <c r="QN39" s="112"/>
      <c r="QO39" s="112"/>
      <c r="QP39" s="112"/>
      <c r="QQ39"/>
      <c r="QR39"/>
      <c r="QS39"/>
      <c r="QT39"/>
      <c r="QU39"/>
      <c r="QV39"/>
      <c r="QW39"/>
      <c r="QX39"/>
      <c r="QY39"/>
      <c r="QZ39"/>
      <c r="RA39"/>
      <c r="RB39"/>
      <c r="RC39"/>
      <c r="RD39"/>
      <c r="RE39"/>
      <c r="RF39"/>
      <c r="RG39"/>
      <c r="RH39"/>
      <c r="RI39"/>
      <c r="RJ39"/>
      <c r="RK39"/>
      <c r="RL39"/>
      <c r="SQ39" s="68"/>
      <c r="SR39" s="68"/>
      <c r="SS39" s="68"/>
      <c r="ST39" s="68"/>
      <c r="SU39" s="68"/>
      <c r="SV39" s="112"/>
      <c r="SW39" s="112"/>
      <c r="SX39" s="112"/>
      <c r="SY39"/>
      <c r="SZ39"/>
      <c r="TA39"/>
      <c r="TB39"/>
      <c r="TC39"/>
      <c r="TD39"/>
      <c r="TE39"/>
      <c r="TF39"/>
      <c r="TG39"/>
      <c r="TH39"/>
      <c r="TI39"/>
      <c r="TJ39"/>
      <c r="TK39"/>
      <c r="TL39"/>
      <c r="TM39"/>
      <c r="TN39"/>
      <c r="TO39"/>
      <c r="TP39"/>
      <c r="TQ39"/>
      <c r="TR39"/>
      <c r="TS39"/>
      <c r="TT39"/>
      <c r="UY39" s="68"/>
      <c r="UZ39" s="68"/>
      <c r="VA39" s="68"/>
      <c r="VB39" s="68"/>
      <c r="VC39" s="68"/>
      <c r="VD39" s="112"/>
      <c r="VE39" s="112"/>
      <c r="VF39" s="112"/>
      <c r="VG39"/>
      <c r="VH39"/>
      <c r="VI39"/>
      <c r="VJ39"/>
      <c r="VK39"/>
      <c r="VL39"/>
      <c r="VM39"/>
      <c r="VN39"/>
      <c r="VO39"/>
      <c r="VP39"/>
      <c r="VQ39"/>
      <c r="VR39"/>
      <c r="VS39"/>
      <c r="VT39"/>
      <c r="VU39"/>
      <c r="VV39"/>
      <c r="VW39"/>
      <c r="VX39"/>
      <c r="VY39"/>
      <c r="VZ39"/>
      <c r="WA39"/>
      <c r="WB39"/>
      <c r="XG39" s="68"/>
      <c r="XH39" s="68"/>
      <c r="XI39" s="68"/>
      <c r="XJ39" s="68"/>
      <c r="XK39" s="68"/>
      <c r="XL39" s="112"/>
      <c r="XM39" s="112"/>
      <c r="XN39" s="112"/>
      <c r="XO39"/>
      <c r="XP39"/>
      <c r="XQ39"/>
      <c r="XR39"/>
      <c r="XS39"/>
      <c r="XT39"/>
      <c r="XU39"/>
      <c r="XV39"/>
      <c r="XW39"/>
      <c r="XX39"/>
      <c r="XY39"/>
      <c r="XZ39"/>
      <c r="YA39"/>
      <c r="YB39"/>
      <c r="YC39"/>
      <c r="YD39"/>
      <c r="YE39"/>
      <c r="YF39"/>
      <c r="YG39"/>
      <c r="YH39"/>
      <c r="YI39"/>
      <c r="YJ39"/>
      <c r="ZO39" s="68"/>
      <c r="ZP39" s="68"/>
      <c r="ZQ39" s="68"/>
      <c r="ZR39" s="68"/>
      <c r="ZS39" s="68"/>
      <c r="ZT39" s="112"/>
      <c r="ZU39" s="112"/>
      <c r="ZV39" s="112"/>
      <c r="ZW39"/>
      <c r="ZX39"/>
      <c r="ZY39"/>
      <c r="ZZ39"/>
      <c r="AAA39"/>
      <c r="AAB39"/>
      <c r="AAC39"/>
      <c r="AAD39"/>
      <c r="AAE39"/>
      <c r="AAF39"/>
      <c r="AAG39"/>
      <c r="AAH39"/>
      <c r="AAI39"/>
      <c r="AAJ39"/>
      <c r="AAK39"/>
      <c r="AAL39"/>
      <c r="AAM39"/>
      <c r="AAN39"/>
      <c r="AAO39"/>
      <c r="AAP39"/>
      <c r="AAQ39"/>
      <c r="AAR39"/>
      <c r="ABW39" s="68"/>
      <c r="ABX39" s="68"/>
      <c r="ABY39" s="68"/>
      <c r="ABZ39" s="68"/>
      <c r="ACA39" s="68"/>
      <c r="ACB39" s="112"/>
      <c r="ACC39" s="112"/>
      <c r="ACD39" s="112"/>
      <c r="ACE39"/>
      <c r="ACF39"/>
      <c r="ACG39"/>
      <c r="ACH39"/>
      <c r="ACI39"/>
      <c r="ACJ39"/>
      <c r="ACK39"/>
      <c r="ACL39"/>
      <c r="ACM39"/>
      <c r="ACN39"/>
      <c r="ACO39"/>
      <c r="ACP39"/>
      <c r="ACQ39"/>
      <c r="ACR39"/>
      <c r="ACS39"/>
      <c r="ACT39"/>
      <c r="ACU39"/>
      <c r="ACV39"/>
      <c r="ACW39"/>
      <c r="ACX39"/>
      <c r="ACY39"/>
      <c r="ACZ39"/>
      <c r="AEE39" s="68"/>
      <c r="AEF39" s="68"/>
      <c r="AEG39" s="68"/>
      <c r="AEH39" s="68"/>
      <c r="AEI39" s="68"/>
      <c r="AEJ39" s="112"/>
      <c r="AEK39" s="112"/>
      <c r="AEL39" s="112"/>
      <c r="AEM39"/>
      <c r="AEN39"/>
      <c r="AEO39"/>
      <c r="AEP39"/>
      <c r="AEQ39"/>
      <c r="AER39"/>
      <c r="AES39"/>
      <c r="AET39"/>
      <c r="AEU39"/>
      <c r="AEV39"/>
      <c r="AEW39"/>
      <c r="AEX39"/>
      <c r="AEY39"/>
      <c r="AEZ39"/>
      <c r="AFA39"/>
      <c r="AFB39"/>
      <c r="AFC39"/>
      <c r="AFD39"/>
      <c r="AFE39"/>
      <c r="AFF39"/>
      <c r="AFG39"/>
      <c r="AFH39"/>
      <c r="AGM39" s="68"/>
      <c r="AGN39" s="68"/>
      <c r="AGO39" s="68"/>
      <c r="AGP39" s="68"/>
      <c r="AGQ39" s="68"/>
      <c r="AGR39" s="112"/>
      <c r="AGS39" s="112"/>
      <c r="AGT39" s="112"/>
      <c r="AGU39"/>
      <c r="AGV39"/>
      <c r="AGW39"/>
      <c r="AGX39"/>
      <c r="AGY39"/>
      <c r="AGZ39"/>
      <c r="AHA39"/>
      <c r="AHB39"/>
      <c r="AHC39"/>
      <c r="AHD39"/>
      <c r="AHE39"/>
      <c r="AHF39"/>
      <c r="AHG39"/>
      <c r="AHH39"/>
      <c r="AHI39"/>
      <c r="AHJ39"/>
      <c r="AHK39"/>
      <c r="AHL39"/>
      <c r="AHM39"/>
      <c r="AHN39"/>
      <c r="AHO39"/>
      <c r="AHP39"/>
      <c r="AIU39" s="68"/>
      <c r="AIV39" s="68"/>
      <c r="AIW39" s="68"/>
      <c r="AIX39" s="68"/>
      <c r="AIY39" s="68"/>
      <c r="AIZ39" s="112"/>
      <c r="AJA39" s="112"/>
      <c r="AJB39" s="112"/>
      <c r="AJC39"/>
      <c r="AJD39"/>
      <c r="AJE39"/>
      <c r="AJF39"/>
      <c r="AJG39"/>
      <c r="AJH39"/>
      <c r="AJI39"/>
      <c r="AJJ39"/>
      <c r="AJK39"/>
      <c r="AJL39"/>
      <c r="AJM39"/>
      <c r="AJN39"/>
      <c r="AJO39"/>
      <c r="AJP39"/>
      <c r="AJQ39"/>
      <c r="AJR39"/>
      <c r="AJS39"/>
      <c r="AJT39"/>
      <c r="AJU39"/>
      <c r="AJV39"/>
      <c r="AJW39"/>
      <c r="AJX39"/>
      <c r="ALC39" s="68"/>
      <c r="ALD39" s="68"/>
      <c r="ALE39" s="68"/>
      <c r="ALF39" s="68"/>
      <c r="ALG39" s="68"/>
      <c r="ALH39" s="112"/>
      <c r="ALI39" s="112"/>
      <c r="ALJ39" s="112"/>
      <c r="ALK39"/>
      <c r="ALL39"/>
      <c r="ALM39"/>
      <c r="ALN39"/>
      <c r="ALO39"/>
      <c r="ALP39"/>
      <c r="ALQ39"/>
      <c r="ALR39"/>
      <c r="ALS39"/>
      <c r="ALT39"/>
      <c r="ALU39"/>
      <c r="ALV39"/>
      <c r="ALW39"/>
      <c r="ALX39"/>
      <c r="ALY39"/>
      <c r="ALZ39"/>
      <c r="AMA39"/>
      <c r="AMB39"/>
      <c r="AMC39"/>
      <c r="AMD39"/>
      <c r="AME39"/>
      <c r="AMF39"/>
      <c r="ANK39" s="68"/>
      <c r="ANL39" s="68"/>
      <c r="ANM39" s="68"/>
      <c r="ANN39" s="68"/>
      <c r="ANO39" s="68"/>
      <c r="ANP39" s="112"/>
      <c r="ANQ39" s="112"/>
      <c r="ANR39" s="112"/>
      <c r="ANS39"/>
      <c r="ANT39"/>
      <c r="ANU39"/>
      <c r="ANV39"/>
      <c r="ANW39"/>
      <c r="ANX39"/>
      <c r="ANY39"/>
      <c r="ANZ39"/>
      <c r="AOA39"/>
      <c r="AOB39"/>
      <c r="AOC39"/>
      <c r="AOD39"/>
      <c r="AOE39"/>
      <c r="AOF39"/>
      <c r="AOG39"/>
      <c r="AOH39"/>
      <c r="AOI39"/>
      <c r="AOJ39"/>
      <c r="AOK39"/>
      <c r="AOL39"/>
      <c r="AOM39"/>
      <c r="AON39"/>
      <c r="APS39" s="68"/>
      <c r="APT39" s="68"/>
      <c r="APU39" s="68"/>
      <c r="APV39" s="68"/>
      <c r="APW39" s="68"/>
      <c r="APX39" s="112"/>
      <c r="APY39" s="112"/>
      <c r="APZ39" s="112"/>
      <c r="AQA39"/>
      <c r="AQB39"/>
      <c r="AQC39"/>
      <c r="AQD39"/>
      <c r="AQE39"/>
      <c r="AQF39"/>
      <c r="AQG39"/>
      <c r="AQH39"/>
      <c r="AQI39"/>
      <c r="AQJ39"/>
      <c r="AQK39"/>
      <c r="AQL39"/>
      <c r="AQM39"/>
      <c r="AQN39"/>
      <c r="AQO39"/>
      <c r="AQP39"/>
      <c r="AQQ39"/>
      <c r="AQR39"/>
      <c r="AQS39"/>
      <c r="AQT39"/>
      <c r="AQU39"/>
      <c r="AQV39"/>
      <c r="ASA39" s="68"/>
      <c r="ASB39" s="68"/>
      <c r="ASC39" s="68"/>
      <c r="ASD39" s="68"/>
      <c r="ASE39" s="68"/>
      <c r="ASF39" s="112"/>
      <c r="ASG39" s="112"/>
      <c r="ASH39" s="112"/>
      <c r="ASI39"/>
      <c r="ASJ39"/>
      <c r="ASK39"/>
      <c r="ASL39"/>
      <c r="ASM39"/>
      <c r="ASN39"/>
      <c r="ASO39"/>
      <c r="ASP39"/>
      <c r="ASQ39"/>
      <c r="ASR39"/>
      <c r="ASS39"/>
      <c r="AST39"/>
      <c r="ASU39"/>
      <c r="ASV39"/>
      <c r="ASW39"/>
      <c r="ASX39"/>
      <c r="ASY39"/>
      <c r="ASZ39"/>
      <c r="ATA39"/>
      <c r="ATB39"/>
      <c r="ATC39"/>
      <c r="ATD39"/>
      <c r="AUI39" s="68"/>
      <c r="AUJ39" s="68"/>
      <c r="AUK39" s="68"/>
      <c r="AUL39" s="68"/>
      <c r="AUM39" s="68"/>
      <c r="AUN39" s="112"/>
      <c r="AUO39" s="112"/>
      <c r="AUP39" s="112"/>
      <c r="AUQ39"/>
      <c r="AUR39"/>
      <c r="AUS39"/>
      <c r="AUT39"/>
      <c r="AUU39"/>
      <c r="AUV39"/>
      <c r="AUW39"/>
      <c r="AUX39"/>
      <c r="AUY39"/>
      <c r="AUZ39"/>
      <c r="AVA39"/>
      <c r="AVB39"/>
      <c r="AVC39"/>
      <c r="AVD39"/>
      <c r="AVE39"/>
      <c r="AVF39"/>
      <c r="AVG39"/>
      <c r="AVH39"/>
      <c r="AVI39"/>
      <c r="AVJ39"/>
      <c r="AVK39"/>
      <c r="AVL39"/>
      <c r="AWQ39" s="68"/>
      <c r="AWR39" s="68"/>
      <c r="AWS39" s="68"/>
      <c r="AWT39" s="68"/>
      <c r="AWU39" s="68"/>
      <c r="AWV39" s="112"/>
      <c r="AWW39" s="112"/>
      <c r="AWX39" s="112"/>
      <c r="AWY39"/>
      <c r="AWZ39"/>
      <c r="AXA39"/>
      <c r="AXB39"/>
      <c r="AXC39"/>
      <c r="AXD39"/>
      <c r="AXE39"/>
      <c r="AXF39"/>
      <c r="AXG39"/>
      <c r="AXH39"/>
      <c r="AXI39"/>
      <c r="AXJ39"/>
      <c r="AXK39"/>
      <c r="AXL39"/>
      <c r="AXM39"/>
      <c r="AXN39"/>
      <c r="AXO39"/>
      <c r="AXP39"/>
      <c r="AXQ39"/>
      <c r="AXR39"/>
      <c r="AXS39"/>
      <c r="AXT39"/>
      <c r="AYY39" s="68"/>
      <c r="AYZ39" s="68"/>
      <c r="AZA39" s="68"/>
      <c r="AZB39" s="68"/>
      <c r="AZC39" s="68"/>
      <c r="AZD39" s="112"/>
      <c r="AZE39" s="112"/>
      <c r="AZF39" s="112"/>
      <c r="AZG39"/>
      <c r="AZH39"/>
      <c r="AZI39"/>
      <c r="AZJ39"/>
      <c r="AZK39"/>
      <c r="AZL39"/>
      <c r="AZM39"/>
      <c r="AZN39"/>
      <c r="AZO39"/>
      <c r="AZP39"/>
      <c r="AZQ39"/>
      <c r="AZR39"/>
      <c r="AZS39"/>
      <c r="AZT39"/>
      <c r="AZU39"/>
      <c r="AZV39"/>
      <c r="AZW39"/>
      <c r="AZX39"/>
      <c r="AZY39"/>
      <c r="AZZ39"/>
      <c r="BAA39"/>
      <c r="BAB39"/>
      <c r="BBG39" s="68"/>
      <c r="BBH39" s="68"/>
      <c r="BBI39" s="68"/>
      <c r="BBJ39" s="68"/>
      <c r="BBK39" s="68"/>
      <c r="BBL39" s="112"/>
      <c r="BBM39" s="112"/>
      <c r="BBN39" s="112"/>
      <c r="BBO39"/>
      <c r="BBP39"/>
      <c r="BBQ39"/>
      <c r="BBR39"/>
      <c r="BBS39"/>
      <c r="BBT39"/>
      <c r="BBU39"/>
      <c r="BBV39"/>
      <c r="BBW39"/>
      <c r="BBX39"/>
      <c r="BBY39"/>
      <c r="BBZ39"/>
      <c r="BCA39"/>
      <c r="BCB39"/>
      <c r="BCC39"/>
      <c r="BCD39"/>
      <c r="BCE39"/>
      <c r="BCF39"/>
      <c r="BCG39"/>
      <c r="BCH39"/>
      <c r="BCI39"/>
      <c r="BCJ39"/>
      <c r="BDO39" s="68"/>
      <c r="BDP39" s="68"/>
      <c r="BDQ39" s="68"/>
      <c r="BDR39" s="68"/>
      <c r="BDS39" s="68"/>
      <c r="BDT39" s="112"/>
      <c r="BDU39" s="112"/>
      <c r="BDV39" s="112"/>
      <c r="BDW39"/>
      <c r="BDX39"/>
      <c r="BDY39"/>
      <c r="BDZ39"/>
      <c r="BEA39"/>
      <c r="BEB39"/>
      <c r="BEC39"/>
      <c r="BED39"/>
      <c r="BEE39"/>
      <c r="BEF39"/>
      <c r="BEG39"/>
      <c r="BEH39"/>
      <c r="BEI39"/>
      <c r="BEJ39"/>
      <c r="BEK39"/>
      <c r="BEL39"/>
      <c r="BEM39"/>
      <c r="BEN39"/>
      <c r="BEO39"/>
      <c r="BEP39"/>
      <c r="BEQ39"/>
      <c r="BER39"/>
      <c r="BFW39" s="68"/>
      <c r="BFX39" s="68"/>
      <c r="BFY39" s="68"/>
      <c r="BFZ39" s="68"/>
      <c r="BGA39" s="68"/>
      <c r="BGB39" s="112"/>
      <c r="BGC39" s="112"/>
      <c r="BGD39" s="112"/>
      <c r="BGE39"/>
      <c r="BGF39"/>
      <c r="BGG39"/>
      <c r="BGH39"/>
      <c r="BGI39"/>
      <c r="BGJ39"/>
      <c r="BGK39"/>
      <c r="BGL39"/>
      <c r="BGM39"/>
      <c r="BGN39"/>
      <c r="BGO39"/>
      <c r="BGP39"/>
      <c r="BGQ39"/>
      <c r="BGR39"/>
      <c r="BGS39"/>
      <c r="BGT39"/>
      <c r="BGU39"/>
      <c r="BGV39"/>
      <c r="BGW39"/>
      <c r="BGX39"/>
      <c r="BGY39"/>
      <c r="BGZ39"/>
      <c r="BIE39" s="68"/>
      <c r="BIF39" s="68"/>
      <c r="BIG39" s="68"/>
      <c r="BIH39" s="68"/>
      <c r="BII39" s="68"/>
      <c r="BIJ39" s="112"/>
      <c r="BIK39" s="112"/>
      <c r="BIL39" s="112"/>
      <c r="BIM39"/>
      <c r="BIN39"/>
      <c r="BIO39"/>
      <c r="BIP39"/>
      <c r="BIQ39"/>
      <c r="BIR39"/>
      <c r="BIS39"/>
      <c r="BIT39"/>
      <c r="BIU39"/>
      <c r="BIV39"/>
      <c r="BIW39"/>
      <c r="BIX39"/>
      <c r="BIY39"/>
      <c r="BIZ39"/>
      <c r="BJA39"/>
      <c r="BJB39"/>
      <c r="BJC39"/>
      <c r="BJD39"/>
      <c r="BJE39"/>
      <c r="BJF39"/>
      <c r="BJG39"/>
      <c r="BJH39"/>
      <c r="BKM39" s="68"/>
      <c r="BKN39" s="68"/>
      <c r="BKO39" s="68"/>
      <c r="BKP39" s="68"/>
      <c r="BKQ39" s="68"/>
      <c r="BKR39" s="112"/>
      <c r="BKS39" s="112"/>
      <c r="BKT39" s="112"/>
      <c r="BKU39"/>
      <c r="BKV39"/>
      <c r="BKW39"/>
      <c r="BKX39"/>
      <c r="BKY39"/>
      <c r="BKZ39"/>
      <c r="BLA39"/>
      <c r="BLB39"/>
      <c r="BLC39"/>
      <c r="BLD39"/>
      <c r="BLE39"/>
      <c r="BLF39"/>
      <c r="BLG39"/>
      <c r="BLH39"/>
      <c r="BLI39"/>
      <c r="BLJ39"/>
      <c r="BLK39"/>
      <c r="BLL39"/>
      <c r="BLM39"/>
      <c r="BLN39"/>
      <c r="BLO39"/>
      <c r="BLP39"/>
      <c r="BMU39" s="68"/>
      <c r="BMV39" s="68"/>
      <c r="BMW39" s="68"/>
      <c r="BMX39" s="68"/>
      <c r="BMY39" s="68"/>
      <c r="BMZ39" s="112"/>
      <c r="BNA39" s="112"/>
      <c r="BNB39" s="112"/>
      <c r="BNC39"/>
      <c r="BND39"/>
      <c r="BNE39"/>
      <c r="BNF39"/>
      <c r="BNG39"/>
      <c r="BNH39"/>
      <c r="BNI39"/>
      <c r="BNJ39"/>
      <c r="BNK39"/>
      <c r="BNL39"/>
      <c r="BNM39"/>
      <c r="BNN39"/>
      <c r="BNO39"/>
      <c r="BNP39"/>
      <c r="BNQ39"/>
      <c r="BNR39"/>
      <c r="BNS39"/>
      <c r="BNT39"/>
      <c r="BNU39"/>
      <c r="BNV39"/>
      <c r="BNW39"/>
      <c r="BNX39"/>
      <c r="BPC39" s="68"/>
      <c r="BPD39" s="68"/>
      <c r="BPE39" s="68"/>
      <c r="BPF39" s="68"/>
      <c r="BPG39" s="68"/>
      <c r="BPH39" s="112"/>
      <c r="BPI39" s="112"/>
      <c r="BPJ39" s="112"/>
      <c r="BPK39"/>
      <c r="BPL39"/>
      <c r="BPM39"/>
      <c r="BPN39"/>
      <c r="BPO39"/>
      <c r="BPP39"/>
      <c r="BPQ39"/>
      <c r="BPR39"/>
      <c r="BPS39"/>
      <c r="BPT39"/>
      <c r="BPU39"/>
      <c r="BPV39"/>
      <c r="BPW39"/>
      <c r="BPX39"/>
      <c r="BPY39"/>
      <c r="BPZ39"/>
      <c r="BQA39"/>
      <c r="BQB39"/>
      <c r="BQC39"/>
      <c r="BQD39"/>
      <c r="BQE39"/>
      <c r="BQF39"/>
      <c r="BRK39" s="68"/>
      <c r="BRL39" s="68"/>
      <c r="BRM39" s="68"/>
      <c r="BRN39" s="68"/>
      <c r="BRO39" s="68"/>
      <c r="BRP39" s="112"/>
      <c r="BRQ39" s="112"/>
      <c r="BRR39" s="112"/>
      <c r="BRS39"/>
      <c r="BRT39"/>
      <c r="BRU39"/>
      <c r="BRV39"/>
      <c r="BRW39"/>
      <c r="BRX39"/>
      <c r="BRY39"/>
      <c r="BRZ39"/>
      <c r="BSA39"/>
      <c r="BSB39"/>
      <c r="BSC39"/>
      <c r="BSD39"/>
      <c r="BSE39"/>
      <c r="BSF39"/>
      <c r="BSG39"/>
      <c r="BSH39"/>
      <c r="BSI39"/>
      <c r="BSJ39"/>
      <c r="BSK39"/>
      <c r="BSL39"/>
      <c r="BSM39"/>
      <c r="BSN39"/>
      <c r="BTS39" s="68"/>
      <c r="BTT39" s="68"/>
      <c r="BTU39" s="68"/>
      <c r="BTV39" s="68"/>
      <c r="BTW39" s="68"/>
      <c r="BTX39" s="112"/>
      <c r="BTY39" s="112"/>
      <c r="BTZ39" s="112"/>
      <c r="BUA39"/>
      <c r="BUB39"/>
      <c r="BUC39"/>
      <c r="BUD39"/>
      <c r="BUE39"/>
      <c r="BUF39"/>
      <c r="BUG39"/>
      <c r="BUH39"/>
      <c r="BUI39"/>
      <c r="BUJ39"/>
      <c r="BUK39"/>
      <c r="BUL39"/>
      <c r="BUM39"/>
      <c r="BUN39"/>
      <c r="BUO39"/>
      <c r="BUP39"/>
      <c r="BUQ39"/>
      <c r="BUR39"/>
      <c r="BUS39"/>
      <c r="BUT39"/>
      <c r="BUU39"/>
      <c r="BUV39"/>
      <c r="BWA39" s="68"/>
      <c r="BWB39" s="68"/>
      <c r="BWC39" s="68"/>
      <c r="BWD39" s="68"/>
      <c r="BWE39" s="68"/>
      <c r="BWF39" s="112"/>
      <c r="BWG39" s="112"/>
      <c r="BWH39" s="112"/>
      <c r="BWI39"/>
      <c r="BWJ39"/>
      <c r="BWK39"/>
      <c r="BWL39"/>
      <c r="BWM39"/>
      <c r="BWN39"/>
      <c r="BWO39"/>
      <c r="BWP39"/>
      <c r="BWQ39"/>
      <c r="BWR39"/>
      <c r="BWS39"/>
      <c r="BWT39"/>
      <c r="BWU39"/>
      <c r="BWV39"/>
      <c r="BWW39"/>
      <c r="BWX39"/>
      <c r="BWY39"/>
      <c r="BWZ39"/>
      <c r="BXA39"/>
      <c r="BXB39"/>
      <c r="BXC39"/>
      <c r="BXD39"/>
      <c r="BYI39" s="68"/>
      <c r="BYJ39" s="68"/>
      <c r="BYK39" s="68"/>
      <c r="BYL39" s="68"/>
      <c r="BYM39" s="68"/>
      <c r="BYN39" s="112"/>
      <c r="BYO39" s="112"/>
      <c r="BYP39" s="112"/>
      <c r="BYQ39"/>
      <c r="BYR39"/>
      <c r="BYS39"/>
      <c r="BYT39"/>
      <c r="BYU39"/>
      <c r="BYV39"/>
      <c r="BYW39"/>
      <c r="BYX39"/>
      <c r="BYY39"/>
      <c r="BYZ39"/>
      <c r="BZA39"/>
      <c r="BZB39"/>
      <c r="BZC39"/>
      <c r="BZD39"/>
      <c r="BZE39"/>
      <c r="BZF39"/>
      <c r="BZG39"/>
      <c r="BZH39"/>
      <c r="BZI39"/>
      <c r="BZJ39"/>
      <c r="BZK39"/>
      <c r="BZL39"/>
      <c r="CAQ39" s="68"/>
      <c r="CAR39" s="68"/>
      <c r="CAS39" s="68"/>
      <c r="CAT39" s="68"/>
      <c r="CAU39" s="68"/>
      <c r="CAV39" s="112"/>
      <c r="CAW39" s="112"/>
      <c r="CAX39" s="112"/>
      <c r="CAY39"/>
      <c r="CAZ39"/>
      <c r="CBA39"/>
      <c r="CBB39"/>
      <c r="CBC39"/>
      <c r="CBD39"/>
      <c r="CBE39"/>
      <c r="CBF39"/>
      <c r="CBG39"/>
      <c r="CBH39"/>
      <c r="CBI39"/>
      <c r="CBJ39"/>
      <c r="CBK39"/>
      <c r="CBL39"/>
      <c r="CBM39"/>
      <c r="CBN39"/>
      <c r="CBO39"/>
      <c r="CBP39"/>
      <c r="CBQ39"/>
      <c r="CBR39"/>
      <c r="CBS39"/>
      <c r="CBT39"/>
      <c r="CCY39" s="68"/>
      <c r="CCZ39" s="68"/>
      <c r="CDA39" s="68"/>
      <c r="CDB39" s="68"/>
      <c r="CDC39" s="68"/>
      <c r="CDD39" s="112"/>
      <c r="CDE39" s="112"/>
      <c r="CDF39" s="112"/>
      <c r="CDG39"/>
      <c r="CDH39"/>
      <c r="CDI39"/>
      <c r="CDJ39"/>
      <c r="CDK39"/>
      <c r="CDL39"/>
      <c r="CDM39"/>
      <c r="CDN39"/>
      <c r="CDO39"/>
      <c r="CDP39"/>
      <c r="CDQ39"/>
      <c r="CDR39"/>
      <c r="CDS39"/>
      <c r="CDT39"/>
      <c r="CDU39"/>
      <c r="CDV39"/>
      <c r="CDW39"/>
      <c r="CDX39"/>
      <c r="CDY39"/>
      <c r="CDZ39"/>
      <c r="CEA39"/>
      <c r="CEB39"/>
      <c r="CFG39" s="68"/>
      <c r="CFH39" s="68"/>
      <c r="CFI39" s="68"/>
      <c r="CFJ39" s="68"/>
      <c r="CFK39" s="68"/>
      <c r="CFL39" s="112"/>
      <c r="CFM39" s="112"/>
      <c r="CFN39" s="112"/>
      <c r="CFO39"/>
      <c r="CFP39"/>
      <c r="CFQ39"/>
      <c r="CFR39"/>
      <c r="CFS39"/>
      <c r="CFT39"/>
      <c r="CFU39"/>
      <c r="CFV39"/>
      <c r="CFW39"/>
      <c r="CFX39"/>
      <c r="CFY39"/>
      <c r="CFZ39"/>
      <c r="CGA39"/>
      <c r="CGB39"/>
      <c r="CGC39"/>
      <c r="CGD39"/>
      <c r="CGE39"/>
      <c r="CGF39"/>
      <c r="CGG39"/>
      <c r="CGH39"/>
      <c r="CGI39"/>
      <c r="CGJ39"/>
      <c r="CHO39" s="68"/>
      <c r="CHP39" s="68"/>
      <c r="CHQ39" s="68"/>
      <c r="CHR39" s="68"/>
      <c r="CHS39" s="68"/>
      <c r="CHT39" s="112"/>
      <c r="CHU39" s="112"/>
      <c r="CHV39" s="112"/>
      <c r="CHW39"/>
      <c r="CHX39"/>
      <c r="CHY39"/>
      <c r="CHZ39"/>
      <c r="CIA39"/>
      <c r="CIB39"/>
      <c r="CIC39"/>
      <c r="CID39"/>
      <c r="CIE39"/>
      <c r="CIF39"/>
      <c r="CIG39"/>
      <c r="CIH39"/>
      <c r="CII39"/>
      <c r="CIJ39"/>
      <c r="CIK39"/>
      <c r="CIL39"/>
      <c r="CIM39"/>
      <c r="CIN39"/>
      <c r="CIO39"/>
      <c r="CIP39"/>
      <c r="CIQ39"/>
      <c r="CIR39"/>
      <c r="CJW39" s="68"/>
      <c r="CJX39" s="68"/>
      <c r="CJY39" s="68"/>
      <c r="CJZ39" s="68"/>
      <c r="CKA39" s="68"/>
      <c r="CKB39" s="112"/>
      <c r="CKC39" s="112"/>
      <c r="CKD39" s="112"/>
      <c r="CKE39"/>
      <c r="CKF39"/>
      <c r="CKG39"/>
      <c r="CKH39"/>
      <c r="CKI39"/>
      <c r="CKJ39"/>
      <c r="CKK39"/>
      <c r="CKL39"/>
      <c r="CKM39"/>
      <c r="CKN39"/>
      <c r="CKO39"/>
      <c r="CKP39"/>
      <c r="CKQ39"/>
      <c r="CKR39"/>
      <c r="CKS39"/>
      <c r="CKT39"/>
      <c r="CKU39"/>
      <c r="CKV39"/>
      <c r="CKW39"/>
      <c r="CKX39"/>
      <c r="CKY39"/>
      <c r="CKZ39"/>
      <c r="CME39" s="68"/>
      <c r="CMF39" s="68"/>
      <c r="CMG39" s="68"/>
      <c r="CMH39" s="68"/>
      <c r="CMI39" s="68"/>
      <c r="CMJ39" s="112"/>
      <c r="CMK39" s="112"/>
      <c r="CML39" s="112"/>
      <c r="CMM39"/>
      <c r="CMN39"/>
      <c r="CMO39"/>
      <c r="CMP39"/>
      <c r="CMQ39"/>
      <c r="CMR39"/>
      <c r="CMS39"/>
      <c r="CMT39"/>
      <c r="CMU39"/>
      <c r="CMV39"/>
      <c r="CMW39"/>
      <c r="CMX39"/>
      <c r="CMY39"/>
      <c r="CMZ39"/>
      <c r="CNA39"/>
      <c r="CNB39"/>
      <c r="CNC39"/>
      <c r="CND39"/>
      <c r="CNE39"/>
      <c r="CNF39"/>
      <c r="CNG39"/>
      <c r="CNH39"/>
      <c r="COM39" s="68"/>
      <c r="CON39" s="68"/>
      <c r="COO39" s="68"/>
      <c r="COP39" s="68"/>
      <c r="COQ39" s="68"/>
      <c r="COR39" s="112"/>
      <c r="COS39" s="112"/>
      <c r="COT39" s="112"/>
      <c r="COU39"/>
      <c r="COV39"/>
      <c r="COW39"/>
      <c r="COX39"/>
      <c r="COY39"/>
      <c r="COZ39"/>
      <c r="CPA39"/>
      <c r="CPB39"/>
      <c r="CPC39"/>
      <c r="CPD39"/>
      <c r="CPE39"/>
      <c r="CPF39"/>
      <c r="CPG39"/>
      <c r="CPH39"/>
      <c r="CPI39"/>
      <c r="CPJ39"/>
      <c r="CPK39"/>
      <c r="CPL39"/>
      <c r="CPM39"/>
      <c r="CPN39"/>
      <c r="CPO39"/>
      <c r="CPP39"/>
      <c r="CQU39" s="68"/>
      <c r="CQV39" s="68"/>
      <c r="CQW39" s="68"/>
      <c r="CQX39" s="68"/>
      <c r="CQY39" s="68"/>
      <c r="CQZ39" s="112"/>
      <c r="CRA39" s="112"/>
      <c r="CRB39" s="112"/>
      <c r="CRC39"/>
      <c r="CRD39"/>
      <c r="CRE39"/>
      <c r="CRF39"/>
      <c r="CRG39"/>
      <c r="CRH39"/>
      <c r="CRI39"/>
      <c r="CRJ39"/>
      <c r="CRK39"/>
      <c r="CRL39"/>
      <c r="CRM39"/>
      <c r="CRN39"/>
      <c r="CRO39"/>
      <c r="CRP39"/>
      <c r="CRQ39"/>
      <c r="CRR39"/>
      <c r="CRS39"/>
      <c r="CRT39"/>
      <c r="CRU39"/>
      <c r="CRV39"/>
      <c r="CRW39"/>
      <c r="CRX39"/>
      <c r="CTC39" s="68"/>
      <c r="CTD39" s="68"/>
      <c r="CTE39" s="68"/>
      <c r="CTF39" s="68"/>
      <c r="CTG39" s="68"/>
      <c r="CTH39" s="112"/>
      <c r="CTI39" s="112"/>
      <c r="CTJ39" s="112"/>
      <c r="CTK39"/>
      <c r="CTL39"/>
      <c r="CTM39"/>
      <c r="CTN39"/>
      <c r="CTO39"/>
      <c r="CTP39"/>
      <c r="CTQ39"/>
      <c r="CTR39"/>
      <c r="CTS39"/>
      <c r="CTT39"/>
      <c r="CTU39"/>
      <c r="CTV39"/>
      <c r="CTW39"/>
      <c r="CTX39"/>
      <c r="CTY39"/>
      <c r="CTZ39"/>
      <c r="CUA39"/>
      <c r="CUB39"/>
      <c r="CUC39"/>
      <c r="CUD39"/>
      <c r="CUE39"/>
      <c r="CUF39"/>
      <c r="CVK39" s="68"/>
      <c r="CVL39" s="68"/>
      <c r="CVM39" s="68"/>
      <c r="CVN39" s="68"/>
      <c r="CVO39" s="68"/>
      <c r="CVP39" s="112"/>
      <c r="CVQ39" s="112"/>
      <c r="CVR39" s="112"/>
      <c r="CVS39"/>
      <c r="CVT39"/>
      <c r="CVU39"/>
      <c r="CVV39"/>
      <c r="CVW39"/>
      <c r="CVX39"/>
      <c r="CVY39"/>
      <c r="CVZ39"/>
      <c r="CWA39"/>
      <c r="CWB39"/>
      <c r="CWC39"/>
      <c r="CWD39"/>
      <c r="CWE39"/>
      <c r="CWF39"/>
      <c r="CWG39"/>
      <c r="CWH39"/>
      <c r="CWI39"/>
      <c r="CWJ39"/>
      <c r="CWK39"/>
      <c r="CWL39"/>
      <c r="CWM39"/>
      <c r="CWN39"/>
      <c r="CXS39" s="68"/>
      <c r="CXT39" s="68"/>
      <c r="CXU39" s="68"/>
      <c r="CXV39" s="68"/>
      <c r="CXW39" s="68"/>
      <c r="CXX39" s="112"/>
      <c r="CXY39" s="112"/>
      <c r="CXZ39" s="112"/>
      <c r="CYA39"/>
      <c r="CYB39"/>
      <c r="CYC39"/>
      <c r="CYD39"/>
      <c r="CYE39"/>
      <c r="CYF39"/>
      <c r="CYG39"/>
      <c r="CYH39"/>
      <c r="CYI39"/>
      <c r="CYJ39"/>
      <c r="CYK39"/>
      <c r="CYL39"/>
      <c r="CYM39"/>
      <c r="CYN39"/>
      <c r="CYO39"/>
      <c r="CYP39"/>
      <c r="CYQ39"/>
      <c r="CYR39"/>
      <c r="CYS39"/>
      <c r="CYT39"/>
      <c r="CYU39"/>
      <c r="CYV39"/>
      <c r="DAA39" s="68"/>
      <c r="DAB39" s="68"/>
      <c r="DAC39" s="68"/>
      <c r="DAD39" s="68"/>
      <c r="DAE39" s="68"/>
      <c r="DAF39" s="112"/>
      <c r="DAG39" s="112"/>
      <c r="DAH39" s="112"/>
      <c r="DAI39"/>
      <c r="DAJ39"/>
      <c r="DAK39"/>
      <c r="DAL39"/>
      <c r="DAM39"/>
      <c r="DAN39"/>
      <c r="DAO39"/>
      <c r="DAP39"/>
      <c r="DAQ39"/>
      <c r="DAR39"/>
      <c r="DAS39"/>
      <c r="DAT39"/>
      <c r="DAU39"/>
      <c r="DAV39"/>
      <c r="DAW39"/>
      <c r="DAX39"/>
      <c r="DAY39"/>
      <c r="DAZ39"/>
      <c r="DBA39"/>
      <c r="DBB39"/>
      <c r="DBC39"/>
      <c r="DBD39"/>
      <c r="DCI39" s="68"/>
      <c r="DCJ39" s="68"/>
      <c r="DCK39" s="68"/>
      <c r="DCL39" s="68"/>
      <c r="DCM39" s="68"/>
      <c r="DCN39" s="112"/>
      <c r="DCO39" s="112"/>
      <c r="DCP39" s="112"/>
      <c r="DCQ39"/>
      <c r="DCR39"/>
      <c r="DCS39"/>
      <c r="DCT39"/>
      <c r="DCU39"/>
      <c r="DCV39"/>
      <c r="DCW39"/>
      <c r="DCX39"/>
      <c r="DCY39"/>
      <c r="DCZ39"/>
      <c r="DDA39"/>
      <c r="DDB39"/>
      <c r="DDC39"/>
      <c r="DDD39"/>
      <c r="DDE39"/>
      <c r="DDF39"/>
      <c r="DDG39"/>
      <c r="DDH39"/>
      <c r="DDI39"/>
      <c r="DDJ39"/>
      <c r="DDK39"/>
      <c r="DDL39"/>
      <c r="DEQ39" s="68"/>
      <c r="DER39" s="68"/>
      <c r="DES39" s="68"/>
      <c r="DET39" s="68"/>
      <c r="DEU39" s="68"/>
      <c r="DEV39" s="112"/>
      <c r="DEW39" s="112"/>
      <c r="DEX39" s="112"/>
      <c r="DEY39"/>
      <c r="DEZ39"/>
      <c r="DFA39"/>
      <c r="DFB39"/>
      <c r="DFC39"/>
      <c r="DFD39"/>
      <c r="DFE39"/>
      <c r="DFF39"/>
      <c r="DFG39"/>
      <c r="DFH39"/>
      <c r="DFI39"/>
      <c r="DFJ39"/>
      <c r="DFK39"/>
      <c r="DFL39"/>
      <c r="DFM39"/>
      <c r="DFN39"/>
      <c r="DFO39"/>
      <c r="DFP39"/>
      <c r="DFQ39"/>
      <c r="DFR39"/>
      <c r="DFS39"/>
      <c r="DFT39"/>
      <c r="DGY39" s="68"/>
      <c r="DGZ39" s="68"/>
      <c r="DHA39" s="68"/>
      <c r="DHB39" s="68"/>
      <c r="DHC39" s="68"/>
      <c r="DHD39" s="112"/>
      <c r="DHE39" s="112"/>
      <c r="DHF39" s="112"/>
      <c r="DHG39"/>
      <c r="DHH39"/>
      <c r="DHI39"/>
      <c r="DHJ39"/>
      <c r="DHK39"/>
      <c r="DHL39"/>
      <c r="DHM39"/>
      <c r="DHN39"/>
      <c r="DHO39"/>
      <c r="DHP39"/>
      <c r="DHQ39"/>
      <c r="DHR39"/>
      <c r="DHS39"/>
      <c r="DHT39"/>
      <c r="DHU39"/>
      <c r="DHV39"/>
      <c r="DHW39"/>
      <c r="DHX39"/>
      <c r="DHY39"/>
      <c r="DHZ39"/>
      <c r="DIA39"/>
      <c r="DIB39"/>
      <c r="DJG39" s="68"/>
      <c r="DJH39" s="68"/>
      <c r="DJI39" s="68"/>
      <c r="DJJ39" s="68"/>
      <c r="DJK39" s="68"/>
      <c r="DJL39" s="112"/>
      <c r="DJM39" s="112"/>
      <c r="DJN39" s="112"/>
      <c r="DJO39"/>
      <c r="DJP39"/>
      <c r="DJQ39"/>
      <c r="DJR39"/>
      <c r="DJS39"/>
      <c r="DJT39"/>
      <c r="DJU39"/>
      <c r="DJV39"/>
      <c r="DJW39"/>
      <c r="DJX39"/>
      <c r="DJY39"/>
      <c r="DJZ39"/>
      <c r="DKA39"/>
      <c r="DKB39"/>
      <c r="DKC39"/>
      <c r="DKD39"/>
      <c r="DKE39"/>
      <c r="DKF39"/>
      <c r="DKG39"/>
      <c r="DKH39"/>
      <c r="DKI39"/>
      <c r="DKJ39"/>
      <c r="DLO39" s="68"/>
      <c r="DLP39" s="68"/>
      <c r="DLQ39" s="68"/>
      <c r="DLR39" s="68"/>
      <c r="DLS39" s="68"/>
      <c r="DLT39" s="112"/>
      <c r="DLU39" s="112"/>
      <c r="DLV39" s="112"/>
      <c r="DLW39"/>
      <c r="DLX39"/>
      <c r="DLY39"/>
      <c r="DLZ39"/>
      <c r="DMA39"/>
      <c r="DMB39"/>
      <c r="DMC39"/>
      <c r="DMD39"/>
      <c r="DME39"/>
      <c r="DMF39"/>
      <c r="DMG39"/>
      <c r="DMH39"/>
      <c r="DMI39"/>
      <c r="DMJ39"/>
      <c r="DMK39"/>
      <c r="DML39"/>
      <c r="DMM39"/>
      <c r="DMN39"/>
      <c r="DMO39"/>
      <c r="DMP39"/>
      <c r="DMQ39"/>
      <c r="DMR39"/>
      <c r="DNW39" s="68"/>
      <c r="DNX39" s="68"/>
      <c r="DNY39" s="68"/>
      <c r="DNZ39" s="68"/>
      <c r="DOA39" s="68"/>
      <c r="DOB39" s="112"/>
      <c r="DOC39" s="112"/>
      <c r="DOD39" s="112"/>
      <c r="DOE39"/>
      <c r="DOF39"/>
      <c r="DOG39"/>
      <c r="DOH39"/>
      <c r="DOI39"/>
      <c r="DOJ39"/>
      <c r="DOK39"/>
      <c r="DOL39"/>
      <c r="DOM39"/>
      <c r="DON39"/>
      <c r="DOO39"/>
      <c r="DOP39"/>
      <c r="DOQ39"/>
      <c r="DOR39"/>
      <c r="DOS39"/>
      <c r="DOT39"/>
      <c r="DOU39"/>
      <c r="DOV39"/>
      <c r="DOW39"/>
      <c r="DOX39"/>
      <c r="DOY39"/>
      <c r="DOZ39"/>
      <c r="DQE39" s="68"/>
      <c r="DQF39" s="68"/>
      <c r="DQG39" s="68"/>
      <c r="DQH39" s="68"/>
      <c r="DQI39" s="68"/>
      <c r="DQJ39" s="112"/>
      <c r="DQK39" s="112"/>
      <c r="DQL39" s="112"/>
      <c r="DQM39"/>
      <c r="DQN39"/>
      <c r="DQO39"/>
      <c r="DQP39"/>
      <c r="DQQ39"/>
      <c r="DQR39"/>
      <c r="DQS39"/>
      <c r="DQT39"/>
      <c r="DQU39"/>
      <c r="DQV39"/>
      <c r="DQW39"/>
      <c r="DQX39"/>
      <c r="DQY39"/>
      <c r="DQZ39"/>
      <c r="DRA39"/>
      <c r="DRB39"/>
      <c r="DRC39"/>
      <c r="DRD39"/>
      <c r="DRE39"/>
      <c r="DRF39"/>
      <c r="DRG39"/>
      <c r="DRH39"/>
      <c r="DSM39" s="68"/>
      <c r="DSN39" s="68"/>
      <c r="DSO39" s="68"/>
      <c r="DSP39" s="68"/>
      <c r="DSQ39" s="68"/>
      <c r="DSR39" s="112"/>
      <c r="DSS39" s="112"/>
      <c r="DST39" s="112"/>
      <c r="DSU39"/>
      <c r="DSV39"/>
      <c r="DSW39"/>
      <c r="DSX39"/>
      <c r="DSY39"/>
      <c r="DSZ39"/>
      <c r="DTA39"/>
      <c r="DTB39"/>
      <c r="DTC39"/>
      <c r="DTD39"/>
      <c r="DTE39"/>
      <c r="DTF39"/>
      <c r="DTG39"/>
      <c r="DTH39"/>
      <c r="DTI39"/>
      <c r="DTJ39"/>
      <c r="DTK39"/>
      <c r="DTL39"/>
      <c r="DTM39"/>
      <c r="DTN39"/>
      <c r="DTO39"/>
      <c r="DTP39"/>
      <c r="DUU39" s="68"/>
      <c r="DUV39" s="68"/>
      <c r="DUW39" s="68"/>
      <c r="DUX39" s="68"/>
      <c r="DUY39" s="68"/>
      <c r="DUZ39" s="112"/>
      <c r="DVA39" s="112"/>
      <c r="DVB39" s="112"/>
      <c r="DVC39"/>
      <c r="DVD39"/>
      <c r="DVE39"/>
      <c r="DVF39"/>
      <c r="DVG39"/>
      <c r="DVH39"/>
      <c r="DVI39"/>
      <c r="DVJ39"/>
      <c r="DVK39"/>
      <c r="DVL39"/>
      <c r="DVM39"/>
      <c r="DVN39"/>
      <c r="DVO39"/>
      <c r="DVP39"/>
      <c r="DVQ39"/>
      <c r="DVR39"/>
      <c r="DVS39"/>
      <c r="DVT39"/>
      <c r="DVU39"/>
      <c r="DVV39"/>
      <c r="DVW39"/>
      <c r="DVX39"/>
      <c r="DXC39" s="68"/>
      <c r="DXD39" s="68"/>
      <c r="DXE39" s="68"/>
      <c r="DXF39" s="68"/>
      <c r="DXG39" s="68"/>
      <c r="DXH39" s="112"/>
      <c r="DXI39" s="112"/>
      <c r="DXJ39" s="112"/>
      <c r="DXK39"/>
      <c r="DXL39"/>
      <c r="DXM39"/>
      <c r="DXN39"/>
      <c r="DXO39"/>
      <c r="DXP39"/>
      <c r="DXQ39"/>
      <c r="DXR39"/>
      <c r="DXS39"/>
      <c r="DXT39"/>
      <c r="DXU39"/>
      <c r="DXV39"/>
      <c r="DXW39"/>
      <c r="DXX39"/>
      <c r="DXY39"/>
      <c r="DXZ39"/>
      <c r="DYA39"/>
      <c r="DYB39"/>
      <c r="DYC39"/>
      <c r="DYD39"/>
      <c r="DYE39"/>
      <c r="DYF39"/>
      <c r="DZK39" s="68"/>
      <c r="DZL39" s="68"/>
      <c r="DZM39" s="68"/>
      <c r="DZN39" s="68"/>
      <c r="DZO39" s="68"/>
      <c r="DZP39" s="112"/>
      <c r="DZQ39" s="112"/>
      <c r="DZR39" s="112"/>
      <c r="DZS39"/>
      <c r="DZT39"/>
      <c r="DZU39"/>
      <c r="DZV39"/>
      <c r="DZW39"/>
      <c r="DZX39"/>
      <c r="DZY39"/>
      <c r="DZZ39"/>
      <c r="EAA39"/>
      <c r="EAB39"/>
      <c r="EAC39"/>
      <c r="EAD39"/>
      <c r="EAE39"/>
      <c r="EAF39"/>
      <c r="EAG39"/>
      <c r="EAH39"/>
      <c r="EAI39"/>
      <c r="EAJ39"/>
      <c r="EAK39"/>
      <c r="EAL39"/>
      <c r="EAM39"/>
      <c r="EAN39"/>
      <c r="EBS39" s="68"/>
      <c r="EBT39" s="68"/>
      <c r="EBU39" s="68"/>
      <c r="EBV39" s="68"/>
      <c r="EBW39" s="68"/>
      <c r="EBX39" s="112"/>
      <c r="EBY39" s="112"/>
      <c r="EBZ39" s="112"/>
      <c r="ECA39"/>
      <c r="ECB39"/>
      <c r="ECC39"/>
      <c r="ECD39"/>
      <c r="ECE39"/>
      <c r="ECF39"/>
      <c r="ECG39"/>
      <c r="ECH39"/>
      <c r="ECI39"/>
      <c r="ECJ39"/>
      <c r="ECK39"/>
      <c r="ECL39"/>
      <c r="ECM39"/>
      <c r="ECN39"/>
      <c r="ECO39"/>
      <c r="ECP39"/>
      <c r="ECQ39"/>
      <c r="ECR39"/>
      <c r="ECS39"/>
      <c r="ECT39"/>
      <c r="ECU39"/>
      <c r="ECV39"/>
      <c r="EEA39" s="68"/>
      <c r="EEB39" s="68"/>
      <c r="EEC39" s="68"/>
      <c r="EED39" s="68"/>
      <c r="EEE39" s="68"/>
      <c r="EEF39" s="112"/>
      <c r="EEG39" s="112"/>
      <c r="EEH39" s="112"/>
      <c r="EEI39"/>
      <c r="EEJ39"/>
      <c r="EEK39"/>
      <c r="EEL39"/>
      <c r="EEM39"/>
      <c r="EEN39"/>
      <c r="EEO39"/>
      <c r="EEP39"/>
      <c r="EEQ39"/>
      <c r="EER39"/>
      <c r="EES39"/>
      <c r="EET39"/>
      <c r="EEU39"/>
      <c r="EEV39"/>
      <c r="EEW39"/>
      <c r="EEX39"/>
      <c r="EEY39"/>
      <c r="EEZ39"/>
      <c r="EFA39"/>
      <c r="EFB39"/>
      <c r="EFC39"/>
      <c r="EFD39"/>
      <c r="EGI39" s="68"/>
      <c r="EGJ39" s="68"/>
      <c r="EGK39" s="68"/>
      <c r="EGL39" s="68"/>
      <c r="EGM39" s="68"/>
      <c r="EGN39" s="112"/>
      <c r="EGO39" s="112"/>
      <c r="EGP39" s="112"/>
      <c r="EGQ39"/>
      <c r="EGR39"/>
      <c r="EGS39"/>
      <c r="EGT39"/>
      <c r="EGU39"/>
      <c r="EGV39"/>
      <c r="EGW39"/>
      <c r="EGX39"/>
      <c r="EGY39"/>
      <c r="EGZ39"/>
      <c r="EHA39"/>
      <c r="EHB39"/>
      <c r="EHC39"/>
      <c r="EHD39"/>
      <c r="EHE39"/>
      <c r="EHF39"/>
      <c r="EHG39"/>
      <c r="EHH39"/>
      <c r="EHI39"/>
      <c r="EHJ39"/>
      <c r="EHK39"/>
      <c r="EHL39"/>
      <c r="EIQ39" s="68"/>
      <c r="EIR39" s="68"/>
      <c r="EIS39" s="68"/>
      <c r="EIT39" s="68"/>
      <c r="EIU39" s="68"/>
      <c r="EIV39" s="112"/>
      <c r="EIW39" s="112"/>
      <c r="EIX39" s="112"/>
      <c r="EIY39"/>
      <c r="EIZ39"/>
      <c r="EJA39"/>
      <c r="EJB39"/>
      <c r="EJC39"/>
      <c r="EJD39"/>
      <c r="EJE39"/>
      <c r="EJF39"/>
      <c r="EJG39"/>
      <c r="EJH39"/>
      <c r="EJI39"/>
      <c r="EJJ39"/>
      <c r="EJK39"/>
      <c r="EJL39"/>
      <c r="EJM39"/>
      <c r="EJN39"/>
      <c r="EJO39"/>
      <c r="EJP39"/>
      <c r="EJQ39"/>
      <c r="EJR39"/>
      <c r="EJS39"/>
      <c r="EJT39"/>
      <c r="EKY39" s="68"/>
      <c r="EKZ39" s="68"/>
      <c r="ELA39" s="68"/>
      <c r="ELB39" s="68"/>
      <c r="ELC39" s="68"/>
      <c r="ELD39" s="112"/>
      <c r="ELE39" s="112"/>
      <c r="ELF39" s="112"/>
      <c r="ELG39"/>
      <c r="ELH39"/>
      <c r="ELI39"/>
      <c r="ELJ39"/>
      <c r="ELK39"/>
      <c r="ELL39"/>
      <c r="ELM39"/>
      <c r="ELN39"/>
      <c r="ELO39"/>
      <c r="ELP39"/>
      <c r="ELQ39"/>
      <c r="ELR39"/>
      <c r="ELS39"/>
      <c r="ELT39"/>
      <c r="ELU39"/>
      <c r="ELV39"/>
      <c r="ELW39"/>
      <c r="ELX39"/>
      <c r="ELY39"/>
      <c r="ELZ39"/>
      <c r="EMA39"/>
      <c r="EMB39"/>
      <c r="ENG39" s="68"/>
      <c r="ENH39" s="68"/>
      <c r="ENI39" s="68"/>
      <c r="ENJ39" s="68"/>
      <c r="ENK39" s="68"/>
      <c r="ENL39" s="112"/>
      <c r="ENM39" s="112"/>
      <c r="ENN39" s="112"/>
      <c r="ENO39"/>
      <c r="ENP39"/>
      <c r="ENQ39"/>
      <c r="ENR39"/>
      <c r="ENS39"/>
      <c r="ENT39"/>
      <c r="ENU39"/>
      <c r="ENV39"/>
      <c r="ENW39"/>
      <c r="ENX39"/>
      <c r="ENY39"/>
      <c r="ENZ39"/>
      <c r="EOA39"/>
      <c r="EOB39"/>
      <c r="EOC39"/>
      <c r="EOD39"/>
      <c r="EOE39"/>
      <c r="EOF39"/>
      <c r="EOG39"/>
      <c r="EOH39"/>
      <c r="EOI39"/>
      <c r="EOJ39"/>
      <c r="EPO39" s="68"/>
      <c r="EPP39" s="68"/>
      <c r="EPQ39" s="68"/>
      <c r="EPR39" s="68"/>
      <c r="EPS39" s="68"/>
      <c r="EPT39" s="112"/>
      <c r="EPU39" s="112"/>
      <c r="EPV39" s="112"/>
      <c r="EPW39"/>
      <c r="EPX39"/>
      <c r="EPY39"/>
      <c r="EPZ39"/>
      <c r="EQA39"/>
      <c r="EQB39"/>
      <c r="EQC39"/>
      <c r="EQD39"/>
      <c r="EQE39"/>
      <c r="EQF39"/>
      <c r="EQG39"/>
      <c r="EQH39"/>
      <c r="EQI39"/>
      <c r="EQJ39"/>
      <c r="EQK39"/>
      <c r="EQL39"/>
      <c r="EQM39"/>
      <c r="EQN39"/>
      <c r="EQO39"/>
      <c r="EQP39"/>
      <c r="EQQ39"/>
      <c r="EQR39"/>
      <c r="ERW39" s="68"/>
      <c r="ERX39" s="68"/>
      <c r="ERY39" s="68"/>
      <c r="ERZ39" s="68"/>
      <c r="ESA39" s="68"/>
      <c r="ESB39" s="112"/>
      <c r="ESC39" s="112"/>
      <c r="ESD39" s="112"/>
      <c r="ESE39"/>
      <c r="ESF39"/>
      <c r="ESG39"/>
      <c r="ESH39"/>
      <c r="ESI39"/>
      <c r="ESJ39"/>
      <c r="ESK39"/>
      <c r="ESL39"/>
      <c r="ESM39"/>
      <c r="ESN39"/>
      <c r="ESO39"/>
      <c r="ESP39"/>
      <c r="ESQ39"/>
      <c r="ESR39"/>
      <c r="ESS39"/>
      <c r="EST39"/>
      <c r="ESU39"/>
      <c r="ESV39"/>
      <c r="ESW39"/>
      <c r="ESX39"/>
      <c r="ESY39"/>
      <c r="ESZ39"/>
      <c r="EUE39" s="68"/>
      <c r="EUF39" s="68"/>
      <c r="EUG39" s="68"/>
      <c r="EUH39" s="68"/>
      <c r="EUI39" s="68"/>
      <c r="EUJ39" s="112"/>
      <c r="EUK39" s="112"/>
      <c r="EUL39" s="112"/>
      <c r="EUM39"/>
      <c r="EUN39"/>
      <c r="EUO39"/>
      <c r="EUP39"/>
      <c r="EUQ39"/>
      <c r="EUR39"/>
      <c r="EUS39"/>
      <c r="EUT39"/>
      <c r="EUU39"/>
      <c r="EUV39"/>
      <c r="EUW39"/>
      <c r="EUX39"/>
      <c r="EUY39"/>
      <c r="EUZ39"/>
      <c r="EVA39"/>
      <c r="EVB39"/>
      <c r="EVC39"/>
      <c r="EVD39"/>
      <c r="EVE39"/>
      <c r="EVF39"/>
      <c r="EVG39"/>
      <c r="EVH39"/>
      <c r="EWM39" s="68"/>
      <c r="EWN39" s="68"/>
      <c r="EWO39" s="68"/>
      <c r="EWP39" s="68"/>
      <c r="EWQ39" s="68"/>
      <c r="EWR39" s="112"/>
      <c r="EWS39" s="112"/>
      <c r="EWT39" s="112"/>
      <c r="EWU39"/>
      <c r="EWV39"/>
      <c r="EWW39"/>
      <c r="EWX39"/>
      <c r="EWY39"/>
      <c r="EWZ39"/>
      <c r="EXA39"/>
      <c r="EXB39"/>
      <c r="EXC39"/>
      <c r="EXD39"/>
      <c r="EXE39"/>
      <c r="EXF39"/>
      <c r="EXG39"/>
      <c r="EXH39"/>
      <c r="EXI39"/>
      <c r="EXJ39"/>
      <c r="EXK39"/>
      <c r="EXL39"/>
      <c r="EXM39"/>
      <c r="EXN39"/>
      <c r="EXO39"/>
      <c r="EXP39"/>
      <c r="EYU39" s="68"/>
      <c r="EYV39" s="68"/>
      <c r="EYW39" s="68"/>
      <c r="EYX39" s="68"/>
      <c r="EYY39" s="68"/>
      <c r="EYZ39" s="112"/>
      <c r="EZA39" s="112"/>
      <c r="EZB39" s="112"/>
      <c r="EZC39"/>
      <c r="EZD39"/>
      <c r="EZE39"/>
      <c r="EZF39"/>
      <c r="EZG39"/>
      <c r="EZH39"/>
      <c r="EZI39"/>
      <c r="EZJ39"/>
      <c r="EZK39"/>
      <c r="EZL39"/>
      <c r="EZM39"/>
      <c r="EZN39"/>
      <c r="EZO39"/>
      <c r="EZP39"/>
      <c r="EZQ39"/>
      <c r="EZR39"/>
      <c r="EZS39"/>
      <c r="EZT39"/>
      <c r="EZU39"/>
      <c r="EZV39"/>
      <c r="EZW39"/>
      <c r="EZX39"/>
      <c r="FBC39" s="68"/>
      <c r="FBD39" s="68"/>
      <c r="FBE39" s="68"/>
      <c r="FBF39" s="68"/>
      <c r="FBG39" s="68"/>
      <c r="FBH39" s="112"/>
      <c r="FBI39" s="112"/>
      <c r="FBJ39" s="112"/>
      <c r="FBK39"/>
      <c r="FBL39"/>
      <c r="FBM39"/>
      <c r="FBN39"/>
      <c r="FBO39"/>
      <c r="FBP39"/>
      <c r="FBQ39"/>
      <c r="FBR39"/>
      <c r="FBS39"/>
      <c r="FBT39"/>
      <c r="FBU39"/>
      <c r="FBV39"/>
      <c r="FBW39"/>
      <c r="FBX39"/>
      <c r="FBY39"/>
      <c r="FBZ39"/>
      <c r="FCA39"/>
      <c r="FCB39"/>
      <c r="FCC39"/>
      <c r="FCD39"/>
      <c r="FCE39"/>
      <c r="FCF39"/>
      <c r="FDK39" s="68"/>
      <c r="FDL39" s="68"/>
      <c r="FDM39" s="68"/>
      <c r="FDN39" s="68"/>
      <c r="FDO39" s="68"/>
      <c r="FDP39" s="112"/>
      <c r="FDQ39" s="112"/>
      <c r="FDR39" s="112"/>
      <c r="FDS39"/>
      <c r="FDT39"/>
      <c r="FDU39"/>
      <c r="FDV39"/>
      <c r="FDW39"/>
      <c r="FDX39"/>
      <c r="FDY39"/>
      <c r="FDZ39"/>
      <c r="FEA39"/>
      <c r="FEB39"/>
      <c r="FEC39"/>
      <c r="FED39"/>
      <c r="FEE39"/>
      <c r="FEF39"/>
      <c r="FEG39"/>
      <c r="FEH39"/>
      <c r="FEI39"/>
      <c r="FEJ39"/>
      <c r="FEK39"/>
      <c r="FEL39"/>
      <c r="FEM39"/>
      <c r="FEN39"/>
      <c r="FFS39" s="68"/>
      <c r="FFT39" s="68"/>
      <c r="FFU39" s="68"/>
      <c r="FFV39" s="68"/>
      <c r="FFW39" s="68"/>
      <c r="FFX39" s="112"/>
      <c r="FFY39" s="112"/>
      <c r="FFZ39" s="112"/>
      <c r="FGA39"/>
      <c r="FGB39"/>
      <c r="FGC39"/>
      <c r="FGD39"/>
      <c r="FGE39"/>
      <c r="FGF39"/>
      <c r="FGG39"/>
      <c r="FGH39"/>
      <c r="FGI39"/>
      <c r="FGJ39"/>
      <c r="FGK39"/>
      <c r="FGL39"/>
      <c r="FGM39"/>
      <c r="FGN39"/>
      <c r="FGO39"/>
      <c r="FGP39"/>
      <c r="FGQ39"/>
      <c r="FGR39"/>
      <c r="FGS39"/>
      <c r="FGT39"/>
      <c r="FGU39"/>
      <c r="FGV39"/>
      <c r="FIA39" s="68"/>
      <c r="FIB39" s="68"/>
      <c r="FIC39" s="68"/>
      <c r="FID39" s="68"/>
      <c r="FIE39" s="68"/>
      <c r="FIF39" s="112"/>
      <c r="FIG39" s="112"/>
      <c r="FIH39" s="112"/>
      <c r="FII39"/>
      <c r="FIJ39"/>
      <c r="FIK39"/>
      <c r="FIL39"/>
      <c r="FIM39"/>
      <c r="FIN39"/>
      <c r="FIO39"/>
      <c r="FIP39"/>
      <c r="FIQ39"/>
      <c r="FIR39"/>
      <c r="FIS39"/>
      <c r="FIT39"/>
      <c r="FIU39"/>
      <c r="FIV39"/>
      <c r="FIW39"/>
      <c r="FIX39"/>
      <c r="FIY39"/>
      <c r="FIZ39"/>
      <c r="FJA39"/>
      <c r="FJB39"/>
      <c r="FJC39"/>
      <c r="FJD39"/>
      <c r="FKI39" s="68"/>
      <c r="FKJ39" s="68"/>
      <c r="FKK39" s="68"/>
      <c r="FKL39" s="68"/>
      <c r="FKM39" s="68"/>
      <c r="FKN39" s="112"/>
      <c r="FKO39" s="112"/>
      <c r="FKP39" s="112"/>
      <c r="FKQ39"/>
      <c r="FKR39"/>
      <c r="FKS39"/>
      <c r="FKT39"/>
      <c r="FKU39"/>
      <c r="FKV39"/>
      <c r="FKW39"/>
      <c r="FKX39"/>
      <c r="FKY39"/>
      <c r="FKZ39"/>
      <c r="FLA39"/>
      <c r="FLB39"/>
      <c r="FLC39"/>
      <c r="FLD39"/>
      <c r="FLE39"/>
      <c r="FLF39"/>
      <c r="FLG39"/>
      <c r="FLH39"/>
      <c r="FLI39"/>
      <c r="FLJ39"/>
      <c r="FLK39"/>
      <c r="FLL39"/>
      <c r="FMQ39" s="68"/>
      <c r="FMR39" s="68"/>
      <c r="FMS39" s="68"/>
      <c r="FMT39" s="68"/>
      <c r="FMU39" s="68"/>
      <c r="FMV39" s="112"/>
      <c r="FMW39" s="112"/>
      <c r="FMX39" s="112"/>
      <c r="FMY39"/>
      <c r="FMZ39"/>
      <c r="FNA39"/>
      <c r="FNB39"/>
      <c r="FNC39"/>
      <c r="FND39"/>
      <c r="FNE39"/>
      <c r="FNF39"/>
      <c r="FNG39"/>
      <c r="FNH39"/>
      <c r="FNI39"/>
      <c r="FNJ39"/>
      <c r="FNK39"/>
      <c r="FNL39"/>
      <c r="FNM39"/>
      <c r="FNN39"/>
      <c r="FNO39"/>
      <c r="FNP39"/>
      <c r="FNQ39"/>
      <c r="FNR39"/>
      <c r="FNS39"/>
      <c r="FNT39"/>
      <c r="FOY39" s="68"/>
      <c r="FOZ39" s="68"/>
      <c r="FPA39" s="68"/>
      <c r="FPB39" s="68"/>
      <c r="FPC39" s="68"/>
      <c r="FPD39" s="112"/>
      <c r="FPE39" s="112"/>
      <c r="FPF39" s="112"/>
      <c r="FPG39"/>
      <c r="FPH39"/>
      <c r="FPI39"/>
      <c r="FPJ39"/>
      <c r="FPK39"/>
      <c r="FPL39"/>
      <c r="FPM39"/>
      <c r="FPN39"/>
      <c r="FPO39"/>
      <c r="FPP39"/>
      <c r="FPQ39"/>
      <c r="FPR39"/>
      <c r="FPS39"/>
      <c r="FPT39"/>
      <c r="FPU39"/>
      <c r="FPV39"/>
      <c r="FPW39"/>
      <c r="FPX39"/>
      <c r="FPY39"/>
      <c r="FPZ39"/>
      <c r="FQA39"/>
      <c r="FQB39"/>
      <c r="FRG39" s="68"/>
      <c r="FRH39" s="68"/>
      <c r="FRI39" s="68"/>
      <c r="FRJ39" s="68"/>
      <c r="FRK39" s="68"/>
      <c r="FRL39" s="112"/>
      <c r="FRM39" s="112"/>
      <c r="FRN39" s="112"/>
      <c r="FRO39"/>
      <c r="FRP39"/>
      <c r="FRQ39"/>
      <c r="FRR39"/>
      <c r="FRS39"/>
      <c r="FRT39"/>
      <c r="FRU39"/>
      <c r="FRV39"/>
      <c r="FRW39"/>
      <c r="FRX39"/>
      <c r="FRY39"/>
      <c r="FRZ39"/>
      <c r="FSA39"/>
      <c r="FSB39"/>
      <c r="FSC39"/>
      <c r="FSD39"/>
      <c r="FSE39"/>
      <c r="FSF39"/>
      <c r="FSG39"/>
      <c r="FSH39"/>
      <c r="FSI39"/>
      <c r="FSJ39"/>
      <c r="FTO39" s="68"/>
      <c r="FTP39" s="68"/>
      <c r="FTQ39" s="68"/>
      <c r="FTR39" s="68"/>
      <c r="FTS39" s="68"/>
      <c r="FTT39" s="112"/>
      <c r="FTU39" s="112"/>
      <c r="FTV39" s="112"/>
      <c r="FTW39"/>
      <c r="FTX39"/>
      <c r="FTY39"/>
      <c r="FTZ39"/>
      <c r="FUA39"/>
      <c r="FUB39"/>
      <c r="FUC39"/>
      <c r="FUD39"/>
      <c r="FUE39"/>
      <c r="FUF39"/>
      <c r="FUG39"/>
      <c r="FUH39"/>
      <c r="FUI39"/>
      <c r="FUJ39"/>
      <c r="FUK39"/>
      <c r="FUL39"/>
      <c r="FUM39"/>
      <c r="FUN39"/>
      <c r="FUO39"/>
      <c r="FUP39"/>
      <c r="FUQ39"/>
      <c r="FUR39"/>
      <c r="FVW39" s="68"/>
      <c r="FVX39" s="68"/>
      <c r="FVY39" s="68"/>
      <c r="FVZ39" s="68"/>
      <c r="FWA39" s="68"/>
      <c r="FWB39" s="112"/>
      <c r="FWC39" s="112"/>
      <c r="FWD39" s="112"/>
      <c r="FWE39"/>
      <c r="FWF39"/>
      <c r="FWG39"/>
      <c r="FWH39"/>
      <c r="FWI39"/>
      <c r="FWJ39"/>
      <c r="FWK39"/>
      <c r="FWL39"/>
      <c r="FWM39"/>
      <c r="FWN39"/>
      <c r="FWO39"/>
      <c r="FWP39"/>
      <c r="FWQ39"/>
      <c r="FWR39"/>
      <c r="FWS39"/>
      <c r="FWT39"/>
      <c r="FWU39"/>
      <c r="FWV39"/>
      <c r="FWW39"/>
      <c r="FWX39"/>
      <c r="FWY39"/>
      <c r="FWZ39"/>
      <c r="FYE39" s="68"/>
      <c r="FYF39" s="68"/>
      <c r="FYG39" s="68"/>
      <c r="FYH39" s="68"/>
      <c r="FYI39" s="68"/>
      <c r="FYJ39" s="112"/>
      <c r="FYK39" s="112"/>
      <c r="FYL39" s="112"/>
      <c r="FYM39"/>
      <c r="FYN39"/>
      <c r="FYO39"/>
      <c r="FYP39"/>
      <c r="FYQ39"/>
      <c r="FYR39"/>
      <c r="FYS39"/>
      <c r="FYT39"/>
      <c r="FYU39"/>
      <c r="FYV39"/>
      <c r="FYW39"/>
      <c r="FYX39"/>
      <c r="FYY39"/>
      <c r="FYZ39"/>
      <c r="FZA39"/>
      <c r="FZB39"/>
      <c r="FZC39"/>
      <c r="FZD39"/>
      <c r="FZE39"/>
      <c r="FZF39"/>
      <c r="FZG39"/>
      <c r="FZH39"/>
      <c r="GAM39" s="68"/>
      <c r="GAN39" s="68"/>
      <c r="GAO39" s="68"/>
      <c r="GAP39" s="68"/>
      <c r="GAQ39" s="68"/>
      <c r="GAR39" s="112"/>
      <c r="GAS39" s="112"/>
      <c r="GAT39" s="112"/>
      <c r="GAU39"/>
      <c r="GAV39"/>
      <c r="GAW39"/>
      <c r="GAX39"/>
      <c r="GAY39"/>
      <c r="GAZ39"/>
      <c r="GBA39"/>
      <c r="GBB39"/>
      <c r="GBC39"/>
      <c r="GBD39"/>
      <c r="GBE39"/>
      <c r="GBF39"/>
      <c r="GBG39"/>
      <c r="GBH39"/>
      <c r="GBI39"/>
      <c r="GBJ39"/>
      <c r="GBK39"/>
      <c r="GBL39"/>
      <c r="GBM39"/>
      <c r="GBN39"/>
      <c r="GBO39"/>
      <c r="GBP39"/>
      <c r="GCU39" s="68"/>
      <c r="GCV39" s="68"/>
      <c r="GCW39" s="68"/>
      <c r="GCX39" s="68"/>
      <c r="GCY39" s="68"/>
      <c r="GCZ39" s="112"/>
      <c r="GDA39" s="112"/>
      <c r="GDB39" s="112"/>
      <c r="GDC39"/>
      <c r="GDD39"/>
      <c r="GDE39"/>
      <c r="GDF39"/>
      <c r="GDG39"/>
      <c r="GDH39"/>
      <c r="GDI39"/>
      <c r="GDJ39"/>
      <c r="GDK39"/>
      <c r="GDL39"/>
      <c r="GDM39"/>
      <c r="GDN39"/>
      <c r="GDO39"/>
      <c r="GDP39"/>
      <c r="GDQ39"/>
      <c r="GDR39"/>
      <c r="GDS39"/>
      <c r="GDT39"/>
      <c r="GDU39"/>
      <c r="GDV39"/>
      <c r="GDW39"/>
      <c r="GDX39"/>
      <c r="GFC39" s="68"/>
      <c r="GFD39" s="68"/>
      <c r="GFE39" s="68"/>
      <c r="GFF39" s="68"/>
      <c r="GFG39" s="68"/>
      <c r="GFH39" s="112"/>
      <c r="GFI39" s="112"/>
      <c r="GFJ39" s="112"/>
      <c r="GFK39"/>
      <c r="GFL39"/>
      <c r="GFM39"/>
      <c r="GFN39"/>
      <c r="GFO39"/>
      <c r="GFP39"/>
      <c r="GFQ39"/>
      <c r="GFR39"/>
      <c r="GFS39"/>
      <c r="GFT39"/>
      <c r="GFU39"/>
      <c r="GFV39"/>
      <c r="GFW39"/>
      <c r="GFX39"/>
      <c r="GFY39"/>
      <c r="GFZ39"/>
      <c r="GGA39"/>
      <c r="GGB39"/>
      <c r="GGC39"/>
      <c r="GGD39"/>
      <c r="GGE39"/>
      <c r="GGF39"/>
      <c r="GHK39" s="68"/>
      <c r="GHL39" s="68"/>
      <c r="GHM39" s="68"/>
      <c r="GHN39" s="68"/>
      <c r="GHO39" s="68"/>
      <c r="GHP39" s="112"/>
      <c r="GHQ39" s="112"/>
      <c r="GHR39" s="112"/>
      <c r="GHS39"/>
      <c r="GHT39"/>
      <c r="GHU39"/>
      <c r="GHV39"/>
      <c r="GHW39"/>
      <c r="GHX39"/>
      <c r="GHY39"/>
      <c r="GHZ39"/>
      <c r="GIA39"/>
      <c r="GIB39"/>
      <c r="GIC39"/>
      <c r="GID39"/>
      <c r="GIE39"/>
      <c r="GIF39"/>
      <c r="GIG39"/>
      <c r="GIH39"/>
      <c r="GII39"/>
      <c r="GIJ39"/>
      <c r="GIK39"/>
      <c r="GIL39"/>
      <c r="GIM39"/>
      <c r="GIN39"/>
      <c r="GJS39" s="68"/>
      <c r="GJT39" s="68"/>
      <c r="GJU39" s="68"/>
      <c r="GJV39" s="68"/>
      <c r="GJW39" s="68"/>
      <c r="GJX39" s="112"/>
      <c r="GJY39" s="112"/>
      <c r="GJZ39" s="112"/>
      <c r="GKA39"/>
      <c r="GKB39"/>
      <c r="GKC39"/>
      <c r="GKD39"/>
      <c r="GKE39"/>
      <c r="GKF39"/>
      <c r="GKG39"/>
      <c r="GKH39"/>
      <c r="GKI39"/>
      <c r="GKJ39"/>
      <c r="GKK39"/>
      <c r="GKL39"/>
      <c r="GKM39"/>
      <c r="GKN39"/>
      <c r="GKO39"/>
      <c r="GKP39"/>
      <c r="GKQ39"/>
      <c r="GKR39"/>
      <c r="GKS39"/>
      <c r="GKT39"/>
      <c r="GKU39"/>
      <c r="GKV39"/>
      <c r="GMA39" s="68"/>
      <c r="GMB39" s="68"/>
      <c r="GMC39" s="68"/>
      <c r="GMD39" s="68"/>
      <c r="GME39" s="68"/>
      <c r="GMF39" s="112"/>
      <c r="GMG39" s="112"/>
      <c r="GMH39" s="112"/>
      <c r="GMI39"/>
      <c r="GMJ39"/>
      <c r="GMK39"/>
      <c r="GML39"/>
      <c r="GMM39"/>
      <c r="GMN39"/>
      <c r="GMO39"/>
      <c r="GMP39"/>
      <c r="GMQ39"/>
      <c r="GMR39"/>
      <c r="GMS39"/>
      <c r="GMT39"/>
      <c r="GMU39"/>
      <c r="GMV39"/>
      <c r="GMW39"/>
      <c r="GMX39"/>
      <c r="GMY39"/>
      <c r="GMZ39"/>
      <c r="GNA39"/>
      <c r="GNB39"/>
      <c r="GNC39"/>
      <c r="GND39"/>
      <c r="GOI39" s="68"/>
      <c r="GOJ39" s="68"/>
      <c r="GOK39" s="68"/>
      <c r="GOL39" s="68"/>
      <c r="GOM39" s="68"/>
      <c r="GON39" s="112"/>
      <c r="GOO39" s="112"/>
      <c r="GOP39" s="112"/>
      <c r="GOQ39"/>
      <c r="GOR39"/>
      <c r="GOS39"/>
      <c r="GOT39"/>
      <c r="GOU39"/>
      <c r="GOV39"/>
      <c r="GOW39"/>
      <c r="GOX39"/>
      <c r="GOY39"/>
      <c r="GOZ39"/>
      <c r="GPA39"/>
      <c r="GPB39"/>
      <c r="GPC39"/>
      <c r="GPD39"/>
      <c r="GPE39"/>
      <c r="GPF39"/>
      <c r="GPG39"/>
      <c r="GPH39"/>
      <c r="GPI39"/>
      <c r="GPJ39"/>
      <c r="GPK39"/>
      <c r="GPL39"/>
      <c r="GQQ39" s="68"/>
      <c r="GQR39" s="68"/>
      <c r="GQS39" s="68"/>
      <c r="GQT39" s="68"/>
      <c r="GQU39" s="68"/>
      <c r="GQV39" s="112"/>
      <c r="GQW39" s="112"/>
      <c r="GQX39" s="112"/>
      <c r="GQY39"/>
      <c r="GQZ39"/>
      <c r="GRA39"/>
      <c r="GRB39"/>
      <c r="GRC39"/>
      <c r="GRD39"/>
      <c r="GRE39"/>
      <c r="GRF39"/>
      <c r="GRG39"/>
      <c r="GRH39"/>
      <c r="GRI39"/>
      <c r="GRJ39"/>
      <c r="GRK39"/>
      <c r="GRL39"/>
      <c r="GRM39"/>
      <c r="GRN39"/>
      <c r="GRO39"/>
      <c r="GRP39"/>
      <c r="GRQ39"/>
      <c r="GRR39"/>
      <c r="GRS39"/>
      <c r="GRT39"/>
      <c r="GSY39" s="68"/>
      <c r="GSZ39" s="68"/>
      <c r="GTA39" s="68"/>
      <c r="GTB39" s="68"/>
      <c r="GTC39" s="68"/>
      <c r="GTD39" s="112"/>
      <c r="GTE39" s="112"/>
      <c r="GTF39" s="112"/>
      <c r="GTG39"/>
      <c r="GTH39"/>
      <c r="GTI39"/>
      <c r="GTJ39"/>
      <c r="GTK39"/>
      <c r="GTL39"/>
      <c r="GTM39"/>
      <c r="GTN39"/>
      <c r="GTO39"/>
      <c r="GTP39"/>
      <c r="GTQ39"/>
      <c r="GTR39"/>
      <c r="GTS39"/>
      <c r="GTT39"/>
      <c r="GTU39"/>
      <c r="GTV39"/>
      <c r="GTW39"/>
      <c r="GTX39"/>
      <c r="GTY39"/>
      <c r="GTZ39"/>
      <c r="GUA39"/>
      <c r="GUB39"/>
      <c r="GVG39" s="68"/>
      <c r="GVH39" s="68"/>
      <c r="GVI39" s="68"/>
      <c r="GVJ39" s="68"/>
      <c r="GVK39" s="68"/>
      <c r="GVL39" s="112"/>
      <c r="GVM39" s="112"/>
      <c r="GVN39" s="112"/>
      <c r="GVO39"/>
      <c r="GVP39"/>
      <c r="GVQ39"/>
      <c r="GVR39"/>
      <c r="GVS39"/>
      <c r="GVT39"/>
      <c r="GVU39"/>
      <c r="GVV39"/>
      <c r="GVW39"/>
      <c r="GVX39"/>
      <c r="GVY39"/>
      <c r="GVZ39"/>
      <c r="GWA39"/>
      <c r="GWB39"/>
      <c r="GWC39"/>
      <c r="GWD39"/>
      <c r="GWE39"/>
      <c r="GWF39"/>
      <c r="GWG39"/>
      <c r="GWH39"/>
      <c r="GWI39"/>
      <c r="GWJ39"/>
      <c r="GXO39" s="68"/>
      <c r="GXP39" s="68"/>
      <c r="GXQ39" s="68"/>
      <c r="GXR39" s="68"/>
      <c r="GXS39" s="68"/>
      <c r="GXT39" s="112"/>
      <c r="GXU39" s="112"/>
      <c r="GXV39" s="112"/>
      <c r="GXW39"/>
      <c r="GXX39"/>
      <c r="GXY39"/>
      <c r="GXZ39"/>
      <c r="GYA39"/>
      <c r="GYB39"/>
      <c r="GYC39"/>
      <c r="GYD39"/>
      <c r="GYE39"/>
      <c r="GYF39"/>
      <c r="GYG39"/>
      <c r="GYH39"/>
      <c r="GYI39"/>
      <c r="GYJ39"/>
      <c r="GYK39"/>
      <c r="GYL39"/>
      <c r="GYM39"/>
      <c r="GYN39"/>
      <c r="GYO39"/>
      <c r="GYP39"/>
      <c r="GYQ39"/>
      <c r="GYR39"/>
      <c r="GZW39" s="68"/>
      <c r="GZX39" s="68"/>
      <c r="GZY39" s="68"/>
      <c r="GZZ39" s="68"/>
      <c r="HAA39" s="68"/>
      <c r="HAB39" s="112"/>
      <c r="HAC39" s="112"/>
      <c r="HAD39" s="112"/>
      <c r="HAE39"/>
      <c r="HAF39"/>
      <c r="HAG39"/>
      <c r="HAH39"/>
      <c r="HAI39"/>
      <c r="HAJ39"/>
      <c r="HAK39"/>
      <c r="HAL39"/>
      <c r="HAM39"/>
      <c r="HAN39"/>
      <c r="HAO39"/>
      <c r="HAP39"/>
      <c r="HAQ39"/>
      <c r="HAR39"/>
      <c r="HAS39"/>
      <c r="HAT39"/>
      <c r="HAU39"/>
      <c r="HAV39"/>
      <c r="HAW39"/>
      <c r="HAX39"/>
      <c r="HAY39"/>
      <c r="HAZ39"/>
      <c r="HCE39" s="68"/>
      <c r="HCF39" s="68"/>
      <c r="HCG39" s="68"/>
      <c r="HCH39" s="68"/>
      <c r="HCI39" s="68"/>
      <c r="HCJ39" s="112"/>
      <c r="HCK39" s="112"/>
      <c r="HCL39" s="112"/>
      <c r="HCM39"/>
      <c r="HCN39"/>
      <c r="HCO39"/>
      <c r="HCP39"/>
      <c r="HCQ39"/>
      <c r="HCR39"/>
      <c r="HCS39"/>
      <c r="HCT39"/>
      <c r="HCU39"/>
      <c r="HCV39"/>
      <c r="HCW39"/>
      <c r="HCX39"/>
      <c r="HCY39"/>
      <c r="HCZ39"/>
      <c r="HDA39"/>
      <c r="HDB39"/>
      <c r="HDC39"/>
      <c r="HDD39"/>
      <c r="HDE39"/>
      <c r="HDF39"/>
      <c r="HDG39"/>
      <c r="HDH39"/>
      <c r="HEM39" s="68"/>
      <c r="HEN39" s="68"/>
      <c r="HEO39" s="68"/>
      <c r="HEP39" s="68"/>
      <c r="HEQ39" s="68"/>
      <c r="HER39" s="112"/>
      <c r="HES39" s="112"/>
      <c r="HET39" s="112"/>
      <c r="HEU39"/>
      <c r="HEV39"/>
      <c r="HEW39"/>
      <c r="HEX39"/>
      <c r="HEY39"/>
      <c r="HEZ39"/>
      <c r="HFA39"/>
      <c r="HFB39"/>
      <c r="HFC39"/>
      <c r="HFD39"/>
      <c r="HFE39"/>
      <c r="HFF39"/>
      <c r="HFG39"/>
      <c r="HFH39"/>
      <c r="HFI39"/>
      <c r="HFJ39"/>
      <c r="HFK39"/>
      <c r="HFL39"/>
      <c r="HFM39"/>
      <c r="HFN39"/>
      <c r="HFO39"/>
      <c r="HFP39"/>
      <c r="HGU39" s="68"/>
      <c r="HGV39" s="68"/>
      <c r="HGW39" s="68"/>
      <c r="HGX39" s="68"/>
      <c r="HGY39" s="68"/>
      <c r="HGZ39" s="112"/>
      <c r="HHA39" s="112"/>
      <c r="HHB39" s="112"/>
      <c r="HHC39"/>
      <c r="HHD39"/>
      <c r="HHE39"/>
      <c r="HHF39"/>
      <c r="HHG39"/>
      <c r="HHH39"/>
      <c r="HHI39"/>
      <c r="HHJ39"/>
      <c r="HHK39"/>
      <c r="HHL39"/>
      <c r="HHM39"/>
      <c r="HHN39"/>
      <c r="HHO39"/>
      <c r="HHP39"/>
      <c r="HHQ39"/>
      <c r="HHR39"/>
      <c r="HHS39"/>
      <c r="HHT39"/>
      <c r="HHU39"/>
      <c r="HHV39"/>
      <c r="HHW39"/>
      <c r="HHX39"/>
      <c r="HJC39" s="68"/>
      <c r="HJD39" s="68"/>
      <c r="HJE39" s="68"/>
      <c r="HJF39" s="68"/>
      <c r="HJG39" s="68"/>
      <c r="HJH39" s="112"/>
      <c r="HJI39" s="112"/>
      <c r="HJJ39" s="112"/>
      <c r="HJK39"/>
      <c r="HJL39"/>
      <c r="HJM39"/>
      <c r="HJN39"/>
      <c r="HJO39"/>
      <c r="HJP39"/>
      <c r="HJQ39"/>
      <c r="HJR39"/>
      <c r="HJS39"/>
      <c r="HJT39"/>
      <c r="HJU39"/>
      <c r="HJV39"/>
      <c r="HJW39"/>
      <c r="HJX39"/>
      <c r="HJY39"/>
      <c r="HJZ39"/>
      <c r="HKA39"/>
      <c r="HKB39"/>
      <c r="HKC39"/>
      <c r="HKD39"/>
      <c r="HKE39"/>
      <c r="HKF39"/>
      <c r="HLK39" s="68"/>
      <c r="HLL39" s="68"/>
      <c r="HLM39" s="68"/>
      <c r="HLN39" s="68"/>
      <c r="HLO39" s="68"/>
      <c r="HLP39" s="112"/>
      <c r="HLQ39" s="112"/>
      <c r="HLR39" s="112"/>
      <c r="HLS39"/>
      <c r="HLT39"/>
      <c r="HLU39"/>
      <c r="HLV39"/>
      <c r="HLW39"/>
      <c r="HLX39"/>
      <c r="HLY39"/>
      <c r="HLZ39"/>
      <c r="HMA39"/>
      <c r="HMB39"/>
      <c r="HMC39"/>
      <c r="HMD39"/>
      <c r="HME39"/>
      <c r="HMF39"/>
      <c r="HMG39"/>
      <c r="HMH39"/>
      <c r="HMI39"/>
      <c r="HMJ39"/>
      <c r="HMK39"/>
      <c r="HML39"/>
      <c r="HMM39"/>
      <c r="HMN39"/>
      <c r="HNS39" s="68"/>
      <c r="HNT39" s="68"/>
      <c r="HNU39" s="68"/>
      <c r="HNV39" s="68"/>
      <c r="HNW39" s="68"/>
      <c r="HNX39" s="112"/>
      <c r="HNY39" s="112"/>
      <c r="HNZ39" s="112"/>
      <c r="HOA39"/>
      <c r="HOB39"/>
      <c r="HOC39"/>
      <c r="HOD39"/>
      <c r="HOE39"/>
      <c r="HOF39"/>
      <c r="HOG39"/>
      <c r="HOH39"/>
      <c r="HOI39"/>
      <c r="HOJ39"/>
      <c r="HOK39"/>
      <c r="HOL39"/>
      <c r="HOM39"/>
      <c r="HON39"/>
      <c r="HOO39"/>
      <c r="HOP39"/>
      <c r="HOQ39"/>
      <c r="HOR39"/>
      <c r="HOS39"/>
      <c r="HOT39"/>
      <c r="HOU39"/>
      <c r="HOV39"/>
      <c r="HQA39" s="68"/>
      <c r="HQB39" s="68"/>
      <c r="HQC39" s="68"/>
      <c r="HQD39" s="68"/>
      <c r="HQE39" s="68"/>
      <c r="HQF39" s="112"/>
      <c r="HQG39" s="112"/>
      <c r="HQH39" s="112"/>
      <c r="HQI39"/>
      <c r="HQJ39"/>
      <c r="HQK39"/>
      <c r="HQL39"/>
      <c r="HQM39"/>
      <c r="HQN39"/>
      <c r="HQO39"/>
      <c r="HQP39"/>
      <c r="HQQ39"/>
      <c r="HQR39"/>
      <c r="HQS39"/>
      <c r="HQT39"/>
      <c r="HQU39"/>
      <c r="HQV39"/>
      <c r="HQW39"/>
      <c r="HQX39"/>
      <c r="HQY39"/>
      <c r="HQZ39"/>
      <c r="HRA39"/>
      <c r="HRB39"/>
      <c r="HRC39"/>
      <c r="HRD39"/>
      <c r="HSI39" s="68"/>
      <c r="HSJ39" s="68"/>
      <c r="HSK39" s="68"/>
      <c r="HSL39" s="68"/>
      <c r="HSM39" s="68"/>
      <c r="HSN39" s="112"/>
      <c r="HSO39" s="112"/>
      <c r="HSP39" s="112"/>
      <c r="HSQ39"/>
      <c r="HSR39"/>
      <c r="HSS39"/>
      <c r="HST39"/>
      <c r="HSU39"/>
      <c r="HSV39"/>
      <c r="HSW39"/>
      <c r="HSX39"/>
      <c r="HSY39"/>
      <c r="HSZ39"/>
      <c r="HTA39"/>
      <c r="HTB39"/>
      <c r="HTC39"/>
      <c r="HTD39"/>
      <c r="HTE39"/>
      <c r="HTF39"/>
      <c r="HTG39"/>
      <c r="HTH39"/>
      <c r="HTI39"/>
      <c r="HTJ39"/>
      <c r="HTK39"/>
      <c r="HTL39"/>
      <c r="HUQ39" s="68"/>
      <c r="HUR39" s="68"/>
      <c r="HUS39" s="68"/>
      <c r="HUT39" s="68"/>
      <c r="HUU39" s="68"/>
      <c r="HUV39" s="112"/>
      <c r="HUW39" s="112"/>
      <c r="HUX39" s="112"/>
      <c r="HUY39"/>
      <c r="HUZ39"/>
      <c r="HVA39"/>
      <c r="HVB39"/>
      <c r="HVC39"/>
      <c r="HVD39"/>
      <c r="HVE39"/>
      <c r="HVF39"/>
      <c r="HVG39"/>
      <c r="HVH39"/>
      <c r="HVI39"/>
      <c r="HVJ39"/>
      <c r="HVK39"/>
      <c r="HVL39"/>
      <c r="HVM39"/>
      <c r="HVN39"/>
      <c r="HVO39"/>
      <c r="HVP39"/>
      <c r="HVQ39"/>
      <c r="HVR39"/>
      <c r="HVS39"/>
      <c r="HVT39"/>
      <c r="HWY39" s="68"/>
      <c r="HWZ39" s="68"/>
      <c r="HXA39" s="68"/>
      <c r="HXB39" s="68"/>
      <c r="HXC39" s="68"/>
      <c r="HXD39" s="112"/>
      <c r="HXE39" s="112"/>
      <c r="HXF39" s="112"/>
      <c r="HXG39"/>
      <c r="HXH39"/>
      <c r="HXI39"/>
      <c r="HXJ39"/>
      <c r="HXK39"/>
      <c r="HXL39"/>
      <c r="HXM39"/>
      <c r="HXN39"/>
      <c r="HXO39"/>
      <c r="HXP39"/>
      <c r="HXQ39"/>
      <c r="HXR39"/>
      <c r="HXS39"/>
      <c r="HXT39"/>
      <c r="HXU39"/>
      <c r="HXV39"/>
      <c r="HXW39"/>
      <c r="HXX39"/>
      <c r="HXY39"/>
      <c r="HXZ39"/>
      <c r="HYA39"/>
      <c r="HYB39"/>
      <c r="HZG39" s="68"/>
      <c r="HZH39" s="68"/>
      <c r="HZI39" s="68"/>
      <c r="HZJ39" s="68"/>
      <c r="HZK39" s="68"/>
      <c r="HZL39" s="112"/>
      <c r="HZM39" s="112"/>
      <c r="HZN39" s="112"/>
      <c r="HZO39"/>
      <c r="HZP39"/>
      <c r="HZQ39"/>
      <c r="HZR39"/>
      <c r="HZS39"/>
      <c r="HZT39"/>
      <c r="HZU39"/>
      <c r="HZV39"/>
      <c r="HZW39"/>
      <c r="HZX39"/>
      <c r="HZY39"/>
      <c r="HZZ39"/>
      <c r="IAA39"/>
      <c r="IAB39"/>
      <c r="IAC39"/>
      <c r="IAD39"/>
      <c r="IAE39"/>
      <c r="IAF39"/>
      <c r="IAG39"/>
      <c r="IAH39"/>
      <c r="IAI39"/>
      <c r="IAJ39"/>
      <c r="IBO39" s="68"/>
      <c r="IBP39" s="68"/>
      <c r="IBQ39" s="68"/>
      <c r="IBR39" s="68"/>
      <c r="IBS39" s="68"/>
      <c r="IBT39" s="112"/>
      <c r="IBU39" s="112"/>
      <c r="IBV39" s="112"/>
      <c r="IBW39"/>
      <c r="IBX39"/>
      <c r="IBY39"/>
      <c r="IBZ39"/>
      <c r="ICA39"/>
      <c r="ICB39"/>
      <c r="ICC39"/>
      <c r="ICD39"/>
      <c r="ICE39"/>
      <c r="ICF39"/>
      <c r="ICG39"/>
      <c r="ICH39"/>
      <c r="ICI39"/>
      <c r="ICJ39"/>
      <c r="ICK39"/>
      <c r="ICL39"/>
      <c r="ICM39"/>
      <c r="ICN39"/>
      <c r="ICO39"/>
      <c r="ICP39"/>
      <c r="ICQ39"/>
      <c r="ICR39"/>
      <c r="IDW39" s="68"/>
      <c r="IDX39" s="68"/>
      <c r="IDY39" s="68"/>
      <c r="IDZ39" s="68"/>
      <c r="IEA39" s="68"/>
      <c r="IEB39" s="112"/>
      <c r="IEC39" s="112"/>
      <c r="IED39" s="112"/>
      <c r="IEE39"/>
      <c r="IEF39"/>
      <c r="IEG39"/>
      <c r="IEH39"/>
      <c r="IEI39"/>
      <c r="IEJ39"/>
      <c r="IEK39"/>
      <c r="IEL39"/>
      <c r="IEM39"/>
      <c r="IEN39"/>
      <c r="IEO39"/>
      <c r="IEP39"/>
      <c r="IEQ39"/>
      <c r="IER39"/>
      <c r="IES39"/>
      <c r="IET39"/>
      <c r="IEU39"/>
      <c r="IEV39"/>
      <c r="IEW39"/>
      <c r="IEX39"/>
      <c r="IEY39"/>
      <c r="IEZ39"/>
      <c r="IGE39" s="68"/>
      <c r="IGF39" s="68"/>
      <c r="IGG39" s="68"/>
      <c r="IGH39" s="68"/>
      <c r="IGI39" s="68"/>
      <c r="IGJ39" s="112"/>
      <c r="IGK39" s="112"/>
      <c r="IGL39" s="112"/>
      <c r="IGM39"/>
      <c r="IGN39"/>
      <c r="IGO39"/>
      <c r="IGP39"/>
      <c r="IGQ39"/>
      <c r="IGR39"/>
      <c r="IGS39"/>
      <c r="IGT39"/>
      <c r="IGU39"/>
      <c r="IGV39"/>
      <c r="IGW39"/>
      <c r="IGX39"/>
      <c r="IGY39"/>
      <c r="IGZ39"/>
      <c r="IHA39"/>
      <c r="IHB39"/>
      <c r="IHC39"/>
      <c r="IHD39"/>
      <c r="IHE39"/>
      <c r="IHF39"/>
      <c r="IHG39"/>
      <c r="IHH39"/>
      <c r="IIM39" s="68"/>
      <c r="IIN39" s="68"/>
      <c r="IIO39" s="68"/>
      <c r="IIP39" s="68"/>
      <c r="IIQ39" s="68"/>
      <c r="IIR39" s="112"/>
      <c r="IIS39" s="112"/>
      <c r="IIT39" s="112"/>
      <c r="IIU39"/>
      <c r="IIV39"/>
      <c r="IIW39"/>
      <c r="IIX39"/>
      <c r="IIY39"/>
      <c r="IIZ39"/>
      <c r="IJA39"/>
      <c r="IJB39"/>
      <c r="IJC39"/>
      <c r="IJD39"/>
      <c r="IJE39"/>
      <c r="IJF39"/>
      <c r="IJG39"/>
      <c r="IJH39"/>
      <c r="IJI39"/>
      <c r="IJJ39"/>
      <c r="IJK39"/>
      <c r="IJL39"/>
      <c r="IJM39"/>
      <c r="IJN39"/>
      <c r="IJO39"/>
      <c r="IJP39"/>
      <c r="IKU39" s="68"/>
      <c r="IKV39" s="68"/>
      <c r="IKW39" s="68"/>
      <c r="IKX39" s="68"/>
      <c r="IKY39" s="68"/>
      <c r="IKZ39" s="112"/>
      <c r="ILA39" s="112"/>
      <c r="ILB39" s="112"/>
      <c r="ILC39"/>
      <c r="ILD39"/>
      <c r="ILE39"/>
      <c r="ILF39"/>
      <c r="ILG39"/>
      <c r="ILH39"/>
      <c r="ILI39"/>
      <c r="ILJ39"/>
      <c r="ILK39"/>
      <c r="ILL39"/>
      <c r="ILM39"/>
      <c r="ILN39"/>
      <c r="ILO39"/>
      <c r="ILP39"/>
      <c r="ILQ39"/>
      <c r="ILR39"/>
      <c r="ILS39"/>
      <c r="ILT39"/>
      <c r="ILU39"/>
      <c r="ILV39"/>
      <c r="ILW39"/>
      <c r="ILX39"/>
      <c r="INC39" s="68"/>
      <c r="IND39" s="68"/>
      <c r="INE39" s="68"/>
      <c r="INF39" s="68"/>
      <c r="ING39" s="68"/>
      <c r="INH39" s="112"/>
      <c r="INI39" s="112"/>
      <c r="INJ39" s="112"/>
      <c r="INK39"/>
      <c r="INL39"/>
      <c r="INM39"/>
      <c r="INN39"/>
      <c r="INO39"/>
      <c r="INP39"/>
      <c r="INQ39"/>
      <c r="INR39"/>
      <c r="INS39"/>
      <c r="INT39"/>
      <c r="INU39"/>
      <c r="INV39"/>
      <c r="INW39"/>
      <c r="INX39"/>
      <c r="INY39"/>
      <c r="INZ39"/>
      <c r="IOA39"/>
      <c r="IOB39"/>
      <c r="IOC39"/>
      <c r="IOD39"/>
      <c r="IOE39"/>
      <c r="IOF39"/>
      <c r="IPK39" s="68"/>
      <c r="IPL39" s="68"/>
      <c r="IPM39" s="68"/>
      <c r="IPN39" s="68"/>
      <c r="IPO39" s="68"/>
      <c r="IPP39" s="112"/>
      <c r="IPQ39" s="112"/>
      <c r="IPR39" s="112"/>
      <c r="IPS39"/>
      <c r="IPT39"/>
      <c r="IPU39"/>
      <c r="IPV39"/>
      <c r="IPW39"/>
      <c r="IPX39"/>
      <c r="IPY39"/>
      <c r="IPZ39"/>
      <c r="IQA39"/>
      <c r="IQB39"/>
      <c r="IQC39"/>
      <c r="IQD39"/>
      <c r="IQE39"/>
      <c r="IQF39"/>
      <c r="IQG39"/>
      <c r="IQH39"/>
      <c r="IQI39"/>
      <c r="IQJ39"/>
      <c r="IQK39"/>
      <c r="IQL39"/>
      <c r="IQM39"/>
      <c r="IQN39"/>
      <c r="IRS39" s="68"/>
      <c r="IRT39" s="68"/>
      <c r="IRU39" s="68"/>
      <c r="IRV39" s="68"/>
      <c r="IRW39" s="68"/>
      <c r="IRX39" s="112"/>
      <c r="IRY39" s="112"/>
      <c r="IRZ39" s="112"/>
      <c r="ISA39"/>
      <c r="ISB39"/>
      <c r="ISC39"/>
      <c r="ISD39"/>
      <c r="ISE39"/>
      <c r="ISF39"/>
      <c r="ISG39"/>
      <c r="ISH39"/>
      <c r="ISI39"/>
      <c r="ISJ39"/>
      <c r="ISK39"/>
      <c r="ISL39"/>
      <c r="ISM39"/>
      <c r="ISN39"/>
      <c r="ISO39"/>
      <c r="ISP39"/>
      <c r="ISQ39"/>
      <c r="ISR39"/>
      <c r="ISS39"/>
      <c r="IST39"/>
      <c r="ISU39"/>
      <c r="ISV39"/>
      <c r="IUA39" s="68"/>
      <c r="IUB39" s="68"/>
      <c r="IUC39" s="68"/>
      <c r="IUD39" s="68"/>
      <c r="IUE39" s="68"/>
      <c r="IUF39" s="112"/>
      <c r="IUG39" s="112"/>
      <c r="IUH39" s="112"/>
      <c r="IUI39"/>
      <c r="IUJ39"/>
      <c r="IUK39"/>
      <c r="IUL39"/>
      <c r="IUM39"/>
      <c r="IUN39"/>
      <c r="IUO39"/>
      <c r="IUP39"/>
      <c r="IUQ39"/>
      <c r="IUR39"/>
      <c r="IUS39"/>
      <c r="IUT39"/>
      <c r="IUU39"/>
      <c r="IUV39"/>
      <c r="IUW39"/>
      <c r="IUX39"/>
      <c r="IUY39"/>
      <c r="IUZ39"/>
      <c r="IVA39"/>
      <c r="IVB39"/>
      <c r="IVC39"/>
      <c r="IVD39"/>
      <c r="IWI39" s="68"/>
      <c r="IWJ39" s="68"/>
      <c r="IWK39" s="68"/>
      <c r="IWL39" s="68"/>
      <c r="IWM39" s="68"/>
      <c r="IWN39" s="112"/>
      <c r="IWO39" s="112"/>
      <c r="IWP39" s="112"/>
      <c r="IWQ39"/>
      <c r="IWR39"/>
      <c r="IWS39"/>
      <c r="IWT39"/>
      <c r="IWU39"/>
      <c r="IWV39"/>
      <c r="IWW39"/>
      <c r="IWX39"/>
      <c r="IWY39"/>
      <c r="IWZ39"/>
      <c r="IXA39"/>
      <c r="IXB39"/>
      <c r="IXC39"/>
      <c r="IXD39"/>
      <c r="IXE39"/>
      <c r="IXF39"/>
      <c r="IXG39"/>
      <c r="IXH39"/>
      <c r="IXI39"/>
      <c r="IXJ39"/>
      <c r="IXK39"/>
      <c r="IXL39"/>
      <c r="IYQ39" s="68"/>
      <c r="IYR39" s="68"/>
      <c r="IYS39" s="68"/>
      <c r="IYT39" s="68"/>
      <c r="IYU39" s="68"/>
      <c r="IYV39" s="112"/>
      <c r="IYW39" s="112"/>
      <c r="IYX39" s="112"/>
      <c r="IYY39"/>
      <c r="IYZ39"/>
      <c r="IZA39"/>
      <c r="IZB39"/>
      <c r="IZC39"/>
      <c r="IZD39"/>
      <c r="IZE39"/>
      <c r="IZF39"/>
      <c r="IZG39"/>
      <c r="IZH39"/>
      <c r="IZI39"/>
      <c r="IZJ39"/>
      <c r="IZK39"/>
      <c r="IZL39"/>
      <c r="IZM39"/>
      <c r="IZN39"/>
      <c r="IZO39"/>
      <c r="IZP39"/>
      <c r="IZQ39"/>
      <c r="IZR39"/>
      <c r="IZS39"/>
      <c r="IZT39"/>
      <c r="JAY39" s="68"/>
      <c r="JAZ39" s="68"/>
      <c r="JBA39" s="68"/>
      <c r="JBB39" s="68"/>
      <c r="JBC39" s="68"/>
      <c r="JBD39" s="112"/>
      <c r="JBE39" s="112"/>
      <c r="JBF39" s="112"/>
      <c r="JBG39"/>
      <c r="JBH39"/>
      <c r="JBI39"/>
      <c r="JBJ39"/>
      <c r="JBK39"/>
      <c r="JBL39"/>
      <c r="JBM39"/>
      <c r="JBN39"/>
      <c r="JBO39"/>
      <c r="JBP39"/>
      <c r="JBQ39"/>
      <c r="JBR39"/>
      <c r="JBS39"/>
      <c r="JBT39"/>
      <c r="JBU39"/>
      <c r="JBV39"/>
      <c r="JBW39"/>
      <c r="JBX39"/>
      <c r="JBY39"/>
      <c r="JBZ39"/>
      <c r="JCA39"/>
      <c r="JCB39"/>
      <c r="JDG39" s="68"/>
      <c r="JDH39" s="68"/>
      <c r="JDI39" s="68"/>
      <c r="JDJ39" s="68"/>
      <c r="JDK39" s="68"/>
      <c r="JDL39" s="112"/>
      <c r="JDM39" s="112"/>
      <c r="JDN39" s="112"/>
      <c r="JDO39"/>
      <c r="JDP39"/>
      <c r="JDQ39"/>
      <c r="JDR39"/>
      <c r="JDS39"/>
      <c r="JDT39"/>
      <c r="JDU39"/>
      <c r="JDV39"/>
      <c r="JDW39"/>
      <c r="JDX39"/>
      <c r="JDY39"/>
      <c r="JDZ39"/>
      <c r="JEA39"/>
      <c r="JEB39"/>
      <c r="JEC39"/>
      <c r="JED39"/>
      <c r="JEE39"/>
      <c r="JEF39"/>
      <c r="JEG39"/>
      <c r="JEH39"/>
      <c r="JEI39"/>
      <c r="JEJ39"/>
      <c r="JFO39" s="68"/>
      <c r="JFP39" s="68"/>
      <c r="JFQ39" s="68"/>
      <c r="JFR39" s="68"/>
      <c r="JFS39" s="68"/>
      <c r="JFT39" s="112"/>
      <c r="JFU39" s="112"/>
      <c r="JFV39" s="112"/>
      <c r="JFW39"/>
      <c r="JFX39"/>
      <c r="JFY39"/>
      <c r="JFZ39"/>
      <c r="JGA39"/>
      <c r="JGB39"/>
      <c r="JGC39"/>
      <c r="JGD39"/>
      <c r="JGE39"/>
      <c r="JGF39"/>
      <c r="JGG39"/>
      <c r="JGH39"/>
      <c r="JGI39"/>
      <c r="JGJ39"/>
      <c r="JGK39"/>
      <c r="JGL39"/>
      <c r="JGM39"/>
      <c r="JGN39"/>
      <c r="JGO39"/>
      <c r="JGP39"/>
      <c r="JGQ39"/>
      <c r="JGR39"/>
      <c r="JHW39" s="68"/>
      <c r="JHX39" s="68"/>
      <c r="JHY39" s="68"/>
      <c r="JHZ39" s="68"/>
      <c r="JIA39" s="68"/>
      <c r="JIB39" s="112"/>
      <c r="JIC39" s="112"/>
      <c r="JID39" s="112"/>
      <c r="JIE39"/>
      <c r="JIF39"/>
      <c r="JIG39"/>
      <c r="JIH39"/>
      <c r="JII39"/>
      <c r="JIJ39"/>
      <c r="JIK39"/>
      <c r="JIL39"/>
      <c r="JIM39"/>
      <c r="JIN39"/>
      <c r="JIO39"/>
      <c r="JIP39"/>
      <c r="JIQ39"/>
      <c r="JIR39"/>
      <c r="JIS39"/>
      <c r="JIT39"/>
      <c r="JIU39"/>
      <c r="JIV39"/>
      <c r="JIW39"/>
      <c r="JIX39"/>
      <c r="JIY39"/>
      <c r="JIZ39"/>
      <c r="JKE39" s="68"/>
      <c r="JKF39" s="68"/>
      <c r="JKG39" s="68"/>
      <c r="JKH39" s="68"/>
      <c r="JKI39" s="68"/>
      <c r="JKJ39" s="112"/>
      <c r="JKK39" s="112"/>
      <c r="JKL39" s="112"/>
      <c r="JKM39"/>
      <c r="JKN39"/>
      <c r="JKO39"/>
      <c r="JKP39"/>
      <c r="JKQ39"/>
      <c r="JKR39"/>
      <c r="JKS39"/>
      <c r="JKT39"/>
      <c r="JKU39"/>
      <c r="JKV39"/>
      <c r="JKW39"/>
      <c r="JKX39"/>
      <c r="JKY39"/>
      <c r="JKZ39"/>
      <c r="JLA39"/>
      <c r="JLB39"/>
      <c r="JLC39"/>
      <c r="JLD39"/>
      <c r="JLE39"/>
      <c r="JLF39"/>
      <c r="JLG39"/>
      <c r="JLH39"/>
      <c r="JMM39" s="68"/>
      <c r="JMN39" s="68"/>
      <c r="JMO39" s="68"/>
      <c r="JMP39" s="68"/>
      <c r="JMQ39" s="68"/>
      <c r="JMR39" s="112"/>
      <c r="JMS39" s="112"/>
      <c r="JMT39" s="112"/>
      <c r="JMU39"/>
      <c r="JMV39"/>
      <c r="JMW39"/>
      <c r="JMX39"/>
      <c r="JMY39"/>
      <c r="JMZ39"/>
      <c r="JNA39"/>
      <c r="JNB39"/>
      <c r="JNC39"/>
      <c r="JND39"/>
      <c r="JNE39"/>
      <c r="JNF39"/>
      <c r="JNG39"/>
      <c r="JNH39"/>
      <c r="JNI39"/>
      <c r="JNJ39"/>
      <c r="JNK39"/>
      <c r="JNL39"/>
      <c r="JNM39"/>
      <c r="JNN39"/>
      <c r="JNO39"/>
      <c r="JNP39"/>
      <c r="JOU39" s="68"/>
      <c r="JOV39" s="68"/>
      <c r="JOW39" s="68"/>
      <c r="JOX39" s="68"/>
      <c r="JOY39" s="68"/>
      <c r="JOZ39" s="112"/>
      <c r="JPA39" s="112"/>
      <c r="JPB39" s="112"/>
      <c r="JPC39"/>
      <c r="JPD39"/>
      <c r="JPE39"/>
      <c r="JPF39"/>
      <c r="JPG39"/>
      <c r="JPH39"/>
      <c r="JPI39"/>
      <c r="JPJ39"/>
      <c r="JPK39"/>
      <c r="JPL39"/>
      <c r="JPM39"/>
      <c r="JPN39"/>
      <c r="JPO39"/>
      <c r="JPP39"/>
      <c r="JPQ39"/>
      <c r="JPR39"/>
      <c r="JPS39"/>
      <c r="JPT39"/>
      <c r="JPU39"/>
      <c r="JPV39"/>
      <c r="JPW39"/>
      <c r="JPX39"/>
      <c r="JRC39" s="68"/>
      <c r="JRD39" s="68"/>
      <c r="JRE39" s="68"/>
      <c r="JRF39" s="68"/>
      <c r="JRG39" s="68"/>
      <c r="JRH39" s="112"/>
      <c r="JRI39" s="112"/>
      <c r="JRJ39" s="112"/>
      <c r="JRK39"/>
      <c r="JRL39"/>
      <c r="JRM39"/>
      <c r="JRN39"/>
      <c r="JRO39"/>
      <c r="JRP39"/>
      <c r="JRQ39"/>
      <c r="JRR39"/>
      <c r="JRS39"/>
      <c r="JRT39"/>
      <c r="JRU39"/>
      <c r="JRV39"/>
      <c r="JRW39"/>
      <c r="JRX39"/>
      <c r="JRY39"/>
      <c r="JRZ39"/>
      <c r="JSA39"/>
      <c r="JSB39"/>
      <c r="JSC39"/>
      <c r="JSD39"/>
      <c r="JSE39"/>
      <c r="JSF39"/>
      <c r="JTK39" s="68"/>
      <c r="JTL39" s="68"/>
      <c r="JTM39" s="68"/>
      <c r="JTN39" s="68"/>
      <c r="JTO39" s="68"/>
      <c r="JTP39" s="112"/>
      <c r="JTQ39" s="112"/>
      <c r="JTR39" s="112"/>
      <c r="JTS39"/>
      <c r="JTT39"/>
      <c r="JTU39"/>
      <c r="JTV39"/>
      <c r="JTW39"/>
      <c r="JTX39"/>
      <c r="JTY39"/>
      <c r="JTZ39"/>
      <c r="JUA39"/>
      <c r="JUB39"/>
      <c r="JUC39"/>
      <c r="JUD39"/>
      <c r="JUE39"/>
      <c r="JUF39"/>
      <c r="JUG39"/>
      <c r="JUH39"/>
      <c r="JUI39"/>
      <c r="JUJ39"/>
      <c r="JUK39"/>
      <c r="JUL39"/>
      <c r="JUM39"/>
      <c r="JUN39"/>
      <c r="JVS39" s="68"/>
      <c r="JVT39" s="68"/>
      <c r="JVU39" s="68"/>
      <c r="JVV39" s="68"/>
      <c r="JVW39" s="68"/>
      <c r="JVX39" s="112"/>
      <c r="JVY39" s="112"/>
      <c r="JVZ39" s="112"/>
      <c r="JWA39"/>
      <c r="JWB39"/>
      <c r="JWC39"/>
      <c r="JWD39"/>
      <c r="JWE39"/>
      <c r="JWF39"/>
      <c r="JWG39"/>
      <c r="JWH39"/>
      <c r="JWI39"/>
      <c r="JWJ39"/>
      <c r="JWK39"/>
      <c r="JWL39"/>
      <c r="JWM39"/>
      <c r="JWN39"/>
      <c r="JWO39"/>
      <c r="JWP39"/>
      <c r="JWQ39"/>
      <c r="JWR39"/>
      <c r="JWS39"/>
      <c r="JWT39"/>
      <c r="JWU39"/>
      <c r="JWV39"/>
      <c r="JYA39" s="68"/>
      <c r="JYB39" s="68"/>
      <c r="JYC39" s="68"/>
      <c r="JYD39" s="68"/>
      <c r="JYE39" s="68"/>
      <c r="JYF39" s="112"/>
      <c r="JYG39" s="112"/>
      <c r="JYH39" s="112"/>
      <c r="JYI39"/>
      <c r="JYJ39"/>
      <c r="JYK39"/>
      <c r="JYL39"/>
      <c r="JYM39"/>
      <c r="JYN39"/>
      <c r="JYO39"/>
      <c r="JYP39"/>
      <c r="JYQ39"/>
      <c r="JYR39"/>
      <c r="JYS39"/>
      <c r="JYT39"/>
      <c r="JYU39"/>
      <c r="JYV39"/>
      <c r="JYW39"/>
      <c r="JYX39"/>
      <c r="JYY39"/>
      <c r="JYZ39"/>
      <c r="JZA39"/>
      <c r="JZB39"/>
      <c r="JZC39"/>
      <c r="JZD39"/>
      <c r="KAI39" s="68"/>
      <c r="KAJ39" s="68"/>
      <c r="KAK39" s="68"/>
      <c r="KAL39" s="68"/>
      <c r="KAM39" s="68"/>
      <c r="KAN39" s="112"/>
      <c r="KAO39" s="112"/>
      <c r="KAP39" s="112"/>
      <c r="KAQ39"/>
      <c r="KAR39"/>
      <c r="KAS39"/>
      <c r="KAT39"/>
      <c r="KAU39"/>
      <c r="KAV39"/>
      <c r="KAW39"/>
      <c r="KAX39"/>
      <c r="KAY39"/>
      <c r="KAZ39"/>
      <c r="KBA39"/>
      <c r="KBB39"/>
      <c r="KBC39"/>
      <c r="KBD39"/>
      <c r="KBE39"/>
      <c r="KBF39"/>
      <c r="KBG39"/>
      <c r="KBH39"/>
      <c r="KBI39"/>
      <c r="KBJ39"/>
      <c r="KBK39"/>
      <c r="KBL39"/>
      <c r="KCQ39" s="68"/>
      <c r="KCR39" s="68"/>
      <c r="KCS39" s="68"/>
      <c r="KCT39" s="68"/>
      <c r="KCU39" s="68"/>
      <c r="KCV39" s="112"/>
      <c r="KCW39" s="112"/>
      <c r="KCX39" s="112"/>
      <c r="KCY39"/>
      <c r="KCZ39"/>
      <c r="KDA39"/>
      <c r="KDB39"/>
      <c r="KDC39"/>
      <c r="KDD39"/>
      <c r="KDE39"/>
      <c r="KDF39"/>
      <c r="KDG39"/>
      <c r="KDH39"/>
      <c r="KDI39"/>
      <c r="KDJ39"/>
      <c r="KDK39"/>
      <c r="KDL39"/>
      <c r="KDM39"/>
      <c r="KDN39"/>
      <c r="KDO39"/>
      <c r="KDP39"/>
      <c r="KDQ39"/>
      <c r="KDR39"/>
      <c r="KDS39"/>
      <c r="KDT39"/>
      <c r="KEY39" s="68"/>
      <c r="KEZ39" s="68"/>
      <c r="KFA39" s="68"/>
      <c r="KFB39" s="68"/>
      <c r="KFC39" s="68"/>
      <c r="KFD39" s="112"/>
      <c r="KFE39" s="112"/>
      <c r="KFF39" s="112"/>
      <c r="KFG39"/>
      <c r="KFH39"/>
      <c r="KFI39"/>
      <c r="KFJ39"/>
      <c r="KFK39"/>
      <c r="KFL39"/>
      <c r="KFM39"/>
      <c r="KFN39"/>
      <c r="KFO39"/>
      <c r="KFP39"/>
      <c r="KFQ39"/>
      <c r="KFR39"/>
      <c r="KFS39"/>
      <c r="KFT39"/>
      <c r="KFU39"/>
      <c r="KFV39"/>
      <c r="KFW39"/>
      <c r="KFX39"/>
      <c r="KFY39"/>
      <c r="KFZ39"/>
      <c r="KGA39"/>
      <c r="KGB39"/>
      <c r="KHG39" s="68"/>
      <c r="KHH39" s="68"/>
      <c r="KHI39" s="68"/>
      <c r="KHJ39" s="68"/>
      <c r="KHK39" s="68"/>
      <c r="KHL39" s="112"/>
      <c r="KHM39" s="112"/>
      <c r="KHN39" s="112"/>
      <c r="KHO39"/>
      <c r="KHP39"/>
      <c r="KHQ39"/>
      <c r="KHR39"/>
      <c r="KHS39"/>
      <c r="KHT39"/>
      <c r="KHU39"/>
      <c r="KHV39"/>
      <c r="KHW39"/>
      <c r="KHX39"/>
      <c r="KHY39"/>
      <c r="KHZ39"/>
      <c r="KIA39"/>
      <c r="KIB39"/>
      <c r="KIC39"/>
      <c r="KID39"/>
      <c r="KIE39"/>
      <c r="KIF39"/>
      <c r="KIG39"/>
      <c r="KIH39"/>
      <c r="KII39"/>
      <c r="KIJ39"/>
      <c r="KJO39" s="68"/>
      <c r="KJP39" s="68"/>
      <c r="KJQ39" s="68"/>
      <c r="KJR39" s="68"/>
      <c r="KJS39" s="68"/>
      <c r="KJT39" s="112"/>
      <c r="KJU39" s="112"/>
      <c r="KJV39" s="112"/>
      <c r="KJW39"/>
      <c r="KJX39"/>
      <c r="KJY39"/>
      <c r="KJZ39"/>
      <c r="KKA39"/>
      <c r="KKB39"/>
      <c r="KKC39"/>
      <c r="KKD39"/>
      <c r="KKE39"/>
      <c r="KKF39"/>
      <c r="KKG39"/>
      <c r="KKH39"/>
      <c r="KKI39"/>
      <c r="KKJ39"/>
      <c r="KKK39"/>
      <c r="KKL39"/>
      <c r="KKM39"/>
      <c r="KKN39"/>
      <c r="KKO39"/>
      <c r="KKP39"/>
      <c r="KKQ39"/>
      <c r="KKR39"/>
      <c r="KLW39" s="68"/>
      <c r="KLX39" s="68"/>
      <c r="KLY39" s="68"/>
      <c r="KLZ39" s="68"/>
      <c r="KMA39" s="68"/>
      <c r="KMB39" s="112"/>
      <c r="KMC39" s="112"/>
      <c r="KMD39" s="112"/>
      <c r="KME39"/>
      <c r="KMF39"/>
      <c r="KMG39"/>
      <c r="KMH39"/>
      <c r="KMI39"/>
      <c r="KMJ39"/>
      <c r="KMK39"/>
      <c r="KML39"/>
      <c r="KMM39"/>
      <c r="KMN39"/>
      <c r="KMO39"/>
      <c r="KMP39"/>
      <c r="KMQ39"/>
      <c r="KMR39"/>
      <c r="KMS39"/>
      <c r="KMT39"/>
      <c r="KMU39"/>
      <c r="KMV39"/>
      <c r="KMW39"/>
      <c r="KMX39"/>
      <c r="KMY39"/>
      <c r="KMZ39"/>
      <c r="KOE39" s="68"/>
      <c r="KOF39" s="68"/>
      <c r="KOG39" s="68"/>
      <c r="KOH39" s="68"/>
      <c r="KOI39" s="68"/>
      <c r="KOJ39" s="112"/>
      <c r="KOK39" s="112"/>
      <c r="KOL39" s="112"/>
      <c r="KOM39"/>
      <c r="KON39"/>
      <c r="KOO39"/>
      <c r="KOP39"/>
      <c r="KOQ39"/>
      <c r="KOR39"/>
      <c r="KOS39"/>
      <c r="KOT39"/>
      <c r="KOU39"/>
      <c r="KOV39"/>
      <c r="KOW39"/>
      <c r="KOX39"/>
      <c r="KOY39"/>
      <c r="KOZ39"/>
      <c r="KPA39"/>
      <c r="KPB39"/>
      <c r="KPC39"/>
      <c r="KPD39"/>
      <c r="KPE39"/>
      <c r="KPF39"/>
      <c r="KPG39"/>
      <c r="KPH39"/>
      <c r="KQM39" s="68"/>
      <c r="KQN39" s="68"/>
      <c r="KQO39" s="68"/>
      <c r="KQP39" s="68"/>
      <c r="KQQ39" s="68"/>
      <c r="KQR39" s="112"/>
      <c r="KQS39" s="112"/>
      <c r="KQT39" s="112"/>
      <c r="KQU39"/>
      <c r="KQV39"/>
      <c r="KQW39"/>
      <c r="KQX39"/>
      <c r="KQY39"/>
      <c r="KQZ39"/>
      <c r="KRA39"/>
      <c r="KRB39"/>
      <c r="KRC39"/>
      <c r="KRD39"/>
      <c r="KRE39"/>
      <c r="KRF39"/>
      <c r="KRG39"/>
      <c r="KRH39"/>
      <c r="KRI39"/>
      <c r="KRJ39"/>
      <c r="KRK39"/>
      <c r="KRL39"/>
      <c r="KRM39"/>
      <c r="KRN39"/>
      <c r="KRO39"/>
      <c r="KRP39"/>
      <c r="KSU39" s="68"/>
      <c r="KSV39" s="68"/>
      <c r="KSW39" s="68"/>
      <c r="KSX39" s="68"/>
      <c r="KSY39" s="68"/>
      <c r="KSZ39" s="112"/>
      <c r="KTA39" s="112"/>
      <c r="KTB39" s="112"/>
      <c r="KTC39"/>
      <c r="KTD39"/>
      <c r="KTE39"/>
      <c r="KTF39"/>
      <c r="KTG39"/>
      <c r="KTH39"/>
      <c r="KTI39"/>
      <c r="KTJ39"/>
      <c r="KTK39"/>
      <c r="KTL39"/>
      <c r="KTM39"/>
      <c r="KTN39"/>
      <c r="KTO39"/>
      <c r="KTP39"/>
      <c r="KTQ39"/>
      <c r="KTR39"/>
      <c r="KTS39"/>
      <c r="KTT39"/>
      <c r="KTU39"/>
      <c r="KTV39"/>
      <c r="KTW39"/>
      <c r="KTX39"/>
      <c r="KVC39" s="68"/>
      <c r="KVD39" s="68"/>
      <c r="KVE39" s="68"/>
      <c r="KVF39" s="68"/>
      <c r="KVG39" s="68"/>
      <c r="KVH39" s="112"/>
      <c r="KVI39" s="112"/>
      <c r="KVJ39" s="112"/>
      <c r="KVK39"/>
      <c r="KVL39"/>
      <c r="KVM39"/>
      <c r="KVN39"/>
      <c r="KVO39"/>
      <c r="KVP39"/>
      <c r="KVQ39"/>
      <c r="KVR39"/>
      <c r="KVS39"/>
      <c r="KVT39"/>
      <c r="KVU39"/>
      <c r="KVV39"/>
      <c r="KVW39"/>
      <c r="KVX39"/>
      <c r="KVY39"/>
      <c r="KVZ39"/>
      <c r="KWA39"/>
      <c r="KWB39"/>
      <c r="KWC39"/>
      <c r="KWD39"/>
      <c r="KWE39"/>
      <c r="KWF39"/>
      <c r="KXK39" s="68"/>
      <c r="KXL39" s="68"/>
      <c r="KXM39" s="68"/>
      <c r="KXN39" s="68"/>
      <c r="KXO39" s="68"/>
      <c r="KXP39" s="112"/>
      <c r="KXQ39" s="112"/>
      <c r="KXR39" s="112"/>
      <c r="KXS39"/>
      <c r="KXT39"/>
      <c r="KXU39"/>
      <c r="KXV39"/>
      <c r="KXW39"/>
      <c r="KXX39"/>
      <c r="KXY39"/>
      <c r="KXZ39"/>
      <c r="KYA39"/>
      <c r="KYB39"/>
      <c r="KYC39"/>
      <c r="KYD39"/>
      <c r="KYE39"/>
      <c r="KYF39"/>
      <c r="KYG39"/>
      <c r="KYH39"/>
      <c r="KYI39"/>
      <c r="KYJ39"/>
      <c r="KYK39"/>
      <c r="KYL39"/>
      <c r="KYM39"/>
      <c r="KYN39"/>
      <c r="KZS39" s="68"/>
      <c r="KZT39" s="68"/>
      <c r="KZU39" s="68"/>
      <c r="KZV39" s="68"/>
      <c r="KZW39" s="68"/>
      <c r="KZX39" s="112"/>
      <c r="KZY39" s="112"/>
      <c r="KZZ39" s="112"/>
      <c r="LAA39"/>
      <c r="LAB39"/>
      <c r="LAC39"/>
      <c r="LAD39"/>
      <c r="LAE39"/>
      <c r="LAF39"/>
      <c r="LAG39"/>
      <c r="LAH39"/>
      <c r="LAI39"/>
      <c r="LAJ39"/>
      <c r="LAK39"/>
      <c r="LAL39"/>
      <c r="LAM39"/>
      <c r="LAN39"/>
      <c r="LAO39"/>
      <c r="LAP39"/>
      <c r="LAQ39"/>
      <c r="LAR39"/>
      <c r="LAS39"/>
      <c r="LAT39"/>
      <c r="LAU39"/>
      <c r="LAV39"/>
      <c r="LCA39" s="68"/>
      <c r="LCB39" s="68"/>
      <c r="LCC39" s="68"/>
      <c r="LCD39" s="68"/>
      <c r="LCE39" s="68"/>
      <c r="LCF39" s="112"/>
      <c r="LCG39" s="112"/>
      <c r="LCH39" s="112"/>
      <c r="LCI39"/>
      <c r="LCJ39"/>
      <c r="LCK39"/>
      <c r="LCL39"/>
      <c r="LCM39"/>
      <c r="LCN39"/>
      <c r="LCO39"/>
      <c r="LCP39"/>
      <c r="LCQ39"/>
      <c r="LCR39"/>
      <c r="LCS39"/>
      <c r="LCT39"/>
      <c r="LCU39"/>
      <c r="LCV39"/>
      <c r="LCW39"/>
      <c r="LCX39"/>
      <c r="LCY39"/>
      <c r="LCZ39"/>
      <c r="LDA39"/>
      <c r="LDB39"/>
      <c r="LDC39"/>
      <c r="LDD39"/>
      <c r="LEI39" s="68"/>
      <c r="LEJ39" s="68"/>
      <c r="LEK39" s="68"/>
      <c r="LEL39" s="68"/>
      <c r="LEM39" s="68"/>
      <c r="LEN39" s="112"/>
      <c r="LEO39" s="112"/>
      <c r="LEP39" s="112"/>
      <c r="LEQ39"/>
      <c r="LER39"/>
      <c r="LES39"/>
      <c r="LET39"/>
      <c r="LEU39"/>
      <c r="LEV39"/>
      <c r="LEW39"/>
      <c r="LEX39"/>
      <c r="LEY39"/>
      <c r="LEZ39"/>
      <c r="LFA39"/>
      <c r="LFB39"/>
      <c r="LFC39"/>
      <c r="LFD39"/>
      <c r="LFE39"/>
      <c r="LFF39"/>
      <c r="LFG39"/>
      <c r="LFH39"/>
      <c r="LFI39"/>
      <c r="LFJ39"/>
      <c r="LFK39"/>
      <c r="LFL39"/>
      <c r="LGQ39" s="68"/>
      <c r="LGR39" s="68"/>
      <c r="LGS39" s="68"/>
      <c r="LGT39" s="68"/>
      <c r="LGU39" s="68"/>
      <c r="LGV39" s="112"/>
      <c r="LGW39" s="112"/>
      <c r="LGX39" s="112"/>
      <c r="LGY39"/>
      <c r="LGZ39"/>
      <c r="LHA39"/>
      <c r="LHB39"/>
      <c r="LHC39"/>
      <c r="LHD39"/>
      <c r="LHE39"/>
      <c r="LHF39"/>
      <c r="LHG39"/>
      <c r="LHH39"/>
      <c r="LHI39"/>
      <c r="LHJ39"/>
      <c r="LHK39"/>
      <c r="LHL39"/>
      <c r="LHM39"/>
      <c r="LHN39"/>
      <c r="LHO39"/>
      <c r="LHP39"/>
      <c r="LHQ39"/>
      <c r="LHR39"/>
      <c r="LHS39"/>
      <c r="LHT39"/>
      <c r="LIY39" s="68"/>
      <c r="LIZ39" s="68"/>
      <c r="LJA39" s="68"/>
      <c r="LJB39" s="68"/>
      <c r="LJC39" s="68"/>
      <c r="LJD39" s="112"/>
      <c r="LJE39" s="112"/>
      <c r="LJF39" s="112"/>
      <c r="LJG39"/>
      <c r="LJH39"/>
      <c r="LJI39"/>
      <c r="LJJ39"/>
      <c r="LJK39"/>
      <c r="LJL39"/>
      <c r="LJM39"/>
      <c r="LJN39"/>
      <c r="LJO39"/>
      <c r="LJP39"/>
      <c r="LJQ39"/>
      <c r="LJR39"/>
      <c r="LJS39"/>
      <c r="LJT39"/>
      <c r="LJU39"/>
      <c r="LJV39"/>
      <c r="LJW39"/>
      <c r="LJX39"/>
      <c r="LJY39"/>
      <c r="LJZ39"/>
      <c r="LKA39"/>
      <c r="LKB39"/>
      <c r="LLG39" s="68"/>
      <c r="LLH39" s="68"/>
      <c r="LLI39" s="68"/>
      <c r="LLJ39" s="68"/>
      <c r="LLK39" s="68"/>
      <c r="LLL39" s="112"/>
      <c r="LLM39" s="112"/>
      <c r="LLN39" s="112"/>
      <c r="LLO39"/>
      <c r="LLP39"/>
      <c r="LLQ39"/>
      <c r="LLR39"/>
      <c r="LLS39"/>
      <c r="LLT39"/>
      <c r="LLU39"/>
      <c r="LLV39"/>
      <c r="LLW39"/>
      <c r="LLX39"/>
      <c r="LLY39"/>
      <c r="LLZ39"/>
      <c r="LMA39"/>
      <c r="LMB39"/>
      <c r="LMC39"/>
      <c r="LMD39"/>
      <c r="LME39"/>
      <c r="LMF39"/>
      <c r="LMG39"/>
      <c r="LMH39"/>
      <c r="LMI39"/>
      <c r="LMJ39"/>
      <c r="LNO39" s="68"/>
      <c r="LNP39" s="68"/>
      <c r="LNQ39" s="68"/>
      <c r="LNR39" s="68"/>
      <c r="LNS39" s="68"/>
      <c r="LNT39" s="112"/>
      <c r="LNU39" s="112"/>
      <c r="LNV39" s="112"/>
      <c r="LNW39"/>
      <c r="LNX39"/>
      <c r="LNY39"/>
      <c r="LNZ39"/>
      <c r="LOA39"/>
      <c r="LOB39"/>
      <c r="LOC39"/>
      <c r="LOD39"/>
      <c r="LOE39"/>
      <c r="LOF39"/>
      <c r="LOG39"/>
      <c r="LOH39"/>
      <c r="LOI39"/>
      <c r="LOJ39"/>
      <c r="LOK39"/>
      <c r="LOL39"/>
      <c r="LOM39"/>
      <c r="LON39"/>
      <c r="LOO39"/>
      <c r="LOP39"/>
      <c r="LOQ39"/>
      <c r="LOR39"/>
      <c r="LPW39" s="68"/>
      <c r="LPX39" s="68"/>
      <c r="LPY39" s="68"/>
      <c r="LPZ39" s="68"/>
      <c r="LQA39" s="68"/>
      <c r="LQB39" s="112"/>
      <c r="LQC39" s="112"/>
      <c r="LQD39" s="112"/>
      <c r="LQE39"/>
      <c r="LQF39"/>
      <c r="LQG39"/>
      <c r="LQH39"/>
      <c r="LQI39"/>
      <c r="LQJ39"/>
      <c r="LQK39"/>
      <c r="LQL39"/>
      <c r="LQM39"/>
      <c r="LQN39"/>
      <c r="LQO39"/>
      <c r="LQP39"/>
      <c r="LQQ39"/>
      <c r="LQR39"/>
      <c r="LQS39"/>
      <c r="LQT39"/>
      <c r="LQU39"/>
      <c r="LQV39"/>
      <c r="LQW39"/>
      <c r="LQX39"/>
      <c r="LQY39"/>
      <c r="LQZ39"/>
      <c r="LSE39" s="68"/>
      <c r="LSF39" s="68"/>
      <c r="LSG39" s="68"/>
      <c r="LSH39" s="68"/>
      <c r="LSI39" s="68"/>
      <c r="LSJ39" s="112"/>
      <c r="LSK39" s="112"/>
      <c r="LSL39" s="112"/>
      <c r="LSM39"/>
      <c r="LSN39"/>
      <c r="LSO39"/>
      <c r="LSP39"/>
      <c r="LSQ39"/>
      <c r="LSR39"/>
      <c r="LSS39"/>
      <c r="LST39"/>
      <c r="LSU39"/>
      <c r="LSV39"/>
      <c r="LSW39"/>
      <c r="LSX39"/>
      <c r="LSY39"/>
      <c r="LSZ39"/>
      <c r="LTA39"/>
      <c r="LTB39"/>
      <c r="LTC39"/>
      <c r="LTD39"/>
      <c r="LTE39"/>
      <c r="LTF39"/>
      <c r="LTG39"/>
      <c r="LTH39"/>
      <c r="LUM39" s="68"/>
      <c r="LUN39" s="68"/>
      <c r="LUO39" s="68"/>
      <c r="LUP39" s="68"/>
      <c r="LUQ39" s="68"/>
      <c r="LUR39" s="112"/>
      <c r="LUS39" s="112"/>
      <c r="LUT39" s="112"/>
      <c r="LUU39"/>
      <c r="LUV39"/>
      <c r="LUW39"/>
      <c r="LUX39"/>
      <c r="LUY39"/>
      <c r="LUZ39"/>
      <c r="LVA39"/>
      <c r="LVB39"/>
      <c r="LVC39"/>
      <c r="LVD39"/>
      <c r="LVE39"/>
      <c r="LVF39"/>
      <c r="LVG39"/>
      <c r="LVH39"/>
      <c r="LVI39"/>
      <c r="LVJ39"/>
      <c r="LVK39"/>
      <c r="LVL39"/>
      <c r="LVM39"/>
      <c r="LVN39"/>
      <c r="LVO39"/>
      <c r="LVP39"/>
      <c r="LWU39" s="68"/>
      <c r="LWV39" s="68"/>
      <c r="LWW39" s="68"/>
      <c r="LWX39" s="68"/>
      <c r="LWY39" s="68"/>
      <c r="LWZ39" s="112"/>
      <c r="LXA39" s="112"/>
      <c r="LXB39" s="112"/>
      <c r="LXC39"/>
      <c r="LXD39"/>
      <c r="LXE39"/>
      <c r="LXF39"/>
      <c r="LXG39"/>
      <c r="LXH39"/>
      <c r="LXI39"/>
      <c r="LXJ39"/>
      <c r="LXK39"/>
      <c r="LXL39"/>
      <c r="LXM39"/>
      <c r="LXN39"/>
      <c r="LXO39"/>
      <c r="LXP39"/>
      <c r="LXQ39"/>
      <c r="LXR39"/>
      <c r="LXS39"/>
      <c r="LXT39"/>
      <c r="LXU39"/>
      <c r="LXV39"/>
      <c r="LXW39"/>
      <c r="LXX39"/>
      <c r="LZC39" s="68"/>
      <c r="LZD39" s="68"/>
      <c r="LZE39" s="68"/>
      <c r="LZF39" s="68"/>
      <c r="LZG39" s="68"/>
      <c r="LZH39" s="112"/>
      <c r="LZI39" s="112"/>
      <c r="LZJ39" s="112"/>
      <c r="LZK39"/>
      <c r="LZL39"/>
      <c r="LZM39"/>
      <c r="LZN39"/>
      <c r="LZO39"/>
      <c r="LZP39"/>
      <c r="LZQ39"/>
      <c r="LZR39"/>
      <c r="LZS39"/>
      <c r="LZT39"/>
      <c r="LZU39"/>
      <c r="LZV39"/>
      <c r="LZW39"/>
      <c r="LZX39"/>
      <c r="LZY39"/>
      <c r="LZZ39"/>
      <c r="MAA39"/>
      <c r="MAB39"/>
      <c r="MAC39"/>
      <c r="MAD39"/>
      <c r="MAE39"/>
      <c r="MAF39"/>
      <c r="MBK39" s="68"/>
      <c r="MBL39" s="68"/>
      <c r="MBM39" s="68"/>
      <c r="MBN39" s="68"/>
      <c r="MBO39" s="68"/>
      <c r="MBP39" s="112"/>
      <c r="MBQ39" s="112"/>
      <c r="MBR39" s="112"/>
      <c r="MBS39"/>
      <c r="MBT39"/>
      <c r="MBU39"/>
      <c r="MBV39"/>
      <c r="MBW39"/>
      <c r="MBX39"/>
      <c r="MBY39"/>
      <c r="MBZ39"/>
      <c r="MCA39"/>
      <c r="MCB39"/>
      <c r="MCC39"/>
      <c r="MCD39"/>
      <c r="MCE39"/>
      <c r="MCF39"/>
      <c r="MCG39"/>
      <c r="MCH39"/>
      <c r="MCI39"/>
      <c r="MCJ39"/>
      <c r="MCK39"/>
      <c r="MCL39"/>
      <c r="MCM39"/>
      <c r="MCN39"/>
      <c r="MDS39" s="68"/>
      <c r="MDT39" s="68"/>
      <c r="MDU39" s="68"/>
      <c r="MDV39" s="68"/>
      <c r="MDW39" s="68"/>
      <c r="MDX39" s="112"/>
      <c r="MDY39" s="112"/>
      <c r="MDZ39" s="112"/>
      <c r="MEA39"/>
      <c r="MEB39"/>
      <c r="MEC39"/>
      <c r="MED39"/>
      <c r="MEE39"/>
      <c r="MEF39"/>
      <c r="MEG39"/>
      <c r="MEH39"/>
      <c r="MEI39"/>
      <c r="MEJ39"/>
      <c r="MEK39"/>
      <c r="MEL39"/>
      <c r="MEM39"/>
      <c r="MEN39"/>
      <c r="MEO39"/>
      <c r="MEP39"/>
      <c r="MEQ39"/>
      <c r="MER39"/>
      <c r="MES39"/>
      <c r="MET39"/>
      <c r="MEU39"/>
      <c r="MEV39"/>
      <c r="MGA39" s="68"/>
      <c r="MGB39" s="68"/>
      <c r="MGC39" s="68"/>
      <c r="MGD39" s="68"/>
      <c r="MGE39" s="68"/>
      <c r="MGF39" s="112"/>
      <c r="MGG39" s="112"/>
      <c r="MGH39" s="112"/>
      <c r="MGI39"/>
      <c r="MGJ39"/>
      <c r="MGK39"/>
      <c r="MGL39"/>
      <c r="MGM39"/>
      <c r="MGN39"/>
      <c r="MGO39"/>
      <c r="MGP39"/>
      <c r="MGQ39"/>
      <c r="MGR39"/>
      <c r="MGS39"/>
      <c r="MGT39"/>
      <c r="MGU39"/>
      <c r="MGV39"/>
      <c r="MGW39"/>
      <c r="MGX39"/>
      <c r="MGY39"/>
      <c r="MGZ39"/>
      <c r="MHA39"/>
      <c r="MHB39"/>
      <c r="MHC39"/>
      <c r="MHD39"/>
      <c r="MII39" s="68"/>
      <c r="MIJ39" s="68"/>
      <c r="MIK39" s="68"/>
      <c r="MIL39" s="68"/>
      <c r="MIM39" s="68"/>
      <c r="MIN39" s="112"/>
      <c r="MIO39" s="112"/>
      <c r="MIP39" s="112"/>
      <c r="MIQ39"/>
      <c r="MIR39"/>
      <c r="MIS39"/>
      <c r="MIT39"/>
      <c r="MIU39"/>
      <c r="MIV39"/>
      <c r="MIW39"/>
      <c r="MIX39"/>
      <c r="MIY39"/>
      <c r="MIZ39"/>
      <c r="MJA39"/>
      <c r="MJB39"/>
      <c r="MJC39"/>
      <c r="MJD39"/>
      <c r="MJE39"/>
      <c r="MJF39"/>
      <c r="MJG39"/>
      <c r="MJH39"/>
      <c r="MJI39"/>
      <c r="MJJ39"/>
      <c r="MJK39"/>
      <c r="MJL39"/>
      <c r="MKQ39" s="68"/>
      <c r="MKR39" s="68"/>
      <c r="MKS39" s="68"/>
      <c r="MKT39" s="68"/>
      <c r="MKU39" s="68"/>
      <c r="MKV39" s="112"/>
      <c r="MKW39" s="112"/>
      <c r="MKX39" s="112"/>
      <c r="MKY39"/>
      <c r="MKZ39"/>
      <c r="MLA39"/>
      <c r="MLB39"/>
      <c r="MLC39"/>
      <c r="MLD39"/>
      <c r="MLE39"/>
      <c r="MLF39"/>
      <c r="MLG39"/>
      <c r="MLH39"/>
      <c r="MLI39"/>
      <c r="MLJ39"/>
      <c r="MLK39"/>
      <c r="MLL39"/>
      <c r="MLM39"/>
      <c r="MLN39"/>
      <c r="MLO39"/>
      <c r="MLP39"/>
      <c r="MLQ39"/>
      <c r="MLR39"/>
      <c r="MLS39"/>
      <c r="MLT39"/>
      <c r="MMY39" s="68"/>
      <c r="MMZ39" s="68"/>
      <c r="MNA39" s="68"/>
      <c r="MNB39" s="68"/>
      <c r="MNC39" s="68"/>
      <c r="MND39" s="112"/>
      <c r="MNE39" s="112"/>
      <c r="MNF39" s="112"/>
      <c r="MNG39"/>
      <c r="MNH39"/>
      <c r="MNI39"/>
      <c r="MNJ39"/>
      <c r="MNK39"/>
      <c r="MNL39"/>
      <c r="MNM39"/>
      <c r="MNN39"/>
      <c r="MNO39"/>
      <c r="MNP39"/>
      <c r="MNQ39"/>
      <c r="MNR39"/>
      <c r="MNS39"/>
      <c r="MNT39"/>
      <c r="MNU39"/>
      <c r="MNV39"/>
      <c r="MNW39"/>
      <c r="MNX39"/>
      <c r="MNY39"/>
      <c r="MNZ39"/>
      <c r="MOA39"/>
      <c r="MOB39"/>
      <c r="MPG39" s="68"/>
      <c r="MPH39" s="68"/>
      <c r="MPI39" s="68"/>
      <c r="MPJ39" s="68"/>
      <c r="MPK39" s="68"/>
      <c r="MPL39" s="112"/>
      <c r="MPM39" s="112"/>
      <c r="MPN39" s="112"/>
      <c r="MPO39"/>
      <c r="MPP39"/>
      <c r="MPQ39"/>
      <c r="MPR39"/>
      <c r="MPS39"/>
      <c r="MPT39"/>
      <c r="MPU39"/>
      <c r="MPV39"/>
      <c r="MPW39"/>
      <c r="MPX39"/>
      <c r="MPY39"/>
      <c r="MPZ39"/>
      <c r="MQA39"/>
      <c r="MQB39"/>
      <c r="MQC39"/>
      <c r="MQD39"/>
      <c r="MQE39"/>
      <c r="MQF39"/>
      <c r="MQG39"/>
      <c r="MQH39"/>
      <c r="MQI39"/>
      <c r="MQJ39"/>
      <c r="MRO39" s="68"/>
      <c r="MRP39" s="68"/>
      <c r="MRQ39" s="68"/>
      <c r="MRR39" s="68"/>
      <c r="MRS39" s="68"/>
      <c r="MRT39" s="112"/>
      <c r="MRU39" s="112"/>
      <c r="MRV39" s="112"/>
      <c r="MRW39"/>
      <c r="MRX39"/>
      <c r="MRY39"/>
      <c r="MRZ39"/>
      <c r="MSA39"/>
      <c r="MSB39"/>
      <c r="MSC39"/>
      <c r="MSD39"/>
      <c r="MSE39"/>
      <c r="MSF39"/>
      <c r="MSG39"/>
      <c r="MSH39"/>
      <c r="MSI39"/>
      <c r="MSJ39"/>
      <c r="MSK39"/>
      <c r="MSL39"/>
      <c r="MSM39"/>
      <c r="MSN39"/>
      <c r="MSO39"/>
      <c r="MSP39"/>
      <c r="MSQ39"/>
      <c r="MSR39"/>
      <c r="MTW39" s="68"/>
      <c r="MTX39" s="68"/>
      <c r="MTY39" s="68"/>
      <c r="MTZ39" s="68"/>
      <c r="MUA39" s="68"/>
      <c r="MUB39" s="112"/>
      <c r="MUC39" s="112"/>
      <c r="MUD39" s="112"/>
      <c r="MUE39"/>
      <c r="MUF39"/>
      <c r="MUG39"/>
      <c r="MUH39"/>
      <c r="MUI39"/>
      <c r="MUJ39"/>
      <c r="MUK39"/>
      <c r="MUL39"/>
      <c r="MUM39"/>
      <c r="MUN39"/>
      <c r="MUO39"/>
      <c r="MUP39"/>
      <c r="MUQ39"/>
      <c r="MUR39"/>
      <c r="MUS39"/>
      <c r="MUT39"/>
      <c r="MUU39"/>
      <c r="MUV39"/>
      <c r="MUW39"/>
      <c r="MUX39"/>
      <c r="MUY39"/>
      <c r="MUZ39"/>
      <c r="MWE39" s="68"/>
      <c r="MWF39" s="68"/>
      <c r="MWG39" s="68"/>
      <c r="MWH39" s="68"/>
      <c r="MWI39" s="68"/>
      <c r="MWJ39" s="112"/>
      <c r="MWK39" s="112"/>
      <c r="MWL39" s="112"/>
      <c r="MWM39"/>
      <c r="MWN39"/>
      <c r="MWO39"/>
      <c r="MWP39"/>
      <c r="MWQ39"/>
      <c r="MWR39"/>
      <c r="MWS39"/>
      <c r="MWT39"/>
      <c r="MWU39"/>
      <c r="MWV39"/>
      <c r="MWW39"/>
      <c r="MWX39"/>
      <c r="MWY39"/>
      <c r="MWZ39"/>
      <c r="MXA39"/>
      <c r="MXB39"/>
      <c r="MXC39"/>
      <c r="MXD39"/>
      <c r="MXE39"/>
      <c r="MXF39"/>
      <c r="MXG39"/>
      <c r="MXH39"/>
      <c r="MYM39" s="68"/>
      <c r="MYN39" s="68"/>
      <c r="MYO39" s="68"/>
      <c r="MYP39" s="68"/>
      <c r="MYQ39" s="68"/>
      <c r="MYR39" s="112"/>
      <c r="MYS39" s="112"/>
      <c r="MYT39" s="112"/>
      <c r="MYU39"/>
      <c r="MYV39"/>
      <c r="MYW39"/>
      <c r="MYX39"/>
      <c r="MYY39"/>
      <c r="MYZ39"/>
      <c r="MZA39"/>
      <c r="MZB39"/>
      <c r="MZC39"/>
      <c r="MZD39"/>
      <c r="MZE39"/>
      <c r="MZF39"/>
      <c r="MZG39"/>
      <c r="MZH39"/>
      <c r="MZI39"/>
      <c r="MZJ39"/>
      <c r="MZK39"/>
      <c r="MZL39"/>
      <c r="MZM39"/>
      <c r="MZN39"/>
      <c r="MZO39"/>
      <c r="MZP39"/>
      <c r="NAU39" s="68"/>
      <c r="NAV39" s="68"/>
      <c r="NAW39" s="68"/>
      <c r="NAX39" s="68"/>
      <c r="NAY39" s="68"/>
      <c r="NAZ39" s="112"/>
      <c r="NBA39" s="112"/>
      <c r="NBB39" s="112"/>
      <c r="NBC39"/>
      <c r="NBD39"/>
      <c r="NBE39"/>
      <c r="NBF39"/>
      <c r="NBG39"/>
      <c r="NBH39"/>
      <c r="NBI39"/>
      <c r="NBJ39"/>
      <c r="NBK39"/>
      <c r="NBL39"/>
      <c r="NBM39"/>
      <c r="NBN39"/>
      <c r="NBO39"/>
      <c r="NBP39"/>
      <c r="NBQ39"/>
      <c r="NBR39"/>
      <c r="NBS39"/>
      <c r="NBT39"/>
      <c r="NBU39"/>
      <c r="NBV39"/>
      <c r="NBW39"/>
      <c r="NBX39"/>
      <c r="NDC39" s="68"/>
      <c r="NDD39" s="68"/>
      <c r="NDE39" s="68"/>
      <c r="NDF39" s="68"/>
      <c r="NDG39" s="68"/>
      <c r="NDH39" s="112"/>
      <c r="NDI39" s="112"/>
      <c r="NDJ39" s="112"/>
      <c r="NDK39"/>
      <c r="NDL39"/>
      <c r="NDM39"/>
      <c r="NDN39"/>
      <c r="NDO39"/>
      <c r="NDP39"/>
      <c r="NDQ39"/>
      <c r="NDR39"/>
      <c r="NDS39"/>
      <c r="NDT39"/>
      <c r="NDU39"/>
      <c r="NDV39"/>
      <c r="NDW39"/>
      <c r="NDX39"/>
      <c r="NDY39"/>
      <c r="NDZ39"/>
      <c r="NEA39"/>
      <c r="NEB39"/>
      <c r="NEC39"/>
      <c r="NED39"/>
      <c r="NEE39"/>
      <c r="NEF39"/>
      <c r="NFK39" s="68"/>
      <c r="NFL39" s="68"/>
      <c r="NFM39" s="68"/>
      <c r="NFN39" s="68"/>
      <c r="NFO39" s="68"/>
      <c r="NFP39" s="112"/>
      <c r="NFQ39" s="112"/>
      <c r="NFR39" s="112"/>
      <c r="NFS39"/>
      <c r="NFT39"/>
      <c r="NFU39"/>
      <c r="NFV39"/>
      <c r="NFW39"/>
      <c r="NFX39"/>
      <c r="NFY39"/>
      <c r="NFZ39"/>
      <c r="NGA39"/>
      <c r="NGB39"/>
      <c r="NGC39"/>
      <c r="NGD39"/>
      <c r="NGE39"/>
      <c r="NGF39"/>
      <c r="NGG39"/>
      <c r="NGH39"/>
      <c r="NGI39"/>
      <c r="NGJ39"/>
      <c r="NGK39"/>
      <c r="NGL39"/>
      <c r="NGM39"/>
      <c r="NGN39"/>
      <c r="NHS39" s="68"/>
      <c r="NHT39" s="68"/>
      <c r="NHU39" s="68"/>
      <c r="NHV39" s="68"/>
      <c r="NHW39" s="68"/>
      <c r="NHX39" s="112"/>
      <c r="NHY39" s="112"/>
      <c r="NHZ39" s="112"/>
      <c r="NIA39"/>
      <c r="NIB39"/>
      <c r="NIC39"/>
      <c r="NID39"/>
      <c r="NIE39"/>
      <c r="NIF39"/>
      <c r="NIG39"/>
      <c r="NIH39"/>
      <c r="NII39"/>
      <c r="NIJ39"/>
      <c r="NIK39"/>
      <c r="NIL39"/>
      <c r="NIM39"/>
      <c r="NIN39"/>
      <c r="NIO39"/>
      <c r="NIP39"/>
      <c r="NIQ39"/>
      <c r="NIR39"/>
      <c r="NIS39"/>
      <c r="NIT39"/>
      <c r="NIU39"/>
      <c r="NIV39"/>
      <c r="NKA39" s="68"/>
      <c r="NKB39" s="68"/>
      <c r="NKC39" s="68"/>
      <c r="NKD39" s="68"/>
      <c r="NKE39" s="68"/>
      <c r="NKF39" s="112"/>
      <c r="NKG39" s="112"/>
      <c r="NKH39" s="112"/>
      <c r="NKI39"/>
      <c r="NKJ39"/>
      <c r="NKK39"/>
      <c r="NKL39"/>
      <c r="NKM39"/>
      <c r="NKN39"/>
      <c r="NKO39"/>
      <c r="NKP39"/>
      <c r="NKQ39"/>
      <c r="NKR39"/>
      <c r="NKS39"/>
      <c r="NKT39"/>
      <c r="NKU39"/>
      <c r="NKV39"/>
      <c r="NKW39"/>
      <c r="NKX39"/>
      <c r="NKY39"/>
      <c r="NKZ39"/>
      <c r="NLA39"/>
      <c r="NLB39"/>
      <c r="NLC39"/>
      <c r="NLD39"/>
      <c r="NMI39" s="68"/>
      <c r="NMJ39" s="68"/>
      <c r="NMK39" s="68"/>
      <c r="NML39" s="68"/>
      <c r="NMM39" s="68"/>
      <c r="NMN39" s="112"/>
      <c r="NMO39" s="112"/>
      <c r="NMP39" s="112"/>
      <c r="NMQ39"/>
      <c r="NMR39"/>
      <c r="NMS39"/>
      <c r="NMT39"/>
      <c r="NMU39"/>
      <c r="NMV39"/>
      <c r="NMW39"/>
      <c r="NMX39"/>
      <c r="NMY39"/>
      <c r="NMZ39"/>
      <c r="NNA39"/>
      <c r="NNB39"/>
      <c r="NNC39"/>
      <c r="NND39"/>
      <c r="NNE39"/>
      <c r="NNF39"/>
      <c r="NNG39"/>
      <c r="NNH39"/>
      <c r="NNI39"/>
      <c r="NNJ39"/>
      <c r="NNK39"/>
      <c r="NNL39"/>
      <c r="NOQ39" s="68"/>
      <c r="NOR39" s="68"/>
      <c r="NOS39" s="68"/>
      <c r="NOT39" s="68"/>
      <c r="NOU39" s="68"/>
      <c r="NOV39" s="112"/>
      <c r="NOW39" s="112"/>
      <c r="NOX39" s="112"/>
      <c r="NOY39"/>
      <c r="NOZ39"/>
      <c r="NPA39"/>
      <c r="NPB39"/>
      <c r="NPC39"/>
      <c r="NPD39"/>
      <c r="NPE39"/>
      <c r="NPF39"/>
      <c r="NPG39"/>
      <c r="NPH39"/>
      <c r="NPI39"/>
      <c r="NPJ39"/>
      <c r="NPK39"/>
      <c r="NPL39"/>
      <c r="NPM39"/>
      <c r="NPN39"/>
      <c r="NPO39"/>
      <c r="NPP39"/>
      <c r="NPQ39"/>
      <c r="NPR39"/>
      <c r="NPS39"/>
      <c r="NPT39"/>
      <c r="NQY39" s="68"/>
      <c r="NQZ39" s="68"/>
      <c r="NRA39" s="68"/>
      <c r="NRB39" s="68"/>
      <c r="NRC39" s="68"/>
      <c r="NRD39" s="112"/>
      <c r="NRE39" s="112"/>
      <c r="NRF39" s="112"/>
      <c r="NRG39"/>
      <c r="NRH39"/>
      <c r="NRI39"/>
      <c r="NRJ39"/>
      <c r="NRK39"/>
      <c r="NRL39"/>
      <c r="NRM39"/>
      <c r="NRN39"/>
      <c r="NRO39"/>
      <c r="NRP39"/>
      <c r="NRQ39"/>
      <c r="NRR39"/>
      <c r="NRS39"/>
      <c r="NRT39"/>
      <c r="NRU39"/>
      <c r="NRV39"/>
      <c r="NRW39"/>
      <c r="NRX39"/>
      <c r="NRY39"/>
      <c r="NRZ39"/>
      <c r="NSA39"/>
      <c r="NSB39"/>
      <c r="NTG39" s="68"/>
      <c r="NTH39" s="68"/>
      <c r="NTI39" s="68"/>
      <c r="NTJ39" s="68"/>
      <c r="NTK39" s="68"/>
      <c r="NTL39" s="112"/>
      <c r="NTM39" s="112"/>
      <c r="NTN39" s="112"/>
      <c r="NTO39"/>
      <c r="NTP39"/>
      <c r="NTQ39"/>
      <c r="NTR39"/>
      <c r="NTS39"/>
      <c r="NTT39"/>
      <c r="NTU39"/>
      <c r="NTV39"/>
      <c r="NTW39"/>
      <c r="NTX39"/>
      <c r="NTY39"/>
      <c r="NTZ39"/>
      <c r="NUA39"/>
      <c r="NUB39"/>
      <c r="NUC39"/>
      <c r="NUD39"/>
      <c r="NUE39"/>
      <c r="NUF39"/>
      <c r="NUG39"/>
      <c r="NUH39"/>
      <c r="NUI39"/>
      <c r="NUJ39"/>
      <c r="NVO39" s="68"/>
      <c r="NVP39" s="68"/>
      <c r="NVQ39" s="68"/>
      <c r="NVR39" s="68"/>
      <c r="NVS39" s="68"/>
      <c r="NVT39" s="112"/>
      <c r="NVU39" s="112"/>
      <c r="NVV39" s="112"/>
      <c r="NVW39"/>
      <c r="NVX39"/>
      <c r="NVY39"/>
      <c r="NVZ39"/>
      <c r="NWA39"/>
      <c r="NWB39"/>
      <c r="NWC39"/>
      <c r="NWD39"/>
      <c r="NWE39"/>
      <c r="NWF39"/>
      <c r="NWG39"/>
      <c r="NWH39"/>
      <c r="NWI39"/>
      <c r="NWJ39"/>
      <c r="NWK39"/>
      <c r="NWL39"/>
      <c r="NWM39"/>
      <c r="NWN39"/>
      <c r="NWO39"/>
      <c r="NWP39"/>
      <c r="NWQ39"/>
      <c r="NWR39"/>
      <c r="NXW39" s="68"/>
      <c r="NXX39" s="68"/>
      <c r="NXY39" s="68"/>
      <c r="NXZ39" s="68"/>
      <c r="NYA39" s="68"/>
      <c r="NYB39" s="112"/>
      <c r="NYC39" s="112"/>
      <c r="NYD39" s="112"/>
      <c r="NYE39"/>
      <c r="NYF39"/>
      <c r="NYG39"/>
      <c r="NYH39"/>
      <c r="NYI39"/>
      <c r="NYJ39"/>
      <c r="NYK39"/>
      <c r="NYL39"/>
      <c r="NYM39"/>
      <c r="NYN39"/>
      <c r="NYO39"/>
      <c r="NYP39"/>
      <c r="NYQ39"/>
      <c r="NYR39"/>
      <c r="NYS39"/>
      <c r="NYT39"/>
      <c r="NYU39"/>
      <c r="NYV39"/>
      <c r="NYW39"/>
      <c r="NYX39"/>
      <c r="NYY39"/>
      <c r="NYZ39"/>
      <c r="OAE39" s="68"/>
      <c r="OAF39" s="68"/>
      <c r="OAG39" s="68"/>
      <c r="OAH39" s="68"/>
      <c r="OAI39" s="68"/>
      <c r="OAJ39" s="112"/>
      <c r="OAK39" s="112"/>
      <c r="OAL39" s="112"/>
      <c r="OAM39"/>
      <c r="OAN39"/>
      <c r="OAO39"/>
      <c r="OAP39"/>
      <c r="OAQ39"/>
      <c r="OAR39"/>
      <c r="OAS39"/>
      <c r="OAT39"/>
      <c r="OAU39"/>
      <c r="OAV39"/>
      <c r="OAW39"/>
      <c r="OAX39"/>
      <c r="OAY39"/>
      <c r="OAZ39"/>
      <c r="OBA39"/>
      <c r="OBB39"/>
      <c r="OBC39"/>
      <c r="OBD39"/>
      <c r="OBE39"/>
      <c r="OBF39"/>
      <c r="OBG39"/>
      <c r="OBH39"/>
      <c r="OCM39" s="68"/>
      <c r="OCN39" s="68"/>
      <c r="OCO39" s="68"/>
      <c r="OCP39" s="68"/>
      <c r="OCQ39" s="68"/>
      <c r="OCR39" s="112"/>
      <c r="OCS39" s="112"/>
      <c r="OCT39" s="112"/>
      <c r="OCU39"/>
      <c r="OCV39"/>
      <c r="OCW39"/>
      <c r="OCX39"/>
      <c r="OCY39"/>
      <c r="OCZ39"/>
      <c r="ODA39"/>
      <c r="ODB39"/>
      <c r="ODC39"/>
      <c r="ODD39"/>
      <c r="ODE39"/>
      <c r="ODF39"/>
      <c r="ODG39"/>
      <c r="ODH39"/>
      <c r="ODI39"/>
      <c r="ODJ39"/>
      <c r="ODK39"/>
      <c r="ODL39"/>
      <c r="ODM39"/>
      <c r="ODN39"/>
      <c r="ODO39"/>
      <c r="ODP39"/>
      <c r="OEU39" s="68"/>
      <c r="OEV39" s="68"/>
      <c r="OEW39" s="68"/>
      <c r="OEX39" s="68"/>
      <c r="OEY39" s="68"/>
      <c r="OEZ39" s="112"/>
      <c r="OFA39" s="112"/>
      <c r="OFB39" s="112"/>
      <c r="OFC39"/>
      <c r="OFD39"/>
      <c r="OFE39"/>
      <c r="OFF39"/>
      <c r="OFG39"/>
      <c r="OFH39"/>
      <c r="OFI39"/>
      <c r="OFJ39"/>
      <c r="OFK39"/>
      <c r="OFL39"/>
      <c r="OFM39"/>
      <c r="OFN39"/>
      <c r="OFO39"/>
      <c r="OFP39"/>
      <c r="OFQ39"/>
      <c r="OFR39"/>
      <c r="OFS39"/>
      <c r="OFT39"/>
      <c r="OFU39"/>
      <c r="OFV39"/>
      <c r="OFW39"/>
      <c r="OFX39"/>
      <c r="OHC39" s="68"/>
      <c r="OHD39" s="68"/>
      <c r="OHE39" s="68"/>
      <c r="OHF39" s="68"/>
      <c r="OHG39" s="68"/>
      <c r="OHH39" s="112"/>
      <c r="OHI39" s="112"/>
      <c r="OHJ39" s="112"/>
      <c r="OHK39"/>
      <c r="OHL39"/>
      <c r="OHM39"/>
      <c r="OHN39"/>
      <c r="OHO39"/>
      <c r="OHP39"/>
      <c r="OHQ39"/>
      <c r="OHR39"/>
      <c r="OHS39"/>
      <c r="OHT39"/>
      <c r="OHU39"/>
      <c r="OHV39"/>
      <c r="OHW39"/>
      <c r="OHX39"/>
      <c r="OHY39"/>
      <c r="OHZ39"/>
      <c r="OIA39"/>
      <c r="OIB39"/>
      <c r="OIC39"/>
      <c r="OID39"/>
      <c r="OIE39"/>
      <c r="OIF39"/>
      <c r="OJK39" s="68"/>
      <c r="OJL39" s="68"/>
      <c r="OJM39" s="68"/>
      <c r="OJN39" s="68"/>
      <c r="OJO39" s="68"/>
      <c r="OJP39" s="112"/>
      <c r="OJQ39" s="112"/>
      <c r="OJR39" s="112"/>
      <c r="OJS39"/>
      <c r="OJT39"/>
      <c r="OJU39"/>
      <c r="OJV39"/>
      <c r="OJW39"/>
      <c r="OJX39"/>
      <c r="OJY39"/>
      <c r="OJZ39"/>
      <c r="OKA39"/>
      <c r="OKB39"/>
      <c r="OKC39"/>
      <c r="OKD39"/>
      <c r="OKE39"/>
      <c r="OKF39"/>
      <c r="OKG39"/>
      <c r="OKH39"/>
      <c r="OKI39"/>
      <c r="OKJ39"/>
      <c r="OKK39"/>
      <c r="OKL39"/>
      <c r="OKM39"/>
      <c r="OKN39"/>
      <c r="OLS39" s="68"/>
      <c r="OLT39" s="68"/>
      <c r="OLU39" s="68"/>
      <c r="OLV39" s="68"/>
      <c r="OLW39" s="68"/>
      <c r="OLX39" s="112"/>
      <c r="OLY39" s="112"/>
      <c r="OLZ39" s="112"/>
      <c r="OMA39"/>
      <c r="OMB39"/>
      <c r="OMC39"/>
      <c r="OMD39"/>
      <c r="OME39"/>
      <c r="OMF39"/>
      <c r="OMG39"/>
      <c r="OMH39"/>
      <c r="OMI39"/>
      <c r="OMJ39"/>
      <c r="OMK39"/>
      <c r="OML39"/>
      <c r="OMM39"/>
      <c r="OMN39"/>
      <c r="OMO39"/>
      <c r="OMP39"/>
      <c r="OMQ39"/>
      <c r="OMR39"/>
      <c r="OMS39"/>
      <c r="OMT39"/>
      <c r="OMU39"/>
      <c r="OMV39"/>
      <c r="OOA39" s="68"/>
      <c r="OOB39" s="68"/>
      <c r="OOC39" s="68"/>
      <c r="OOD39" s="68"/>
      <c r="OOE39" s="68"/>
      <c r="OOF39" s="112"/>
      <c r="OOG39" s="112"/>
      <c r="OOH39" s="112"/>
      <c r="OOI39"/>
      <c r="OOJ39"/>
      <c r="OOK39"/>
      <c r="OOL39"/>
      <c r="OOM39"/>
      <c r="OON39"/>
      <c r="OOO39"/>
      <c r="OOP39"/>
      <c r="OOQ39"/>
      <c r="OOR39"/>
      <c r="OOS39"/>
      <c r="OOT39"/>
      <c r="OOU39"/>
      <c r="OOV39"/>
      <c r="OOW39"/>
      <c r="OOX39"/>
      <c r="OOY39"/>
      <c r="OOZ39"/>
      <c r="OPA39"/>
      <c r="OPB39"/>
      <c r="OPC39"/>
      <c r="OPD39"/>
      <c r="OQI39" s="68"/>
      <c r="OQJ39" s="68"/>
      <c r="OQK39" s="68"/>
      <c r="OQL39" s="68"/>
      <c r="OQM39" s="68"/>
      <c r="OQN39" s="112"/>
      <c r="OQO39" s="112"/>
      <c r="OQP39" s="112"/>
      <c r="OQQ39"/>
      <c r="OQR39"/>
      <c r="OQS39"/>
      <c r="OQT39"/>
      <c r="OQU39"/>
      <c r="OQV39"/>
      <c r="OQW39"/>
      <c r="OQX39"/>
      <c r="OQY39"/>
      <c r="OQZ39"/>
      <c r="ORA39"/>
      <c r="ORB39"/>
      <c r="ORC39"/>
      <c r="ORD39"/>
      <c r="ORE39"/>
      <c r="ORF39"/>
      <c r="ORG39"/>
      <c r="ORH39"/>
      <c r="ORI39"/>
      <c r="ORJ39"/>
      <c r="ORK39"/>
      <c r="ORL39"/>
      <c r="OSQ39" s="68"/>
      <c r="OSR39" s="68"/>
      <c r="OSS39" s="68"/>
      <c r="OST39" s="68"/>
      <c r="OSU39" s="68"/>
      <c r="OSV39" s="112"/>
      <c r="OSW39" s="112"/>
      <c r="OSX39" s="112"/>
      <c r="OSY39"/>
      <c r="OSZ39"/>
      <c r="OTA39"/>
      <c r="OTB39"/>
      <c r="OTC39"/>
      <c r="OTD39"/>
      <c r="OTE39"/>
      <c r="OTF39"/>
      <c r="OTG39"/>
      <c r="OTH39"/>
      <c r="OTI39"/>
      <c r="OTJ39"/>
      <c r="OTK39"/>
      <c r="OTL39"/>
      <c r="OTM39"/>
      <c r="OTN39"/>
      <c r="OTO39"/>
      <c r="OTP39"/>
      <c r="OTQ39"/>
      <c r="OTR39"/>
      <c r="OTS39"/>
      <c r="OTT39"/>
      <c r="OUY39" s="68"/>
      <c r="OUZ39" s="68"/>
      <c r="OVA39" s="68"/>
      <c r="OVB39" s="68"/>
      <c r="OVC39" s="68"/>
      <c r="OVD39" s="112"/>
      <c r="OVE39" s="112"/>
      <c r="OVF39" s="112"/>
      <c r="OVG39"/>
      <c r="OVH39"/>
      <c r="OVI39"/>
      <c r="OVJ39"/>
      <c r="OVK39"/>
      <c r="OVL39"/>
      <c r="OVM39"/>
      <c r="OVN39"/>
      <c r="OVO39"/>
      <c r="OVP39"/>
      <c r="OVQ39"/>
      <c r="OVR39"/>
      <c r="OVS39"/>
      <c r="OVT39"/>
      <c r="OVU39"/>
      <c r="OVV39"/>
      <c r="OVW39"/>
      <c r="OVX39"/>
      <c r="OVY39"/>
      <c r="OVZ39"/>
      <c r="OWA39"/>
      <c r="OWB39"/>
      <c r="OXG39" s="68"/>
      <c r="OXH39" s="68"/>
      <c r="OXI39" s="68"/>
      <c r="OXJ39" s="68"/>
      <c r="OXK39" s="68"/>
      <c r="OXL39" s="112"/>
      <c r="OXM39" s="112"/>
      <c r="OXN39" s="112"/>
      <c r="OXO39"/>
      <c r="OXP39"/>
      <c r="OXQ39"/>
      <c r="OXR39"/>
      <c r="OXS39"/>
      <c r="OXT39"/>
      <c r="OXU39"/>
      <c r="OXV39"/>
      <c r="OXW39"/>
      <c r="OXX39"/>
      <c r="OXY39"/>
      <c r="OXZ39"/>
      <c r="OYA39"/>
      <c r="OYB39"/>
      <c r="OYC39"/>
      <c r="OYD39"/>
      <c r="OYE39"/>
      <c r="OYF39"/>
      <c r="OYG39"/>
      <c r="OYH39"/>
      <c r="OYI39"/>
      <c r="OYJ39"/>
      <c r="OZO39" s="68"/>
      <c r="OZP39" s="68"/>
      <c r="OZQ39" s="68"/>
      <c r="OZR39" s="68"/>
      <c r="OZS39" s="68"/>
      <c r="OZT39" s="112"/>
      <c r="OZU39" s="112"/>
      <c r="OZV39" s="112"/>
      <c r="OZW39"/>
      <c r="OZX39"/>
      <c r="OZY39"/>
      <c r="OZZ39"/>
      <c r="PAA39"/>
      <c r="PAB39"/>
      <c r="PAC39"/>
      <c r="PAD39"/>
      <c r="PAE39"/>
      <c r="PAF39"/>
      <c r="PAG39"/>
      <c r="PAH39"/>
      <c r="PAI39"/>
      <c r="PAJ39"/>
      <c r="PAK39"/>
      <c r="PAL39"/>
      <c r="PAM39"/>
      <c r="PAN39"/>
      <c r="PAO39"/>
      <c r="PAP39"/>
      <c r="PAQ39"/>
      <c r="PAR39"/>
      <c r="PBW39" s="68"/>
      <c r="PBX39" s="68"/>
      <c r="PBY39" s="68"/>
      <c r="PBZ39" s="68"/>
      <c r="PCA39" s="68"/>
      <c r="PCB39" s="112"/>
      <c r="PCC39" s="112"/>
      <c r="PCD39" s="112"/>
      <c r="PCE39"/>
      <c r="PCF39"/>
      <c r="PCG39"/>
      <c r="PCH39"/>
      <c r="PCI39"/>
      <c r="PCJ39"/>
      <c r="PCK39"/>
      <c r="PCL39"/>
      <c r="PCM39"/>
      <c r="PCN39"/>
      <c r="PCO39"/>
      <c r="PCP39"/>
      <c r="PCQ39"/>
      <c r="PCR39"/>
      <c r="PCS39"/>
      <c r="PCT39"/>
      <c r="PCU39"/>
      <c r="PCV39"/>
      <c r="PCW39"/>
      <c r="PCX39"/>
      <c r="PCY39"/>
      <c r="PCZ39"/>
      <c r="PEE39" s="68"/>
      <c r="PEF39" s="68"/>
      <c r="PEG39" s="68"/>
      <c r="PEH39" s="68"/>
      <c r="PEI39" s="68"/>
      <c r="PEJ39" s="112"/>
      <c r="PEK39" s="112"/>
      <c r="PEL39" s="112"/>
      <c r="PEM39"/>
      <c r="PEN39"/>
      <c r="PEO39"/>
      <c r="PEP39"/>
      <c r="PEQ39"/>
      <c r="PER39"/>
      <c r="PES39"/>
      <c r="PET39"/>
      <c r="PEU39"/>
      <c r="PEV39"/>
      <c r="PEW39"/>
      <c r="PEX39"/>
      <c r="PEY39"/>
      <c r="PEZ39"/>
      <c r="PFA39"/>
      <c r="PFB39"/>
      <c r="PFC39"/>
      <c r="PFD39"/>
      <c r="PFE39"/>
      <c r="PFF39"/>
      <c r="PFG39"/>
      <c r="PFH39"/>
      <c r="PGM39" s="68"/>
      <c r="PGN39" s="68"/>
      <c r="PGO39" s="68"/>
      <c r="PGP39" s="68"/>
      <c r="PGQ39" s="68"/>
      <c r="PGR39" s="112"/>
      <c r="PGS39" s="112"/>
      <c r="PGT39" s="112"/>
      <c r="PGU39"/>
      <c r="PGV39"/>
      <c r="PGW39"/>
      <c r="PGX39"/>
      <c r="PGY39"/>
      <c r="PGZ39"/>
      <c r="PHA39"/>
      <c r="PHB39"/>
      <c r="PHC39"/>
      <c r="PHD39"/>
      <c r="PHE39"/>
      <c r="PHF39"/>
      <c r="PHG39"/>
      <c r="PHH39"/>
      <c r="PHI39"/>
      <c r="PHJ39"/>
      <c r="PHK39"/>
      <c r="PHL39"/>
      <c r="PHM39"/>
      <c r="PHN39"/>
      <c r="PHO39"/>
      <c r="PHP39"/>
      <c r="PIU39" s="68"/>
      <c r="PIV39" s="68"/>
      <c r="PIW39" s="68"/>
      <c r="PIX39" s="68"/>
      <c r="PIY39" s="68"/>
      <c r="PIZ39" s="112"/>
      <c r="PJA39" s="112"/>
      <c r="PJB39" s="112"/>
      <c r="PJC39"/>
      <c r="PJD39"/>
      <c r="PJE39"/>
      <c r="PJF39"/>
      <c r="PJG39"/>
      <c r="PJH39"/>
      <c r="PJI39"/>
      <c r="PJJ39"/>
      <c r="PJK39"/>
      <c r="PJL39"/>
      <c r="PJM39"/>
      <c r="PJN39"/>
      <c r="PJO39"/>
      <c r="PJP39"/>
      <c r="PJQ39"/>
      <c r="PJR39"/>
      <c r="PJS39"/>
      <c r="PJT39"/>
      <c r="PJU39"/>
      <c r="PJV39"/>
      <c r="PJW39"/>
      <c r="PJX39"/>
      <c r="PLC39" s="68"/>
      <c r="PLD39" s="68"/>
      <c r="PLE39" s="68"/>
      <c r="PLF39" s="68"/>
      <c r="PLG39" s="68"/>
      <c r="PLH39" s="112"/>
      <c r="PLI39" s="112"/>
      <c r="PLJ39" s="112"/>
      <c r="PLK39"/>
      <c r="PLL39"/>
      <c r="PLM39"/>
      <c r="PLN39"/>
      <c r="PLO39"/>
      <c r="PLP39"/>
      <c r="PLQ39"/>
      <c r="PLR39"/>
      <c r="PLS39"/>
      <c r="PLT39"/>
      <c r="PLU39"/>
      <c r="PLV39"/>
      <c r="PLW39"/>
      <c r="PLX39"/>
      <c r="PLY39"/>
      <c r="PLZ39"/>
      <c r="PMA39"/>
      <c r="PMB39"/>
      <c r="PMC39"/>
      <c r="PMD39"/>
      <c r="PME39"/>
      <c r="PMF39"/>
      <c r="PNK39" s="68"/>
      <c r="PNL39" s="68"/>
      <c r="PNM39" s="68"/>
      <c r="PNN39" s="68"/>
      <c r="PNO39" s="68"/>
      <c r="PNP39" s="112"/>
      <c r="PNQ39" s="112"/>
      <c r="PNR39" s="112"/>
      <c r="PNS39"/>
      <c r="PNT39"/>
      <c r="PNU39"/>
      <c r="PNV39"/>
      <c r="PNW39"/>
      <c r="PNX39"/>
      <c r="PNY39"/>
      <c r="PNZ39"/>
      <c r="POA39"/>
      <c r="POB39"/>
      <c r="POC39"/>
      <c r="POD39"/>
      <c r="POE39"/>
      <c r="POF39"/>
      <c r="POG39"/>
      <c r="POH39"/>
      <c r="POI39"/>
      <c r="POJ39"/>
      <c r="POK39"/>
      <c r="POL39"/>
      <c r="POM39"/>
      <c r="PON39"/>
      <c r="PPS39" s="68"/>
      <c r="PPT39" s="68"/>
      <c r="PPU39" s="68"/>
      <c r="PPV39" s="68"/>
      <c r="PPW39" s="68"/>
      <c r="PPX39" s="112"/>
      <c r="PPY39" s="112"/>
      <c r="PPZ39" s="112"/>
      <c r="PQA39"/>
      <c r="PQB39"/>
      <c r="PQC39"/>
      <c r="PQD39"/>
      <c r="PQE39"/>
      <c r="PQF39"/>
      <c r="PQG39"/>
      <c r="PQH39"/>
      <c r="PQI39"/>
      <c r="PQJ39"/>
      <c r="PQK39"/>
      <c r="PQL39"/>
      <c r="PQM39"/>
      <c r="PQN39"/>
      <c r="PQO39"/>
      <c r="PQP39"/>
      <c r="PQQ39"/>
      <c r="PQR39"/>
      <c r="PQS39"/>
      <c r="PQT39"/>
      <c r="PQU39"/>
      <c r="PQV39"/>
      <c r="PSA39" s="68"/>
      <c r="PSB39" s="68"/>
      <c r="PSC39" s="68"/>
      <c r="PSD39" s="68"/>
      <c r="PSE39" s="68"/>
      <c r="PSF39" s="112"/>
      <c r="PSG39" s="112"/>
      <c r="PSH39" s="112"/>
      <c r="PSI39"/>
      <c r="PSJ39"/>
      <c r="PSK39"/>
      <c r="PSL39"/>
      <c r="PSM39"/>
      <c r="PSN39"/>
      <c r="PSO39"/>
      <c r="PSP39"/>
      <c r="PSQ39"/>
      <c r="PSR39"/>
      <c r="PSS39"/>
      <c r="PST39"/>
      <c r="PSU39"/>
      <c r="PSV39"/>
      <c r="PSW39"/>
      <c r="PSX39"/>
      <c r="PSY39"/>
      <c r="PSZ39"/>
      <c r="PTA39"/>
      <c r="PTB39"/>
      <c r="PTC39"/>
      <c r="PTD39"/>
      <c r="PUI39" s="68"/>
      <c r="PUJ39" s="68"/>
      <c r="PUK39" s="68"/>
      <c r="PUL39" s="68"/>
      <c r="PUM39" s="68"/>
      <c r="PUN39" s="112"/>
      <c r="PUO39" s="112"/>
      <c r="PUP39" s="112"/>
      <c r="PUQ39"/>
      <c r="PUR39"/>
      <c r="PUS39"/>
      <c r="PUT39"/>
      <c r="PUU39"/>
      <c r="PUV39"/>
      <c r="PUW39"/>
      <c r="PUX39"/>
      <c r="PUY39"/>
      <c r="PUZ39"/>
      <c r="PVA39"/>
      <c r="PVB39"/>
      <c r="PVC39"/>
      <c r="PVD39"/>
      <c r="PVE39"/>
      <c r="PVF39"/>
      <c r="PVG39"/>
      <c r="PVH39"/>
      <c r="PVI39"/>
      <c r="PVJ39"/>
      <c r="PVK39"/>
      <c r="PVL39"/>
      <c r="PWQ39" s="68"/>
      <c r="PWR39" s="68"/>
      <c r="PWS39" s="68"/>
      <c r="PWT39" s="68"/>
      <c r="PWU39" s="68"/>
      <c r="PWV39" s="112"/>
      <c r="PWW39" s="112"/>
      <c r="PWX39" s="112"/>
      <c r="PWY39"/>
      <c r="PWZ39"/>
      <c r="PXA39"/>
      <c r="PXB39"/>
      <c r="PXC39"/>
      <c r="PXD39"/>
      <c r="PXE39"/>
      <c r="PXF39"/>
      <c r="PXG39"/>
      <c r="PXH39"/>
      <c r="PXI39"/>
      <c r="PXJ39"/>
      <c r="PXK39"/>
      <c r="PXL39"/>
      <c r="PXM39"/>
      <c r="PXN39"/>
      <c r="PXO39"/>
      <c r="PXP39"/>
      <c r="PXQ39"/>
      <c r="PXR39"/>
      <c r="PXS39"/>
      <c r="PXT39"/>
      <c r="PYY39" s="68"/>
      <c r="PYZ39" s="68"/>
      <c r="PZA39" s="68"/>
      <c r="PZB39" s="68"/>
      <c r="PZC39" s="68"/>
      <c r="PZD39" s="112"/>
      <c r="PZE39" s="112"/>
      <c r="PZF39" s="112"/>
      <c r="PZG39"/>
      <c r="PZH39"/>
      <c r="PZI39"/>
      <c r="PZJ39"/>
      <c r="PZK39"/>
      <c r="PZL39"/>
      <c r="PZM39"/>
      <c r="PZN39"/>
      <c r="PZO39"/>
      <c r="PZP39"/>
      <c r="PZQ39"/>
      <c r="PZR39"/>
      <c r="PZS39"/>
      <c r="PZT39"/>
      <c r="PZU39"/>
      <c r="PZV39"/>
      <c r="PZW39"/>
      <c r="PZX39"/>
      <c r="PZY39"/>
      <c r="PZZ39"/>
      <c r="QAA39"/>
      <c r="QAB39"/>
      <c r="QBG39" s="68"/>
      <c r="QBH39" s="68"/>
      <c r="QBI39" s="68"/>
      <c r="QBJ39" s="68"/>
      <c r="QBK39" s="68"/>
      <c r="QBL39" s="112"/>
      <c r="QBM39" s="112"/>
      <c r="QBN39" s="112"/>
      <c r="QBO39"/>
      <c r="QBP39"/>
      <c r="QBQ39"/>
      <c r="QBR39"/>
      <c r="QBS39"/>
      <c r="QBT39"/>
      <c r="QBU39"/>
      <c r="QBV39"/>
      <c r="QBW39"/>
      <c r="QBX39"/>
      <c r="QBY39"/>
      <c r="QBZ39"/>
      <c r="QCA39"/>
      <c r="QCB39"/>
      <c r="QCC39"/>
      <c r="QCD39"/>
      <c r="QCE39"/>
      <c r="QCF39"/>
      <c r="QCG39"/>
      <c r="QCH39"/>
      <c r="QCI39"/>
      <c r="QCJ39"/>
      <c r="QDO39" s="68"/>
      <c r="QDP39" s="68"/>
      <c r="QDQ39" s="68"/>
      <c r="QDR39" s="68"/>
      <c r="QDS39" s="68"/>
      <c r="QDT39" s="112"/>
      <c r="QDU39" s="112"/>
      <c r="QDV39" s="112"/>
      <c r="QDW39"/>
      <c r="QDX39"/>
      <c r="QDY39"/>
      <c r="QDZ39"/>
      <c r="QEA39"/>
      <c r="QEB39"/>
      <c r="QEC39"/>
      <c r="QED39"/>
      <c r="QEE39"/>
      <c r="QEF39"/>
      <c r="QEG39"/>
      <c r="QEH39"/>
      <c r="QEI39"/>
      <c r="QEJ39"/>
      <c r="QEK39"/>
      <c r="QEL39"/>
      <c r="QEM39"/>
      <c r="QEN39"/>
      <c r="QEO39"/>
      <c r="QEP39"/>
      <c r="QEQ39"/>
      <c r="QER39"/>
      <c r="QFW39" s="68"/>
      <c r="QFX39" s="68"/>
      <c r="QFY39" s="68"/>
      <c r="QFZ39" s="68"/>
      <c r="QGA39" s="68"/>
      <c r="QGB39" s="112"/>
      <c r="QGC39" s="112"/>
      <c r="QGD39" s="112"/>
      <c r="QGE39"/>
      <c r="QGF39"/>
      <c r="QGG39"/>
      <c r="QGH39"/>
      <c r="QGI39"/>
      <c r="QGJ39"/>
      <c r="QGK39"/>
      <c r="QGL39"/>
      <c r="QGM39"/>
      <c r="QGN39"/>
      <c r="QGO39"/>
      <c r="QGP39"/>
      <c r="QGQ39"/>
      <c r="QGR39"/>
      <c r="QGS39"/>
      <c r="QGT39"/>
      <c r="QGU39"/>
      <c r="QGV39"/>
      <c r="QGW39"/>
      <c r="QGX39"/>
      <c r="QGY39"/>
      <c r="QGZ39"/>
      <c r="QIE39" s="68"/>
      <c r="QIF39" s="68"/>
      <c r="QIG39" s="68"/>
      <c r="QIH39" s="68"/>
      <c r="QII39" s="68"/>
      <c r="QIJ39" s="112"/>
      <c r="QIK39" s="112"/>
      <c r="QIL39" s="112"/>
      <c r="QIM39"/>
      <c r="QIN39"/>
      <c r="QIO39"/>
      <c r="QIP39"/>
      <c r="QIQ39"/>
      <c r="QIR39"/>
      <c r="QIS39"/>
      <c r="QIT39"/>
      <c r="QIU39"/>
      <c r="QIV39"/>
      <c r="QIW39"/>
      <c r="QIX39"/>
      <c r="QIY39"/>
      <c r="QIZ39"/>
      <c r="QJA39"/>
      <c r="QJB39"/>
      <c r="QJC39"/>
      <c r="QJD39"/>
      <c r="QJE39"/>
      <c r="QJF39"/>
      <c r="QJG39"/>
      <c r="QJH39"/>
      <c r="QKM39" s="68"/>
      <c r="QKN39" s="68"/>
      <c r="QKO39" s="68"/>
      <c r="QKP39" s="68"/>
      <c r="QKQ39" s="68"/>
      <c r="QKR39" s="112"/>
      <c r="QKS39" s="112"/>
      <c r="QKT39" s="112"/>
      <c r="QKU39"/>
      <c r="QKV39"/>
      <c r="QKW39"/>
      <c r="QKX39"/>
      <c r="QKY39"/>
      <c r="QKZ39"/>
      <c r="QLA39"/>
      <c r="QLB39"/>
      <c r="QLC39"/>
      <c r="QLD39"/>
      <c r="QLE39"/>
      <c r="QLF39"/>
      <c r="QLG39"/>
      <c r="QLH39"/>
      <c r="QLI39"/>
      <c r="QLJ39"/>
      <c r="QLK39"/>
      <c r="QLL39"/>
      <c r="QLM39"/>
      <c r="QLN39"/>
      <c r="QLO39"/>
      <c r="QLP39"/>
      <c r="QMU39" s="68"/>
      <c r="QMV39" s="68"/>
      <c r="QMW39" s="68"/>
      <c r="QMX39" s="68"/>
      <c r="QMY39" s="68"/>
      <c r="QMZ39" s="112"/>
      <c r="QNA39" s="112"/>
      <c r="QNB39" s="112"/>
      <c r="QNC39"/>
      <c r="QND39"/>
      <c r="QNE39"/>
      <c r="QNF39"/>
      <c r="QNG39"/>
      <c r="QNH39"/>
      <c r="QNI39"/>
      <c r="QNJ39"/>
      <c r="QNK39"/>
      <c r="QNL39"/>
      <c r="QNM39"/>
      <c r="QNN39"/>
      <c r="QNO39"/>
      <c r="QNP39"/>
      <c r="QNQ39"/>
      <c r="QNR39"/>
      <c r="QNS39"/>
      <c r="QNT39"/>
      <c r="QNU39"/>
      <c r="QNV39"/>
      <c r="QNW39"/>
      <c r="QNX39"/>
      <c r="QPC39" s="68"/>
      <c r="QPD39" s="68"/>
      <c r="QPE39" s="68"/>
      <c r="QPF39" s="68"/>
      <c r="QPG39" s="68"/>
      <c r="QPH39" s="112"/>
      <c r="QPI39" s="112"/>
      <c r="QPJ39" s="112"/>
      <c r="QPK39"/>
      <c r="QPL39"/>
      <c r="QPM39"/>
      <c r="QPN39"/>
      <c r="QPO39"/>
      <c r="QPP39"/>
      <c r="QPQ39"/>
      <c r="QPR39"/>
      <c r="QPS39"/>
      <c r="QPT39"/>
      <c r="QPU39"/>
      <c r="QPV39"/>
      <c r="QPW39"/>
      <c r="QPX39"/>
      <c r="QPY39"/>
      <c r="QPZ39"/>
      <c r="QQA39"/>
      <c r="QQB39"/>
      <c r="QQC39"/>
      <c r="QQD39"/>
      <c r="QQE39"/>
      <c r="QQF39"/>
      <c r="QRK39" s="68"/>
      <c r="QRL39" s="68"/>
      <c r="QRM39" s="68"/>
      <c r="QRN39" s="68"/>
      <c r="QRO39" s="68"/>
      <c r="QRP39" s="112"/>
      <c r="QRQ39" s="112"/>
      <c r="QRR39" s="112"/>
      <c r="QRS39"/>
      <c r="QRT39"/>
      <c r="QRU39"/>
      <c r="QRV39"/>
      <c r="QRW39"/>
      <c r="QRX39"/>
      <c r="QRY39"/>
      <c r="QRZ39"/>
      <c r="QSA39"/>
      <c r="QSB39"/>
      <c r="QSC39"/>
      <c r="QSD39"/>
      <c r="QSE39"/>
      <c r="QSF39"/>
      <c r="QSG39"/>
      <c r="QSH39"/>
      <c r="QSI39"/>
      <c r="QSJ39"/>
      <c r="QSK39"/>
      <c r="QSL39"/>
      <c r="QSM39"/>
      <c r="QSN39"/>
      <c r="QTS39" s="68"/>
      <c r="QTT39" s="68"/>
      <c r="QTU39" s="68"/>
      <c r="QTV39" s="68"/>
      <c r="QTW39" s="68"/>
      <c r="QTX39" s="112"/>
      <c r="QTY39" s="112"/>
      <c r="QTZ39" s="112"/>
      <c r="QUA39"/>
      <c r="QUB39"/>
      <c r="QUC39"/>
      <c r="QUD39"/>
      <c r="QUE39"/>
      <c r="QUF39"/>
      <c r="QUG39"/>
      <c r="QUH39"/>
      <c r="QUI39"/>
      <c r="QUJ39"/>
      <c r="QUK39"/>
      <c r="QUL39"/>
      <c r="QUM39"/>
      <c r="QUN39"/>
      <c r="QUO39"/>
      <c r="QUP39"/>
      <c r="QUQ39"/>
      <c r="QUR39"/>
      <c r="QUS39"/>
      <c r="QUT39"/>
      <c r="QUU39"/>
      <c r="QUV39"/>
      <c r="QWA39" s="68"/>
      <c r="QWB39" s="68"/>
      <c r="QWC39" s="68"/>
      <c r="QWD39" s="68"/>
      <c r="QWE39" s="68"/>
      <c r="QWF39" s="112"/>
      <c r="QWG39" s="112"/>
      <c r="QWH39" s="112"/>
      <c r="QWI39"/>
      <c r="QWJ39"/>
      <c r="QWK39"/>
      <c r="QWL39"/>
      <c r="QWM39"/>
      <c r="QWN39"/>
      <c r="QWO39"/>
      <c r="QWP39"/>
      <c r="QWQ39"/>
      <c r="QWR39"/>
      <c r="QWS39"/>
      <c r="QWT39"/>
      <c r="QWU39"/>
      <c r="QWV39"/>
      <c r="QWW39"/>
      <c r="QWX39"/>
      <c r="QWY39"/>
      <c r="QWZ39"/>
      <c r="QXA39"/>
      <c r="QXB39"/>
      <c r="QXC39"/>
      <c r="QXD39"/>
      <c r="QYI39" s="68"/>
      <c r="QYJ39" s="68"/>
      <c r="QYK39" s="68"/>
      <c r="QYL39" s="68"/>
      <c r="QYM39" s="68"/>
      <c r="QYN39" s="112"/>
      <c r="QYO39" s="112"/>
      <c r="QYP39" s="112"/>
      <c r="QYQ39"/>
      <c r="QYR39"/>
      <c r="QYS39"/>
      <c r="QYT39"/>
      <c r="QYU39"/>
      <c r="QYV39"/>
      <c r="QYW39"/>
      <c r="QYX39"/>
      <c r="QYY39"/>
      <c r="QYZ39"/>
      <c r="QZA39"/>
      <c r="QZB39"/>
      <c r="QZC39"/>
      <c r="QZD39"/>
      <c r="QZE39"/>
      <c r="QZF39"/>
      <c r="QZG39"/>
      <c r="QZH39"/>
      <c r="QZI39"/>
      <c r="QZJ39"/>
      <c r="QZK39"/>
      <c r="QZL39"/>
      <c r="RAQ39" s="68"/>
      <c r="RAR39" s="68"/>
      <c r="RAS39" s="68"/>
      <c r="RAT39" s="68"/>
      <c r="RAU39" s="68"/>
      <c r="RAV39" s="112"/>
      <c r="RAW39" s="112"/>
      <c r="RAX39" s="112"/>
      <c r="RAY39"/>
      <c r="RAZ39"/>
      <c r="RBA39"/>
      <c r="RBB39"/>
      <c r="RBC39"/>
      <c r="RBD39"/>
      <c r="RBE39"/>
      <c r="RBF39"/>
      <c r="RBG39"/>
      <c r="RBH39"/>
      <c r="RBI39"/>
      <c r="RBJ39"/>
      <c r="RBK39"/>
      <c r="RBL39"/>
      <c r="RBM39"/>
      <c r="RBN39"/>
      <c r="RBO39"/>
      <c r="RBP39"/>
      <c r="RBQ39"/>
      <c r="RBR39"/>
      <c r="RBS39"/>
      <c r="RBT39"/>
      <c r="RCY39" s="68"/>
      <c r="RCZ39" s="68"/>
      <c r="RDA39" s="68"/>
      <c r="RDB39" s="68"/>
      <c r="RDC39" s="68"/>
      <c r="RDD39" s="112"/>
      <c r="RDE39" s="112"/>
      <c r="RDF39" s="112"/>
      <c r="RDG39"/>
      <c r="RDH39"/>
      <c r="RDI39"/>
      <c r="RDJ39"/>
      <c r="RDK39"/>
      <c r="RDL39"/>
      <c r="RDM39"/>
      <c r="RDN39"/>
      <c r="RDO39"/>
      <c r="RDP39"/>
      <c r="RDQ39"/>
      <c r="RDR39"/>
      <c r="RDS39"/>
      <c r="RDT39"/>
      <c r="RDU39"/>
      <c r="RDV39"/>
      <c r="RDW39"/>
      <c r="RDX39"/>
      <c r="RDY39"/>
      <c r="RDZ39"/>
      <c r="REA39"/>
      <c r="REB39"/>
      <c r="RFG39" s="68"/>
      <c r="RFH39" s="68"/>
      <c r="RFI39" s="68"/>
      <c r="RFJ39" s="68"/>
      <c r="RFK39" s="68"/>
      <c r="RFL39" s="112"/>
      <c r="RFM39" s="112"/>
      <c r="RFN39" s="112"/>
      <c r="RFO39"/>
      <c r="RFP39"/>
      <c r="RFQ39"/>
      <c r="RFR39"/>
      <c r="RFS39"/>
      <c r="RFT39"/>
      <c r="RFU39"/>
      <c r="RFV39"/>
      <c r="RFW39"/>
      <c r="RFX39"/>
      <c r="RFY39"/>
      <c r="RFZ39"/>
      <c r="RGA39"/>
      <c r="RGB39"/>
      <c r="RGC39"/>
      <c r="RGD39"/>
      <c r="RGE39"/>
      <c r="RGF39"/>
      <c r="RGG39"/>
      <c r="RGH39"/>
      <c r="RGI39"/>
      <c r="RGJ39"/>
      <c r="RHO39" s="68"/>
      <c r="RHP39" s="68"/>
      <c r="RHQ39" s="68"/>
      <c r="RHR39" s="68"/>
      <c r="RHS39" s="68"/>
      <c r="RHT39" s="112"/>
      <c r="RHU39" s="112"/>
      <c r="RHV39" s="112"/>
      <c r="RHW39"/>
      <c r="RHX39"/>
      <c r="RHY39"/>
      <c r="RHZ39"/>
      <c r="RIA39"/>
      <c r="RIB39"/>
      <c r="RIC39"/>
      <c r="RID39"/>
      <c r="RIE39"/>
      <c r="RIF39"/>
      <c r="RIG39"/>
      <c r="RIH39"/>
      <c r="RII39"/>
      <c r="RIJ39"/>
      <c r="RIK39"/>
      <c r="RIL39"/>
      <c r="RIM39"/>
      <c r="RIN39"/>
      <c r="RIO39"/>
      <c r="RIP39"/>
      <c r="RIQ39"/>
      <c r="RIR39"/>
      <c r="RJW39" s="68"/>
      <c r="RJX39" s="68"/>
      <c r="RJY39" s="68"/>
      <c r="RJZ39" s="68"/>
      <c r="RKA39" s="68"/>
      <c r="RKB39" s="112"/>
      <c r="RKC39" s="112"/>
      <c r="RKD39" s="112"/>
      <c r="RKE39"/>
      <c r="RKF39"/>
      <c r="RKG39"/>
      <c r="RKH39"/>
      <c r="RKI39"/>
      <c r="RKJ39"/>
      <c r="RKK39"/>
      <c r="RKL39"/>
      <c r="RKM39"/>
      <c r="RKN39"/>
      <c r="RKO39"/>
      <c r="RKP39"/>
      <c r="RKQ39"/>
      <c r="RKR39"/>
      <c r="RKS39"/>
      <c r="RKT39"/>
      <c r="RKU39"/>
      <c r="RKV39"/>
      <c r="RKW39"/>
      <c r="RKX39"/>
      <c r="RKY39"/>
      <c r="RKZ39"/>
      <c r="RME39" s="68"/>
      <c r="RMF39" s="68"/>
      <c r="RMG39" s="68"/>
      <c r="RMH39" s="68"/>
      <c r="RMI39" s="68"/>
      <c r="RMJ39" s="112"/>
      <c r="RMK39" s="112"/>
      <c r="RML39" s="112"/>
      <c r="RMM39"/>
      <c r="RMN39"/>
      <c r="RMO39"/>
      <c r="RMP39"/>
      <c r="RMQ39"/>
      <c r="RMR39"/>
      <c r="RMS39"/>
      <c r="RMT39"/>
      <c r="RMU39"/>
      <c r="RMV39"/>
      <c r="RMW39"/>
      <c r="RMX39"/>
      <c r="RMY39"/>
      <c r="RMZ39"/>
      <c r="RNA39"/>
      <c r="RNB39"/>
      <c r="RNC39"/>
      <c r="RND39"/>
      <c r="RNE39"/>
      <c r="RNF39"/>
      <c r="RNG39"/>
      <c r="RNH39"/>
      <c r="ROM39" s="68"/>
      <c r="RON39" s="68"/>
      <c r="ROO39" s="68"/>
      <c r="ROP39" s="68"/>
      <c r="ROQ39" s="68"/>
      <c r="ROR39" s="112"/>
      <c r="ROS39" s="112"/>
      <c r="ROT39" s="112"/>
      <c r="ROU39"/>
      <c r="ROV39"/>
      <c r="ROW39"/>
      <c r="ROX39"/>
      <c r="ROY39"/>
      <c r="ROZ39"/>
      <c r="RPA39"/>
      <c r="RPB39"/>
      <c r="RPC39"/>
      <c r="RPD39"/>
      <c r="RPE39"/>
      <c r="RPF39"/>
      <c r="RPG39"/>
      <c r="RPH39"/>
      <c r="RPI39"/>
      <c r="RPJ39"/>
      <c r="RPK39"/>
      <c r="RPL39"/>
      <c r="RPM39"/>
      <c r="RPN39"/>
      <c r="RPO39"/>
      <c r="RPP39"/>
      <c r="RQU39" s="68"/>
      <c r="RQV39" s="68"/>
      <c r="RQW39" s="68"/>
      <c r="RQX39" s="68"/>
      <c r="RQY39" s="68"/>
      <c r="RQZ39" s="112"/>
      <c r="RRA39" s="112"/>
      <c r="RRB39" s="112"/>
      <c r="RRC39"/>
      <c r="RRD39"/>
      <c r="RRE39"/>
      <c r="RRF39"/>
      <c r="RRG39"/>
      <c r="RRH39"/>
      <c r="RRI39"/>
      <c r="RRJ39"/>
      <c r="RRK39"/>
      <c r="RRL39"/>
      <c r="RRM39"/>
      <c r="RRN39"/>
      <c r="RRO39"/>
      <c r="RRP39"/>
      <c r="RRQ39"/>
      <c r="RRR39"/>
      <c r="RRS39"/>
      <c r="RRT39"/>
      <c r="RRU39"/>
      <c r="RRV39"/>
      <c r="RRW39"/>
      <c r="RRX39"/>
      <c r="RTC39" s="68"/>
      <c r="RTD39" s="68"/>
      <c r="RTE39" s="68"/>
      <c r="RTF39" s="68"/>
      <c r="RTG39" s="68"/>
      <c r="RTH39" s="112"/>
      <c r="RTI39" s="112"/>
      <c r="RTJ39" s="112"/>
      <c r="RTK39"/>
      <c r="RTL39"/>
      <c r="RTM39"/>
      <c r="RTN39"/>
      <c r="RTO39"/>
      <c r="RTP39"/>
      <c r="RTQ39"/>
      <c r="RTR39"/>
      <c r="RTS39"/>
      <c r="RTT39"/>
      <c r="RTU39"/>
      <c r="RTV39"/>
      <c r="RTW39"/>
      <c r="RTX39"/>
      <c r="RTY39"/>
      <c r="RTZ39"/>
      <c r="RUA39"/>
      <c r="RUB39"/>
      <c r="RUC39"/>
      <c r="RUD39"/>
      <c r="RUE39"/>
      <c r="RUF39"/>
      <c r="RVK39" s="68"/>
      <c r="RVL39" s="68"/>
      <c r="RVM39" s="68"/>
      <c r="RVN39" s="68"/>
      <c r="RVO39" s="68"/>
      <c r="RVP39" s="112"/>
      <c r="RVQ39" s="112"/>
      <c r="RVR39" s="112"/>
      <c r="RVS39"/>
      <c r="RVT39"/>
      <c r="RVU39"/>
      <c r="RVV39"/>
      <c r="RVW39"/>
      <c r="RVX39"/>
      <c r="RVY39"/>
      <c r="RVZ39"/>
      <c r="RWA39"/>
      <c r="RWB39"/>
      <c r="RWC39"/>
      <c r="RWD39"/>
      <c r="RWE39"/>
      <c r="RWF39"/>
      <c r="RWG39"/>
      <c r="RWH39"/>
      <c r="RWI39"/>
      <c r="RWJ39"/>
      <c r="RWK39"/>
      <c r="RWL39"/>
      <c r="RWM39"/>
      <c r="RWN39"/>
      <c r="RXS39" s="68"/>
      <c r="RXT39" s="68"/>
      <c r="RXU39" s="68"/>
      <c r="RXV39" s="68"/>
      <c r="RXW39" s="68"/>
      <c r="RXX39" s="112"/>
      <c r="RXY39" s="112"/>
      <c r="RXZ39" s="112"/>
      <c r="RYA39"/>
      <c r="RYB39"/>
      <c r="RYC39"/>
      <c r="RYD39"/>
      <c r="RYE39"/>
      <c r="RYF39"/>
      <c r="RYG39"/>
      <c r="RYH39"/>
      <c r="RYI39"/>
      <c r="RYJ39"/>
      <c r="RYK39"/>
      <c r="RYL39"/>
      <c r="RYM39"/>
      <c r="RYN39"/>
      <c r="RYO39"/>
      <c r="RYP39"/>
      <c r="RYQ39"/>
      <c r="RYR39"/>
      <c r="RYS39"/>
      <c r="RYT39"/>
      <c r="RYU39"/>
      <c r="RYV39"/>
      <c r="SAA39" s="68"/>
      <c r="SAB39" s="68"/>
      <c r="SAC39" s="68"/>
      <c r="SAD39" s="68"/>
      <c r="SAE39" s="68"/>
      <c r="SAF39" s="112"/>
      <c r="SAG39" s="112"/>
      <c r="SAH39" s="112"/>
      <c r="SAI39"/>
      <c r="SAJ39"/>
      <c r="SAK39"/>
      <c r="SAL39"/>
      <c r="SAM39"/>
      <c r="SAN39"/>
      <c r="SAO39"/>
      <c r="SAP39"/>
      <c r="SAQ39"/>
      <c r="SAR39"/>
      <c r="SAS39"/>
      <c r="SAT39"/>
      <c r="SAU39"/>
      <c r="SAV39"/>
      <c r="SAW39"/>
      <c r="SAX39"/>
      <c r="SAY39"/>
      <c r="SAZ39"/>
      <c r="SBA39"/>
      <c r="SBB39"/>
      <c r="SBC39"/>
      <c r="SBD39"/>
      <c r="SCI39" s="68"/>
      <c r="SCJ39" s="68"/>
      <c r="SCK39" s="68"/>
      <c r="SCL39" s="68"/>
      <c r="SCM39" s="68"/>
      <c r="SCN39" s="112"/>
      <c r="SCO39" s="112"/>
      <c r="SCP39" s="112"/>
      <c r="SCQ39"/>
      <c r="SCR39"/>
      <c r="SCS39"/>
      <c r="SCT39"/>
      <c r="SCU39"/>
      <c r="SCV39"/>
      <c r="SCW39"/>
      <c r="SCX39"/>
      <c r="SCY39"/>
      <c r="SCZ39"/>
      <c r="SDA39"/>
      <c r="SDB39"/>
      <c r="SDC39"/>
      <c r="SDD39"/>
      <c r="SDE39"/>
      <c r="SDF39"/>
      <c r="SDG39"/>
      <c r="SDH39"/>
      <c r="SDI39"/>
      <c r="SDJ39"/>
      <c r="SDK39"/>
      <c r="SDL39"/>
      <c r="SEQ39" s="68"/>
      <c r="SER39" s="68"/>
      <c r="SES39" s="68"/>
      <c r="SET39" s="68"/>
      <c r="SEU39" s="68"/>
      <c r="SEV39" s="112"/>
      <c r="SEW39" s="112"/>
      <c r="SEX39" s="112"/>
      <c r="SEY39"/>
      <c r="SEZ39"/>
      <c r="SFA39"/>
      <c r="SFB39"/>
      <c r="SFC39"/>
      <c r="SFD39"/>
      <c r="SFE39"/>
      <c r="SFF39"/>
      <c r="SFG39"/>
      <c r="SFH39"/>
      <c r="SFI39"/>
      <c r="SFJ39"/>
      <c r="SFK39"/>
      <c r="SFL39"/>
      <c r="SFM39"/>
      <c r="SFN39"/>
      <c r="SFO39"/>
      <c r="SFP39"/>
      <c r="SFQ39"/>
      <c r="SFR39"/>
      <c r="SFS39"/>
      <c r="SFT39"/>
      <c r="SGY39" s="68"/>
      <c r="SGZ39" s="68"/>
      <c r="SHA39" s="68"/>
      <c r="SHB39" s="68"/>
      <c r="SHC39" s="68"/>
      <c r="SHD39" s="112"/>
      <c r="SHE39" s="112"/>
      <c r="SHF39" s="112"/>
      <c r="SHG39"/>
      <c r="SHH39"/>
      <c r="SHI39"/>
      <c r="SHJ39"/>
      <c r="SHK39"/>
      <c r="SHL39"/>
      <c r="SHM39"/>
      <c r="SHN39"/>
      <c r="SHO39"/>
      <c r="SHP39"/>
      <c r="SHQ39"/>
      <c r="SHR39"/>
      <c r="SHS39"/>
      <c r="SHT39"/>
      <c r="SHU39"/>
      <c r="SHV39"/>
      <c r="SHW39"/>
      <c r="SHX39"/>
      <c r="SHY39"/>
      <c r="SHZ39"/>
      <c r="SIA39"/>
      <c r="SIB39"/>
      <c r="SJG39" s="68"/>
      <c r="SJH39" s="68"/>
      <c r="SJI39" s="68"/>
      <c r="SJJ39" s="68"/>
      <c r="SJK39" s="68"/>
      <c r="SJL39" s="112"/>
      <c r="SJM39" s="112"/>
      <c r="SJN39" s="112"/>
      <c r="SJO39"/>
      <c r="SJP39"/>
      <c r="SJQ39"/>
      <c r="SJR39"/>
      <c r="SJS39"/>
      <c r="SJT39"/>
      <c r="SJU39"/>
      <c r="SJV39"/>
      <c r="SJW39"/>
      <c r="SJX39"/>
      <c r="SJY39"/>
      <c r="SJZ39"/>
      <c r="SKA39"/>
      <c r="SKB39"/>
      <c r="SKC39"/>
      <c r="SKD39"/>
      <c r="SKE39"/>
      <c r="SKF39"/>
      <c r="SKG39"/>
      <c r="SKH39"/>
      <c r="SKI39"/>
      <c r="SKJ39"/>
      <c r="SLO39" s="68"/>
      <c r="SLP39" s="68"/>
      <c r="SLQ39" s="68"/>
      <c r="SLR39" s="68"/>
      <c r="SLS39" s="68"/>
      <c r="SLT39" s="112"/>
      <c r="SLU39" s="112"/>
      <c r="SLV39" s="112"/>
      <c r="SLW39"/>
      <c r="SLX39"/>
      <c r="SLY39"/>
      <c r="SLZ39"/>
      <c r="SMA39"/>
      <c r="SMB39"/>
      <c r="SMC39"/>
      <c r="SMD39"/>
      <c r="SME39"/>
      <c r="SMF39"/>
      <c r="SMG39"/>
      <c r="SMH39"/>
      <c r="SMI39"/>
      <c r="SMJ39"/>
      <c r="SMK39"/>
      <c r="SML39"/>
      <c r="SMM39"/>
      <c r="SMN39"/>
      <c r="SMO39"/>
      <c r="SMP39"/>
      <c r="SMQ39"/>
      <c r="SMR39"/>
      <c r="SNW39" s="68"/>
      <c r="SNX39" s="68"/>
      <c r="SNY39" s="68"/>
      <c r="SNZ39" s="68"/>
      <c r="SOA39" s="68"/>
      <c r="SOB39" s="112"/>
      <c r="SOC39" s="112"/>
      <c r="SOD39" s="112"/>
      <c r="SOE39"/>
      <c r="SOF39"/>
      <c r="SOG39"/>
      <c r="SOH39"/>
      <c r="SOI39"/>
      <c r="SOJ39"/>
      <c r="SOK39"/>
      <c r="SOL39"/>
      <c r="SOM39"/>
      <c r="SON39"/>
      <c r="SOO39"/>
      <c r="SOP39"/>
      <c r="SOQ39"/>
      <c r="SOR39"/>
      <c r="SOS39"/>
      <c r="SOT39"/>
      <c r="SOU39"/>
      <c r="SOV39"/>
      <c r="SOW39"/>
      <c r="SOX39"/>
      <c r="SOY39"/>
      <c r="SOZ39"/>
      <c r="SQE39" s="68"/>
      <c r="SQF39" s="68"/>
      <c r="SQG39" s="68"/>
      <c r="SQH39" s="68"/>
      <c r="SQI39" s="68"/>
      <c r="SQJ39" s="112"/>
      <c r="SQK39" s="112"/>
      <c r="SQL39" s="112"/>
      <c r="SQM39"/>
      <c r="SQN39"/>
      <c r="SQO39"/>
      <c r="SQP39"/>
      <c r="SQQ39"/>
      <c r="SQR39"/>
      <c r="SQS39"/>
      <c r="SQT39"/>
      <c r="SQU39"/>
      <c r="SQV39"/>
      <c r="SQW39"/>
      <c r="SQX39"/>
      <c r="SQY39"/>
      <c r="SQZ39"/>
      <c r="SRA39"/>
      <c r="SRB39"/>
      <c r="SRC39"/>
      <c r="SRD39"/>
      <c r="SRE39"/>
      <c r="SRF39"/>
      <c r="SRG39"/>
      <c r="SRH39"/>
      <c r="SSM39" s="68"/>
      <c r="SSN39" s="68"/>
      <c r="SSO39" s="68"/>
      <c r="SSP39" s="68"/>
      <c r="SSQ39" s="68"/>
      <c r="SSR39" s="112"/>
      <c r="SSS39" s="112"/>
      <c r="SST39" s="112"/>
      <c r="SSU39"/>
      <c r="SSV39"/>
      <c r="SSW39"/>
      <c r="SSX39"/>
      <c r="SSY39"/>
      <c r="SSZ39"/>
      <c r="STA39"/>
      <c r="STB39"/>
      <c r="STC39"/>
      <c r="STD39"/>
      <c r="STE39"/>
      <c r="STF39"/>
      <c r="STG39"/>
      <c r="STH39"/>
      <c r="STI39"/>
      <c r="STJ39"/>
      <c r="STK39"/>
      <c r="STL39"/>
      <c r="STM39"/>
      <c r="STN39"/>
      <c r="STO39"/>
      <c r="STP39"/>
      <c r="SUU39" s="68"/>
      <c r="SUV39" s="68"/>
      <c r="SUW39" s="68"/>
      <c r="SUX39" s="68"/>
      <c r="SUY39" s="68"/>
      <c r="SUZ39" s="112"/>
      <c r="SVA39" s="112"/>
      <c r="SVB39" s="112"/>
      <c r="SVC39"/>
      <c r="SVD39"/>
      <c r="SVE39"/>
      <c r="SVF39"/>
      <c r="SVG39"/>
      <c r="SVH39"/>
      <c r="SVI39"/>
      <c r="SVJ39"/>
      <c r="SVK39"/>
      <c r="SVL39"/>
      <c r="SVM39"/>
      <c r="SVN39"/>
      <c r="SVO39"/>
      <c r="SVP39"/>
      <c r="SVQ39"/>
      <c r="SVR39"/>
      <c r="SVS39"/>
      <c r="SVT39"/>
      <c r="SVU39"/>
      <c r="SVV39"/>
      <c r="SVW39"/>
      <c r="SVX39"/>
      <c r="SXC39" s="68"/>
      <c r="SXD39" s="68"/>
      <c r="SXE39" s="68"/>
      <c r="SXF39" s="68"/>
      <c r="SXG39" s="68"/>
      <c r="SXH39" s="112"/>
      <c r="SXI39" s="112"/>
      <c r="SXJ39" s="112"/>
      <c r="SXK39"/>
      <c r="SXL39"/>
      <c r="SXM39"/>
      <c r="SXN39"/>
      <c r="SXO39"/>
      <c r="SXP39"/>
      <c r="SXQ39"/>
      <c r="SXR39"/>
      <c r="SXS39"/>
      <c r="SXT39"/>
      <c r="SXU39"/>
      <c r="SXV39"/>
      <c r="SXW39"/>
      <c r="SXX39"/>
      <c r="SXY39"/>
      <c r="SXZ39"/>
      <c r="SYA39"/>
      <c r="SYB39"/>
      <c r="SYC39"/>
      <c r="SYD39"/>
      <c r="SYE39"/>
      <c r="SYF39"/>
      <c r="SZK39" s="68"/>
      <c r="SZL39" s="68"/>
      <c r="SZM39" s="68"/>
      <c r="SZN39" s="68"/>
      <c r="SZO39" s="68"/>
      <c r="SZP39" s="112"/>
      <c r="SZQ39" s="112"/>
      <c r="SZR39" s="112"/>
      <c r="SZS39"/>
      <c r="SZT39"/>
      <c r="SZU39"/>
      <c r="SZV39"/>
      <c r="SZW39"/>
      <c r="SZX39"/>
      <c r="SZY39"/>
      <c r="SZZ39"/>
      <c r="TAA39"/>
      <c r="TAB39"/>
      <c r="TAC39"/>
      <c r="TAD39"/>
      <c r="TAE39"/>
      <c r="TAF39"/>
      <c r="TAG39"/>
      <c r="TAH39"/>
      <c r="TAI39"/>
      <c r="TAJ39"/>
      <c r="TAK39"/>
      <c r="TAL39"/>
      <c r="TAM39"/>
      <c r="TAN39"/>
      <c r="TBS39" s="68"/>
      <c r="TBT39" s="68"/>
      <c r="TBU39" s="68"/>
      <c r="TBV39" s="68"/>
      <c r="TBW39" s="68"/>
      <c r="TBX39" s="112"/>
      <c r="TBY39" s="112"/>
      <c r="TBZ39" s="112"/>
      <c r="TCA39"/>
      <c r="TCB39"/>
      <c r="TCC39"/>
      <c r="TCD39"/>
      <c r="TCE39"/>
      <c r="TCF39"/>
      <c r="TCG39"/>
      <c r="TCH39"/>
      <c r="TCI39"/>
      <c r="TCJ39"/>
      <c r="TCK39"/>
      <c r="TCL39"/>
      <c r="TCM39"/>
      <c r="TCN39"/>
      <c r="TCO39"/>
      <c r="TCP39"/>
      <c r="TCQ39"/>
      <c r="TCR39"/>
      <c r="TCS39"/>
      <c r="TCT39"/>
      <c r="TCU39"/>
      <c r="TCV39"/>
      <c r="TEA39" s="68"/>
      <c r="TEB39" s="68"/>
      <c r="TEC39" s="68"/>
      <c r="TED39" s="68"/>
      <c r="TEE39" s="68"/>
      <c r="TEF39" s="112"/>
      <c r="TEG39" s="112"/>
      <c r="TEH39" s="112"/>
      <c r="TEI39"/>
      <c r="TEJ39"/>
      <c r="TEK39"/>
      <c r="TEL39"/>
      <c r="TEM39"/>
      <c r="TEN39"/>
      <c r="TEO39"/>
      <c r="TEP39"/>
      <c r="TEQ39"/>
      <c r="TER39"/>
      <c r="TES39"/>
      <c r="TET39"/>
      <c r="TEU39"/>
      <c r="TEV39"/>
      <c r="TEW39"/>
      <c r="TEX39"/>
      <c r="TEY39"/>
      <c r="TEZ39"/>
      <c r="TFA39"/>
      <c r="TFB39"/>
      <c r="TFC39"/>
      <c r="TFD39"/>
      <c r="TGI39" s="68"/>
      <c r="TGJ39" s="68"/>
      <c r="TGK39" s="68"/>
      <c r="TGL39" s="68"/>
      <c r="TGM39" s="68"/>
      <c r="TGN39" s="112"/>
      <c r="TGO39" s="112"/>
      <c r="TGP39" s="112"/>
      <c r="TGQ39"/>
      <c r="TGR39"/>
      <c r="TGS39"/>
      <c r="TGT39"/>
      <c r="TGU39"/>
      <c r="TGV39"/>
      <c r="TGW39"/>
      <c r="TGX39"/>
      <c r="TGY39"/>
      <c r="TGZ39"/>
      <c r="THA39"/>
      <c r="THB39"/>
      <c r="THC39"/>
      <c r="THD39"/>
      <c r="THE39"/>
      <c r="THF39"/>
      <c r="THG39"/>
      <c r="THH39"/>
      <c r="THI39"/>
      <c r="THJ39"/>
      <c r="THK39"/>
      <c r="THL39"/>
      <c r="TIQ39" s="68"/>
      <c r="TIR39" s="68"/>
      <c r="TIS39" s="68"/>
      <c r="TIT39" s="68"/>
      <c r="TIU39" s="68"/>
      <c r="TIV39" s="112"/>
      <c r="TIW39" s="112"/>
      <c r="TIX39" s="112"/>
      <c r="TIY39"/>
      <c r="TIZ39"/>
      <c r="TJA39"/>
      <c r="TJB39"/>
      <c r="TJC39"/>
      <c r="TJD39"/>
      <c r="TJE39"/>
      <c r="TJF39"/>
      <c r="TJG39"/>
      <c r="TJH39"/>
      <c r="TJI39"/>
      <c r="TJJ39"/>
      <c r="TJK39"/>
      <c r="TJL39"/>
      <c r="TJM39"/>
      <c r="TJN39"/>
      <c r="TJO39"/>
      <c r="TJP39"/>
      <c r="TJQ39"/>
      <c r="TJR39"/>
      <c r="TJS39"/>
      <c r="TJT39"/>
      <c r="TKY39" s="68"/>
      <c r="TKZ39" s="68"/>
      <c r="TLA39" s="68"/>
      <c r="TLB39" s="68"/>
      <c r="TLC39" s="68"/>
      <c r="TLD39" s="112"/>
      <c r="TLE39" s="112"/>
      <c r="TLF39" s="112"/>
      <c r="TLG39"/>
      <c r="TLH39"/>
      <c r="TLI39"/>
      <c r="TLJ39"/>
      <c r="TLK39"/>
      <c r="TLL39"/>
      <c r="TLM39"/>
      <c r="TLN39"/>
      <c r="TLO39"/>
      <c r="TLP39"/>
      <c r="TLQ39"/>
      <c r="TLR39"/>
      <c r="TLS39"/>
      <c r="TLT39"/>
      <c r="TLU39"/>
      <c r="TLV39"/>
      <c r="TLW39"/>
      <c r="TLX39"/>
      <c r="TLY39"/>
      <c r="TLZ39"/>
      <c r="TMA39"/>
      <c r="TMB39"/>
      <c r="TNG39" s="68"/>
      <c r="TNH39" s="68"/>
      <c r="TNI39" s="68"/>
      <c r="TNJ39" s="68"/>
      <c r="TNK39" s="68"/>
      <c r="TNL39" s="112"/>
      <c r="TNM39" s="112"/>
      <c r="TNN39" s="112"/>
      <c r="TNO39"/>
      <c r="TNP39"/>
      <c r="TNQ39"/>
      <c r="TNR39"/>
      <c r="TNS39"/>
      <c r="TNT39"/>
      <c r="TNU39"/>
      <c r="TNV39"/>
      <c r="TNW39"/>
      <c r="TNX39"/>
      <c r="TNY39"/>
      <c r="TNZ39"/>
      <c r="TOA39"/>
      <c r="TOB39"/>
      <c r="TOC39"/>
      <c r="TOD39"/>
      <c r="TOE39"/>
      <c r="TOF39"/>
      <c r="TOG39"/>
      <c r="TOH39"/>
      <c r="TOI39"/>
      <c r="TOJ39"/>
      <c r="TPO39" s="68"/>
      <c r="TPP39" s="68"/>
      <c r="TPQ39" s="68"/>
      <c r="TPR39" s="68"/>
      <c r="TPS39" s="68"/>
      <c r="TPT39" s="112"/>
      <c r="TPU39" s="112"/>
      <c r="TPV39" s="112"/>
      <c r="TPW39"/>
      <c r="TPX39"/>
      <c r="TPY39"/>
      <c r="TPZ39"/>
      <c r="TQA39"/>
      <c r="TQB39"/>
      <c r="TQC39"/>
      <c r="TQD39"/>
      <c r="TQE39"/>
      <c r="TQF39"/>
      <c r="TQG39"/>
      <c r="TQH39"/>
      <c r="TQI39"/>
      <c r="TQJ39"/>
      <c r="TQK39"/>
      <c r="TQL39"/>
      <c r="TQM39"/>
      <c r="TQN39"/>
      <c r="TQO39"/>
      <c r="TQP39"/>
      <c r="TQQ39"/>
      <c r="TQR39"/>
      <c r="TRW39" s="68"/>
      <c r="TRX39" s="68"/>
      <c r="TRY39" s="68"/>
      <c r="TRZ39" s="68"/>
      <c r="TSA39" s="68"/>
      <c r="TSB39" s="112"/>
      <c r="TSC39" s="112"/>
      <c r="TSD39" s="112"/>
      <c r="TSE39"/>
      <c r="TSF39"/>
      <c r="TSG39"/>
      <c r="TSH39"/>
      <c r="TSI39"/>
      <c r="TSJ39"/>
      <c r="TSK39"/>
      <c r="TSL39"/>
      <c r="TSM39"/>
      <c r="TSN39"/>
      <c r="TSO39"/>
      <c r="TSP39"/>
      <c r="TSQ39"/>
      <c r="TSR39"/>
      <c r="TSS39"/>
      <c r="TST39"/>
      <c r="TSU39"/>
      <c r="TSV39"/>
      <c r="TSW39"/>
      <c r="TSX39"/>
      <c r="TSY39"/>
      <c r="TSZ39"/>
      <c r="TUE39" s="68"/>
      <c r="TUF39" s="68"/>
      <c r="TUG39" s="68"/>
      <c r="TUH39" s="68"/>
      <c r="TUI39" s="68"/>
      <c r="TUJ39" s="112"/>
      <c r="TUK39" s="112"/>
      <c r="TUL39" s="112"/>
      <c r="TUM39"/>
      <c r="TUN39"/>
      <c r="TUO39"/>
      <c r="TUP39"/>
      <c r="TUQ39"/>
      <c r="TUR39"/>
      <c r="TUS39"/>
      <c r="TUT39"/>
      <c r="TUU39"/>
      <c r="TUV39"/>
      <c r="TUW39"/>
      <c r="TUX39"/>
      <c r="TUY39"/>
      <c r="TUZ39"/>
      <c r="TVA39"/>
      <c r="TVB39"/>
      <c r="TVC39"/>
      <c r="TVD39"/>
      <c r="TVE39"/>
      <c r="TVF39"/>
      <c r="TVG39"/>
      <c r="TVH39"/>
      <c r="TWM39" s="68"/>
      <c r="TWN39" s="68"/>
      <c r="TWO39" s="68"/>
      <c r="TWP39" s="68"/>
      <c r="TWQ39" s="68"/>
      <c r="TWR39" s="112"/>
      <c r="TWS39" s="112"/>
      <c r="TWT39" s="112"/>
      <c r="TWU39"/>
      <c r="TWV39"/>
      <c r="TWW39"/>
      <c r="TWX39"/>
      <c r="TWY39"/>
      <c r="TWZ39"/>
      <c r="TXA39"/>
      <c r="TXB39"/>
      <c r="TXC39"/>
      <c r="TXD39"/>
      <c r="TXE39"/>
      <c r="TXF39"/>
      <c r="TXG39"/>
      <c r="TXH39"/>
      <c r="TXI39"/>
      <c r="TXJ39"/>
      <c r="TXK39"/>
      <c r="TXL39"/>
      <c r="TXM39"/>
      <c r="TXN39"/>
      <c r="TXO39"/>
      <c r="TXP39"/>
      <c r="TYU39" s="68"/>
      <c r="TYV39" s="68"/>
      <c r="TYW39" s="68"/>
      <c r="TYX39" s="68"/>
      <c r="TYY39" s="68"/>
      <c r="TYZ39" s="112"/>
      <c r="TZA39" s="112"/>
      <c r="TZB39" s="112"/>
      <c r="TZC39"/>
      <c r="TZD39"/>
      <c r="TZE39"/>
      <c r="TZF39"/>
      <c r="TZG39"/>
      <c r="TZH39"/>
      <c r="TZI39"/>
      <c r="TZJ39"/>
      <c r="TZK39"/>
      <c r="TZL39"/>
      <c r="TZM39"/>
      <c r="TZN39"/>
      <c r="TZO39"/>
      <c r="TZP39"/>
      <c r="TZQ39"/>
      <c r="TZR39"/>
      <c r="TZS39"/>
      <c r="TZT39"/>
      <c r="TZU39"/>
      <c r="TZV39"/>
      <c r="TZW39"/>
      <c r="TZX39"/>
      <c r="UBC39" s="68"/>
      <c r="UBD39" s="68"/>
      <c r="UBE39" s="68"/>
      <c r="UBF39" s="68"/>
      <c r="UBG39" s="68"/>
      <c r="UBH39" s="112"/>
      <c r="UBI39" s="112"/>
      <c r="UBJ39" s="112"/>
      <c r="UBK39"/>
      <c r="UBL39"/>
      <c r="UBM39"/>
      <c r="UBN39"/>
      <c r="UBO39"/>
      <c r="UBP39"/>
      <c r="UBQ39"/>
      <c r="UBR39"/>
      <c r="UBS39"/>
      <c r="UBT39"/>
      <c r="UBU39"/>
      <c r="UBV39"/>
      <c r="UBW39"/>
      <c r="UBX39"/>
      <c r="UBY39"/>
      <c r="UBZ39"/>
      <c r="UCA39"/>
      <c r="UCB39"/>
      <c r="UCC39"/>
      <c r="UCD39"/>
      <c r="UCE39"/>
      <c r="UCF39"/>
      <c r="UDK39" s="68"/>
      <c r="UDL39" s="68"/>
      <c r="UDM39" s="68"/>
      <c r="UDN39" s="68"/>
      <c r="UDO39" s="68"/>
      <c r="UDP39" s="112"/>
      <c r="UDQ39" s="112"/>
      <c r="UDR39" s="112"/>
      <c r="UDS39"/>
      <c r="UDT39"/>
      <c r="UDU39"/>
      <c r="UDV39"/>
      <c r="UDW39"/>
      <c r="UDX39"/>
      <c r="UDY39"/>
      <c r="UDZ39"/>
      <c r="UEA39"/>
      <c r="UEB39"/>
      <c r="UEC39"/>
      <c r="UED39"/>
      <c r="UEE39"/>
      <c r="UEF39"/>
      <c r="UEG39"/>
      <c r="UEH39"/>
      <c r="UEI39"/>
      <c r="UEJ39"/>
      <c r="UEK39"/>
      <c r="UEL39"/>
      <c r="UEM39"/>
      <c r="UEN39"/>
      <c r="UFS39" s="68"/>
      <c r="UFT39" s="68"/>
      <c r="UFU39" s="68"/>
      <c r="UFV39" s="68"/>
      <c r="UFW39" s="68"/>
      <c r="UFX39" s="112"/>
      <c r="UFY39" s="112"/>
      <c r="UFZ39" s="112"/>
      <c r="UGA39"/>
      <c r="UGB39"/>
      <c r="UGC39"/>
      <c r="UGD39"/>
      <c r="UGE39"/>
      <c r="UGF39"/>
      <c r="UGG39"/>
      <c r="UGH39"/>
      <c r="UGI39"/>
      <c r="UGJ39"/>
      <c r="UGK39"/>
      <c r="UGL39"/>
      <c r="UGM39"/>
      <c r="UGN39"/>
      <c r="UGO39"/>
      <c r="UGP39"/>
      <c r="UGQ39"/>
      <c r="UGR39"/>
      <c r="UGS39"/>
      <c r="UGT39"/>
      <c r="UGU39"/>
      <c r="UGV39"/>
      <c r="UIA39" s="68"/>
      <c r="UIB39" s="68"/>
      <c r="UIC39" s="68"/>
      <c r="UID39" s="68"/>
      <c r="UIE39" s="68"/>
      <c r="UIF39" s="112"/>
      <c r="UIG39" s="112"/>
      <c r="UIH39" s="112"/>
      <c r="UII39"/>
      <c r="UIJ39"/>
      <c r="UIK39"/>
      <c r="UIL39"/>
      <c r="UIM39"/>
      <c r="UIN39"/>
      <c r="UIO39"/>
      <c r="UIP39"/>
      <c r="UIQ39"/>
      <c r="UIR39"/>
      <c r="UIS39"/>
      <c r="UIT39"/>
      <c r="UIU39"/>
      <c r="UIV39"/>
      <c r="UIW39"/>
      <c r="UIX39"/>
      <c r="UIY39"/>
      <c r="UIZ39"/>
      <c r="UJA39"/>
      <c r="UJB39"/>
      <c r="UJC39"/>
      <c r="UJD39"/>
      <c r="UKI39" s="68"/>
      <c r="UKJ39" s="68"/>
      <c r="UKK39" s="68"/>
      <c r="UKL39" s="68"/>
      <c r="UKM39" s="68"/>
      <c r="UKN39" s="112"/>
      <c r="UKO39" s="112"/>
      <c r="UKP39" s="112"/>
      <c r="UKQ39"/>
      <c r="UKR39"/>
      <c r="UKS39"/>
      <c r="UKT39"/>
      <c r="UKU39"/>
      <c r="UKV39"/>
      <c r="UKW39"/>
      <c r="UKX39"/>
      <c r="UKY39"/>
      <c r="UKZ39"/>
      <c r="ULA39"/>
      <c r="ULB39"/>
      <c r="ULC39"/>
      <c r="ULD39"/>
      <c r="ULE39"/>
      <c r="ULF39"/>
      <c r="ULG39"/>
      <c r="ULH39"/>
      <c r="ULI39"/>
      <c r="ULJ39"/>
      <c r="ULK39"/>
      <c r="ULL39"/>
      <c r="UMQ39" s="68"/>
      <c r="UMR39" s="68"/>
      <c r="UMS39" s="68"/>
      <c r="UMT39" s="68"/>
      <c r="UMU39" s="68"/>
      <c r="UMV39" s="112"/>
      <c r="UMW39" s="112"/>
      <c r="UMX39" s="112"/>
      <c r="UMY39"/>
      <c r="UMZ39"/>
      <c r="UNA39"/>
      <c r="UNB39"/>
      <c r="UNC39"/>
      <c r="UND39"/>
      <c r="UNE39"/>
      <c r="UNF39"/>
      <c r="UNG39"/>
      <c r="UNH39"/>
      <c r="UNI39"/>
      <c r="UNJ39"/>
      <c r="UNK39"/>
      <c r="UNL39"/>
      <c r="UNM39"/>
      <c r="UNN39"/>
      <c r="UNO39"/>
      <c r="UNP39"/>
      <c r="UNQ39"/>
      <c r="UNR39"/>
      <c r="UNS39"/>
      <c r="UNT39"/>
      <c r="UOY39" s="68"/>
      <c r="UOZ39" s="68"/>
      <c r="UPA39" s="68"/>
      <c r="UPB39" s="68"/>
      <c r="UPC39" s="68"/>
      <c r="UPD39" s="112"/>
      <c r="UPE39" s="112"/>
      <c r="UPF39" s="112"/>
      <c r="UPG39"/>
      <c r="UPH39"/>
      <c r="UPI39"/>
      <c r="UPJ39"/>
      <c r="UPK39"/>
      <c r="UPL39"/>
      <c r="UPM39"/>
      <c r="UPN39"/>
      <c r="UPO39"/>
      <c r="UPP39"/>
      <c r="UPQ39"/>
      <c r="UPR39"/>
      <c r="UPS39"/>
      <c r="UPT39"/>
      <c r="UPU39"/>
      <c r="UPV39"/>
      <c r="UPW39"/>
      <c r="UPX39"/>
      <c r="UPY39"/>
      <c r="UPZ39"/>
      <c r="UQA39"/>
      <c r="UQB39"/>
      <c r="URG39" s="68"/>
      <c r="URH39" s="68"/>
      <c r="URI39" s="68"/>
      <c r="URJ39" s="68"/>
      <c r="URK39" s="68"/>
      <c r="URL39" s="112"/>
      <c r="URM39" s="112"/>
      <c r="URN39" s="112"/>
      <c r="URO39"/>
      <c r="URP39"/>
      <c r="URQ39"/>
      <c r="URR39"/>
      <c r="URS39"/>
      <c r="URT39"/>
      <c r="URU39"/>
      <c r="URV39"/>
      <c r="URW39"/>
      <c r="URX39"/>
      <c r="URY39"/>
      <c r="URZ39"/>
      <c r="USA39"/>
      <c r="USB39"/>
      <c r="USC39"/>
      <c r="USD39"/>
      <c r="USE39"/>
      <c r="USF39"/>
      <c r="USG39"/>
      <c r="USH39"/>
      <c r="USI39"/>
      <c r="USJ39"/>
      <c r="UTO39" s="68"/>
      <c r="UTP39" s="68"/>
      <c r="UTQ39" s="68"/>
      <c r="UTR39" s="68"/>
      <c r="UTS39" s="68"/>
      <c r="UTT39" s="112"/>
      <c r="UTU39" s="112"/>
      <c r="UTV39" s="112"/>
      <c r="UTW39"/>
      <c r="UTX39"/>
      <c r="UTY39"/>
      <c r="UTZ39"/>
      <c r="UUA39"/>
      <c r="UUB39"/>
      <c r="UUC39"/>
      <c r="UUD39"/>
      <c r="UUE39"/>
      <c r="UUF39"/>
      <c r="UUG39"/>
      <c r="UUH39"/>
      <c r="UUI39"/>
      <c r="UUJ39"/>
      <c r="UUK39"/>
      <c r="UUL39"/>
      <c r="UUM39"/>
      <c r="UUN39"/>
      <c r="UUO39"/>
      <c r="UUP39"/>
      <c r="UUQ39"/>
      <c r="UUR39"/>
      <c r="UVW39" s="68"/>
      <c r="UVX39" s="68"/>
      <c r="UVY39" s="68"/>
      <c r="UVZ39" s="68"/>
      <c r="UWA39" s="68"/>
      <c r="UWB39" s="112"/>
      <c r="UWC39" s="112"/>
      <c r="UWD39" s="112"/>
      <c r="UWE39"/>
      <c r="UWF39"/>
      <c r="UWG39"/>
      <c r="UWH39"/>
      <c r="UWI39"/>
      <c r="UWJ39"/>
      <c r="UWK39"/>
      <c r="UWL39"/>
      <c r="UWM39"/>
      <c r="UWN39"/>
      <c r="UWO39"/>
      <c r="UWP39"/>
      <c r="UWQ39"/>
      <c r="UWR39"/>
      <c r="UWS39"/>
      <c r="UWT39"/>
      <c r="UWU39"/>
      <c r="UWV39"/>
      <c r="UWW39"/>
      <c r="UWX39"/>
      <c r="UWY39"/>
      <c r="UWZ39"/>
      <c r="UYE39" s="68"/>
      <c r="UYF39" s="68"/>
      <c r="UYG39" s="68"/>
      <c r="UYH39" s="68"/>
      <c r="UYI39" s="68"/>
      <c r="UYJ39" s="112"/>
      <c r="UYK39" s="112"/>
      <c r="UYL39" s="112"/>
      <c r="UYM39"/>
      <c r="UYN39"/>
      <c r="UYO39"/>
      <c r="UYP39"/>
      <c r="UYQ39"/>
      <c r="UYR39"/>
      <c r="UYS39"/>
      <c r="UYT39"/>
      <c r="UYU39"/>
      <c r="UYV39"/>
      <c r="UYW39"/>
      <c r="UYX39"/>
      <c r="UYY39"/>
      <c r="UYZ39"/>
      <c r="UZA39"/>
      <c r="UZB39"/>
      <c r="UZC39"/>
      <c r="UZD39"/>
      <c r="UZE39"/>
      <c r="UZF39"/>
      <c r="UZG39"/>
      <c r="UZH39"/>
      <c r="VAM39" s="68"/>
      <c r="VAN39" s="68"/>
      <c r="VAO39" s="68"/>
      <c r="VAP39" s="68"/>
      <c r="VAQ39" s="68"/>
      <c r="VAR39" s="112"/>
      <c r="VAS39" s="112"/>
      <c r="VAT39" s="112"/>
      <c r="VAU39"/>
      <c r="VAV39"/>
      <c r="VAW39"/>
      <c r="VAX39"/>
      <c r="VAY39"/>
      <c r="VAZ39"/>
      <c r="VBA39"/>
      <c r="VBB39"/>
      <c r="VBC39"/>
      <c r="VBD39"/>
      <c r="VBE39"/>
      <c r="VBF39"/>
      <c r="VBG39"/>
      <c r="VBH39"/>
      <c r="VBI39"/>
      <c r="VBJ39"/>
      <c r="VBK39"/>
      <c r="VBL39"/>
      <c r="VBM39"/>
      <c r="VBN39"/>
      <c r="VBO39"/>
      <c r="VBP39"/>
      <c r="VCU39" s="68"/>
      <c r="VCV39" s="68"/>
      <c r="VCW39" s="68"/>
      <c r="VCX39" s="68"/>
      <c r="VCY39" s="68"/>
      <c r="VCZ39" s="112"/>
      <c r="VDA39" s="112"/>
      <c r="VDB39" s="112"/>
      <c r="VDC39"/>
      <c r="VDD39"/>
      <c r="VDE39"/>
      <c r="VDF39"/>
      <c r="VDG39"/>
      <c r="VDH39"/>
      <c r="VDI39"/>
      <c r="VDJ39"/>
      <c r="VDK39"/>
      <c r="VDL39"/>
      <c r="VDM39"/>
      <c r="VDN39"/>
      <c r="VDO39"/>
      <c r="VDP39"/>
      <c r="VDQ39"/>
      <c r="VDR39"/>
      <c r="VDS39"/>
      <c r="VDT39"/>
      <c r="VDU39"/>
      <c r="VDV39"/>
      <c r="VDW39"/>
      <c r="VDX39"/>
      <c r="VFC39" s="68"/>
      <c r="VFD39" s="68"/>
      <c r="VFE39" s="68"/>
      <c r="VFF39" s="68"/>
      <c r="VFG39" s="68"/>
      <c r="VFH39" s="112"/>
      <c r="VFI39" s="112"/>
      <c r="VFJ39" s="112"/>
      <c r="VFK39"/>
      <c r="VFL39"/>
      <c r="VFM39"/>
      <c r="VFN39"/>
      <c r="VFO39"/>
      <c r="VFP39"/>
      <c r="VFQ39"/>
      <c r="VFR39"/>
      <c r="VFS39"/>
      <c r="VFT39"/>
      <c r="VFU39"/>
      <c r="VFV39"/>
      <c r="VFW39"/>
      <c r="VFX39"/>
      <c r="VFY39"/>
      <c r="VFZ39"/>
      <c r="VGA39"/>
      <c r="VGB39"/>
      <c r="VGC39"/>
      <c r="VGD39"/>
      <c r="VGE39"/>
      <c r="VGF39"/>
      <c r="VHK39" s="68"/>
      <c r="VHL39" s="68"/>
      <c r="VHM39" s="68"/>
      <c r="VHN39" s="68"/>
      <c r="VHO39" s="68"/>
      <c r="VHP39" s="112"/>
      <c r="VHQ39" s="112"/>
      <c r="VHR39" s="112"/>
      <c r="VHS39"/>
      <c r="VHT39"/>
      <c r="VHU39"/>
      <c r="VHV39"/>
      <c r="VHW39"/>
      <c r="VHX39"/>
      <c r="VHY39"/>
      <c r="VHZ39"/>
      <c r="VIA39"/>
      <c r="VIB39"/>
      <c r="VIC39"/>
      <c r="VID39"/>
      <c r="VIE39"/>
      <c r="VIF39"/>
      <c r="VIG39"/>
      <c r="VIH39"/>
      <c r="VII39"/>
      <c r="VIJ39"/>
      <c r="VIK39"/>
      <c r="VIL39"/>
      <c r="VIM39"/>
      <c r="VIN39"/>
      <c r="VJS39" s="68"/>
      <c r="VJT39" s="68"/>
      <c r="VJU39" s="68"/>
      <c r="VJV39" s="68"/>
      <c r="VJW39" s="68"/>
      <c r="VJX39" s="112"/>
      <c r="VJY39" s="112"/>
      <c r="VJZ39" s="112"/>
      <c r="VKA39"/>
      <c r="VKB39"/>
      <c r="VKC39"/>
      <c r="VKD39"/>
      <c r="VKE39"/>
      <c r="VKF39"/>
      <c r="VKG39"/>
      <c r="VKH39"/>
      <c r="VKI39"/>
      <c r="VKJ39"/>
      <c r="VKK39"/>
      <c r="VKL39"/>
      <c r="VKM39"/>
      <c r="VKN39"/>
      <c r="VKO39"/>
      <c r="VKP39"/>
      <c r="VKQ39"/>
      <c r="VKR39"/>
      <c r="VKS39"/>
      <c r="VKT39"/>
      <c r="VKU39"/>
      <c r="VKV39"/>
      <c r="VMA39" s="68"/>
      <c r="VMB39" s="68"/>
      <c r="VMC39" s="68"/>
      <c r="VMD39" s="68"/>
      <c r="VME39" s="68"/>
      <c r="VMF39" s="112"/>
      <c r="VMG39" s="112"/>
      <c r="VMH39" s="112"/>
      <c r="VMI39"/>
      <c r="VMJ39"/>
      <c r="VMK39"/>
      <c r="VML39"/>
      <c r="VMM39"/>
      <c r="VMN39"/>
      <c r="VMO39"/>
      <c r="VMP39"/>
      <c r="VMQ39"/>
      <c r="VMR39"/>
      <c r="VMS39"/>
      <c r="VMT39"/>
      <c r="VMU39"/>
      <c r="VMV39"/>
      <c r="VMW39"/>
      <c r="VMX39"/>
      <c r="VMY39"/>
      <c r="VMZ39"/>
      <c r="VNA39"/>
      <c r="VNB39"/>
      <c r="VNC39"/>
      <c r="VND39"/>
      <c r="VOI39" s="68"/>
      <c r="VOJ39" s="68"/>
      <c r="VOK39" s="68"/>
      <c r="VOL39" s="68"/>
      <c r="VOM39" s="68"/>
      <c r="VON39" s="112"/>
      <c r="VOO39" s="112"/>
      <c r="VOP39" s="112"/>
      <c r="VOQ39"/>
      <c r="VOR39"/>
      <c r="VOS39"/>
      <c r="VOT39"/>
      <c r="VOU39"/>
      <c r="VOV39"/>
      <c r="VOW39"/>
      <c r="VOX39"/>
      <c r="VOY39"/>
      <c r="VOZ39"/>
      <c r="VPA39"/>
      <c r="VPB39"/>
      <c r="VPC39"/>
      <c r="VPD39"/>
      <c r="VPE39"/>
      <c r="VPF39"/>
      <c r="VPG39"/>
      <c r="VPH39"/>
      <c r="VPI39"/>
      <c r="VPJ39"/>
      <c r="VPK39"/>
      <c r="VPL39"/>
      <c r="VQQ39" s="68"/>
      <c r="VQR39" s="68"/>
      <c r="VQS39" s="68"/>
      <c r="VQT39" s="68"/>
      <c r="VQU39" s="68"/>
      <c r="VQV39" s="112"/>
      <c r="VQW39" s="112"/>
      <c r="VQX39" s="112"/>
      <c r="VQY39"/>
      <c r="VQZ39"/>
      <c r="VRA39"/>
      <c r="VRB39"/>
      <c r="VRC39"/>
      <c r="VRD39"/>
      <c r="VRE39"/>
      <c r="VRF39"/>
      <c r="VRG39"/>
      <c r="VRH39"/>
      <c r="VRI39"/>
      <c r="VRJ39"/>
      <c r="VRK39"/>
      <c r="VRL39"/>
      <c r="VRM39"/>
      <c r="VRN39"/>
      <c r="VRO39"/>
      <c r="VRP39"/>
      <c r="VRQ39"/>
      <c r="VRR39"/>
      <c r="VRS39"/>
      <c r="VRT39"/>
      <c r="VSY39" s="68"/>
      <c r="VSZ39" s="68"/>
      <c r="VTA39" s="68"/>
      <c r="VTB39" s="68"/>
      <c r="VTC39" s="68"/>
      <c r="VTD39" s="112"/>
      <c r="VTE39" s="112"/>
      <c r="VTF39" s="112"/>
      <c r="VTG39"/>
      <c r="VTH39"/>
      <c r="VTI39"/>
      <c r="VTJ39"/>
      <c r="VTK39"/>
      <c r="VTL39"/>
      <c r="VTM39"/>
      <c r="VTN39"/>
      <c r="VTO39"/>
      <c r="VTP39"/>
      <c r="VTQ39"/>
      <c r="VTR39"/>
      <c r="VTS39"/>
      <c r="VTT39"/>
      <c r="VTU39"/>
      <c r="VTV39"/>
      <c r="VTW39"/>
      <c r="VTX39"/>
      <c r="VTY39"/>
      <c r="VTZ39"/>
      <c r="VUA39"/>
      <c r="VUB39"/>
      <c r="VVG39" s="68"/>
      <c r="VVH39" s="68"/>
      <c r="VVI39" s="68"/>
      <c r="VVJ39" s="68"/>
      <c r="VVK39" s="68"/>
      <c r="VVL39" s="112"/>
      <c r="VVM39" s="112"/>
      <c r="VVN39" s="112"/>
      <c r="VVO39"/>
      <c r="VVP39"/>
      <c r="VVQ39"/>
      <c r="VVR39"/>
      <c r="VVS39"/>
      <c r="VVT39"/>
      <c r="VVU39"/>
      <c r="VVV39"/>
      <c r="VVW39"/>
      <c r="VVX39"/>
      <c r="VVY39"/>
      <c r="VVZ39"/>
      <c r="VWA39"/>
      <c r="VWB39"/>
      <c r="VWC39"/>
      <c r="VWD39"/>
      <c r="VWE39"/>
      <c r="VWF39"/>
      <c r="VWG39"/>
      <c r="VWH39"/>
      <c r="VWI39"/>
      <c r="VWJ39"/>
      <c r="VXO39" s="68"/>
      <c r="VXP39" s="68"/>
      <c r="VXQ39" s="68"/>
      <c r="VXR39" s="68"/>
      <c r="VXS39" s="68"/>
      <c r="VXT39" s="112"/>
      <c r="VXU39" s="112"/>
      <c r="VXV39" s="112"/>
      <c r="VXW39"/>
      <c r="VXX39"/>
      <c r="VXY39"/>
      <c r="VXZ39"/>
      <c r="VYA39"/>
      <c r="VYB39"/>
      <c r="VYC39"/>
      <c r="VYD39"/>
      <c r="VYE39"/>
      <c r="VYF39"/>
      <c r="VYG39"/>
      <c r="VYH39"/>
      <c r="VYI39"/>
      <c r="VYJ39"/>
      <c r="VYK39"/>
      <c r="VYL39"/>
      <c r="VYM39"/>
      <c r="VYN39"/>
      <c r="VYO39"/>
      <c r="VYP39"/>
      <c r="VYQ39"/>
      <c r="VYR39"/>
      <c r="VZW39" s="68"/>
      <c r="VZX39" s="68"/>
      <c r="VZY39" s="68"/>
      <c r="VZZ39" s="68"/>
      <c r="WAA39" s="68"/>
      <c r="WAB39" s="112"/>
      <c r="WAC39" s="112"/>
      <c r="WAD39" s="112"/>
      <c r="WAE39"/>
      <c r="WAF39"/>
      <c r="WAG39"/>
      <c r="WAH39"/>
      <c r="WAI39"/>
      <c r="WAJ39"/>
      <c r="WAK39"/>
      <c r="WAL39"/>
      <c r="WAM39"/>
      <c r="WAN39"/>
      <c r="WAO39"/>
      <c r="WAP39"/>
      <c r="WAQ39"/>
      <c r="WAR39"/>
      <c r="WAS39"/>
      <c r="WAT39"/>
      <c r="WAU39"/>
      <c r="WAV39"/>
      <c r="WAW39"/>
      <c r="WAX39"/>
      <c r="WAY39"/>
      <c r="WAZ39"/>
      <c r="WCE39" s="68"/>
      <c r="WCF39" s="68"/>
      <c r="WCG39" s="68"/>
      <c r="WCH39" s="68"/>
      <c r="WCI39" s="68"/>
      <c r="WCJ39" s="112"/>
      <c r="WCK39" s="112"/>
      <c r="WCL39" s="112"/>
      <c r="WCM39"/>
      <c r="WCN39"/>
      <c r="WCO39"/>
      <c r="WCP39"/>
      <c r="WCQ39"/>
      <c r="WCR39"/>
      <c r="WCS39"/>
      <c r="WCT39"/>
      <c r="WCU39"/>
      <c r="WCV39"/>
      <c r="WCW39"/>
      <c r="WCX39"/>
      <c r="WCY39"/>
      <c r="WCZ39"/>
      <c r="WDA39"/>
      <c r="WDB39"/>
      <c r="WDC39"/>
      <c r="WDD39"/>
      <c r="WDE39"/>
      <c r="WDF39"/>
      <c r="WDG39"/>
      <c r="WDH39"/>
      <c r="WEM39" s="68"/>
      <c r="WEN39" s="68"/>
      <c r="WEO39" s="68"/>
      <c r="WEP39" s="68"/>
      <c r="WEQ39" s="68"/>
      <c r="WER39" s="112"/>
      <c r="WES39" s="112"/>
      <c r="WET39" s="112"/>
      <c r="WEU39"/>
      <c r="WEV39"/>
      <c r="WEW39"/>
      <c r="WEX39"/>
      <c r="WEY39"/>
      <c r="WEZ39"/>
      <c r="WFA39"/>
      <c r="WFB39"/>
      <c r="WFC39"/>
      <c r="WFD39"/>
      <c r="WFE39"/>
      <c r="WFF39"/>
      <c r="WFG39"/>
      <c r="WFH39"/>
      <c r="WFI39"/>
      <c r="WFJ39"/>
      <c r="WFK39"/>
      <c r="WFL39"/>
      <c r="WFM39"/>
      <c r="WFN39"/>
      <c r="WFO39"/>
      <c r="WFP39"/>
      <c r="WGU39" s="68"/>
      <c r="WGV39" s="68"/>
      <c r="WGW39" s="68"/>
      <c r="WGX39" s="68"/>
      <c r="WGY39" s="68"/>
      <c r="WGZ39" s="112"/>
      <c r="WHA39" s="112"/>
      <c r="WHB39" s="112"/>
      <c r="WHC39"/>
      <c r="WHD39"/>
      <c r="WHE39"/>
      <c r="WHF39"/>
      <c r="WHG39"/>
      <c r="WHH39"/>
      <c r="WHI39"/>
      <c r="WHJ39"/>
      <c r="WHK39"/>
      <c r="WHL39"/>
      <c r="WHM39"/>
      <c r="WHN39"/>
      <c r="WHO39"/>
      <c r="WHP39"/>
      <c r="WHQ39"/>
      <c r="WHR39"/>
      <c r="WHS39"/>
      <c r="WHT39"/>
      <c r="WHU39"/>
      <c r="WHV39"/>
      <c r="WHW39"/>
      <c r="WHX39"/>
      <c r="WJC39" s="68"/>
      <c r="WJD39" s="68"/>
      <c r="WJE39" s="68"/>
      <c r="WJF39" s="68"/>
      <c r="WJG39" s="68"/>
      <c r="WJH39" s="112"/>
      <c r="WJI39" s="112"/>
      <c r="WJJ39" s="112"/>
      <c r="WJK39"/>
      <c r="WJL39"/>
      <c r="WJM39"/>
      <c r="WJN39"/>
      <c r="WJO39"/>
      <c r="WJP39"/>
      <c r="WJQ39"/>
      <c r="WJR39"/>
      <c r="WJS39"/>
      <c r="WJT39"/>
      <c r="WJU39"/>
      <c r="WJV39"/>
      <c r="WJW39"/>
      <c r="WJX39"/>
      <c r="WJY39"/>
      <c r="WJZ39"/>
      <c r="WKA39"/>
      <c r="WKB39"/>
      <c r="WKC39"/>
      <c r="WKD39"/>
      <c r="WKE39"/>
      <c r="WKF39"/>
      <c r="WLK39" s="68"/>
      <c r="WLL39" s="68"/>
      <c r="WLM39" s="68"/>
      <c r="WLN39" s="68"/>
      <c r="WLO39" s="68"/>
      <c r="WLP39" s="112"/>
      <c r="WLQ39" s="112"/>
      <c r="WLR39" s="112"/>
      <c r="WLS39"/>
      <c r="WLT39"/>
      <c r="WLU39"/>
      <c r="WLV39"/>
      <c r="WLW39"/>
      <c r="WLX39"/>
      <c r="WLY39"/>
      <c r="WLZ39"/>
      <c r="WMA39"/>
      <c r="WMB39"/>
      <c r="WMC39"/>
      <c r="WMD39"/>
      <c r="WME39"/>
      <c r="WMF39"/>
      <c r="WMG39"/>
      <c r="WMH39"/>
      <c r="WMI39"/>
      <c r="WMJ39"/>
      <c r="WMK39"/>
      <c r="WML39"/>
      <c r="WMM39"/>
      <c r="WMN39"/>
      <c r="WNS39" s="68"/>
      <c r="WNT39" s="68"/>
      <c r="WNU39" s="68"/>
      <c r="WNV39" s="68"/>
      <c r="WNW39" s="68"/>
      <c r="WNX39" s="112"/>
      <c r="WNY39" s="112"/>
      <c r="WNZ39" s="112"/>
      <c r="WOA39"/>
      <c r="WOB39"/>
      <c r="WOC39"/>
      <c r="WOD39"/>
      <c r="WOE39"/>
      <c r="WOF39"/>
      <c r="WOG39"/>
      <c r="WOH39"/>
      <c r="WOI39"/>
      <c r="WOJ39"/>
      <c r="WOK39"/>
      <c r="WOL39"/>
      <c r="WOM39"/>
      <c r="WON39"/>
      <c r="WOO39"/>
      <c r="WOP39"/>
      <c r="WOQ39"/>
      <c r="WOR39"/>
      <c r="WOS39"/>
      <c r="WOT39"/>
      <c r="WOU39"/>
      <c r="WOV39"/>
      <c r="WQA39" s="68"/>
      <c r="WQB39" s="68"/>
      <c r="WQC39" s="68"/>
      <c r="WQD39" s="68"/>
      <c r="WQE39" s="68"/>
      <c r="WQF39" s="112"/>
      <c r="WQG39" s="112"/>
      <c r="WQH39" s="112"/>
      <c r="WQI39"/>
      <c r="WQJ39"/>
      <c r="WQK39"/>
      <c r="WQL39"/>
      <c r="WQM39"/>
      <c r="WQN39"/>
      <c r="WQO39"/>
      <c r="WQP39"/>
      <c r="WQQ39"/>
      <c r="WQR39"/>
      <c r="WQS39"/>
      <c r="WQT39"/>
      <c r="WQU39"/>
      <c r="WQV39"/>
      <c r="WQW39"/>
      <c r="WQX39"/>
      <c r="WQY39"/>
      <c r="WQZ39"/>
      <c r="WRA39"/>
      <c r="WRB39"/>
      <c r="WRC39"/>
      <c r="WRD39"/>
      <c r="WSI39" s="68"/>
      <c r="WSJ39" s="68"/>
      <c r="WSK39" s="68"/>
      <c r="WSL39" s="68"/>
      <c r="WSM39" s="68"/>
      <c r="WSN39" s="112"/>
      <c r="WSO39" s="112"/>
      <c r="WSP39" s="112"/>
      <c r="WSQ39"/>
      <c r="WSR39"/>
      <c r="WSS39"/>
      <c r="WST39"/>
      <c r="WSU39"/>
      <c r="WSV39"/>
      <c r="WSW39"/>
      <c r="WSX39"/>
      <c r="WSY39"/>
      <c r="WSZ39"/>
      <c r="WTA39"/>
      <c r="WTB39"/>
      <c r="WTC39"/>
      <c r="WTD39"/>
      <c r="WTE39"/>
      <c r="WTF39"/>
      <c r="WTG39"/>
      <c r="WTH39"/>
      <c r="WTI39"/>
      <c r="WTJ39"/>
      <c r="WTK39"/>
      <c r="WTL39"/>
      <c r="WUQ39" s="68"/>
      <c r="WUR39" s="68"/>
      <c r="WUS39" s="68"/>
      <c r="WUT39" s="68"/>
      <c r="WUU39" s="68"/>
      <c r="WUV39" s="112"/>
      <c r="WUW39" s="112"/>
      <c r="WUX39" s="112"/>
      <c r="WUY39"/>
      <c r="WUZ39"/>
      <c r="WVA39"/>
      <c r="WVB39"/>
      <c r="WVC39"/>
      <c r="WVD39"/>
      <c r="WVE39"/>
      <c r="WVF39"/>
      <c r="WVG39"/>
      <c r="WVH39"/>
      <c r="WVI39"/>
      <c r="WVJ39"/>
      <c r="WVK39"/>
      <c r="WVL39"/>
      <c r="WVM39"/>
      <c r="WVN39"/>
      <c r="WVO39"/>
      <c r="WVP39"/>
      <c r="WVQ39"/>
      <c r="WVR39"/>
      <c r="WVS39"/>
      <c r="WVT39"/>
      <c r="WWY39" s="68"/>
      <c r="WWZ39" s="68"/>
      <c r="WXA39" s="68"/>
      <c r="WXB39" s="68"/>
      <c r="WXC39" s="68"/>
      <c r="WXD39" s="112"/>
      <c r="WXE39" s="112"/>
      <c r="WXF39" s="112"/>
      <c r="WXG39"/>
      <c r="WXH39"/>
      <c r="WXI39"/>
      <c r="WXJ39"/>
      <c r="WXK39"/>
      <c r="WXL39"/>
      <c r="WXM39"/>
      <c r="WXN39"/>
      <c r="WXO39"/>
      <c r="WXP39"/>
      <c r="WXQ39"/>
      <c r="WXR39"/>
      <c r="WXS39"/>
      <c r="WXT39"/>
      <c r="WXU39"/>
      <c r="WXV39"/>
      <c r="WXW39"/>
      <c r="WXX39"/>
      <c r="WXY39"/>
      <c r="WXZ39"/>
      <c r="WYA39"/>
      <c r="WYB39"/>
      <c r="WZG39" s="68"/>
      <c r="WZH39" s="68"/>
      <c r="WZI39" s="68"/>
      <c r="WZJ39" s="68"/>
      <c r="WZK39" s="68"/>
      <c r="WZL39" s="112"/>
      <c r="WZM39" s="112"/>
      <c r="WZN39" s="112"/>
      <c r="WZO39"/>
      <c r="WZP39"/>
      <c r="WZQ39"/>
      <c r="WZR39"/>
      <c r="WZS39"/>
      <c r="WZT39"/>
      <c r="WZU39"/>
      <c r="WZV39"/>
      <c r="WZW39"/>
      <c r="WZX39"/>
      <c r="WZY39"/>
      <c r="WZZ39"/>
      <c r="XAA39"/>
      <c r="XAB39"/>
      <c r="XAC39"/>
      <c r="XAD39"/>
      <c r="XAE39"/>
      <c r="XAF39"/>
      <c r="XAG39"/>
      <c r="XAH39"/>
      <c r="XAI39"/>
      <c r="XAJ39"/>
      <c r="XBO39" s="68"/>
      <c r="XBP39" s="68"/>
      <c r="XBQ39" s="68"/>
      <c r="XBR39" s="68"/>
      <c r="XBS39" s="68"/>
      <c r="XBT39" s="112"/>
      <c r="XBU39" s="112"/>
      <c r="XBV39" s="112"/>
      <c r="XBW39"/>
      <c r="XBX39"/>
      <c r="XBY39"/>
      <c r="XBZ39"/>
      <c r="XCA39"/>
      <c r="XCB39"/>
      <c r="XCC39"/>
      <c r="XCD39"/>
      <c r="XCE39"/>
      <c r="XCF39"/>
      <c r="XCG39"/>
      <c r="XCH39"/>
      <c r="XCI39"/>
      <c r="XCJ39"/>
      <c r="XCK39"/>
      <c r="XCL39"/>
      <c r="XCM39"/>
      <c r="XCN39"/>
      <c r="XCO39"/>
      <c r="XCP39"/>
      <c r="XCQ39"/>
      <c r="XCR39"/>
      <c r="XDW39" s="68"/>
      <c r="XDX39" s="68"/>
      <c r="XDY39" s="68"/>
      <c r="XDZ39" s="68"/>
      <c r="XEA39" s="68"/>
      <c r="XEB39" s="112"/>
      <c r="XEC39" s="112"/>
      <c r="XED39" s="112"/>
      <c r="XEE39"/>
      <c r="XEF39"/>
      <c r="XEG39"/>
      <c r="XEH39"/>
      <c r="XEI39"/>
      <c r="XEJ39"/>
      <c r="XEK39"/>
      <c r="XEL39"/>
      <c r="XEM39"/>
      <c r="XEN39"/>
      <c r="XEO39"/>
      <c r="XEP39"/>
      <c r="XEQ39"/>
      <c r="XER39"/>
      <c r="XES39"/>
      <c r="XET39"/>
      <c r="XEU39"/>
      <c r="XEV39"/>
      <c r="XEW39"/>
      <c r="XEX39"/>
      <c r="XEY39"/>
      <c r="XEZ39"/>
    </row>
    <row r="40" spans="1:16384" s="5" customFormat="1">
      <c r="AE40" s="68">
        <f t="shared" si="0"/>
        <v>10</v>
      </c>
      <c r="AF40" s="68" t="s">
        <v>517</v>
      </c>
      <c r="AG40" s="68"/>
      <c r="AH40" s="68"/>
      <c r="AI40" s="68"/>
      <c r="AJ40" s="112"/>
      <c r="AK40" s="112"/>
      <c r="AL40" s="112"/>
      <c r="AM40" s="188"/>
      <c r="AN40" s="188"/>
      <c r="AO40" s="188"/>
      <c r="AP40" s="188"/>
      <c r="AQ40" s="188"/>
      <c r="AR40" s="188"/>
      <c r="AS40"/>
      <c r="AT40"/>
      <c r="AU40"/>
      <c r="AV40"/>
      <c r="AW40"/>
      <c r="AX40"/>
      <c r="AY40"/>
      <c r="AZ40"/>
      <c r="BA40"/>
      <c r="BB40"/>
      <c r="BC40"/>
      <c r="BD40"/>
      <c r="BE40"/>
      <c r="BF40"/>
      <c r="BG40"/>
      <c r="BH40"/>
      <c r="CM40" s="68"/>
      <c r="CN40" s="68"/>
      <c r="CO40" s="68"/>
      <c r="CP40" s="68"/>
      <c r="CQ40" s="68"/>
      <c r="CR40" s="112"/>
      <c r="CS40" s="112"/>
      <c r="CT40" s="112"/>
      <c r="CU40"/>
      <c r="CV40"/>
      <c r="CW40"/>
      <c r="CX40"/>
      <c r="CY40"/>
      <c r="CZ40"/>
      <c r="DA40"/>
      <c r="DB40"/>
      <c r="DC40"/>
      <c r="DD40"/>
      <c r="DE40"/>
      <c r="DF40"/>
      <c r="DG40"/>
      <c r="DH40"/>
      <c r="DI40"/>
      <c r="DJ40"/>
      <c r="DK40"/>
      <c r="DL40"/>
      <c r="DM40"/>
      <c r="DN40"/>
      <c r="DO40"/>
      <c r="DP40"/>
      <c r="EU40" s="68"/>
      <c r="EV40" s="68"/>
      <c r="EW40" s="68"/>
      <c r="EX40" s="68"/>
      <c r="EY40" s="68"/>
      <c r="EZ40" s="112"/>
      <c r="FA40" s="112"/>
      <c r="FB40" s="112"/>
      <c r="FC40"/>
      <c r="FD40"/>
      <c r="FE40"/>
      <c r="FF40"/>
      <c r="FG40"/>
      <c r="FH40"/>
      <c r="FI40"/>
      <c r="FJ40"/>
      <c r="FK40"/>
      <c r="FL40"/>
      <c r="FM40"/>
      <c r="FN40"/>
      <c r="FO40"/>
      <c r="FP40"/>
      <c r="FQ40"/>
      <c r="FR40"/>
      <c r="FS40"/>
      <c r="FT40"/>
      <c r="FU40"/>
      <c r="FV40"/>
      <c r="FW40"/>
      <c r="FX40"/>
      <c r="HC40" s="68"/>
      <c r="HD40" s="68"/>
      <c r="HE40" s="68"/>
      <c r="HF40" s="68"/>
      <c r="HG40" s="68"/>
      <c r="HH40" s="112"/>
      <c r="HI40" s="112"/>
      <c r="HJ40" s="112"/>
      <c r="HK40"/>
      <c r="HL40"/>
      <c r="HM40"/>
      <c r="HN40"/>
      <c r="HO40"/>
      <c r="HP40"/>
      <c r="HQ40"/>
      <c r="HR40"/>
      <c r="HS40"/>
      <c r="HT40"/>
      <c r="HU40"/>
      <c r="HV40"/>
      <c r="HW40"/>
      <c r="HX40"/>
      <c r="HY40"/>
      <c r="HZ40"/>
      <c r="IA40"/>
      <c r="IB40"/>
      <c r="IC40"/>
      <c r="ID40"/>
      <c r="IE40"/>
      <c r="IF40"/>
      <c r="JK40" s="68"/>
      <c r="JL40" s="68"/>
      <c r="JM40" s="68"/>
      <c r="JN40" s="68"/>
      <c r="JO40" s="68"/>
      <c r="JP40" s="112"/>
      <c r="JQ40" s="112"/>
      <c r="JR40" s="112"/>
      <c r="JS40"/>
      <c r="JT40"/>
      <c r="JU40"/>
      <c r="JV40"/>
      <c r="JW40"/>
      <c r="JX40"/>
      <c r="JY40"/>
      <c r="JZ40"/>
      <c r="KA40"/>
      <c r="KB40"/>
      <c r="KC40"/>
      <c r="KD40"/>
      <c r="KE40"/>
      <c r="KF40"/>
      <c r="KG40"/>
      <c r="KH40"/>
      <c r="KI40"/>
      <c r="KJ40"/>
      <c r="KK40"/>
      <c r="KL40"/>
      <c r="KM40"/>
      <c r="KN40"/>
      <c r="LS40" s="68"/>
      <c r="LT40" s="68"/>
      <c r="LU40" s="68"/>
      <c r="LV40" s="68"/>
      <c r="LW40" s="68"/>
      <c r="LX40" s="112"/>
      <c r="LY40" s="112"/>
      <c r="LZ40" s="112"/>
      <c r="MA40"/>
      <c r="MB40"/>
      <c r="MC40"/>
      <c r="MD40"/>
      <c r="ME40"/>
      <c r="MF40"/>
      <c r="MG40"/>
      <c r="MH40"/>
      <c r="MI40"/>
      <c r="MJ40"/>
      <c r="MK40"/>
      <c r="ML40"/>
      <c r="MM40"/>
      <c r="MN40"/>
      <c r="MO40"/>
      <c r="MP40"/>
      <c r="MQ40"/>
      <c r="MR40"/>
      <c r="MS40"/>
      <c r="MT40"/>
      <c r="MU40"/>
      <c r="MV40"/>
      <c r="OA40" s="68"/>
      <c r="OB40" s="68"/>
      <c r="OC40" s="68"/>
      <c r="OD40" s="68"/>
      <c r="OE40" s="68"/>
      <c r="OF40" s="112"/>
      <c r="OG40" s="112"/>
      <c r="OH40" s="112"/>
      <c r="OI40"/>
      <c r="OJ40"/>
      <c r="OK40"/>
      <c r="OL40"/>
      <c r="OM40"/>
      <c r="ON40"/>
      <c r="OO40"/>
      <c r="OP40"/>
      <c r="OQ40"/>
      <c r="OR40"/>
      <c r="OS40"/>
      <c r="OT40"/>
      <c r="OU40"/>
      <c r="OV40"/>
      <c r="OW40"/>
      <c r="OX40"/>
      <c r="OY40"/>
      <c r="OZ40"/>
      <c r="PA40"/>
      <c r="PB40"/>
      <c r="PC40"/>
      <c r="PD40"/>
      <c r="QI40" s="68"/>
      <c r="QJ40" s="68"/>
      <c r="QK40" s="68"/>
      <c r="QL40" s="68"/>
      <c r="QM40" s="68"/>
      <c r="QN40" s="112"/>
      <c r="QO40" s="112"/>
      <c r="QP40" s="112"/>
      <c r="QQ40"/>
      <c r="QR40"/>
      <c r="QS40"/>
      <c r="QT40"/>
      <c r="QU40"/>
      <c r="QV40"/>
      <c r="QW40"/>
      <c r="QX40"/>
      <c r="QY40"/>
      <c r="QZ40"/>
      <c r="RA40"/>
      <c r="RB40"/>
      <c r="RC40"/>
      <c r="RD40"/>
      <c r="RE40"/>
      <c r="RF40"/>
      <c r="RG40"/>
      <c r="RH40"/>
      <c r="RI40"/>
      <c r="RJ40"/>
      <c r="RK40"/>
      <c r="RL40"/>
      <c r="SQ40" s="68"/>
      <c r="SR40" s="68"/>
      <c r="SS40" s="68"/>
      <c r="ST40" s="68"/>
      <c r="SU40" s="68"/>
      <c r="SV40" s="112"/>
      <c r="SW40" s="112"/>
      <c r="SX40" s="112"/>
      <c r="SY40"/>
      <c r="SZ40"/>
      <c r="TA40"/>
      <c r="TB40"/>
      <c r="TC40"/>
      <c r="TD40"/>
      <c r="TE40"/>
      <c r="TF40"/>
      <c r="TG40"/>
      <c r="TH40"/>
      <c r="TI40"/>
      <c r="TJ40"/>
      <c r="TK40"/>
      <c r="TL40"/>
      <c r="TM40"/>
      <c r="TN40"/>
      <c r="TO40"/>
      <c r="TP40"/>
      <c r="TQ40"/>
      <c r="TR40"/>
      <c r="TS40"/>
      <c r="TT40"/>
      <c r="UY40" s="68"/>
      <c r="UZ40" s="68"/>
      <c r="VA40" s="68"/>
      <c r="VB40" s="68"/>
      <c r="VC40" s="68"/>
      <c r="VD40" s="112"/>
      <c r="VE40" s="112"/>
      <c r="VF40" s="112"/>
      <c r="VG40"/>
      <c r="VH40"/>
      <c r="VI40"/>
      <c r="VJ40"/>
      <c r="VK40"/>
      <c r="VL40"/>
      <c r="VM40"/>
      <c r="VN40"/>
      <c r="VO40"/>
      <c r="VP40"/>
      <c r="VQ40"/>
      <c r="VR40"/>
      <c r="VS40"/>
      <c r="VT40"/>
      <c r="VU40"/>
      <c r="VV40"/>
      <c r="VW40"/>
      <c r="VX40"/>
      <c r="VY40"/>
      <c r="VZ40"/>
      <c r="WA40"/>
      <c r="WB40"/>
      <c r="XG40" s="68"/>
      <c r="XH40" s="68"/>
      <c r="XI40" s="68"/>
      <c r="XJ40" s="68"/>
      <c r="XK40" s="68"/>
      <c r="XL40" s="112"/>
      <c r="XM40" s="112"/>
      <c r="XN40" s="112"/>
      <c r="XO40"/>
      <c r="XP40"/>
      <c r="XQ40"/>
      <c r="XR40"/>
      <c r="XS40"/>
      <c r="XT40"/>
      <c r="XU40"/>
      <c r="XV40"/>
      <c r="XW40"/>
      <c r="XX40"/>
      <c r="XY40"/>
      <c r="XZ40"/>
      <c r="YA40"/>
      <c r="YB40"/>
      <c r="YC40"/>
      <c r="YD40"/>
      <c r="YE40"/>
      <c r="YF40"/>
      <c r="YG40"/>
      <c r="YH40"/>
      <c r="YI40"/>
      <c r="YJ40"/>
      <c r="ZO40" s="68"/>
      <c r="ZP40" s="68"/>
      <c r="ZQ40" s="68"/>
      <c r="ZR40" s="68"/>
      <c r="ZS40" s="68"/>
      <c r="ZT40" s="112"/>
      <c r="ZU40" s="112"/>
      <c r="ZV40" s="112"/>
      <c r="ZW40"/>
      <c r="ZX40"/>
      <c r="ZY40"/>
      <c r="ZZ40"/>
      <c r="AAA40"/>
      <c r="AAB40"/>
      <c r="AAC40"/>
      <c r="AAD40"/>
      <c r="AAE40"/>
      <c r="AAF40"/>
      <c r="AAG40"/>
      <c r="AAH40"/>
      <c r="AAI40"/>
      <c r="AAJ40"/>
      <c r="AAK40"/>
      <c r="AAL40"/>
      <c r="AAM40"/>
      <c r="AAN40"/>
      <c r="AAO40"/>
      <c r="AAP40"/>
      <c r="AAQ40"/>
      <c r="AAR40"/>
      <c r="ABW40" s="68"/>
      <c r="ABX40" s="68"/>
      <c r="ABY40" s="68"/>
      <c r="ABZ40" s="68"/>
      <c r="ACA40" s="68"/>
      <c r="ACB40" s="112"/>
      <c r="ACC40" s="112"/>
      <c r="ACD40" s="112"/>
      <c r="ACE40"/>
      <c r="ACF40"/>
      <c r="ACG40"/>
      <c r="ACH40"/>
      <c r="ACI40"/>
      <c r="ACJ40"/>
      <c r="ACK40"/>
      <c r="ACL40"/>
      <c r="ACM40"/>
      <c r="ACN40"/>
      <c r="ACO40"/>
      <c r="ACP40"/>
      <c r="ACQ40"/>
      <c r="ACR40"/>
      <c r="ACS40"/>
      <c r="ACT40"/>
      <c r="ACU40"/>
      <c r="ACV40"/>
      <c r="ACW40"/>
      <c r="ACX40"/>
      <c r="ACY40"/>
      <c r="ACZ40"/>
      <c r="AEE40" s="68"/>
      <c r="AEF40" s="68"/>
      <c r="AEG40" s="68"/>
      <c r="AEH40" s="68"/>
      <c r="AEI40" s="68"/>
      <c r="AEJ40" s="112"/>
      <c r="AEK40" s="112"/>
      <c r="AEL40" s="112"/>
      <c r="AEM40"/>
      <c r="AEN40"/>
      <c r="AEO40"/>
      <c r="AEP40"/>
      <c r="AEQ40"/>
      <c r="AER40"/>
      <c r="AES40"/>
      <c r="AET40"/>
      <c r="AEU40"/>
      <c r="AEV40"/>
      <c r="AEW40"/>
      <c r="AEX40"/>
      <c r="AEY40"/>
      <c r="AEZ40"/>
      <c r="AFA40"/>
      <c r="AFB40"/>
      <c r="AFC40"/>
      <c r="AFD40"/>
      <c r="AFE40"/>
      <c r="AFF40"/>
      <c r="AFG40"/>
      <c r="AFH40"/>
      <c r="AGM40" s="68"/>
      <c r="AGN40" s="68"/>
      <c r="AGO40" s="68"/>
      <c r="AGP40" s="68"/>
      <c r="AGQ40" s="68"/>
      <c r="AGR40" s="112"/>
      <c r="AGS40" s="112"/>
      <c r="AGT40" s="112"/>
      <c r="AGU40"/>
      <c r="AGV40"/>
      <c r="AGW40"/>
      <c r="AGX40"/>
      <c r="AGY40"/>
      <c r="AGZ40"/>
      <c r="AHA40"/>
      <c r="AHB40"/>
      <c r="AHC40"/>
      <c r="AHD40"/>
      <c r="AHE40"/>
      <c r="AHF40"/>
      <c r="AHG40"/>
      <c r="AHH40"/>
      <c r="AHI40"/>
      <c r="AHJ40"/>
      <c r="AHK40"/>
      <c r="AHL40"/>
      <c r="AHM40"/>
      <c r="AHN40"/>
      <c r="AHO40"/>
      <c r="AHP40"/>
      <c r="AIU40" s="68"/>
      <c r="AIV40" s="68"/>
      <c r="AIW40" s="68"/>
      <c r="AIX40" s="68"/>
      <c r="AIY40" s="68"/>
      <c r="AIZ40" s="112"/>
      <c r="AJA40" s="112"/>
      <c r="AJB40" s="112"/>
      <c r="AJC40"/>
      <c r="AJD40"/>
      <c r="AJE40"/>
      <c r="AJF40"/>
      <c r="AJG40"/>
      <c r="AJH40"/>
      <c r="AJI40"/>
      <c r="AJJ40"/>
      <c r="AJK40"/>
      <c r="AJL40"/>
      <c r="AJM40"/>
      <c r="AJN40"/>
      <c r="AJO40"/>
      <c r="AJP40"/>
      <c r="AJQ40"/>
      <c r="AJR40"/>
      <c r="AJS40"/>
      <c r="AJT40"/>
      <c r="AJU40"/>
      <c r="AJV40"/>
      <c r="AJW40"/>
      <c r="AJX40"/>
      <c r="ALC40" s="68"/>
      <c r="ALD40" s="68"/>
      <c r="ALE40" s="68"/>
      <c r="ALF40" s="68"/>
      <c r="ALG40" s="68"/>
      <c r="ALH40" s="112"/>
      <c r="ALI40" s="112"/>
      <c r="ALJ40" s="112"/>
      <c r="ALK40"/>
      <c r="ALL40"/>
      <c r="ALM40"/>
      <c r="ALN40"/>
      <c r="ALO40"/>
      <c r="ALP40"/>
      <c r="ALQ40"/>
      <c r="ALR40"/>
      <c r="ALS40"/>
      <c r="ALT40"/>
      <c r="ALU40"/>
      <c r="ALV40"/>
      <c r="ALW40"/>
      <c r="ALX40"/>
      <c r="ALY40"/>
      <c r="ALZ40"/>
      <c r="AMA40"/>
      <c r="AMB40"/>
      <c r="AMC40"/>
      <c r="AMD40"/>
      <c r="AME40"/>
      <c r="AMF40"/>
      <c r="ANK40" s="68"/>
      <c r="ANL40" s="68"/>
      <c r="ANM40" s="68"/>
      <c r="ANN40" s="68"/>
      <c r="ANO40" s="68"/>
      <c r="ANP40" s="112"/>
      <c r="ANQ40" s="112"/>
      <c r="ANR40" s="112"/>
      <c r="ANS40"/>
      <c r="ANT40"/>
      <c r="ANU40"/>
      <c r="ANV40"/>
      <c r="ANW40"/>
      <c r="ANX40"/>
      <c r="ANY40"/>
      <c r="ANZ40"/>
      <c r="AOA40"/>
      <c r="AOB40"/>
      <c r="AOC40"/>
      <c r="AOD40"/>
      <c r="AOE40"/>
      <c r="AOF40"/>
      <c r="AOG40"/>
      <c r="AOH40"/>
      <c r="AOI40"/>
      <c r="AOJ40"/>
      <c r="AOK40"/>
      <c r="AOL40"/>
      <c r="AOM40"/>
      <c r="AON40"/>
      <c r="APS40" s="68"/>
      <c r="APT40" s="68"/>
      <c r="APU40" s="68"/>
      <c r="APV40" s="68"/>
      <c r="APW40" s="68"/>
      <c r="APX40" s="112"/>
      <c r="APY40" s="112"/>
      <c r="APZ40" s="112"/>
      <c r="AQA40"/>
      <c r="AQB40"/>
      <c r="AQC40"/>
      <c r="AQD40"/>
      <c r="AQE40"/>
      <c r="AQF40"/>
      <c r="AQG40"/>
      <c r="AQH40"/>
      <c r="AQI40"/>
      <c r="AQJ40"/>
      <c r="AQK40"/>
      <c r="AQL40"/>
      <c r="AQM40"/>
      <c r="AQN40"/>
      <c r="AQO40"/>
      <c r="AQP40"/>
      <c r="AQQ40"/>
      <c r="AQR40"/>
      <c r="AQS40"/>
      <c r="AQT40"/>
      <c r="AQU40"/>
      <c r="AQV40"/>
      <c r="ASA40" s="68"/>
      <c r="ASB40" s="68"/>
      <c r="ASC40" s="68"/>
      <c r="ASD40" s="68"/>
      <c r="ASE40" s="68"/>
      <c r="ASF40" s="112"/>
      <c r="ASG40" s="112"/>
      <c r="ASH40" s="112"/>
      <c r="ASI40"/>
      <c r="ASJ40"/>
      <c r="ASK40"/>
      <c r="ASL40"/>
      <c r="ASM40"/>
      <c r="ASN40"/>
      <c r="ASO40"/>
      <c r="ASP40"/>
      <c r="ASQ40"/>
      <c r="ASR40"/>
      <c r="ASS40"/>
      <c r="AST40"/>
      <c r="ASU40"/>
      <c r="ASV40"/>
      <c r="ASW40"/>
      <c r="ASX40"/>
      <c r="ASY40"/>
      <c r="ASZ40"/>
      <c r="ATA40"/>
      <c r="ATB40"/>
      <c r="ATC40"/>
      <c r="ATD40"/>
      <c r="AUI40" s="68"/>
      <c r="AUJ40" s="68"/>
      <c r="AUK40" s="68"/>
      <c r="AUL40" s="68"/>
      <c r="AUM40" s="68"/>
      <c r="AUN40" s="112"/>
      <c r="AUO40" s="112"/>
      <c r="AUP40" s="112"/>
      <c r="AUQ40"/>
      <c r="AUR40"/>
      <c r="AUS40"/>
      <c r="AUT40"/>
      <c r="AUU40"/>
      <c r="AUV40"/>
      <c r="AUW40"/>
      <c r="AUX40"/>
      <c r="AUY40"/>
      <c r="AUZ40"/>
      <c r="AVA40"/>
      <c r="AVB40"/>
      <c r="AVC40"/>
      <c r="AVD40"/>
      <c r="AVE40"/>
      <c r="AVF40"/>
      <c r="AVG40"/>
      <c r="AVH40"/>
      <c r="AVI40"/>
      <c r="AVJ40"/>
      <c r="AVK40"/>
      <c r="AVL40"/>
      <c r="AWQ40" s="68"/>
      <c r="AWR40" s="68"/>
      <c r="AWS40" s="68"/>
      <c r="AWT40" s="68"/>
      <c r="AWU40" s="68"/>
      <c r="AWV40" s="112"/>
      <c r="AWW40" s="112"/>
      <c r="AWX40" s="112"/>
      <c r="AWY40"/>
      <c r="AWZ40"/>
      <c r="AXA40"/>
      <c r="AXB40"/>
      <c r="AXC40"/>
      <c r="AXD40"/>
      <c r="AXE40"/>
      <c r="AXF40"/>
      <c r="AXG40"/>
      <c r="AXH40"/>
      <c r="AXI40"/>
      <c r="AXJ40"/>
      <c r="AXK40"/>
      <c r="AXL40"/>
      <c r="AXM40"/>
      <c r="AXN40"/>
      <c r="AXO40"/>
      <c r="AXP40"/>
      <c r="AXQ40"/>
      <c r="AXR40"/>
      <c r="AXS40"/>
      <c r="AXT40"/>
      <c r="AYY40" s="68"/>
      <c r="AYZ40" s="68"/>
      <c r="AZA40" s="68"/>
      <c r="AZB40" s="68"/>
      <c r="AZC40" s="68"/>
      <c r="AZD40" s="112"/>
      <c r="AZE40" s="112"/>
      <c r="AZF40" s="112"/>
      <c r="AZG40"/>
      <c r="AZH40"/>
      <c r="AZI40"/>
      <c r="AZJ40"/>
      <c r="AZK40"/>
      <c r="AZL40"/>
      <c r="AZM40"/>
      <c r="AZN40"/>
      <c r="AZO40"/>
      <c r="AZP40"/>
      <c r="AZQ40"/>
      <c r="AZR40"/>
      <c r="AZS40"/>
      <c r="AZT40"/>
      <c r="AZU40"/>
      <c r="AZV40"/>
      <c r="AZW40"/>
      <c r="AZX40"/>
      <c r="AZY40"/>
      <c r="AZZ40"/>
      <c r="BAA40"/>
      <c r="BAB40"/>
      <c r="BBG40" s="68"/>
      <c r="BBH40" s="68"/>
      <c r="BBI40" s="68"/>
      <c r="BBJ40" s="68"/>
      <c r="BBK40" s="68"/>
      <c r="BBL40" s="112"/>
      <c r="BBM40" s="112"/>
      <c r="BBN40" s="112"/>
      <c r="BBO40"/>
      <c r="BBP40"/>
      <c r="BBQ40"/>
      <c r="BBR40"/>
      <c r="BBS40"/>
      <c r="BBT40"/>
      <c r="BBU40"/>
      <c r="BBV40"/>
      <c r="BBW40"/>
      <c r="BBX40"/>
      <c r="BBY40"/>
      <c r="BBZ40"/>
      <c r="BCA40"/>
      <c r="BCB40"/>
      <c r="BCC40"/>
      <c r="BCD40"/>
      <c r="BCE40"/>
      <c r="BCF40"/>
      <c r="BCG40"/>
      <c r="BCH40"/>
      <c r="BCI40"/>
      <c r="BCJ40"/>
      <c r="BDO40" s="68"/>
      <c r="BDP40" s="68"/>
      <c r="BDQ40" s="68"/>
      <c r="BDR40" s="68"/>
      <c r="BDS40" s="68"/>
      <c r="BDT40" s="112"/>
      <c r="BDU40" s="112"/>
      <c r="BDV40" s="112"/>
      <c r="BDW40"/>
      <c r="BDX40"/>
      <c r="BDY40"/>
      <c r="BDZ40"/>
      <c r="BEA40"/>
      <c r="BEB40"/>
      <c r="BEC40"/>
      <c r="BED40"/>
      <c r="BEE40"/>
      <c r="BEF40"/>
      <c r="BEG40"/>
      <c r="BEH40"/>
      <c r="BEI40"/>
      <c r="BEJ40"/>
      <c r="BEK40"/>
      <c r="BEL40"/>
      <c r="BEM40"/>
      <c r="BEN40"/>
      <c r="BEO40"/>
      <c r="BEP40"/>
      <c r="BEQ40"/>
      <c r="BER40"/>
      <c r="BFW40" s="68"/>
      <c r="BFX40" s="68"/>
      <c r="BFY40" s="68"/>
      <c r="BFZ40" s="68"/>
      <c r="BGA40" s="68"/>
      <c r="BGB40" s="112"/>
      <c r="BGC40" s="112"/>
      <c r="BGD40" s="112"/>
      <c r="BGE40"/>
      <c r="BGF40"/>
      <c r="BGG40"/>
      <c r="BGH40"/>
      <c r="BGI40"/>
      <c r="BGJ40"/>
      <c r="BGK40"/>
      <c r="BGL40"/>
      <c r="BGM40"/>
      <c r="BGN40"/>
      <c r="BGO40"/>
      <c r="BGP40"/>
      <c r="BGQ40"/>
      <c r="BGR40"/>
      <c r="BGS40"/>
      <c r="BGT40"/>
      <c r="BGU40"/>
      <c r="BGV40"/>
      <c r="BGW40"/>
      <c r="BGX40"/>
      <c r="BGY40"/>
      <c r="BGZ40"/>
      <c r="BIE40" s="68"/>
      <c r="BIF40" s="68"/>
      <c r="BIG40" s="68"/>
      <c r="BIH40" s="68"/>
      <c r="BII40" s="68"/>
      <c r="BIJ40" s="112"/>
      <c r="BIK40" s="112"/>
      <c r="BIL40" s="112"/>
      <c r="BIM40"/>
      <c r="BIN40"/>
      <c r="BIO40"/>
      <c r="BIP40"/>
      <c r="BIQ40"/>
      <c r="BIR40"/>
      <c r="BIS40"/>
      <c r="BIT40"/>
      <c r="BIU40"/>
      <c r="BIV40"/>
      <c r="BIW40"/>
      <c r="BIX40"/>
      <c r="BIY40"/>
      <c r="BIZ40"/>
      <c r="BJA40"/>
      <c r="BJB40"/>
      <c r="BJC40"/>
      <c r="BJD40"/>
      <c r="BJE40"/>
      <c r="BJF40"/>
      <c r="BJG40"/>
      <c r="BJH40"/>
      <c r="BKM40" s="68"/>
      <c r="BKN40" s="68"/>
      <c r="BKO40" s="68"/>
      <c r="BKP40" s="68"/>
      <c r="BKQ40" s="68"/>
      <c r="BKR40" s="112"/>
      <c r="BKS40" s="112"/>
      <c r="BKT40" s="112"/>
      <c r="BKU40"/>
      <c r="BKV40"/>
      <c r="BKW40"/>
      <c r="BKX40"/>
      <c r="BKY40"/>
      <c r="BKZ40"/>
      <c r="BLA40"/>
      <c r="BLB40"/>
      <c r="BLC40"/>
      <c r="BLD40"/>
      <c r="BLE40"/>
      <c r="BLF40"/>
      <c r="BLG40"/>
      <c r="BLH40"/>
      <c r="BLI40"/>
      <c r="BLJ40"/>
      <c r="BLK40"/>
      <c r="BLL40"/>
      <c r="BLM40"/>
      <c r="BLN40"/>
      <c r="BLO40"/>
      <c r="BLP40"/>
      <c r="BMU40" s="68"/>
      <c r="BMV40" s="68"/>
      <c r="BMW40" s="68"/>
      <c r="BMX40" s="68"/>
      <c r="BMY40" s="68"/>
      <c r="BMZ40" s="112"/>
      <c r="BNA40" s="112"/>
      <c r="BNB40" s="112"/>
      <c r="BNC40"/>
      <c r="BND40"/>
      <c r="BNE40"/>
      <c r="BNF40"/>
      <c r="BNG40"/>
      <c r="BNH40"/>
      <c r="BNI40"/>
      <c r="BNJ40"/>
      <c r="BNK40"/>
      <c r="BNL40"/>
      <c r="BNM40"/>
      <c r="BNN40"/>
      <c r="BNO40"/>
      <c r="BNP40"/>
      <c r="BNQ40"/>
      <c r="BNR40"/>
      <c r="BNS40"/>
      <c r="BNT40"/>
      <c r="BNU40"/>
      <c r="BNV40"/>
      <c r="BNW40"/>
      <c r="BNX40"/>
      <c r="BPC40" s="68"/>
      <c r="BPD40" s="68"/>
      <c r="BPE40" s="68"/>
      <c r="BPF40" s="68"/>
      <c r="BPG40" s="68"/>
      <c r="BPH40" s="112"/>
      <c r="BPI40" s="112"/>
      <c r="BPJ40" s="112"/>
      <c r="BPK40"/>
      <c r="BPL40"/>
      <c r="BPM40"/>
      <c r="BPN40"/>
      <c r="BPO40"/>
      <c r="BPP40"/>
      <c r="BPQ40"/>
      <c r="BPR40"/>
      <c r="BPS40"/>
      <c r="BPT40"/>
      <c r="BPU40"/>
      <c r="BPV40"/>
      <c r="BPW40"/>
      <c r="BPX40"/>
      <c r="BPY40"/>
      <c r="BPZ40"/>
      <c r="BQA40"/>
      <c r="BQB40"/>
      <c r="BQC40"/>
      <c r="BQD40"/>
      <c r="BQE40"/>
      <c r="BQF40"/>
      <c r="BRK40" s="68"/>
      <c r="BRL40" s="68"/>
      <c r="BRM40" s="68"/>
      <c r="BRN40" s="68"/>
      <c r="BRO40" s="68"/>
      <c r="BRP40" s="112"/>
      <c r="BRQ40" s="112"/>
      <c r="BRR40" s="112"/>
      <c r="BRS40"/>
      <c r="BRT40"/>
      <c r="BRU40"/>
      <c r="BRV40"/>
      <c r="BRW40"/>
      <c r="BRX40"/>
      <c r="BRY40"/>
      <c r="BRZ40"/>
      <c r="BSA40"/>
      <c r="BSB40"/>
      <c r="BSC40"/>
      <c r="BSD40"/>
      <c r="BSE40"/>
      <c r="BSF40"/>
      <c r="BSG40"/>
      <c r="BSH40"/>
      <c r="BSI40"/>
      <c r="BSJ40"/>
      <c r="BSK40"/>
      <c r="BSL40"/>
      <c r="BSM40"/>
      <c r="BSN40"/>
      <c r="BTS40" s="68"/>
      <c r="BTT40" s="68"/>
      <c r="BTU40" s="68"/>
      <c r="BTV40" s="68"/>
      <c r="BTW40" s="68"/>
      <c r="BTX40" s="112"/>
      <c r="BTY40" s="112"/>
      <c r="BTZ40" s="112"/>
      <c r="BUA40"/>
      <c r="BUB40"/>
      <c r="BUC40"/>
      <c r="BUD40"/>
      <c r="BUE40"/>
      <c r="BUF40"/>
      <c r="BUG40"/>
      <c r="BUH40"/>
      <c r="BUI40"/>
      <c r="BUJ40"/>
      <c r="BUK40"/>
      <c r="BUL40"/>
      <c r="BUM40"/>
      <c r="BUN40"/>
      <c r="BUO40"/>
      <c r="BUP40"/>
      <c r="BUQ40"/>
      <c r="BUR40"/>
      <c r="BUS40"/>
      <c r="BUT40"/>
      <c r="BUU40"/>
      <c r="BUV40"/>
      <c r="BWA40" s="68"/>
      <c r="BWB40" s="68"/>
      <c r="BWC40" s="68"/>
      <c r="BWD40" s="68"/>
      <c r="BWE40" s="68"/>
      <c r="BWF40" s="112"/>
      <c r="BWG40" s="112"/>
      <c r="BWH40" s="112"/>
      <c r="BWI40"/>
      <c r="BWJ40"/>
      <c r="BWK40"/>
      <c r="BWL40"/>
      <c r="BWM40"/>
      <c r="BWN40"/>
      <c r="BWO40"/>
      <c r="BWP40"/>
      <c r="BWQ40"/>
      <c r="BWR40"/>
      <c r="BWS40"/>
      <c r="BWT40"/>
      <c r="BWU40"/>
      <c r="BWV40"/>
      <c r="BWW40"/>
      <c r="BWX40"/>
      <c r="BWY40"/>
      <c r="BWZ40"/>
      <c r="BXA40"/>
      <c r="BXB40"/>
      <c r="BXC40"/>
      <c r="BXD40"/>
      <c r="BYI40" s="68"/>
      <c r="BYJ40" s="68"/>
      <c r="BYK40" s="68"/>
      <c r="BYL40" s="68"/>
      <c r="BYM40" s="68"/>
      <c r="BYN40" s="112"/>
      <c r="BYO40" s="112"/>
      <c r="BYP40" s="112"/>
      <c r="BYQ40"/>
      <c r="BYR40"/>
      <c r="BYS40"/>
      <c r="BYT40"/>
      <c r="BYU40"/>
      <c r="BYV40"/>
      <c r="BYW40"/>
      <c r="BYX40"/>
      <c r="BYY40"/>
      <c r="BYZ40"/>
      <c r="BZA40"/>
      <c r="BZB40"/>
      <c r="BZC40"/>
      <c r="BZD40"/>
      <c r="BZE40"/>
      <c r="BZF40"/>
      <c r="BZG40"/>
      <c r="BZH40"/>
      <c r="BZI40"/>
      <c r="BZJ40"/>
      <c r="BZK40"/>
      <c r="BZL40"/>
      <c r="CAQ40" s="68"/>
      <c r="CAR40" s="68"/>
      <c r="CAS40" s="68"/>
      <c r="CAT40" s="68"/>
      <c r="CAU40" s="68"/>
      <c r="CAV40" s="112"/>
      <c r="CAW40" s="112"/>
      <c r="CAX40" s="112"/>
      <c r="CAY40"/>
      <c r="CAZ40"/>
      <c r="CBA40"/>
      <c r="CBB40"/>
      <c r="CBC40"/>
      <c r="CBD40"/>
      <c r="CBE40"/>
      <c r="CBF40"/>
      <c r="CBG40"/>
      <c r="CBH40"/>
      <c r="CBI40"/>
      <c r="CBJ40"/>
      <c r="CBK40"/>
      <c r="CBL40"/>
      <c r="CBM40"/>
      <c r="CBN40"/>
      <c r="CBO40"/>
      <c r="CBP40"/>
      <c r="CBQ40"/>
      <c r="CBR40"/>
      <c r="CBS40"/>
      <c r="CBT40"/>
      <c r="CCY40" s="68"/>
      <c r="CCZ40" s="68"/>
      <c r="CDA40" s="68"/>
      <c r="CDB40" s="68"/>
      <c r="CDC40" s="68"/>
      <c r="CDD40" s="112"/>
      <c r="CDE40" s="112"/>
      <c r="CDF40" s="112"/>
      <c r="CDG40"/>
      <c r="CDH40"/>
      <c r="CDI40"/>
      <c r="CDJ40"/>
      <c r="CDK40"/>
      <c r="CDL40"/>
      <c r="CDM40"/>
      <c r="CDN40"/>
      <c r="CDO40"/>
      <c r="CDP40"/>
      <c r="CDQ40"/>
      <c r="CDR40"/>
      <c r="CDS40"/>
      <c r="CDT40"/>
      <c r="CDU40"/>
      <c r="CDV40"/>
      <c r="CDW40"/>
      <c r="CDX40"/>
      <c r="CDY40"/>
      <c r="CDZ40"/>
      <c r="CEA40"/>
      <c r="CEB40"/>
      <c r="CFG40" s="68"/>
      <c r="CFH40" s="68"/>
      <c r="CFI40" s="68"/>
      <c r="CFJ40" s="68"/>
      <c r="CFK40" s="68"/>
      <c r="CFL40" s="112"/>
      <c r="CFM40" s="112"/>
      <c r="CFN40" s="112"/>
      <c r="CFO40"/>
      <c r="CFP40"/>
      <c r="CFQ40"/>
      <c r="CFR40"/>
      <c r="CFS40"/>
      <c r="CFT40"/>
      <c r="CFU40"/>
      <c r="CFV40"/>
      <c r="CFW40"/>
      <c r="CFX40"/>
      <c r="CFY40"/>
      <c r="CFZ40"/>
      <c r="CGA40"/>
      <c r="CGB40"/>
      <c r="CGC40"/>
      <c r="CGD40"/>
      <c r="CGE40"/>
      <c r="CGF40"/>
      <c r="CGG40"/>
      <c r="CGH40"/>
      <c r="CGI40"/>
      <c r="CGJ40"/>
      <c r="CHO40" s="68"/>
      <c r="CHP40" s="68"/>
      <c r="CHQ40" s="68"/>
      <c r="CHR40" s="68"/>
      <c r="CHS40" s="68"/>
      <c r="CHT40" s="112"/>
      <c r="CHU40" s="112"/>
      <c r="CHV40" s="112"/>
      <c r="CHW40"/>
      <c r="CHX40"/>
      <c r="CHY40"/>
      <c r="CHZ40"/>
      <c r="CIA40"/>
      <c r="CIB40"/>
      <c r="CIC40"/>
      <c r="CID40"/>
      <c r="CIE40"/>
      <c r="CIF40"/>
      <c r="CIG40"/>
      <c r="CIH40"/>
      <c r="CII40"/>
      <c r="CIJ40"/>
      <c r="CIK40"/>
      <c r="CIL40"/>
      <c r="CIM40"/>
      <c r="CIN40"/>
      <c r="CIO40"/>
      <c r="CIP40"/>
      <c r="CIQ40"/>
      <c r="CIR40"/>
      <c r="CJW40" s="68"/>
      <c r="CJX40" s="68"/>
      <c r="CJY40" s="68"/>
      <c r="CJZ40" s="68"/>
      <c r="CKA40" s="68"/>
      <c r="CKB40" s="112"/>
      <c r="CKC40" s="112"/>
      <c r="CKD40" s="112"/>
      <c r="CKE40"/>
      <c r="CKF40"/>
      <c r="CKG40"/>
      <c r="CKH40"/>
      <c r="CKI40"/>
      <c r="CKJ40"/>
      <c r="CKK40"/>
      <c r="CKL40"/>
      <c r="CKM40"/>
      <c r="CKN40"/>
      <c r="CKO40"/>
      <c r="CKP40"/>
      <c r="CKQ40"/>
      <c r="CKR40"/>
      <c r="CKS40"/>
      <c r="CKT40"/>
      <c r="CKU40"/>
      <c r="CKV40"/>
      <c r="CKW40"/>
      <c r="CKX40"/>
      <c r="CKY40"/>
      <c r="CKZ40"/>
      <c r="CME40" s="68"/>
      <c r="CMF40" s="68"/>
      <c r="CMG40" s="68"/>
      <c r="CMH40" s="68"/>
      <c r="CMI40" s="68"/>
      <c r="CMJ40" s="112"/>
      <c r="CMK40" s="112"/>
      <c r="CML40" s="112"/>
      <c r="CMM40"/>
      <c r="CMN40"/>
      <c r="CMO40"/>
      <c r="CMP40"/>
      <c r="CMQ40"/>
      <c r="CMR40"/>
      <c r="CMS40"/>
      <c r="CMT40"/>
      <c r="CMU40"/>
      <c r="CMV40"/>
      <c r="CMW40"/>
      <c r="CMX40"/>
      <c r="CMY40"/>
      <c r="CMZ40"/>
      <c r="CNA40"/>
      <c r="CNB40"/>
      <c r="CNC40"/>
      <c r="CND40"/>
      <c r="CNE40"/>
      <c r="CNF40"/>
      <c r="CNG40"/>
      <c r="CNH40"/>
      <c r="COM40" s="68"/>
      <c r="CON40" s="68"/>
      <c r="COO40" s="68"/>
      <c r="COP40" s="68"/>
      <c r="COQ40" s="68"/>
      <c r="COR40" s="112"/>
      <c r="COS40" s="112"/>
      <c r="COT40" s="112"/>
      <c r="COU40"/>
      <c r="COV40"/>
      <c r="COW40"/>
      <c r="COX40"/>
      <c r="COY40"/>
      <c r="COZ40"/>
      <c r="CPA40"/>
      <c r="CPB40"/>
      <c r="CPC40"/>
      <c r="CPD40"/>
      <c r="CPE40"/>
      <c r="CPF40"/>
      <c r="CPG40"/>
      <c r="CPH40"/>
      <c r="CPI40"/>
      <c r="CPJ40"/>
      <c r="CPK40"/>
      <c r="CPL40"/>
      <c r="CPM40"/>
      <c r="CPN40"/>
      <c r="CPO40"/>
      <c r="CPP40"/>
      <c r="CQU40" s="68"/>
      <c r="CQV40" s="68"/>
      <c r="CQW40" s="68"/>
      <c r="CQX40" s="68"/>
      <c r="CQY40" s="68"/>
      <c r="CQZ40" s="112"/>
      <c r="CRA40" s="112"/>
      <c r="CRB40" s="112"/>
      <c r="CRC40"/>
      <c r="CRD40"/>
      <c r="CRE40"/>
      <c r="CRF40"/>
      <c r="CRG40"/>
      <c r="CRH40"/>
      <c r="CRI40"/>
      <c r="CRJ40"/>
      <c r="CRK40"/>
      <c r="CRL40"/>
      <c r="CRM40"/>
      <c r="CRN40"/>
      <c r="CRO40"/>
      <c r="CRP40"/>
      <c r="CRQ40"/>
      <c r="CRR40"/>
      <c r="CRS40"/>
      <c r="CRT40"/>
      <c r="CRU40"/>
      <c r="CRV40"/>
      <c r="CRW40"/>
      <c r="CRX40"/>
      <c r="CTC40" s="68"/>
      <c r="CTD40" s="68"/>
      <c r="CTE40" s="68"/>
      <c r="CTF40" s="68"/>
      <c r="CTG40" s="68"/>
      <c r="CTH40" s="112"/>
      <c r="CTI40" s="112"/>
      <c r="CTJ40" s="112"/>
      <c r="CTK40"/>
      <c r="CTL40"/>
      <c r="CTM40"/>
      <c r="CTN40"/>
      <c r="CTO40"/>
      <c r="CTP40"/>
      <c r="CTQ40"/>
      <c r="CTR40"/>
      <c r="CTS40"/>
      <c r="CTT40"/>
      <c r="CTU40"/>
      <c r="CTV40"/>
      <c r="CTW40"/>
      <c r="CTX40"/>
      <c r="CTY40"/>
      <c r="CTZ40"/>
      <c r="CUA40"/>
      <c r="CUB40"/>
      <c r="CUC40"/>
      <c r="CUD40"/>
      <c r="CUE40"/>
      <c r="CUF40"/>
      <c r="CVK40" s="68"/>
      <c r="CVL40" s="68"/>
      <c r="CVM40" s="68"/>
      <c r="CVN40" s="68"/>
      <c r="CVO40" s="68"/>
      <c r="CVP40" s="112"/>
      <c r="CVQ40" s="112"/>
      <c r="CVR40" s="112"/>
      <c r="CVS40"/>
      <c r="CVT40"/>
      <c r="CVU40"/>
      <c r="CVV40"/>
      <c r="CVW40"/>
      <c r="CVX40"/>
      <c r="CVY40"/>
      <c r="CVZ40"/>
      <c r="CWA40"/>
      <c r="CWB40"/>
      <c r="CWC40"/>
      <c r="CWD40"/>
      <c r="CWE40"/>
      <c r="CWF40"/>
      <c r="CWG40"/>
      <c r="CWH40"/>
      <c r="CWI40"/>
      <c r="CWJ40"/>
      <c r="CWK40"/>
      <c r="CWL40"/>
      <c r="CWM40"/>
      <c r="CWN40"/>
      <c r="CXS40" s="68"/>
      <c r="CXT40" s="68"/>
      <c r="CXU40" s="68"/>
      <c r="CXV40" s="68"/>
      <c r="CXW40" s="68"/>
      <c r="CXX40" s="112"/>
      <c r="CXY40" s="112"/>
      <c r="CXZ40" s="112"/>
      <c r="CYA40"/>
      <c r="CYB40"/>
      <c r="CYC40"/>
      <c r="CYD40"/>
      <c r="CYE40"/>
      <c r="CYF40"/>
      <c r="CYG40"/>
      <c r="CYH40"/>
      <c r="CYI40"/>
      <c r="CYJ40"/>
      <c r="CYK40"/>
      <c r="CYL40"/>
      <c r="CYM40"/>
      <c r="CYN40"/>
      <c r="CYO40"/>
      <c r="CYP40"/>
      <c r="CYQ40"/>
      <c r="CYR40"/>
      <c r="CYS40"/>
      <c r="CYT40"/>
      <c r="CYU40"/>
      <c r="CYV40"/>
      <c r="DAA40" s="68"/>
      <c r="DAB40" s="68"/>
      <c r="DAC40" s="68"/>
      <c r="DAD40" s="68"/>
      <c r="DAE40" s="68"/>
      <c r="DAF40" s="112"/>
      <c r="DAG40" s="112"/>
      <c r="DAH40" s="112"/>
      <c r="DAI40"/>
      <c r="DAJ40"/>
      <c r="DAK40"/>
      <c r="DAL40"/>
      <c r="DAM40"/>
      <c r="DAN40"/>
      <c r="DAO40"/>
      <c r="DAP40"/>
      <c r="DAQ40"/>
      <c r="DAR40"/>
      <c r="DAS40"/>
      <c r="DAT40"/>
      <c r="DAU40"/>
      <c r="DAV40"/>
      <c r="DAW40"/>
      <c r="DAX40"/>
      <c r="DAY40"/>
      <c r="DAZ40"/>
      <c r="DBA40"/>
      <c r="DBB40"/>
      <c r="DBC40"/>
      <c r="DBD40"/>
      <c r="DCI40" s="68"/>
      <c r="DCJ40" s="68"/>
      <c r="DCK40" s="68"/>
      <c r="DCL40" s="68"/>
      <c r="DCM40" s="68"/>
      <c r="DCN40" s="112"/>
      <c r="DCO40" s="112"/>
      <c r="DCP40" s="112"/>
      <c r="DCQ40"/>
      <c r="DCR40"/>
      <c r="DCS40"/>
      <c r="DCT40"/>
      <c r="DCU40"/>
      <c r="DCV40"/>
      <c r="DCW40"/>
      <c r="DCX40"/>
      <c r="DCY40"/>
      <c r="DCZ40"/>
      <c r="DDA40"/>
      <c r="DDB40"/>
      <c r="DDC40"/>
      <c r="DDD40"/>
      <c r="DDE40"/>
      <c r="DDF40"/>
      <c r="DDG40"/>
      <c r="DDH40"/>
      <c r="DDI40"/>
      <c r="DDJ40"/>
      <c r="DDK40"/>
      <c r="DDL40"/>
      <c r="DEQ40" s="68"/>
      <c r="DER40" s="68"/>
      <c r="DES40" s="68"/>
      <c r="DET40" s="68"/>
      <c r="DEU40" s="68"/>
      <c r="DEV40" s="112"/>
      <c r="DEW40" s="112"/>
      <c r="DEX40" s="112"/>
      <c r="DEY40"/>
      <c r="DEZ40"/>
      <c r="DFA40"/>
      <c r="DFB40"/>
      <c r="DFC40"/>
      <c r="DFD40"/>
      <c r="DFE40"/>
      <c r="DFF40"/>
      <c r="DFG40"/>
      <c r="DFH40"/>
      <c r="DFI40"/>
      <c r="DFJ40"/>
      <c r="DFK40"/>
      <c r="DFL40"/>
      <c r="DFM40"/>
      <c r="DFN40"/>
      <c r="DFO40"/>
      <c r="DFP40"/>
      <c r="DFQ40"/>
      <c r="DFR40"/>
      <c r="DFS40"/>
      <c r="DFT40"/>
      <c r="DGY40" s="68"/>
      <c r="DGZ40" s="68"/>
      <c r="DHA40" s="68"/>
      <c r="DHB40" s="68"/>
      <c r="DHC40" s="68"/>
      <c r="DHD40" s="112"/>
      <c r="DHE40" s="112"/>
      <c r="DHF40" s="112"/>
      <c r="DHG40"/>
      <c r="DHH40"/>
      <c r="DHI40"/>
      <c r="DHJ40"/>
      <c r="DHK40"/>
      <c r="DHL40"/>
      <c r="DHM40"/>
      <c r="DHN40"/>
      <c r="DHO40"/>
      <c r="DHP40"/>
      <c r="DHQ40"/>
      <c r="DHR40"/>
      <c r="DHS40"/>
      <c r="DHT40"/>
      <c r="DHU40"/>
      <c r="DHV40"/>
      <c r="DHW40"/>
      <c r="DHX40"/>
      <c r="DHY40"/>
      <c r="DHZ40"/>
      <c r="DIA40"/>
      <c r="DIB40"/>
      <c r="DJG40" s="68"/>
      <c r="DJH40" s="68"/>
      <c r="DJI40" s="68"/>
      <c r="DJJ40" s="68"/>
      <c r="DJK40" s="68"/>
      <c r="DJL40" s="112"/>
      <c r="DJM40" s="112"/>
      <c r="DJN40" s="112"/>
      <c r="DJO40"/>
      <c r="DJP40"/>
      <c r="DJQ40"/>
      <c r="DJR40"/>
      <c r="DJS40"/>
      <c r="DJT40"/>
      <c r="DJU40"/>
      <c r="DJV40"/>
      <c r="DJW40"/>
      <c r="DJX40"/>
      <c r="DJY40"/>
      <c r="DJZ40"/>
      <c r="DKA40"/>
      <c r="DKB40"/>
      <c r="DKC40"/>
      <c r="DKD40"/>
      <c r="DKE40"/>
      <c r="DKF40"/>
      <c r="DKG40"/>
      <c r="DKH40"/>
      <c r="DKI40"/>
      <c r="DKJ40"/>
      <c r="DLO40" s="68"/>
      <c r="DLP40" s="68"/>
      <c r="DLQ40" s="68"/>
      <c r="DLR40" s="68"/>
      <c r="DLS40" s="68"/>
      <c r="DLT40" s="112"/>
      <c r="DLU40" s="112"/>
      <c r="DLV40" s="112"/>
      <c r="DLW40"/>
      <c r="DLX40"/>
      <c r="DLY40"/>
      <c r="DLZ40"/>
      <c r="DMA40"/>
      <c r="DMB40"/>
      <c r="DMC40"/>
      <c r="DMD40"/>
      <c r="DME40"/>
      <c r="DMF40"/>
      <c r="DMG40"/>
      <c r="DMH40"/>
      <c r="DMI40"/>
      <c r="DMJ40"/>
      <c r="DMK40"/>
      <c r="DML40"/>
      <c r="DMM40"/>
      <c r="DMN40"/>
      <c r="DMO40"/>
      <c r="DMP40"/>
      <c r="DMQ40"/>
      <c r="DMR40"/>
      <c r="DNW40" s="68"/>
      <c r="DNX40" s="68"/>
      <c r="DNY40" s="68"/>
      <c r="DNZ40" s="68"/>
      <c r="DOA40" s="68"/>
      <c r="DOB40" s="112"/>
      <c r="DOC40" s="112"/>
      <c r="DOD40" s="112"/>
      <c r="DOE40"/>
      <c r="DOF40"/>
      <c r="DOG40"/>
      <c r="DOH40"/>
      <c r="DOI40"/>
      <c r="DOJ40"/>
      <c r="DOK40"/>
      <c r="DOL40"/>
      <c r="DOM40"/>
      <c r="DON40"/>
      <c r="DOO40"/>
      <c r="DOP40"/>
      <c r="DOQ40"/>
      <c r="DOR40"/>
      <c r="DOS40"/>
      <c r="DOT40"/>
      <c r="DOU40"/>
      <c r="DOV40"/>
      <c r="DOW40"/>
      <c r="DOX40"/>
      <c r="DOY40"/>
      <c r="DOZ40"/>
      <c r="DQE40" s="68"/>
      <c r="DQF40" s="68"/>
      <c r="DQG40" s="68"/>
      <c r="DQH40" s="68"/>
      <c r="DQI40" s="68"/>
      <c r="DQJ40" s="112"/>
      <c r="DQK40" s="112"/>
      <c r="DQL40" s="112"/>
      <c r="DQM40"/>
      <c r="DQN40"/>
      <c r="DQO40"/>
      <c r="DQP40"/>
      <c r="DQQ40"/>
      <c r="DQR40"/>
      <c r="DQS40"/>
      <c r="DQT40"/>
      <c r="DQU40"/>
      <c r="DQV40"/>
      <c r="DQW40"/>
      <c r="DQX40"/>
      <c r="DQY40"/>
      <c r="DQZ40"/>
      <c r="DRA40"/>
      <c r="DRB40"/>
      <c r="DRC40"/>
      <c r="DRD40"/>
      <c r="DRE40"/>
      <c r="DRF40"/>
      <c r="DRG40"/>
      <c r="DRH40"/>
      <c r="DSM40" s="68"/>
      <c r="DSN40" s="68"/>
      <c r="DSO40" s="68"/>
      <c r="DSP40" s="68"/>
      <c r="DSQ40" s="68"/>
      <c r="DSR40" s="112"/>
      <c r="DSS40" s="112"/>
      <c r="DST40" s="112"/>
      <c r="DSU40"/>
      <c r="DSV40"/>
      <c r="DSW40"/>
      <c r="DSX40"/>
      <c r="DSY40"/>
      <c r="DSZ40"/>
      <c r="DTA40"/>
      <c r="DTB40"/>
      <c r="DTC40"/>
      <c r="DTD40"/>
      <c r="DTE40"/>
      <c r="DTF40"/>
      <c r="DTG40"/>
      <c r="DTH40"/>
      <c r="DTI40"/>
      <c r="DTJ40"/>
      <c r="DTK40"/>
      <c r="DTL40"/>
      <c r="DTM40"/>
      <c r="DTN40"/>
      <c r="DTO40"/>
      <c r="DTP40"/>
      <c r="DUU40" s="68"/>
      <c r="DUV40" s="68"/>
      <c r="DUW40" s="68"/>
      <c r="DUX40" s="68"/>
      <c r="DUY40" s="68"/>
      <c r="DUZ40" s="112"/>
      <c r="DVA40" s="112"/>
      <c r="DVB40" s="112"/>
      <c r="DVC40"/>
      <c r="DVD40"/>
      <c r="DVE40"/>
      <c r="DVF40"/>
      <c r="DVG40"/>
      <c r="DVH40"/>
      <c r="DVI40"/>
      <c r="DVJ40"/>
      <c r="DVK40"/>
      <c r="DVL40"/>
      <c r="DVM40"/>
      <c r="DVN40"/>
      <c r="DVO40"/>
      <c r="DVP40"/>
      <c r="DVQ40"/>
      <c r="DVR40"/>
      <c r="DVS40"/>
      <c r="DVT40"/>
      <c r="DVU40"/>
      <c r="DVV40"/>
      <c r="DVW40"/>
      <c r="DVX40"/>
      <c r="DXC40" s="68"/>
      <c r="DXD40" s="68"/>
      <c r="DXE40" s="68"/>
      <c r="DXF40" s="68"/>
      <c r="DXG40" s="68"/>
      <c r="DXH40" s="112"/>
      <c r="DXI40" s="112"/>
      <c r="DXJ40" s="112"/>
      <c r="DXK40"/>
      <c r="DXL40"/>
      <c r="DXM40"/>
      <c r="DXN40"/>
      <c r="DXO40"/>
      <c r="DXP40"/>
      <c r="DXQ40"/>
      <c r="DXR40"/>
      <c r="DXS40"/>
      <c r="DXT40"/>
      <c r="DXU40"/>
      <c r="DXV40"/>
      <c r="DXW40"/>
      <c r="DXX40"/>
      <c r="DXY40"/>
      <c r="DXZ40"/>
      <c r="DYA40"/>
      <c r="DYB40"/>
      <c r="DYC40"/>
      <c r="DYD40"/>
      <c r="DYE40"/>
      <c r="DYF40"/>
      <c r="DZK40" s="68"/>
      <c r="DZL40" s="68"/>
      <c r="DZM40" s="68"/>
      <c r="DZN40" s="68"/>
      <c r="DZO40" s="68"/>
      <c r="DZP40" s="112"/>
      <c r="DZQ40" s="112"/>
      <c r="DZR40" s="112"/>
      <c r="DZS40"/>
      <c r="DZT40"/>
      <c r="DZU40"/>
      <c r="DZV40"/>
      <c r="DZW40"/>
      <c r="DZX40"/>
      <c r="DZY40"/>
      <c r="DZZ40"/>
      <c r="EAA40"/>
      <c r="EAB40"/>
      <c r="EAC40"/>
      <c r="EAD40"/>
      <c r="EAE40"/>
      <c r="EAF40"/>
      <c r="EAG40"/>
      <c r="EAH40"/>
      <c r="EAI40"/>
      <c r="EAJ40"/>
      <c r="EAK40"/>
      <c r="EAL40"/>
      <c r="EAM40"/>
      <c r="EAN40"/>
      <c r="EBS40" s="68"/>
      <c r="EBT40" s="68"/>
      <c r="EBU40" s="68"/>
      <c r="EBV40" s="68"/>
      <c r="EBW40" s="68"/>
      <c r="EBX40" s="112"/>
      <c r="EBY40" s="112"/>
      <c r="EBZ40" s="112"/>
      <c r="ECA40"/>
      <c r="ECB40"/>
      <c r="ECC40"/>
      <c r="ECD40"/>
      <c r="ECE40"/>
      <c r="ECF40"/>
      <c r="ECG40"/>
      <c r="ECH40"/>
      <c r="ECI40"/>
      <c r="ECJ40"/>
      <c r="ECK40"/>
      <c r="ECL40"/>
      <c r="ECM40"/>
      <c r="ECN40"/>
      <c r="ECO40"/>
      <c r="ECP40"/>
      <c r="ECQ40"/>
      <c r="ECR40"/>
      <c r="ECS40"/>
      <c r="ECT40"/>
      <c r="ECU40"/>
      <c r="ECV40"/>
      <c r="EEA40" s="68"/>
      <c r="EEB40" s="68"/>
      <c r="EEC40" s="68"/>
      <c r="EED40" s="68"/>
      <c r="EEE40" s="68"/>
      <c r="EEF40" s="112"/>
      <c r="EEG40" s="112"/>
      <c r="EEH40" s="112"/>
      <c r="EEI40"/>
      <c r="EEJ40"/>
      <c r="EEK40"/>
      <c r="EEL40"/>
      <c r="EEM40"/>
      <c r="EEN40"/>
      <c r="EEO40"/>
      <c r="EEP40"/>
      <c r="EEQ40"/>
      <c r="EER40"/>
      <c r="EES40"/>
      <c r="EET40"/>
      <c r="EEU40"/>
      <c r="EEV40"/>
      <c r="EEW40"/>
      <c r="EEX40"/>
      <c r="EEY40"/>
      <c r="EEZ40"/>
      <c r="EFA40"/>
      <c r="EFB40"/>
      <c r="EFC40"/>
      <c r="EFD40"/>
      <c r="EGI40" s="68"/>
      <c r="EGJ40" s="68"/>
      <c r="EGK40" s="68"/>
      <c r="EGL40" s="68"/>
      <c r="EGM40" s="68"/>
      <c r="EGN40" s="112"/>
      <c r="EGO40" s="112"/>
      <c r="EGP40" s="112"/>
      <c r="EGQ40"/>
      <c r="EGR40"/>
      <c r="EGS40"/>
      <c r="EGT40"/>
      <c r="EGU40"/>
      <c r="EGV40"/>
      <c r="EGW40"/>
      <c r="EGX40"/>
      <c r="EGY40"/>
      <c r="EGZ40"/>
      <c r="EHA40"/>
      <c r="EHB40"/>
      <c r="EHC40"/>
      <c r="EHD40"/>
      <c r="EHE40"/>
      <c r="EHF40"/>
      <c r="EHG40"/>
      <c r="EHH40"/>
      <c r="EHI40"/>
      <c r="EHJ40"/>
      <c r="EHK40"/>
      <c r="EHL40"/>
      <c r="EIQ40" s="68"/>
      <c r="EIR40" s="68"/>
      <c r="EIS40" s="68"/>
      <c r="EIT40" s="68"/>
      <c r="EIU40" s="68"/>
      <c r="EIV40" s="112"/>
      <c r="EIW40" s="112"/>
      <c r="EIX40" s="112"/>
      <c r="EIY40"/>
      <c r="EIZ40"/>
      <c r="EJA40"/>
      <c r="EJB40"/>
      <c r="EJC40"/>
      <c r="EJD40"/>
      <c r="EJE40"/>
      <c r="EJF40"/>
      <c r="EJG40"/>
      <c r="EJH40"/>
      <c r="EJI40"/>
      <c r="EJJ40"/>
      <c r="EJK40"/>
      <c r="EJL40"/>
      <c r="EJM40"/>
      <c r="EJN40"/>
      <c r="EJO40"/>
      <c r="EJP40"/>
      <c r="EJQ40"/>
      <c r="EJR40"/>
      <c r="EJS40"/>
      <c r="EJT40"/>
      <c r="EKY40" s="68"/>
      <c r="EKZ40" s="68"/>
      <c r="ELA40" s="68"/>
      <c r="ELB40" s="68"/>
      <c r="ELC40" s="68"/>
      <c r="ELD40" s="112"/>
      <c r="ELE40" s="112"/>
      <c r="ELF40" s="112"/>
      <c r="ELG40"/>
      <c r="ELH40"/>
      <c r="ELI40"/>
      <c r="ELJ40"/>
      <c r="ELK40"/>
      <c r="ELL40"/>
      <c r="ELM40"/>
      <c r="ELN40"/>
      <c r="ELO40"/>
      <c r="ELP40"/>
      <c r="ELQ40"/>
      <c r="ELR40"/>
      <c r="ELS40"/>
      <c r="ELT40"/>
      <c r="ELU40"/>
      <c r="ELV40"/>
      <c r="ELW40"/>
      <c r="ELX40"/>
      <c r="ELY40"/>
      <c r="ELZ40"/>
      <c r="EMA40"/>
      <c r="EMB40"/>
      <c r="ENG40" s="68"/>
      <c r="ENH40" s="68"/>
      <c r="ENI40" s="68"/>
      <c r="ENJ40" s="68"/>
      <c r="ENK40" s="68"/>
      <c r="ENL40" s="112"/>
      <c r="ENM40" s="112"/>
      <c r="ENN40" s="112"/>
      <c r="ENO40"/>
      <c r="ENP40"/>
      <c r="ENQ40"/>
      <c r="ENR40"/>
      <c r="ENS40"/>
      <c r="ENT40"/>
      <c r="ENU40"/>
      <c r="ENV40"/>
      <c r="ENW40"/>
      <c r="ENX40"/>
      <c r="ENY40"/>
      <c r="ENZ40"/>
      <c r="EOA40"/>
      <c r="EOB40"/>
      <c r="EOC40"/>
      <c r="EOD40"/>
      <c r="EOE40"/>
      <c r="EOF40"/>
      <c r="EOG40"/>
      <c r="EOH40"/>
      <c r="EOI40"/>
      <c r="EOJ40"/>
      <c r="EPO40" s="68"/>
      <c r="EPP40" s="68"/>
      <c r="EPQ40" s="68"/>
      <c r="EPR40" s="68"/>
      <c r="EPS40" s="68"/>
      <c r="EPT40" s="112"/>
      <c r="EPU40" s="112"/>
      <c r="EPV40" s="112"/>
      <c r="EPW40"/>
      <c r="EPX40"/>
      <c r="EPY40"/>
      <c r="EPZ40"/>
      <c r="EQA40"/>
      <c r="EQB40"/>
      <c r="EQC40"/>
      <c r="EQD40"/>
      <c r="EQE40"/>
      <c r="EQF40"/>
      <c r="EQG40"/>
      <c r="EQH40"/>
      <c r="EQI40"/>
      <c r="EQJ40"/>
      <c r="EQK40"/>
      <c r="EQL40"/>
      <c r="EQM40"/>
      <c r="EQN40"/>
      <c r="EQO40"/>
      <c r="EQP40"/>
      <c r="EQQ40"/>
      <c r="EQR40"/>
      <c r="ERW40" s="68"/>
      <c r="ERX40" s="68"/>
      <c r="ERY40" s="68"/>
      <c r="ERZ40" s="68"/>
      <c r="ESA40" s="68"/>
      <c r="ESB40" s="112"/>
      <c r="ESC40" s="112"/>
      <c r="ESD40" s="112"/>
      <c r="ESE40"/>
      <c r="ESF40"/>
      <c r="ESG40"/>
      <c r="ESH40"/>
      <c r="ESI40"/>
      <c r="ESJ40"/>
      <c r="ESK40"/>
      <c r="ESL40"/>
      <c r="ESM40"/>
      <c r="ESN40"/>
      <c r="ESO40"/>
      <c r="ESP40"/>
      <c r="ESQ40"/>
      <c r="ESR40"/>
      <c r="ESS40"/>
      <c r="EST40"/>
      <c r="ESU40"/>
      <c r="ESV40"/>
      <c r="ESW40"/>
      <c r="ESX40"/>
      <c r="ESY40"/>
      <c r="ESZ40"/>
      <c r="EUE40" s="68"/>
      <c r="EUF40" s="68"/>
      <c r="EUG40" s="68"/>
      <c r="EUH40" s="68"/>
      <c r="EUI40" s="68"/>
      <c r="EUJ40" s="112"/>
      <c r="EUK40" s="112"/>
      <c r="EUL40" s="112"/>
      <c r="EUM40"/>
      <c r="EUN40"/>
      <c r="EUO40"/>
      <c r="EUP40"/>
      <c r="EUQ40"/>
      <c r="EUR40"/>
      <c r="EUS40"/>
      <c r="EUT40"/>
      <c r="EUU40"/>
      <c r="EUV40"/>
      <c r="EUW40"/>
      <c r="EUX40"/>
      <c r="EUY40"/>
      <c r="EUZ40"/>
      <c r="EVA40"/>
      <c r="EVB40"/>
      <c r="EVC40"/>
      <c r="EVD40"/>
      <c r="EVE40"/>
      <c r="EVF40"/>
      <c r="EVG40"/>
      <c r="EVH40"/>
      <c r="EWM40" s="68"/>
      <c r="EWN40" s="68"/>
      <c r="EWO40" s="68"/>
      <c r="EWP40" s="68"/>
      <c r="EWQ40" s="68"/>
      <c r="EWR40" s="112"/>
      <c r="EWS40" s="112"/>
      <c r="EWT40" s="112"/>
      <c r="EWU40"/>
      <c r="EWV40"/>
      <c r="EWW40"/>
      <c r="EWX40"/>
      <c r="EWY40"/>
      <c r="EWZ40"/>
      <c r="EXA40"/>
      <c r="EXB40"/>
      <c r="EXC40"/>
      <c r="EXD40"/>
      <c r="EXE40"/>
      <c r="EXF40"/>
      <c r="EXG40"/>
      <c r="EXH40"/>
      <c r="EXI40"/>
      <c r="EXJ40"/>
      <c r="EXK40"/>
      <c r="EXL40"/>
      <c r="EXM40"/>
      <c r="EXN40"/>
      <c r="EXO40"/>
      <c r="EXP40"/>
      <c r="EYU40" s="68"/>
      <c r="EYV40" s="68"/>
      <c r="EYW40" s="68"/>
      <c r="EYX40" s="68"/>
      <c r="EYY40" s="68"/>
      <c r="EYZ40" s="112"/>
      <c r="EZA40" s="112"/>
      <c r="EZB40" s="112"/>
      <c r="EZC40"/>
      <c r="EZD40"/>
      <c r="EZE40"/>
      <c r="EZF40"/>
      <c r="EZG40"/>
      <c r="EZH40"/>
      <c r="EZI40"/>
      <c r="EZJ40"/>
      <c r="EZK40"/>
      <c r="EZL40"/>
      <c r="EZM40"/>
      <c r="EZN40"/>
      <c r="EZO40"/>
      <c r="EZP40"/>
      <c r="EZQ40"/>
      <c r="EZR40"/>
      <c r="EZS40"/>
      <c r="EZT40"/>
      <c r="EZU40"/>
      <c r="EZV40"/>
      <c r="EZW40"/>
      <c r="EZX40"/>
      <c r="FBC40" s="68"/>
      <c r="FBD40" s="68"/>
      <c r="FBE40" s="68"/>
      <c r="FBF40" s="68"/>
      <c r="FBG40" s="68"/>
      <c r="FBH40" s="112"/>
      <c r="FBI40" s="112"/>
      <c r="FBJ40" s="112"/>
      <c r="FBK40"/>
      <c r="FBL40"/>
      <c r="FBM40"/>
      <c r="FBN40"/>
      <c r="FBO40"/>
      <c r="FBP40"/>
      <c r="FBQ40"/>
      <c r="FBR40"/>
      <c r="FBS40"/>
      <c r="FBT40"/>
      <c r="FBU40"/>
      <c r="FBV40"/>
      <c r="FBW40"/>
      <c r="FBX40"/>
      <c r="FBY40"/>
      <c r="FBZ40"/>
      <c r="FCA40"/>
      <c r="FCB40"/>
      <c r="FCC40"/>
      <c r="FCD40"/>
      <c r="FCE40"/>
      <c r="FCF40"/>
      <c r="FDK40" s="68"/>
      <c r="FDL40" s="68"/>
      <c r="FDM40" s="68"/>
      <c r="FDN40" s="68"/>
      <c r="FDO40" s="68"/>
      <c r="FDP40" s="112"/>
      <c r="FDQ40" s="112"/>
      <c r="FDR40" s="112"/>
      <c r="FDS40"/>
      <c r="FDT40"/>
      <c r="FDU40"/>
      <c r="FDV40"/>
      <c r="FDW40"/>
      <c r="FDX40"/>
      <c r="FDY40"/>
      <c r="FDZ40"/>
      <c r="FEA40"/>
      <c r="FEB40"/>
      <c r="FEC40"/>
      <c r="FED40"/>
      <c r="FEE40"/>
      <c r="FEF40"/>
      <c r="FEG40"/>
      <c r="FEH40"/>
      <c r="FEI40"/>
      <c r="FEJ40"/>
      <c r="FEK40"/>
      <c r="FEL40"/>
      <c r="FEM40"/>
      <c r="FEN40"/>
      <c r="FFS40" s="68"/>
      <c r="FFT40" s="68"/>
      <c r="FFU40" s="68"/>
      <c r="FFV40" s="68"/>
      <c r="FFW40" s="68"/>
      <c r="FFX40" s="112"/>
      <c r="FFY40" s="112"/>
      <c r="FFZ40" s="112"/>
      <c r="FGA40"/>
      <c r="FGB40"/>
      <c r="FGC40"/>
      <c r="FGD40"/>
      <c r="FGE40"/>
      <c r="FGF40"/>
      <c r="FGG40"/>
      <c r="FGH40"/>
      <c r="FGI40"/>
      <c r="FGJ40"/>
      <c r="FGK40"/>
      <c r="FGL40"/>
      <c r="FGM40"/>
      <c r="FGN40"/>
      <c r="FGO40"/>
      <c r="FGP40"/>
      <c r="FGQ40"/>
      <c r="FGR40"/>
      <c r="FGS40"/>
      <c r="FGT40"/>
      <c r="FGU40"/>
      <c r="FGV40"/>
      <c r="FIA40" s="68"/>
      <c r="FIB40" s="68"/>
      <c r="FIC40" s="68"/>
      <c r="FID40" s="68"/>
      <c r="FIE40" s="68"/>
      <c r="FIF40" s="112"/>
      <c r="FIG40" s="112"/>
      <c r="FIH40" s="112"/>
      <c r="FII40"/>
      <c r="FIJ40"/>
      <c r="FIK40"/>
      <c r="FIL40"/>
      <c r="FIM40"/>
      <c r="FIN40"/>
      <c r="FIO40"/>
      <c r="FIP40"/>
      <c r="FIQ40"/>
      <c r="FIR40"/>
      <c r="FIS40"/>
      <c r="FIT40"/>
      <c r="FIU40"/>
      <c r="FIV40"/>
      <c r="FIW40"/>
      <c r="FIX40"/>
      <c r="FIY40"/>
      <c r="FIZ40"/>
      <c r="FJA40"/>
      <c r="FJB40"/>
      <c r="FJC40"/>
      <c r="FJD40"/>
      <c r="FKI40" s="68"/>
      <c r="FKJ40" s="68"/>
      <c r="FKK40" s="68"/>
      <c r="FKL40" s="68"/>
      <c r="FKM40" s="68"/>
      <c r="FKN40" s="112"/>
      <c r="FKO40" s="112"/>
      <c r="FKP40" s="112"/>
      <c r="FKQ40"/>
      <c r="FKR40"/>
      <c r="FKS40"/>
      <c r="FKT40"/>
      <c r="FKU40"/>
      <c r="FKV40"/>
      <c r="FKW40"/>
      <c r="FKX40"/>
      <c r="FKY40"/>
      <c r="FKZ40"/>
      <c r="FLA40"/>
      <c r="FLB40"/>
      <c r="FLC40"/>
      <c r="FLD40"/>
      <c r="FLE40"/>
      <c r="FLF40"/>
      <c r="FLG40"/>
      <c r="FLH40"/>
      <c r="FLI40"/>
      <c r="FLJ40"/>
      <c r="FLK40"/>
      <c r="FLL40"/>
      <c r="FMQ40" s="68"/>
      <c r="FMR40" s="68"/>
      <c r="FMS40" s="68"/>
      <c r="FMT40" s="68"/>
      <c r="FMU40" s="68"/>
      <c r="FMV40" s="112"/>
      <c r="FMW40" s="112"/>
      <c r="FMX40" s="112"/>
      <c r="FMY40"/>
      <c r="FMZ40"/>
      <c r="FNA40"/>
      <c r="FNB40"/>
      <c r="FNC40"/>
      <c r="FND40"/>
      <c r="FNE40"/>
      <c r="FNF40"/>
      <c r="FNG40"/>
      <c r="FNH40"/>
      <c r="FNI40"/>
      <c r="FNJ40"/>
      <c r="FNK40"/>
      <c r="FNL40"/>
      <c r="FNM40"/>
      <c r="FNN40"/>
      <c r="FNO40"/>
      <c r="FNP40"/>
      <c r="FNQ40"/>
      <c r="FNR40"/>
      <c r="FNS40"/>
      <c r="FNT40"/>
      <c r="FOY40" s="68"/>
      <c r="FOZ40" s="68"/>
      <c r="FPA40" s="68"/>
      <c r="FPB40" s="68"/>
      <c r="FPC40" s="68"/>
      <c r="FPD40" s="112"/>
      <c r="FPE40" s="112"/>
      <c r="FPF40" s="112"/>
      <c r="FPG40"/>
      <c r="FPH40"/>
      <c r="FPI40"/>
      <c r="FPJ40"/>
      <c r="FPK40"/>
      <c r="FPL40"/>
      <c r="FPM40"/>
      <c r="FPN40"/>
      <c r="FPO40"/>
      <c r="FPP40"/>
      <c r="FPQ40"/>
      <c r="FPR40"/>
      <c r="FPS40"/>
      <c r="FPT40"/>
      <c r="FPU40"/>
      <c r="FPV40"/>
      <c r="FPW40"/>
      <c r="FPX40"/>
      <c r="FPY40"/>
      <c r="FPZ40"/>
      <c r="FQA40"/>
      <c r="FQB40"/>
      <c r="FRG40" s="68"/>
      <c r="FRH40" s="68"/>
      <c r="FRI40" s="68"/>
      <c r="FRJ40" s="68"/>
      <c r="FRK40" s="68"/>
      <c r="FRL40" s="112"/>
      <c r="FRM40" s="112"/>
      <c r="FRN40" s="112"/>
      <c r="FRO40"/>
      <c r="FRP40"/>
      <c r="FRQ40"/>
      <c r="FRR40"/>
      <c r="FRS40"/>
      <c r="FRT40"/>
      <c r="FRU40"/>
      <c r="FRV40"/>
      <c r="FRW40"/>
      <c r="FRX40"/>
      <c r="FRY40"/>
      <c r="FRZ40"/>
      <c r="FSA40"/>
      <c r="FSB40"/>
      <c r="FSC40"/>
      <c r="FSD40"/>
      <c r="FSE40"/>
      <c r="FSF40"/>
      <c r="FSG40"/>
      <c r="FSH40"/>
      <c r="FSI40"/>
      <c r="FSJ40"/>
      <c r="FTO40" s="68"/>
      <c r="FTP40" s="68"/>
      <c r="FTQ40" s="68"/>
      <c r="FTR40" s="68"/>
      <c r="FTS40" s="68"/>
      <c r="FTT40" s="112"/>
      <c r="FTU40" s="112"/>
      <c r="FTV40" s="112"/>
      <c r="FTW40"/>
      <c r="FTX40"/>
      <c r="FTY40"/>
      <c r="FTZ40"/>
      <c r="FUA40"/>
      <c r="FUB40"/>
      <c r="FUC40"/>
      <c r="FUD40"/>
      <c r="FUE40"/>
      <c r="FUF40"/>
      <c r="FUG40"/>
      <c r="FUH40"/>
      <c r="FUI40"/>
      <c r="FUJ40"/>
      <c r="FUK40"/>
      <c r="FUL40"/>
      <c r="FUM40"/>
      <c r="FUN40"/>
      <c r="FUO40"/>
      <c r="FUP40"/>
      <c r="FUQ40"/>
      <c r="FUR40"/>
      <c r="FVW40" s="68"/>
      <c r="FVX40" s="68"/>
      <c r="FVY40" s="68"/>
      <c r="FVZ40" s="68"/>
      <c r="FWA40" s="68"/>
      <c r="FWB40" s="112"/>
      <c r="FWC40" s="112"/>
      <c r="FWD40" s="112"/>
      <c r="FWE40"/>
      <c r="FWF40"/>
      <c r="FWG40"/>
      <c r="FWH40"/>
      <c r="FWI40"/>
      <c r="FWJ40"/>
      <c r="FWK40"/>
      <c r="FWL40"/>
      <c r="FWM40"/>
      <c r="FWN40"/>
      <c r="FWO40"/>
      <c r="FWP40"/>
      <c r="FWQ40"/>
      <c r="FWR40"/>
      <c r="FWS40"/>
      <c r="FWT40"/>
      <c r="FWU40"/>
      <c r="FWV40"/>
      <c r="FWW40"/>
      <c r="FWX40"/>
      <c r="FWY40"/>
      <c r="FWZ40"/>
      <c r="FYE40" s="68"/>
      <c r="FYF40" s="68"/>
      <c r="FYG40" s="68"/>
      <c r="FYH40" s="68"/>
      <c r="FYI40" s="68"/>
      <c r="FYJ40" s="112"/>
      <c r="FYK40" s="112"/>
      <c r="FYL40" s="112"/>
      <c r="FYM40"/>
      <c r="FYN40"/>
      <c r="FYO40"/>
      <c r="FYP40"/>
      <c r="FYQ40"/>
      <c r="FYR40"/>
      <c r="FYS40"/>
      <c r="FYT40"/>
      <c r="FYU40"/>
      <c r="FYV40"/>
      <c r="FYW40"/>
      <c r="FYX40"/>
      <c r="FYY40"/>
      <c r="FYZ40"/>
      <c r="FZA40"/>
      <c r="FZB40"/>
      <c r="FZC40"/>
      <c r="FZD40"/>
      <c r="FZE40"/>
      <c r="FZF40"/>
      <c r="FZG40"/>
      <c r="FZH40"/>
      <c r="GAM40" s="68"/>
      <c r="GAN40" s="68"/>
      <c r="GAO40" s="68"/>
      <c r="GAP40" s="68"/>
      <c r="GAQ40" s="68"/>
      <c r="GAR40" s="112"/>
      <c r="GAS40" s="112"/>
      <c r="GAT40" s="112"/>
      <c r="GAU40"/>
      <c r="GAV40"/>
      <c r="GAW40"/>
      <c r="GAX40"/>
      <c r="GAY40"/>
      <c r="GAZ40"/>
      <c r="GBA40"/>
      <c r="GBB40"/>
      <c r="GBC40"/>
      <c r="GBD40"/>
      <c r="GBE40"/>
      <c r="GBF40"/>
      <c r="GBG40"/>
      <c r="GBH40"/>
      <c r="GBI40"/>
      <c r="GBJ40"/>
      <c r="GBK40"/>
      <c r="GBL40"/>
      <c r="GBM40"/>
      <c r="GBN40"/>
      <c r="GBO40"/>
      <c r="GBP40"/>
      <c r="GCU40" s="68"/>
      <c r="GCV40" s="68"/>
      <c r="GCW40" s="68"/>
      <c r="GCX40" s="68"/>
      <c r="GCY40" s="68"/>
      <c r="GCZ40" s="112"/>
      <c r="GDA40" s="112"/>
      <c r="GDB40" s="112"/>
      <c r="GDC40"/>
      <c r="GDD40"/>
      <c r="GDE40"/>
      <c r="GDF40"/>
      <c r="GDG40"/>
      <c r="GDH40"/>
      <c r="GDI40"/>
      <c r="GDJ40"/>
      <c r="GDK40"/>
      <c r="GDL40"/>
      <c r="GDM40"/>
      <c r="GDN40"/>
      <c r="GDO40"/>
      <c r="GDP40"/>
      <c r="GDQ40"/>
      <c r="GDR40"/>
      <c r="GDS40"/>
      <c r="GDT40"/>
      <c r="GDU40"/>
      <c r="GDV40"/>
      <c r="GDW40"/>
      <c r="GDX40"/>
      <c r="GFC40" s="68"/>
      <c r="GFD40" s="68"/>
      <c r="GFE40" s="68"/>
      <c r="GFF40" s="68"/>
      <c r="GFG40" s="68"/>
      <c r="GFH40" s="112"/>
      <c r="GFI40" s="112"/>
      <c r="GFJ40" s="112"/>
      <c r="GFK40"/>
      <c r="GFL40"/>
      <c r="GFM40"/>
      <c r="GFN40"/>
      <c r="GFO40"/>
      <c r="GFP40"/>
      <c r="GFQ40"/>
      <c r="GFR40"/>
      <c r="GFS40"/>
      <c r="GFT40"/>
      <c r="GFU40"/>
      <c r="GFV40"/>
      <c r="GFW40"/>
      <c r="GFX40"/>
      <c r="GFY40"/>
      <c r="GFZ40"/>
      <c r="GGA40"/>
      <c r="GGB40"/>
      <c r="GGC40"/>
      <c r="GGD40"/>
      <c r="GGE40"/>
      <c r="GGF40"/>
      <c r="GHK40" s="68"/>
      <c r="GHL40" s="68"/>
      <c r="GHM40" s="68"/>
      <c r="GHN40" s="68"/>
      <c r="GHO40" s="68"/>
      <c r="GHP40" s="112"/>
      <c r="GHQ40" s="112"/>
      <c r="GHR40" s="112"/>
      <c r="GHS40"/>
      <c r="GHT40"/>
      <c r="GHU40"/>
      <c r="GHV40"/>
      <c r="GHW40"/>
      <c r="GHX40"/>
      <c r="GHY40"/>
      <c r="GHZ40"/>
      <c r="GIA40"/>
      <c r="GIB40"/>
      <c r="GIC40"/>
      <c r="GID40"/>
      <c r="GIE40"/>
      <c r="GIF40"/>
      <c r="GIG40"/>
      <c r="GIH40"/>
      <c r="GII40"/>
      <c r="GIJ40"/>
      <c r="GIK40"/>
      <c r="GIL40"/>
      <c r="GIM40"/>
      <c r="GIN40"/>
      <c r="GJS40" s="68"/>
      <c r="GJT40" s="68"/>
      <c r="GJU40" s="68"/>
      <c r="GJV40" s="68"/>
      <c r="GJW40" s="68"/>
      <c r="GJX40" s="112"/>
      <c r="GJY40" s="112"/>
      <c r="GJZ40" s="112"/>
      <c r="GKA40"/>
      <c r="GKB40"/>
      <c r="GKC40"/>
      <c r="GKD40"/>
      <c r="GKE40"/>
      <c r="GKF40"/>
      <c r="GKG40"/>
      <c r="GKH40"/>
      <c r="GKI40"/>
      <c r="GKJ40"/>
      <c r="GKK40"/>
      <c r="GKL40"/>
      <c r="GKM40"/>
      <c r="GKN40"/>
      <c r="GKO40"/>
      <c r="GKP40"/>
      <c r="GKQ40"/>
      <c r="GKR40"/>
      <c r="GKS40"/>
      <c r="GKT40"/>
      <c r="GKU40"/>
      <c r="GKV40"/>
      <c r="GMA40" s="68"/>
      <c r="GMB40" s="68"/>
      <c r="GMC40" s="68"/>
      <c r="GMD40" s="68"/>
      <c r="GME40" s="68"/>
      <c r="GMF40" s="112"/>
      <c r="GMG40" s="112"/>
      <c r="GMH40" s="112"/>
      <c r="GMI40"/>
      <c r="GMJ40"/>
      <c r="GMK40"/>
      <c r="GML40"/>
      <c r="GMM40"/>
      <c r="GMN40"/>
      <c r="GMO40"/>
      <c r="GMP40"/>
      <c r="GMQ40"/>
      <c r="GMR40"/>
      <c r="GMS40"/>
      <c r="GMT40"/>
      <c r="GMU40"/>
      <c r="GMV40"/>
      <c r="GMW40"/>
      <c r="GMX40"/>
      <c r="GMY40"/>
      <c r="GMZ40"/>
      <c r="GNA40"/>
      <c r="GNB40"/>
      <c r="GNC40"/>
      <c r="GND40"/>
      <c r="GOI40" s="68"/>
      <c r="GOJ40" s="68"/>
      <c r="GOK40" s="68"/>
      <c r="GOL40" s="68"/>
      <c r="GOM40" s="68"/>
      <c r="GON40" s="112"/>
      <c r="GOO40" s="112"/>
      <c r="GOP40" s="112"/>
      <c r="GOQ40"/>
      <c r="GOR40"/>
      <c r="GOS40"/>
      <c r="GOT40"/>
      <c r="GOU40"/>
      <c r="GOV40"/>
      <c r="GOW40"/>
      <c r="GOX40"/>
      <c r="GOY40"/>
      <c r="GOZ40"/>
      <c r="GPA40"/>
      <c r="GPB40"/>
      <c r="GPC40"/>
      <c r="GPD40"/>
      <c r="GPE40"/>
      <c r="GPF40"/>
      <c r="GPG40"/>
      <c r="GPH40"/>
      <c r="GPI40"/>
      <c r="GPJ40"/>
      <c r="GPK40"/>
      <c r="GPL40"/>
      <c r="GQQ40" s="68"/>
      <c r="GQR40" s="68"/>
      <c r="GQS40" s="68"/>
      <c r="GQT40" s="68"/>
      <c r="GQU40" s="68"/>
      <c r="GQV40" s="112"/>
      <c r="GQW40" s="112"/>
      <c r="GQX40" s="112"/>
      <c r="GQY40"/>
      <c r="GQZ40"/>
      <c r="GRA40"/>
      <c r="GRB40"/>
      <c r="GRC40"/>
      <c r="GRD40"/>
      <c r="GRE40"/>
      <c r="GRF40"/>
      <c r="GRG40"/>
      <c r="GRH40"/>
      <c r="GRI40"/>
      <c r="GRJ40"/>
      <c r="GRK40"/>
      <c r="GRL40"/>
      <c r="GRM40"/>
      <c r="GRN40"/>
      <c r="GRO40"/>
      <c r="GRP40"/>
      <c r="GRQ40"/>
      <c r="GRR40"/>
      <c r="GRS40"/>
      <c r="GRT40"/>
      <c r="GSY40" s="68"/>
      <c r="GSZ40" s="68"/>
      <c r="GTA40" s="68"/>
      <c r="GTB40" s="68"/>
      <c r="GTC40" s="68"/>
      <c r="GTD40" s="112"/>
      <c r="GTE40" s="112"/>
      <c r="GTF40" s="112"/>
      <c r="GTG40"/>
      <c r="GTH40"/>
      <c r="GTI40"/>
      <c r="GTJ40"/>
      <c r="GTK40"/>
      <c r="GTL40"/>
      <c r="GTM40"/>
      <c r="GTN40"/>
      <c r="GTO40"/>
      <c r="GTP40"/>
      <c r="GTQ40"/>
      <c r="GTR40"/>
      <c r="GTS40"/>
      <c r="GTT40"/>
      <c r="GTU40"/>
      <c r="GTV40"/>
      <c r="GTW40"/>
      <c r="GTX40"/>
      <c r="GTY40"/>
      <c r="GTZ40"/>
      <c r="GUA40"/>
      <c r="GUB40"/>
      <c r="GVG40" s="68"/>
      <c r="GVH40" s="68"/>
      <c r="GVI40" s="68"/>
      <c r="GVJ40" s="68"/>
      <c r="GVK40" s="68"/>
      <c r="GVL40" s="112"/>
      <c r="GVM40" s="112"/>
      <c r="GVN40" s="112"/>
      <c r="GVO40"/>
      <c r="GVP40"/>
      <c r="GVQ40"/>
      <c r="GVR40"/>
      <c r="GVS40"/>
      <c r="GVT40"/>
      <c r="GVU40"/>
      <c r="GVV40"/>
      <c r="GVW40"/>
      <c r="GVX40"/>
      <c r="GVY40"/>
      <c r="GVZ40"/>
      <c r="GWA40"/>
      <c r="GWB40"/>
      <c r="GWC40"/>
      <c r="GWD40"/>
      <c r="GWE40"/>
      <c r="GWF40"/>
      <c r="GWG40"/>
      <c r="GWH40"/>
      <c r="GWI40"/>
      <c r="GWJ40"/>
      <c r="GXO40" s="68"/>
      <c r="GXP40" s="68"/>
      <c r="GXQ40" s="68"/>
      <c r="GXR40" s="68"/>
      <c r="GXS40" s="68"/>
      <c r="GXT40" s="112"/>
      <c r="GXU40" s="112"/>
      <c r="GXV40" s="112"/>
      <c r="GXW40"/>
      <c r="GXX40"/>
      <c r="GXY40"/>
      <c r="GXZ40"/>
      <c r="GYA40"/>
      <c r="GYB40"/>
      <c r="GYC40"/>
      <c r="GYD40"/>
      <c r="GYE40"/>
      <c r="GYF40"/>
      <c r="GYG40"/>
      <c r="GYH40"/>
      <c r="GYI40"/>
      <c r="GYJ40"/>
      <c r="GYK40"/>
      <c r="GYL40"/>
      <c r="GYM40"/>
      <c r="GYN40"/>
      <c r="GYO40"/>
      <c r="GYP40"/>
      <c r="GYQ40"/>
      <c r="GYR40"/>
      <c r="GZW40" s="68"/>
      <c r="GZX40" s="68"/>
      <c r="GZY40" s="68"/>
      <c r="GZZ40" s="68"/>
      <c r="HAA40" s="68"/>
      <c r="HAB40" s="112"/>
      <c r="HAC40" s="112"/>
      <c r="HAD40" s="112"/>
      <c r="HAE40"/>
      <c r="HAF40"/>
      <c r="HAG40"/>
      <c r="HAH40"/>
      <c r="HAI40"/>
      <c r="HAJ40"/>
      <c r="HAK40"/>
      <c r="HAL40"/>
      <c r="HAM40"/>
      <c r="HAN40"/>
      <c r="HAO40"/>
      <c r="HAP40"/>
      <c r="HAQ40"/>
      <c r="HAR40"/>
      <c r="HAS40"/>
      <c r="HAT40"/>
      <c r="HAU40"/>
      <c r="HAV40"/>
      <c r="HAW40"/>
      <c r="HAX40"/>
      <c r="HAY40"/>
      <c r="HAZ40"/>
      <c r="HCE40" s="68"/>
      <c r="HCF40" s="68"/>
      <c r="HCG40" s="68"/>
      <c r="HCH40" s="68"/>
      <c r="HCI40" s="68"/>
      <c r="HCJ40" s="112"/>
      <c r="HCK40" s="112"/>
      <c r="HCL40" s="112"/>
      <c r="HCM40"/>
      <c r="HCN40"/>
      <c r="HCO40"/>
      <c r="HCP40"/>
      <c r="HCQ40"/>
      <c r="HCR40"/>
      <c r="HCS40"/>
      <c r="HCT40"/>
      <c r="HCU40"/>
      <c r="HCV40"/>
      <c r="HCW40"/>
      <c r="HCX40"/>
      <c r="HCY40"/>
      <c r="HCZ40"/>
      <c r="HDA40"/>
      <c r="HDB40"/>
      <c r="HDC40"/>
      <c r="HDD40"/>
      <c r="HDE40"/>
      <c r="HDF40"/>
      <c r="HDG40"/>
      <c r="HDH40"/>
      <c r="HEM40" s="68"/>
      <c r="HEN40" s="68"/>
      <c r="HEO40" s="68"/>
      <c r="HEP40" s="68"/>
      <c r="HEQ40" s="68"/>
      <c r="HER40" s="112"/>
      <c r="HES40" s="112"/>
      <c r="HET40" s="112"/>
      <c r="HEU40"/>
      <c r="HEV40"/>
      <c r="HEW40"/>
      <c r="HEX40"/>
      <c r="HEY40"/>
      <c r="HEZ40"/>
      <c r="HFA40"/>
      <c r="HFB40"/>
      <c r="HFC40"/>
      <c r="HFD40"/>
      <c r="HFE40"/>
      <c r="HFF40"/>
      <c r="HFG40"/>
      <c r="HFH40"/>
      <c r="HFI40"/>
      <c r="HFJ40"/>
      <c r="HFK40"/>
      <c r="HFL40"/>
      <c r="HFM40"/>
      <c r="HFN40"/>
      <c r="HFO40"/>
      <c r="HFP40"/>
      <c r="HGU40" s="68"/>
      <c r="HGV40" s="68"/>
      <c r="HGW40" s="68"/>
      <c r="HGX40" s="68"/>
      <c r="HGY40" s="68"/>
      <c r="HGZ40" s="112"/>
      <c r="HHA40" s="112"/>
      <c r="HHB40" s="112"/>
      <c r="HHC40"/>
      <c r="HHD40"/>
      <c r="HHE40"/>
      <c r="HHF40"/>
      <c r="HHG40"/>
      <c r="HHH40"/>
      <c r="HHI40"/>
      <c r="HHJ40"/>
      <c r="HHK40"/>
      <c r="HHL40"/>
      <c r="HHM40"/>
      <c r="HHN40"/>
      <c r="HHO40"/>
      <c r="HHP40"/>
      <c r="HHQ40"/>
      <c r="HHR40"/>
      <c r="HHS40"/>
      <c r="HHT40"/>
      <c r="HHU40"/>
      <c r="HHV40"/>
      <c r="HHW40"/>
      <c r="HHX40"/>
      <c r="HJC40" s="68"/>
      <c r="HJD40" s="68"/>
      <c r="HJE40" s="68"/>
      <c r="HJF40" s="68"/>
      <c r="HJG40" s="68"/>
      <c r="HJH40" s="112"/>
      <c r="HJI40" s="112"/>
      <c r="HJJ40" s="112"/>
      <c r="HJK40"/>
      <c r="HJL40"/>
      <c r="HJM40"/>
      <c r="HJN40"/>
      <c r="HJO40"/>
      <c r="HJP40"/>
      <c r="HJQ40"/>
      <c r="HJR40"/>
      <c r="HJS40"/>
      <c r="HJT40"/>
      <c r="HJU40"/>
      <c r="HJV40"/>
      <c r="HJW40"/>
      <c r="HJX40"/>
      <c r="HJY40"/>
      <c r="HJZ40"/>
      <c r="HKA40"/>
      <c r="HKB40"/>
      <c r="HKC40"/>
      <c r="HKD40"/>
      <c r="HKE40"/>
      <c r="HKF40"/>
      <c r="HLK40" s="68"/>
      <c r="HLL40" s="68"/>
      <c r="HLM40" s="68"/>
      <c r="HLN40" s="68"/>
      <c r="HLO40" s="68"/>
      <c r="HLP40" s="112"/>
      <c r="HLQ40" s="112"/>
      <c r="HLR40" s="112"/>
      <c r="HLS40"/>
      <c r="HLT40"/>
      <c r="HLU40"/>
      <c r="HLV40"/>
      <c r="HLW40"/>
      <c r="HLX40"/>
      <c r="HLY40"/>
      <c r="HLZ40"/>
      <c r="HMA40"/>
      <c r="HMB40"/>
      <c r="HMC40"/>
      <c r="HMD40"/>
      <c r="HME40"/>
      <c r="HMF40"/>
      <c r="HMG40"/>
      <c r="HMH40"/>
      <c r="HMI40"/>
      <c r="HMJ40"/>
      <c r="HMK40"/>
      <c r="HML40"/>
      <c r="HMM40"/>
      <c r="HMN40"/>
      <c r="HNS40" s="68"/>
      <c r="HNT40" s="68"/>
      <c r="HNU40" s="68"/>
      <c r="HNV40" s="68"/>
      <c r="HNW40" s="68"/>
      <c r="HNX40" s="112"/>
      <c r="HNY40" s="112"/>
      <c r="HNZ40" s="112"/>
      <c r="HOA40"/>
      <c r="HOB40"/>
      <c r="HOC40"/>
      <c r="HOD40"/>
      <c r="HOE40"/>
      <c r="HOF40"/>
      <c r="HOG40"/>
      <c r="HOH40"/>
      <c r="HOI40"/>
      <c r="HOJ40"/>
      <c r="HOK40"/>
      <c r="HOL40"/>
      <c r="HOM40"/>
      <c r="HON40"/>
      <c r="HOO40"/>
      <c r="HOP40"/>
      <c r="HOQ40"/>
      <c r="HOR40"/>
      <c r="HOS40"/>
      <c r="HOT40"/>
      <c r="HOU40"/>
      <c r="HOV40"/>
      <c r="HQA40" s="68"/>
      <c r="HQB40" s="68"/>
      <c r="HQC40" s="68"/>
      <c r="HQD40" s="68"/>
      <c r="HQE40" s="68"/>
      <c r="HQF40" s="112"/>
      <c r="HQG40" s="112"/>
      <c r="HQH40" s="112"/>
      <c r="HQI40"/>
      <c r="HQJ40"/>
      <c r="HQK40"/>
      <c r="HQL40"/>
      <c r="HQM40"/>
      <c r="HQN40"/>
      <c r="HQO40"/>
      <c r="HQP40"/>
      <c r="HQQ40"/>
      <c r="HQR40"/>
      <c r="HQS40"/>
      <c r="HQT40"/>
      <c r="HQU40"/>
      <c r="HQV40"/>
      <c r="HQW40"/>
      <c r="HQX40"/>
      <c r="HQY40"/>
      <c r="HQZ40"/>
      <c r="HRA40"/>
      <c r="HRB40"/>
      <c r="HRC40"/>
      <c r="HRD40"/>
      <c r="HSI40" s="68"/>
      <c r="HSJ40" s="68"/>
      <c r="HSK40" s="68"/>
      <c r="HSL40" s="68"/>
      <c r="HSM40" s="68"/>
      <c r="HSN40" s="112"/>
      <c r="HSO40" s="112"/>
      <c r="HSP40" s="112"/>
      <c r="HSQ40"/>
      <c r="HSR40"/>
      <c r="HSS40"/>
      <c r="HST40"/>
      <c r="HSU40"/>
      <c r="HSV40"/>
      <c r="HSW40"/>
      <c r="HSX40"/>
      <c r="HSY40"/>
      <c r="HSZ40"/>
      <c r="HTA40"/>
      <c r="HTB40"/>
      <c r="HTC40"/>
      <c r="HTD40"/>
      <c r="HTE40"/>
      <c r="HTF40"/>
      <c r="HTG40"/>
      <c r="HTH40"/>
      <c r="HTI40"/>
      <c r="HTJ40"/>
      <c r="HTK40"/>
      <c r="HTL40"/>
      <c r="HUQ40" s="68"/>
      <c r="HUR40" s="68"/>
      <c r="HUS40" s="68"/>
      <c r="HUT40" s="68"/>
      <c r="HUU40" s="68"/>
      <c r="HUV40" s="112"/>
      <c r="HUW40" s="112"/>
      <c r="HUX40" s="112"/>
      <c r="HUY40"/>
      <c r="HUZ40"/>
      <c r="HVA40"/>
      <c r="HVB40"/>
      <c r="HVC40"/>
      <c r="HVD40"/>
      <c r="HVE40"/>
      <c r="HVF40"/>
      <c r="HVG40"/>
      <c r="HVH40"/>
      <c r="HVI40"/>
      <c r="HVJ40"/>
      <c r="HVK40"/>
      <c r="HVL40"/>
      <c r="HVM40"/>
      <c r="HVN40"/>
      <c r="HVO40"/>
      <c r="HVP40"/>
      <c r="HVQ40"/>
      <c r="HVR40"/>
      <c r="HVS40"/>
      <c r="HVT40"/>
      <c r="HWY40" s="68"/>
      <c r="HWZ40" s="68"/>
      <c r="HXA40" s="68"/>
      <c r="HXB40" s="68"/>
      <c r="HXC40" s="68"/>
      <c r="HXD40" s="112"/>
      <c r="HXE40" s="112"/>
      <c r="HXF40" s="112"/>
      <c r="HXG40"/>
      <c r="HXH40"/>
      <c r="HXI40"/>
      <c r="HXJ40"/>
      <c r="HXK40"/>
      <c r="HXL40"/>
      <c r="HXM40"/>
      <c r="HXN40"/>
      <c r="HXO40"/>
      <c r="HXP40"/>
      <c r="HXQ40"/>
      <c r="HXR40"/>
      <c r="HXS40"/>
      <c r="HXT40"/>
      <c r="HXU40"/>
      <c r="HXV40"/>
      <c r="HXW40"/>
      <c r="HXX40"/>
      <c r="HXY40"/>
      <c r="HXZ40"/>
      <c r="HYA40"/>
      <c r="HYB40"/>
      <c r="HZG40" s="68"/>
      <c r="HZH40" s="68"/>
      <c r="HZI40" s="68"/>
      <c r="HZJ40" s="68"/>
      <c r="HZK40" s="68"/>
      <c r="HZL40" s="112"/>
      <c r="HZM40" s="112"/>
      <c r="HZN40" s="112"/>
      <c r="HZO40"/>
      <c r="HZP40"/>
      <c r="HZQ40"/>
      <c r="HZR40"/>
      <c r="HZS40"/>
      <c r="HZT40"/>
      <c r="HZU40"/>
      <c r="HZV40"/>
      <c r="HZW40"/>
      <c r="HZX40"/>
      <c r="HZY40"/>
      <c r="HZZ40"/>
      <c r="IAA40"/>
      <c r="IAB40"/>
      <c r="IAC40"/>
      <c r="IAD40"/>
      <c r="IAE40"/>
      <c r="IAF40"/>
      <c r="IAG40"/>
      <c r="IAH40"/>
      <c r="IAI40"/>
      <c r="IAJ40"/>
      <c r="IBO40" s="68"/>
      <c r="IBP40" s="68"/>
      <c r="IBQ40" s="68"/>
      <c r="IBR40" s="68"/>
      <c r="IBS40" s="68"/>
      <c r="IBT40" s="112"/>
      <c r="IBU40" s="112"/>
      <c r="IBV40" s="112"/>
      <c r="IBW40"/>
      <c r="IBX40"/>
      <c r="IBY40"/>
      <c r="IBZ40"/>
      <c r="ICA40"/>
      <c r="ICB40"/>
      <c r="ICC40"/>
      <c r="ICD40"/>
      <c r="ICE40"/>
      <c r="ICF40"/>
      <c r="ICG40"/>
      <c r="ICH40"/>
      <c r="ICI40"/>
      <c r="ICJ40"/>
      <c r="ICK40"/>
      <c r="ICL40"/>
      <c r="ICM40"/>
      <c r="ICN40"/>
      <c r="ICO40"/>
      <c r="ICP40"/>
      <c r="ICQ40"/>
      <c r="ICR40"/>
      <c r="IDW40" s="68"/>
      <c r="IDX40" s="68"/>
      <c r="IDY40" s="68"/>
      <c r="IDZ40" s="68"/>
      <c r="IEA40" s="68"/>
      <c r="IEB40" s="112"/>
      <c r="IEC40" s="112"/>
      <c r="IED40" s="112"/>
      <c r="IEE40"/>
      <c r="IEF40"/>
      <c r="IEG40"/>
      <c r="IEH40"/>
      <c r="IEI40"/>
      <c r="IEJ40"/>
      <c r="IEK40"/>
      <c r="IEL40"/>
      <c r="IEM40"/>
      <c r="IEN40"/>
      <c r="IEO40"/>
      <c r="IEP40"/>
      <c r="IEQ40"/>
      <c r="IER40"/>
      <c r="IES40"/>
      <c r="IET40"/>
      <c r="IEU40"/>
      <c r="IEV40"/>
      <c r="IEW40"/>
      <c r="IEX40"/>
      <c r="IEY40"/>
      <c r="IEZ40"/>
      <c r="IGE40" s="68"/>
      <c r="IGF40" s="68"/>
      <c r="IGG40" s="68"/>
      <c r="IGH40" s="68"/>
      <c r="IGI40" s="68"/>
      <c r="IGJ40" s="112"/>
      <c r="IGK40" s="112"/>
      <c r="IGL40" s="112"/>
      <c r="IGM40"/>
      <c r="IGN40"/>
      <c r="IGO40"/>
      <c r="IGP40"/>
      <c r="IGQ40"/>
      <c r="IGR40"/>
      <c r="IGS40"/>
      <c r="IGT40"/>
      <c r="IGU40"/>
      <c r="IGV40"/>
      <c r="IGW40"/>
      <c r="IGX40"/>
      <c r="IGY40"/>
      <c r="IGZ40"/>
      <c r="IHA40"/>
      <c r="IHB40"/>
      <c r="IHC40"/>
      <c r="IHD40"/>
      <c r="IHE40"/>
      <c r="IHF40"/>
      <c r="IHG40"/>
      <c r="IHH40"/>
      <c r="IIM40" s="68"/>
      <c r="IIN40" s="68"/>
      <c r="IIO40" s="68"/>
      <c r="IIP40" s="68"/>
      <c r="IIQ40" s="68"/>
      <c r="IIR40" s="112"/>
      <c r="IIS40" s="112"/>
      <c r="IIT40" s="112"/>
      <c r="IIU40"/>
      <c r="IIV40"/>
      <c r="IIW40"/>
      <c r="IIX40"/>
      <c r="IIY40"/>
      <c r="IIZ40"/>
      <c r="IJA40"/>
      <c r="IJB40"/>
      <c r="IJC40"/>
      <c r="IJD40"/>
      <c r="IJE40"/>
      <c r="IJF40"/>
      <c r="IJG40"/>
      <c r="IJH40"/>
      <c r="IJI40"/>
      <c r="IJJ40"/>
      <c r="IJK40"/>
      <c r="IJL40"/>
      <c r="IJM40"/>
      <c r="IJN40"/>
      <c r="IJO40"/>
      <c r="IJP40"/>
      <c r="IKU40" s="68"/>
      <c r="IKV40" s="68"/>
      <c r="IKW40" s="68"/>
      <c r="IKX40" s="68"/>
      <c r="IKY40" s="68"/>
      <c r="IKZ40" s="112"/>
      <c r="ILA40" s="112"/>
      <c r="ILB40" s="112"/>
      <c r="ILC40"/>
      <c r="ILD40"/>
      <c r="ILE40"/>
      <c r="ILF40"/>
      <c r="ILG40"/>
      <c r="ILH40"/>
      <c r="ILI40"/>
      <c r="ILJ40"/>
      <c r="ILK40"/>
      <c r="ILL40"/>
      <c r="ILM40"/>
      <c r="ILN40"/>
      <c r="ILO40"/>
      <c r="ILP40"/>
      <c r="ILQ40"/>
      <c r="ILR40"/>
      <c r="ILS40"/>
      <c r="ILT40"/>
      <c r="ILU40"/>
      <c r="ILV40"/>
      <c r="ILW40"/>
      <c r="ILX40"/>
      <c r="INC40" s="68"/>
      <c r="IND40" s="68"/>
      <c r="INE40" s="68"/>
      <c r="INF40" s="68"/>
      <c r="ING40" s="68"/>
      <c r="INH40" s="112"/>
      <c r="INI40" s="112"/>
      <c r="INJ40" s="112"/>
      <c r="INK40"/>
      <c r="INL40"/>
      <c r="INM40"/>
      <c r="INN40"/>
      <c r="INO40"/>
      <c r="INP40"/>
      <c r="INQ40"/>
      <c r="INR40"/>
      <c r="INS40"/>
      <c r="INT40"/>
      <c r="INU40"/>
      <c r="INV40"/>
      <c r="INW40"/>
      <c r="INX40"/>
      <c r="INY40"/>
      <c r="INZ40"/>
      <c r="IOA40"/>
      <c r="IOB40"/>
      <c r="IOC40"/>
      <c r="IOD40"/>
      <c r="IOE40"/>
      <c r="IOF40"/>
      <c r="IPK40" s="68"/>
      <c r="IPL40" s="68"/>
      <c r="IPM40" s="68"/>
      <c r="IPN40" s="68"/>
      <c r="IPO40" s="68"/>
      <c r="IPP40" s="112"/>
      <c r="IPQ40" s="112"/>
      <c r="IPR40" s="112"/>
      <c r="IPS40"/>
      <c r="IPT40"/>
      <c r="IPU40"/>
      <c r="IPV40"/>
      <c r="IPW40"/>
      <c r="IPX40"/>
      <c r="IPY40"/>
      <c r="IPZ40"/>
      <c r="IQA40"/>
      <c r="IQB40"/>
      <c r="IQC40"/>
      <c r="IQD40"/>
      <c r="IQE40"/>
      <c r="IQF40"/>
      <c r="IQG40"/>
      <c r="IQH40"/>
      <c r="IQI40"/>
      <c r="IQJ40"/>
      <c r="IQK40"/>
      <c r="IQL40"/>
      <c r="IQM40"/>
      <c r="IQN40"/>
      <c r="IRS40" s="68"/>
      <c r="IRT40" s="68"/>
      <c r="IRU40" s="68"/>
      <c r="IRV40" s="68"/>
      <c r="IRW40" s="68"/>
      <c r="IRX40" s="112"/>
      <c r="IRY40" s="112"/>
      <c r="IRZ40" s="112"/>
      <c r="ISA40"/>
      <c r="ISB40"/>
      <c r="ISC40"/>
      <c r="ISD40"/>
      <c r="ISE40"/>
      <c r="ISF40"/>
      <c r="ISG40"/>
      <c r="ISH40"/>
      <c r="ISI40"/>
      <c r="ISJ40"/>
      <c r="ISK40"/>
      <c r="ISL40"/>
      <c r="ISM40"/>
      <c r="ISN40"/>
      <c r="ISO40"/>
      <c r="ISP40"/>
      <c r="ISQ40"/>
      <c r="ISR40"/>
      <c r="ISS40"/>
      <c r="IST40"/>
      <c r="ISU40"/>
      <c r="ISV40"/>
      <c r="IUA40" s="68"/>
      <c r="IUB40" s="68"/>
      <c r="IUC40" s="68"/>
      <c r="IUD40" s="68"/>
      <c r="IUE40" s="68"/>
      <c r="IUF40" s="112"/>
      <c r="IUG40" s="112"/>
      <c r="IUH40" s="112"/>
      <c r="IUI40"/>
      <c r="IUJ40"/>
      <c r="IUK40"/>
      <c r="IUL40"/>
      <c r="IUM40"/>
      <c r="IUN40"/>
      <c r="IUO40"/>
      <c r="IUP40"/>
      <c r="IUQ40"/>
      <c r="IUR40"/>
      <c r="IUS40"/>
      <c r="IUT40"/>
      <c r="IUU40"/>
      <c r="IUV40"/>
      <c r="IUW40"/>
      <c r="IUX40"/>
      <c r="IUY40"/>
      <c r="IUZ40"/>
      <c r="IVA40"/>
      <c r="IVB40"/>
      <c r="IVC40"/>
      <c r="IVD40"/>
      <c r="IWI40" s="68"/>
      <c r="IWJ40" s="68"/>
      <c r="IWK40" s="68"/>
      <c r="IWL40" s="68"/>
      <c r="IWM40" s="68"/>
      <c r="IWN40" s="112"/>
      <c r="IWO40" s="112"/>
      <c r="IWP40" s="112"/>
      <c r="IWQ40"/>
      <c r="IWR40"/>
      <c r="IWS40"/>
      <c r="IWT40"/>
      <c r="IWU40"/>
      <c r="IWV40"/>
      <c r="IWW40"/>
      <c r="IWX40"/>
      <c r="IWY40"/>
      <c r="IWZ40"/>
      <c r="IXA40"/>
      <c r="IXB40"/>
      <c r="IXC40"/>
      <c r="IXD40"/>
      <c r="IXE40"/>
      <c r="IXF40"/>
      <c r="IXG40"/>
      <c r="IXH40"/>
      <c r="IXI40"/>
      <c r="IXJ40"/>
      <c r="IXK40"/>
      <c r="IXL40"/>
      <c r="IYQ40" s="68"/>
      <c r="IYR40" s="68"/>
      <c r="IYS40" s="68"/>
      <c r="IYT40" s="68"/>
      <c r="IYU40" s="68"/>
      <c r="IYV40" s="112"/>
      <c r="IYW40" s="112"/>
      <c r="IYX40" s="112"/>
      <c r="IYY40"/>
      <c r="IYZ40"/>
      <c r="IZA40"/>
      <c r="IZB40"/>
      <c r="IZC40"/>
      <c r="IZD40"/>
      <c r="IZE40"/>
      <c r="IZF40"/>
      <c r="IZG40"/>
      <c r="IZH40"/>
      <c r="IZI40"/>
      <c r="IZJ40"/>
      <c r="IZK40"/>
      <c r="IZL40"/>
      <c r="IZM40"/>
      <c r="IZN40"/>
      <c r="IZO40"/>
      <c r="IZP40"/>
      <c r="IZQ40"/>
      <c r="IZR40"/>
      <c r="IZS40"/>
      <c r="IZT40"/>
      <c r="JAY40" s="68"/>
      <c r="JAZ40" s="68"/>
      <c r="JBA40" s="68"/>
      <c r="JBB40" s="68"/>
      <c r="JBC40" s="68"/>
      <c r="JBD40" s="112"/>
      <c r="JBE40" s="112"/>
      <c r="JBF40" s="112"/>
      <c r="JBG40"/>
      <c r="JBH40"/>
      <c r="JBI40"/>
      <c r="JBJ40"/>
      <c r="JBK40"/>
      <c r="JBL40"/>
      <c r="JBM40"/>
      <c r="JBN40"/>
      <c r="JBO40"/>
      <c r="JBP40"/>
      <c r="JBQ40"/>
      <c r="JBR40"/>
      <c r="JBS40"/>
      <c r="JBT40"/>
      <c r="JBU40"/>
      <c r="JBV40"/>
      <c r="JBW40"/>
      <c r="JBX40"/>
      <c r="JBY40"/>
      <c r="JBZ40"/>
      <c r="JCA40"/>
      <c r="JCB40"/>
      <c r="JDG40" s="68"/>
      <c r="JDH40" s="68"/>
      <c r="JDI40" s="68"/>
      <c r="JDJ40" s="68"/>
      <c r="JDK40" s="68"/>
      <c r="JDL40" s="112"/>
      <c r="JDM40" s="112"/>
      <c r="JDN40" s="112"/>
      <c r="JDO40"/>
      <c r="JDP40"/>
      <c r="JDQ40"/>
      <c r="JDR40"/>
      <c r="JDS40"/>
      <c r="JDT40"/>
      <c r="JDU40"/>
      <c r="JDV40"/>
      <c r="JDW40"/>
      <c r="JDX40"/>
      <c r="JDY40"/>
      <c r="JDZ40"/>
      <c r="JEA40"/>
      <c r="JEB40"/>
      <c r="JEC40"/>
      <c r="JED40"/>
      <c r="JEE40"/>
      <c r="JEF40"/>
      <c r="JEG40"/>
      <c r="JEH40"/>
      <c r="JEI40"/>
      <c r="JEJ40"/>
      <c r="JFO40" s="68"/>
      <c r="JFP40" s="68"/>
      <c r="JFQ40" s="68"/>
      <c r="JFR40" s="68"/>
      <c r="JFS40" s="68"/>
      <c r="JFT40" s="112"/>
      <c r="JFU40" s="112"/>
      <c r="JFV40" s="112"/>
      <c r="JFW40"/>
      <c r="JFX40"/>
      <c r="JFY40"/>
      <c r="JFZ40"/>
      <c r="JGA40"/>
      <c r="JGB40"/>
      <c r="JGC40"/>
      <c r="JGD40"/>
      <c r="JGE40"/>
      <c r="JGF40"/>
      <c r="JGG40"/>
      <c r="JGH40"/>
      <c r="JGI40"/>
      <c r="JGJ40"/>
      <c r="JGK40"/>
      <c r="JGL40"/>
      <c r="JGM40"/>
      <c r="JGN40"/>
      <c r="JGO40"/>
      <c r="JGP40"/>
      <c r="JGQ40"/>
      <c r="JGR40"/>
      <c r="JHW40" s="68"/>
      <c r="JHX40" s="68"/>
      <c r="JHY40" s="68"/>
      <c r="JHZ40" s="68"/>
      <c r="JIA40" s="68"/>
      <c r="JIB40" s="112"/>
      <c r="JIC40" s="112"/>
      <c r="JID40" s="112"/>
      <c r="JIE40"/>
      <c r="JIF40"/>
      <c r="JIG40"/>
      <c r="JIH40"/>
      <c r="JII40"/>
      <c r="JIJ40"/>
      <c r="JIK40"/>
      <c r="JIL40"/>
      <c r="JIM40"/>
      <c r="JIN40"/>
      <c r="JIO40"/>
      <c r="JIP40"/>
      <c r="JIQ40"/>
      <c r="JIR40"/>
      <c r="JIS40"/>
      <c r="JIT40"/>
      <c r="JIU40"/>
      <c r="JIV40"/>
      <c r="JIW40"/>
      <c r="JIX40"/>
      <c r="JIY40"/>
      <c r="JIZ40"/>
      <c r="JKE40" s="68"/>
      <c r="JKF40" s="68"/>
      <c r="JKG40" s="68"/>
      <c r="JKH40" s="68"/>
      <c r="JKI40" s="68"/>
      <c r="JKJ40" s="112"/>
      <c r="JKK40" s="112"/>
      <c r="JKL40" s="112"/>
      <c r="JKM40"/>
      <c r="JKN40"/>
      <c r="JKO40"/>
      <c r="JKP40"/>
      <c r="JKQ40"/>
      <c r="JKR40"/>
      <c r="JKS40"/>
      <c r="JKT40"/>
      <c r="JKU40"/>
      <c r="JKV40"/>
      <c r="JKW40"/>
      <c r="JKX40"/>
      <c r="JKY40"/>
      <c r="JKZ40"/>
      <c r="JLA40"/>
      <c r="JLB40"/>
      <c r="JLC40"/>
      <c r="JLD40"/>
      <c r="JLE40"/>
      <c r="JLF40"/>
      <c r="JLG40"/>
      <c r="JLH40"/>
      <c r="JMM40" s="68"/>
      <c r="JMN40" s="68"/>
      <c r="JMO40" s="68"/>
      <c r="JMP40" s="68"/>
      <c r="JMQ40" s="68"/>
      <c r="JMR40" s="112"/>
      <c r="JMS40" s="112"/>
      <c r="JMT40" s="112"/>
      <c r="JMU40"/>
      <c r="JMV40"/>
      <c r="JMW40"/>
      <c r="JMX40"/>
      <c r="JMY40"/>
      <c r="JMZ40"/>
      <c r="JNA40"/>
      <c r="JNB40"/>
      <c r="JNC40"/>
      <c r="JND40"/>
      <c r="JNE40"/>
      <c r="JNF40"/>
      <c r="JNG40"/>
      <c r="JNH40"/>
      <c r="JNI40"/>
      <c r="JNJ40"/>
      <c r="JNK40"/>
      <c r="JNL40"/>
      <c r="JNM40"/>
      <c r="JNN40"/>
      <c r="JNO40"/>
      <c r="JNP40"/>
      <c r="JOU40" s="68"/>
      <c r="JOV40" s="68"/>
      <c r="JOW40" s="68"/>
      <c r="JOX40" s="68"/>
      <c r="JOY40" s="68"/>
      <c r="JOZ40" s="112"/>
      <c r="JPA40" s="112"/>
      <c r="JPB40" s="112"/>
      <c r="JPC40"/>
      <c r="JPD40"/>
      <c r="JPE40"/>
      <c r="JPF40"/>
      <c r="JPG40"/>
      <c r="JPH40"/>
      <c r="JPI40"/>
      <c r="JPJ40"/>
      <c r="JPK40"/>
      <c r="JPL40"/>
      <c r="JPM40"/>
      <c r="JPN40"/>
      <c r="JPO40"/>
      <c r="JPP40"/>
      <c r="JPQ40"/>
      <c r="JPR40"/>
      <c r="JPS40"/>
      <c r="JPT40"/>
      <c r="JPU40"/>
      <c r="JPV40"/>
      <c r="JPW40"/>
      <c r="JPX40"/>
      <c r="JRC40" s="68"/>
      <c r="JRD40" s="68"/>
      <c r="JRE40" s="68"/>
      <c r="JRF40" s="68"/>
      <c r="JRG40" s="68"/>
      <c r="JRH40" s="112"/>
      <c r="JRI40" s="112"/>
      <c r="JRJ40" s="112"/>
      <c r="JRK40"/>
      <c r="JRL40"/>
      <c r="JRM40"/>
      <c r="JRN40"/>
      <c r="JRO40"/>
      <c r="JRP40"/>
      <c r="JRQ40"/>
      <c r="JRR40"/>
      <c r="JRS40"/>
      <c r="JRT40"/>
      <c r="JRU40"/>
      <c r="JRV40"/>
      <c r="JRW40"/>
      <c r="JRX40"/>
      <c r="JRY40"/>
      <c r="JRZ40"/>
      <c r="JSA40"/>
      <c r="JSB40"/>
      <c r="JSC40"/>
      <c r="JSD40"/>
      <c r="JSE40"/>
      <c r="JSF40"/>
      <c r="JTK40" s="68"/>
      <c r="JTL40" s="68"/>
      <c r="JTM40" s="68"/>
      <c r="JTN40" s="68"/>
      <c r="JTO40" s="68"/>
      <c r="JTP40" s="112"/>
      <c r="JTQ40" s="112"/>
      <c r="JTR40" s="112"/>
      <c r="JTS40"/>
      <c r="JTT40"/>
      <c r="JTU40"/>
      <c r="JTV40"/>
      <c r="JTW40"/>
      <c r="JTX40"/>
      <c r="JTY40"/>
      <c r="JTZ40"/>
      <c r="JUA40"/>
      <c r="JUB40"/>
      <c r="JUC40"/>
      <c r="JUD40"/>
      <c r="JUE40"/>
      <c r="JUF40"/>
      <c r="JUG40"/>
      <c r="JUH40"/>
      <c r="JUI40"/>
      <c r="JUJ40"/>
      <c r="JUK40"/>
      <c r="JUL40"/>
      <c r="JUM40"/>
      <c r="JUN40"/>
      <c r="JVS40" s="68"/>
      <c r="JVT40" s="68"/>
      <c r="JVU40" s="68"/>
      <c r="JVV40" s="68"/>
      <c r="JVW40" s="68"/>
      <c r="JVX40" s="112"/>
      <c r="JVY40" s="112"/>
      <c r="JVZ40" s="112"/>
      <c r="JWA40"/>
      <c r="JWB40"/>
      <c r="JWC40"/>
      <c r="JWD40"/>
      <c r="JWE40"/>
      <c r="JWF40"/>
      <c r="JWG40"/>
      <c r="JWH40"/>
      <c r="JWI40"/>
      <c r="JWJ40"/>
      <c r="JWK40"/>
      <c r="JWL40"/>
      <c r="JWM40"/>
      <c r="JWN40"/>
      <c r="JWO40"/>
      <c r="JWP40"/>
      <c r="JWQ40"/>
      <c r="JWR40"/>
      <c r="JWS40"/>
      <c r="JWT40"/>
      <c r="JWU40"/>
      <c r="JWV40"/>
      <c r="JYA40" s="68"/>
      <c r="JYB40" s="68"/>
      <c r="JYC40" s="68"/>
      <c r="JYD40" s="68"/>
      <c r="JYE40" s="68"/>
      <c r="JYF40" s="112"/>
      <c r="JYG40" s="112"/>
      <c r="JYH40" s="112"/>
      <c r="JYI40"/>
      <c r="JYJ40"/>
      <c r="JYK40"/>
      <c r="JYL40"/>
      <c r="JYM40"/>
      <c r="JYN40"/>
      <c r="JYO40"/>
      <c r="JYP40"/>
      <c r="JYQ40"/>
      <c r="JYR40"/>
      <c r="JYS40"/>
      <c r="JYT40"/>
      <c r="JYU40"/>
      <c r="JYV40"/>
      <c r="JYW40"/>
      <c r="JYX40"/>
      <c r="JYY40"/>
      <c r="JYZ40"/>
      <c r="JZA40"/>
      <c r="JZB40"/>
      <c r="JZC40"/>
      <c r="JZD40"/>
      <c r="KAI40" s="68"/>
      <c r="KAJ40" s="68"/>
      <c r="KAK40" s="68"/>
      <c r="KAL40" s="68"/>
      <c r="KAM40" s="68"/>
      <c r="KAN40" s="112"/>
      <c r="KAO40" s="112"/>
      <c r="KAP40" s="112"/>
      <c r="KAQ40"/>
      <c r="KAR40"/>
      <c r="KAS40"/>
      <c r="KAT40"/>
      <c r="KAU40"/>
      <c r="KAV40"/>
      <c r="KAW40"/>
      <c r="KAX40"/>
      <c r="KAY40"/>
      <c r="KAZ40"/>
      <c r="KBA40"/>
      <c r="KBB40"/>
      <c r="KBC40"/>
      <c r="KBD40"/>
      <c r="KBE40"/>
      <c r="KBF40"/>
      <c r="KBG40"/>
      <c r="KBH40"/>
      <c r="KBI40"/>
      <c r="KBJ40"/>
      <c r="KBK40"/>
      <c r="KBL40"/>
      <c r="KCQ40" s="68"/>
      <c r="KCR40" s="68"/>
      <c r="KCS40" s="68"/>
      <c r="KCT40" s="68"/>
      <c r="KCU40" s="68"/>
      <c r="KCV40" s="112"/>
      <c r="KCW40" s="112"/>
      <c r="KCX40" s="112"/>
      <c r="KCY40"/>
      <c r="KCZ40"/>
      <c r="KDA40"/>
      <c r="KDB40"/>
      <c r="KDC40"/>
      <c r="KDD40"/>
      <c r="KDE40"/>
      <c r="KDF40"/>
      <c r="KDG40"/>
      <c r="KDH40"/>
      <c r="KDI40"/>
      <c r="KDJ40"/>
      <c r="KDK40"/>
      <c r="KDL40"/>
      <c r="KDM40"/>
      <c r="KDN40"/>
      <c r="KDO40"/>
      <c r="KDP40"/>
      <c r="KDQ40"/>
      <c r="KDR40"/>
      <c r="KDS40"/>
      <c r="KDT40"/>
      <c r="KEY40" s="68"/>
      <c r="KEZ40" s="68"/>
      <c r="KFA40" s="68"/>
      <c r="KFB40" s="68"/>
      <c r="KFC40" s="68"/>
      <c r="KFD40" s="112"/>
      <c r="KFE40" s="112"/>
      <c r="KFF40" s="112"/>
      <c r="KFG40"/>
      <c r="KFH40"/>
      <c r="KFI40"/>
      <c r="KFJ40"/>
      <c r="KFK40"/>
      <c r="KFL40"/>
      <c r="KFM40"/>
      <c r="KFN40"/>
      <c r="KFO40"/>
      <c r="KFP40"/>
      <c r="KFQ40"/>
      <c r="KFR40"/>
      <c r="KFS40"/>
      <c r="KFT40"/>
      <c r="KFU40"/>
      <c r="KFV40"/>
      <c r="KFW40"/>
      <c r="KFX40"/>
      <c r="KFY40"/>
      <c r="KFZ40"/>
      <c r="KGA40"/>
      <c r="KGB40"/>
      <c r="KHG40" s="68"/>
      <c r="KHH40" s="68"/>
      <c r="KHI40" s="68"/>
      <c r="KHJ40" s="68"/>
      <c r="KHK40" s="68"/>
      <c r="KHL40" s="112"/>
      <c r="KHM40" s="112"/>
      <c r="KHN40" s="112"/>
      <c r="KHO40"/>
      <c r="KHP40"/>
      <c r="KHQ40"/>
      <c r="KHR40"/>
      <c r="KHS40"/>
      <c r="KHT40"/>
      <c r="KHU40"/>
      <c r="KHV40"/>
      <c r="KHW40"/>
      <c r="KHX40"/>
      <c r="KHY40"/>
      <c r="KHZ40"/>
      <c r="KIA40"/>
      <c r="KIB40"/>
      <c r="KIC40"/>
      <c r="KID40"/>
      <c r="KIE40"/>
      <c r="KIF40"/>
      <c r="KIG40"/>
      <c r="KIH40"/>
      <c r="KII40"/>
      <c r="KIJ40"/>
      <c r="KJO40" s="68"/>
      <c r="KJP40" s="68"/>
      <c r="KJQ40" s="68"/>
      <c r="KJR40" s="68"/>
      <c r="KJS40" s="68"/>
      <c r="KJT40" s="112"/>
      <c r="KJU40" s="112"/>
      <c r="KJV40" s="112"/>
      <c r="KJW40"/>
      <c r="KJX40"/>
      <c r="KJY40"/>
      <c r="KJZ40"/>
      <c r="KKA40"/>
      <c r="KKB40"/>
      <c r="KKC40"/>
      <c r="KKD40"/>
      <c r="KKE40"/>
      <c r="KKF40"/>
      <c r="KKG40"/>
      <c r="KKH40"/>
      <c r="KKI40"/>
      <c r="KKJ40"/>
      <c r="KKK40"/>
      <c r="KKL40"/>
      <c r="KKM40"/>
      <c r="KKN40"/>
      <c r="KKO40"/>
      <c r="KKP40"/>
      <c r="KKQ40"/>
      <c r="KKR40"/>
      <c r="KLW40" s="68"/>
      <c r="KLX40" s="68"/>
      <c r="KLY40" s="68"/>
      <c r="KLZ40" s="68"/>
      <c r="KMA40" s="68"/>
      <c r="KMB40" s="112"/>
      <c r="KMC40" s="112"/>
      <c r="KMD40" s="112"/>
      <c r="KME40"/>
      <c r="KMF40"/>
      <c r="KMG40"/>
      <c r="KMH40"/>
      <c r="KMI40"/>
      <c r="KMJ40"/>
      <c r="KMK40"/>
      <c r="KML40"/>
      <c r="KMM40"/>
      <c r="KMN40"/>
      <c r="KMO40"/>
      <c r="KMP40"/>
      <c r="KMQ40"/>
      <c r="KMR40"/>
      <c r="KMS40"/>
      <c r="KMT40"/>
      <c r="KMU40"/>
      <c r="KMV40"/>
      <c r="KMW40"/>
      <c r="KMX40"/>
      <c r="KMY40"/>
      <c r="KMZ40"/>
      <c r="KOE40" s="68"/>
      <c r="KOF40" s="68"/>
      <c r="KOG40" s="68"/>
      <c r="KOH40" s="68"/>
      <c r="KOI40" s="68"/>
      <c r="KOJ40" s="112"/>
      <c r="KOK40" s="112"/>
      <c r="KOL40" s="112"/>
      <c r="KOM40"/>
      <c r="KON40"/>
      <c r="KOO40"/>
      <c r="KOP40"/>
      <c r="KOQ40"/>
      <c r="KOR40"/>
      <c r="KOS40"/>
      <c r="KOT40"/>
      <c r="KOU40"/>
      <c r="KOV40"/>
      <c r="KOW40"/>
      <c r="KOX40"/>
      <c r="KOY40"/>
      <c r="KOZ40"/>
      <c r="KPA40"/>
      <c r="KPB40"/>
      <c r="KPC40"/>
      <c r="KPD40"/>
      <c r="KPE40"/>
      <c r="KPF40"/>
      <c r="KPG40"/>
      <c r="KPH40"/>
      <c r="KQM40" s="68"/>
      <c r="KQN40" s="68"/>
      <c r="KQO40" s="68"/>
      <c r="KQP40" s="68"/>
      <c r="KQQ40" s="68"/>
      <c r="KQR40" s="112"/>
      <c r="KQS40" s="112"/>
      <c r="KQT40" s="112"/>
      <c r="KQU40"/>
      <c r="KQV40"/>
      <c r="KQW40"/>
      <c r="KQX40"/>
      <c r="KQY40"/>
      <c r="KQZ40"/>
      <c r="KRA40"/>
      <c r="KRB40"/>
      <c r="KRC40"/>
      <c r="KRD40"/>
      <c r="KRE40"/>
      <c r="KRF40"/>
      <c r="KRG40"/>
      <c r="KRH40"/>
      <c r="KRI40"/>
      <c r="KRJ40"/>
      <c r="KRK40"/>
      <c r="KRL40"/>
      <c r="KRM40"/>
      <c r="KRN40"/>
      <c r="KRO40"/>
      <c r="KRP40"/>
      <c r="KSU40" s="68"/>
      <c r="KSV40" s="68"/>
      <c r="KSW40" s="68"/>
      <c r="KSX40" s="68"/>
      <c r="KSY40" s="68"/>
      <c r="KSZ40" s="112"/>
      <c r="KTA40" s="112"/>
      <c r="KTB40" s="112"/>
      <c r="KTC40"/>
      <c r="KTD40"/>
      <c r="KTE40"/>
      <c r="KTF40"/>
      <c r="KTG40"/>
      <c r="KTH40"/>
      <c r="KTI40"/>
      <c r="KTJ40"/>
      <c r="KTK40"/>
      <c r="KTL40"/>
      <c r="KTM40"/>
      <c r="KTN40"/>
      <c r="KTO40"/>
      <c r="KTP40"/>
      <c r="KTQ40"/>
      <c r="KTR40"/>
      <c r="KTS40"/>
      <c r="KTT40"/>
      <c r="KTU40"/>
      <c r="KTV40"/>
      <c r="KTW40"/>
      <c r="KTX40"/>
      <c r="KVC40" s="68"/>
      <c r="KVD40" s="68"/>
      <c r="KVE40" s="68"/>
      <c r="KVF40" s="68"/>
      <c r="KVG40" s="68"/>
      <c r="KVH40" s="112"/>
      <c r="KVI40" s="112"/>
      <c r="KVJ40" s="112"/>
      <c r="KVK40"/>
      <c r="KVL40"/>
      <c r="KVM40"/>
      <c r="KVN40"/>
      <c r="KVO40"/>
      <c r="KVP40"/>
      <c r="KVQ40"/>
      <c r="KVR40"/>
      <c r="KVS40"/>
      <c r="KVT40"/>
      <c r="KVU40"/>
      <c r="KVV40"/>
      <c r="KVW40"/>
      <c r="KVX40"/>
      <c r="KVY40"/>
      <c r="KVZ40"/>
      <c r="KWA40"/>
      <c r="KWB40"/>
      <c r="KWC40"/>
      <c r="KWD40"/>
      <c r="KWE40"/>
      <c r="KWF40"/>
      <c r="KXK40" s="68"/>
      <c r="KXL40" s="68"/>
      <c r="KXM40" s="68"/>
      <c r="KXN40" s="68"/>
      <c r="KXO40" s="68"/>
      <c r="KXP40" s="112"/>
      <c r="KXQ40" s="112"/>
      <c r="KXR40" s="112"/>
      <c r="KXS40"/>
      <c r="KXT40"/>
      <c r="KXU40"/>
      <c r="KXV40"/>
      <c r="KXW40"/>
      <c r="KXX40"/>
      <c r="KXY40"/>
      <c r="KXZ40"/>
      <c r="KYA40"/>
      <c r="KYB40"/>
      <c r="KYC40"/>
      <c r="KYD40"/>
      <c r="KYE40"/>
      <c r="KYF40"/>
      <c r="KYG40"/>
      <c r="KYH40"/>
      <c r="KYI40"/>
      <c r="KYJ40"/>
      <c r="KYK40"/>
      <c r="KYL40"/>
      <c r="KYM40"/>
      <c r="KYN40"/>
      <c r="KZS40" s="68"/>
      <c r="KZT40" s="68"/>
      <c r="KZU40" s="68"/>
      <c r="KZV40" s="68"/>
      <c r="KZW40" s="68"/>
      <c r="KZX40" s="112"/>
      <c r="KZY40" s="112"/>
      <c r="KZZ40" s="112"/>
      <c r="LAA40"/>
      <c r="LAB40"/>
      <c r="LAC40"/>
      <c r="LAD40"/>
      <c r="LAE40"/>
      <c r="LAF40"/>
      <c r="LAG40"/>
      <c r="LAH40"/>
      <c r="LAI40"/>
      <c r="LAJ40"/>
      <c r="LAK40"/>
      <c r="LAL40"/>
      <c r="LAM40"/>
      <c r="LAN40"/>
      <c r="LAO40"/>
      <c r="LAP40"/>
      <c r="LAQ40"/>
      <c r="LAR40"/>
      <c r="LAS40"/>
      <c r="LAT40"/>
      <c r="LAU40"/>
      <c r="LAV40"/>
      <c r="LCA40" s="68"/>
      <c r="LCB40" s="68"/>
      <c r="LCC40" s="68"/>
      <c r="LCD40" s="68"/>
      <c r="LCE40" s="68"/>
      <c r="LCF40" s="112"/>
      <c r="LCG40" s="112"/>
      <c r="LCH40" s="112"/>
      <c r="LCI40"/>
      <c r="LCJ40"/>
      <c r="LCK40"/>
      <c r="LCL40"/>
      <c r="LCM40"/>
      <c r="LCN40"/>
      <c r="LCO40"/>
      <c r="LCP40"/>
      <c r="LCQ40"/>
      <c r="LCR40"/>
      <c r="LCS40"/>
      <c r="LCT40"/>
      <c r="LCU40"/>
      <c r="LCV40"/>
      <c r="LCW40"/>
      <c r="LCX40"/>
      <c r="LCY40"/>
      <c r="LCZ40"/>
      <c r="LDA40"/>
      <c r="LDB40"/>
      <c r="LDC40"/>
      <c r="LDD40"/>
      <c r="LEI40" s="68"/>
      <c r="LEJ40" s="68"/>
      <c r="LEK40" s="68"/>
      <c r="LEL40" s="68"/>
      <c r="LEM40" s="68"/>
      <c r="LEN40" s="112"/>
      <c r="LEO40" s="112"/>
      <c r="LEP40" s="112"/>
      <c r="LEQ40"/>
      <c r="LER40"/>
      <c r="LES40"/>
      <c r="LET40"/>
      <c r="LEU40"/>
      <c r="LEV40"/>
      <c r="LEW40"/>
      <c r="LEX40"/>
      <c r="LEY40"/>
      <c r="LEZ40"/>
      <c r="LFA40"/>
      <c r="LFB40"/>
      <c r="LFC40"/>
      <c r="LFD40"/>
      <c r="LFE40"/>
      <c r="LFF40"/>
      <c r="LFG40"/>
      <c r="LFH40"/>
      <c r="LFI40"/>
      <c r="LFJ40"/>
      <c r="LFK40"/>
      <c r="LFL40"/>
      <c r="LGQ40" s="68"/>
      <c r="LGR40" s="68"/>
      <c r="LGS40" s="68"/>
      <c r="LGT40" s="68"/>
      <c r="LGU40" s="68"/>
      <c r="LGV40" s="112"/>
      <c r="LGW40" s="112"/>
      <c r="LGX40" s="112"/>
      <c r="LGY40"/>
      <c r="LGZ40"/>
      <c r="LHA40"/>
      <c r="LHB40"/>
      <c r="LHC40"/>
      <c r="LHD40"/>
      <c r="LHE40"/>
      <c r="LHF40"/>
      <c r="LHG40"/>
      <c r="LHH40"/>
      <c r="LHI40"/>
      <c r="LHJ40"/>
      <c r="LHK40"/>
      <c r="LHL40"/>
      <c r="LHM40"/>
      <c r="LHN40"/>
      <c r="LHO40"/>
      <c r="LHP40"/>
      <c r="LHQ40"/>
      <c r="LHR40"/>
      <c r="LHS40"/>
      <c r="LHT40"/>
      <c r="LIY40" s="68"/>
      <c r="LIZ40" s="68"/>
      <c r="LJA40" s="68"/>
      <c r="LJB40" s="68"/>
      <c r="LJC40" s="68"/>
      <c r="LJD40" s="112"/>
      <c r="LJE40" s="112"/>
      <c r="LJF40" s="112"/>
      <c r="LJG40"/>
      <c r="LJH40"/>
      <c r="LJI40"/>
      <c r="LJJ40"/>
      <c r="LJK40"/>
      <c r="LJL40"/>
      <c r="LJM40"/>
      <c r="LJN40"/>
      <c r="LJO40"/>
      <c r="LJP40"/>
      <c r="LJQ40"/>
      <c r="LJR40"/>
      <c r="LJS40"/>
      <c r="LJT40"/>
      <c r="LJU40"/>
      <c r="LJV40"/>
      <c r="LJW40"/>
      <c r="LJX40"/>
      <c r="LJY40"/>
      <c r="LJZ40"/>
      <c r="LKA40"/>
      <c r="LKB40"/>
      <c r="LLG40" s="68"/>
      <c r="LLH40" s="68"/>
      <c r="LLI40" s="68"/>
      <c r="LLJ40" s="68"/>
      <c r="LLK40" s="68"/>
      <c r="LLL40" s="112"/>
      <c r="LLM40" s="112"/>
      <c r="LLN40" s="112"/>
      <c r="LLO40"/>
      <c r="LLP40"/>
      <c r="LLQ40"/>
      <c r="LLR40"/>
      <c r="LLS40"/>
      <c r="LLT40"/>
      <c r="LLU40"/>
      <c r="LLV40"/>
      <c r="LLW40"/>
      <c r="LLX40"/>
      <c r="LLY40"/>
      <c r="LLZ40"/>
      <c r="LMA40"/>
      <c r="LMB40"/>
      <c r="LMC40"/>
      <c r="LMD40"/>
      <c r="LME40"/>
      <c r="LMF40"/>
      <c r="LMG40"/>
      <c r="LMH40"/>
      <c r="LMI40"/>
      <c r="LMJ40"/>
      <c r="LNO40" s="68"/>
      <c r="LNP40" s="68"/>
      <c r="LNQ40" s="68"/>
      <c r="LNR40" s="68"/>
      <c r="LNS40" s="68"/>
      <c r="LNT40" s="112"/>
      <c r="LNU40" s="112"/>
      <c r="LNV40" s="112"/>
      <c r="LNW40"/>
      <c r="LNX40"/>
      <c r="LNY40"/>
      <c r="LNZ40"/>
      <c r="LOA40"/>
      <c r="LOB40"/>
      <c r="LOC40"/>
      <c r="LOD40"/>
      <c r="LOE40"/>
      <c r="LOF40"/>
      <c r="LOG40"/>
      <c r="LOH40"/>
      <c r="LOI40"/>
      <c r="LOJ40"/>
      <c r="LOK40"/>
      <c r="LOL40"/>
      <c r="LOM40"/>
      <c r="LON40"/>
      <c r="LOO40"/>
      <c r="LOP40"/>
      <c r="LOQ40"/>
      <c r="LOR40"/>
      <c r="LPW40" s="68"/>
      <c r="LPX40" s="68"/>
      <c r="LPY40" s="68"/>
      <c r="LPZ40" s="68"/>
      <c r="LQA40" s="68"/>
      <c r="LQB40" s="112"/>
      <c r="LQC40" s="112"/>
      <c r="LQD40" s="112"/>
      <c r="LQE40"/>
      <c r="LQF40"/>
      <c r="LQG40"/>
      <c r="LQH40"/>
      <c r="LQI40"/>
      <c r="LQJ40"/>
      <c r="LQK40"/>
      <c r="LQL40"/>
      <c r="LQM40"/>
      <c r="LQN40"/>
      <c r="LQO40"/>
      <c r="LQP40"/>
      <c r="LQQ40"/>
      <c r="LQR40"/>
      <c r="LQS40"/>
      <c r="LQT40"/>
      <c r="LQU40"/>
      <c r="LQV40"/>
      <c r="LQW40"/>
      <c r="LQX40"/>
      <c r="LQY40"/>
      <c r="LQZ40"/>
      <c r="LSE40" s="68"/>
      <c r="LSF40" s="68"/>
      <c r="LSG40" s="68"/>
      <c r="LSH40" s="68"/>
      <c r="LSI40" s="68"/>
      <c r="LSJ40" s="112"/>
      <c r="LSK40" s="112"/>
      <c r="LSL40" s="112"/>
      <c r="LSM40"/>
      <c r="LSN40"/>
      <c r="LSO40"/>
      <c r="LSP40"/>
      <c r="LSQ40"/>
      <c r="LSR40"/>
      <c r="LSS40"/>
      <c r="LST40"/>
      <c r="LSU40"/>
      <c r="LSV40"/>
      <c r="LSW40"/>
      <c r="LSX40"/>
      <c r="LSY40"/>
      <c r="LSZ40"/>
      <c r="LTA40"/>
      <c r="LTB40"/>
      <c r="LTC40"/>
      <c r="LTD40"/>
      <c r="LTE40"/>
      <c r="LTF40"/>
      <c r="LTG40"/>
      <c r="LTH40"/>
      <c r="LUM40" s="68"/>
      <c r="LUN40" s="68"/>
      <c r="LUO40" s="68"/>
      <c r="LUP40" s="68"/>
      <c r="LUQ40" s="68"/>
      <c r="LUR40" s="112"/>
      <c r="LUS40" s="112"/>
      <c r="LUT40" s="112"/>
      <c r="LUU40"/>
      <c r="LUV40"/>
      <c r="LUW40"/>
      <c r="LUX40"/>
      <c r="LUY40"/>
      <c r="LUZ40"/>
      <c r="LVA40"/>
      <c r="LVB40"/>
      <c r="LVC40"/>
      <c r="LVD40"/>
      <c r="LVE40"/>
      <c r="LVF40"/>
      <c r="LVG40"/>
      <c r="LVH40"/>
      <c r="LVI40"/>
      <c r="LVJ40"/>
      <c r="LVK40"/>
      <c r="LVL40"/>
      <c r="LVM40"/>
      <c r="LVN40"/>
      <c r="LVO40"/>
      <c r="LVP40"/>
      <c r="LWU40" s="68"/>
      <c r="LWV40" s="68"/>
      <c r="LWW40" s="68"/>
      <c r="LWX40" s="68"/>
      <c r="LWY40" s="68"/>
      <c r="LWZ40" s="112"/>
      <c r="LXA40" s="112"/>
      <c r="LXB40" s="112"/>
      <c r="LXC40"/>
      <c r="LXD40"/>
      <c r="LXE40"/>
      <c r="LXF40"/>
      <c r="LXG40"/>
      <c r="LXH40"/>
      <c r="LXI40"/>
      <c r="LXJ40"/>
      <c r="LXK40"/>
      <c r="LXL40"/>
      <c r="LXM40"/>
      <c r="LXN40"/>
      <c r="LXO40"/>
      <c r="LXP40"/>
      <c r="LXQ40"/>
      <c r="LXR40"/>
      <c r="LXS40"/>
      <c r="LXT40"/>
      <c r="LXU40"/>
      <c r="LXV40"/>
      <c r="LXW40"/>
      <c r="LXX40"/>
      <c r="LZC40" s="68"/>
      <c r="LZD40" s="68"/>
      <c r="LZE40" s="68"/>
      <c r="LZF40" s="68"/>
      <c r="LZG40" s="68"/>
      <c r="LZH40" s="112"/>
      <c r="LZI40" s="112"/>
      <c r="LZJ40" s="112"/>
      <c r="LZK40"/>
      <c r="LZL40"/>
      <c r="LZM40"/>
      <c r="LZN40"/>
      <c r="LZO40"/>
      <c r="LZP40"/>
      <c r="LZQ40"/>
      <c r="LZR40"/>
      <c r="LZS40"/>
      <c r="LZT40"/>
      <c r="LZU40"/>
      <c r="LZV40"/>
      <c r="LZW40"/>
      <c r="LZX40"/>
      <c r="LZY40"/>
      <c r="LZZ40"/>
      <c r="MAA40"/>
      <c r="MAB40"/>
      <c r="MAC40"/>
      <c r="MAD40"/>
      <c r="MAE40"/>
      <c r="MAF40"/>
      <c r="MBK40" s="68"/>
      <c r="MBL40" s="68"/>
      <c r="MBM40" s="68"/>
      <c r="MBN40" s="68"/>
      <c r="MBO40" s="68"/>
      <c r="MBP40" s="112"/>
      <c r="MBQ40" s="112"/>
      <c r="MBR40" s="112"/>
      <c r="MBS40"/>
      <c r="MBT40"/>
      <c r="MBU40"/>
      <c r="MBV40"/>
      <c r="MBW40"/>
      <c r="MBX40"/>
      <c r="MBY40"/>
      <c r="MBZ40"/>
      <c r="MCA40"/>
      <c r="MCB40"/>
      <c r="MCC40"/>
      <c r="MCD40"/>
      <c r="MCE40"/>
      <c r="MCF40"/>
      <c r="MCG40"/>
      <c r="MCH40"/>
      <c r="MCI40"/>
      <c r="MCJ40"/>
      <c r="MCK40"/>
      <c r="MCL40"/>
      <c r="MCM40"/>
      <c r="MCN40"/>
      <c r="MDS40" s="68"/>
      <c r="MDT40" s="68"/>
      <c r="MDU40" s="68"/>
      <c r="MDV40" s="68"/>
      <c r="MDW40" s="68"/>
      <c r="MDX40" s="112"/>
      <c r="MDY40" s="112"/>
      <c r="MDZ40" s="112"/>
      <c r="MEA40"/>
      <c r="MEB40"/>
      <c r="MEC40"/>
      <c r="MED40"/>
      <c r="MEE40"/>
      <c r="MEF40"/>
      <c r="MEG40"/>
      <c r="MEH40"/>
      <c r="MEI40"/>
      <c r="MEJ40"/>
      <c r="MEK40"/>
      <c r="MEL40"/>
      <c r="MEM40"/>
      <c r="MEN40"/>
      <c r="MEO40"/>
      <c r="MEP40"/>
      <c r="MEQ40"/>
      <c r="MER40"/>
      <c r="MES40"/>
      <c r="MET40"/>
      <c r="MEU40"/>
      <c r="MEV40"/>
      <c r="MGA40" s="68"/>
      <c r="MGB40" s="68"/>
      <c r="MGC40" s="68"/>
      <c r="MGD40" s="68"/>
      <c r="MGE40" s="68"/>
      <c r="MGF40" s="112"/>
      <c r="MGG40" s="112"/>
      <c r="MGH40" s="112"/>
      <c r="MGI40"/>
      <c r="MGJ40"/>
      <c r="MGK40"/>
      <c r="MGL40"/>
      <c r="MGM40"/>
      <c r="MGN40"/>
      <c r="MGO40"/>
      <c r="MGP40"/>
      <c r="MGQ40"/>
      <c r="MGR40"/>
      <c r="MGS40"/>
      <c r="MGT40"/>
      <c r="MGU40"/>
      <c r="MGV40"/>
      <c r="MGW40"/>
      <c r="MGX40"/>
      <c r="MGY40"/>
      <c r="MGZ40"/>
      <c r="MHA40"/>
      <c r="MHB40"/>
      <c r="MHC40"/>
      <c r="MHD40"/>
      <c r="MII40" s="68"/>
      <c r="MIJ40" s="68"/>
      <c r="MIK40" s="68"/>
      <c r="MIL40" s="68"/>
      <c r="MIM40" s="68"/>
      <c r="MIN40" s="112"/>
      <c r="MIO40" s="112"/>
      <c r="MIP40" s="112"/>
      <c r="MIQ40"/>
      <c r="MIR40"/>
      <c r="MIS40"/>
      <c r="MIT40"/>
      <c r="MIU40"/>
      <c r="MIV40"/>
      <c r="MIW40"/>
      <c r="MIX40"/>
      <c r="MIY40"/>
      <c r="MIZ40"/>
      <c r="MJA40"/>
      <c r="MJB40"/>
      <c r="MJC40"/>
      <c r="MJD40"/>
      <c r="MJE40"/>
      <c r="MJF40"/>
      <c r="MJG40"/>
      <c r="MJH40"/>
      <c r="MJI40"/>
      <c r="MJJ40"/>
      <c r="MJK40"/>
      <c r="MJL40"/>
      <c r="MKQ40" s="68"/>
      <c r="MKR40" s="68"/>
      <c r="MKS40" s="68"/>
      <c r="MKT40" s="68"/>
      <c r="MKU40" s="68"/>
      <c r="MKV40" s="112"/>
      <c r="MKW40" s="112"/>
      <c r="MKX40" s="112"/>
      <c r="MKY40"/>
      <c r="MKZ40"/>
      <c r="MLA40"/>
      <c r="MLB40"/>
      <c r="MLC40"/>
      <c r="MLD40"/>
      <c r="MLE40"/>
      <c r="MLF40"/>
      <c r="MLG40"/>
      <c r="MLH40"/>
      <c r="MLI40"/>
      <c r="MLJ40"/>
      <c r="MLK40"/>
      <c r="MLL40"/>
      <c r="MLM40"/>
      <c r="MLN40"/>
      <c r="MLO40"/>
      <c r="MLP40"/>
      <c r="MLQ40"/>
      <c r="MLR40"/>
      <c r="MLS40"/>
      <c r="MLT40"/>
      <c r="MMY40" s="68"/>
      <c r="MMZ40" s="68"/>
      <c r="MNA40" s="68"/>
      <c r="MNB40" s="68"/>
      <c r="MNC40" s="68"/>
      <c r="MND40" s="112"/>
      <c r="MNE40" s="112"/>
      <c r="MNF40" s="112"/>
      <c r="MNG40"/>
      <c r="MNH40"/>
      <c r="MNI40"/>
      <c r="MNJ40"/>
      <c r="MNK40"/>
      <c r="MNL40"/>
      <c r="MNM40"/>
      <c r="MNN40"/>
      <c r="MNO40"/>
      <c r="MNP40"/>
      <c r="MNQ40"/>
      <c r="MNR40"/>
      <c r="MNS40"/>
      <c r="MNT40"/>
      <c r="MNU40"/>
      <c r="MNV40"/>
      <c r="MNW40"/>
      <c r="MNX40"/>
      <c r="MNY40"/>
      <c r="MNZ40"/>
      <c r="MOA40"/>
      <c r="MOB40"/>
      <c r="MPG40" s="68"/>
      <c r="MPH40" s="68"/>
      <c r="MPI40" s="68"/>
      <c r="MPJ40" s="68"/>
      <c r="MPK40" s="68"/>
      <c r="MPL40" s="112"/>
      <c r="MPM40" s="112"/>
      <c r="MPN40" s="112"/>
      <c r="MPO40"/>
      <c r="MPP40"/>
      <c r="MPQ40"/>
      <c r="MPR40"/>
      <c r="MPS40"/>
      <c r="MPT40"/>
      <c r="MPU40"/>
      <c r="MPV40"/>
      <c r="MPW40"/>
      <c r="MPX40"/>
      <c r="MPY40"/>
      <c r="MPZ40"/>
      <c r="MQA40"/>
      <c r="MQB40"/>
      <c r="MQC40"/>
      <c r="MQD40"/>
      <c r="MQE40"/>
      <c r="MQF40"/>
      <c r="MQG40"/>
      <c r="MQH40"/>
      <c r="MQI40"/>
      <c r="MQJ40"/>
      <c r="MRO40" s="68"/>
      <c r="MRP40" s="68"/>
      <c r="MRQ40" s="68"/>
      <c r="MRR40" s="68"/>
      <c r="MRS40" s="68"/>
      <c r="MRT40" s="112"/>
      <c r="MRU40" s="112"/>
      <c r="MRV40" s="112"/>
      <c r="MRW40"/>
      <c r="MRX40"/>
      <c r="MRY40"/>
      <c r="MRZ40"/>
      <c r="MSA40"/>
      <c r="MSB40"/>
      <c r="MSC40"/>
      <c r="MSD40"/>
      <c r="MSE40"/>
      <c r="MSF40"/>
      <c r="MSG40"/>
      <c r="MSH40"/>
      <c r="MSI40"/>
      <c r="MSJ40"/>
      <c r="MSK40"/>
      <c r="MSL40"/>
      <c r="MSM40"/>
      <c r="MSN40"/>
      <c r="MSO40"/>
      <c r="MSP40"/>
      <c r="MSQ40"/>
      <c r="MSR40"/>
      <c r="MTW40" s="68"/>
      <c r="MTX40" s="68"/>
      <c r="MTY40" s="68"/>
      <c r="MTZ40" s="68"/>
      <c r="MUA40" s="68"/>
      <c r="MUB40" s="112"/>
      <c r="MUC40" s="112"/>
      <c r="MUD40" s="112"/>
      <c r="MUE40"/>
      <c r="MUF40"/>
      <c r="MUG40"/>
      <c r="MUH40"/>
      <c r="MUI40"/>
      <c r="MUJ40"/>
      <c r="MUK40"/>
      <c r="MUL40"/>
      <c r="MUM40"/>
      <c r="MUN40"/>
      <c r="MUO40"/>
      <c r="MUP40"/>
      <c r="MUQ40"/>
      <c r="MUR40"/>
      <c r="MUS40"/>
      <c r="MUT40"/>
      <c r="MUU40"/>
      <c r="MUV40"/>
      <c r="MUW40"/>
      <c r="MUX40"/>
      <c r="MUY40"/>
      <c r="MUZ40"/>
      <c r="MWE40" s="68"/>
      <c r="MWF40" s="68"/>
      <c r="MWG40" s="68"/>
      <c r="MWH40" s="68"/>
      <c r="MWI40" s="68"/>
      <c r="MWJ40" s="112"/>
      <c r="MWK40" s="112"/>
      <c r="MWL40" s="112"/>
      <c r="MWM40"/>
      <c r="MWN40"/>
      <c r="MWO40"/>
      <c r="MWP40"/>
      <c r="MWQ40"/>
      <c r="MWR40"/>
      <c r="MWS40"/>
      <c r="MWT40"/>
      <c r="MWU40"/>
      <c r="MWV40"/>
      <c r="MWW40"/>
      <c r="MWX40"/>
      <c r="MWY40"/>
      <c r="MWZ40"/>
      <c r="MXA40"/>
      <c r="MXB40"/>
      <c r="MXC40"/>
      <c r="MXD40"/>
      <c r="MXE40"/>
      <c r="MXF40"/>
      <c r="MXG40"/>
      <c r="MXH40"/>
      <c r="MYM40" s="68"/>
      <c r="MYN40" s="68"/>
      <c r="MYO40" s="68"/>
      <c r="MYP40" s="68"/>
      <c r="MYQ40" s="68"/>
      <c r="MYR40" s="112"/>
      <c r="MYS40" s="112"/>
      <c r="MYT40" s="112"/>
      <c r="MYU40"/>
      <c r="MYV40"/>
      <c r="MYW40"/>
      <c r="MYX40"/>
      <c r="MYY40"/>
      <c r="MYZ40"/>
      <c r="MZA40"/>
      <c r="MZB40"/>
      <c r="MZC40"/>
      <c r="MZD40"/>
      <c r="MZE40"/>
      <c r="MZF40"/>
      <c r="MZG40"/>
      <c r="MZH40"/>
      <c r="MZI40"/>
      <c r="MZJ40"/>
      <c r="MZK40"/>
      <c r="MZL40"/>
      <c r="MZM40"/>
      <c r="MZN40"/>
      <c r="MZO40"/>
      <c r="MZP40"/>
      <c r="NAU40" s="68"/>
      <c r="NAV40" s="68"/>
      <c r="NAW40" s="68"/>
      <c r="NAX40" s="68"/>
      <c r="NAY40" s="68"/>
      <c r="NAZ40" s="112"/>
      <c r="NBA40" s="112"/>
      <c r="NBB40" s="112"/>
      <c r="NBC40"/>
      <c r="NBD40"/>
      <c r="NBE40"/>
      <c r="NBF40"/>
      <c r="NBG40"/>
      <c r="NBH40"/>
      <c r="NBI40"/>
      <c r="NBJ40"/>
      <c r="NBK40"/>
      <c r="NBL40"/>
      <c r="NBM40"/>
      <c r="NBN40"/>
      <c r="NBO40"/>
      <c r="NBP40"/>
      <c r="NBQ40"/>
      <c r="NBR40"/>
      <c r="NBS40"/>
      <c r="NBT40"/>
      <c r="NBU40"/>
      <c r="NBV40"/>
      <c r="NBW40"/>
      <c r="NBX40"/>
      <c r="NDC40" s="68"/>
      <c r="NDD40" s="68"/>
      <c r="NDE40" s="68"/>
      <c r="NDF40" s="68"/>
      <c r="NDG40" s="68"/>
      <c r="NDH40" s="112"/>
      <c r="NDI40" s="112"/>
      <c r="NDJ40" s="112"/>
      <c r="NDK40"/>
      <c r="NDL40"/>
      <c r="NDM40"/>
      <c r="NDN40"/>
      <c r="NDO40"/>
      <c r="NDP40"/>
      <c r="NDQ40"/>
      <c r="NDR40"/>
      <c r="NDS40"/>
      <c r="NDT40"/>
      <c r="NDU40"/>
      <c r="NDV40"/>
      <c r="NDW40"/>
      <c r="NDX40"/>
      <c r="NDY40"/>
      <c r="NDZ40"/>
      <c r="NEA40"/>
      <c r="NEB40"/>
      <c r="NEC40"/>
      <c r="NED40"/>
      <c r="NEE40"/>
      <c r="NEF40"/>
      <c r="NFK40" s="68"/>
      <c r="NFL40" s="68"/>
      <c r="NFM40" s="68"/>
      <c r="NFN40" s="68"/>
      <c r="NFO40" s="68"/>
      <c r="NFP40" s="112"/>
      <c r="NFQ40" s="112"/>
      <c r="NFR40" s="112"/>
      <c r="NFS40"/>
      <c r="NFT40"/>
      <c r="NFU40"/>
      <c r="NFV40"/>
      <c r="NFW40"/>
      <c r="NFX40"/>
      <c r="NFY40"/>
      <c r="NFZ40"/>
      <c r="NGA40"/>
      <c r="NGB40"/>
      <c r="NGC40"/>
      <c r="NGD40"/>
      <c r="NGE40"/>
      <c r="NGF40"/>
      <c r="NGG40"/>
      <c r="NGH40"/>
      <c r="NGI40"/>
      <c r="NGJ40"/>
      <c r="NGK40"/>
      <c r="NGL40"/>
      <c r="NGM40"/>
      <c r="NGN40"/>
      <c r="NHS40" s="68"/>
      <c r="NHT40" s="68"/>
      <c r="NHU40" s="68"/>
      <c r="NHV40" s="68"/>
      <c r="NHW40" s="68"/>
      <c r="NHX40" s="112"/>
      <c r="NHY40" s="112"/>
      <c r="NHZ40" s="112"/>
      <c r="NIA40"/>
      <c r="NIB40"/>
      <c r="NIC40"/>
      <c r="NID40"/>
      <c r="NIE40"/>
      <c r="NIF40"/>
      <c r="NIG40"/>
      <c r="NIH40"/>
      <c r="NII40"/>
      <c r="NIJ40"/>
      <c r="NIK40"/>
      <c r="NIL40"/>
      <c r="NIM40"/>
      <c r="NIN40"/>
      <c r="NIO40"/>
      <c r="NIP40"/>
      <c r="NIQ40"/>
      <c r="NIR40"/>
      <c r="NIS40"/>
      <c r="NIT40"/>
      <c r="NIU40"/>
      <c r="NIV40"/>
      <c r="NKA40" s="68"/>
      <c r="NKB40" s="68"/>
      <c r="NKC40" s="68"/>
      <c r="NKD40" s="68"/>
      <c r="NKE40" s="68"/>
      <c r="NKF40" s="112"/>
      <c r="NKG40" s="112"/>
      <c r="NKH40" s="112"/>
      <c r="NKI40"/>
      <c r="NKJ40"/>
      <c r="NKK40"/>
      <c r="NKL40"/>
      <c r="NKM40"/>
      <c r="NKN40"/>
      <c r="NKO40"/>
      <c r="NKP40"/>
      <c r="NKQ40"/>
      <c r="NKR40"/>
      <c r="NKS40"/>
      <c r="NKT40"/>
      <c r="NKU40"/>
      <c r="NKV40"/>
      <c r="NKW40"/>
      <c r="NKX40"/>
      <c r="NKY40"/>
      <c r="NKZ40"/>
      <c r="NLA40"/>
      <c r="NLB40"/>
      <c r="NLC40"/>
      <c r="NLD40"/>
      <c r="NMI40" s="68"/>
      <c r="NMJ40" s="68"/>
      <c r="NMK40" s="68"/>
      <c r="NML40" s="68"/>
      <c r="NMM40" s="68"/>
      <c r="NMN40" s="112"/>
      <c r="NMO40" s="112"/>
      <c r="NMP40" s="112"/>
      <c r="NMQ40"/>
      <c r="NMR40"/>
      <c r="NMS40"/>
      <c r="NMT40"/>
      <c r="NMU40"/>
      <c r="NMV40"/>
      <c r="NMW40"/>
      <c r="NMX40"/>
      <c r="NMY40"/>
      <c r="NMZ40"/>
      <c r="NNA40"/>
      <c r="NNB40"/>
      <c r="NNC40"/>
      <c r="NND40"/>
      <c r="NNE40"/>
      <c r="NNF40"/>
      <c r="NNG40"/>
      <c r="NNH40"/>
      <c r="NNI40"/>
      <c r="NNJ40"/>
      <c r="NNK40"/>
      <c r="NNL40"/>
      <c r="NOQ40" s="68"/>
      <c r="NOR40" s="68"/>
      <c r="NOS40" s="68"/>
      <c r="NOT40" s="68"/>
      <c r="NOU40" s="68"/>
      <c r="NOV40" s="112"/>
      <c r="NOW40" s="112"/>
      <c r="NOX40" s="112"/>
      <c r="NOY40"/>
      <c r="NOZ40"/>
      <c r="NPA40"/>
      <c r="NPB40"/>
      <c r="NPC40"/>
      <c r="NPD40"/>
      <c r="NPE40"/>
      <c r="NPF40"/>
      <c r="NPG40"/>
      <c r="NPH40"/>
      <c r="NPI40"/>
      <c r="NPJ40"/>
      <c r="NPK40"/>
      <c r="NPL40"/>
      <c r="NPM40"/>
      <c r="NPN40"/>
      <c r="NPO40"/>
      <c r="NPP40"/>
      <c r="NPQ40"/>
      <c r="NPR40"/>
      <c r="NPS40"/>
      <c r="NPT40"/>
      <c r="NQY40" s="68"/>
      <c r="NQZ40" s="68"/>
      <c r="NRA40" s="68"/>
      <c r="NRB40" s="68"/>
      <c r="NRC40" s="68"/>
      <c r="NRD40" s="112"/>
      <c r="NRE40" s="112"/>
      <c r="NRF40" s="112"/>
      <c r="NRG40"/>
      <c r="NRH40"/>
      <c r="NRI40"/>
      <c r="NRJ40"/>
      <c r="NRK40"/>
      <c r="NRL40"/>
      <c r="NRM40"/>
      <c r="NRN40"/>
      <c r="NRO40"/>
      <c r="NRP40"/>
      <c r="NRQ40"/>
      <c r="NRR40"/>
      <c r="NRS40"/>
      <c r="NRT40"/>
      <c r="NRU40"/>
      <c r="NRV40"/>
      <c r="NRW40"/>
      <c r="NRX40"/>
      <c r="NRY40"/>
      <c r="NRZ40"/>
      <c r="NSA40"/>
      <c r="NSB40"/>
      <c r="NTG40" s="68"/>
      <c r="NTH40" s="68"/>
      <c r="NTI40" s="68"/>
      <c r="NTJ40" s="68"/>
      <c r="NTK40" s="68"/>
      <c r="NTL40" s="112"/>
      <c r="NTM40" s="112"/>
      <c r="NTN40" s="112"/>
      <c r="NTO40"/>
      <c r="NTP40"/>
      <c r="NTQ40"/>
      <c r="NTR40"/>
      <c r="NTS40"/>
      <c r="NTT40"/>
      <c r="NTU40"/>
      <c r="NTV40"/>
      <c r="NTW40"/>
      <c r="NTX40"/>
      <c r="NTY40"/>
      <c r="NTZ40"/>
      <c r="NUA40"/>
      <c r="NUB40"/>
      <c r="NUC40"/>
      <c r="NUD40"/>
      <c r="NUE40"/>
      <c r="NUF40"/>
      <c r="NUG40"/>
      <c r="NUH40"/>
      <c r="NUI40"/>
      <c r="NUJ40"/>
      <c r="NVO40" s="68"/>
      <c r="NVP40" s="68"/>
      <c r="NVQ40" s="68"/>
      <c r="NVR40" s="68"/>
      <c r="NVS40" s="68"/>
      <c r="NVT40" s="112"/>
      <c r="NVU40" s="112"/>
      <c r="NVV40" s="112"/>
      <c r="NVW40"/>
      <c r="NVX40"/>
      <c r="NVY40"/>
      <c r="NVZ40"/>
      <c r="NWA40"/>
      <c r="NWB40"/>
      <c r="NWC40"/>
      <c r="NWD40"/>
      <c r="NWE40"/>
      <c r="NWF40"/>
      <c r="NWG40"/>
      <c r="NWH40"/>
      <c r="NWI40"/>
      <c r="NWJ40"/>
      <c r="NWK40"/>
      <c r="NWL40"/>
      <c r="NWM40"/>
      <c r="NWN40"/>
      <c r="NWO40"/>
      <c r="NWP40"/>
      <c r="NWQ40"/>
      <c r="NWR40"/>
      <c r="NXW40" s="68"/>
      <c r="NXX40" s="68"/>
      <c r="NXY40" s="68"/>
      <c r="NXZ40" s="68"/>
      <c r="NYA40" s="68"/>
      <c r="NYB40" s="112"/>
      <c r="NYC40" s="112"/>
      <c r="NYD40" s="112"/>
      <c r="NYE40"/>
      <c r="NYF40"/>
      <c r="NYG40"/>
      <c r="NYH40"/>
      <c r="NYI40"/>
      <c r="NYJ40"/>
      <c r="NYK40"/>
      <c r="NYL40"/>
      <c r="NYM40"/>
      <c r="NYN40"/>
      <c r="NYO40"/>
      <c r="NYP40"/>
      <c r="NYQ40"/>
      <c r="NYR40"/>
      <c r="NYS40"/>
      <c r="NYT40"/>
      <c r="NYU40"/>
      <c r="NYV40"/>
      <c r="NYW40"/>
      <c r="NYX40"/>
      <c r="NYY40"/>
      <c r="NYZ40"/>
      <c r="OAE40" s="68"/>
      <c r="OAF40" s="68"/>
      <c r="OAG40" s="68"/>
      <c r="OAH40" s="68"/>
      <c r="OAI40" s="68"/>
      <c r="OAJ40" s="112"/>
      <c r="OAK40" s="112"/>
      <c r="OAL40" s="112"/>
      <c r="OAM40"/>
      <c r="OAN40"/>
      <c r="OAO40"/>
      <c r="OAP40"/>
      <c r="OAQ40"/>
      <c r="OAR40"/>
      <c r="OAS40"/>
      <c r="OAT40"/>
      <c r="OAU40"/>
      <c r="OAV40"/>
      <c r="OAW40"/>
      <c r="OAX40"/>
      <c r="OAY40"/>
      <c r="OAZ40"/>
      <c r="OBA40"/>
      <c r="OBB40"/>
      <c r="OBC40"/>
      <c r="OBD40"/>
      <c r="OBE40"/>
      <c r="OBF40"/>
      <c r="OBG40"/>
      <c r="OBH40"/>
      <c r="OCM40" s="68"/>
      <c r="OCN40" s="68"/>
      <c r="OCO40" s="68"/>
      <c r="OCP40" s="68"/>
      <c r="OCQ40" s="68"/>
      <c r="OCR40" s="112"/>
      <c r="OCS40" s="112"/>
      <c r="OCT40" s="112"/>
      <c r="OCU40"/>
      <c r="OCV40"/>
      <c r="OCW40"/>
      <c r="OCX40"/>
      <c r="OCY40"/>
      <c r="OCZ40"/>
      <c r="ODA40"/>
      <c r="ODB40"/>
      <c r="ODC40"/>
      <c r="ODD40"/>
      <c r="ODE40"/>
      <c r="ODF40"/>
      <c r="ODG40"/>
      <c r="ODH40"/>
      <c r="ODI40"/>
      <c r="ODJ40"/>
      <c r="ODK40"/>
      <c r="ODL40"/>
      <c r="ODM40"/>
      <c r="ODN40"/>
      <c r="ODO40"/>
      <c r="ODP40"/>
      <c r="OEU40" s="68"/>
      <c r="OEV40" s="68"/>
      <c r="OEW40" s="68"/>
      <c r="OEX40" s="68"/>
      <c r="OEY40" s="68"/>
      <c r="OEZ40" s="112"/>
      <c r="OFA40" s="112"/>
      <c r="OFB40" s="112"/>
      <c r="OFC40"/>
      <c r="OFD40"/>
      <c r="OFE40"/>
      <c r="OFF40"/>
      <c r="OFG40"/>
      <c r="OFH40"/>
      <c r="OFI40"/>
      <c r="OFJ40"/>
      <c r="OFK40"/>
      <c r="OFL40"/>
      <c r="OFM40"/>
      <c r="OFN40"/>
      <c r="OFO40"/>
      <c r="OFP40"/>
      <c r="OFQ40"/>
      <c r="OFR40"/>
      <c r="OFS40"/>
      <c r="OFT40"/>
      <c r="OFU40"/>
      <c r="OFV40"/>
      <c r="OFW40"/>
      <c r="OFX40"/>
      <c r="OHC40" s="68"/>
      <c r="OHD40" s="68"/>
      <c r="OHE40" s="68"/>
      <c r="OHF40" s="68"/>
      <c r="OHG40" s="68"/>
      <c r="OHH40" s="112"/>
      <c r="OHI40" s="112"/>
      <c r="OHJ40" s="112"/>
      <c r="OHK40"/>
      <c r="OHL40"/>
      <c r="OHM40"/>
      <c r="OHN40"/>
      <c r="OHO40"/>
      <c r="OHP40"/>
      <c r="OHQ40"/>
      <c r="OHR40"/>
      <c r="OHS40"/>
      <c r="OHT40"/>
      <c r="OHU40"/>
      <c r="OHV40"/>
      <c r="OHW40"/>
      <c r="OHX40"/>
      <c r="OHY40"/>
      <c r="OHZ40"/>
      <c r="OIA40"/>
      <c r="OIB40"/>
      <c r="OIC40"/>
      <c r="OID40"/>
      <c r="OIE40"/>
      <c r="OIF40"/>
      <c r="OJK40" s="68"/>
      <c r="OJL40" s="68"/>
      <c r="OJM40" s="68"/>
      <c r="OJN40" s="68"/>
      <c r="OJO40" s="68"/>
      <c r="OJP40" s="112"/>
      <c r="OJQ40" s="112"/>
      <c r="OJR40" s="112"/>
      <c r="OJS40"/>
      <c r="OJT40"/>
      <c r="OJU40"/>
      <c r="OJV40"/>
      <c r="OJW40"/>
      <c r="OJX40"/>
      <c r="OJY40"/>
      <c r="OJZ40"/>
      <c r="OKA40"/>
      <c r="OKB40"/>
      <c r="OKC40"/>
      <c r="OKD40"/>
      <c r="OKE40"/>
      <c r="OKF40"/>
      <c r="OKG40"/>
      <c r="OKH40"/>
      <c r="OKI40"/>
      <c r="OKJ40"/>
      <c r="OKK40"/>
      <c r="OKL40"/>
      <c r="OKM40"/>
      <c r="OKN40"/>
      <c r="OLS40" s="68"/>
      <c r="OLT40" s="68"/>
      <c r="OLU40" s="68"/>
      <c r="OLV40" s="68"/>
      <c r="OLW40" s="68"/>
      <c r="OLX40" s="112"/>
      <c r="OLY40" s="112"/>
      <c r="OLZ40" s="112"/>
      <c r="OMA40"/>
      <c r="OMB40"/>
      <c r="OMC40"/>
      <c r="OMD40"/>
      <c r="OME40"/>
      <c r="OMF40"/>
      <c r="OMG40"/>
      <c r="OMH40"/>
      <c r="OMI40"/>
      <c r="OMJ40"/>
      <c r="OMK40"/>
      <c r="OML40"/>
      <c r="OMM40"/>
      <c r="OMN40"/>
      <c r="OMO40"/>
      <c r="OMP40"/>
      <c r="OMQ40"/>
      <c r="OMR40"/>
      <c r="OMS40"/>
      <c r="OMT40"/>
      <c r="OMU40"/>
      <c r="OMV40"/>
      <c r="OOA40" s="68"/>
      <c r="OOB40" s="68"/>
      <c r="OOC40" s="68"/>
      <c r="OOD40" s="68"/>
      <c r="OOE40" s="68"/>
      <c r="OOF40" s="112"/>
      <c r="OOG40" s="112"/>
      <c r="OOH40" s="112"/>
      <c r="OOI40"/>
      <c r="OOJ40"/>
      <c r="OOK40"/>
      <c r="OOL40"/>
      <c r="OOM40"/>
      <c r="OON40"/>
      <c r="OOO40"/>
      <c r="OOP40"/>
      <c r="OOQ40"/>
      <c r="OOR40"/>
      <c r="OOS40"/>
      <c r="OOT40"/>
      <c r="OOU40"/>
      <c r="OOV40"/>
      <c r="OOW40"/>
      <c r="OOX40"/>
      <c r="OOY40"/>
      <c r="OOZ40"/>
      <c r="OPA40"/>
      <c r="OPB40"/>
      <c r="OPC40"/>
      <c r="OPD40"/>
      <c r="OQI40" s="68"/>
      <c r="OQJ40" s="68"/>
      <c r="OQK40" s="68"/>
      <c r="OQL40" s="68"/>
      <c r="OQM40" s="68"/>
      <c r="OQN40" s="112"/>
      <c r="OQO40" s="112"/>
      <c r="OQP40" s="112"/>
      <c r="OQQ40"/>
      <c r="OQR40"/>
      <c r="OQS40"/>
      <c r="OQT40"/>
      <c r="OQU40"/>
      <c r="OQV40"/>
      <c r="OQW40"/>
      <c r="OQX40"/>
      <c r="OQY40"/>
      <c r="OQZ40"/>
      <c r="ORA40"/>
      <c r="ORB40"/>
      <c r="ORC40"/>
      <c r="ORD40"/>
      <c r="ORE40"/>
      <c r="ORF40"/>
      <c r="ORG40"/>
      <c r="ORH40"/>
      <c r="ORI40"/>
      <c r="ORJ40"/>
      <c r="ORK40"/>
      <c r="ORL40"/>
      <c r="OSQ40" s="68"/>
      <c r="OSR40" s="68"/>
      <c r="OSS40" s="68"/>
      <c r="OST40" s="68"/>
      <c r="OSU40" s="68"/>
      <c r="OSV40" s="112"/>
      <c r="OSW40" s="112"/>
      <c r="OSX40" s="112"/>
      <c r="OSY40"/>
      <c r="OSZ40"/>
      <c r="OTA40"/>
      <c r="OTB40"/>
      <c r="OTC40"/>
      <c r="OTD40"/>
      <c r="OTE40"/>
      <c r="OTF40"/>
      <c r="OTG40"/>
      <c r="OTH40"/>
      <c r="OTI40"/>
      <c r="OTJ40"/>
      <c r="OTK40"/>
      <c r="OTL40"/>
      <c r="OTM40"/>
      <c r="OTN40"/>
      <c r="OTO40"/>
      <c r="OTP40"/>
      <c r="OTQ40"/>
      <c r="OTR40"/>
      <c r="OTS40"/>
      <c r="OTT40"/>
      <c r="OUY40" s="68"/>
      <c r="OUZ40" s="68"/>
      <c r="OVA40" s="68"/>
      <c r="OVB40" s="68"/>
      <c r="OVC40" s="68"/>
      <c r="OVD40" s="112"/>
      <c r="OVE40" s="112"/>
      <c r="OVF40" s="112"/>
      <c r="OVG40"/>
      <c r="OVH40"/>
      <c r="OVI40"/>
      <c r="OVJ40"/>
      <c r="OVK40"/>
      <c r="OVL40"/>
      <c r="OVM40"/>
      <c r="OVN40"/>
      <c r="OVO40"/>
      <c r="OVP40"/>
      <c r="OVQ40"/>
      <c r="OVR40"/>
      <c r="OVS40"/>
      <c r="OVT40"/>
      <c r="OVU40"/>
      <c r="OVV40"/>
      <c r="OVW40"/>
      <c r="OVX40"/>
      <c r="OVY40"/>
      <c r="OVZ40"/>
      <c r="OWA40"/>
      <c r="OWB40"/>
      <c r="OXG40" s="68"/>
      <c r="OXH40" s="68"/>
      <c r="OXI40" s="68"/>
      <c r="OXJ40" s="68"/>
      <c r="OXK40" s="68"/>
      <c r="OXL40" s="112"/>
      <c r="OXM40" s="112"/>
      <c r="OXN40" s="112"/>
      <c r="OXO40"/>
      <c r="OXP40"/>
      <c r="OXQ40"/>
      <c r="OXR40"/>
      <c r="OXS40"/>
      <c r="OXT40"/>
      <c r="OXU40"/>
      <c r="OXV40"/>
      <c r="OXW40"/>
      <c r="OXX40"/>
      <c r="OXY40"/>
      <c r="OXZ40"/>
      <c r="OYA40"/>
      <c r="OYB40"/>
      <c r="OYC40"/>
      <c r="OYD40"/>
      <c r="OYE40"/>
      <c r="OYF40"/>
      <c r="OYG40"/>
      <c r="OYH40"/>
      <c r="OYI40"/>
      <c r="OYJ40"/>
      <c r="OZO40" s="68"/>
      <c r="OZP40" s="68"/>
      <c r="OZQ40" s="68"/>
      <c r="OZR40" s="68"/>
      <c r="OZS40" s="68"/>
      <c r="OZT40" s="112"/>
      <c r="OZU40" s="112"/>
      <c r="OZV40" s="112"/>
      <c r="OZW40"/>
      <c r="OZX40"/>
      <c r="OZY40"/>
      <c r="OZZ40"/>
      <c r="PAA40"/>
      <c r="PAB40"/>
      <c r="PAC40"/>
      <c r="PAD40"/>
      <c r="PAE40"/>
      <c r="PAF40"/>
      <c r="PAG40"/>
      <c r="PAH40"/>
      <c r="PAI40"/>
      <c r="PAJ40"/>
      <c r="PAK40"/>
      <c r="PAL40"/>
      <c r="PAM40"/>
      <c r="PAN40"/>
      <c r="PAO40"/>
      <c r="PAP40"/>
      <c r="PAQ40"/>
      <c r="PAR40"/>
      <c r="PBW40" s="68"/>
      <c r="PBX40" s="68"/>
      <c r="PBY40" s="68"/>
      <c r="PBZ40" s="68"/>
      <c r="PCA40" s="68"/>
      <c r="PCB40" s="112"/>
      <c r="PCC40" s="112"/>
      <c r="PCD40" s="112"/>
      <c r="PCE40"/>
      <c r="PCF40"/>
      <c r="PCG40"/>
      <c r="PCH40"/>
      <c r="PCI40"/>
      <c r="PCJ40"/>
      <c r="PCK40"/>
      <c r="PCL40"/>
      <c r="PCM40"/>
      <c r="PCN40"/>
      <c r="PCO40"/>
      <c r="PCP40"/>
      <c r="PCQ40"/>
      <c r="PCR40"/>
      <c r="PCS40"/>
      <c r="PCT40"/>
      <c r="PCU40"/>
      <c r="PCV40"/>
      <c r="PCW40"/>
      <c r="PCX40"/>
      <c r="PCY40"/>
      <c r="PCZ40"/>
      <c r="PEE40" s="68"/>
      <c r="PEF40" s="68"/>
      <c r="PEG40" s="68"/>
      <c r="PEH40" s="68"/>
      <c r="PEI40" s="68"/>
      <c r="PEJ40" s="112"/>
      <c r="PEK40" s="112"/>
      <c r="PEL40" s="112"/>
      <c r="PEM40"/>
      <c r="PEN40"/>
      <c r="PEO40"/>
      <c r="PEP40"/>
      <c r="PEQ40"/>
      <c r="PER40"/>
      <c r="PES40"/>
      <c r="PET40"/>
      <c r="PEU40"/>
      <c r="PEV40"/>
      <c r="PEW40"/>
      <c r="PEX40"/>
      <c r="PEY40"/>
      <c r="PEZ40"/>
      <c r="PFA40"/>
      <c r="PFB40"/>
      <c r="PFC40"/>
      <c r="PFD40"/>
      <c r="PFE40"/>
      <c r="PFF40"/>
      <c r="PFG40"/>
      <c r="PFH40"/>
      <c r="PGM40" s="68"/>
      <c r="PGN40" s="68"/>
      <c r="PGO40" s="68"/>
      <c r="PGP40" s="68"/>
      <c r="PGQ40" s="68"/>
      <c r="PGR40" s="112"/>
      <c r="PGS40" s="112"/>
      <c r="PGT40" s="112"/>
      <c r="PGU40"/>
      <c r="PGV40"/>
      <c r="PGW40"/>
      <c r="PGX40"/>
      <c r="PGY40"/>
      <c r="PGZ40"/>
      <c r="PHA40"/>
      <c r="PHB40"/>
      <c r="PHC40"/>
      <c r="PHD40"/>
      <c r="PHE40"/>
      <c r="PHF40"/>
      <c r="PHG40"/>
      <c r="PHH40"/>
      <c r="PHI40"/>
      <c r="PHJ40"/>
      <c r="PHK40"/>
      <c r="PHL40"/>
      <c r="PHM40"/>
      <c r="PHN40"/>
      <c r="PHO40"/>
      <c r="PHP40"/>
      <c r="PIU40" s="68"/>
      <c r="PIV40" s="68"/>
      <c r="PIW40" s="68"/>
      <c r="PIX40" s="68"/>
      <c r="PIY40" s="68"/>
      <c r="PIZ40" s="112"/>
      <c r="PJA40" s="112"/>
      <c r="PJB40" s="112"/>
      <c r="PJC40"/>
      <c r="PJD40"/>
      <c r="PJE40"/>
      <c r="PJF40"/>
      <c r="PJG40"/>
      <c r="PJH40"/>
      <c r="PJI40"/>
      <c r="PJJ40"/>
      <c r="PJK40"/>
      <c r="PJL40"/>
      <c r="PJM40"/>
      <c r="PJN40"/>
      <c r="PJO40"/>
      <c r="PJP40"/>
      <c r="PJQ40"/>
      <c r="PJR40"/>
      <c r="PJS40"/>
      <c r="PJT40"/>
      <c r="PJU40"/>
      <c r="PJV40"/>
      <c r="PJW40"/>
      <c r="PJX40"/>
      <c r="PLC40" s="68"/>
      <c r="PLD40" s="68"/>
      <c r="PLE40" s="68"/>
      <c r="PLF40" s="68"/>
      <c r="PLG40" s="68"/>
      <c r="PLH40" s="112"/>
      <c r="PLI40" s="112"/>
      <c r="PLJ40" s="112"/>
      <c r="PLK40"/>
      <c r="PLL40"/>
      <c r="PLM40"/>
      <c r="PLN40"/>
      <c r="PLO40"/>
      <c r="PLP40"/>
      <c r="PLQ40"/>
      <c r="PLR40"/>
      <c r="PLS40"/>
      <c r="PLT40"/>
      <c r="PLU40"/>
      <c r="PLV40"/>
      <c r="PLW40"/>
      <c r="PLX40"/>
      <c r="PLY40"/>
      <c r="PLZ40"/>
      <c r="PMA40"/>
      <c r="PMB40"/>
      <c r="PMC40"/>
      <c r="PMD40"/>
      <c r="PME40"/>
      <c r="PMF40"/>
      <c r="PNK40" s="68"/>
      <c r="PNL40" s="68"/>
      <c r="PNM40" s="68"/>
      <c r="PNN40" s="68"/>
      <c r="PNO40" s="68"/>
      <c r="PNP40" s="112"/>
      <c r="PNQ40" s="112"/>
      <c r="PNR40" s="112"/>
      <c r="PNS40"/>
      <c r="PNT40"/>
      <c r="PNU40"/>
      <c r="PNV40"/>
      <c r="PNW40"/>
      <c r="PNX40"/>
      <c r="PNY40"/>
      <c r="PNZ40"/>
      <c r="POA40"/>
      <c r="POB40"/>
      <c r="POC40"/>
      <c r="POD40"/>
      <c r="POE40"/>
      <c r="POF40"/>
      <c r="POG40"/>
      <c r="POH40"/>
      <c r="POI40"/>
      <c r="POJ40"/>
      <c r="POK40"/>
      <c r="POL40"/>
      <c r="POM40"/>
      <c r="PON40"/>
      <c r="PPS40" s="68"/>
      <c r="PPT40" s="68"/>
      <c r="PPU40" s="68"/>
      <c r="PPV40" s="68"/>
      <c r="PPW40" s="68"/>
      <c r="PPX40" s="112"/>
      <c r="PPY40" s="112"/>
      <c r="PPZ40" s="112"/>
      <c r="PQA40"/>
      <c r="PQB40"/>
      <c r="PQC40"/>
      <c r="PQD40"/>
      <c r="PQE40"/>
      <c r="PQF40"/>
      <c r="PQG40"/>
      <c r="PQH40"/>
      <c r="PQI40"/>
      <c r="PQJ40"/>
      <c r="PQK40"/>
      <c r="PQL40"/>
      <c r="PQM40"/>
      <c r="PQN40"/>
      <c r="PQO40"/>
      <c r="PQP40"/>
      <c r="PQQ40"/>
      <c r="PQR40"/>
      <c r="PQS40"/>
      <c r="PQT40"/>
      <c r="PQU40"/>
      <c r="PQV40"/>
      <c r="PSA40" s="68"/>
      <c r="PSB40" s="68"/>
      <c r="PSC40" s="68"/>
      <c r="PSD40" s="68"/>
      <c r="PSE40" s="68"/>
      <c r="PSF40" s="112"/>
      <c r="PSG40" s="112"/>
      <c r="PSH40" s="112"/>
      <c r="PSI40"/>
      <c r="PSJ40"/>
      <c r="PSK40"/>
      <c r="PSL40"/>
      <c r="PSM40"/>
      <c r="PSN40"/>
      <c r="PSO40"/>
      <c r="PSP40"/>
      <c r="PSQ40"/>
      <c r="PSR40"/>
      <c r="PSS40"/>
      <c r="PST40"/>
      <c r="PSU40"/>
      <c r="PSV40"/>
      <c r="PSW40"/>
      <c r="PSX40"/>
      <c r="PSY40"/>
      <c r="PSZ40"/>
      <c r="PTA40"/>
      <c r="PTB40"/>
      <c r="PTC40"/>
      <c r="PTD40"/>
      <c r="PUI40" s="68"/>
      <c r="PUJ40" s="68"/>
      <c r="PUK40" s="68"/>
      <c r="PUL40" s="68"/>
      <c r="PUM40" s="68"/>
      <c r="PUN40" s="112"/>
      <c r="PUO40" s="112"/>
      <c r="PUP40" s="112"/>
      <c r="PUQ40"/>
      <c r="PUR40"/>
      <c r="PUS40"/>
      <c r="PUT40"/>
      <c r="PUU40"/>
      <c r="PUV40"/>
      <c r="PUW40"/>
      <c r="PUX40"/>
      <c r="PUY40"/>
      <c r="PUZ40"/>
      <c r="PVA40"/>
      <c r="PVB40"/>
      <c r="PVC40"/>
      <c r="PVD40"/>
      <c r="PVE40"/>
      <c r="PVF40"/>
      <c r="PVG40"/>
      <c r="PVH40"/>
      <c r="PVI40"/>
      <c r="PVJ40"/>
      <c r="PVK40"/>
      <c r="PVL40"/>
      <c r="PWQ40" s="68"/>
      <c r="PWR40" s="68"/>
      <c r="PWS40" s="68"/>
      <c r="PWT40" s="68"/>
      <c r="PWU40" s="68"/>
      <c r="PWV40" s="112"/>
      <c r="PWW40" s="112"/>
      <c r="PWX40" s="112"/>
      <c r="PWY40"/>
      <c r="PWZ40"/>
      <c r="PXA40"/>
      <c r="PXB40"/>
      <c r="PXC40"/>
      <c r="PXD40"/>
      <c r="PXE40"/>
      <c r="PXF40"/>
      <c r="PXG40"/>
      <c r="PXH40"/>
      <c r="PXI40"/>
      <c r="PXJ40"/>
      <c r="PXK40"/>
      <c r="PXL40"/>
      <c r="PXM40"/>
      <c r="PXN40"/>
      <c r="PXO40"/>
      <c r="PXP40"/>
      <c r="PXQ40"/>
      <c r="PXR40"/>
      <c r="PXS40"/>
      <c r="PXT40"/>
      <c r="PYY40" s="68"/>
      <c r="PYZ40" s="68"/>
      <c r="PZA40" s="68"/>
      <c r="PZB40" s="68"/>
      <c r="PZC40" s="68"/>
      <c r="PZD40" s="112"/>
      <c r="PZE40" s="112"/>
      <c r="PZF40" s="112"/>
      <c r="PZG40"/>
      <c r="PZH40"/>
      <c r="PZI40"/>
      <c r="PZJ40"/>
      <c r="PZK40"/>
      <c r="PZL40"/>
      <c r="PZM40"/>
      <c r="PZN40"/>
      <c r="PZO40"/>
      <c r="PZP40"/>
      <c r="PZQ40"/>
      <c r="PZR40"/>
      <c r="PZS40"/>
      <c r="PZT40"/>
      <c r="PZU40"/>
      <c r="PZV40"/>
      <c r="PZW40"/>
      <c r="PZX40"/>
      <c r="PZY40"/>
      <c r="PZZ40"/>
      <c r="QAA40"/>
      <c r="QAB40"/>
      <c r="QBG40" s="68"/>
      <c r="QBH40" s="68"/>
      <c r="QBI40" s="68"/>
      <c r="QBJ40" s="68"/>
      <c r="QBK40" s="68"/>
      <c r="QBL40" s="112"/>
      <c r="QBM40" s="112"/>
      <c r="QBN40" s="112"/>
      <c r="QBO40"/>
      <c r="QBP40"/>
      <c r="QBQ40"/>
      <c r="QBR40"/>
      <c r="QBS40"/>
      <c r="QBT40"/>
      <c r="QBU40"/>
      <c r="QBV40"/>
      <c r="QBW40"/>
      <c r="QBX40"/>
      <c r="QBY40"/>
      <c r="QBZ40"/>
      <c r="QCA40"/>
      <c r="QCB40"/>
      <c r="QCC40"/>
      <c r="QCD40"/>
      <c r="QCE40"/>
      <c r="QCF40"/>
      <c r="QCG40"/>
      <c r="QCH40"/>
      <c r="QCI40"/>
      <c r="QCJ40"/>
      <c r="QDO40" s="68"/>
      <c r="QDP40" s="68"/>
      <c r="QDQ40" s="68"/>
      <c r="QDR40" s="68"/>
      <c r="QDS40" s="68"/>
      <c r="QDT40" s="112"/>
      <c r="QDU40" s="112"/>
      <c r="QDV40" s="112"/>
      <c r="QDW40"/>
      <c r="QDX40"/>
      <c r="QDY40"/>
      <c r="QDZ40"/>
      <c r="QEA40"/>
      <c r="QEB40"/>
      <c r="QEC40"/>
      <c r="QED40"/>
      <c r="QEE40"/>
      <c r="QEF40"/>
      <c r="QEG40"/>
      <c r="QEH40"/>
      <c r="QEI40"/>
      <c r="QEJ40"/>
      <c r="QEK40"/>
      <c r="QEL40"/>
      <c r="QEM40"/>
      <c r="QEN40"/>
      <c r="QEO40"/>
      <c r="QEP40"/>
      <c r="QEQ40"/>
      <c r="QER40"/>
      <c r="QFW40" s="68"/>
      <c r="QFX40" s="68"/>
      <c r="QFY40" s="68"/>
      <c r="QFZ40" s="68"/>
      <c r="QGA40" s="68"/>
      <c r="QGB40" s="112"/>
      <c r="QGC40" s="112"/>
      <c r="QGD40" s="112"/>
      <c r="QGE40"/>
      <c r="QGF40"/>
      <c r="QGG40"/>
      <c r="QGH40"/>
      <c r="QGI40"/>
      <c r="QGJ40"/>
      <c r="QGK40"/>
      <c r="QGL40"/>
      <c r="QGM40"/>
      <c r="QGN40"/>
      <c r="QGO40"/>
      <c r="QGP40"/>
      <c r="QGQ40"/>
      <c r="QGR40"/>
      <c r="QGS40"/>
      <c r="QGT40"/>
      <c r="QGU40"/>
      <c r="QGV40"/>
      <c r="QGW40"/>
      <c r="QGX40"/>
      <c r="QGY40"/>
      <c r="QGZ40"/>
      <c r="QIE40" s="68"/>
      <c r="QIF40" s="68"/>
      <c r="QIG40" s="68"/>
      <c r="QIH40" s="68"/>
      <c r="QII40" s="68"/>
      <c r="QIJ40" s="112"/>
      <c r="QIK40" s="112"/>
      <c r="QIL40" s="112"/>
      <c r="QIM40"/>
      <c r="QIN40"/>
      <c r="QIO40"/>
      <c r="QIP40"/>
      <c r="QIQ40"/>
      <c r="QIR40"/>
      <c r="QIS40"/>
      <c r="QIT40"/>
      <c r="QIU40"/>
      <c r="QIV40"/>
      <c r="QIW40"/>
      <c r="QIX40"/>
      <c r="QIY40"/>
      <c r="QIZ40"/>
      <c r="QJA40"/>
      <c r="QJB40"/>
      <c r="QJC40"/>
      <c r="QJD40"/>
      <c r="QJE40"/>
      <c r="QJF40"/>
      <c r="QJG40"/>
      <c r="QJH40"/>
      <c r="QKM40" s="68"/>
      <c r="QKN40" s="68"/>
      <c r="QKO40" s="68"/>
      <c r="QKP40" s="68"/>
      <c r="QKQ40" s="68"/>
      <c r="QKR40" s="112"/>
      <c r="QKS40" s="112"/>
      <c r="QKT40" s="112"/>
      <c r="QKU40"/>
      <c r="QKV40"/>
      <c r="QKW40"/>
      <c r="QKX40"/>
      <c r="QKY40"/>
      <c r="QKZ40"/>
      <c r="QLA40"/>
      <c r="QLB40"/>
      <c r="QLC40"/>
      <c r="QLD40"/>
      <c r="QLE40"/>
      <c r="QLF40"/>
      <c r="QLG40"/>
      <c r="QLH40"/>
      <c r="QLI40"/>
      <c r="QLJ40"/>
      <c r="QLK40"/>
      <c r="QLL40"/>
      <c r="QLM40"/>
      <c r="QLN40"/>
      <c r="QLO40"/>
      <c r="QLP40"/>
      <c r="QMU40" s="68"/>
      <c r="QMV40" s="68"/>
      <c r="QMW40" s="68"/>
      <c r="QMX40" s="68"/>
      <c r="QMY40" s="68"/>
      <c r="QMZ40" s="112"/>
      <c r="QNA40" s="112"/>
      <c r="QNB40" s="112"/>
      <c r="QNC40"/>
      <c r="QND40"/>
      <c r="QNE40"/>
      <c r="QNF40"/>
      <c r="QNG40"/>
      <c r="QNH40"/>
      <c r="QNI40"/>
      <c r="QNJ40"/>
      <c r="QNK40"/>
      <c r="QNL40"/>
      <c r="QNM40"/>
      <c r="QNN40"/>
      <c r="QNO40"/>
      <c r="QNP40"/>
      <c r="QNQ40"/>
      <c r="QNR40"/>
      <c r="QNS40"/>
      <c r="QNT40"/>
      <c r="QNU40"/>
      <c r="QNV40"/>
      <c r="QNW40"/>
      <c r="QNX40"/>
      <c r="QPC40" s="68"/>
      <c r="QPD40" s="68"/>
      <c r="QPE40" s="68"/>
      <c r="QPF40" s="68"/>
      <c r="QPG40" s="68"/>
      <c r="QPH40" s="112"/>
      <c r="QPI40" s="112"/>
      <c r="QPJ40" s="112"/>
      <c r="QPK40"/>
      <c r="QPL40"/>
      <c r="QPM40"/>
      <c r="QPN40"/>
      <c r="QPO40"/>
      <c r="QPP40"/>
      <c r="QPQ40"/>
      <c r="QPR40"/>
      <c r="QPS40"/>
      <c r="QPT40"/>
      <c r="QPU40"/>
      <c r="QPV40"/>
      <c r="QPW40"/>
      <c r="QPX40"/>
      <c r="QPY40"/>
      <c r="QPZ40"/>
      <c r="QQA40"/>
      <c r="QQB40"/>
      <c r="QQC40"/>
      <c r="QQD40"/>
      <c r="QQE40"/>
      <c r="QQF40"/>
      <c r="QRK40" s="68"/>
      <c r="QRL40" s="68"/>
      <c r="QRM40" s="68"/>
      <c r="QRN40" s="68"/>
      <c r="QRO40" s="68"/>
      <c r="QRP40" s="112"/>
      <c r="QRQ40" s="112"/>
      <c r="QRR40" s="112"/>
      <c r="QRS40"/>
      <c r="QRT40"/>
      <c r="QRU40"/>
      <c r="QRV40"/>
      <c r="QRW40"/>
      <c r="QRX40"/>
      <c r="QRY40"/>
      <c r="QRZ40"/>
      <c r="QSA40"/>
      <c r="QSB40"/>
      <c r="QSC40"/>
      <c r="QSD40"/>
      <c r="QSE40"/>
      <c r="QSF40"/>
      <c r="QSG40"/>
      <c r="QSH40"/>
      <c r="QSI40"/>
      <c r="QSJ40"/>
      <c r="QSK40"/>
      <c r="QSL40"/>
      <c r="QSM40"/>
      <c r="QSN40"/>
      <c r="QTS40" s="68"/>
      <c r="QTT40" s="68"/>
      <c r="QTU40" s="68"/>
      <c r="QTV40" s="68"/>
      <c r="QTW40" s="68"/>
      <c r="QTX40" s="112"/>
      <c r="QTY40" s="112"/>
      <c r="QTZ40" s="112"/>
      <c r="QUA40"/>
      <c r="QUB40"/>
      <c r="QUC40"/>
      <c r="QUD40"/>
      <c r="QUE40"/>
      <c r="QUF40"/>
      <c r="QUG40"/>
      <c r="QUH40"/>
      <c r="QUI40"/>
      <c r="QUJ40"/>
      <c r="QUK40"/>
      <c r="QUL40"/>
      <c r="QUM40"/>
      <c r="QUN40"/>
      <c r="QUO40"/>
      <c r="QUP40"/>
      <c r="QUQ40"/>
      <c r="QUR40"/>
      <c r="QUS40"/>
      <c r="QUT40"/>
      <c r="QUU40"/>
      <c r="QUV40"/>
      <c r="QWA40" s="68"/>
      <c r="QWB40" s="68"/>
      <c r="QWC40" s="68"/>
      <c r="QWD40" s="68"/>
      <c r="QWE40" s="68"/>
      <c r="QWF40" s="112"/>
      <c r="QWG40" s="112"/>
      <c r="QWH40" s="112"/>
      <c r="QWI40"/>
      <c r="QWJ40"/>
      <c r="QWK40"/>
      <c r="QWL40"/>
      <c r="QWM40"/>
      <c r="QWN40"/>
      <c r="QWO40"/>
      <c r="QWP40"/>
      <c r="QWQ40"/>
      <c r="QWR40"/>
      <c r="QWS40"/>
      <c r="QWT40"/>
      <c r="QWU40"/>
      <c r="QWV40"/>
      <c r="QWW40"/>
      <c r="QWX40"/>
      <c r="QWY40"/>
      <c r="QWZ40"/>
      <c r="QXA40"/>
      <c r="QXB40"/>
      <c r="QXC40"/>
      <c r="QXD40"/>
      <c r="QYI40" s="68"/>
      <c r="QYJ40" s="68"/>
      <c r="QYK40" s="68"/>
      <c r="QYL40" s="68"/>
      <c r="QYM40" s="68"/>
      <c r="QYN40" s="112"/>
      <c r="QYO40" s="112"/>
      <c r="QYP40" s="112"/>
      <c r="QYQ40"/>
      <c r="QYR40"/>
      <c r="QYS40"/>
      <c r="QYT40"/>
      <c r="QYU40"/>
      <c r="QYV40"/>
      <c r="QYW40"/>
      <c r="QYX40"/>
      <c r="QYY40"/>
      <c r="QYZ40"/>
      <c r="QZA40"/>
      <c r="QZB40"/>
      <c r="QZC40"/>
      <c r="QZD40"/>
      <c r="QZE40"/>
      <c r="QZF40"/>
      <c r="QZG40"/>
      <c r="QZH40"/>
      <c r="QZI40"/>
      <c r="QZJ40"/>
      <c r="QZK40"/>
      <c r="QZL40"/>
      <c r="RAQ40" s="68"/>
      <c r="RAR40" s="68"/>
      <c r="RAS40" s="68"/>
      <c r="RAT40" s="68"/>
      <c r="RAU40" s="68"/>
      <c r="RAV40" s="112"/>
      <c r="RAW40" s="112"/>
      <c r="RAX40" s="112"/>
      <c r="RAY40"/>
      <c r="RAZ40"/>
      <c r="RBA40"/>
      <c r="RBB40"/>
      <c r="RBC40"/>
      <c r="RBD40"/>
      <c r="RBE40"/>
      <c r="RBF40"/>
      <c r="RBG40"/>
      <c r="RBH40"/>
      <c r="RBI40"/>
      <c r="RBJ40"/>
      <c r="RBK40"/>
      <c r="RBL40"/>
      <c r="RBM40"/>
      <c r="RBN40"/>
      <c r="RBO40"/>
      <c r="RBP40"/>
      <c r="RBQ40"/>
      <c r="RBR40"/>
      <c r="RBS40"/>
      <c r="RBT40"/>
      <c r="RCY40" s="68"/>
      <c r="RCZ40" s="68"/>
      <c r="RDA40" s="68"/>
      <c r="RDB40" s="68"/>
      <c r="RDC40" s="68"/>
      <c r="RDD40" s="112"/>
      <c r="RDE40" s="112"/>
      <c r="RDF40" s="112"/>
      <c r="RDG40"/>
      <c r="RDH40"/>
      <c r="RDI40"/>
      <c r="RDJ40"/>
      <c r="RDK40"/>
      <c r="RDL40"/>
      <c r="RDM40"/>
      <c r="RDN40"/>
      <c r="RDO40"/>
      <c r="RDP40"/>
      <c r="RDQ40"/>
      <c r="RDR40"/>
      <c r="RDS40"/>
      <c r="RDT40"/>
      <c r="RDU40"/>
      <c r="RDV40"/>
      <c r="RDW40"/>
      <c r="RDX40"/>
      <c r="RDY40"/>
      <c r="RDZ40"/>
      <c r="REA40"/>
      <c r="REB40"/>
      <c r="RFG40" s="68"/>
      <c r="RFH40" s="68"/>
      <c r="RFI40" s="68"/>
      <c r="RFJ40" s="68"/>
      <c r="RFK40" s="68"/>
      <c r="RFL40" s="112"/>
      <c r="RFM40" s="112"/>
      <c r="RFN40" s="112"/>
      <c r="RFO40"/>
      <c r="RFP40"/>
      <c r="RFQ40"/>
      <c r="RFR40"/>
      <c r="RFS40"/>
      <c r="RFT40"/>
      <c r="RFU40"/>
      <c r="RFV40"/>
      <c r="RFW40"/>
      <c r="RFX40"/>
      <c r="RFY40"/>
      <c r="RFZ40"/>
      <c r="RGA40"/>
      <c r="RGB40"/>
      <c r="RGC40"/>
      <c r="RGD40"/>
      <c r="RGE40"/>
      <c r="RGF40"/>
      <c r="RGG40"/>
      <c r="RGH40"/>
      <c r="RGI40"/>
      <c r="RGJ40"/>
      <c r="RHO40" s="68"/>
      <c r="RHP40" s="68"/>
      <c r="RHQ40" s="68"/>
      <c r="RHR40" s="68"/>
      <c r="RHS40" s="68"/>
      <c r="RHT40" s="112"/>
      <c r="RHU40" s="112"/>
      <c r="RHV40" s="112"/>
      <c r="RHW40"/>
      <c r="RHX40"/>
      <c r="RHY40"/>
      <c r="RHZ40"/>
      <c r="RIA40"/>
      <c r="RIB40"/>
      <c r="RIC40"/>
      <c r="RID40"/>
      <c r="RIE40"/>
      <c r="RIF40"/>
      <c r="RIG40"/>
      <c r="RIH40"/>
      <c r="RII40"/>
      <c r="RIJ40"/>
      <c r="RIK40"/>
      <c r="RIL40"/>
      <c r="RIM40"/>
      <c r="RIN40"/>
      <c r="RIO40"/>
      <c r="RIP40"/>
      <c r="RIQ40"/>
      <c r="RIR40"/>
      <c r="RJW40" s="68"/>
      <c r="RJX40" s="68"/>
      <c r="RJY40" s="68"/>
      <c r="RJZ40" s="68"/>
      <c r="RKA40" s="68"/>
      <c r="RKB40" s="112"/>
      <c r="RKC40" s="112"/>
      <c r="RKD40" s="112"/>
      <c r="RKE40"/>
      <c r="RKF40"/>
      <c r="RKG40"/>
      <c r="RKH40"/>
      <c r="RKI40"/>
      <c r="RKJ40"/>
      <c r="RKK40"/>
      <c r="RKL40"/>
      <c r="RKM40"/>
      <c r="RKN40"/>
      <c r="RKO40"/>
      <c r="RKP40"/>
      <c r="RKQ40"/>
      <c r="RKR40"/>
      <c r="RKS40"/>
      <c r="RKT40"/>
      <c r="RKU40"/>
      <c r="RKV40"/>
      <c r="RKW40"/>
      <c r="RKX40"/>
      <c r="RKY40"/>
      <c r="RKZ40"/>
      <c r="RME40" s="68"/>
      <c r="RMF40" s="68"/>
      <c r="RMG40" s="68"/>
      <c r="RMH40" s="68"/>
      <c r="RMI40" s="68"/>
      <c r="RMJ40" s="112"/>
      <c r="RMK40" s="112"/>
      <c r="RML40" s="112"/>
      <c r="RMM40"/>
      <c r="RMN40"/>
      <c r="RMO40"/>
      <c r="RMP40"/>
      <c r="RMQ40"/>
      <c r="RMR40"/>
      <c r="RMS40"/>
      <c r="RMT40"/>
      <c r="RMU40"/>
      <c r="RMV40"/>
      <c r="RMW40"/>
      <c r="RMX40"/>
      <c r="RMY40"/>
      <c r="RMZ40"/>
      <c r="RNA40"/>
      <c r="RNB40"/>
      <c r="RNC40"/>
      <c r="RND40"/>
      <c r="RNE40"/>
      <c r="RNF40"/>
      <c r="RNG40"/>
      <c r="RNH40"/>
      <c r="ROM40" s="68"/>
      <c r="RON40" s="68"/>
      <c r="ROO40" s="68"/>
      <c r="ROP40" s="68"/>
      <c r="ROQ40" s="68"/>
      <c r="ROR40" s="112"/>
      <c r="ROS40" s="112"/>
      <c r="ROT40" s="112"/>
      <c r="ROU40"/>
      <c r="ROV40"/>
      <c r="ROW40"/>
      <c r="ROX40"/>
      <c r="ROY40"/>
      <c r="ROZ40"/>
      <c r="RPA40"/>
      <c r="RPB40"/>
      <c r="RPC40"/>
      <c r="RPD40"/>
      <c r="RPE40"/>
      <c r="RPF40"/>
      <c r="RPG40"/>
      <c r="RPH40"/>
      <c r="RPI40"/>
      <c r="RPJ40"/>
      <c r="RPK40"/>
      <c r="RPL40"/>
      <c r="RPM40"/>
      <c r="RPN40"/>
      <c r="RPO40"/>
      <c r="RPP40"/>
      <c r="RQU40" s="68"/>
      <c r="RQV40" s="68"/>
      <c r="RQW40" s="68"/>
      <c r="RQX40" s="68"/>
      <c r="RQY40" s="68"/>
      <c r="RQZ40" s="112"/>
      <c r="RRA40" s="112"/>
      <c r="RRB40" s="112"/>
      <c r="RRC40"/>
      <c r="RRD40"/>
      <c r="RRE40"/>
      <c r="RRF40"/>
      <c r="RRG40"/>
      <c r="RRH40"/>
      <c r="RRI40"/>
      <c r="RRJ40"/>
      <c r="RRK40"/>
      <c r="RRL40"/>
      <c r="RRM40"/>
      <c r="RRN40"/>
      <c r="RRO40"/>
      <c r="RRP40"/>
      <c r="RRQ40"/>
      <c r="RRR40"/>
      <c r="RRS40"/>
      <c r="RRT40"/>
      <c r="RRU40"/>
      <c r="RRV40"/>
      <c r="RRW40"/>
      <c r="RRX40"/>
      <c r="RTC40" s="68"/>
      <c r="RTD40" s="68"/>
      <c r="RTE40" s="68"/>
      <c r="RTF40" s="68"/>
      <c r="RTG40" s="68"/>
      <c r="RTH40" s="112"/>
      <c r="RTI40" s="112"/>
      <c r="RTJ40" s="112"/>
      <c r="RTK40"/>
      <c r="RTL40"/>
      <c r="RTM40"/>
      <c r="RTN40"/>
      <c r="RTO40"/>
      <c r="RTP40"/>
      <c r="RTQ40"/>
      <c r="RTR40"/>
      <c r="RTS40"/>
      <c r="RTT40"/>
      <c r="RTU40"/>
      <c r="RTV40"/>
      <c r="RTW40"/>
      <c r="RTX40"/>
      <c r="RTY40"/>
      <c r="RTZ40"/>
      <c r="RUA40"/>
      <c r="RUB40"/>
      <c r="RUC40"/>
      <c r="RUD40"/>
      <c r="RUE40"/>
      <c r="RUF40"/>
      <c r="RVK40" s="68"/>
      <c r="RVL40" s="68"/>
      <c r="RVM40" s="68"/>
      <c r="RVN40" s="68"/>
      <c r="RVO40" s="68"/>
      <c r="RVP40" s="112"/>
      <c r="RVQ40" s="112"/>
      <c r="RVR40" s="112"/>
      <c r="RVS40"/>
      <c r="RVT40"/>
      <c r="RVU40"/>
      <c r="RVV40"/>
      <c r="RVW40"/>
      <c r="RVX40"/>
      <c r="RVY40"/>
      <c r="RVZ40"/>
      <c r="RWA40"/>
      <c r="RWB40"/>
      <c r="RWC40"/>
      <c r="RWD40"/>
      <c r="RWE40"/>
      <c r="RWF40"/>
      <c r="RWG40"/>
      <c r="RWH40"/>
      <c r="RWI40"/>
      <c r="RWJ40"/>
      <c r="RWK40"/>
      <c r="RWL40"/>
      <c r="RWM40"/>
      <c r="RWN40"/>
      <c r="RXS40" s="68"/>
      <c r="RXT40" s="68"/>
      <c r="RXU40" s="68"/>
      <c r="RXV40" s="68"/>
      <c r="RXW40" s="68"/>
      <c r="RXX40" s="112"/>
      <c r="RXY40" s="112"/>
      <c r="RXZ40" s="112"/>
      <c r="RYA40"/>
      <c r="RYB40"/>
      <c r="RYC40"/>
      <c r="RYD40"/>
      <c r="RYE40"/>
      <c r="RYF40"/>
      <c r="RYG40"/>
      <c r="RYH40"/>
      <c r="RYI40"/>
      <c r="RYJ40"/>
      <c r="RYK40"/>
      <c r="RYL40"/>
      <c r="RYM40"/>
      <c r="RYN40"/>
      <c r="RYO40"/>
      <c r="RYP40"/>
      <c r="RYQ40"/>
      <c r="RYR40"/>
      <c r="RYS40"/>
      <c r="RYT40"/>
      <c r="RYU40"/>
      <c r="RYV40"/>
      <c r="SAA40" s="68"/>
      <c r="SAB40" s="68"/>
      <c r="SAC40" s="68"/>
      <c r="SAD40" s="68"/>
      <c r="SAE40" s="68"/>
      <c r="SAF40" s="112"/>
      <c r="SAG40" s="112"/>
      <c r="SAH40" s="112"/>
      <c r="SAI40"/>
      <c r="SAJ40"/>
      <c r="SAK40"/>
      <c r="SAL40"/>
      <c r="SAM40"/>
      <c r="SAN40"/>
      <c r="SAO40"/>
      <c r="SAP40"/>
      <c r="SAQ40"/>
      <c r="SAR40"/>
      <c r="SAS40"/>
      <c r="SAT40"/>
      <c r="SAU40"/>
      <c r="SAV40"/>
      <c r="SAW40"/>
      <c r="SAX40"/>
      <c r="SAY40"/>
      <c r="SAZ40"/>
      <c r="SBA40"/>
      <c r="SBB40"/>
      <c r="SBC40"/>
      <c r="SBD40"/>
      <c r="SCI40" s="68"/>
      <c r="SCJ40" s="68"/>
      <c r="SCK40" s="68"/>
      <c r="SCL40" s="68"/>
      <c r="SCM40" s="68"/>
      <c r="SCN40" s="112"/>
      <c r="SCO40" s="112"/>
      <c r="SCP40" s="112"/>
      <c r="SCQ40"/>
      <c r="SCR40"/>
      <c r="SCS40"/>
      <c r="SCT40"/>
      <c r="SCU40"/>
      <c r="SCV40"/>
      <c r="SCW40"/>
      <c r="SCX40"/>
      <c r="SCY40"/>
      <c r="SCZ40"/>
      <c r="SDA40"/>
      <c r="SDB40"/>
      <c r="SDC40"/>
      <c r="SDD40"/>
      <c r="SDE40"/>
      <c r="SDF40"/>
      <c r="SDG40"/>
      <c r="SDH40"/>
      <c r="SDI40"/>
      <c r="SDJ40"/>
      <c r="SDK40"/>
      <c r="SDL40"/>
      <c r="SEQ40" s="68"/>
      <c r="SER40" s="68"/>
      <c r="SES40" s="68"/>
      <c r="SET40" s="68"/>
      <c r="SEU40" s="68"/>
      <c r="SEV40" s="112"/>
      <c r="SEW40" s="112"/>
      <c r="SEX40" s="112"/>
      <c r="SEY40"/>
      <c r="SEZ40"/>
      <c r="SFA40"/>
      <c r="SFB40"/>
      <c r="SFC40"/>
      <c r="SFD40"/>
      <c r="SFE40"/>
      <c r="SFF40"/>
      <c r="SFG40"/>
      <c r="SFH40"/>
      <c r="SFI40"/>
      <c r="SFJ40"/>
      <c r="SFK40"/>
      <c r="SFL40"/>
      <c r="SFM40"/>
      <c r="SFN40"/>
      <c r="SFO40"/>
      <c r="SFP40"/>
      <c r="SFQ40"/>
      <c r="SFR40"/>
      <c r="SFS40"/>
      <c r="SFT40"/>
      <c r="SGY40" s="68"/>
      <c r="SGZ40" s="68"/>
      <c r="SHA40" s="68"/>
      <c r="SHB40" s="68"/>
      <c r="SHC40" s="68"/>
      <c r="SHD40" s="112"/>
      <c r="SHE40" s="112"/>
      <c r="SHF40" s="112"/>
      <c r="SHG40"/>
      <c r="SHH40"/>
      <c r="SHI40"/>
      <c r="SHJ40"/>
      <c r="SHK40"/>
      <c r="SHL40"/>
      <c r="SHM40"/>
      <c r="SHN40"/>
      <c r="SHO40"/>
      <c r="SHP40"/>
      <c r="SHQ40"/>
      <c r="SHR40"/>
      <c r="SHS40"/>
      <c r="SHT40"/>
      <c r="SHU40"/>
      <c r="SHV40"/>
      <c r="SHW40"/>
      <c r="SHX40"/>
      <c r="SHY40"/>
      <c r="SHZ40"/>
      <c r="SIA40"/>
      <c r="SIB40"/>
      <c r="SJG40" s="68"/>
      <c r="SJH40" s="68"/>
      <c r="SJI40" s="68"/>
      <c r="SJJ40" s="68"/>
      <c r="SJK40" s="68"/>
      <c r="SJL40" s="112"/>
      <c r="SJM40" s="112"/>
      <c r="SJN40" s="112"/>
      <c r="SJO40"/>
      <c r="SJP40"/>
      <c r="SJQ40"/>
      <c r="SJR40"/>
      <c r="SJS40"/>
      <c r="SJT40"/>
      <c r="SJU40"/>
      <c r="SJV40"/>
      <c r="SJW40"/>
      <c r="SJX40"/>
      <c r="SJY40"/>
      <c r="SJZ40"/>
      <c r="SKA40"/>
      <c r="SKB40"/>
      <c r="SKC40"/>
      <c r="SKD40"/>
      <c r="SKE40"/>
      <c r="SKF40"/>
      <c r="SKG40"/>
      <c r="SKH40"/>
      <c r="SKI40"/>
      <c r="SKJ40"/>
      <c r="SLO40" s="68"/>
      <c r="SLP40" s="68"/>
      <c r="SLQ40" s="68"/>
      <c r="SLR40" s="68"/>
      <c r="SLS40" s="68"/>
      <c r="SLT40" s="112"/>
      <c r="SLU40" s="112"/>
      <c r="SLV40" s="112"/>
      <c r="SLW40"/>
      <c r="SLX40"/>
      <c r="SLY40"/>
      <c r="SLZ40"/>
      <c r="SMA40"/>
      <c r="SMB40"/>
      <c r="SMC40"/>
      <c r="SMD40"/>
      <c r="SME40"/>
      <c r="SMF40"/>
      <c r="SMG40"/>
      <c r="SMH40"/>
      <c r="SMI40"/>
      <c r="SMJ40"/>
      <c r="SMK40"/>
      <c r="SML40"/>
      <c r="SMM40"/>
      <c r="SMN40"/>
      <c r="SMO40"/>
      <c r="SMP40"/>
      <c r="SMQ40"/>
      <c r="SMR40"/>
      <c r="SNW40" s="68"/>
      <c r="SNX40" s="68"/>
      <c r="SNY40" s="68"/>
      <c r="SNZ40" s="68"/>
      <c r="SOA40" s="68"/>
      <c r="SOB40" s="112"/>
      <c r="SOC40" s="112"/>
      <c r="SOD40" s="112"/>
      <c r="SOE40"/>
      <c r="SOF40"/>
      <c r="SOG40"/>
      <c r="SOH40"/>
      <c r="SOI40"/>
      <c r="SOJ40"/>
      <c r="SOK40"/>
      <c r="SOL40"/>
      <c r="SOM40"/>
      <c r="SON40"/>
      <c r="SOO40"/>
      <c r="SOP40"/>
      <c r="SOQ40"/>
      <c r="SOR40"/>
      <c r="SOS40"/>
      <c r="SOT40"/>
      <c r="SOU40"/>
      <c r="SOV40"/>
      <c r="SOW40"/>
      <c r="SOX40"/>
      <c r="SOY40"/>
      <c r="SOZ40"/>
      <c r="SQE40" s="68"/>
      <c r="SQF40" s="68"/>
      <c r="SQG40" s="68"/>
      <c r="SQH40" s="68"/>
      <c r="SQI40" s="68"/>
      <c r="SQJ40" s="112"/>
      <c r="SQK40" s="112"/>
      <c r="SQL40" s="112"/>
      <c r="SQM40"/>
      <c r="SQN40"/>
      <c r="SQO40"/>
      <c r="SQP40"/>
      <c r="SQQ40"/>
      <c r="SQR40"/>
      <c r="SQS40"/>
      <c r="SQT40"/>
      <c r="SQU40"/>
      <c r="SQV40"/>
      <c r="SQW40"/>
      <c r="SQX40"/>
      <c r="SQY40"/>
      <c r="SQZ40"/>
      <c r="SRA40"/>
      <c r="SRB40"/>
      <c r="SRC40"/>
      <c r="SRD40"/>
      <c r="SRE40"/>
      <c r="SRF40"/>
      <c r="SRG40"/>
      <c r="SRH40"/>
      <c r="SSM40" s="68"/>
      <c r="SSN40" s="68"/>
      <c r="SSO40" s="68"/>
      <c r="SSP40" s="68"/>
      <c r="SSQ40" s="68"/>
      <c r="SSR40" s="112"/>
      <c r="SSS40" s="112"/>
      <c r="SST40" s="112"/>
      <c r="SSU40"/>
      <c r="SSV40"/>
      <c r="SSW40"/>
      <c r="SSX40"/>
      <c r="SSY40"/>
      <c r="SSZ40"/>
      <c r="STA40"/>
      <c r="STB40"/>
      <c r="STC40"/>
      <c r="STD40"/>
      <c r="STE40"/>
      <c r="STF40"/>
      <c r="STG40"/>
      <c r="STH40"/>
      <c r="STI40"/>
      <c r="STJ40"/>
      <c r="STK40"/>
      <c r="STL40"/>
      <c r="STM40"/>
      <c r="STN40"/>
      <c r="STO40"/>
      <c r="STP40"/>
      <c r="SUU40" s="68"/>
      <c r="SUV40" s="68"/>
      <c r="SUW40" s="68"/>
      <c r="SUX40" s="68"/>
      <c r="SUY40" s="68"/>
      <c r="SUZ40" s="112"/>
      <c r="SVA40" s="112"/>
      <c r="SVB40" s="112"/>
      <c r="SVC40"/>
      <c r="SVD40"/>
      <c r="SVE40"/>
      <c r="SVF40"/>
      <c r="SVG40"/>
      <c r="SVH40"/>
      <c r="SVI40"/>
      <c r="SVJ40"/>
      <c r="SVK40"/>
      <c r="SVL40"/>
      <c r="SVM40"/>
      <c r="SVN40"/>
      <c r="SVO40"/>
      <c r="SVP40"/>
      <c r="SVQ40"/>
      <c r="SVR40"/>
      <c r="SVS40"/>
      <c r="SVT40"/>
      <c r="SVU40"/>
      <c r="SVV40"/>
      <c r="SVW40"/>
      <c r="SVX40"/>
      <c r="SXC40" s="68"/>
      <c r="SXD40" s="68"/>
      <c r="SXE40" s="68"/>
      <c r="SXF40" s="68"/>
      <c r="SXG40" s="68"/>
      <c r="SXH40" s="112"/>
      <c r="SXI40" s="112"/>
      <c r="SXJ40" s="112"/>
      <c r="SXK40"/>
      <c r="SXL40"/>
      <c r="SXM40"/>
      <c r="SXN40"/>
      <c r="SXO40"/>
      <c r="SXP40"/>
      <c r="SXQ40"/>
      <c r="SXR40"/>
      <c r="SXS40"/>
      <c r="SXT40"/>
      <c r="SXU40"/>
      <c r="SXV40"/>
      <c r="SXW40"/>
      <c r="SXX40"/>
      <c r="SXY40"/>
      <c r="SXZ40"/>
      <c r="SYA40"/>
      <c r="SYB40"/>
      <c r="SYC40"/>
      <c r="SYD40"/>
      <c r="SYE40"/>
      <c r="SYF40"/>
      <c r="SZK40" s="68"/>
      <c r="SZL40" s="68"/>
      <c r="SZM40" s="68"/>
      <c r="SZN40" s="68"/>
      <c r="SZO40" s="68"/>
      <c r="SZP40" s="112"/>
      <c r="SZQ40" s="112"/>
      <c r="SZR40" s="112"/>
      <c r="SZS40"/>
      <c r="SZT40"/>
      <c r="SZU40"/>
      <c r="SZV40"/>
      <c r="SZW40"/>
      <c r="SZX40"/>
      <c r="SZY40"/>
      <c r="SZZ40"/>
      <c r="TAA40"/>
      <c r="TAB40"/>
      <c r="TAC40"/>
      <c r="TAD40"/>
      <c r="TAE40"/>
      <c r="TAF40"/>
      <c r="TAG40"/>
      <c r="TAH40"/>
      <c r="TAI40"/>
      <c r="TAJ40"/>
      <c r="TAK40"/>
      <c r="TAL40"/>
      <c r="TAM40"/>
      <c r="TAN40"/>
      <c r="TBS40" s="68"/>
      <c r="TBT40" s="68"/>
      <c r="TBU40" s="68"/>
      <c r="TBV40" s="68"/>
      <c r="TBW40" s="68"/>
      <c r="TBX40" s="112"/>
      <c r="TBY40" s="112"/>
      <c r="TBZ40" s="112"/>
      <c r="TCA40"/>
      <c r="TCB40"/>
      <c r="TCC40"/>
      <c r="TCD40"/>
      <c r="TCE40"/>
      <c r="TCF40"/>
      <c r="TCG40"/>
      <c r="TCH40"/>
      <c r="TCI40"/>
      <c r="TCJ40"/>
      <c r="TCK40"/>
      <c r="TCL40"/>
      <c r="TCM40"/>
      <c r="TCN40"/>
      <c r="TCO40"/>
      <c r="TCP40"/>
      <c r="TCQ40"/>
      <c r="TCR40"/>
      <c r="TCS40"/>
      <c r="TCT40"/>
      <c r="TCU40"/>
      <c r="TCV40"/>
      <c r="TEA40" s="68"/>
      <c r="TEB40" s="68"/>
      <c r="TEC40" s="68"/>
      <c r="TED40" s="68"/>
      <c r="TEE40" s="68"/>
      <c r="TEF40" s="112"/>
      <c r="TEG40" s="112"/>
      <c r="TEH40" s="112"/>
      <c r="TEI40"/>
      <c r="TEJ40"/>
      <c r="TEK40"/>
      <c r="TEL40"/>
      <c r="TEM40"/>
      <c r="TEN40"/>
      <c r="TEO40"/>
      <c r="TEP40"/>
      <c r="TEQ40"/>
      <c r="TER40"/>
      <c r="TES40"/>
      <c r="TET40"/>
      <c r="TEU40"/>
      <c r="TEV40"/>
      <c r="TEW40"/>
      <c r="TEX40"/>
      <c r="TEY40"/>
      <c r="TEZ40"/>
      <c r="TFA40"/>
      <c r="TFB40"/>
      <c r="TFC40"/>
      <c r="TFD40"/>
      <c r="TGI40" s="68"/>
      <c r="TGJ40" s="68"/>
      <c r="TGK40" s="68"/>
      <c r="TGL40" s="68"/>
      <c r="TGM40" s="68"/>
      <c r="TGN40" s="112"/>
      <c r="TGO40" s="112"/>
      <c r="TGP40" s="112"/>
      <c r="TGQ40"/>
      <c r="TGR40"/>
      <c r="TGS40"/>
      <c r="TGT40"/>
      <c r="TGU40"/>
      <c r="TGV40"/>
      <c r="TGW40"/>
      <c r="TGX40"/>
      <c r="TGY40"/>
      <c r="TGZ40"/>
      <c r="THA40"/>
      <c r="THB40"/>
      <c r="THC40"/>
      <c r="THD40"/>
      <c r="THE40"/>
      <c r="THF40"/>
      <c r="THG40"/>
      <c r="THH40"/>
      <c r="THI40"/>
      <c r="THJ40"/>
      <c r="THK40"/>
      <c r="THL40"/>
      <c r="TIQ40" s="68"/>
      <c r="TIR40" s="68"/>
      <c r="TIS40" s="68"/>
      <c r="TIT40" s="68"/>
      <c r="TIU40" s="68"/>
      <c r="TIV40" s="112"/>
      <c r="TIW40" s="112"/>
      <c r="TIX40" s="112"/>
      <c r="TIY40"/>
      <c r="TIZ40"/>
      <c r="TJA40"/>
      <c r="TJB40"/>
      <c r="TJC40"/>
      <c r="TJD40"/>
      <c r="TJE40"/>
      <c r="TJF40"/>
      <c r="TJG40"/>
      <c r="TJH40"/>
      <c r="TJI40"/>
      <c r="TJJ40"/>
      <c r="TJK40"/>
      <c r="TJL40"/>
      <c r="TJM40"/>
      <c r="TJN40"/>
      <c r="TJO40"/>
      <c r="TJP40"/>
      <c r="TJQ40"/>
      <c r="TJR40"/>
      <c r="TJS40"/>
      <c r="TJT40"/>
      <c r="TKY40" s="68"/>
      <c r="TKZ40" s="68"/>
      <c r="TLA40" s="68"/>
      <c r="TLB40" s="68"/>
      <c r="TLC40" s="68"/>
      <c r="TLD40" s="112"/>
      <c r="TLE40" s="112"/>
      <c r="TLF40" s="112"/>
      <c r="TLG40"/>
      <c r="TLH40"/>
      <c r="TLI40"/>
      <c r="TLJ40"/>
      <c r="TLK40"/>
      <c r="TLL40"/>
      <c r="TLM40"/>
      <c r="TLN40"/>
      <c r="TLO40"/>
      <c r="TLP40"/>
      <c r="TLQ40"/>
      <c r="TLR40"/>
      <c r="TLS40"/>
      <c r="TLT40"/>
      <c r="TLU40"/>
      <c r="TLV40"/>
      <c r="TLW40"/>
      <c r="TLX40"/>
      <c r="TLY40"/>
      <c r="TLZ40"/>
      <c r="TMA40"/>
      <c r="TMB40"/>
      <c r="TNG40" s="68"/>
      <c r="TNH40" s="68"/>
      <c r="TNI40" s="68"/>
      <c r="TNJ40" s="68"/>
      <c r="TNK40" s="68"/>
      <c r="TNL40" s="112"/>
      <c r="TNM40" s="112"/>
      <c r="TNN40" s="112"/>
      <c r="TNO40"/>
      <c r="TNP40"/>
      <c r="TNQ40"/>
      <c r="TNR40"/>
      <c r="TNS40"/>
      <c r="TNT40"/>
      <c r="TNU40"/>
      <c r="TNV40"/>
      <c r="TNW40"/>
      <c r="TNX40"/>
      <c r="TNY40"/>
      <c r="TNZ40"/>
      <c r="TOA40"/>
      <c r="TOB40"/>
      <c r="TOC40"/>
      <c r="TOD40"/>
      <c r="TOE40"/>
      <c r="TOF40"/>
      <c r="TOG40"/>
      <c r="TOH40"/>
      <c r="TOI40"/>
      <c r="TOJ40"/>
      <c r="TPO40" s="68"/>
      <c r="TPP40" s="68"/>
      <c r="TPQ40" s="68"/>
      <c r="TPR40" s="68"/>
      <c r="TPS40" s="68"/>
      <c r="TPT40" s="112"/>
      <c r="TPU40" s="112"/>
      <c r="TPV40" s="112"/>
      <c r="TPW40"/>
      <c r="TPX40"/>
      <c r="TPY40"/>
      <c r="TPZ40"/>
      <c r="TQA40"/>
      <c r="TQB40"/>
      <c r="TQC40"/>
      <c r="TQD40"/>
      <c r="TQE40"/>
      <c r="TQF40"/>
      <c r="TQG40"/>
      <c r="TQH40"/>
      <c r="TQI40"/>
      <c r="TQJ40"/>
      <c r="TQK40"/>
      <c r="TQL40"/>
      <c r="TQM40"/>
      <c r="TQN40"/>
      <c r="TQO40"/>
      <c r="TQP40"/>
      <c r="TQQ40"/>
      <c r="TQR40"/>
      <c r="TRW40" s="68"/>
      <c r="TRX40" s="68"/>
      <c r="TRY40" s="68"/>
      <c r="TRZ40" s="68"/>
      <c r="TSA40" s="68"/>
      <c r="TSB40" s="112"/>
      <c r="TSC40" s="112"/>
      <c r="TSD40" s="112"/>
      <c r="TSE40"/>
      <c r="TSF40"/>
      <c r="TSG40"/>
      <c r="TSH40"/>
      <c r="TSI40"/>
      <c r="TSJ40"/>
      <c r="TSK40"/>
      <c r="TSL40"/>
      <c r="TSM40"/>
      <c r="TSN40"/>
      <c r="TSO40"/>
      <c r="TSP40"/>
      <c r="TSQ40"/>
      <c r="TSR40"/>
      <c r="TSS40"/>
      <c r="TST40"/>
      <c r="TSU40"/>
      <c r="TSV40"/>
      <c r="TSW40"/>
      <c r="TSX40"/>
      <c r="TSY40"/>
      <c r="TSZ40"/>
      <c r="TUE40" s="68"/>
      <c r="TUF40" s="68"/>
      <c r="TUG40" s="68"/>
      <c r="TUH40" s="68"/>
      <c r="TUI40" s="68"/>
      <c r="TUJ40" s="112"/>
      <c r="TUK40" s="112"/>
      <c r="TUL40" s="112"/>
      <c r="TUM40"/>
      <c r="TUN40"/>
      <c r="TUO40"/>
      <c r="TUP40"/>
      <c r="TUQ40"/>
      <c r="TUR40"/>
      <c r="TUS40"/>
      <c r="TUT40"/>
      <c r="TUU40"/>
      <c r="TUV40"/>
      <c r="TUW40"/>
      <c r="TUX40"/>
      <c r="TUY40"/>
      <c r="TUZ40"/>
      <c r="TVA40"/>
      <c r="TVB40"/>
      <c r="TVC40"/>
      <c r="TVD40"/>
      <c r="TVE40"/>
      <c r="TVF40"/>
      <c r="TVG40"/>
      <c r="TVH40"/>
      <c r="TWM40" s="68"/>
      <c r="TWN40" s="68"/>
      <c r="TWO40" s="68"/>
      <c r="TWP40" s="68"/>
      <c r="TWQ40" s="68"/>
      <c r="TWR40" s="112"/>
      <c r="TWS40" s="112"/>
      <c r="TWT40" s="112"/>
      <c r="TWU40"/>
      <c r="TWV40"/>
      <c r="TWW40"/>
      <c r="TWX40"/>
      <c r="TWY40"/>
      <c r="TWZ40"/>
      <c r="TXA40"/>
      <c r="TXB40"/>
      <c r="TXC40"/>
      <c r="TXD40"/>
      <c r="TXE40"/>
      <c r="TXF40"/>
      <c r="TXG40"/>
      <c r="TXH40"/>
      <c r="TXI40"/>
      <c r="TXJ40"/>
      <c r="TXK40"/>
      <c r="TXL40"/>
      <c r="TXM40"/>
      <c r="TXN40"/>
      <c r="TXO40"/>
      <c r="TXP40"/>
      <c r="TYU40" s="68"/>
      <c r="TYV40" s="68"/>
      <c r="TYW40" s="68"/>
      <c r="TYX40" s="68"/>
      <c r="TYY40" s="68"/>
      <c r="TYZ40" s="112"/>
      <c r="TZA40" s="112"/>
      <c r="TZB40" s="112"/>
      <c r="TZC40"/>
      <c r="TZD40"/>
      <c r="TZE40"/>
      <c r="TZF40"/>
      <c r="TZG40"/>
      <c r="TZH40"/>
      <c r="TZI40"/>
      <c r="TZJ40"/>
      <c r="TZK40"/>
      <c r="TZL40"/>
      <c r="TZM40"/>
      <c r="TZN40"/>
      <c r="TZO40"/>
      <c r="TZP40"/>
      <c r="TZQ40"/>
      <c r="TZR40"/>
      <c r="TZS40"/>
      <c r="TZT40"/>
      <c r="TZU40"/>
      <c r="TZV40"/>
      <c r="TZW40"/>
      <c r="TZX40"/>
      <c r="UBC40" s="68"/>
      <c r="UBD40" s="68"/>
      <c r="UBE40" s="68"/>
      <c r="UBF40" s="68"/>
      <c r="UBG40" s="68"/>
      <c r="UBH40" s="112"/>
      <c r="UBI40" s="112"/>
      <c r="UBJ40" s="112"/>
      <c r="UBK40"/>
      <c r="UBL40"/>
      <c r="UBM40"/>
      <c r="UBN40"/>
      <c r="UBO40"/>
      <c r="UBP40"/>
      <c r="UBQ40"/>
      <c r="UBR40"/>
      <c r="UBS40"/>
      <c r="UBT40"/>
      <c r="UBU40"/>
      <c r="UBV40"/>
      <c r="UBW40"/>
      <c r="UBX40"/>
      <c r="UBY40"/>
      <c r="UBZ40"/>
      <c r="UCA40"/>
      <c r="UCB40"/>
      <c r="UCC40"/>
      <c r="UCD40"/>
      <c r="UCE40"/>
      <c r="UCF40"/>
      <c r="UDK40" s="68"/>
      <c r="UDL40" s="68"/>
      <c r="UDM40" s="68"/>
      <c r="UDN40" s="68"/>
      <c r="UDO40" s="68"/>
      <c r="UDP40" s="112"/>
      <c r="UDQ40" s="112"/>
      <c r="UDR40" s="112"/>
      <c r="UDS40"/>
      <c r="UDT40"/>
      <c r="UDU40"/>
      <c r="UDV40"/>
      <c r="UDW40"/>
      <c r="UDX40"/>
      <c r="UDY40"/>
      <c r="UDZ40"/>
      <c r="UEA40"/>
      <c r="UEB40"/>
      <c r="UEC40"/>
      <c r="UED40"/>
      <c r="UEE40"/>
      <c r="UEF40"/>
      <c r="UEG40"/>
      <c r="UEH40"/>
      <c r="UEI40"/>
      <c r="UEJ40"/>
      <c r="UEK40"/>
      <c r="UEL40"/>
      <c r="UEM40"/>
      <c r="UEN40"/>
      <c r="UFS40" s="68"/>
      <c r="UFT40" s="68"/>
      <c r="UFU40" s="68"/>
      <c r="UFV40" s="68"/>
      <c r="UFW40" s="68"/>
      <c r="UFX40" s="112"/>
      <c r="UFY40" s="112"/>
      <c r="UFZ40" s="112"/>
      <c r="UGA40"/>
      <c r="UGB40"/>
      <c r="UGC40"/>
      <c r="UGD40"/>
      <c r="UGE40"/>
      <c r="UGF40"/>
      <c r="UGG40"/>
      <c r="UGH40"/>
      <c r="UGI40"/>
      <c r="UGJ40"/>
      <c r="UGK40"/>
      <c r="UGL40"/>
      <c r="UGM40"/>
      <c r="UGN40"/>
      <c r="UGO40"/>
      <c r="UGP40"/>
      <c r="UGQ40"/>
      <c r="UGR40"/>
      <c r="UGS40"/>
      <c r="UGT40"/>
      <c r="UGU40"/>
      <c r="UGV40"/>
      <c r="UIA40" s="68"/>
      <c r="UIB40" s="68"/>
      <c r="UIC40" s="68"/>
      <c r="UID40" s="68"/>
      <c r="UIE40" s="68"/>
      <c r="UIF40" s="112"/>
      <c r="UIG40" s="112"/>
      <c r="UIH40" s="112"/>
      <c r="UII40"/>
      <c r="UIJ40"/>
      <c r="UIK40"/>
      <c r="UIL40"/>
      <c r="UIM40"/>
      <c r="UIN40"/>
      <c r="UIO40"/>
      <c r="UIP40"/>
      <c r="UIQ40"/>
      <c r="UIR40"/>
      <c r="UIS40"/>
      <c r="UIT40"/>
      <c r="UIU40"/>
      <c r="UIV40"/>
      <c r="UIW40"/>
      <c r="UIX40"/>
      <c r="UIY40"/>
      <c r="UIZ40"/>
      <c r="UJA40"/>
      <c r="UJB40"/>
      <c r="UJC40"/>
      <c r="UJD40"/>
      <c r="UKI40" s="68"/>
      <c r="UKJ40" s="68"/>
      <c r="UKK40" s="68"/>
      <c r="UKL40" s="68"/>
      <c r="UKM40" s="68"/>
      <c r="UKN40" s="112"/>
      <c r="UKO40" s="112"/>
      <c r="UKP40" s="112"/>
      <c r="UKQ40"/>
      <c r="UKR40"/>
      <c r="UKS40"/>
      <c r="UKT40"/>
      <c r="UKU40"/>
      <c r="UKV40"/>
      <c r="UKW40"/>
      <c r="UKX40"/>
      <c r="UKY40"/>
      <c r="UKZ40"/>
      <c r="ULA40"/>
      <c r="ULB40"/>
      <c r="ULC40"/>
      <c r="ULD40"/>
      <c r="ULE40"/>
      <c r="ULF40"/>
      <c r="ULG40"/>
      <c r="ULH40"/>
      <c r="ULI40"/>
      <c r="ULJ40"/>
      <c r="ULK40"/>
      <c r="ULL40"/>
      <c r="UMQ40" s="68"/>
      <c r="UMR40" s="68"/>
      <c r="UMS40" s="68"/>
      <c r="UMT40" s="68"/>
      <c r="UMU40" s="68"/>
      <c r="UMV40" s="112"/>
      <c r="UMW40" s="112"/>
      <c r="UMX40" s="112"/>
      <c r="UMY40"/>
      <c r="UMZ40"/>
      <c r="UNA40"/>
      <c r="UNB40"/>
      <c r="UNC40"/>
      <c r="UND40"/>
      <c r="UNE40"/>
      <c r="UNF40"/>
      <c r="UNG40"/>
      <c r="UNH40"/>
      <c r="UNI40"/>
      <c r="UNJ40"/>
      <c r="UNK40"/>
      <c r="UNL40"/>
      <c r="UNM40"/>
      <c r="UNN40"/>
      <c r="UNO40"/>
      <c r="UNP40"/>
      <c r="UNQ40"/>
      <c r="UNR40"/>
      <c r="UNS40"/>
      <c r="UNT40"/>
      <c r="UOY40" s="68"/>
      <c r="UOZ40" s="68"/>
      <c r="UPA40" s="68"/>
      <c r="UPB40" s="68"/>
      <c r="UPC40" s="68"/>
      <c r="UPD40" s="112"/>
      <c r="UPE40" s="112"/>
      <c r="UPF40" s="112"/>
      <c r="UPG40"/>
      <c r="UPH40"/>
      <c r="UPI40"/>
      <c r="UPJ40"/>
      <c r="UPK40"/>
      <c r="UPL40"/>
      <c r="UPM40"/>
      <c r="UPN40"/>
      <c r="UPO40"/>
      <c r="UPP40"/>
      <c r="UPQ40"/>
      <c r="UPR40"/>
      <c r="UPS40"/>
      <c r="UPT40"/>
      <c r="UPU40"/>
      <c r="UPV40"/>
      <c r="UPW40"/>
      <c r="UPX40"/>
      <c r="UPY40"/>
      <c r="UPZ40"/>
      <c r="UQA40"/>
      <c r="UQB40"/>
      <c r="URG40" s="68"/>
      <c r="URH40" s="68"/>
      <c r="URI40" s="68"/>
      <c r="URJ40" s="68"/>
      <c r="URK40" s="68"/>
      <c r="URL40" s="112"/>
      <c r="URM40" s="112"/>
      <c r="URN40" s="112"/>
      <c r="URO40"/>
      <c r="URP40"/>
      <c r="URQ40"/>
      <c r="URR40"/>
      <c r="URS40"/>
      <c r="URT40"/>
      <c r="URU40"/>
      <c r="URV40"/>
      <c r="URW40"/>
      <c r="URX40"/>
      <c r="URY40"/>
      <c r="URZ40"/>
      <c r="USA40"/>
      <c r="USB40"/>
      <c r="USC40"/>
      <c r="USD40"/>
      <c r="USE40"/>
      <c r="USF40"/>
      <c r="USG40"/>
      <c r="USH40"/>
      <c r="USI40"/>
      <c r="USJ40"/>
      <c r="UTO40" s="68"/>
      <c r="UTP40" s="68"/>
      <c r="UTQ40" s="68"/>
      <c r="UTR40" s="68"/>
      <c r="UTS40" s="68"/>
      <c r="UTT40" s="112"/>
      <c r="UTU40" s="112"/>
      <c r="UTV40" s="112"/>
      <c r="UTW40"/>
      <c r="UTX40"/>
      <c r="UTY40"/>
      <c r="UTZ40"/>
      <c r="UUA40"/>
      <c r="UUB40"/>
      <c r="UUC40"/>
      <c r="UUD40"/>
      <c r="UUE40"/>
      <c r="UUF40"/>
      <c r="UUG40"/>
      <c r="UUH40"/>
      <c r="UUI40"/>
      <c r="UUJ40"/>
      <c r="UUK40"/>
      <c r="UUL40"/>
      <c r="UUM40"/>
      <c r="UUN40"/>
      <c r="UUO40"/>
      <c r="UUP40"/>
      <c r="UUQ40"/>
      <c r="UUR40"/>
      <c r="UVW40" s="68"/>
      <c r="UVX40" s="68"/>
      <c r="UVY40" s="68"/>
      <c r="UVZ40" s="68"/>
      <c r="UWA40" s="68"/>
      <c r="UWB40" s="112"/>
      <c r="UWC40" s="112"/>
      <c r="UWD40" s="112"/>
      <c r="UWE40"/>
      <c r="UWF40"/>
      <c r="UWG40"/>
      <c r="UWH40"/>
      <c r="UWI40"/>
      <c r="UWJ40"/>
      <c r="UWK40"/>
      <c r="UWL40"/>
      <c r="UWM40"/>
      <c r="UWN40"/>
      <c r="UWO40"/>
      <c r="UWP40"/>
      <c r="UWQ40"/>
      <c r="UWR40"/>
      <c r="UWS40"/>
      <c r="UWT40"/>
      <c r="UWU40"/>
      <c r="UWV40"/>
      <c r="UWW40"/>
      <c r="UWX40"/>
      <c r="UWY40"/>
      <c r="UWZ40"/>
      <c r="UYE40" s="68"/>
      <c r="UYF40" s="68"/>
      <c r="UYG40" s="68"/>
      <c r="UYH40" s="68"/>
      <c r="UYI40" s="68"/>
      <c r="UYJ40" s="112"/>
      <c r="UYK40" s="112"/>
      <c r="UYL40" s="112"/>
      <c r="UYM40"/>
      <c r="UYN40"/>
      <c r="UYO40"/>
      <c r="UYP40"/>
      <c r="UYQ40"/>
      <c r="UYR40"/>
      <c r="UYS40"/>
      <c r="UYT40"/>
      <c r="UYU40"/>
      <c r="UYV40"/>
      <c r="UYW40"/>
      <c r="UYX40"/>
      <c r="UYY40"/>
      <c r="UYZ40"/>
      <c r="UZA40"/>
      <c r="UZB40"/>
      <c r="UZC40"/>
      <c r="UZD40"/>
      <c r="UZE40"/>
      <c r="UZF40"/>
      <c r="UZG40"/>
      <c r="UZH40"/>
      <c r="VAM40" s="68"/>
      <c r="VAN40" s="68"/>
      <c r="VAO40" s="68"/>
      <c r="VAP40" s="68"/>
      <c r="VAQ40" s="68"/>
      <c r="VAR40" s="112"/>
      <c r="VAS40" s="112"/>
      <c r="VAT40" s="112"/>
      <c r="VAU40"/>
      <c r="VAV40"/>
      <c r="VAW40"/>
      <c r="VAX40"/>
      <c r="VAY40"/>
      <c r="VAZ40"/>
      <c r="VBA40"/>
      <c r="VBB40"/>
      <c r="VBC40"/>
      <c r="VBD40"/>
      <c r="VBE40"/>
      <c r="VBF40"/>
      <c r="VBG40"/>
      <c r="VBH40"/>
      <c r="VBI40"/>
      <c r="VBJ40"/>
      <c r="VBK40"/>
      <c r="VBL40"/>
      <c r="VBM40"/>
      <c r="VBN40"/>
      <c r="VBO40"/>
      <c r="VBP40"/>
      <c r="VCU40" s="68"/>
      <c r="VCV40" s="68"/>
      <c r="VCW40" s="68"/>
      <c r="VCX40" s="68"/>
      <c r="VCY40" s="68"/>
      <c r="VCZ40" s="112"/>
      <c r="VDA40" s="112"/>
      <c r="VDB40" s="112"/>
      <c r="VDC40"/>
      <c r="VDD40"/>
      <c r="VDE40"/>
      <c r="VDF40"/>
      <c r="VDG40"/>
      <c r="VDH40"/>
      <c r="VDI40"/>
      <c r="VDJ40"/>
      <c r="VDK40"/>
      <c r="VDL40"/>
      <c r="VDM40"/>
      <c r="VDN40"/>
      <c r="VDO40"/>
      <c r="VDP40"/>
      <c r="VDQ40"/>
      <c r="VDR40"/>
      <c r="VDS40"/>
      <c r="VDT40"/>
      <c r="VDU40"/>
      <c r="VDV40"/>
      <c r="VDW40"/>
      <c r="VDX40"/>
      <c r="VFC40" s="68"/>
      <c r="VFD40" s="68"/>
      <c r="VFE40" s="68"/>
      <c r="VFF40" s="68"/>
      <c r="VFG40" s="68"/>
      <c r="VFH40" s="112"/>
      <c r="VFI40" s="112"/>
      <c r="VFJ40" s="112"/>
      <c r="VFK40"/>
      <c r="VFL40"/>
      <c r="VFM40"/>
      <c r="VFN40"/>
      <c r="VFO40"/>
      <c r="VFP40"/>
      <c r="VFQ40"/>
      <c r="VFR40"/>
      <c r="VFS40"/>
      <c r="VFT40"/>
      <c r="VFU40"/>
      <c r="VFV40"/>
      <c r="VFW40"/>
      <c r="VFX40"/>
      <c r="VFY40"/>
      <c r="VFZ40"/>
      <c r="VGA40"/>
      <c r="VGB40"/>
      <c r="VGC40"/>
      <c r="VGD40"/>
      <c r="VGE40"/>
      <c r="VGF40"/>
      <c r="VHK40" s="68"/>
      <c r="VHL40" s="68"/>
      <c r="VHM40" s="68"/>
      <c r="VHN40" s="68"/>
      <c r="VHO40" s="68"/>
      <c r="VHP40" s="112"/>
      <c r="VHQ40" s="112"/>
      <c r="VHR40" s="112"/>
      <c r="VHS40"/>
      <c r="VHT40"/>
      <c r="VHU40"/>
      <c r="VHV40"/>
      <c r="VHW40"/>
      <c r="VHX40"/>
      <c r="VHY40"/>
      <c r="VHZ40"/>
      <c r="VIA40"/>
      <c r="VIB40"/>
      <c r="VIC40"/>
      <c r="VID40"/>
      <c r="VIE40"/>
      <c r="VIF40"/>
      <c r="VIG40"/>
      <c r="VIH40"/>
      <c r="VII40"/>
      <c r="VIJ40"/>
      <c r="VIK40"/>
      <c r="VIL40"/>
      <c r="VIM40"/>
      <c r="VIN40"/>
      <c r="VJS40" s="68"/>
      <c r="VJT40" s="68"/>
      <c r="VJU40" s="68"/>
      <c r="VJV40" s="68"/>
      <c r="VJW40" s="68"/>
      <c r="VJX40" s="112"/>
      <c r="VJY40" s="112"/>
      <c r="VJZ40" s="112"/>
      <c r="VKA40"/>
      <c r="VKB40"/>
      <c r="VKC40"/>
      <c r="VKD40"/>
      <c r="VKE40"/>
      <c r="VKF40"/>
      <c r="VKG40"/>
      <c r="VKH40"/>
      <c r="VKI40"/>
      <c r="VKJ40"/>
      <c r="VKK40"/>
      <c r="VKL40"/>
      <c r="VKM40"/>
      <c r="VKN40"/>
      <c r="VKO40"/>
      <c r="VKP40"/>
      <c r="VKQ40"/>
      <c r="VKR40"/>
      <c r="VKS40"/>
      <c r="VKT40"/>
      <c r="VKU40"/>
      <c r="VKV40"/>
      <c r="VMA40" s="68"/>
      <c r="VMB40" s="68"/>
      <c r="VMC40" s="68"/>
      <c r="VMD40" s="68"/>
      <c r="VME40" s="68"/>
      <c r="VMF40" s="112"/>
      <c r="VMG40" s="112"/>
      <c r="VMH40" s="112"/>
      <c r="VMI40"/>
      <c r="VMJ40"/>
      <c r="VMK40"/>
      <c r="VML40"/>
      <c r="VMM40"/>
      <c r="VMN40"/>
      <c r="VMO40"/>
      <c r="VMP40"/>
      <c r="VMQ40"/>
      <c r="VMR40"/>
      <c r="VMS40"/>
      <c r="VMT40"/>
      <c r="VMU40"/>
      <c r="VMV40"/>
      <c r="VMW40"/>
      <c r="VMX40"/>
      <c r="VMY40"/>
      <c r="VMZ40"/>
      <c r="VNA40"/>
      <c r="VNB40"/>
      <c r="VNC40"/>
      <c r="VND40"/>
      <c r="VOI40" s="68"/>
      <c r="VOJ40" s="68"/>
      <c r="VOK40" s="68"/>
      <c r="VOL40" s="68"/>
      <c r="VOM40" s="68"/>
      <c r="VON40" s="112"/>
      <c r="VOO40" s="112"/>
      <c r="VOP40" s="112"/>
      <c r="VOQ40"/>
      <c r="VOR40"/>
      <c r="VOS40"/>
      <c r="VOT40"/>
      <c r="VOU40"/>
      <c r="VOV40"/>
      <c r="VOW40"/>
      <c r="VOX40"/>
      <c r="VOY40"/>
      <c r="VOZ40"/>
      <c r="VPA40"/>
      <c r="VPB40"/>
      <c r="VPC40"/>
      <c r="VPD40"/>
      <c r="VPE40"/>
      <c r="VPF40"/>
      <c r="VPG40"/>
      <c r="VPH40"/>
      <c r="VPI40"/>
      <c r="VPJ40"/>
      <c r="VPK40"/>
      <c r="VPL40"/>
      <c r="VQQ40" s="68"/>
      <c r="VQR40" s="68"/>
      <c r="VQS40" s="68"/>
      <c r="VQT40" s="68"/>
      <c r="VQU40" s="68"/>
      <c r="VQV40" s="112"/>
      <c r="VQW40" s="112"/>
      <c r="VQX40" s="112"/>
      <c r="VQY40"/>
      <c r="VQZ40"/>
      <c r="VRA40"/>
      <c r="VRB40"/>
      <c r="VRC40"/>
      <c r="VRD40"/>
      <c r="VRE40"/>
      <c r="VRF40"/>
      <c r="VRG40"/>
      <c r="VRH40"/>
      <c r="VRI40"/>
      <c r="VRJ40"/>
      <c r="VRK40"/>
      <c r="VRL40"/>
      <c r="VRM40"/>
      <c r="VRN40"/>
      <c r="VRO40"/>
      <c r="VRP40"/>
      <c r="VRQ40"/>
      <c r="VRR40"/>
      <c r="VRS40"/>
      <c r="VRT40"/>
      <c r="VSY40" s="68"/>
      <c r="VSZ40" s="68"/>
      <c r="VTA40" s="68"/>
      <c r="VTB40" s="68"/>
      <c r="VTC40" s="68"/>
      <c r="VTD40" s="112"/>
      <c r="VTE40" s="112"/>
      <c r="VTF40" s="112"/>
      <c r="VTG40"/>
      <c r="VTH40"/>
      <c r="VTI40"/>
      <c r="VTJ40"/>
      <c r="VTK40"/>
      <c r="VTL40"/>
      <c r="VTM40"/>
      <c r="VTN40"/>
      <c r="VTO40"/>
      <c r="VTP40"/>
      <c r="VTQ40"/>
      <c r="VTR40"/>
      <c r="VTS40"/>
      <c r="VTT40"/>
      <c r="VTU40"/>
      <c r="VTV40"/>
      <c r="VTW40"/>
      <c r="VTX40"/>
      <c r="VTY40"/>
      <c r="VTZ40"/>
      <c r="VUA40"/>
      <c r="VUB40"/>
      <c r="VVG40" s="68"/>
      <c r="VVH40" s="68"/>
      <c r="VVI40" s="68"/>
      <c r="VVJ40" s="68"/>
      <c r="VVK40" s="68"/>
      <c r="VVL40" s="112"/>
      <c r="VVM40" s="112"/>
      <c r="VVN40" s="112"/>
      <c r="VVO40"/>
      <c r="VVP40"/>
      <c r="VVQ40"/>
      <c r="VVR40"/>
      <c r="VVS40"/>
      <c r="VVT40"/>
      <c r="VVU40"/>
      <c r="VVV40"/>
      <c r="VVW40"/>
      <c r="VVX40"/>
      <c r="VVY40"/>
      <c r="VVZ40"/>
      <c r="VWA40"/>
      <c r="VWB40"/>
      <c r="VWC40"/>
      <c r="VWD40"/>
      <c r="VWE40"/>
      <c r="VWF40"/>
      <c r="VWG40"/>
      <c r="VWH40"/>
      <c r="VWI40"/>
      <c r="VWJ40"/>
      <c r="VXO40" s="68"/>
      <c r="VXP40" s="68"/>
      <c r="VXQ40" s="68"/>
      <c r="VXR40" s="68"/>
      <c r="VXS40" s="68"/>
      <c r="VXT40" s="112"/>
      <c r="VXU40" s="112"/>
      <c r="VXV40" s="112"/>
      <c r="VXW40"/>
      <c r="VXX40"/>
      <c r="VXY40"/>
      <c r="VXZ40"/>
      <c r="VYA40"/>
      <c r="VYB40"/>
      <c r="VYC40"/>
      <c r="VYD40"/>
      <c r="VYE40"/>
      <c r="VYF40"/>
      <c r="VYG40"/>
      <c r="VYH40"/>
      <c r="VYI40"/>
      <c r="VYJ40"/>
      <c r="VYK40"/>
      <c r="VYL40"/>
      <c r="VYM40"/>
      <c r="VYN40"/>
      <c r="VYO40"/>
      <c r="VYP40"/>
      <c r="VYQ40"/>
      <c r="VYR40"/>
      <c r="VZW40" s="68"/>
      <c r="VZX40" s="68"/>
      <c r="VZY40" s="68"/>
      <c r="VZZ40" s="68"/>
      <c r="WAA40" s="68"/>
      <c r="WAB40" s="112"/>
      <c r="WAC40" s="112"/>
      <c r="WAD40" s="112"/>
      <c r="WAE40"/>
      <c r="WAF40"/>
      <c r="WAG40"/>
      <c r="WAH40"/>
      <c r="WAI40"/>
      <c r="WAJ40"/>
      <c r="WAK40"/>
      <c r="WAL40"/>
      <c r="WAM40"/>
      <c r="WAN40"/>
      <c r="WAO40"/>
      <c r="WAP40"/>
      <c r="WAQ40"/>
      <c r="WAR40"/>
      <c r="WAS40"/>
      <c r="WAT40"/>
      <c r="WAU40"/>
      <c r="WAV40"/>
      <c r="WAW40"/>
      <c r="WAX40"/>
      <c r="WAY40"/>
      <c r="WAZ40"/>
      <c r="WCE40" s="68"/>
      <c r="WCF40" s="68"/>
      <c r="WCG40" s="68"/>
      <c r="WCH40" s="68"/>
      <c r="WCI40" s="68"/>
      <c r="WCJ40" s="112"/>
      <c r="WCK40" s="112"/>
      <c r="WCL40" s="112"/>
      <c r="WCM40"/>
      <c r="WCN40"/>
      <c r="WCO40"/>
      <c r="WCP40"/>
      <c r="WCQ40"/>
      <c r="WCR40"/>
      <c r="WCS40"/>
      <c r="WCT40"/>
      <c r="WCU40"/>
      <c r="WCV40"/>
      <c r="WCW40"/>
      <c r="WCX40"/>
      <c r="WCY40"/>
      <c r="WCZ40"/>
      <c r="WDA40"/>
      <c r="WDB40"/>
      <c r="WDC40"/>
      <c r="WDD40"/>
      <c r="WDE40"/>
      <c r="WDF40"/>
      <c r="WDG40"/>
      <c r="WDH40"/>
      <c r="WEM40" s="68"/>
      <c r="WEN40" s="68"/>
      <c r="WEO40" s="68"/>
      <c r="WEP40" s="68"/>
      <c r="WEQ40" s="68"/>
      <c r="WER40" s="112"/>
      <c r="WES40" s="112"/>
      <c r="WET40" s="112"/>
      <c r="WEU40"/>
      <c r="WEV40"/>
      <c r="WEW40"/>
      <c r="WEX40"/>
      <c r="WEY40"/>
      <c r="WEZ40"/>
      <c r="WFA40"/>
      <c r="WFB40"/>
      <c r="WFC40"/>
      <c r="WFD40"/>
      <c r="WFE40"/>
      <c r="WFF40"/>
      <c r="WFG40"/>
      <c r="WFH40"/>
      <c r="WFI40"/>
      <c r="WFJ40"/>
      <c r="WFK40"/>
      <c r="WFL40"/>
      <c r="WFM40"/>
      <c r="WFN40"/>
      <c r="WFO40"/>
      <c r="WFP40"/>
      <c r="WGU40" s="68"/>
      <c r="WGV40" s="68"/>
      <c r="WGW40" s="68"/>
      <c r="WGX40" s="68"/>
      <c r="WGY40" s="68"/>
      <c r="WGZ40" s="112"/>
      <c r="WHA40" s="112"/>
      <c r="WHB40" s="112"/>
      <c r="WHC40"/>
      <c r="WHD40"/>
      <c r="WHE40"/>
      <c r="WHF40"/>
      <c r="WHG40"/>
      <c r="WHH40"/>
      <c r="WHI40"/>
      <c r="WHJ40"/>
      <c r="WHK40"/>
      <c r="WHL40"/>
      <c r="WHM40"/>
      <c r="WHN40"/>
      <c r="WHO40"/>
      <c r="WHP40"/>
      <c r="WHQ40"/>
      <c r="WHR40"/>
      <c r="WHS40"/>
      <c r="WHT40"/>
      <c r="WHU40"/>
      <c r="WHV40"/>
      <c r="WHW40"/>
      <c r="WHX40"/>
      <c r="WJC40" s="68"/>
      <c r="WJD40" s="68"/>
      <c r="WJE40" s="68"/>
      <c r="WJF40" s="68"/>
      <c r="WJG40" s="68"/>
      <c r="WJH40" s="112"/>
      <c r="WJI40" s="112"/>
      <c r="WJJ40" s="112"/>
      <c r="WJK40"/>
      <c r="WJL40"/>
      <c r="WJM40"/>
      <c r="WJN40"/>
      <c r="WJO40"/>
      <c r="WJP40"/>
      <c r="WJQ40"/>
      <c r="WJR40"/>
      <c r="WJS40"/>
      <c r="WJT40"/>
      <c r="WJU40"/>
      <c r="WJV40"/>
      <c r="WJW40"/>
      <c r="WJX40"/>
      <c r="WJY40"/>
      <c r="WJZ40"/>
      <c r="WKA40"/>
      <c r="WKB40"/>
      <c r="WKC40"/>
      <c r="WKD40"/>
      <c r="WKE40"/>
      <c r="WKF40"/>
      <c r="WLK40" s="68"/>
      <c r="WLL40" s="68"/>
      <c r="WLM40" s="68"/>
      <c r="WLN40" s="68"/>
      <c r="WLO40" s="68"/>
      <c r="WLP40" s="112"/>
      <c r="WLQ40" s="112"/>
      <c r="WLR40" s="112"/>
      <c r="WLS40"/>
      <c r="WLT40"/>
      <c r="WLU40"/>
      <c r="WLV40"/>
      <c r="WLW40"/>
      <c r="WLX40"/>
      <c r="WLY40"/>
      <c r="WLZ40"/>
      <c r="WMA40"/>
      <c r="WMB40"/>
      <c r="WMC40"/>
      <c r="WMD40"/>
      <c r="WME40"/>
      <c r="WMF40"/>
      <c r="WMG40"/>
      <c r="WMH40"/>
      <c r="WMI40"/>
      <c r="WMJ40"/>
      <c r="WMK40"/>
      <c r="WML40"/>
      <c r="WMM40"/>
      <c r="WMN40"/>
      <c r="WNS40" s="68"/>
      <c r="WNT40" s="68"/>
      <c r="WNU40" s="68"/>
      <c r="WNV40" s="68"/>
      <c r="WNW40" s="68"/>
      <c r="WNX40" s="112"/>
      <c r="WNY40" s="112"/>
      <c r="WNZ40" s="112"/>
      <c r="WOA40"/>
      <c r="WOB40"/>
      <c r="WOC40"/>
      <c r="WOD40"/>
      <c r="WOE40"/>
      <c r="WOF40"/>
      <c r="WOG40"/>
      <c r="WOH40"/>
      <c r="WOI40"/>
      <c r="WOJ40"/>
      <c r="WOK40"/>
      <c r="WOL40"/>
      <c r="WOM40"/>
      <c r="WON40"/>
      <c r="WOO40"/>
      <c r="WOP40"/>
      <c r="WOQ40"/>
      <c r="WOR40"/>
      <c r="WOS40"/>
      <c r="WOT40"/>
      <c r="WOU40"/>
      <c r="WOV40"/>
      <c r="WQA40" s="68"/>
      <c r="WQB40" s="68"/>
      <c r="WQC40" s="68"/>
      <c r="WQD40" s="68"/>
      <c r="WQE40" s="68"/>
      <c r="WQF40" s="112"/>
      <c r="WQG40" s="112"/>
      <c r="WQH40" s="112"/>
      <c r="WQI40"/>
      <c r="WQJ40"/>
      <c r="WQK40"/>
      <c r="WQL40"/>
      <c r="WQM40"/>
      <c r="WQN40"/>
      <c r="WQO40"/>
      <c r="WQP40"/>
      <c r="WQQ40"/>
      <c r="WQR40"/>
      <c r="WQS40"/>
      <c r="WQT40"/>
      <c r="WQU40"/>
      <c r="WQV40"/>
      <c r="WQW40"/>
      <c r="WQX40"/>
      <c r="WQY40"/>
      <c r="WQZ40"/>
      <c r="WRA40"/>
      <c r="WRB40"/>
      <c r="WRC40"/>
      <c r="WRD40"/>
      <c r="WSI40" s="68"/>
      <c r="WSJ40" s="68"/>
      <c r="WSK40" s="68"/>
      <c r="WSL40" s="68"/>
      <c r="WSM40" s="68"/>
      <c r="WSN40" s="112"/>
      <c r="WSO40" s="112"/>
      <c r="WSP40" s="112"/>
      <c r="WSQ40"/>
      <c r="WSR40"/>
      <c r="WSS40"/>
      <c r="WST40"/>
      <c r="WSU40"/>
      <c r="WSV40"/>
      <c r="WSW40"/>
      <c r="WSX40"/>
      <c r="WSY40"/>
      <c r="WSZ40"/>
      <c r="WTA40"/>
      <c r="WTB40"/>
      <c r="WTC40"/>
      <c r="WTD40"/>
      <c r="WTE40"/>
      <c r="WTF40"/>
      <c r="WTG40"/>
      <c r="WTH40"/>
      <c r="WTI40"/>
      <c r="WTJ40"/>
      <c r="WTK40"/>
      <c r="WTL40"/>
      <c r="WUQ40" s="68"/>
      <c r="WUR40" s="68"/>
      <c r="WUS40" s="68"/>
      <c r="WUT40" s="68"/>
      <c r="WUU40" s="68"/>
      <c r="WUV40" s="112"/>
      <c r="WUW40" s="112"/>
      <c r="WUX40" s="112"/>
      <c r="WUY40"/>
      <c r="WUZ40"/>
      <c r="WVA40"/>
      <c r="WVB40"/>
      <c r="WVC40"/>
      <c r="WVD40"/>
      <c r="WVE40"/>
      <c r="WVF40"/>
      <c r="WVG40"/>
      <c r="WVH40"/>
      <c r="WVI40"/>
      <c r="WVJ40"/>
      <c r="WVK40"/>
      <c r="WVL40"/>
      <c r="WVM40"/>
      <c r="WVN40"/>
      <c r="WVO40"/>
      <c r="WVP40"/>
      <c r="WVQ40"/>
      <c r="WVR40"/>
      <c r="WVS40"/>
      <c r="WVT40"/>
      <c r="WWY40" s="68"/>
      <c r="WWZ40" s="68"/>
      <c r="WXA40" s="68"/>
      <c r="WXB40" s="68"/>
      <c r="WXC40" s="68"/>
      <c r="WXD40" s="112"/>
      <c r="WXE40" s="112"/>
      <c r="WXF40" s="112"/>
      <c r="WXG40"/>
      <c r="WXH40"/>
      <c r="WXI40"/>
      <c r="WXJ40"/>
      <c r="WXK40"/>
      <c r="WXL40"/>
      <c r="WXM40"/>
      <c r="WXN40"/>
      <c r="WXO40"/>
      <c r="WXP40"/>
      <c r="WXQ40"/>
      <c r="WXR40"/>
      <c r="WXS40"/>
      <c r="WXT40"/>
      <c r="WXU40"/>
      <c r="WXV40"/>
      <c r="WXW40"/>
      <c r="WXX40"/>
      <c r="WXY40"/>
      <c r="WXZ40"/>
      <c r="WYA40"/>
      <c r="WYB40"/>
      <c r="WZG40" s="68"/>
      <c r="WZH40" s="68"/>
      <c r="WZI40" s="68"/>
      <c r="WZJ40" s="68"/>
      <c r="WZK40" s="68"/>
      <c r="WZL40" s="112"/>
      <c r="WZM40" s="112"/>
      <c r="WZN40" s="112"/>
      <c r="WZO40"/>
      <c r="WZP40"/>
      <c r="WZQ40"/>
      <c r="WZR40"/>
      <c r="WZS40"/>
      <c r="WZT40"/>
      <c r="WZU40"/>
      <c r="WZV40"/>
      <c r="WZW40"/>
      <c r="WZX40"/>
      <c r="WZY40"/>
      <c r="WZZ40"/>
      <c r="XAA40"/>
      <c r="XAB40"/>
      <c r="XAC40"/>
      <c r="XAD40"/>
      <c r="XAE40"/>
      <c r="XAF40"/>
      <c r="XAG40"/>
      <c r="XAH40"/>
      <c r="XAI40"/>
      <c r="XAJ40"/>
      <c r="XBO40" s="68"/>
      <c r="XBP40" s="68"/>
      <c r="XBQ40" s="68"/>
      <c r="XBR40" s="68"/>
      <c r="XBS40" s="68"/>
      <c r="XBT40" s="112"/>
      <c r="XBU40" s="112"/>
      <c r="XBV40" s="112"/>
      <c r="XBW40"/>
      <c r="XBX40"/>
      <c r="XBY40"/>
      <c r="XBZ40"/>
      <c r="XCA40"/>
      <c r="XCB40"/>
      <c r="XCC40"/>
      <c r="XCD40"/>
      <c r="XCE40"/>
      <c r="XCF40"/>
      <c r="XCG40"/>
      <c r="XCH40"/>
      <c r="XCI40"/>
      <c r="XCJ40"/>
      <c r="XCK40"/>
      <c r="XCL40"/>
      <c r="XCM40"/>
      <c r="XCN40"/>
      <c r="XCO40"/>
      <c r="XCP40"/>
      <c r="XCQ40"/>
      <c r="XCR40"/>
      <c r="XDW40" s="68"/>
      <c r="XDX40" s="68"/>
      <c r="XDY40" s="68"/>
      <c r="XDZ40" s="68"/>
      <c r="XEA40" s="68"/>
      <c r="XEB40" s="112"/>
      <c r="XEC40" s="112"/>
      <c r="XED40" s="112"/>
      <c r="XEE40"/>
      <c r="XEF40"/>
      <c r="XEG40"/>
      <c r="XEH40"/>
      <c r="XEI40"/>
      <c r="XEJ40"/>
      <c r="XEK40"/>
      <c r="XEL40"/>
      <c r="XEM40"/>
      <c r="XEN40"/>
      <c r="XEO40"/>
      <c r="XEP40"/>
      <c r="XEQ40"/>
      <c r="XER40"/>
      <c r="XES40"/>
      <c r="XET40"/>
      <c r="XEU40"/>
      <c r="XEV40"/>
      <c r="XEW40"/>
      <c r="XEX40"/>
      <c r="XEY40"/>
      <c r="XEZ40"/>
    </row>
    <row r="41" spans="1:16384" s="5" customFormat="1">
      <c r="AE41" s="68">
        <f t="shared" si="0"/>
        <v>11</v>
      </c>
      <c r="AF41" s="68" t="s">
        <v>518</v>
      </c>
      <c r="AG41" s="68"/>
      <c r="AH41" s="68"/>
      <c r="AI41" s="68"/>
      <c r="AJ41" s="112"/>
      <c r="AK41" s="112"/>
      <c r="AL41" s="112"/>
      <c r="AM41" s="188"/>
      <c r="AN41" s="188"/>
      <c r="AO41" s="188"/>
      <c r="AP41" s="188"/>
      <c r="AQ41" s="188"/>
      <c r="AR41" s="188"/>
      <c r="AS41"/>
      <c r="AT41"/>
      <c r="AU41"/>
      <c r="AV41"/>
      <c r="AW41"/>
      <c r="AX41"/>
      <c r="AY41"/>
      <c r="AZ41"/>
      <c r="BA41"/>
      <c r="BB41"/>
      <c r="BC41"/>
      <c r="BD41"/>
      <c r="BE41"/>
      <c r="BF41"/>
      <c r="BG41"/>
      <c r="BH41"/>
      <c r="CM41" s="68"/>
      <c r="CN41" s="68"/>
      <c r="CO41" s="68"/>
      <c r="CP41" s="68"/>
      <c r="CQ41" s="68"/>
      <c r="CR41" s="112"/>
      <c r="CS41" s="112"/>
      <c r="CT41" s="112"/>
      <c r="CU41"/>
      <c r="CV41"/>
      <c r="CW41"/>
      <c r="CX41"/>
      <c r="CY41"/>
      <c r="CZ41"/>
      <c r="DA41"/>
      <c r="DB41"/>
      <c r="DC41"/>
      <c r="DD41"/>
      <c r="DE41"/>
      <c r="DF41"/>
      <c r="DG41"/>
      <c r="DH41"/>
      <c r="DI41"/>
      <c r="DJ41"/>
      <c r="DK41"/>
      <c r="DL41"/>
      <c r="DM41"/>
      <c r="DN41"/>
      <c r="DO41"/>
      <c r="DP41"/>
      <c r="EU41" s="68"/>
      <c r="EV41" s="68"/>
      <c r="EW41" s="68"/>
      <c r="EX41" s="68"/>
      <c r="EY41" s="68"/>
      <c r="EZ41" s="112"/>
      <c r="FA41" s="112"/>
      <c r="FB41" s="112"/>
      <c r="FC41"/>
      <c r="FD41"/>
      <c r="FE41"/>
      <c r="FF41"/>
      <c r="FG41"/>
      <c r="FH41"/>
      <c r="FI41"/>
      <c r="FJ41"/>
      <c r="FK41"/>
      <c r="FL41"/>
      <c r="FM41"/>
      <c r="FN41"/>
      <c r="FO41"/>
      <c r="FP41"/>
      <c r="FQ41"/>
      <c r="FR41"/>
      <c r="FS41"/>
      <c r="FT41"/>
      <c r="FU41"/>
      <c r="FV41"/>
      <c r="FW41"/>
      <c r="FX41"/>
      <c r="HC41" s="68"/>
      <c r="HD41" s="68"/>
      <c r="HE41" s="68"/>
      <c r="HF41" s="68"/>
      <c r="HG41" s="68"/>
      <c r="HH41" s="112"/>
      <c r="HI41" s="112"/>
      <c r="HJ41" s="112"/>
      <c r="HK41"/>
      <c r="HL41"/>
      <c r="HM41"/>
      <c r="HN41"/>
      <c r="HO41"/>
      <c r="HP41"/>
      <c r="HQ41"/>
      <c r="HR41"/>
      <c r="HS41"/>
      <c r="HT41"/>
      <c r="HU41"/>
      <c r="HV41"/>
      <c r="HW41"/>
      <c r="HX41"/>
      <c r="HY41"/>
      <c r="HZ41"/>
      <c r="IA41"/>
      <c r="IB41"/>
      <c r="IC41"/>
      <c r="ID41"/>
      <c r="IE41"/>
      <c r="IF41"/>
      <c r="JK41" s="68"/>
      <c r="JL41" s="68"/>
      <c r="JM41" s="68"/>
      <c r="JN41" s="68"/>
      <c r="JO41" s="68"/>
      <c r="JP41" s="112"/>
      <c r="JQ41" s="112"/>
      <c r="JR41" s="112"/>
      <c r="JS41"/>
      <c r="JT41"/>
      <c r="JU41"/>
      <c r="JV41"/>
      <c r="JW41"/>
      <c r="JX41"/>
      <c r="JY41"/>
      <c r="JZ41"/>
      <c r="KA41"/>
      <c r="KB41"/>
      <c r="KC41"/>
      <c r="KD41"/>
      <c r="KE41"/>
      <c r="KF41"/>
      <c r="KG41"/>
      <c r="KH41"/>
      <c r="KI41"/>
      <c r="KJ41"/>
      <c r="KK41"/>
      <c r="KL41"/>
      <c r="KM41"/>
      <c r="KN41"/>
      <c r="LS41" s="68"/>
      <c r="LT41" s="68"/>
      <c r="LU41" s="68"/>
      <c r="LV41" s="68"/>
      <c r="LW41" s="68"/>
      <c r="LX41" s="112"/>
      <c r="LY41" s="112"/>
      <c r="LZ41" s="112"/>
      <c r="MA41"/>
      <c r="MB41"/>
      <c r="MC41"/>
      <c r="MD41"/>
      <c r="ME41"/>
      <c r="MF41"/>
      <c r="MG41"/>
      <c r="MH41"/>
      <c r="MI41"/>
      <c r="MJ41"/>
      <c r="MK41"/>
      <c r="ML41"/>
      <c r="MM41"/>
      <c r="MN41"/>
      <c r="MO41"/>
      <c r="MP41"/>
      <c r="MQ41"/>
      <c r="MR41"/>
      <c r="MS41"/>
      <c r="MT41"/>
      <c r="MU41"/>
      <c r="MV41"/>
      <c r="OA41" s="68"/>
      <c r="OB41" s="68"/>
      <c r="OC41" s="68"/>
      <c r="OD41" s="68"/>
      <c r="OE41" s="68"/>
      <c r="OF41" s="112"/>
      <c r="OG41" s="112"/>
      <c r="OH41" s="112"/>
      <c r="OI41"/>
      <c r="OJ41"/>
      <c r="OK41"/>
      <c r="OL41"/>
      <c r="OM41"/>
      <c r="ON41"/>
      <c r="OO41"/>
      <c r="OP41"/>
      <c r="OQ41"/>
      <c r="OR41"/>
      <c r="OS41"/>
      <c r="OT41"/>
      <c r="OU41"/>
      <c r="OV41"/>
      <c r="OW41"/>
      <c r="OX41"/>
      <c r="OY41"/>
      <c r="OZ41"/>
      <c r="PA41"/>
      <c r="PB41"/>
      <c r="PC41"/>
      <c r="PD41"/>
      <c r="QI41" s="68"/>
      <c r="QJ41" s="68"/>
      <c r="QK41" s="68"/>
      <c r="QL41" s="68"/>
      <c r="QM41" s="68"/>
      <c r="QN41" s="112"/>
      <c r="QO41" s="112"/>
      <c r="QP41" s="112"/>
      <c r="QQ41"/>
      <c r="QR41"/>
      <c r="QS41"/>
      <c r="QT41"/>
      <c r="QU41"/>
      <c r="QV41"/>
      <c r="QW41"/>
      <c r="QX41"/>
      <c r="QY41"/>
      <c r="QZ41"/>
      <c r="RA41"/>
      <c r="RB41"/>
      <c r="RC41"/>
      <c r="RD41"/>
      <c r="RE41"/>
      <c r="RF41"/>
      <c r="RG41"/>
      <c r="RH41"/>
      <c r="RI41"/>
      <c r="RJ41"/>
      <c r="RK41"/>
      <c r="RL41"/>
      <c r="SQ41" s="68"/>
      <c r="SR41" s="68"/>
      <c r="SS41" s="68"/>
      <c r="ST41" s="68"/>
      <c r="SU41" s="68"/>
      <c r="SV41" s="112"/>
      <c r="SW41" s="112"/>
      <c r="SX41" s="112"/>
      <c r="SY41"/>
      <c r="SZ41"/>
      <c r="TA41"/>
      <c r="TB41"/>
      <c r="TC41"/>
      <c r="TD41"/>
      <c r="TE41"/>
      <c r="TF41"/>
      <c r="TG41"/>
      <c r="TH41"/>
      <c r="TI41"/>
      <c r="TJ41"/>
      <c r="TK41"/>
      <c r="TL41"/>
      <c r="TM41"/>
      <c r="TN41"/>
      <c r="TO41"/>
      <c r="TP41"/>
      <c r="TQ41"/>
      <c r="TR41"/>
      <c r="TS41"/>
      <c r="TT41"/>
      <c r="UY41" s="68"/>
      <c r="UZ41" s="68"/>
      <c r="VA41" s="68"/>
      <c r="VB41" s="68"/>
      <c r="VC41" s="68"/>
      <c r="VD41" s="112"/>
      <c r="VE41" s="112"/>
      <c r="VF41" s="112"/>
      <c r="VG41"/>
      <c r="VH41"/>
      <c r="VI41"/>
      <c r="VJ41"/>
      <c r="VK41"/>
      <c r="VL41"/>
      <c r="VM41"/>
      <c r="VN41"/>
      <c r="VO41"/>
      <c r="VP41"/>
      <c r="VQ41"/>
      <c r="VR41"/>
      <c r="VS41"/>
      <c r="VT41"/>
      <c r="VU41"/>
      <c r="VV41"/>
      <c r="VW41"/>
      <c r="VX41"/>
      <c r="VY41"/>
      <c r="VZ41"/>
      <c r="WA41"/>
      <c r="WB41"/>
      <c r="XG41" s="68"/>
      <c r="XH41" s="68"/>
      <c r="XI41" s="68"/>
      <c r="XJ41" s="68"/>
      <c r="XK41" s="68"/>
      <c r="XL41" s="112"/>
      <c r="XM41" s="112"/>
      <c r="XN41" s="112"/>
      <c r="XO41"/>
      <c r="XP41"/>
      <c r="XQ41"/>
      <c r="XR41"/>
      <c r="XS41"/>
      <c r="XT41"/>
      <c r="XU41"/>
      <c r="XV41"/>
      <c r="XW41"/>
      <c r="XX41"/>
      <c r="XY41"/>
      <c r="XZ41"/>
      <c r="YA41"/>
      <c r="YB41"/>
      <c r="YC41"/>
      <c r="YD41"/>
      <c r="YE41"/>
      <c r="YF41"/>
      <c r="YG41"/>
      <c r="YH41"/>
      <c r="YI41"/>
      <c r="YJ41"/>
      <c r="ZO41" s="68"/>
      <c r="ZP41" s="68"/>
      <c r="ZQ41" s="68"/>
      <c r="ZR41" s="68"/>
      <c r="ZS41" s="68"/>
      <c r="ZT41" s="112"/>
      <c r="ZU41" s="112"/>
      <c r="ZV41" s="112"/>
      <c r="ZW41"/>
      <c r="ZX41"/>
      <c r="ZY41"/>
      <c r="ZZ41"/>
      <c r="AAA41"/>
      <c r="AAB41"/>
      <c r="AAC41"/>
      <c r="AAD41"/>
      <c r="AAE41"/>
      <c r="AAF41"/>
      <c r="AAG41"/>
      <c r="AAH41"/>
      <c r="AAI41"/>
      <c r="AAJ41"/>
      <c r="AAK41"/>
      <c r="AAL41"/>
      <c r="AAM41"/>
      <c r="AAN41"/>
      <c r="AAO41"/>
      <c r="AAP41"/>
      <c r="AAQ41"/>
      <c r="AAR41"/>
      <c r="ABW41" s="68"/>
      <c r="ABX41" s="68"/>
      <c r="ABY41" s="68"/>
      <c r="ABZ41" s="68"/>
      <c r="ACA41" s="68"/>
      <c r="ACB41" s="112"/>
      <c r="ACC41" s="112"/>
      <c r="ACD41" s="112"/>
      <c r="ACE41"/>
      <c r="ACF41"/>
      <c r="ACG41"/>
      <c r="ACH41"/>
      <c r="ACI41"/>
      <c r="ACJ41"/>
      <c r="ACK41"/>
      <c r="ACL41"/>
      <c r="ACM41"/>
      <c r="ACN41"/>
      <c r="ACO41"/>
      <c r="ACP41"/>
      <c r="ACQ41"/>
      <c r="ACR41"/>
      <c r="ACS41"/>
      <c r="ACT41"/>
      <c r="ACU41"/>
      <c r="ACV41"/>
      <c r="ACW41"/>
      <c r="ACX41"/>
      <c r="ACY41"/>
      <c r="ACZ41"/>
      <c r="AEE41" s="68"/>
      <c r="AEF41" s="68"/>
      <c r="AEG41" s="68"/>
      <c r="AEH41" s="68"/>
      <c r="AEI41" s="68"/>
      <c r="AEJ41" s="112"/>
      <c r="AEK41" s="112"/>
      <c r="AEL41" s="112"/>
      <c r="AEM41"/>
      <c r="AEN41"/>
      <c r="AEO41"/>
      <c r="AEP41"/>
      <c r="AEQ41"/>
      <c r="AER41"/>
      <c r="AES41"/>
      <c r="AET41"/>
      <c r="AEU41"/>
      <c r="AEV41"/>
      <c r="AEW41"/>
      <c r="AEX41"/>
      <c r="AEY41"/>
      <c r="AEZ41"/>
      <c r="AFA41"/>
      <c r="AFB41"/>
      <c r="AFC41"/>
      <c r="AFD41"/>
      <c r="AFE41"/>
      <c r="AFF41"/>
      <c r="AFG41"/>
      <c r="AFH41"/>
      <c r="AGM41" s="68"/>
      <c r="AGN41" s="68"/>
      <c r="AGO41" s="68"/>
      <c r="AGP41" s="68"/>
      <c r="AGQ41" s="68"/>
      <c r="AGR41" s="112"/>
      <c r="AGS41" s="112"/>
      <c r="AGT41" s="112"/>
      <c r="AGU41"/>
      <c r="AGV41"/>
      <c r="AGW41"/>
      <c r="AGX41"/>
      <c r="AGY41"/>
      <c r="AGZ41"/>
      <c r="AHA41"/>
      <c r="AHB41"/>
      <c r="AHC41"/>
      <c r="AHD41"/>
      <c r="AHE41"/>
      <c r="AHF41"/>
      <c r="AHG41"/>
      <c r="AHH41"/>
      <c r="AHI41"/>
      <c r="AHJ41"/>
      <c r="AHK41"/>
      <c r="AHL41"/>
      <c r="AHM41"/>
      <c r="AHN41"/>
      <c r="AHO41"/>
      <c r="AHP41"/>
      <c r="AIU41" s="68"/>
      <c r="AIV41" s="68"/>
      <c r="AIW41" s="68"/>
      <c r="AIX41" s="68"/>
      <c r="AIY41" s="68"/>
      <c r="AIZ41" s="112"/>
      <c r="AJA41" s="112"/>
      <c r="AJB41" s="112"/>
      <c r="AJC41"/>
      <c r="AJD41"/>
      <c r="AJE41"/>
      <c r="AJF41"/>
      <c r="AJG41"/>
      <c r="AJH41"/>
      <c r="AJI41"/>
      <c r="AJJ41"/>
      <c r="AJK41"/>
      <c r="AJL41"/>
      <c r="AJM41"/>
      <c r="AJN41"/>
      <c r="AJO41"/>
      <c r="AJP41"/>
      <c r="AJQ41"/>
      <c r="AJR41"/>
      <c r="AJS41"/>
      <c r="AJT41"/>
      <c r="AJU41"/>
      <c r="AJV41"/>
      <c r="AJW41"/>
      <c r="AJX41"/>
      <c r="ALC41" s="68"/>
      <c r="ALD41" s="68"/>
      <c r="ALE41" s="68"/>
      <c r="ALF41" s="68"/>
      <c r="ALG41" s="68"/>
      <c r="ALH41" s="112"/>
      <c r="ALI41" s="112"/>
      <c r="ALJ41" s="112"/>
      <c r="ALK41"/>
      <c r="ALL41"/>
      <c r="ALM41"/>
      <c r="ALN41"/>
      <c r="ALO41"/>
      <c r="ALP41"/>
      <c r="ALQ41"/>
      <c r="ALR41"/>
      <c r="ALS41"/>
      <c r="ALT41"/>
      <c r="ALU41"/>
      <c r="ALV41"/>
      <c r="ALW41"/>
      <c r="ALX41"/>
      <c r="ALY41"/>
      <c r="ALZ41"/>
      <c r="AMA41"/>
      <c r="AMB41"/>
      <c r="AMC41"/>
      <c r="AMD41"/>
      <c r="AME41"/>
      <c r="AMF41"/>
      <c r="ANK41" s="68"/>
      <c r="ANL41" s="68"/>
      <c r="ANM41" s="68"/>
      <c r="ANN41" s="68"/>
      <c r="ANO41" s="68"/>
      <c r="ANP41" s="112"/>
      <c r="ANQ41" s="112"/>
      <c r="ANR41" s="112"/>
      <c r="ANS41"/>
      <c r="ANT41"/>
      <c r="ANU41"/>
      <c r="ANV41"/>
      <c r="ANW41"/>
      <c r="ANX41"/>
      <c r="ANY41"/>
      <c r="ANZ41"/>
      <c r="AOA41"/>
      <c r="AOB41"/>
      <c r="AOC41"/>
      <c r="AOD41"/>
      <c r="AOE41"/>
      <c r="AOF41"/>
      <c r="AOG41"/>
      <c r="AOH41"/>
      <c r="AOI41"/>
      <c r="AOJ41"/>
      <c r="AOK41"/>
      <c r="AOL41"/>
      <c r="AOM41"/>
      <c r="AON41"/>
      <c r="APS41" s="68"/>
      <c r="APT41" s="68"/>
      <c r="APU41" s="68"/>
      <c r="APV41" s="68"/>
      <c r="APW41" s="68"/>
      <c r="APX41" s="112"/>
      <c r="APY41" s="112"/>
      <c r="APZ41" s="112"/>
      <c r="AQA41"/>
      <c r="AQB41"/>
      <c r="AQC41"/>
      <c r="AQD41"/>
      <c r="AQE41"/>
      <c r="AQF41"/>
      <c r="AQG41"/>
      <c r="AQH41"/>
      <c r="AQI41"/>
      <c r="AQJ41"/>
      <c r="AQK41"/>
      <c r="AQL41"/>
      <c r="AQM41"/>
      <c r="AQN41"/>
      <c r="AQO41"/>
      <c r="AQP41"/>
      <c r="AQQ41"/>
      <c r="AQR41"/>
      <c r="AQS41"/>
      <c r="AQT41"/>
      <c r="AQU41"/>
      <c r="AQV41"/>
      <c r="ASA41" s="68"/>
      <c r="ASB41" s="68"/>
      <c r="ASC41" s="68"/>
      <c r="ASD41" s="68"/>
      <c r="ASE41" s="68"/>
      <c r="ASF41" s="112"/>
      <c r="ASG41" s="112"/>
      <c r="ASH41" s="112"/>
      <c r="ASI41"/>
      <c r="ASJ41"/>
      <c r="ASK41"/>
      <c r="ASL41"/>
      <c r="ASM41"/>
      <c r="ASN41"/>
      <c r="ASO41"/>
      <c r="ASP41"/>
      <c r="ASQ41"/>
      <c r="ASR41"/>
      <c r="ASS41"/>
      <c r="AST41"/>
      <c r="ASU41"/>
      <c r="ASV41"/>
      <c r="ASW41"/>
      <c r="ASX41"/>
      <c r="ASY41"/>
      <c r="ASZ41"/>
      <c r="ATA41"/>
      <c r="ATB41"/>
      <c r="ATC41"/>
      <c r="ATD41"/>
      <c r="AUI41" s="68"/>
      <c r="AUJ41" s="68"/>
      <c r="AUK41" s="68"/>
      <c r="AUL41" s="68"/>
      <c r="AUM41" s="68"/>
      <c r="AUN41" s="112"/>
      <c r="AUO41" s="112"/>
      <c r="AUP41" s="112"/>
      <c r="AUQ41"/>
      <c r="AUR41"/>
      <c r="AUS41"/>
      <c r="AUT41"/>
      <c r="AUU41"/>
      <c r="AUV41"/>
      <c r="AUW41"/>
      <c r="AUX41"/>
      <c r="AUY41"/>
      <c r="AUZ41"/>
      <c r="AVA41"/>
      <c r="AVB41"/>
      <c r="AVC41"/>
      <c r="AVD41"/>
      <c r="AVE41"/>
      <c r="AVF41"/>
      <c r="AVG41"/>
      <c r="AVH41"/>
      <c r="AVI41"/>
      <c r="AVJ41"/>
      <c r="AVK41"/>
      <c r="AVL41"/>
      <c r="AWQ41" s="68"/>
      <c r="AWR41" s="68"/>
      <c r="AWS41" s="68"/>
      <c r="AWT41" s="68"/>
      <c r="AWU41" s="68"/>
      <c r="AWV41" s="112"/>
      <c r="AWW41" s="112"/>
      <c r="AWX41" s="112"/>
      <c r="AWY41"/>
      <c r="AWZ41"/>
      <c r="AXA41"/>
      <c r="AXB41"/>
      <c r="AXC41"/>
      <c r="AXD41"/>
      <c r="AXE41"/>
      <c r="AXF41"/>
      <c r="AXG41"/>
      <c r="AXH41"/>
      <c r="AXI41"/>
      <c r="AXJ41"/>
      <c r="AXK41"/>
      <c r="AXL41"/>
      <c r="AXM41"/>
      <c r="AXN41"/>
      <c r="AXO41"/>
      <c r="AXP41"/>
      <c r="AXQ41"/>
      <c r="AXR41"/>
      <c r="AXS41"/>
      <c r="AXT41"/>
      <c r="AYY41" s="68"/>
      <c r="AYZ41" s="68"/>
      <c r="AZA41" s="68"/>
      <c r="AZB41" s="68"/>
      <c r="AZC41" s="68"/>
      <c r="AZD41" s="112"/>
      <c r="AZE41" s="112"/>
      <c r="AZF41" s="112"/>
      <c r="AZG41"/>
      <c r="AZH41"/>
      <c r="AZI41"/>
      <c r="AZJ41"/>
      <c r="AZK41"/>
      <c r="AZL41"/>
      <c r="AZM41"/>
      <c r="AZN41"/>
      <c r="AZO41"/>
      <c r="AZP41"/>
      <c r="AZQ41"/>
      <c r="AZR41"/>
      <c r="AZS41"/>
      <c r="AZT41"/>
      <c r="AZU41"/>
      <c r="AZV41"/>
      <c r="AZW41"/>
      <c r="AZX41"/>
      <c r="AZY41"/>
      <c r="AZZ41"/>
      <c r="BAA41"/>
      <c r="BAB41"/>
      <c r="BBG41" s="68"/>
      <c r="BBH41" s="68"/>
      <c r="BBI41" s="68"/>
      <c r="BBJ41" s="68"/>
      <c r="BBK41" s="68"/>
      <c r="BBL41" s="112"/>
      <c r="BBM41" s="112"/>
      <c r="BBN41" s="112"/>
      <c r="BBO41"/>
      <c r="BBP41"/>
      <c r="BBQ41"/>
      <c r="BBR41"/>
      <c r="BBS41"/>
      <c r="BBT41"/>
      <c r="BBU41"/>
      <c r="BBV41"/>
      <c r="BBW41"/>
      <c r="BBX41"/>
      <c r="BBY41"/>
      <c r="BBZ41"/>
      <c r="BCA41"/>
      <c r="BCB41"/>
      <c r="BCC41"/>
      <c r="BCD41"/>
      <c r="BCE41"/>
      <c r="BCF41"/>
      <c r="BCG41"/>
      <c r="BCH41"/>
      <c r="BCI41"/>
      <c r="BCJ41"/>
      <c r="BDO41" s="68"/>
      <c r="BDP41" s="68"/>
      <c r="BDQ41" s="68"/>
      <c r="BDR41" s="68"/>
      <c r="BDS41" s="68"/>
      <c r="BDT41" s="112"/>
      <c r="BDU41" s="112"/>
      <c r="BDV41" s="112"/>
      <c r="BDW41"/>
      <c r="BDX41"/>
      <c r="BDY41"/>
      <c r="BDZ41"/>
      <c r="BEA41"/>
      <c r="BEB41"/>
      <c r="BEC41"/>
      <c r="BED41"/>
      <c r="BEE41"/>
      <c r="BEF41"/>
      <c r="BEG41"/>
      <c r="BEH41"/>
      <c r="BEI41"/>
      <c r="BEJ41"/>
      <c r="BEK41"/>
      <c r="BEL41"/>
      <c r="BEM41"/>
      <c r="BEN41"/>
      <c r="BEO41"/>
      <c r="BEP41"/>
      <c r="BEQ41"/>
      <c r="BER41"/>
      <c r="BFW41" s="68"/>
      <c r="BFX41" s="68"/>
      <c r="BFY41" s="68"/>
      <c r="BFZ41" s="68"/>
      <c r="BGA41" s="68"/>
      <c r="BGB41" s="112"/>
      <c r="BGC41" s="112"/>
      <c r="BGD41" s="112"/>
      <c r="BGE41"/>
      <c r="BGF41"/>
      <c r="BGG41"/>
      <c r="BGH41"/>
      <c r="BGI41"/>
      <c r="BGJ41"/>
      <c r="BGK41"/>
      <c r="BGL41"/>
      <c r="BGM41"/>
      <c r="BGN41"/>
      <c r="BGO41"/>
      <c r="BGP41"/>
      <c r="BGQ41"/>
      <c r="BGR41"/>
      <c r="BGS41"/>
      <c r="BGT41"/>
      <c r="BGU41"/>
      <c r="BGV41"/>
      <c r="BGW41"/>
      <c r="BGX41"/>
      <c r="BGY41"/>
      <c r="BGZ41"/>
      <c r="BIE41" s="68"/>
      <c r="BIF41" s="68"/>
      <c r="BIG41" s="68"/>
      <c r="BIH41" s="68"/>
      <c r="BII41" s="68"/>
      <c r="BIJ41" s="112"/>
      <c r="BIK41" s="112"/>
      <c r="BIL41" s="112"/>
      <c r="BIM41"/>
      <c r="BIN41"/>
      <c r="BIO41"/>
      <c r="BIP41"/>
      <c r="BIQ41"/>
      <c r="BIR41"/>
      <c r="BIS41"/>
      <c r="BIT41"/>
      <c r="BIU41"/>
      <c r="BIV41"/>
      <c r="BIW41"/>
      <c r="BIX41"/>
      <c r="BIY41"/>
      <c r="BIZ41"/>
      <c r="BJA41"/>
      <c r="BJB41"/>
      <c r="BJC41"/>
      <c r="BJD41"/>
      <c r="BJE41"/>
      <c r="BJF41"/>
      <c r="BJG41"/>
      <c r="BJH41"/>
      <c r="BKM41" s="68"/>
      <c r="BKN41" s="68"/>
      <c r="BKO41" s="68"/>
      <c r="BKP41" s="68"/>
      <c r="BKQ41" s="68"/>
      <c r="BKR41" s="112"/>
      <c r="BKS41" s="112"/>
      <c r="BKT41" s="112"/>
      <c r="BKU41"/>
      <c r="BKV41"/>
      <c r="BKW41"/>
      <c r="BKX41"/>
      <c r="BKY41"/>
      <c r="BKZ41"/>
      <c r="BLA41"/>
      <c r="BLB41"/>
      <c r="BLC41"/>
      <c r="BLD41"/>
      <c r="BLE41"/>
      <c r="BLF41"/>
      <c r="BLG41"/>
      <c r="BLH41"/>
      <c r="BLI41"/>
      <c r="BLJ41"/>
      <c r="BLK41"/>
      <c r="BLL41"/>
      <c r="BLM41"/>
      <c r="BLN41"/>
      <c r="BLO41"/>
      <c r="BLP41"/>
      <c r="BMU41" s="68"/>
      <c r="BMV41" s="68"/>
      <c r="BMW41" s="68"/>
      <c r="BMX41" s="68"/>
      <c r="BMY41" s="68"/>
      <c r="BMZ41" s="112"/>
      <c r="BNA41" s="112"/>
      <c r="BNB41" s="112"/>
      <c r="BNC41"/>
      <c r="BND41"/>
      <c r="BNE41"/>
      <c r="BNF41"/>
      <c r="BNG41"/>
      <c r="BNH41"/>
      <c r="BNI41"/>
      <c r="BNJ41"/>
      <c r="BNK41"/>
      <c r="BNL41"/>
      <c r="BNM41"/>
      <c r="BNN41"/>
      <c r="BNO41"/>
      <c r="BNP41"/>
      <c r="BNQ41"/>
      <c r="BNR41"/>
      <c r="BNS41"/>
      <c r="BNT41"/>
      <c r="BNU41"/>
      <c r="BNV41"/>
      <c r="BNW41"/>
      <c r="BNX41"/>
      <c r="BPC41" s="68"/>
      <c r="BPD41" s="68"/>
      <c r="BPE41" s="68"/>
      <c r="BPF41" s="68"/>
      <c r="BPG41" s="68"/>
      <c r="BPH41" s="112"/>
      <c r="BPI41" s="112"/>
      <c r="BPJ41" s="112"/>
      <c r="BPK41"/>
      <c r="BPL41"/>
      <c r="BPM41"/>
      <c r="BPN41"/>
      <c r="BPO41"/>
      <c r="BPP41"/>
      <c r="BPQ41"/>
      <c r="BPR41"/>
      <c r="BPS41"/>
      <c r="BPT41"/>
      <c r="BPU41"/>
      <c r="BPV41"/>
      <c r="BPW41"/>
      <c r="BPX41"/>
      <c r="BPY41"/>
      <c r="BPZ41"/>
      <c r="BQA41"/>
      <c r="BQB41"/>
      <c r="BQC41"/>
      <c r="BQD41"/>
      <c r="BQE41"/>
      <c r="BQF41"/>
      <c r="BRK41" s="68"/>
      <c r="BRL41" s="68"/>
      <c r="BRM41" s="68"/>
      <c r="BRN41" s="68"/>
      <c r="BRO41" s="68"/>
      <c r="BRP41" s="112"/>
      <c r="BRQ41" s="112"/>
      <c r="BRR41" s="112"/>
      <c r="BRS41"/>
      <c r="BRT41"/>
      <c r="BRU41"/>
      <c r="BRV41"/>
      <c r="BRW41"/>
      <c r="BRX41"/>
      <c r="BRY41"/>
      <c r="BRZ41"/>
      <c r="BSA41"/>
      <c r="BSB41"/>
      <c r="BSC41"/>
      <c r="BSD41"/>
      <c r="BSE41"/>
      <c r="BSF41"/>
      <c r="BSG41"/>
      <c r="BSH41"/>
      <c r="BSI41"/>
      <c r="BSJ41"/>
      <c r="BSK41"/>
      <c r="BSL41"/>
      <c r="BSM41"/>
      <c r="BSN41"/>
      <c r="BTS41" s="68"/>
      <c r="BTT41" s="68"/>
      <c r="BTU41" s="68"/>
      <c r="BTV41" s="68"/>
      <c r="BTW41" s="68"/>
      <c r="BTX41" s="112"/>
      <c r="BTY41" s="112"/>
      <c r="BTZ41" s="112"/>
      <c r="BUA41"/>
      <c r="BUB41"/>
      <c r="BUC41"/>
      <c r="BUD41"/>
      <c r="BUE41"/>
      <c r="BUF41"/>
      <c r="BUG41"/>
      <c r="BUH41"/>
      <c r="BUI41"/>
      <c r="BUJ41"/>
      <c r="BUK41"/>
      <c r="BUL41"/>
      <c r="BUM41"/>
      <c r="BUN41"/>
      <c r="BUO41"/>
      <c r="BUP41"/>
      <c r="BUQ41"/>
      <c r="BUR41"/>
      <c r="BUS41"/>
      <c r="BUT41"/>
      <c r="BUU41"/>
      <c r="BUV41"/>
      <c r="BWA41" s="68"/>
      <c r="BWB41" s="68"/>
      <c r="BWC41" s="68"/>
      <c r="BWD41" s="68"/>
      <c r="BWE41" s="68"/>
      <c r="BWF41" s="112"/>
      <c r="BWG41" s="112"/>
      <c r="BWH41" s="112"/>
      <c r="BWI41"/>
      <c r="BWJ41"/>
      <c r="BWK41"/>
      <c r="BWL41"/>
      <c r="BWM41"/>
      <c r="BWN41"/>
      <c r="BWO41"/>
      <c r="BWP41"/>
      <c r="BWQ41"/>
      <c r="BWR41"/>
      <c r="BWS41"/>
      <c r="BWT41"/>
      <c r="BWU41"/>
      <c r="BWV41"/>
      <c r="BWW41"/>
      <c r="BWX41"/>
      <c r="BWY41"/>
      <c r="BWZ41"/>
      <c r="BXA41"/>
      <c r="BXB41"/>
      <c r="BXC41"/>
      <c r="BXD41"/>
      <c r="BYI41" s="68"/>
      <c r="BYJ41" s="68"/>
      <c r="BYK41" s="68"/>
      <c r="BYL41" s="68"/>
      <c r="BYM41" s="68"/>
      <c r="BYN41" s="112"/>
      <c r="BYO41" s="112"/>
      <c r="BYP41" s="112"/>
      <c r="BYQ41"/>
      <c r="BYR41"/>
      <c r="BYS41"/>
      <c r="BYT41"/>
      <c r="BYU41"/>
      <c r="BYV41"/>
      <c r="BYW41"/>
      <c r="BYX41"/>
      <c r="BYY41"/>
      <c r="BYZ41"/>
      <c r="BZA41"/>
      <c r="BZB41"/>
      <c r="BZC41"/>
      <c r="BZD41"/>
      <c r="BZE41"/>
      <c r="BZF41"/>
      <c r="BZG41"/>
      <c r="BZH41"/>
      <c r="BZI41"/>
      <c r="BZJ41"/>
      <c r="BZK41"/>
      <c r="BZL41"/>
      <c r="CAQ41" s="68"/>
      <c r="CAR41" s="68"/>
      <c r="CAS41" s="68"/>
      <c r="CAT41" s="68"/>
      <c r="CAU41" s="68"/>
      <c r="CAV41" s="112"/>
      <c r="CAW41" s="112"/>
      <c r="CAX41" s="112"/>
      <c r="CAY41"/>
      <c r="CAZ41"/>
      <c r="CBA41"/>
      <c r="CBB41"/>
      <c r="CBC41"/>
      <c r="CBD41"/>
      <c r="CBE41"/>
      <c r="CBF41"/>
      <c r="CBG41"/>
      <c r="CBH41"/>
      <c r="CBI41"/>
      <c r="CBJ41"/>
      <c r="CBK41"/>
      <c r="CBL41"/>
      <c r="CBM41"/>
      <c r="CBN41"/>
      <c r="CBO41"/>
      <c r="CBP41"/>
      <c r="CBQ41"/>
      <c r="CBR41"/>
      <c r="CBS41"/>
      <c r="CBT41"/>
      <c r="CCY41" s="68"/>
      <c r="CCZ41" s="68"/>
      <c r="CDA41" s="68"/>
      <c r="CDB41" s="68"/>
      <c r="CDC41" s="68"/>
      <c r="CDD41" s="112"/>
      <c r="CDE41" s="112"/>
      <c r="CDF41" s="112"/>
      <c r="CDG41"/>
      <c r="CDH41"/>
      <c r="CDI41"/>
      <c r="CDJ41"/>
      <c r="CDK41"/>
      <c r="CDL41"/>
      <c r="CDM41"/>
      <c r="CDN41"/>
      <c r="CDO41"/>
      <c r="CDP41"/>
      <c r="CDQ41"/>
      <c r="CDR41"/>
      <c r="CDS41"/>
      <c r="CDT41"/>
      <c r="CDU41"/>
      <c r="CDV41"/>
      <c r="CDW41"/>
      <c r="CDX41"/>
      <c r="CDY41"/>
      <c r="CDZ41"/>
      <c r="CEA41"/>
      <c r="CEB41"/>
      <c r="CFG41" s="68"/>
      <c r="CFH41" s="68"/>
      <c r="CFI41" s="68"/>
      <c r="CFJ41" s="68"/>
      <c r="CFK41" s="68"/>
      <c r="CFL41" s="112"/>
      <c r="CFM41" s="112"/>
      <c r="CFN41" s="112"/>
      <c r="CFO41"/>
      <c r="CFP41"/>
      <c r="CFQ41"/>
      <c r="CFR41"/>
      <c r="CFS41"/>
      <c r="CFT41"/>
      <c r="CFU41"/>
      <c r="CFV41"/>
      <c r="CFW41"/>
      <c r="CFX41"/>
      <c r="CFY41"/>
      <c r="CFZ41"/>
      <c r="CGA41"/>
      <c r="CGB41"/>
      <c r="CGC41"/>
      <c r="CGD41"/>
      <c r="CGE41"/>
      <c r="CGF41"/>
      <c r="CGG41"/>
      <c r="CGH41"/>
      <c r="CGI41"/>
      <c r="CGJ41"/>
      <c r="CHO41" s="68"/>
      <c r="CHP41" s="68"/>
      <c r="CHQ41" s="68"/>
      <c r="CHR41" s="68"/>
      <c r="CHS41" s="68"/>
      <c r="CHT41" s="112"/>
      <c r="CHU41" s="112"/>
      <c r="CHV41" s="112"/>
      <c r="CHW41"/>
      <c r="CHX41"/>
      <c r="CHY41"/>
      <c r="CHZ41"/>
      <c r="CIA41"/>
      <c r="CIB41"/>
      <c r="CIC41"/>
      <c r="CID41"/>
      <c r="CIE41"/>
      <c r="CIF41"/>
      <c r="CIG41"/>
      <c r="CIH41"/>
      <c r="CII41"/>
      <c r="CIJ41"/>
      <c r="CIK41"/>
      <c r="CIL41"/>
      <c r="CIM41"/>
      <c r="CIN41"/>
      <c r="CIO41"/>
      <c r="CIP41"/>
      <c r="CIQ41"/>
      <c r="CIR41"/>
      <c r="CJW41" s="68"/>
      <c r="CJX41" s="68"/>
      <c r="CJY41" s="68"/>
      <c r="CJZ41" s="68"/>
      <c r="CKA41" s="68"/>
      <c r="CKB41" s="112"/>
      <c r="CKC41" s="112"/>
      <c r="CKD41" s="112"/>
      <c r="CKE41"/>
      <c r="CKF41"/>
      <c r="CKG41"/>
      <c r="CKH41"/>
      <c r="CKI41"/>
      <c r="CKJ41"/>
      <c r="CKK41"/>
      <c r="CKL41"/>
      <c r="CKM41"/>
      <c r="CKN41"/>
      <c r="CKO41"/>
      <c r="CKP41"/>
      <c r="CKQ41"/>
      <c r="CKR41"/>
      <c r="CKS41"/>
      <c r="CKT41"/>
      <c r="CKU41"/>
      <c r="CKV41"/>
      <c r="CKW41"/>
      <c r="CKX41"/>
      <c r="CKY41"/>
      <c r="CKZ41"/>
      <c r="CME41" s="68"/>
      <c r="CMF41" s="68"/>
      <c r="CMG41" s="68"/>
      <c r="CMH41" s="68"/>
      <c r="CMI41" s="68"/>
      <c r="CMJ41" s="112"/>
      <c r="CMK41" s="112"/>
      <c r="CML41" s="112"/>
      <c r="CMM41"/>
      <c r="CMN41"/>
      <c r="CMO41"/>
      <c r="CMP41"/>
      <c r="CMQ41"/>
      <c r="CMR41"/>
      <c r="CMS41"/>
      <c r="CMT41"/>
      <c r="CMU41"/>
      <c r="CMV41"/>
      <c r="CMW41"/>
      <c r="CMX41"/>
      <c r="CMY41"/>
      <c r="CMZ41"/>
      <c r="CNA41"/>
      <c r="CNB41"/>
      <c r="CNC41"/>
      <c r="CND41"/>
      <c r="CNE41"/>
      <c r="CNF41"/>
      <c r="CNG41"/>
      <c r="CNH41"/>
      <c r="COM41" s="68"/>
      <c r="CON41" s="68"/>
      <c r="COO41" s="68"/>
      <c r="COP41" s="68"/>
      <c r="COQ41" s="68"/>
      <c r="COR41" s="112"/>
      <c r="COS41" s="112"/>
      <c r="COT41" s="112"/>
      <c r="COU41"/>
      <c r="COV41"/>
      <c r="COW41"/>
      <c r="COX41"/>
      <c r="COY41"/>
      <c r="COZ41"/>
      <c r="CPA41"/>
      <c r="CPB41"/>
      <c r="CPC41"/>
      <c r="CPD41"/>
      <c r="CPE41"/>
      <c r="CPF41"/>
      <c r="CPG41"/>
      <c r="CPH41"/>
      <c r="CPI41"/>
      <c r="CPJ41"/>
      <c r="CPK41"/>
      <c r="CPL41"/>
      <c r="CPM41"/>
      <c r="CPN41"/>
      <c r="CPO41"/>
      <c r="CPP41"/>
      <c r="CQU41" s="68"/>
      <c r="CQV41" s="68"/>
      <c r="CQW41" s="68"/>
      <c r="CQX41" s="68"/>
      <c r="CQY41" s="68"/>
      <c r="CQZ41" s="112"/>
      <c r="CRA41" s="112"/>
      <c r="CRB41" s="112"/>
      <c r="CRC41"/>
      <c r="CRD41"/>
      <c r="CRE41"/>
      <c r="CRF41"/>
      <c r="CRG41"/>
      <c r="CRH41"/>
      <c r="CRI41"/>
      <c r="CRJ41"/>
      <c r="CRK41"/>
      <c r="CRL41"/>
      <c r="CRM41"/>
      <c r="CRN41"/>
      <c r="CRO41"/>
      <c r="CRP41"/>
      <c r="CRQ41"/>
      <c r="CRR41"/>
      <c r="CRS41"/>
      <c r="CRT41"/>
      <c r="CRU41"/>
      <c r="CRV41"/>
      <c r="CRW41"/>
      <c r="CRX41"/>
      <c r="CTC41" s="68"/>
      <c r="CTD41" s="68"/>
      <c r="CTE41" s="68"/>
      <c r="CTF41" s="68"/>
      <c r="CTG41" s="68"/>
      <c r="CTH41" s="112"/>
      <c r="CTI41" s="112"/>
      <c r="CTJ41" s="112"/>
      <c r="CTK41"/>
      <c r="CTL41"/>
      <c r="CTM41"/>
      <c r="CTN41"/>
      <c r="CTO41"/>
      <c r="CTP41"/>
      <c r="CTQ41"/>
      <c r="CTR41"/>
      <c r="CTS41"/>
      <c r="CTT41"/>
      <c r="CTU41"/>
      <c r="CTV41"/>
      <c r="CTW41"/>
      <c r="CTX41"/>
      <c r="CTY41"/>
      <c r="CTZ41"/>
      <c r="CUA41"/>
      <c r="CUB41"/>
      <c r="CUC41"/>
      <c r="CUD41"/>
      <c r="CUE41"/>
      <c r="CUF41"/>
      <c r="CVK41" s="68"/>
      <c r="CVL41" s="68"/>
      <c r="CVM41" s="68"/>
      <c r="CVN41" s="68"/>
      <c r="CVO41" s="68"/>
      <c r="CVP41" s="112"/>
      <c r="CVQ41" s="112"/>
      <c r="CVR41" s="112"/>
      <c r="CVS41"/>
      <c r="CVT41"/>
      <c r="CVU41"/>
      <c r="CVV41"/>
      <c r="CVW41"/>
      <c r="CVX41"/>
      <c r="CVY41"/>
      <c r="CVZ41"/>
      <c r="CWA41"/>
      <c r="CWB41"/>
      <c r="CWC41"/>
      <c r="CWD41"/>
      <c r="CWE41"/>
      <c r="CWF41"/>
      <c r="CWG41"/>
      <c r="CWH41"/>
      <c r="CWI41"/>
      <c r="CWJ41"/>
      <c r="CWK41"/>
      <c r="CWL41"/>
      <c r="CWM41"/>
      <c r="CWN41"/>
      <c r="CXS41" s="68"/>
      <c r="CXT41" s="68"/>
      <c r="CXU41" s="68"/>
      <c r="CXV41" s="68"/>
      <c r="CXW41" s="68"/>
      <c r="CXX41" s="112"/>
      <c r="CXY41" s="112"/>
      <c r="CXZ41" s="112"/>
      <c r="CYA41"/>
      <c r="CYB41"/>
      <c r="CYC41"/>
      <c r="CYD41"/>
      <c r="CYE41"/>
      <c r="CYF41"/>
      <c r="CYG41"/>
      <c r="CYH41"/>
      <c r="CYI41"/>
      <c r="CYJ41"/>
      <c r="CYK41"/>
      <c r="CYL41"/>
      <c r="CYM41"/>
      <c r="CYN41"/>
      <c r="CYO41"/>
      <c r="CYP41"/>
      <c r="CYQ41"/>
      <c r="CYR41"/>
      <c r="CYS41"/>
      <c r="CYT41"/>
      <c r="CYU41"/>
      <c r="CYV41"/>
      <c r="DAA41" s="68"/>
      <c r="DAB41" s="68"/>
      <c r="DAC41" s="68"/>
      <c r="DAD41" s="68"/>
      <c r="DAE41" s="68"/>
      <c r="DAF41" s="112"/>
      <c r="DAG41" s="112"/>
      <c r="DAH41" s="112"/>
      <c r="DAI41"/>
      <c r="DAJ41"/>
      <c r="DAK41"/>
      <c r="DAL41"/>
      <c r="DAM41"/>
      <c r="DAN41"/>
      <c r="DAO41"/>
      <c r="DAP41"/>
      <c r="DAQ41"/>
      <c r="DAR41"/>
      <c r="DAS41"/>
      <c r="DAT41"/>
      <c r="DAU41"/>
      <c r="DAV41"/>
      <c r="DAW41"/>
      <c r="DAX41"/>
      <c r="DAY41"/>
      <c r="DAZ41"/>
      <c r="DBA41"/>
      <c r="DBB41"/>
      <c r="DBC41"/>
      <c r="DBD41"/>
      <c r="DCI41" s="68"/>
      <c r="DCJ41" s="68"/>
      <c r="DCK41" s="68"/>
      <c r="DCL41" s="68"/>
      <c r="DCM41" s="68"/>
      <c r="DCN41" s="112"/>
      <c r="DCO41" s="112"/>
      <c r="DCP41" s="112"/>
      <c r="DCQ41"/>
      <c r="DCR41"/>
      <c r="DCS41"/>
      <c r="DCT41"/>
      <c r="DCU41"/>
      <c r="DCV41"/>
      <c r="DCW41"/>
      <c r="DCX41"/>
      <c r="DCY41"/>
      <c r="DCZ41"/>
      <c r="DDA41"/>
      <c r="DDB41"/>
      <c r="DDC41"/>
      <c r="DDD41"/>
      <c r="DDE41"/>
      <c r="DDF41"/>
      <c r="DDG41"/>
      <c r="DDH41"/>
      <c r="DDI41"/>
      <c r="DDJ41"/>
      <c r="DDK41"/>
      <c r="DDL41"/>
      <c r="DEQ41" s="68"/>
      <c r="DER41" s="68"/>
      <c r="DES41" s="68"/>
      <c r="DET41" s="68"/>
      <c r="DEU41" s="68"/>
      <c r="DEV41" s="112"/>
      <c r="DEW41" s="112"/>
      <c r="DEX41" s="112"/>
      <c r="DEY41"/>
      <c r="DEZ41"/>
      <c r="DFA41"/>
      <c r="DFB41"/>
      <c r="DFC41"/>
      <c r="DFD41"/>
      <c r="DFE41"/>
      <c r="DFF41"/>
      <c r="DFG41"/>
      <c r="DFH41"/>
      <c r="DFI41"/>
      <c r="DFJ41"/>
      <c r="DFK41"/>
      <c r="DFL41"/>
      <c r="DFM41"/>
      <c r="DFN41"/>
      <c r="DFO41"/>
      <c r="DFP41"/>
      <c r="DFQ41"/>
      <c r="DFR41"/>
      <c r="DFS41"/>
      <c r="DFT41"/>
      <c r="DGY41" s="68"/>
      <c r="DGZ41" s="68"/>
      <c r="DHA41" s="68"/>
      <c r="DHB41" s="68"/>
      <c r="DHC41" s="68"/>
      <c r="DHD41" s="112"/>
      <c r="DHE41" s="112"/>
      <c r="DHF41" s="112"/>
      <c r="DHG41"/>
      <c r="DHH41"/>
      <c r="DHI41"/>
      <c r="DHJ41"/>
      <c r="DHK41"/>
      <c r="DHL41"/>
      <c r="DHM41"/>
      <c r="DHN41"/>
      <c r="DHO41"/>
      <c r="DHP41"/>
      <c r="DHQ41"/>
      <c r="DHR41"/>
      <c r="DHS41"/>
      <c r="DHT41"/>
      <c r="DHU41"/>
      <c r="DHV41"/>
      <c r="DHW41"/>
      <c r="DHX41"/>
      <c r="DHY41"/>
      <c r="DHZ41"/>
      <c r="DIA41"/>
      <c r="DIB41"/>
      <c r="DJG41" s="68"/>
      <c r="DJH41" s="68"/>
      <c r="DJI41" s="68"/>
      <c r="DJJ41" s="68"/>
      <c r="DJK41" s="68"/>
      <c r="DJL41" s="112"/>
      <c r="DJM41" s="112"/>
      <c r="DJN41" s="112"/>
      <c r="DJO41"/>
      <c r="DJP41"/>
      <c r="DJQ41"/>
      <c r="DJR41"/>
      <c r="DJS41"/>
      <c r="DJT41"/>
      <c r="DJU41"/>
      <c r="DJV41"/>
      <c r="DJW41"/>
      <c r="DJX41"/>
      <c r="DJY41"/>
      <c r="DJZ41"/>
      <c r="DKA41"/>
      <c r="DKB41"/>
      <c r="DKC41"/>
      <c r="DKD41"/>
      <c r="DKE41"/>
      <c r="DKF41"/>
      <c r="DKG41"/>
      <c r="DKH41"/>
      <c r="DKI41"/>
      <c r="DKJ41"/>
      <c r="DLO41" s="68"/>
      <c r="DLP41" s="68"/>
      <c r="DLQ41" s="68"/>
      <c r="DLR41" s="68"/>
      <c r="DLS41" s="68"/>
      <c r="DLT41" s="112"/>
      <c r="DLU41" s="112"/>
      <c r="DLV41" s="112"/>
      <c r="DLW41"/>
      <c r="DLX41"/>
      <c r="DLY41"/>
      <c r="DLZ41"/>
      <c r="DMA41"/>
      <c r="DMB41"/>
      <c r="DMC41"/>
      <c r="DMD41"/>
      <c r="DME41"/>
      <c r="DMF41"/>
      <c r="DMG41"/>
      <c r="DMH41"/>
      <c r="DMI41"/>
      <c r="DMJ41"/>
      <c r="DMK41"/>
      <c r="DML41"/>
      <c r="DMM41"/>
      <c r="DMN41"/>
      <c r="DMO41"/>
      <c r="DMP41"/>
      <c r="DMQ41"/>
      <c r="DMR41"/>
      <c r="DNW41" s="68"/>
      <c r="DNX41" s="68"/>
      <c r="DNY41" s="68"/>
      <c r="DNZ41" s="68"/>
      <c r="DOA41" s="68"/>
      <c r="DOB41" s="112"/>
      <c r="DOC41" s="112"/>
      <c r="DOD41" s="112"/>
      <c r="DOE41"/>
      <c r="DOF41"/>
      <c r="DOG41"/>
      <c r="DOH41"/>
      <c r="DOI41"/>
      <c r="DOJ41"/>
      <c r="DOK41"/>
      <c r="DOL41"/>
      <c r="DOM41"/>
      <c r="DON41"/>
      <c r="DOO41"/>
      <c r="DOP41"/>
      <c r="DOQ41"/>
      <c r="DOR41"/>
      <c r="DOS41"/>
      <c r="DOT41"/>
      <c r="DOU41"/>
      <c r="DOV41"/>
      <c r="DOW41"/>
      <c r="DOX41"/>
      <c r="DOY41"/>
      <c r="DOZ41"/>
      <c r="DQE41" s="68"/>
      <c r="DQF41" s="68"/>
      <c r="DQG41" s="68"/>
      <c r="DQH41" s="68"/>
      <c r="DQI41" s="68"/>
      <c r="DQJ41" s="112"/>
      <c r="DQK41" s="112"/>
      <c r="DQL41" s="112"/>
      <c r="DQM41"/>
      <c r="DQN41"/>
      <c r="DQO41"/>
      <c r="DQP41"/>
      <c r="DQQ41"/>
      <c r="DQR41"/>
      <c r="DQS41"/>
      <c r="DQT41"/>
      <c r="DQU41"/>
      <c r="DQV41"/>
      <c r="DQW41"/>
      <c r="DQX41"/>
      <c r="DQY41"/>
      <c r="DQZ41"/>
      <c r="DRA41"/>
      <c r="DRB41"/>
      <c r="DRC41"/>
      <c r="DRD41"/>
      <c r="DRE41"/>
      <c r="DRF41"/>
      <c r="DRG41"/>
      <c r="DRH41"/>
      <c r="DSM41" s="68"/>
      <c r="DSN41" s="68"/>
      <c r="DSO41" s="68"/>
      <c r="DSP41" s="68"/>
      <c r="DSQ41" s="68"/>
      <c r="DSR41" s="112"/>
      <c r="DSS41" s="112"/>
      <c r="DST41" s="112"/>
      <c r="DSU41"/>
      <c r="DSV41"/>
      <c r="DSW41"/>
      <c r="DSX41"/>
      <c r="DSY41"/>
      <c r="DSZ41"/>
      <c r="DTA41"/>
      <c r="DTB41"/>
      <c r="DTC41"/>
      <c r="DTD41"/>
      <c r="DTE41"/>
      <c r="DTF41"/>
      <c r="DTG41"/>
      <c r="DTH41"/>
      <c r="DTI41"/>
      <c r="DTJ41"/>
      <c r="DTK41"/>
      <c r="DTL41"/>
      <c r="DTM41"/>
      <c r="DTN41"/>
      <c r="DTO41"/>
      <c r="DTP41"/>
      <c r="DUU41" s="68"/>
      <c r="DUV41" s="68"/>
      <c r="DUW41" s="68"/>
      <c r="DUX41" s="68"/>
      <c r="DUY41" s="68"/>
      <c r="DUZ41" s="112"/>
      <c r="DVA41" s="112"/>
      <c r="DVB41" s="112"/>
      <c r="DVC41"/>
      <c r="DVD41"/>
      <c r="DVE41"/>
      <c r="DVF41"/>
      <c r="DVG41"/>
      <c r="DVH41"/>
      <c r="DVI41"/>
      <c r="DVJ41"/>
      <c r="DVK41"/>
      <c r="DVL41"/>
      <c r="DVM41"/>
      <c r="DVN41"/>
      <c r="DVO41"/>
      <c r="DVP41"/>
      <c r="DVQ41"/>
      <c r="DVR41"/>
      <c r="DVS41"/>
      <c r="DVT41"/>
      <c r="DVU41"/>
      <c r="DVV41"/>
      <c r="DVW41"/>
      <c r="DVX41"/>
      <c r="DXC41" s="68"/>
      <c r="DXD41" s="68"/>
      <c r="DXE41" s="68"/>
      <c r="DXF41" s="68"/>
      <c r="DXG41" s="68"/>
      <c r="DXH41" s="112"/>
      <c r="DXI41" s="112"/>
      <c r="DXJ41" s="112"/>
      <c r="DXK41"/>
      <c r="DXL41"/>
      <c r="DXM41"/>
      <c r="DXN41"/>
      <c r="DXO41"/>
      <c r="DXP41"/>
      <c r="DXQ41"/>
      <c r="DXR41"/>
      <c r="DXS41"/>
      <c r="DXT41"/>
      <c r="DXU41"/>
      <c r="DXV41"/>
      <c r="DXW41"/>
      <c r="DXX41"/>
      <c r="DXY41"/>
      <c r="DXZ41"/>
      <c r="DYA41"/>
      <c r="DYB41"/>
      <c r="DYC41"/>
      <c r="DYD41"/>
      <c r="DYE41"/>
      <c r="DYF41"/>
      <c r="DZK41" s="68"/>
      <c r="DZL41" s="68"/>
      <c r="DZM41" s="68"/>
      <c r="DZN41" s="68"/>
      <c r="DZO41" s="68"/>
      <c r="DZP41" s="112"/>
      <c r="DZQ41" s="112"/>
      <c r="DZR41" s="112"/>
      <c r="DZS41"/>
      <c r="DZT41"/>
      <c r="DZU41"/>
      <c r="DZV41"/>
      <c r="DZW41"/>
      <c r="DZX41"/>
      <c r="DZY41"/>
      <c r="DZZ41"/>
      <c r="EAA41"/>
      <c r="EAB41"/>
      <c r="EAC41"/>
      <c r="EAD41"/>
      <c r="EAE41"/>
      <c r="EAF41"/>
      <c r="EAG41"/>
      <c r="EAH41"/>
      <c r="EAI41"/>
      <c r="EAJ41"/>
      <c r="EAK41"/>
      <c r="EAL41"/>
      <c r="EAM41"/>
      <c r="EAN41"/>
      <c r="EBS41" s="68"/>
      <c r="EBT41" s="68"/>
      <c r="EBU41" s="68"/>
      <c r="EBV41" s="68"/>
      <c r="EBW41" s="68"/>
      <c r="EBX41" s="112"/>
      <c r="EBY41" s="112"/>
      <c r="EBZ41" s="112"/>
      <c r="ECA41"/>
      <c r="ECB41"/>
      <c r="ECC41"/>
      <c r="ECD41"/>
      <c r="ECE41"/>
      <c r="ECF41"/>
      <c r="ECG41"/>
      <c r="ECH41"/>
      <c r="ECI41"/>
      <c r="ECJ41"/>
      <c r="ECK41"/>
      <c r="ECL41"/>
      <c r="ECM41"/>
      <c r="ECN41"/>
      <c r="ECO41"/>
      <c r="ECP41"/>
      <c r="ECQ41"/>
      <c r="ECR41"/>
      <c r="ECS41"/>
      <c r="ECT41"/>
      <c r="ECU41"/>
      <c r="ECV41"/>
      <c r="EEA41" s="68"/>
      <c r="EEB41" s="68"/>
      <c r="EEC41" s="68"/>
      <c r="EED41" s="68"/>
      <c r="EEE41" s="68"/>
      <c r="EEF41" s="112"/>
      <c r="EEG41" s="112"/>
      <c r="EEH41" s="112"/>
      <c r="EEI41"/>
      <c r="EEJ41"/>
      <c r="EEK41"/>
      <c r="EEL41"/>
      <c r="EEM41"/>
      <c r="EEN41"/>
      <c r="EEO41"/>
      <c r="EEP41"/>
      <c r="EEQ41"/>
      <c r="EER41"/>
      <c r="EES41"/>
      <c r="EET41"/>
      <c r="EEU41"/>
      <c r="EEV41"/>
      <c r="EEW41"/>
      <c r="EEX41"/>
      <c r="EEY41"/>
      <c r="EEZ41"/>
      <c r="EFA41"/>
      <c r="EFB41"/>
      <c r="EFC41"/>
      <c r="EFD41"/>
      <c r="EGI41" s="68"/>
      <c r="EGJ41" s="68"/>
      <c r="EGK41" s="68"/>
      <c r="EGL41" s="68"/>
      <c r="EGM41" s="68"/>
      <c r="EGN41" s="112"/>
      <c r="EGO41" s="112"/>
      <c r="EGP41" s="112"/>
      <c r="EGQ41"/>
      <c r="EGR41"/>
      <c r="EGS41"/>
      <c r="EGT41"/>
      <c r="EGU41"/>
      <c r="EGV41"/>
      <c r="EGW41"/>
      <c r="EGX41"/>
      <c r="EGY41"/>
      <c r="EGZ41"/>
      <c r="EHA41"/>
      <c r="EHB41"/>
      <c r="EHC41"/>
      <c r="EHD41"/>
      <c r="EHE41"/>
      <c r="EHF41"/>
      <c r="EHG41"/>
      <c r="EHH41"/>
      <c r="EHI41"/>
      <c r="EHJ41"/>
      <c r="EHK41"/>
      <c r="EHL41"/>
      <c r="EIQ41" s="68"/>
      <c r="EIR41" s="68"/>
      <c r="EIS41" s="68"/>
      <c r="EIT41" s="68"/>
      <c r="EIU41" s="68"/>
      <c r="EIV41" s="112"/>
      <c r="EIW41" s="112"/>
      <c r="EIX41" s="112"/>
      <c r="EIY41"/>
      <c r="EIZ41"/>
      <c r="EJA41"/>
      <c r="EJB41"/>
      <c r="EJC41"/>
      <c r="EJD41"/>
      <c r="EJE41"/>
      <c r="EJF41"/>
      <c r="EJG41"/>
      <c r="EJH41"/>
      <c r="EJI41"/>
      <c r="EJJ41"/>
      <c r="EJK41"/>
      <c r="EJL41"/>
      <c r="EJM41"/>
      <c r="EJN41"/>
      <c r="EJO41"/>
      <c r="EJP41"/>
      <c r="EJQ41"/>
      <c r="EJR41"/>
      <c r="EJS41"/>
      <c r="EJT41"/>
      <c r="EKY41" s="68"/>
      <c r="EKZ41" s="68"/>
      <c r="ELA41" s="68"/>
      <c r="ELB41" s="68"/>
      <c r="ELC41" s="68"/>
      <c r="ELD41" s="112"/>
      <c r="ELE41" s="112"/>
      <c r="ELF41" s="112"/>
      <c r="ELG41"/>
      <c r="ELH41"/>
      <c r="ELI41"/>
      <c r="ELJ41"/>
      <c r="ELK41"/>
      <c r="ELL41"/>
      <c r="ELM41"/>
      <c r="ELN41"/>
      <c r="ELO41"/>
      <c r="ELP41"/>
      <c r="ELQ41"/>
      <c r="ELR41"/>
      <c r="ELS41"/>
      <c r="ELT41"/>
      <c r="ELU41"/>
      <c r="ELV41"/>
      <c r="ELW41"/>
      <c r="ELX41"/>
      <c r="ELY41"/>
      <c r="ELZ41"/>
      <c r="EMA41"/>
      <c r="EMB41"/>
      <c r="ENG41" s="68"/>
      <c r="ENH41" s="68"/>
      <c r="ENI41" s="68"/>
      <c r="ENJ41" s="68"/>
      <c r="ENK41" s="68"/>
      <c r="ENL41" s="112"/>
      <c r="ENM41" s="112"/>
      <c r="ENN41" s="112"/>
      <c r="ENO41"/>
      <c r="ENP41"/>
      <c r="ENQ41"/>
      <c r="ENR41"/>
      <c r="ENS41"/>
      <c r="ENT41"/>
      <c r="ENU41"/>
      <c r="ENV41"/>
      <c r="ENW41"/>
      <c r="ENX41"/>
      <c r="ENY41"/>
      <c r="ENZ41"/>
      <c r="EOA41"/>
      <c r="EOB41"/>
      <c r="EOC41"/>
      <c r="EOD41"/>
      <c r="EOE41"/>
      <c r="EOF41"/>
      <c r="EOG41"/>
      <c r="EOH41"/>
      <c r="EOI41"/>
      <c r="EOJ41"/>
      <c r="EPO41" s="68"/>
      <c r="EPP41" s="68"/>
      <c r="EPQ41" s="68"/>
      <c r="EPR41" s="68"/>
      <c r="EPS41" s="68"/>
      <c r="EPT41" s="112"/>
      <c r="EPU41" s="112"/>
      <c r="EPV41" s="112"/>
      <c r="EPW41"/>
      <c r="EPX41"/>
      <c r="EPY41"/>
      <c r="EPZ41"/>
      <c r="EQA41"/>
      <c r="EQB41"/>
      <c r="EQC41"/>
      <c r="EQD41"/>
      <c r="EQE41"/>
      <c r="EQF41"/>
      <c r="EQG41"/>
      <c r="EQH41"/>
      <c r="EQI41"/>
      <c r="EQJ41"/>
      <c r="EQK41"/>
      <c r="EQL41"/>
      <c r="EQM41"/>
      <c r="EQN41"/>
      <c r="EQO41"/>
      <c r="EQP41"/>
      <c r="EQQ41"/>
      <c r="EQR41"/>
      <c r="ERW41" s="68"/>
      <c r="ERX41" s="68"/>
      <c r="ERY41" s="68"/>
      <c r="ERZ41" s="68"/>
      <c r="ESA41" s="68"/>
      <c r="ESB41" s="112"/>
      <c r="ESC41" s="112"/>
      <c r="ESD41" s="112"/>
      <c r="ESE41"/>
      <c r="ESF41"/>
      <c r="ESG41"/>
      <c r="ESH41"/>
      <c r="ESI41"/>
      <c r="ESJ41"/>
      <c r="ESK41"/>
      <c r="ESL41"/>
      <c r="ESM41"/>
      <c r="ESN41"/>
      <c r="ESO41"/>
      <c r="ESP41"/>
      <c r="ESQ41"/>
      <c r="ESR41"/>
      <c r="ESS41"/>
      <c r="EST41"/>
      <c r="ESU41"/>
      <c r="ESV41"/>
      <c r="ESW41"/>
      <c r="ESX41"/>
      <c r="ESY41"/>
      <c r="ESZ41"/>
      <c r="EUE41" s="68"/>
      <c r="EUF41" s="68"/>
      <c r="EUG41" s="68"/>
      <c r="EUH41" s="68"/>
      <c r="EUI41" s="68"/>
      <c r="EUJ41" s="112"/>
      <c r="EUK41" s="112"/>
      <c r="EUL41" s="112"/>
      <c r="EUM41"/>
      <c r="EUN41"/>
      <c r="EUO41"/>
      <c r="EUP41"/>
      <c r="EUQ41"/>
      <c r="EUR41"/>
      <c r="EUS41"/>
      <c r="EUT41"/>
      <c r="EUU41"/>
      <c r="EUV41"/>
      <c r="EUW41"/>
      <c r="EUX41"/>
      <c r="EUY41"/>
      <c r="EUZ41"/>
      <c r="EVA41"/>
      <c r="EVB41"/>
      <c r="EVC41"/>
      <c r="EVD41"/>
      <c r="EVE41"/>
      <c r="EVF41"/>
      <c r="EVG41"/>
      <c r="EVH41"/>
      <c r="EWM41" s="68"/>
      <c r="EWN41" s="68"/>
      <c r="EWO41" s="68"/>
      <c r="EWP41" s="68"/>
      <c r="EWQ41" s="68"/>
      <c r="EWR41" s="112"/>
      <c r="EWS41" s="112"/>
      <c r="EWT41" s="112"/>
      <c r="EWU41"/>
      <c r="EWV41"/>
      <c r="EWW41"/>
      <c r="EWX41"/>
      <c r="EWY41"/>
      <c r="EWZ41"/>
      <c r="EXA41"/>
      <c r="EXB41"/>
      <c r="EXC41"/>
      <c r="EXD41"/>
      <c r="EXE41"/>
      <c r="EXF41"/>
      <c r="EXG41"/>
      <c r="EXH41"/>
      <c r="EXI41"/>
      <c r="EXJ41"/>
      <c r="EXK41"/>
      <c r="EXL41"/>
      <c r="EXM41"/>
      <c r="EXN41"/>
      <c r="EXO41"/>
      <c r="EXP41"/>
      <c r="EYU41" s="68"/>
      <c r="EYV41" s="68"/>
      <c r="EYW41" s="68"/>
      <c r="EYX41" s="68"/>
      <c r="EYY41" s="68"/>
      <c r="EYZ41" s="112"/>
      <c r="EZA41" s="112"/>
      <c r="EZB41" s="112"/>
      <c r="EZC41"/>
      <c r="EZD41"/>
      <c r="EZE41"/>
      <c r="EZF41"/>
      <c r="EZG41"/>
      <c r="EZH41"/>
      <c r="EZI41"/>
      <c r="EZJ41"/>
      <c r="EZK41"/>
      <c r="EZL41"/>
      <c r="EZM41"/>
      <c r="EZN41"/>
      <c r="EZO41"/>
      <c r="EZP41"/>
      <c r="EZQ41"/>
      <c r="EZR41"/>
      <c r="EZS41"/>
      <c r="EZT41"/>
      <c r="EZU41"/>
      <c r="EZV41"/>
      <c r="EZW41"/>
      <c r="EZX41"/>
      <c r="FBC41" s="68"/>
      <c r="FBD41" s="68"/>
      <c r="FBE41" s="68"/>
      <c r="FBF41" s="68"/>
      <c r="FBG41" s="68"/>
      <c r="FBH41" s="112"/>
      <c r="FBI41" s="112"/>
      <c r="FBJ41" s="112"/>
      <c r="FBK41"/>
      <c r="FBL41"/>
      <c r="FBM41"/>
      <c r="FBN41"/>
      <c r="FBO41"/>
      <c r="FBP41"/>
      <c r="FBQ41"/>
      <c r="FBR41"/>
      <c r="FBS41"/>
      <c r="FBT41"/>
      <c r="FBU41"/>
      <c r="FBV41"/>
      <c r="FBW41"/>
      <c r="FBX41"/>
      <c r="FBY41"/>
      <c r="FBZ41"/>
      <c r="FCA41"/>
      <c r="FCB41"/>
      <c r="FCC41"/>
      <c r="FCD41"/>
      <c r="FCE41"/>
      <c r="FCF41"/>
      <c r="FDK41" s="68"/>
      <c r="FDL41" s="68"/>
      <c r="FDM41" s="68"/>
      <c r="FDN41" s="68"/>
      <c r="FDO41" s="68"/>
      <c r="FDP41" s="112"/>
      <c r="FDQ41" s="112"/>
      <c r="FDR41" s="112"/>
      <c r="FDS41"/>
      <c r="FDT41"/>
      <c r="FDU41"/>
      <c r="FDV41"/>
      <c r="FDW41"/>
      <c r="FDX41"/>
      <c r="FDY41"/>
      <c r="FDZ41"/>
      <c r="FEA41"/>
      <c r="FEB41"/>
      <c r="FEC41"/>
      <c r="FED41"/>
      <c r="FEE41"/>
      <c r="FEF41"/>
      <c r="FEG41"/>
      <c r="FEH41"/>
      <c r="FEI41"/>
      <c r="FEJ41"/>
      <c r="FEK41"/>
      <c r="FEL41"/>
      <c r="FEM41"/>
      <c r="FEN41"/>
      <c r="FFS41" s="68"/>
      <c r="FFT41" s="68"/>
      <c r="FFU41" s="68"/>
      <c r="FFV41" s="68"/>
      <c r="FFW41" s="68"/>
      <c r="FFX41" s="112"/>
      <c r="FFY41" s="112"/>
      <c r="FFZ41" s="112"/>
      <c r="FGA41"/>
      <c r="FGB41"/>
      <c r="FGC41"/>
      <c r="FGD41"/>
      <c r="FGE41"/>
      <c r="FGF41"/>
      <c r="FGG41"/>
      <c r="FGH41"/>
      <c r="FGI41"/>
      <c r="FGJ41"/>
      <c r="FGK41"/>
      <c r="FGL41"/>
      <c r="FGM41"/>
      <c r="FGN41"/>
      <c r="FGO41"/>
      <c r="FGP41"/>
      <c r="FGQ41"/>
      <c r="FGR41"/>
      <c r="FGS41"/>
      <c r="FGT41"/>
      <c r="FGU41"/>
      <c r="FGV41"/>
      <c r="FIA41" s="68"/>
      <c r="FIB41" s="68"/>
      <c r="FIC41" s="68"/>
      <c r="FID41" s="68"/>
      <c r="FIE41" s="68"/>
      <c r="FIF41" s="112"/>
      <c r="FIG41" s="112"/>
      <c r="FIH41" s="112"/>
      <c r="FII41"/>
      <c r="FIJ41"/>
      <c r="FIK41"/>
      <c r="FIL41"/>
      <c r="FIM41"/>
      <c r="FIN41"/>
      <c r="FIO41"/>
      <c r="FIP41"/>
      <c r="FIQ41"/>
      <c r="FIR41"/>
      <c r="FIS41"/>
      <c r="FIT41"/>
      <c r="FIU41"/>
      <c r="FIV41"/>
      <c r="FIW41"/>
      <c r="FIX41"/>
      <c r="FIY41"/>
      <c r="FIZ41"/>
      <c r="FJA41"/>
      <c r="FJB41"/>
      <c r="FJC41"/>
      <c r="FJD41"/>
      <c r="FKI41" s="68"/>
      <c r="FKJ41" s="68"/>
      <c r="FKK41" s="68"/>
      <c r="FKL41" s="68"/>
      <c r="FKM41" s="68"/>
      <c r="FKN41" s="112"/>
      <c r="FKO41" s="112"/>
      <c r="FKP41" s="112"/>
      <c r="FKQ41"/>
      <c r="FKR41"/>
      <c r="FKS41"/>
      <c r="FKT41"/>
      <c r="FKU41"/>
      <c r="FKV41"/>
      <c r="FKW41"/>
      <c r="FKX41"/>
      <c r="FKY41"/>
      <c r="FKZ41"/>
      <c r="FLA41"/>
      <c r="FLB41"/>
      <c r="FLC41"/>
      <c r="FLD41"/>
      <c r="FLE41"/>
      <c r="FLF41"/>
      <c r="FLG41"/>
      <c r="FLH41"/>
      <c r="FLI41"/>
      <c r="FLJ41"/>
      <c r="FLK41"/>
      <c r="FLL41"/>
      <c r="FMQ41" s="68"/>
      <c r="FMR41" s="68"/>
      <c r="FMS41" s="68"/>
      <c r="FMT41" s="68"/>
      <c r="FMU41" s="68"/>
      <c r="FMV41" s="112"/>
      <c r="FMW41" s="112"/>
      <c r="FMX41" s="112"/>
      <c r="FMY41"/>
      <c r="FMZ41"/>
      <c r="FNA41"/>
      <c r="FNB41"/>
      <c r="FNC41"/>
      <c r="FND41"/>
      <c r="FNE41"/>
      <c r="FNF41"/>
      <c r="FNG41"/>
      <c r="FNH41"/>
      <c r="FNI41"/>
      <c r="FNJ41"/>
      <c r="FNK41"/>
      <c r="FNL41"/>
      <c r="FNM41"/>
      <c r="FNN41"/>
      <c r="FNO41"/>
      <c r="FNP41"/>
      <c r="FNQ41"/>
      <c r="FNR41"/>
      <c r="FNS41"/>
      <c r="FNT41"/>
      <c r="FOY41" s="68"/>
      <c r="FOZ41" s="68"/>
      <c r="FPA41" s="68"/>
      <c r="FPB41" s="68"/>
      <c r="FPC41" s="68"/>
      <c r="FPD41" s="112"/>
      <c r="FPE41" s="112"/>
      <c r="FPF41" s="112"/>
      <c r="FPG41"/>
      <c r="FPH41"/>
      <c r="FPI41"/>
      <c r="FPJ41"/>
      <c r="FPK41"/>
      <c r="FPL41"/>
      <c r="FPM41"/>
      <c r="FPN41"/>
      <c r="FPO41"/>
      <c r="FPP41"/>
      <c r="FPQ41"/>
      <c r="FPR41"/>
      <c r="FPS41"/>
      <c r="FPT41"/>
      <c r="FPU41"/>
      <c r="FPV41"/>
      <c r="FPW41"/>
      <c r="FPX41"/>
      <c r="FPY41"/>
      <c r="FPZ41"/>
      <c r="FQA41"/>
      <c r="FQB41"/>
      <c r="FRG41" s="68"/>
      <c r="FRH41" s="68"/>
      <c r="FRI41" s="68"/>
      <c r="FRJ41" s="68"/>
      <c r="FRK41" s="68"/>
      <c r="FRL41" s="112"/>
      <c r="FRM41" s="112"/>
      <c r="FRN41" s="112"/>
      <c r="FRO41"/>
      <c r="FRP41"/>
      <c r="FRQ41"/>
      <c r="FRR41"/>
      <c r="FRS41"/>
      <c r="FRT41"/>
      <c r="FRU41"/>
      <c r="FRV41"/>
      <c r="FRW41"/>
      <c r="FRX41"/>
      <c r="FRY41"/>
      <c r="FRZ41"/>
      <c r="FSA41"/>
      <c r="FSB41"/>
      <c r="FSC41"/>
      <c r="FSD41"/>
      <c r="FSE41"/>
      <c r="FSF41"/>
      <c r="FSG41"/>
      <c r="FSH41"/>
      <c r="FSI41"/>
      <c r="FSJ41"/>
      <c r="FTO41" s="68"/>
      <c r="FTP41" s="68"/>
      <c r="FTQ41" s="68"/>
      <c r="FTR41" s="68"/>
      <c r="FTS41" s="68"/>
      <c r="FTT41" s="112"/>
      <c r="FTU41" s="112"/>
      <c r="FTV41" s="112"/>
      <c r="FTW41"/>
      <c r="FTX41"/>
      <c r="FTY41"/>
      <c r="FTZ41"/>
      <c r="FUA41"/>
      <c r="FUB41"/>
      <c r="FUC41"/>
      <c r="FUD41"/>
      <c r="FUE41"/>
      <c r="FUF41"/>
      <c r="FUG41"/>
      <c r="FUH41"/>
      <c r="FUI41"/>
      <c r="FUJ41"/>
      <c r="FUK41"/>
      <c r="FUL41"/>
      <c r="FUM41"/>
      <c r="FUN41"/>
      <c r="FUO41"/>
      <c r="FUP41"/>
      <c r="FUQ41"/>
      <c r="FUR41"/>
      <c r="FVW41" s="68"/>
      <c r="FVX41" s="68"/>
      <c r="FVY41" s="68"/>
      <c r="FVZ41" s="68"/>
      <c r="FWA41" s="68"/>
      <c r="FWB41" s="112"/>
      <c r="FWC41" s="112"/>
      <c r="FWD41" s="112"/>
      <c r="FWE41"/>
      <c r="FWF41"/>
      <c r="FWG41"/>
      <c r="FWH41"/>
      <c r="FWI41"/>
      <c r="FWJ41"/>
      <c r="FWK41"/>
      <c r="FWL41"/>
      <c r="FWM41"/>
      <c r="FWN41"/>
      <c r="FWO41"/>
      <c r="FWP41"/>
      <c r="FWQ41"/>
      <c r="FWR41"/>
      <c r="FWS41"/>
      <c r="FWT41"/>
      <c r="FWU41"/>
      <c r="FWV41"/>
      <c r="FWW41"/>
      <c r="FWX41"/>
      <c r="FWY41"/>
      <c r="FWZ41"/>
      <c r="FYE41" s="68"/>
      <c r="FYF41" s="68"/>
      <c r="FYG41" s="68"/>
      <c r="FYH41" s="68"/>
      <c r="FYI41" s="68"/>
      <c r="FYJ41" s="112"/>
      <c r="FYK41" s="112"/>
      <c r="FYL41" s="112"/>
      <c r="FYM41"/>
      <c r="FYN41"/>
      <c r="FYO41"/>
      <c r="FYP41"/>
      <c r="FYQ41"/>
      <c r="FYR41"/>
      <c r="FYS41"/>
      <c r="FYT41"/>
      <c r="FYU41"/>
      <c r="FYV41"/>
      <c r="FYW41"/>
      <c r="FYX41"/>
      <c r="FYY41"/>
      <c r="FYZ41"/>
      <c r="FZA41"/>
      <c r="FZB41"/>
      <c r="FZC41"/>
      <c r="FZD41"/>
      <c r="FZE41"/>
      <c r="FZF41"/>
      <c r="FZG41"/>
      <c r="FZH41"/>
      <c r="GAM41" s="68"/>
      <c r="GAN41" s="68"/>
      <c r="GAO41" s="68"/>
      <c r="GAP41" s="68"/>
      <c r="GAQ41" s="68"/>
      <c r="GAR41" s="112"/>
      <c r="GAS41" s="112"/>
      <c r="GAT41" s="112"/>
      <c r="GAU41"/>
      <c r="GAV41"/>
      <c r="GAW41"/>
      <c r="GAX41"/>
      <c r="GAY41"/>
      <c r="GAZ41"/>
      <c r="GBA41"/>
      <c r="GBB41"/>
      <c r="GBC41"/>
      <c r="GBD41"/>
      <c r="GBE41"/>
      <c r="GBF41"/>
      <c r="GBG41"/>
      <c r="GBH41"/>
      <c r="GBI41"/>
      <c r="GBJ41"/>
      <c r="GBK41"/>
      <c r="GBL41"/>
      <c r="GBM41"/>
      <c r="GBN41"/>
      <c r="GBO41"/>
      <c r="GBP41"/>
      <c r="GCU41" s="68"/>
      <c r="GCV41" s="68"/>
      <c r="GCW41" s="68"/>
      <c r="GCX41" s="68"/>
      <c r="GCY41" s="68"/>
      <c r="GCZ41" s="112"/>
      <c r="GDA41" s="112"/>
      <c r="GDB41" s="112"/>
      <c r="GDC41"/>
      <c r="GDD41"/>
      <c r="GDE41"/>
      <c r="GDF41"/>
      <c r="GDG41"/>
      <c r="GDH41"/>
      <c r="GDI41"/>
      <c r="GDJ41"/>
      <c r="GDK41"/>
      <c r="GDL41"/>
      <c r="GDM41"/>
      <c r="GDN41"/>
      <c r="GDO41"/>
      <c r="GDP41"/>
      <c r="GDQ41"/>
      <c r="GDR41"/>
      <c r="GDS41"/>
      <c r="GDT41"/>
      <c r="GDU41"/>
      <c r="GDV41"/>
      <c r="GDW41"/>
      <c r="GDX41"/>
      <c r="GFC41" s="68"/>
      <c r="GFD41" s="68"/>
      <c r="GFE41" s="68"/>
      <c r="GFF41" s="68"/>
      <c r="GFG41" s="68"/>
      <c r="GFH41" s="112"/>
      <c r="GFI41" s="112"/>
      <c r="GFJ41" s="112"/>
      <c r="GFK41"/>
      <c r="GFL41"/>
      <c r="GFM41"/>
      <c r="GFN41"/>
      <c r="GFO41"/>
      <c r="GFP41"/>
      <c r="GFQ41"/>
      <c r="GFR41"/>
      <c r="GFS41"/>
      <c r="GFT41"/>
      <c r="GFU41"/>
      <c r="GFV41"/>
      <c r="GFW41"/>
      <c r="GFX41"/>
      <c r="GFY41"/>
      <c r="GFZ41"/>
      <c r="GGA41"/>
      <c r="GGB41"/>
      <c r="GGC41"/>
      <c r="GGD41"/>
      <c r="GGE41"/>
      <c r="GGF41"/>
      <c r="GHK41" s="68"/>
      <c r="GHL41" s="68"/>
      <c r="GHM41" s="68"/>
      <c r="GHN41" s="68"/>
      <c r="GHO41" s="68"/>
      <c r="GHP41" s="112"/>
      <c r="GHQ41" s="112"/>
      <c r="GHR41" s="112"/>
      <c r="GHS41"/>
      <c r="GHT41"/>
      <c r="GHU41"/>
      <c r="GHV41"/>
      <c r="GHW41"/>
      <c r="GHX41"/>
      <c r="GHY41"/>
      <c r="GHZ41"/>
      <c r="GIA41"/>
      <c r="GIB41"/>
      <c r="GIC41"/>
      <c r="GID41"/>
      <c r="GIE41"/>
      <c r="GIF41"/>
      <c r="GIG41"/>
      <c r="GIH41"/>
      <c r="GII41"/>
      <c r="GIJ41"/>
      <c r="GIK41"/>
      <c r="GIL41"/>
      <c r="GIM41"/>
      <c r="GIN41"/>
      <c r="GJS41" s="68"/>
      <c r="GJT41" s="68"/>
      <c r="GJU41" s="68"/>
      <c r="GJV41" s="68"/>
      <c r="GJW41" s="68"/>
      <c r="GJX41" s="112"/>
      <c r="GJY41" s="112"/>
      <c r="GJZ41" s="112"/>
      <c r="GKA41"/>
      <c r="GKB41"/>
      <c r="GKC41"/>
      <c r="GKD41"/>
      <c r="GKE41"/>
      <c r="GKF41"/>
      <c r="GKG41"/>
      <c r="GKH41"/>
      <c r="GKI41"/>
      <c r="GKJ41"/>
      <c r="GKK41"/>
      <c r="GKL41"/>
      <c r="GKM41"/>
      <c r="GKN41"/>
      <c r="GKO41"/>
      <c r="GKP41"/>
      <c r="GKQ41"/>
      <c r="GKR41"/>
      <c r="GKS41"/>
      <c r="GKT41"/>
      <c r="GKU41"/>
      <c r="GKV41"/>
      <c r="GMA41" s="68"/>
      <c r="GMB41" s="68"/>
      <c r="GMC41" s="68"/>
      <c r="GMD41" s="68"/>
      <c r="GME41" s="68"/>
      <c r="GMF41" s="112"/>
      <c r="GMG41" s="112"/>
      <c r="GMH41" s="112"/>
      <c r="GMI41"/>
      <c r="GMJ41"/>
      <c r="GMK41"/>
      <c r="GML41"/>
      <c r="GMM41"/>
      <c r="GMN41"/>
      <c r="GMO41"/>
      <c r="GMP41"/>
      <c r="GMQ41"/>
      <c r="GMR41"/>
      <c r="GMS41"/>
      <c r="GMT41"/>
      <c r="GMU41"/>
      <c r="GMV41"/>
      <c r="GMW41"/>
      <c r="GMX41"/>
      <c r="GMY41"/>
      <c r="GMZ41"/>
      <c r="GNA41"/>
      <c r="GNB41"/>
      <c r="GNC41"/>
      <c r="GND41"/>
      <c r="GOI41" s="68"/>
      <c r="GOJ41" s="68"/>
      <c r="GOK41" s="68"/>
      <c r="GOL41" s="68"/>
      <c r="GOM41" s="68"/>
      <c r="GON41" s="112"/>
      <c r="GOO41" s="112"/>
      <c r="GOP41" s="112"/>
      <c r="GOQ41"/>
      <c r="GOR41"/>
      <c r="GOS41"/>
      <c r="GOT41"/>
      <c r="GOU41"/>
      <c r="GOV41"/>
      <c r="GOW41"/>
      <c r="GOX41"/>
      <c r="GOY41"/>
      <c r="GOZ41"/>
      <c r="GPA41"/>
      <c r="GPB41"/>
      <c r="GPC41"/>
      <c r="GPD41"/>
      <c r="GPE41"/>
      <c r="GPF41"/>
      <c r="GPG41"/>
      <c r="GPH41"/>
      <c r="GPI41"/>
      <c r="GPJ41"/>
      <c r="GPK41"/>
      <c r="GPL41"/>
      <c r="GQQ41" s="68"/>
      <c r="GQR41" s="68"/>
      <c r="GQS41" s="68"/>
      <c r="GQT41" s="68"/>
      <c r="GQU41" s="68"/>
      <c r="GQV41" s="112"/>
      <c r="GQW41" s="112"/>
      <c r="GQX41" s="112"/>
      <c r="GQY41"/>
      <c r="GQZ41"/>
      <c r="GRA41"/>
      <c r="GRB41"/>
      <c r="GRC41"/>
      <c r="GRD41"/>
      <c r="GRE41"/>
      <c r="GRF41"/>
      <c r="GRG41"/>
      <c r="GRH41"/>
      <c r="GRI41"/>
      <c r="GRJ41"/>
      <c r="GRK41"/>
      <c r="GRL41"/>
      <c r="GRM41"/>
      <c r="GRN41"/>
      <c r="GRO41"/>
      <c r="GRP41"/>
      <c r="GRQ41"/>
      <c r="GRR41"/>
      <c r="GRS41"/>
      <c r="GRT41"/>
      <c r="GSY41" s="68"/>
      <c r="GSZ41" s="68"/>
      <c r="GTA41" s="68"/>
      <c r="GTB41" s="68"/>
      <c r="GTC41" s="68"/>
      <c r="GTD41" s="112"/>
      <c r="GTE41" s="112"/>
      <c r="GTF41" s="112"/>
      <c r="GTG41"/>
      <c r="GTH41"/>
      <c r="GTI41"/>
      <c r="GTJ41"/>
      <c r="GTK41"/>
      <c r="GTL41"/>
      <c r="GTM41"/>
      <c r="GTN41"/>
      <c r="GTO41"/>
      <c r="GTP41"/>
      <c r="GTQ41"/>
      <c r="GTR41"/>
      <c r="GTS41"/>
      <c r="GTT41"/>
      <c r="GTU41"/>
      <c r="GTV41"/>
      <c r="GTW41"/>
      <c r="GTX41"/>
      <c r="GTY41"/>
      <c r="GTZ41"/>
      <c r="GUA41"/>
      <c r="GUB41"/>
      <c r="GVG41" s="68"/>
      <c r="GVH41" s="68"/>
      <c r="GVI41" s="68"/>
      <c r="GVJ41" s="68"/>
      <c r="GVK41" s="68"/>
      <c r="GVL41" s="112"/>
      <c r="GVM41" s="112"/>
      <c r="GVN41" s="112"/>
      <c r="GVO41"/>
      <c r="GVP41"/>
      <c r="GVQ41"/>
      <c r="GVR41"/>
      <c r="GVS41"/>
      <c r="GVT41"/>
      <c r="GVU41"/>
      <c r="GVV41"/>
      <c r="GVW41"/>
      <c r="GVX41"/>
      <c r="GVY41"/>
      <c r="GVZ41"/>
      <c r="GWA41"/>
      <c r="GWB41"/>
      <c r="GWC41"/>
      <c r="GWD41"/>
      <c r="GWE41"/>
      <c r="GWF41"/>
      <c r="GWG41"/>
      <c r="GWH41"/>
      <c r="GWI41"/>
      <c r="GWJ41"/>
      <c r="GXO41" s="68"/>
      <c r="GXP41" s="68"/>
      <c r="GXQ41" s="68"/>
      <c r="GXR41" s="68"/>
      <c r="GXS41" s="68"/>
      <c r="GXT41" s="112"/>
      <c r="GXU41" s="112"/>
      <c r="GXV41" s="112"/>
      <c r="GXW41"/>
      <c r="GXX41"/>
      <c r="GXY41"/>
      <c r="GXZ41"/>
      <c r="GYA41"/>
      <c r="GYB41"/>
      <c r="GYC41"/>
      <c r="GYD41"/>
      <c r="GYE41"/>
      <c r="GYF41"/>
      <c r="GYG41"/>
      <c r="GYH41"/>
      <c r="GYI41"/>
      <c r="GYJ41"/>
      <c r="GYK41"/>
      <c r="GYL41"/>
      <c r="GYM41"/>
      <c r="GYN41"/>
      <c r="GYO41"/>
      <c r="GYP41"/>
      <c r="GYQ41"/>
      <c r="GYR41"/>
      <c r="GZW41" s="68"/>
      <c r="GZX41" s="68"/>
      <c r="GZY41" s="68"/>
      <c r="GZZ41" s="68"/>
      <c r="HAA41" s="68"/>
      <c r="HAB41" s="112"/>
      <c r="HAC41" s="112"/>
      <c r="HAD41" s="112"/>
      <c r="HAE41"/>
      <c r="HAF41"/>
      <c r="HAG41"/>
      <c r="HAH41"/>
      <c r="HAI41"/>
      <c r="HAJ41"/>
      <c r="HAK41"/>
      <c r="HAL41"/>
      <c r="HAM41"/>
      <c r="HAN41"/>
      <c r="HAO41"/>
      <c r="HAP41"/>
      <c r="HAQ41"/>
      <c r="HAR41"/>
      <c r="HAS41"/>
      <c r="HAT41"/>
      <c r="HAU41"/>
      <c r="HAV41"/>
      <c r="HAW41"/>
      <c r="HAX41"/>
      <c r="HAY41"/>
      <c r="HAZ41"/>
      <c r="HCE41" s="68"/>
      <c r="HCF41" s="68"/>
      <c r="HCG41" s="68"/>
      <c r="HCH41" s="68"/>
      <c r="HCI41" s="68"/>
      <c r="HCJ41" s="112"/>
      <c r="HCK41" s="112"/>
      <c r="HCL41" s="112"/>
      <c r="HCM41"/>
      <c r="HCN41"/>
      <c r="HCO41"/>
      <c r="HCP41"/>
      <c r="HCQ41"/>
      <c r="HCR41"/>
      <c r="HCS41"/>
      <c r="HCT41"/>
      <c r="HCU41"/>
      <c r="HCV41"/>
      <c r="HCW41"/>
      <c r="HCX41"/>
      <c r="HCY41"/>
      <c r="HCZ41"/>
      <c r="HDA41"/>
      <c r="HDB41"/>
      <c r="HDC41"/>
      <c r="HDD41"/>
      <c r="HDE41"/>
      <c r="HDF41"/>
      <c r="HDG41"/>
      <c r="HDH41"/>
      <c r="HEM41" s="68"/>
      <c r="HEN41" s="68"/>
      <c r="HEO41" s="68"/>
      <c r="HEP41" s="68"/>
      <c r="HEQ41" s="68"/>
      <c r="HER41" s="112"/>
      <c r="HES41" s="112"/>
      <c r="HET41" s="112"/>
      <c r="HEU41"/>
      <c r="HEV41"/>
      <c r="HEW41"/>
      <c r="HEX41"/>
      <c r="HEY41"/>
      <c r="HEZ41"/>
      <c r="HFA41"/>
      <c r="HFB41"/>
      <c r="HFC41"/>
      <c r="HFD41"/>
      <c r="HFE41"/>
      <c r="HFF41"/>
      <c r="HFG41"/>
      <c r="HFH41"/>
      <c r="HFI41"/>
      <c r="HFJ41"/>
      <c r="HFK41"/>
      <c r="HFL41"/>
      <c r="HFM41"/>
      <c r="HFN41"/>
      <c r="HFO41"/>
      <c r="HFP41"/>
      <c r="HGU41" s="68"/>
      <c r="HGV41" s="68"/>
      <c r="HGW41" s="68"/>
      <c r="HGX41" s="68"/>
      <c r="HGY41" s="68"/>
      <c r="HGZ41" s="112"/>
      <c r="HHA41" s="112"/>
      <c r="HHB41" s="112"/>
      <c r="HHC41"/>
      <c r="HHD41"/>
      <c r="HHE41"/>
      <c r="HHF41"/>
      <c r="HHG41"/>
      <c r="HHH41"/>
      <c r="HHI41"/>
      <c r="HHJ41"/>
      <c r="HHK41"/>
      <c r="HHL41"/>
      <c r="HHM41"/>
      <c r="HHN41"/>
      <c r="HHO41"/>
      <c r="HHP41"/>
      <c r="HHQ41"/>
      <c r="HHR41"/>
      <c r="HHS41"/>
      <c r="HHT41"/>
      <c r="HHU41"/>
      <c r="HHV41"/>
      <c r="HHW41"/>
      <c r="HHX41"/>
      <c r="HJC41" s="68"/>
      <c r="HJD41" s="68"/>
      <c r="HJE41" s="68"/>
      <c r="HJF41" s="68"/>
      <c r="HJG41" s="68"/>
      <c r="HJH41" s="112"/>
      <c r="HJI41" s="112"/>
      <c r="HJJ41" s="112"/>
      <c r="HJK41"/>
      <c r="HJL41"/>
      <c r="HJM41"/>
      <c r="HJN41"/>
      <c r="HJO41"/>
      <c r="HJP41"/>
      <c r="HJQ41"/>
      <c r="HJR41"/>
      <c r="HJS41"/>
      <c r="HJT41"/>
      <c r="HJU41"/>
      <c r="HJV41"/>
      <c r="HJW41"/>
      <c r="HJX41"/>
      <c r="HJY41"/>
      <c r="HJZ41"/>
      <c r="HKA41"/>
      <c r="HKB41"/>
      <c r="HKC41"/>
      <c r="HKD41"/>
      <c r="HKE41"/>
      <c r="HKF41"/>
      <c r="HLK41" s="68"/>
      <c r="HLL41" s="68"/>
      <c r="HLM41" s="68"/>
      <c r="HLN41" s="68"/>
      <c r="HLO41" s="68"/>
      <c r="HLP41" s="112"/>
      <c r="HLQ41" s="112"/>
      <c r="HLR41" s="112"/>
      <c r="HLS41"/>
      <c r="HLT41"/>
      <c r="HLU41"/>
      <c r="HLV41"/>
      <c r="HLW41"/>
      <c r="HLX41"/>
      <c r="HLY41"/>
      <c r="HLZ41"/>
      <c r="HMA41"/>
      <c r="HMB41"/>
      <c r="HMC41"/>
      <c r="HMD41"/>
      <c r="HME41"/>
      <c r="HMF41"/>
      <c r="HMG41"/>
      <c r="HMH41"/>
      <c r="HMI41"/>
      <c r="HMJ41"/>
      <c r="HMK41"/>
      <c r="HML41"/>
      <c r="HMM41"/>
      <c r="HMN41"/>
      <c r="HNS41" s="68"/>
      <c r="HNT41" s="68"/>
      <c r="HNU41" s="68"/>
      <c r="HNV41" s="68"/>
      <c r="HNW41" s="68"/>
      <c r="HNX41" s="112"/>
      <c r="HNY41" s="112"/>
      <c r="HNZ41" s="112"/>
      <c r="HOA41"/>
      <c r="HOB41"/>
      <c r="HOC41"/>
      <c r="HOD41"/>
      <c r="HOE41"/>
      <c r="HOF41"/>
      <c r="HOG41"/>
      <c r="HOH41"/>
      <c r="HOI41"/>
      <c r="HOJ41"/>
      <c r="HOK41"/>
      <c r="HOL41"/>
      <c r="HOM41"/>
      <c r="HON41"/>
      <c r="HOO41"/>
      <c r="HOP41"/>
      <c r="HOQ41"/>
      <c r="HOR41"/>
      <c r="HOS41"/>
      <c r="HOT41"/>
      <c r="HOU41"/>
      <c r="HOV41"/>
      <c r="HQA41" s="68"/>
      <c r="HQB41" s="68"/>
      <c r="HQC41" s="68"/>
      <c r="HQD41" s="68"/>
      <c r="HQE41" s="68"/>
      <c r="HQF41" s="112"/>
      <c r="HQG41" s="112"/>
      <c r="HQH41" s="112"/>
      <c r="HQI41"/>
      <c r="HQJ41"/>
      <c r="HQK41"/>
      <c r="HQL41"/>
      <c r="HQM41"/>
      <c r="HQN41"/>
      <c r="HQO41"/>
      <c r="HQP41"/>
      <c r="HQQ41"/>
      <c r="HQR41"/>
      <c r="HQS41"/>
      <c r="HQT41"/>
      <c r="HQU41"/>
      <c r="HQV41"/>
      <c r="HQW41"/>
      <c r="HQX41"/>
      <c r="HQY41"/>
      <c r="HQZ41"/>
      <c r="HRA41"/>
      <c r="HRB41"/>
      <c r="HRC41"/>
      <c r="HRD41"/>
      <c r="HSI41" s="68"/>
      <c r="HSJ41" s="68"/>
      <c r="HSK41" s="68"/>
      <c r="HSL41" s="68"/>
      <c r="HSM41" s="68"/>
      <c r="HSN41" s="112"/>
      <c r="HSO41" s="112"/>
      <c r="HSP41" s="112"/>
      <c r="HSQ41"/>
      <c r="HSR41"/>
      <c r="HSS41"/>
      <c r="HST41"/>
      <c r="HSU41"/>
      <c r="HSV41"/>
      <c r="HSW41"/>
      <c r="HSX41"/>
      <c r="HSY41"/>
      <c r="HSZ41"/>
      <c r="HTA41"/>
      <c r="HTB41"/>
      <c r="HTC41"/>
      <c r="HTD41"/>
      <c r="HTE41"/>
      <c r="HTF41"/>
      <c r="HTG41"/>
      <c r="HTH41"/>
      <c r="HTI41"/>
      <c r="HTJ41"/>
      <c r="HTK41"/>
      <c r="HTL41"/>
      <c r="HUQ41" s="68"/>
      <c r="HUR41" s="68"/>
      <c r="HUS41" s="68"/>
      <c r="HUT41" s="68"/>
      <c r="HUU41" s="68"/>
      <c r="HUV41" s="112"/>
      <c r="HUW41" s="112"/>
      <c r="HUX41" s="112"/>
      <c r="HUY41"/>
      <c r="HUZ41"/>
      <c r="HVA41"/>
      <c r="HVB41"/>
      <c r="HVC41"/>
      <c r="HVD41"/>
      <c r="HVE41"/>
      <c r="HVF41"/>
      <c r="HVG41"/>
      <c r="HVH41"/>
      <c r="HVI41"/>
      <c r="HVJ41"/>
      <c r="HVK41"/>
      <c r="HVL41"/>
      <c r="HVM41"/>
      <c r="HVN41"/>
      <c r="HVO41"/>
      <c r="HVP41"/>
      <c r="HVQ41"/>
      <c r="HVR41"/>
      <c r="HVS41"/>
      <c r="HVT41"/>
      <c r="HWY41" s="68"/>
      <c r="HWZ41" s="68"/>
      <c r="HXA41" s="68"/>
      <c r="HXB41" s="68"/>
      <c r="HXC41" s="68"/>
      <c r="HXD41" s="112"/>
      <c r="HXE41" s="112"/>
      <c r="HXF41" s="112"/>
      <c r="HXG41"/>
      <c r="HXH41"/>
      <c r="HXI41"/>
      <c r="HXJ41"/>
      <c r="HXK41"/>
      <c r="HXL41"/>
      <c r="HXM41"/>
      <c r="HXN41"/>
      <c r="HXO41"/>
      <c r="HXP41"/>
      <c r="HXQ41"/>
      <c r="HXR41"/>
      <c r="HXS41"/>
      <c r="HXT41"/>
      <c r="HXU41"/>
      <c r="HXV41"/>
      <c r="HXW41"/>
      <c r="HXX41"/>
      <c r="HXY41"/>
      <c r="HXZ41"/>
      <c r="HYA41"/>
      <c r="HYB41"/>
      <c r="HZG41" s="68"/>
      <c r="HZH41" s="68"/>
      <c r="HZI41" s="68"/>
      <c r="HZJ41" s="68"/>
      <c r="HZK41" s="68"/>
      <c r="HZL41" s="112"/>
      <c r="HZM41" s="112"/>
      <c r="HZN41" s="112"/>
      <c r="HZO41"/>
      <c r="HZP41"/>
      <c r="HZQ41"/>
      <c r="HZR41"/>
      <c r="HZS41"/>
      <c r="HZT41"/>
      <c r="HZU41"/>
      <c r="HZV41"/>
      <c r="HZW41"/>
      <c r="HZX41"/>
      <c r="HZY41"/>
      <c r="HZZ41"/>
      <c r="IAA41"/>
      <c r="IAB41"/>
      <c r="IAC41"/>
      <c r="IAD41"/>
      <c r="IAE41"/>
      <c r="IAF41"/>
      <c r="IAG41"/>
      <c r="IAH41"/>
      <c r="IAI41"/>
      <c r="IAJ41"/>
      <c r="IBO41" s="68"/>
      <c r="IBP41" s="68"/>
      <c r="IBQ41" s="68"/>
      <c r="IBR41" s="68"/>
      <c r="IBS41" s="68"/>
      <c r="IBT41" s="112"/>
      <c r="IBU41" s="112"/>
      <c r="IBV41" s="112"/>
      <c r="IBW41"/>
      <c r="IBX41"/>
      <c r="IBY41"/>
      <c r="IBZ41"/>
      <c r="ICA41"/>
      <c r="ICB41"/>
      <c r="ICC41"/>
      <c r="ICD41"/>
      <c r="ICE41"/>
      <c r="ICF41"/>
      <c r="ICG41"/>
      <c r="ICH41"/>
      <c r="ICI41"/>
      <c r="ICJ41"/>
      <c r="ICK41"/>
      <c r="ICL41"/>
      <c r="ICM41"/>
      <c r="ICN41"/>
      <c r="ICO41"/>
      <c r="ICP41"/>
      <c r="ICQ41"/>
      <c r="ICR41"/>
      <c r="IDW41" s="68"/>
      <c r="IDX41" s="68"/>
      <c r="IDY41" s="68"/>
      <c r="IDZ41" s="68"/>
      <c r="IEA41" s="68"/>
      <c r="IEB41" s="112"/>
      <c r="IEC41" s="112"/>
      <c r="IED41" s="112"/>
      <c r="IEE41"/>
      <c r="IEF41"/>
      <c r="IEG41"/>
      <c r="IEH41"/>
      <c r="IEI41"/>
      <c r="IEJ41"/>
      <c r="IEK41"/>
      <c r="IEL41"/>
      <c r="IEM41"/>
      <c r="IEN41"/>
      <c r="IEO41"/>
      <c r="IEP41"/>
      <c r="IEQ41"/>
      <c r="IER41"/>
      <c r="IES41"/>
      <c r="IET41"/>
      <c r="IEU41"/>
      <c r="IEV41"/>
      <c r="IEW41"/>
      <c r="IEX41"/>
      <c r="IEY41"/>
      <c r="IEZ41"/>
      <c r="IGE41" s="68"/>
      <c r="IGF41" s="68"/>
      <c r="IGG41" s="68"/>
      <c r="IGH41" s="68"/>
      <c r="IGI41" s="68"/>
      <c r="IGJ41" s="112"/>
      <c r="IGK41" s="112"/>
      <c r="IGL41" s="112"/>
      <c r="IGM41"/>
      <c r="IGN41"/>
      <c r="IGO41"/>
      <c r="IGP41"/>
      <c r="IGQ41"/>
      <c r="IGR41"/>
      <c r="IGS41"/>
      <c r="IGT41"/>
      <c r="IGU41"/>
      <c r="IGV41"/>
      <c r="IGW41"/>
      <c r="IGX41"/>
      <c r="IGY41"/>
      <c r="IGZ41"/>
      <c r="IHA41"/>
      <c r="IHB41"/>
      <c r="IHC41"/>
      <c r="IHD41"/>
      <c r="IHE41"/>
      <c r="IHF41"/>
      <c r="IHG41"/>
      <c r="IHH41"/>
      <c r="IIM41" s="68"/>
      <c r="IIN41" s="68"/>
      <c r="IIO41" s="68"/>
      <c r="IIP41" s="68"/>
      <c r="IIQ41" s="68"/>
      <c r="IIR41" s="112"/>
      <c r="IIS41" s="112"/>
      <c r="IIT41" s="112"/>
      <c r="IIU41"/>
      <c r="IIV41"/>
      <c r="IIW41"/>
      <c r="IIX41"/>
      <c r="IIY41"/>
      <c r="IIZ41"/>
      <c r="IJA41"/>
      <c r="IJB41"/>
      <c r="IJC41"/>
      <c r="IJD41"/>
      <c r="IJE41"/>
      <c r="IJF41"/>
      <c r="IJG41"/>
      <c r="IJH41"/>
      <c r="IJI41"/>
      <c r="IJJ41"/>
      <c r="IJK41"/>
      <c r="IJL41"/>
      <c r="IJM41"/>
      <c r="IJN41"/>
      <c r="IJO41"/>
      <c r="IJP41"/>
      <c r="IKU41" s="68"/>
      <c r="IKV41" s="68"/>
      <c r="IKW41" s="68"/>
      <c r="IKX41" s="68"/>
      <c r="IKY41" s="68"/>
      <c r="IKZ41" s="112"/>
      <c r="ILA41" s="112"/>
      <c r="ILB41" s="112"/>
      <c r="ILC41"/>
      <c r="ILD41"/>
      <c r="ILE41"/>
      <c r="ILF41"/>
      <c r="ILG41"/>
      <c r="ILH41"/>
      <c r="ILI41"/>
      <c r="ILJ41"/>
      <c r="ILK41"/>
      <c r="ILL41"/>
      <c r="ILM41"/>
      <c r="ILN41"/>
      <c r="ILO41"/>
      <c r="ILP41"/>
      <c r="ILQ41"/>
      <c r="ILR41"/>
      <c r="ILS41"/>
      <c r="ILT41"/>
      <c r="ILU41"/>
      <c r="ILV41"/>
      <c r="ILW41"/>
      <c r="ILX41"/>
      <c r="INC41" s="68"/>
      <c r="IND41" s="68"/>
      <c r="INE41" s="68"/>
      <c r="INF41" s="68"/>
      <c r="ING41" s="68"/>
      <c r="INH41" s="112"/>
      <c r="INI41" s="112"/>
      <c r="INJ41" s="112"/>
      <c r="INK41"/>
      <c r="INL41"/>
      <c r="INM41"/>
      <c r="INN41"/>
      <c r="INO41"/>
      <c r="INP41"/>
      <c r="INQ41"/>
      <c r="INR41"/>
      <c r="INS41"/>
      <c r="INT41"/>
      <c r="INU41"/>
      <c r="INV41"/>
      <c r="INW41"/>
      <c r="INX41"/>
      <c r="INY41"/>
      <c r="INZ41"/>
      <c r="IOA41"/>
      <c r="IOB41"/>
      <c r="IOC41"/>
      <c r="IOD41"/>
      <c r="IOE41"/>
      <c r="IOF41"/>
      <c r="IPK41" s="68"/>
      <c r="IPL41" s="68"/>
      <c r="IPM41" s="68"/>
      <c r="IPN41" s="68"/>
      <c r="IPO41" s="68"/>
      <c r="IPP41" s="112"/>
      <c r="IPQ41" s="112"/>
      <c r="IPR41" s="112"/>
      <c r="IPS41"/>
      <c r="IPT41"/>
      <c r="IPU41"/>
      <c r="IPV41"/>
      <c r="IPW41"/>
      <c r="IPX41"/>
      <c r="IPY41"/>
      <c r="IPZ41"/>
      <c r="IQA41"/>
      <c r="IQB41"/>
      <c r="IQC41"/>
      <c r="IQD41"/>
      <c r="IQE41"/>
      <c r="IQF41"/>
      <c r="IQG41"/>
      <c r="IQH41"/>
      <c r="IQI41"/>
      <c r="IQJ41"/>
      <c r="IQK41"/>
      <c r="IQL41"/>
      <c r="IQM41"/>
      <c r="IQN41"/>
      <c r="IRS41" s="68"/>
      <c r="IRT41" s="68"/>
      <c r="IRU41" s="68"/>
      <c r="IRV41" s="68"/>
      <c r="IRW41" s="68"/>
      <c r="IRX41" s="112"/>
      <c r="IRY41" s="112"/>
      <c r="IRZ41" s="112"/>
      <c r="ISA41"/>
      <c r="ISB41"/>
      <c r="ISC41"/>
      <c r="ISD41"/>
      <c r="ISE41"/>
      <c r="ISF41"/>
      <c r="ISG41"/>
      <c r="ISH41"/>
      <c r="ISI41"/>
      <c r="ISJ41"/>
      <c r="ISK41"/>
      <c r="ISL41"/>
      <c r="ISM41"/>
      <c r="ISN41"/>
      <c r="ISO41"/>
      <c r="ISP41"/>
      <c r="ISQ41"/>
      <c r="ISR41"/>
      <c r="ISS41"/>
      <c r="IST41"/>
      <c r="ISU41"/>
      <c r="ISV41"/>
      <c r="IUA41" s="68"/>
      <c r="IUB41" s="68"/>
      <c r="IUC41" s="68"/>
      <c r="IUD41" s="68"/>
      <c r="IUE41" s="68"/>
      <c r="IUF41" s="112"/>
      <c r="IUG41" s="112"/>
      <c r="IUH41" s="112"/>
      <c r="IUI41"/>
      <c r="IUJ41"/>
      <c r="IUK41"/>
      <c r="IUL41"/>
      <c r="IUM41"/>
      <c r="IUN41"/>
      <c r="IUO41"/>
      <c r="IUP41"/>
      <c r="IUQ41"/>
      <c r="IUR41"/>
      <c r="IUS41"/>
      <c r="IUT41"/>
      <c r="IUU41"/>
      <c r="IUV41"/>
      <c r="IUW41"/>
      <c r="IUX41"/>
      <c r="IUY41"/>
      <c r="IUZ41"/>
      <c r="IVA41"/>
      <c r="IVB41"/>
      <c r="IVC41"/>
      <c r="IVD41"/>
      <c r="IWI41" s="68"/>
      <c r="IWJ41" s="68"/>
      <c r="IWK41" s="68"/>
      <c r="IWL41" s="68"/>
      <c r="IWM41" s="68"/>
      <c r="IWN41" s="112"/>
      <c r="IWO41" s="112"/>
      <c r="IWP41" s="112"/>
      <c r="IWQ41"/>
      <c r="IWR41"/>
      <c r="IWS41"/>
      <c r="IWT41"/>
      <c r="IWU41"/>
      <c r="IWV41"/>
      <c r="IWW41"/>
      <c r="IWX41"/>
      <c r="IWY41"/>
      <c r="IWZ41"/>
      <c r="IXA41"/>
      <c r="IXB41"/>
      <c r="IXC41"/>
      <c r="IXD41"/>
      <c r="IXE41"/>
      <c r="IXF41"/>
      <c r="IXG41"/>
      <c r="IXH41"/>
      <c r="IXI41"/>
      <c r="IXJ41"/>
      <c r="IXK41"/>
      <c r="IXL41"/>
      <c r="IYQ41" s="68"/>
      <c r="IYR41" s="68"/>
      <c r="IYS41" s="68"/>
      <c r="IYT41" s="68"/>
      <c r="IYU41" s="68"/>
      <c r="IYV41" s="112"/>
      <c r="IYW41" s="112"/>
      <c r="IYX41" s="112"/>
      <c r="IYY41"/>
      <c r="IYZ41"/>
      <c r="IZA41"/>
      <c r="IZB41"/>
      <c r="IZC41"/>
      <c r="IZD41"/>
      <c r="IZE41"/>
      <c r="IZF41"/>
      <c r="IZG41"/>
      <c r="IZH41"/>
      <c r="IZI41"/>
      <c r="IZJ41"/>
      <c r="IZK41"/>
      <c r="IZL41"/>
      <c r="IZM41"/>
      <c r="IZN41"/>
      <c r="IZO41"/>
      <c r="IZP41"/>
      <c r="IZQ41"/>
      <c r="IZR41"/>
      <c r="IZS41"/>
      <c r="IZT41"/>
      <c r="JAY41" s="68"/>
      <c r="JAZ41" s="68"/>
      <c r="JBA41" s="68"/>
      <c r="JBB41" s="68"/>
      <c r="JBC41" s="68"/>
      <c r="JBD41" s="112"/>
      <c r="JBE41" s="112"/>
      <c r="JBF41" s="112"/>
      <c r="JBG41"/>
      <c r="JBH41"/>
      <c r="JBI41"/>
      <c r="JBJ41"/>
      <c r="JBK41"/>
      <c r="JBL41"/>
      <c r="JBM41"/>
      <c r="JBN41"/>
      <c r="JBO41"/>
      <c r="JBP41"/>
      <c r="JBQ41"/>
      <c r="JBR41"/>
      <c r="JBS41"/>
      <c r="JBT41"/>
      <c r="JBU41"/>
      <c r="JBV41"/>
      <c r="JBW41"/>
      <c r="JBX41"/>
      <c r="JBY41"/>
      <c r="JBZ41"/>
      <c r="JCA41"/>
      <c r="JCB41"/>
      <c r="JDG41" s="68"/>
      <c r="JDH41" s="68"/>
      <c r="JDI41" s="68"/>
      <c r="JDJ41" s="68"/>
      <c r="JDK41" s="68"/>
      <c r="JDL41" s="112"/>
      <c r="JDM41" s="112"/>
      <c r="JDN41" s="112"/>
      <c r="JDO41"/>
      <c r="JDP41"/>
      <c r="JDQ41"/>
      <c r="JDR41"/>
      <c r="JDS41"/>
      <c r="JDT41"/>
      <c r="JDU41"/>
      <c r="JDV41"/>
      <c r="JDW41"/>
      <c r="JDX41"/>
      <c r="JDY41"/>
      <c r="JDZ41"/>
      <c r="JEA41"/>
      <c r="JEB41"/>
      <c r="JEC41"/>
      <c r="JED41"/>
      <c r="JEE41"/>
      <c r="JEF41"/>
      <c r="JEG41"/>
      <c r="JEH41"/>
      <c r="JEI41"/>
      <c r="JEJ41"/>
      <c r="JFO41" s="68"/>
      <c r="JFP41" s="68"/>
      <c r="JFQ41" s="68"/>
      <c r="JFR41" s="68"/>
      <c r="JFS41" s="68"/>
      <c r="JFT41" s="112"/>
      <c r="JFU41" s="112"/>
      <c r="JFV41" s="112"/>
      <c r="JFW41"/>
      <c r="JFX41"/>
      <c r="JFY41"/>
      <c r="JFZ41"/>
      <c r="JGA41"/>
      <c r="JGB41"/>
      <c r="JGC41"/>
      <c r="JGD41"/>
      <c r="JGE41"/>
      <c r="JGF41"/>
      <c r="JGG41"/>
      <c r="JGH41"/>
      <c r="JGI41"/>
      <c r="JGJ41"/>
      <c r="JGK41"/>
      <c r="JGL41"/>
      <c r="JGM41"/>
      <c r="JGN41"/>
      <c r="JGO41"/>
      <c r="JGP41"/>
      <c r="JGQ41"/>
      <c r="JGR41"/>
      <c r="JHW41" s="68"/>
      <c r="JHX41" s="68"/>
      <c r="JHY41" s="68"/>
      <c r="JHZ41" s="68"/>
      <c r="JIA41" s="68"/>
      <c r="JIB41" s="112"/>
      <c r="JIC41" s="112"/>
      <c r="JID41" s="112"/>
      <c r="JIE41"/>
      <c r="JIF41"/>
      <c r="JIG41"/>
      <c r="JIH41"/>
      <c r="JII41"/>
      <c r="JIJ41"/>
      <c r="JIK41"/>
      <c r="JIL41"/>
      <c r="JIM41"/>
      <c r="JIN41"/>
      <c r="JIO41"/>
      <c r="JIP41"/>
      <c r="JIQ41"/>
      <c r="JIR41"/>
      <c r="JIS41"/>
      <c r="JIT41"/>
      <c r="JIU41"/>
      <c r="JIV41"/>
      <c r="JIW41"/>
      <c r="JIX41"/>
      <c r="JIY41"/>
      <c r="JIZ41"/>
      <c r="JKE41" s="68"/>
      <c r="JKF41" s="68"/>
      <c r="JKG41" s="68"/>
      <c r="JKH41" s="68"/>
      <c r="JKI41" s="68"/>
      <c r="JKJ41" s="112"/>
      <c r="JKK41" s="112"/>
      <c r="JKL41" s="112"/>
      <c r="JKM41"/>
      <c r="JKN41"/>
      <c r="JKO41"/>
      <c r="JKP41"/>
      <c r="JKQ41"/>
      <c r="JKR41"/>
      <c r="JKS41"/>
      <c r="JKT41"/>
      <c r="JKU41"/>
      <c r="JKV41"/>
      <c r="JKW41"/>
      <c r="JKX41"/>
      <c r="JKY41"/>
      <c r="JKZ41"/>
      <c r="JLA41"/>
      <c r="JLB41"/>
      <c r="JLC41"/>
      <c r="JLD41"/>
      <c r="JLE41"/>
      <c r="JLF41"/>
      <c r="JLG41"/>
      <c r="JLH41"/>
      <c r="JMM41" s="68"/>
      <c r="JMN41" s="68"/>
      <c r="JMO41" s="68"/>
      <c r="JMP41" s="68"/>
      <c r="JMQ41" s="68"/>
      <c r="JMR41" s="112"/>
      <c r="JMS41" s="112"/>
      <c r="JMT41" s="112"/>
      <c r="JMU41"/>
      <c r="JMV41"/>
      <c r="JMW41"/>
      <c r="JMX41"/>
      <c r="JMY41"/>
      <c r="JMZ41"/>
      <c r="JNA41"/>
      <c r="JNB41"/>
      <c r="JNC41"/>
      <c r="JND41"/>
      <c r="JNE41"/>
      <c r="JNF41"/>
      <c r="JNG41"/>
      <c r="JNH41"/>
      <c r="JNI41"/>
      <c r="JNJ41"/>
      <c r="JNK41"/>
      <c r="JNL41"/>
      <c r="JNM41"/>
      <c r="JNN41"/>
      <c r="JNO41"/>
      <c r="JNP41"/>
      <c r="JOU41" s="68"/>
      <c r="JOV41" s="68"/>
      <c r="JOW41" s="68"/>
      <c r="JOX41" s="68"/>
      <c r="JOY41" s="68"/>
      <c r="JOZ41" s="112"/>
      <c r="JPA41" s="112"/>
      <c r="JPB41" s="112"/>
      <c r="JPC41"/>
      <c r="JPD41"/>
      <c r="JPE41"/>
      <c r="JPF41"/>
      <c r="JPG41"/>
      <c r="JPH41"/>
      <c r="JPI41"/>
      <c r="JPJ41"/>
      <c r="JPK41"/>
      <c r="JPL41"/>
      <c r="JPM41"/>
      <c r="JPN41"/>
      <c r="JPO41"/>
      <c r="JPP41"/>
      <c r="JPQ41"/>
      <c r="JPR41"/>
      <c r="JPS41"/>
      <c r="JPT41"/>
      <c r="JPU41"/>
      <c r="JPV41"/>
      <c r="JPW41"/>
      <c r="JPX41"/>
      <c r="JRC41" s="68"/>
      <c r="JRD41" s="68"/>
      <c r="JRE41" s="68"/>
      <c r="JRF41" s="68"/>
      <c r="JRG41" s="68"/>
      <c r="JRH41" s="112"/>
      <c r="JRI41" s="112"/>
      <c r="JRJ41" s="112"/>
      <c r="JRK41"/>
      <c r="JRL41"/>
      <c r="JRM41"/>
      <c r="JRN41"/>
      <c r="JRO41"/>
      <c r="JRP41"/>
      <c r="JRQ41"/>
      <c r="JRR41"/>
      <c r="JRS41"/>
      <c r="JRT41"/>
      <c r="JRU41"/>
      <c r="JRV41"/>
      <c r="JRW41"/>
      <c r="JRX41"/>
      <c r="JRY41"/>
      <c r="JRZ41"/>
      <c r="JSA41"/>
      <c r="JSB41"/>
      <c r="JSC41"/>
      <c r="JSD41"/>
      <c r="JSE41"/>
      <c r="JSF41"/>
      <c r="JTK41" s="68"/>
      <c r="JTL41" s="68"/>
      <c r="JTM41" s="68"/>
      <c r="JTN41" s="68"/>
      <c r="JTO41" s="68"/>
      <c r="JTP41" s="112"/>
      <c r="JTQ41" s="112"/>
      <c r="JTR41" s="112"/>
      <c r="JTS41"/>
      <c r="JTT41"/>
      <c r="JTU41"/>
      <c r="JTV41"/>
      <c r="JTW41"/>
      <c r="JTX41"/>
      <c r="JTY41"/>
      <c r="JTZ41"/>
      <c r="JUA41"/>
      <c r="JUB41"/>
      <c r="JUC41"/>
      <c r="JUD41"/>
      <c r="JUE41"/>
      <c r="JUF41"/>
      <c r="JUG41"/>
      <c r="JUH41"/>
      <c r="JUI41"/>
      <c r="JUJ41"/>
      <c r="JUK41"/>
      <c r="JUL41"/>
      <c r="JUM41"/>
      <c r="JUN41"/>
      <c r="JVS41" s="68"/>
      <c r="JVT41" s="68"/>
      <c r="JVU41" s="68"/>
      <c r="JVV41" s="68"/>
      <c r="JVW41" s="68"/>
      <c r="JVX41" s="112"/>
      <c r="JVY41" s="112"/>
      <c r="JVZ41" s="112"/>
      <c r="JWA41"/>
      <c r="JWB41"/>
      <c r="JWC41"/>
      <c r="JWD41"/>
      <c r="JWE41"/>
      <c r="JWF41"/>
      <c r="JWG41"/>
      <c r="JWH41"/>
      <c r="JWI41"/>
      <c r="JWJ41"/>
      <c r="JWK41"/>
      <c r="JWL41"/>
      <c r="JWM41"/>
      <c r="JWN41"/>
      <c r="JWO41"/>
      <c r="JWP41"/>
      <c r="JWQ41"/>
      <c r="JWR41"/>
      <c r="JWS41"/>
      <c r="JWT41"/>
      <c r="JWU41"/>
      <c r="JWV41"/>
      <c r="JYA41" s="68"/>
      <c r="JYB41" s="68"/>
      <c r="JYC41" s="68"/>
      <c r="JYD41" s="68"/>
      <c r="JYE41" s="68"/>
      <c r="JYF41" s="112"/>
      <c r="JYG41" s="112"/>
      <c r="JYH41" s="112"/>
      <c r="JYI41"/>
      <c r="JYJ41"/>
      <c r="JYK41"/>
      <c r="JYL41"/>
      <c r="JYM41"/>
      <c r="JYN41"/>
      <c r="JYO41"/>
      <c r="JYP41"/>
      <c r="JYQ41"/>
      <c r="JYR41"/>
      <c r="JYS41"/>
      <c r="JYT41"/>
      <c r="JYU41"/>
      <c r="JYV41"/>
      <c r="JYW41"/>
      <c r="JYX41"/>
      <c r="JYY41"/>
      <c r="JYZ41"/>
      <c r="JZA41"/>
      <c r="JZB41"/>
      <c r="JZC41"/>
      <c r="JZD41"/>
      <c r="KAI41" s="68"/>
      <c r="KAJ41" s="68"/>
      <c r="KAK41" s="68"/>
      <c r="KAL41" s="68"/>
      <c r="KAM41" s="68"/>
      <c r="KAN41" s="112"/>
      <c r="KAO41" s="112"/>
      <c r="KAP41" s="112"/>
      <c r="KAQ41"/>
      <c r="KAR41"/>
      <c r="KAS41"/>
      <c r="KAT41"/>
      <c r="KAU41"/>
      <c r="KAV41"/>
      <c r="KAW41"/>
      <c r="KAX41"/>
      <c r="KAY41"/>
      <c r="KAZ41"/>
      <c r="KBA41"/>
      <c r="KBB41"/>
      <c r="KBC41"/>
      <c r="KBD41"/>
      <c r="KBE41"/>
      <c r="KBF41"/>
      <c r="KBG41"/>
      <c r="KBH41"/>
      <c r="KBI41"/>
      <c r="KBJ41"/>
      <c r="KBK41"/>
      <c r="KBL41"/>
      <c r="KCQ41" s="68"/>
      <c r="KCR41" s="68"/>
      <c r="KCS41" s="68"/>
      <c r="KCT41" s="68"/>
      <c r="KCU41" s="68"/>
      <c r="KCV41" s="112"/>
      <c r="KCW41" s="112"/>
      <c r="KCX41" s="112"/>
      <c r="KCY41"/>
      <c r="KCZ41"/>
      <c r="KDA41"/>
      <c r="KDB41"/>
      <c r="KDC41"/>
      <c r="KDD41"/>
      <c r="KDE41"/>
      <c r="KDF41"/>
      <c r="KDG41"/>
      <c r="KDH41"/>
      <c r="KDI41"/>
      <c r="KDJ41"/>
      <c r="KDK41"/>
      <c r="KDL41"/>
      <c r="KDM41"/>
      <c r="KDN41"/>
      <c r="KDO41"/>
      <c r="KDP41"/>
      <c r="KDQ41"/>
      <c r="KDR41"/>
      <c r="KDS41"/>
      <c r="KDT41"/>
      <c r="KEY41" s="68"/>
      <c r="KEZ41" s="68"/>
      <c r="KFA41" s="68"/>
      <c r="KFB41" s="68"/>
      <c r="KFC41" s="68"/>
      <c r="KFD41" s="112"/>
      <c r="KFE41" s="112"/>
      <c r="KFF41" s="112"/>
      <c r="KFG41"/>
      <c r="KFH41"/>
      <c r="KFI41"/>
      <c r="KFJ41"/>
      <c r="KFK41"/>
      <c r="KFL41"/>
      <c r="KFM41"/>
      <c r="KFN41"/>
      <c r="KFO41"/>
      <c r="KFP41"/>
      <c r="KFQ41"/>
      <c r="KFR41"/>
      <c r="KFS41"/>
      <c r="KFT41"/>
      <c r="KFU41"/>
      <c r="KFV41"/>
      <c r="KFW41"/>
      <c r="KFX41"/>
      <c r="KFY41"/>
      <c r="KFZ41"/>
      <c r="KGA41"/>
      <c r="KGB41"/>
      <c r="KHG41" s="68"/>
      <c r="KHH41" s="68"/>
      <c r="KHI41" s="68"/>
      <c r="KHJ41" s="68"/>
      <c r="KHK41" s="68"/>
      <c r="KHL41" s="112"/>
      <c r="KHM41" s="112"/>
      <c r="KHN41" s="112"/>
      <c r="KHO41"/>
      <c r="KHP41"/>
      <c r="KHQ41"/>
      <c r="KHR41"/>
      <c r="KHS41"/>
      <c r="KHT41"/>
      <c r="KHU41"/>
      <c r="KHV41"/>
      <c r="KHW41"/>
      <c r="KHX41"/>
      <c r="KHY41"/>
      <c r="KHZ41"/>
      <c r="KIA41"/>
      <c r="KIB41"/>
      <c r="KIC41"/>
      <c r="KID41"/>
      <c r="KIE41"/>
      <c r="KIF41"/>
      <c r="KIG41"/>
      <c r="KIH41"/>
      <c r="KII41"/>
      <c r="KIJ41"/>
      <c r="KJO41" s="68"/>
      <c r="KJP41" s="68"/>
      <c r="KJQ41" s="68"/>
      <c r="KJR41" s="68"/>
      <c r="KJS41" s="68"/>
      <c r="KJT41" s="112"/>
      <c r="KJU41" s="112"/>
      <c r="KJV41" s="112"/>
      <c r="KJW41"/>
      <c r="KJX41"/>
      <c r="KJY41"/>
      <c r="KJZ41"/>
      <c r="KKA41"/>
      <c r="KKB41"/>
      <c r="KKC41"/>
      <c r="KKD41"/>
      <c r="KKE41"/>
      <c r="KKF41"/>
      <c r="KKG41"/>
      <c r="KKH41"/>
      <c r="KKI41"/>
      <c r="KKJ41"/>
      <c r="KKK41"/>
      <c r="KKL41"/>
      <c r="KKM41"/>
      <c r="KKN41"/>
      <c r="KKO41"/>
      <c r="KKP41"/>
      <c r="KKQ41"/>
      <c r="KKR41"/>
      <c r="KLW41" s="68"/>
      <c r="KLX41" s="68"/>
      <c r="KLY41" s="68"/>
      <c r="KLZ41" s="68"/>
      <c r="KMA41" s="68"/>
      <c r="KMB41" s="112"/>
      <c r="KMC41" s="112"/>
      <c r="KMD41" s="112"/>
      <c r="KME41"/>
      <c r="KMF41"/>
      <c r="KMG41"/>
      <c r="KMH41"/>
      <c r="KMI41"/>
      <c r="KMJ41"/>
      <c r="KMK41"/>
      <c r="KML41"/>
      <c r="KMM41"/>
      <c r="KMN41"/>
      <c r="KMO41"/>
      <c r="KMP41"/>
      <c r="KMQ41"/>
      <c r="KMR41"/>
      <c r="KMS41"/>
      <c r="KMT41"/>
      <c r="KMU41"/>
      <c r="KMV41"/>
      <c r="KMW41"/>
      <c r="KMX41"/>
      <c r="KMY41"/>
      <c r="KMZ41"/>
      <c r="KOE41" s="68"/>
      <c r="KOF41" s="68"/>
      <c r="KOG41" s="68"/>
      <c r="KOH41" s="68"/>
      <c r="KOI41" s="68"/>
      <c r="KOJ41" s="112"/>
      <c r="KOK41" s="112"/>
      <c r="KOL41" s="112"/>
      <c r="KOM41"/>
      <c r="KON41"/>
      <c r="KOO41"/>
      <c r="KOP41"/>
      <c r="KOQ41"/>
      <c r="KOR41"/>
      <c r="KOS41"/>
      <c r="KOT41"/>
      <c r="KOU41"/>
      <c r="KOV41"/>
      <c r="KOW41"/>
      <c r="KOX41"/>
      <c r="KOY41"/>
      <c r="KOZ41"/>
      <c r="KPA41"/>
      <c r="KPB41"/>
      <c r="KPC41"/>
      <c r="KPD41"/>
      <c r="KPE41"/>
      <c r="KPF41"/>
      <c r="KPG41"/>
      <c r="KPH41"/>
      <c r="KQM41" s="68"/>
      <c r="KQN41" s="68"/>
      <c r="KQO41" s="68"/>
      <c r="KQP41" s="68"/>
      <c r="KQQ41" s="68"/>
      <c r="KQR41" s="112"/>
      <c r="KQS41" s="112"/>
      <c r="KQT41" s="112"/>
      <c r="KQU41"/>
      <c r="KQV41"/>
      <c r="KQW41"/>
      <c r="KQX41"/>
      <c r="KQY41"/>
      <c r="KQZ41"/>
      <c r="KRA41"/>
      <c r="KRB41"/>
      <c r="KRC41"/>
      <c r="KRD41"/>
      <c r="KRE41"/>
      <c r="KRF41"/>
      <c r="KRG41"/>
      <c r="KRH41"/>
      <c r="KRI41"/>
      <c r="KRJ41"/>
      <c r="KRK41"/>
      <c r="KRL41"/>
      <c r="KRM41"/>
      <c r="KRN41"/>
      <c r="KRO41"/>
      <c r="KRP41"/>
      <c r="KSU41" s="68"/>
      <c r="KSV41" s="68"/>
      <c r="KSW41" s="68"/>
      <c r="KSX41" s="68"/>
      <c r="KSY41" s="68"/>
      <c r="KSZ41" s="112"/>
      <c r="KTA41" s="112"/>
      <c r="KTB41" s="112"/>
      <c r="KTC41"/>
      <c r="KTD41"/>
      <c r="KTE41"/>
      <c r="KTF41"/>
      <c r="KTG41"/>
      <c r="KTH41"/>
      <c r="KTI41"/>
      <c r="KTJ41"/>
      <c r="KTK41"/>
      <c r="KTL41"/>
      <c r="KTM41"/>
      <c r="KTN41"/>
      <c r="KTO41"/>
      <c r="KTP41"/>
      <c r="KTQ41"/>
      <c r="KTR41"/>
      <c r="KTS41"/>
      <c r="KTT41"/>
      <c r="KTU41"/>
      <c r="KTV41"/>
      <c r="KTW41"/>
      <c r="KTX41"/>
      <c r="KVC41" s="68"/>
      <c r="KVD41" s="68"/>
      <c r="KVE41" s="68"/>
      <c r="KVF41" s="68"/>
      <c r="KVG41" s="68"/>
      <c r="KVH41" s="112"/>
      <c r="KVI41" s="112"/>
      <c r="KVJ41" s="112"/>
      <c r="KVK41"/>
      <c r="KVL41"/>
      <c r="KVM41"/>
      <c r="KVN41"/>
      <c r="KVO41"/>
      <c r="KVP41"/>
      <c r="KVQ41"/>
      <c r="KVR41"/>
      <c r="KVS41"/>
      <c r="KVT41"/>
      <c r="KVU41"/>
      <c r="KVV41"/>
      <c r="KVW41"/>
      <c r="KVX41"/>
      <c r="KVY41"/>
      <c r="KVZ41"/>
      <c r="KWA41"/>
      <c r="KWB41"/>
      <c r="KWC41"/>
      <c r="KWD41"/>
      <c r="KWE41"/>
      <c r="KWF41"/>
      <c r="KXK41" s="68"/>
      <c r="KXL41" s="68"/>
      <c r="KXM41" s="68"/>
      <c r="KXN41" s="68"/>
      <c r="KXO41" s="68"/>
      <c r="KXP41" s="112"/>
      <c r="KXQ41" s="112"/>
      <c r="KXR41" s="112"/>
      <c r="KXS41"/>
      <c r="KXT41"/>
      <c r="KXU41"/>
      <c r="KXV41"/>
      <c r="KXW41"/>
      <c r="KXX41"/>
      <c r="KXY41"/>
      <c r="KXZ41"/>
      <c r="KYA41"/>
      <c r="KYB41"/>
      <c r="KYC41"/>
      <c r="KYD41"/>
      <c r="KYE41"/>
      <c r="KYF41"/>
      <c r="KYG41"/>
      <c r="KYH41"/>
      <c r="KYI41"/>
      <c r="KYJ41"/>
      <c r="KYK41"/>
      <c r="KYL41"/>
      <c r="KYM41"/>
      <c r="KYN41"/>
      <c r="KZS41" s="68"/>
      <c r="KZT41" s="68"/>
      <c r="KZU41" s="68"/>
      <c r="KZV41" s="68"/>
      <c r="KZW41" s="68"/>
      <c r="KZX41" s="112"/>
      <c r="KZY41" s="112"/>
      <c r="KZZ41" s="112"/>
      <c r="LAA41"/>
      <c r="LAB41"/>
      <c r="LAC41"/>
      <c r="LAD41"/>
      <c r="LAE41"/>
      <c r="LAF41"/>
      <c r="LAG41"/>
      <c r="LAH41"/>
      <c r="LAI41"/>
      <c r="LAJ41"/>
      <c r="LAK41"/>
      <c r="LAL41"/>
      <c r="LAM41"/>
      <c r="LAN41"/>
      <c r="LAO41"/>
      <c r="LAP41"/>
      <c r="LAQ41"/>
      <c r="LAR41"/>
      <c r="LAS41"/>
      <c r="LAT41"/>
      <c r="LAU41"/>
      <c r="LAV41"/>
      <c r="LCA41" s="68"/>
      <c r="LCB41" s="68"/>
      <c r="LCC41" s="68"/>
      <c r="LCD41" s="68"/>
      <c r="LCE41" s="68"/>
      <c r="LCF41" s="112"/>
      <c r="LCG41" s="112"/>
      <c r="LCH41" s="112"/>
      <c r="LCI41"/>
      <c r="LCJ41"/>
      <c r="LCK41"/>
      <c r="LCL41"/>
      <c r="LCM41"/>
      <c r="LCN41"/>
      <c r="LCO41"/>
      <c r="LCP41"/>
      <c r="LCQ41"/>
      <c r="LCR41"/>
      <c r="LCS41"/>
      <c r="LCT41"/>
      <c r="LCU41"/>
      <c r="LCV41"/>
      <c r="LCW41"/>
      <c r="LCX41"/>
      <c r="LCY41"/>
      <c r="LCZ41"/>
      <c r="LDA41"/>
      <c r="LDB41"/>
      <c r="LDC41"/>
      <c r="LDD41"/>
      <c r="LEI41" s="68"/>
      <c r="LEJ41" s="68"/>
      <c r="LEK41" s="68"/>
      <c r="LEL41" s="68"/>
      <c r="LEM41" s="68"/>
      <c r="LEN41" s="112"/>
      <c r="LEO41" s="112"/>
      <c r="LEP41" s="112"/>
      <c r="LEQ41"/>
      <c r="LER41"/>
      <c r="LES41"/>
      <c r="LET41"/>
      <c r="LEU41"/>
      <c r="LEV41"/>
      <c r="LEW41"/>
      <c r="LEX41"/>
      <c r="LEY41"/>
      <c r="LEZ41"/>
      <c r="LFA41"/>
      <c r="LFB41"/>
      <c r="LFC41"/>
      <c r="LFD41"/>
      <c r="LFE41"/>
      <c r="LFF41"/>
      <c r="LFG41"/>
      <c r="LFH41"/>
      <c r="LFI41"/>
      <c r="LFJ41"/>
      <c r="LFK41"/>
      <c r="LFL41"/>
      <c r="LGQ41" s="68"/>
      <c r="LGR41" s="68"/>
      <c r="LGS41" s="68"/>
      <c r="LGT41" s="68"/>
      <c r="LGU41" s="68"/>
      <c r="LGV41" s="112"/>
      <c r="LGW41" s="112"/>
      <c r="LGX41" s="112"/>
      <c r="LGY41"/>
      <c r="LGZ41"/>
      <c r="LHA41"/>
      <c r="LHB41"/>
      <c r="LHC41"/>
      <c r="LHD41"/>
      <c r="LHE41"/>
      <c r="LHF41"/>
      <c r="LHG41"/>
      <c r="LHH41"/>
      <c r="LHI41"/>
      <c r="LHJ41"/>
      <c r="LHK41"/>
      <c r="LHL41"/>
      <c r="LHM41"/>
      <c r="LHN41"/>
      <c r="LHO41"/>
      <c r="LHP41"/>
      <c r="LHQ41"/>
      <c r="LHR41"/>
      <c r="LHS41"/>
      <c r="LHT41"/>
      <c r="LIY41" s="68"/>
      <c r="LIZ41" s="68"/>
      <c r="LJA41" s="68"/>
      <c r="LJB41" s="68"/>
      <c r="LJC41" s="68"/>
      <c r="LJD41" s="112"/>
      <c r="LJE41" s="112"/>
      <c r="LJF41" s="112"/>
      <c r="LJG41"/>
      <c r="LJH41"/>
      <c r="LJI41"/>
      <c r="LJJ41"/>
      <c r="LJK41"/>
      <c r="LJL41"/>
      <c r="LJM41"/>
      <c r="LJN41"/>
      <c r="LJO41"/>
      <c r="LJP41"/>
      <c r="LJQ41"/>
      <c r="LJR41"/>
      <c r="LJS41"/>
      <c r="LJT41"/>
      <c r="LJU41"/>
      <c r="LJV41"/>
      <c r="LJW41"/>
      <c r="LJX41"/>
      <c r="LJY41"/>
      <c r="LJZ41"/>
      <c r="LKA41"/>
      <c r="LKB41"/>
      <c r="LLG41" s="68"/>
      <c r="LLH41" s="68"/>
      <c r="LLI41" s="68"/>
      <c r="LLJ41" s="68"/>
      <c r="LLK41" s="68"/>
      <c r="LLL41" s="112"/>
      <c r="LLM41" s="112"/>
      <c r="LLN41" s="112"/>
      <c r="LLO41"/>
      <c r="LLP41"/>
      <c r="LLQ41"/>
      <c r="LLR41"/>
      <c r="LLS41"/>
      <c r="LLT41"/>
      <c r="LLU41"/>
      <c r="LLV41"/>
      <c r="LLW41"/>
      <c r="LLX41"/>
      <c r="LLY41"/>
      <c r="LLZ41"/>
      <c r="LMA41"/>
      <c r="LMB41"/>
      <c r="LMC41"/>
      <c r="LMD41"/>
      <c r="LME41"/>
      <c r="LMF41"/>
      <c r="LMG41"/>
      <c r="LMH41"/>
      <c r="LMI41"/>
      <c r="LMJ41"/>
      <c r="LNO41" s="68"/>
      <c r="LNP41" s="68"/>
      <c r="LNQ41" s="68"/>
      <c r="LNR41" s="68"/>
      <c r="LNS41" s="68"/>
      <c r="LNT41" s="112"/>
      <c r="LNU41" s="112"/>
      <c r="LNV41" s="112"/>
      <c r="LNW41"/>
      <c r="LNX41"/>
      <c r="LNY41"/>
      <c r="LNZ41"/>
      <c r="LOA41"/>
      <c r="LOB41"/>
      <c r="LOC41"/>
      <c r="LOD41"/>
      <c r="LOE41"/>
      <c r="LOF41"/>
      <c r="LOG41"/>
      <c r="LOH41"/>
      <c r="LOI41"/>
      <c r="LOJ41"/>
      <c r="LOK41"/>
      <c r="LOL41"/>
      <c r="LOM41"/>
      <c r="LON41"/>
      <c r="LOO41"/>
      <c r="LOP41"/>
      <c r="LOQ41"/>
      <c r="LOR41"/>
      <c r="LPW41" s="68"/>
      <c r="LPX41" s="68"/>
      <c r="LPY41" s="68"/>
      <c r="LPZ41" s="68"/>
      <c r="LQA41" s="68"/>
      <c r="LQB41" s="112"/>
      <c r="LQC41" s="112"/>
      <c r="LQD41" s="112"/>
      <c r="LQE41"/>
      <c r="LQF41"/>
      <c r="LQG41"/>
      <c r="LQH41"/>
      <c r="LQI41"/>
      <c r="LQJ41"/>
      <c r="LQK41"/>
      <c r="LQL41"/>
      <c r="LQM41"/>
      <c r="LQN41"/>
      <c r="LQO41"/>
      <c r="LQP41"/>
      <c r="LQQ41"/>
      <c r="LQR41"/>
      <c r="LQS41"/>
      <c r="LQT41"/>
      <c r="LQU41"/>
      <c r="LQV41"/>
      <c r="LQW41"/>
      <c r="LQX41"/>
      <c r="LQY41"/>
      <c r="LQZ41"/>
      <c r="LSE41" s="68"/>
      <c r="LSF41" s="68"/>
      <c r="LSG41" s="68"/>
      <c r="LSH41" s="68"/>
      <c r="LSI41" s="68"/>
      <c r="LSJ41" s="112"/>
      <c r="LSK41" s="112"/>
      <c r="LSL41" s="112"/>
      <c r="LSM41"/>
      <c r="LSN41"/>
      <c r="LSO41"/>
      <c r="LSP41"/>
      <c r="LSQ41"/>
      <c r="LSR41"/>
      <c r="LSS41"/>
      <c r="LST41"/>
      <c r="LSU41"/>
      <c r="LSV41"/>
      <c r="LSW41"/>
      <c r="LSX41"/>
      <c r="LSY41"/>
      <c r="LSZ41"/>
      <c r="LTA41"/>
      <c r="LTB41"/>
      <c r="LTC41"/>
      <c r="LTD41"/>
      <c r="LTE41"/>
      <c r="LTF41"/>
      <c r="LTG41"/>
      <c r="LTH41"/>
      <c r="LUM41" s="68"/>
      <c r="LUN41" s="68"/>
      <c r="LUO41" s="68"/>
      <c r="LUP41" s="68"/>
      <c r="LUQ41" s="68"/>
      <c r="LUR41" s="112"/>
      <c r="LUS41" s="112"/>
      <c r="LUT41" s="112"/>
      <c r="LUU41"/>
      <c r="LUV41"/>
      <c r="LUW41"/>
      <c r="LUX41"/>
      <c r="LUY41"/>
      <c r="LUZ41"/>
      <c r="LVA41"/>
      <c r="LVB41"/>
      <c r="LVC41"/>
      <c r="LVD41"/>
      <c r="LVE41"/>
      <c r="LVF41"/>
      <c r="LVG41"/>
      <c r="LVH41"/>
      <c r="LVI41"/>
      <c r="LVJ41"/>
      <c r="LVK41"/>
      <c r="LVL41"/>
      <c r="LVM41"/>
      <c r="LVN41"/>
      <c r="LVO41"/>
      <c r="LVP41"/>
      <c r="LWU41" s="68"/>
      <c r="LWV41" s="68"/>
      <c r="LWW41" s="68"/>
      <c r="LWX41" s="68"/>
      <c r="LWY41" s="68"/>
      <c r="LWZ41" s="112"/>
      <c r="LXA41" s="112"/>
      <c r="LXB41" s="112"/>
      <c r="LXC41"/>
      <c r="LXD41"/>
      <c r="LXE41"/>
      <c r="LXF41"/>
      <c r="LXG41"/>
      <c r="LXH41"/>
      <c r="LXI41"/>
      <c r="LXJ41"/>
      <c r="LXK41"/>
      <c r="LXL41"/>
      <c r="LXM41"/>
      <c r="LXN41"/>
      <c r="LXO41"/>
      <c r="LXP41"/>
      <c r="LXQ41"/>
      <c r="LXR41"/>
      <c r="LXS41"/>
      <c r="LXT41"/>
      <c r="LXU41"/>
      <c r="LXV41"/>
      <c r="LXW41"/>
      <c r="LXX41"/>
      <c r="LZC41" s="68"/>
      <c r="LZD41" s="68"/>
      <c r="LZE41" s="68"/>
      <c r="LZF41" s="68"/>
      <c r="LZG41" s="68"/>
      <c r="LZH41" s="112"/>
      <c r="LZI41" s="112"/>
      <c r="LZJ41" s="112"/>
      <c r="LZK41"/>
      <c r="LZL41"/>
      <c r="LZM41"/>
      <c r="LZN41"/>
      <c r="LZO41"/>
      <c r="LZP41"/>
      <c r="LZQ41"/>
      <c r="LZR41"/>
      <c r="LZS41"/>
      <c r="LZT41"/>
      <c r="LZU41"/>
      <c r="LZV41"/>
      <c r="LZW41"/>
      <c r="LZX41"/>
      <c r="LZY41"/>
      <c r="LZZ41"/>
      <c r="MAA41"/>
      <c r="MAB41"/>
      <c r="MAC41"/>
      <c r="MAD41"/>
      <c r="MAE41"/>
      <c r="MAF41"/>
      <c r="MBK41" s="68"/>
      <c r="MBL41" s="68"/>
      <c r="MBM41" s="68"/>
      <c r="MBN41" s="68"/>
      <c r="MBO41" s="68"/>
      <c r="MBP41" s="112"/>
      <c r="MBQ41" s="112"/>
      <c r="MBR41" s="112"/>
      <c r="MBS41"/>
      <c r="MBT41"/>
      <c r="MBU41"/>
      <c r="MBV41"/>
      <c r="MBW41"/>
      <c r="MBX41"/>
      <c r="MBY41"/>
      <c r="MBZ41"/>
      <c r="MCA41"/>
      <c r="MCB41"/>
      <c r="MCC41"/>
      <c r="MCD41"/>
      <c r="MCE41"/>
      <c r="MCF41"/>
      <c r="MCG41"/>
      <c r="MCH41"/>
      <c r="MCI41"/>
      <c r="MCJ41"/>
      <c r="MCK41"/>
      <c r="MCL41"/>
      <c r="MCM41"/>
      <c r="MCN41"/>
      <c r="MDS41" s="68"/>
      <c r="MDT41" s="68"/>
      <c r="MDU41" s="68"/>
      <c r="MDV41" s="68"/>
      <c r="MDW41" s="68"/>
      <c r="MDX41" s="112"/>
      <c r="MDY41" s="112"/>
      <c r="MDZ41" s="112"/>
      <c r="MEA41"/>
      <c r="MEB41"/>
      <c r="MEC41"/>
      <c r="MED41"/>
      <c r="MEE41"/>
      <c r="MEF41"/>
      <c r="MEG41"/>
      <c r="MEH41"/>
      <c r="MEI41"/>
      <c r="MEJ41"/>
      <c r="MEK41"/>
      <c r="MEL41"/>
      <c r="MEM41"/>
      <c r="MEN41"/>
      <c r="MEO41"/>
      <c r="MEP41"/>
      <c r="MEQ41"/>
      <c r="MER41"/>
      <c r="MES41"/>
      <c r="MET41"/>
      <c r="MEU41"/>
      <c r="MEV41"/>
      <c r="MGA41" s="68"/>
      <c r="MGB41" s="68"/>
      <c r="MGC41" s="68"/>
      <c r="MGD41" s="68"/>
      <c r="MGE41" s="68"/>
      <c r="MGF41" s="112"/>
      <c r="MGG41" s="112"/>
      <c r="MGH41" s="112"/>
      <c r="MGI41"/>
      <c r="MGJ41"/>
      <c r="MGK41"/>
      <c r="MGL41"/>
      <c r="MGM41"/>
      <c r="MGN41"/>
      <c r="MGO41"/>
      <c r="MGP41"/>
      <c r="MGQ41"/>
      <c r="MGR41"/>
      <c r="MGS41"/>
      <c r="MGT41"/>
      <c r="MGU41"/>
      <c r="MGV41"/>
      <c r="MGW41"/>
      <c r="MGX41"/>
      <c r="MGY41"/>
      <c r="MGZ41"/>
      <c r="MHA41"/>
      <c r="MHB41"/>
      <c r="MHC41"/>
      <c r="MHD41"/>
      <c r="MII41" s="68"/>
      <c r="MIJ41" s="68"/>
      <c r="MIK41" s="68"/>
      <c r="MIL41" s="68"/>
      <c r="MIM41" s="68"/>
      <c r="MIN41" s="112"/>
      <c r="MIO41" s="112"/>
      <c r="MIP41" s="112"/>
      <c r="MIQ41"/>
      <c r="MIR41"/>
      <c r="MIS41"/>
      <c r="MIT41"/>
      <c r="MIU41"/>
      <c r="MIV41"/>
      <c r="MIW41"/>
      <c r="MIX41"/>
      <c r="MIY41"/>
      <c r="MIZ41"/>
      <c r="MJA41"/>
      <c r="MJB41"/>
      <c r="MJC41"/>
      <c r="MJD41"/>
      <c r="MJE41"/>
      <c r="MJF41"/>
      <c r="MJG41"/>
      <c r="MJH41"/>
      <c r="MJI41"/>
      <c r="MJJ41"/>
      <c r="MJK41"/>
      <c r="MJL41"/>
      <c r="MKQ41" s="68"/>
      <c r="MKR41" s="68"/>
      <c r="MKS41" s="68"/>
      <c r="MKT41" s="68"/>
      <c r="MKU41" s="68"/>
      <c r="MKV41" s="112"/>
      <c r="MKW41" s="112"/>
      <c r="MKX41" s="112"/>
      <c r="MKY41"/>
      <c r="MKZ41"/>
      <c r="MLA41"/>
      <c r="MLB41"/>
      <c r="MLC41"/>
      <c r="MLD41"/>
      <c r="MLE41"/>
      <c r="MLF41"/>
      <c r="MLG41"/>
      <c r="MLH41"/>
      <c r="MLI41"/>
      <c r="MLJ41"/>
      <c r="MLK41"/>
      <c r="MLL41"/>
      <c r="MLM41"/>
      <c r="MLN41"/>
      <c r="MLO41"/>
      <c r="MLP41"/>
      <c r="MLQ41"/>
      <c r="MLR41"/>
      <c r="MLS41"/>
      <c r="MLT41"/>
      <c r="MMY41" s="68"/>
      <c r="MMZ41" s="68"/>
      <c r="MNA41" s="68"/>
      <c r="MNB41" s="68"/>
      <c r="MNC41" s="68"/>
      <c r="MND41" s="112"/>
      <c r="MNE41" s="112"/>
      <c r="MNF41" s="112"/>
      <c r="MNG41"/>
      <c r="MNH41"/>
      <c r="MNI41"/>
      <c r="MNJ41"/>
      <c r="MNK41"/>
      <c r="MNL41"/>
      <c r="MNM41"/>
      <c r="MNN41"/>
      <c r="MNO41"/>
      <c r="MNP41"/>
      <c r="MNQ41"/>
      <c r="MNR41"/>
      <c r="MNS41"/>
      <c r="MNT41"/>
      <c r="MNU41"/>
      <c r="MNV41"/>
      <c r="MNW41"/>
      <c r="MNX41"/>
      <c r="MNY41"/>
      <c r="MNZ41"/>
      <c r="MOA41"/>
      <c r="MOB41"/>
      <c r="MPG41" s="68"/>
      <c r="MPH41" s="68"/>
      <c r="MPI41" s="68"/>
      <c r="MPJ41" s="68"/>
      <c r="MPK41" s="68"/>
      <c r="MPL41" s="112"/>
      <c r="MPM41" s="112"/>
      <c r="MPN41" s="112"/>
      <c r="MPO41"/>
      <c r="MPP41"/>
      <c r="MPQ41"/>
      <c r="MPR41"/>
      <c r="MPS41"/>
      <c r="MPT41"/>
      <c r="MPU41"/>
      <c r="MPV41"/>
      <c r="MPW41"/>
      <c r="MPX41"/>
      <c r="MPY41"/>
      <c r="MPZ41"/>
      <c r="MQA41"/>
      <c r="MQB41"/>
      <c r="MQC41"/>
      <c r="MQD41"/>
      <c r="MQE41"/>
      <c r="MQF41"/>
      <c r="MQG41"/>
      <c r="MQH41"/>
      <c r="MQI41"/>
      <c r="MQJ41"/>
      <c r="MRO41" s="68"/>
      <c r="MRP41" s="68"/>
      <c r="MRQ41" s="68"/>
      <c r="MRR41" s="68"/>
      <c r="MRS41" s="68"/>
      <c r="MRT41" s="112"/>
      <c r="MRU41" s="112"/>
      <c r="MRV41" s="112"/>
      <c r="MRW41"/>
      <c r="MRX41"/>
      <c r="MRY41"/>
      <c r="MRZ41"/>
      <c r="MSA41"/>
      <c r="MSB41"/>
      <c r="MSC41"/>
      <c r="MSD41"/>
      <c r="MSE41"/>
      <c r="MSF41"/>
      <c r="MSG41"/>
      <c r="MSH41"/>
      <c r="MSI41"/>
      <c r="MSJ41"/>
      <c r="MSK41"/>
      <c r="MSL41"/>
      <c r="MSM41"/>
      <c r="MSN41"/>
      <c r="MSO41"/>
      <c r="MSP41"/>
      <c r="MSQ41"/>
      <c r="MSR41"/>
      <c r="MTW41" s="68"/>
      <c r="MTX41" s="68"/>
      <c r="MTY41" s="68"/>
      <c r="MTZ41" s="68"/>
      <c r="MUA41" s="68"/>
      <c r="MUB41" s="112"/>
      <c r="MUC41" s="112"/>
      <c r="MUD41" s="112"/>
      <c r="MUE41"/>
      <c r="MUF41"/>
      <c r="MUG41"/>
      <c r="MUH41"/>
      <c r="MUI41"/>
      <c r="MUJ41"/>
      <c r="MUK41"/>
      <c r="MUL41"/>
      <c r="MUM41"/>
      <c r="MUN41"/>
      <c r="MUO41"/>
      <c r="MUP41"/>
      <c r="MUQ41"/>
      <c r="MUR41"/>
      <c r="MUS41"/>
      <c r="MUT41"/>
      <c r="MUU41"/>
      <c r="MUV41"/>
      <c r="MUW41"/>
      <c r="MUX41"/>
      <c r="MUY41"/>
      <c r="MUZ41"/>
      <c r="MWE41" s="68"/>
      <c r="MWF41" s="68"/>
      <c r="MWG41" s="68"/>
      <c r="MWH41" s="68"/>
      <c r="MWI41" s="68"/>
      <c r="MWJ41" s="112"/>
      <c r="MWK41" s="112"/>
      <c r="MWL41" s="112"/>
      <c r="MWM41"/>
      <c r="MWN41"/>
      <c r="MWO41"/>
      <c r="MWP41"/>
      <c r="MWQ41"/>
      <c r="MWR41"/>
      <c r="MWS41"/>
      <c r="MWT41"/>
      <c r="MWU41"/>
      <c r="MWV41"/>
      <c r="MWW41"/>
      <c r="MWX41"/>
      <c r="MWY41"/>
      <c r="MWZ41"/>
      <c r="MXA41"/>
      <c r="MXB41"/>
      <c r="MXC41"/>
      <c r="MXD41"/>
      <c r="MXE41"/>
      <c r="MXF41"/>
      <c r="MXG41"/>
      <c r="MXH41"/>
      <c r="MYM41" s="68"/>
      <c r="MYN41" s="68"/>
      <c r="MYO41" s="68"/>
      <c r="MYP41" s="68"/>
      <c r="MYQ41" s="68"/>
      <c r="MYR41" s="112"/>
      <c r="MYS41" s="112"/>
      <c r="MYT41" s="112"/>
      <c r="MYU41"/>
      <c r="MYV41"/>
      <c r="MYW41"/>
      <c r="MYX41"/>
      <c r="MYY41"/>
      <c r="MYZ41"/>
      <c r="MZA41"/>
      <c r="MZB41"/>
      <c r="MZC41"/>
      <c r="MZD41"/>
      <c r="MZE41"/>
      <c r="MZF41"/>
      <c r="MZG41"/>
      <c r="MZH41"/>
      <c r="MZI41"/>
      <c r="MZJ41"/>
      <c r="MZK41"/>
      <c r="MZL41"/>
      <c r="MZM41"/>
      <c r="MZN41"/>
      <c r="MZO41"/>
      <c r="MZP41"/>
      <c r="NAU41" s="68"/>
      <c r="NAV41" s="68"/>
      <c r="NAW41" s="68"/>
      <c r="NAX41" s="68"/>
      <c r="NAY41" s="68"/>
      <c r="NAZ41" s="112"/>
      <c r="NBA41" s="112"/>
      <c r="NBB41" s="112"/>
      <c r="NBC41"/>
      <c r="NBD41"/>
      <c r="NBE41"/>
      <c r="NBF41"/>
      <c r="NBG41"/>
      <c r="NBH41"/>
      <c r="NBI41"/>
      <c r="NBJ41"/>
      <c r="NBK41"/>
      <c r="NBL41"/>
      <c r="NBM41"/>
      <c r="NBN41"/>
      <c r="NBO41"/>
      <c r="NBP41"/>
      <c r="NBQ41"/>
      <c r="NBR41"/>
      <c r="NBS41"/>
      <c r="NBT41"/>
      <c r="NBU41"/>
      <c r="NBV41"/>
      <c r="NBW41"/>
      <c r="NBX41"/>
      <c r="NDC41" s="68"/>
      <c r="NDD41" s="68"/>
      <c r="NDE41" s="68"/>
      <c r="NDF41" s="68"/>
      <c r="NDG41" s="68"/>
      <c r="NDH41" s="112"/>
      <c r="NDI41" s="112"/>
      <c r="NDJ41" s="112"/>
      <c r="NDK41"/>
      <c r="NDL41"/>
      <c r="NDM41"/>
      <c r="NDN41"/>
      <c r="NDO41"/>
      <c r="NDP41"/>
      <c r="NDQ41"/>
      <c r="NDR41"/>
      <c r="NDS41"/>
      <c r="NDT41"/>
      <c r="NDU41"/>
      <c r="NDV41"/>
      <c r="NDW41"/>
      <c r="NDX41"/>
      <c r="NDY41"/>
      <c r="NDZ41"/>
      <c r="NEA41"/>
      <c r="NEB41"/>
      <c r="NEC41"/>
      <c r="NED41"/>
      <c r="NEE41"/>
      <c r="NEF41"/>
      <c r="NFK41" s="68"/>
      <c r="NFL41" s="68"/>
      <c r="NFM41" s="68"/>
      <c r="NFN41" s="68"/>
      <c r="NFO41" s="68"/>
      <c r="NFP41" s="112"/>
      <c r="NFQ41" s="112"/>
      <c r="NFR41" s="112"/>
      <c r="NFS41"/>
      <c r="NFT41"/>
      <c r="NFU41"/>
      <c r="NFV41"/>
      <c r="NFW41"/>
      <c r="NFX41"/>
      <c r="NFY41"/>
      <c r="NFZ41"/>
      <c r="NGA41"/>
      <c r="NGB41"/>
      <c r="NGC41"/>
      <c r="NGD41"/>
      <c r="NGE41"/>
      <c r="NGF41"/>
      <c r="NGG41"/>
      <c r="NGH41"/>
      <c r="NGI41"/>
      <c r="NGJ41"/>
      <c r="NGK41"/>
      <c r="NGL41"/>
      <c r="NGM41"/>
      <c r="NGN41"/>
      <c r="NHS41" s="68"/>
      <c r="NHT41" s="68"/>
      <c r="NHU41" s="68"/>
      <c r="NHV41" s="68"/>
      <c r="NHW41" s="68"/>
      <c r="NHX41" s="112"/>
      <c r="NHY41" s="112"/>
      <c r="NHZ41" s="112"/>
      <c r="NIA41"/>
      <c r="NIB41"/>
      <c r="NIC41"/>
      <c r="NID41"/>
      <c r="NIE41"/>
      <c r="NIF41"/>
      <c r="NIG41"/>
      <c r="NIH41"/>
      <c r="NII41"/>
      <c r="NIJ41"/>
      <c r="NIK41"/>
      <c r="NIL41"/>
      <c r="NIM41"/>
      <c r="NIN41"/>
      <c r="NIO41"/>
      <c r="NIP41"/>
      <c r="NIQ41"/>
      <c r="NIR41"/>
      <c r="NIS41"/>
      <c r="NIT41"/>
      <c r="NIU41"/>
      <c r="NIV41"/>
      <c r="NKA41" s="68"/>
      <c r="NKB41" s="68"/>
      <c r="NKC41" s="68"/>
      <c r="NKD41" s="68"/>
      <c r="NKE41" s="68"/>
      <c r="NKF41" s="112"/>
      <c r="NKG41" s="112"/>
      <c r="NKH41" s="112"/>
      <c r="NKI41"/>
      <c r="NKJ41"/>
      <c r="NKK41"/>
      <c r="NKL41"/>
      <c r="NKM41"/>
      <c r="NKN41"/>
      <c r="NKO41"/>
      <c r="NKP41"/>
      <c r="NKQ41"/>
      <c r="NKR41"/>
      <c r="NKS41"/>
      <c r="NKT41"/>
      <c r="NKU41"/>
      <c r="NKV41"/>
      <c r="NKW41"/>
      <c r="NKX41"/>
      <c r="NKY41"/>
      <c r="NKZ41"/>
      <c r="NLA41"/>
      <c r="NLB41"/>
      <c r="NLC41"/>
      <c r="NLD41"/>
      <c r="NMI41" s="68"/>
      <c r="NMJ41" s="68"/>
      <c r="NMK41" s="68"/>
      <c r="NML41" s="68"/>
      <c r="NMM41" s="68"/>
      <c r="NMN41" s="112"/>
      <c r="NMO41" s="112"/>
      <c r="NMP41" s="112"/>
      <c r="NMQ41"/>
      <c r="NMR41"/>
      <c r="NMS41"/>
      <c r="NMT41"/>
      <c r="NMU41"/>
      <c r="NMV41"/>
      <c r="NMW41"/>
      <c r="NMX41"/>
      <c r="NMY41"/>
      <c r="NMZ41"/>
      <c r="NNA41"/>
      <c r="NNB41"/>
      <c r="NNC41"/>
      <c r="NND41"/>
      <c r="NNE41"/>
      <c r="NNF41"/>
      <c r="NNG41"/>
      <c r="NNH41"/>
      <c r="NNI41"/>
      <c r="NNJ41"/>
      <c r="NNK41"/>
      <c r="NNL41"/>
      <c r="NOQ41" s="68"/>
      <c r="NOR41" s="68"/>
      <c r="NOS41" s="68"/>
      <c r="NOT41" s="68"/>
      <c r="NOU41" s="68"/>
      <c r="NOV41" s="112"/>
      <c r="NOW41" s="112"/>
      <c r="NOX41" s="112"/>
      <c r="NOY41"/>
      <c r="NOZ41"/>
      <c r="NPA41"/>
      <c r="NPB41"/>
      <c r="NPC41"/>
      <c r="NPD41"/>
      <c r="NPE41"/>
      <c r="NPF41"/>
      <c r="NPG41"/>
      <c r="NPH41"/>
      <c r="NPI41"/>
      <c r="NPJ41"/>
      <c r="NPK41"/>
      <c r="NPL41"/>
      <c r="NPM41"/>
      <c r="NPN41"/>
      <c r="NPO41"/>
      <c r="NPP41"/>
      <c r="NPQ41"/>
      <c r="NPR41"/>
      <c r="NPS41"/>
      <c r="NPT41"/>
      <c r="NQY41" s="68"/>
      <c r="NQZ41" s="68"/>
      <c r="NRA41" s="68"/>
      <c r="NRB41" s="68"/>
      <c r="NRC41" s="68"/>
      <c r="NRD41" s="112"/>
      <c r="NRE41" s="112"/>
      <c r="NRF41" s="112"/>
      <c r="NRG41"/>
      <c r="NRH41"/>
      <c r="NRI41"/>
      <c r="NRJ41"/>
      <c r="NRK41"/>
      <c r="NRL41"/>
      <c r="NRM41"/>
      <c r="NRN41"/>
      <c r="NRO41"/>
      <c r="NRP41"/>
      <c r="NRQ41"/>
      <c r="NRR41"/>
      <c r="NRS41"/>
      <c r="NRT41"/>
      <c r="NRU41"/>
      <c r="NRV41"/>
      <c r="NRW41"/>
      <c r="NRX41"/>
      <c r="NRY41"/>
      <c r="NRZ41"/>
      <c r="NSA41"/>
      <c r="NSB41"/>
      <c r="NTG41" s="68"/>
      <c r="NTH41" s="68"/>
      <c r="NTI41" s="68"/>
      <c r="NTJ41" s="68"/>
      <c r="NTK41" s="68"/>
      <c r="NTL41" s="112"/>
      <c r="NTM41" s="112"/>
      <c r="NTN41" s="112"/>
      <c r="NTO41"/>
      <c r="NTP41"/>
      <c r="NTQ41"/>
      <c r="NTR41"/>
      <c r="NTS41"/>
      <c r="NTT41"/>
      <c r="NTU41"/>
      <c r="NTV41"/>
      <c r="NTW41"/>
      <c r="NTX41"/>
      <c r="NTY41"/>
      <c r="NTZ41"/>
      <c r="NUA41"/>
      <c r="NUB41"/>
      <c r="NUC41"/>
      <c r="NUD41"/>
      <c r="NUE41"/>
      <c r="NUF41"/>
      <c r="NUG41"/>
      <c r="NUH41"/>
      <c r="NUI41"/>
      <c r="NUJ41"/>
      <c r="NVO41" s="68"/>
      <c r="NVP41" s="68"/>
      <c r="NVQ41" s="68"/>
      <c r="NVR41" s="68"/>
      <c r="NVS41" s="68"/>
      <c r="NVT41" s="112"/>
      <c r="NVU41" s="112"/>
      <c r="NVV41" s="112"/>
      <c r="NVW41"/>
      <c r="NVX41"/>
      <c r="NVY41"/>
      <c r="NVZ41"/>
      <c r="NWA41"/>
      <c r="NWB41"/>
      <c r="NWC41"/>
      <c r="NWD41"/>
      <c r="NWE41"/>
      <c r="NWF41"/>
      <c r="NWG41"/>
      <c r="NWH41"/>
      <c r="NWI41"/>
      <c r="NWJ41"/>
      <c r="NWK41"/>
      <c r="NWL41"/>
      <c r="NWM41"/>
      <c r="NWN41"/>
      <c r="NWO41"/>
      <c r="NWP41"/>
      <c r="NWQ41"/>
      <c r="NWR41"/>
      <c r="NXW41" s="68"/>
      <c r="NXX41" s="68"/>
      <c r="NXY41" s="68"/>
      <c r="NXZ41" s="68"/>
      <c r="NYA41" s="68"/>
      <c r="NYB41" s="112"/>
      <c r="NYC41" s="112"/>
      <c r="NYD41" s="112"/>
      <c r="NYE41"/>
      <c r="NYF41"/>
      <c r="NYG41"/>
      <c r="NYH41"/>
      <c r="NYI41"/>
      <c r="NYJ41"/>
      <c r="NYK41"/>
      <c r="NYL41"/>
      <c r="NYM41"/>
      <c r="NYN41"/>
      <c r="NYO41"/>
      <c r="NYP41"/>
      <c r="NYQ41"/>
      <c r="NYR41"/>
      <c r="NYS41"/>
      <c r="NYT41"/>
      <c r="NYU41"/>
      <c r="NYV41"/>
      <c r="NYW41"/>
      <c r="NYX41"/>
      <c r="NYY41"/>
      <c r="NYZ41"/>
      <c r="OAE41" s="68"/>
      <c r="OAF41" s="68"/>
      <c r="OAG41" s="68"/>
      <c r="OAH41" s="68"/>
      <c r="OAI41" s="68"/>
      <c r="OAJ41" s="112"/>
      <c r="OAK41" s="112"/>
      <c r="OAL41" s="112"/>
      <c r="OAM41"/>
      <c r="OAN41"/>
      <c r="OAO41"/>
      <c r="OAP41"/>
      <c r="OAQ41"/>
      <c r="OAR41"/>
      <c r="OAS41"/>
      <c r="OAT41"/>
      <c r="OAU41"/>
      <c r="OAV41"/>
      <c r="OAW41"/>
      <c r="OAX41"/>
      <c r="OAY41"/>
      <c r="OAZ41"/>
      <c r="OBA41"/>
      <c r="OBB41"/>
      <c r="OBC41"/>
      <c r="OBD41"/>
      <c r="OBE41"/>
      <c r="OBF41"/>
      <c r="OBG41"/>
      <c r="OBH41"/>
      <c r="OCM41" s="68"/>
      <c r="OCN41" s="68"/>
      <c r="OCO41" s="68"/>
      <c r="OCP41" s="68"/>
      <c r="OCQ41" s="68"/>
      <c r="OCR41" s="112"/>
      <c r="OCS41" s="112"/>
      <c r="OCT41" s="112"/>
      <c r="OCU41"/>
      <c r="OCV41"/>
      <c r="OCW41"/>
      <c r="OCX41"/>
      <c r="OCY41"/>
      <c r="OCZ41"/>
      <c r="ODA41"/>
      <c r="ODB41"/>
      <c r="ODC41"/>
      <c r="ODD41"/>
      <c r="ODE41"/>
      <c r="ODF41"/>
      <c r="ODG41"/>
      <c r="ODH41"/>
      <c r="ODI41"/>
      <c r="ODJ41"/>
      <c r="ODK41"/>
      <c r="ODL41"/>
      <c r="ODM41"/>
      <c r="ODN41"/>
      <c r="ODO41"/>
      <c r="ODP41"/>
      <c r="OEU41" s="68"/>
      <c r="OEV41" s="68"/>
      <c r="OEW41" s="68"/>
      <c r="OEX41" s="68"/>
      <c r="OEY41" s="68"/>
      <c r="OEZ41" s="112"/>
      <c r="OFA41" s="112"/>
      <c r="OFB41" s="112"/>
      <c r="OFC41"/>
      <c r="OFD41"/>
      <c r="OFE41"/>
      <c r="OFF41"/>
      <c r="OFG41"/>
      <c r="OFH41"/>
      <c r="OFI41"/>
      <c r="OFJ41"/>
      <c r="OFK41"/>
      <c r="OFL41"/>
      <c r="OFM41"/>
      <c r="OFN41"/>
      <c r="OFO41"/>
      <c r="OFP41"/>
      <c r="OFQ41"/>
      <c r="OFR41"/>
      <c r="OFS41"/>
      <c r="OFT41"/>
      <c r="OFU41"/>
      <c r="OFV41"/>
      <c r="OFW41"/>
      <c r="OFX41"/>
      <c r="OHC41" s="68"/>
      <c r="OHD41" s="68"/>
      <c r="OHE41" s="68"/>
      <c r="OHF41" s="68"/>
      <c r="OHG41" s="68"/>
      <c r="OHH41" s="112"/>
      <c r="OHI41" s="112"/>
      <c r="OHJ41" s="112"/>
      <c r="OHK41"/>
      <c r="OHL41"/>
      <c r="OHM41"/>
      <c r="OHN41"/>
      <c r="OHO41"/>
      <c r="OHP41"/>
      <c r="OHQ41"/>
      <c r="OHR41"/>
      <c r="OHS41"/>
      <c r="OHT41"/>
      <c r="OHU41"/>
      <c r="OHV41"/>
      <c r="OHW41"/>
      <c r="OHX41"/>
      <c r="OHY41"/>
      <c r="OHZ41"/>
      <c r="OIA41"/>
      <c r="OIB41"/>
      <c r="OIC41"/>
      <c r="OID41"/>
      <c r="OIE41"/>
      <c r="OIF41"/>
      <c r="OJK41" s="68"/>
      <c r="OJL41" s="68"/>
      <c r="OJM41" s="68"/>
      <c r="OJN41" s="68"/>
      <c r="OJO41" s="68"/>
      <c r="OJP41" s="112"/>
      <c r="OJQ41" s="112"/>
      <c r="OJR41" s="112"/>
      <c r="OJS41"/>
      <c r="OJT41"/>
      <c r="OJU41"/>
      <c r="OJV41"/>
      <c r="OJW41"/>
      <c r="OJX41"/>
      <c r="OJY41"/>
      <c r="OJZ41"/>
      <c r="OKA41"/>
      <c r="OKB41"/>
      <c r="OKC41"/>
      <c r="OKD41"/>
      <c r="OKE41"/>
      <c r="OKF41"/>
      <c r="OKG41"/>
      <c r="OKH41"/>
      <c r="OKI41"/>
      <c r="OKJ41"/>
      <c r="OKK41"/>
      <c r="OKL41"/>
      <c r="OKM41"/>
      <c r="OKN41"/>
      <c r="OLS41" s="68"/>
      <c r="OLT41" s="68"/>
      <c r="OLU41" s="68"/>
      <c r="OLV41" s="68"/>
      <c r="OLW41" s="68"/>
      <c r="OLX41" s="112"/>
      <c r="OLY41" s="112"/>
      <c r="OLZ41" s="112"/>
      <c r="OMA41"/>
      <c r="OMB41"/>
      <c r="OMC41"/>
      <c r="OMD41"/>
      <c r="OME41"/>
      <c r="OMF41"/>
      <c r="OMG41"/>
      <c r="OMH41"/>
      <c r="OMI41"/>
      <c r="OMJ41"/>
      <c r="OMK41"/>
      <c r="OML41"/>
      <c r="OMM41"/>
      <c r="OMN41"/>
      <c r="OMO41"/>
      <c r="OMP41"/>
      <c r="OMQ41"/>
      <c r="OMR41"/>
      <c r="OMS41"/>
      <c r="OMT41"/>
      <c r="OMU41"/>
      <c r="OMV41"/>
      <c r="OOA41" s="68"/>
      <c r="OOB41" s="68"/>
      <c r="OOC41" s="68"/>
      <c r="OOD41" s="68"/>
      <c r="OOE41" s="68"/>
      <c r="OOF41" s="112"/>
      <c r="OOG41" s="112"/>
      <c r="OOH41" s="112"/>
      <c r="OOI41"/>
      <c r="OOJ41"/>
      <c r="OOK41"/>
      <c r="OOL41"/>
      <c r="OOM41"/>
      <c r="OON41"/>
      <c r="OOO41"/>
      <c r="OOP41"/>
      <c r="OOQ41"/>
      <c r="OOR41"/>
      <c r="OOS41"/>
      <c r="OOT41"/>
      <c r="OOU41"/>
      <c r="OOV41"/>
      <c r="OOW41"/>
      <c r="OOX41"/>
      <c r="OOY41"/>
      <c r="OOZ41"/>
      <c r="OPA41"/>
      <c r="OPB41"/>
      <c r="OPC41"/>
      <c r="OPD41"/>
      <c r="OQI41" s="68"/>
      <c r="OQJ41" s="68"/>
      <c r="OQK41" s="68"/>
      <c r="OQL41" s="68"/>
      <c r="OQM41" s="68"/>
      <c r="OQN41" s="112"/>
      <c r="OQO41" s="112"/>
      <c r="OQP41" s="112"/>
      <c r="OQQ41"/>
      <c r="OQR41"/>
      <c r="OQS41"/>
      <c r="OQT41"/>
      <c r="OQU41"/>
      <c r="OQV41"/>
      <c r="OQW41"/>
      <c r="OQX41"/>
      <c r="OQY41"/>
      <c r="OQZ41"/>
      <c r="ORA41"/>
      <c r="ORB41"/>
      <c r="ORC41"/>
      <c r="ORD41"/>
      <c r="ORE41"/>
      <c r="ORF41"/>
      <c r="ORG41"/>
      <c r="ORH41"/>
      <c r="ORI41"/>
      <c r="ORJ41"/>
      <c r="ORK41"/>
      <c r="ORL41"/>
      <c r="OSQ41" s="68"/>
      <c r="OSR41" s="68"/>
      <c r="OSS41" s="68"/>
      <c r="OST41" s="68"/>
      <c r="OSU41" s="68"/>
      <c r="OSV41" s="112"/>
      <c r="OSW41" s="112"/>
      <c r="OSX41" s="112"/>
      <c r="OSY41"/>
      <c r="OSZ41"/>
      <c r="OTA41"/>
      <c r="OTB41"/>
      <c r="OTC41"/>
      <c r="OTD41"/>
      <c r="OTE41"/>
      <c r="OTF41"/>
      <c r="OTG41"/>
      <c r="OTH41"/>
      <c r="OTI41"/>
      <c r="OTJ41"/>
      <c r="OTK41"/>
      <c r="OTL41"/>
      <c r="OTM41"/>
      <c r="OTN41"/>
      <c r="OTO41"/>
      <c r="OTP41"/>
      <c r="OTQ41"/>
      <c r="OTR41"/>
      <c r="OTS41"/>
      <c r="OTT41"/>
      <c r="OUY41" s="68"/>
      <c r="OUZ41" s="68"/>
      <c r="OVA41" s="68"/>
      <c r="OVB41" s="68"/>
      <c r="OVC41" s="68"/>
      <c r="OVD41" s="112"/>
      <c r="OVE41" s="112"/>
      <c r="OVF41" s="112"/>
      <c r="OVG41"/>
      <c r="OVH41"/>
      <c r="OVI41"/>
      <c r="OVJ41"/>
      <c r="OVK41"/>
      <c r="OVL41"/>
      <c r="OVM41"/>
      <c r="OVN41"/>
      <c r="OVO41"/>
      <c r="OVP41"/>
      <c r="OVQ41"/>
      <c r="OVR41"/>
      <c r="OVS41"/>
      <c r="OVT41"/>
      <c r="OVU41"/>
      <c r="OVV41"/>
      <c r="OVW41"/>
      <c r="OVX41"/>
      <c r="OVY41"/>
      <c r="OVZ41"/>
      <c r="OWA41"/>
      <c r="OWB41"/>
      <c r="OXG41" s="68"/>
      <c r="OXH41" s="68"/>
      <c r="OXI41" s="68"/>
      <c r="OXJ41" s="68"/>
      <c r="OXK41" s="68"/>
      <c r="OXL41" s="112"/>
      <c r="OXM41" s="112"/>
      <c r="OXN41" s="112"/>
      <c r="OXO41"/>
      <c r="OXP41"/>
      <c r="OXQ41"/>
      <c r="OXR41"/>
      <c r="OXS41"/>
      <c r="OXT41"/>
      <c r="OXU41"/>
      <c r="OXV41"/>
      <c r="OXW41"/>
      <c r="OXX41"/>
      <c r="OXY41"/>
      <c r="OXZ41"/>
      <c r="OYA41"/>
      <c r="OYB41"/>
      <c r="OYC41"/>
      <c r="OYD41"/>
      <c r="OYE41"/>
      <c r="OYF41"/>
      <c r="OYG41"/>
      <c r="OYH41"/>
      <c r="OYI41"/>
      <c r="OYJ41"/>
      <c r="OZO41" s="68"/>
      <c r="OZP41" s="68"/>
      <c r="OZQ41" s="68"/>
      <c r="OZR41" s="68"/>
      <c r="OZS41" s="68"/>
      <c r="OZT41" s="112"/>
      <c r="OZU41" s="112"/>
      <c r="OZV41" s="112"/>
      <c r="OZW41"/>
      <c r="OZX41"/>
      <c r="OZY41"/>
      <c r="OZZ41"/>
      <c r="PAA41"/>
      <c r="PAB41"/>
      <c r="PAC41"/>
      <c r="PAD41"/>
      <c r="PAE41"/>
      <c r="PAF41"/>
      <c r="PAG41"/>
      <c r="PAH41"/>
      <c r="PAI41"/>
      <c r="PAJ41"/>
      <c r="PAK41"/>
      <c r="PAL41"/>
      <c r="PAM41"/>
      <c r="PAN41"/>
      <c r="PAO41"/>
      <c r="PAP41"/>
      <c r="PAQ41"/>
      <c r="PAR41"/>
      <c r="PBW41" s="68"/>
      <c r="PBX41" s="68"/>
      <c r="PBY41" s="68"/>
      <c r="PBZ41" s="68"/>
      <c r="PCA41" s="68"/>
      <c r="PCB41" s="112"/>
      <c r="PCC41" s="112"/>
      <c r="PCD41" s="112"/>
      <c r="PCE41"/>
      <c r="PCF41"/>
      <c r="PCG41"/>
      <c r="PCH41"/>
      <c r="PCI41"/>
      <c r="PCJ41"/>
      <c r="PCK41"/>
      <c r="PCL41"/>
      <c r="PCM41"/>
      <c r="PCN41"/>
      <c r="PCO41"/>
      <c r="PCP41"/>
      <c r="PCQ41"/>
      <c r="PCR41"/>
      <c r="PCS41"/>
      <c r="PCT41"/>
      <c r="PCU41"/>
      <c r="PCV41"/>
      <c r="PCW41"/>
      <c r="PCX41"/>
      <c r="PCY41"/>
      <c r="PCZ41"/>
      <c r="PEE41" s="68"/>
      <c r="PEF41" s="68"/>
      <c r="PEG41" s="68"/>
      <c r="PEH41" s="68"/>
      <c r="PEI41" s="68"/>
      <c r="PEJ41" s="112"/>
      <c r="PEK41" s="112"/>
      <c r="PEL41" s="112"/>
      <c r="PEM41"/>
      <c r="PEN41"/>
      <c r="PEO41"/>
      <c r="PEP41"/>
      <c r="PEQ41"/>
      <c r="PER41"/>
      <c r="PES41"/>
      <c r="PET41"/>
      <c r="PEU41"/>
      <c r="PEV41"/>
      <c r="PEW41"/>
      <c r="PEX41"/>
      <c r="PEY41"/>
      <c r="PEZ41"/>
      <c r="PFA41"/>
      <c r="PFB41"/>
      <c r="PFC41"/>
      <c r="PFD41"/>
      <c r="PFE41"/>
      <c r="PFF41"/>
      <c r="PFG41"/>
      <c r="PFH41"/>
      <c r="PGM41" s="68"/>
      <c r="PGN41" s="68"/>
      <c r="PGO41" s="68"/>
      <c r="PGP41" s="68"/>
      <c r="PGQ41" s="68"/>
      <c r="PGR41" s="112"/>
      <c r="PGS41" s="112"/>
      <c r="PGT41" s="112"/>
      <c r="PGU41"/>
      <c r="PGV41"/>
      <c r="PGW41"/>
      <c r="PGX41"/>
      <c r="PGY41"/>
      <c r="PGZ41"/>
      <c r="PHA41"/>
      <c r="PHB41"/>
      <c r="PHC41"/>
      <c r="PHD41"/>
      <c r="PHE41"/>
      <c r="PHF41"/>
      <c r="PHG41"/>
      <c r="PHH41"/>
      <c r="PHI41"/>
      <c r="PHJ41"/>
      <c r="PHK41"/>
      <c r="PHL41"/>
      <c r="PHM41"/>
      <c r="PHN41"/>
      <c r="PHO41"/>
      <c r="PHP41"/>
      <c r="PIU41" s="68"/>
      <c r="PIV41" s="68"/>
      <c r="PIW41" s="68"/>
      <c r="PIX41" s="68"/>
      <c r="PIY41" s="68"/>
      <c r="PIZ41" s="112"/>
      <c r="PJA41" s="112"/>
      <c r="PJB41" s="112"/>
      <c r="PJC41"/>
      <c r="PJD41"/>
      <c r="PJE41"/>
      <c r="PJF41"/>
      <c r="PJG41"/>
      <c r="PJH41"/>
      <c r="PJI41"/>
      <c r="PJJ41"/>
      <c r="PJK41"/>
      <c r="PJL41"/>
      <c r="PJM41"/>
      <c r="PJN41"/>
      <c r="PJO41"/>
      <c r="PJP41"/>
      <c r="PJQ41"/>
      <c r="PJR41"/>
      <c r="PJS41"/>
      <c r="PJT41"/>
      <c r="PJU41"/>
      <c r="PJV41"/>
      <c r="PJW41"/>
      <c r="PJX41"/>
      <c r="PLC41" s="68"/>
      <c r="PLD41" s="68"/>
      <c r="PLE41" s="68"/>
      <c r="PLF41" s="68"/>
      <c r="PLG41" s="68"/>
      <c r="PLH41" s="112"/>
      <c r="PLI41" s="112"/>
      <c r="PLJ41" s="112"/>
      <c r="PLK41"/>
      <c r="PLL41"/>
      <c r="PLM41"/>
      <c r="PLN41"/>
      <c r="PLO41"/>
      <c r="PLP41"/>
      <c r="PLQ41"/>
      <c r="PLR41"/>
      <c r="PLS41"/>
      <c r="PLT41"/>
      <c r="PLU41"/>
      <c r="PLV41"/>
      <c r="PLW41"/>
      <c r="PLX41"/>
      <c r="PLY41"/>
      <c r="PLZ41"/>
      <c r="PMA41"/>
      <c r="PMB41"/>
      <c r="PMC41"/>
      <c r="PMD41"/>
      <c r="PME41"/>
      <c r="PMF41"/>
      <c r="PNK41" s="68"/>
      <c r="PNL41" s="68"/>
      <c r="PNM41" s="68"/>
      <c r="PNN41" s="68"/>
      <c r="PNO41" s="68"/>
      <c r="PNP41" s="112"/>
      <c r="PNQ41" s="112"/>
      <c r="PNR41" s="112"/>
      <c r="PNS41"/>
      <c r="PNT41"/>
      <c r="PNU41"/>
      <c r="PNV41"/>
      <c r="PNW41"/>
      <c r="PNX41"/>
      <c r="PNY41"/>
      <c r="PNZ41"/>
      <c r="POA41"/>
      <c r="POB41"/>
      <c r="POC41"/>
      <c r="POD41"/>
      <c r="POE41"/>
      <c r="POF41"/>
      <c r="POG41"/>
      <c r="POH41"/>
      <c r="POI41"/>
      <c r="POJ41"/>
      <c r="POK41"/>
      <c r="POL41"/>
      <c r="POM41"/>
      <c r="PON41"/>
      <c r="PPS41" s="68"/>
      <c r="PPT41" s="68"/>
      <c r="PPU41" s="68"/>
      <c r="PPV41" s="68"/>
      <c r="PPW41" s="68"/>
      <c r="PPX41" s="112"/>
      <c r="PPY41" s="112"/>
      <c r="PPZ41" s="112"/>
      <c r="PQA41"/>
      <c r="PQB41"/>
      <c r="PQC41"/>
      <c r="PQD41"/>
      <c r="PQE41"/>
      <c r="PQF41"/>
      <c r="PQG41"/>
      <c r="PQH41"/>
      <c r="PQI41"/>
      <c r="PQJ41"/>
      <c r="PQK41"/>
      <c r="PQL41"/>
      <c r="PQM41"/>
      <c r="PQN41"/>
      <c r="PQO41"/>
      <c r="PQP41"/>
      <c r="PQQ41"/>
      <c r="PQR41"/>
      <c r="PQS41"/>
      <c r="PQT41"/>
      <c r="PQU41"/>
      <c r="PQV41"/>
      <c r="PSA41" s="68"/>
      <c r="PSB41" s="68"/>
      <c r="PSC41" s="68"/>
      <c r="PSD41" s="68"/>
      <c r="PSE41" s="68"/>
      <c r="PSF41" s="112"/>
      <c r="PSG41" s="112"/>
      <c r="PSH41" s="112"/>
      <c r="PSI41"/>
      <c r="PSJ41"/>
      <c r="PSK41"/>
      <c r="PSL41"/>
      <c r="PSM41"/>
      <c r="PSN41"/>
      <c r="PSO41"/>
      <c r="PSP41"/>
      <c r="PSQ41"/>
      <c r="PSR41"/>
      <c r="PSS41"/>
      <c r="PST41"/>
      <c r="PSU41"/>
      <c r="PSV41"/>
      <c r="PSW41"/>
      <c r="PSX41"/>
      <c r="PSY41"/>
      <c r="PSZ41"/>
      <c r="PTA41"/>
      <c r="PTB41"/>
      <c r="PTC41"/>
      <c r="PTD41"/>
      <c r="PUI41" s="68"/>
      <c r="PUJ41" s="68"/>
      <c r="PUK41" s="68"/>
      <c r="PUL41" s="68"/>
      <c r="PUM41" s="68"/>
      <c r="PUN41" s="112"/>
      <c r="PUO41" s="112"/>
      <c r="PUP41" s="112"/>
      <c r="PUQ41"/>
      <c r="PUR41"/>
      <c r="PUS41"/>
      <c r="PUT41"/>
      <c r="PUU41"/>
      <c r="PUV41"/>
      <c r="PUW41"/>
      <c r="PUX41"/>
      <c r="PUY41"/>
      <c r="PUZ41"/>
      <c r="PVA41"/>
      <c r="PVB41"/>
      <c r="PVC41"/>
      <c r="PVD41"/>
      <c r="PVE41"/>
      <c r="PVF41"/>
      <c r="PVG41"/>
      <c r="PVH41"/>
      <c r="PVI41"/>
      <c r="PVJ41"/>
      <c r="PVK41"/>
      <c r="PVL41"/>
      <c r="PWQ41" s="68"/>
      <c r="PWR41" s="68"/>
      <c r="PWS41" s="68"/>
      <c r="PWT41" s="68"/>
      <c r="PWU41" s="68"/>
      <c r="PWV41" s="112"/>
      <c r="PWW41" s="112"/>
      <c r="PWX41" s="112"/>
      <c r="PWY41"/>
      <c r="PWZ41"/>
      <c r="PXA41"/>
      <c r="PXB41"/>
      <c r="PXC41"/>
      <c r="PXD41"/>
      <c r="PXE41"/>
      <c r="PXF41"/>
      <c r="PXG41"/>
      <c r="PXH41"/>
      <c r="PXI41"/>
      <c r="PXJ41"/>
      <c r="PXK41"/>
      <c r="PXL41"/>
      <c r="PXM41"/>
      <c r="PXN41"/>
      <c r="PXO41"/>
      <c r="PXP41"/>
      <c r="PXQ41"/>
      <c r="PXR41"/>
      <c r="PXS41"/>
      <c r="PXT41"/>
      <c r="PYY41" s="68"/>
      <c r="PYZ41" s="68"/>
      <c r="PZA41" s="68"/>
      <c r="PZB41" s="68"/>
      <c r="PZC41" s="68"/>
      <c r="PZD41" s="112"/>
      <c r="PZE41" s="112"/>
      <c r="PZF41" s="112"/>
      <c r="PZG41"/>
      <c r="PZH41"/>
      <c r="PZI41"/>
      <c r="PZJ41"/>
      <c r="PZK41"/>
      <c r="PZL41"/>
      <c r="PZM41"/>
      <c r="PZN41"/>
      <c r="PZO41"/>
      <c r="PZP41"/>
      <c r="PZQ41"/>
      <c r="PZR41"/>
      <c r="PZS41"/>
      <c r="PZT41"/>
      <c r="PZU41"/>
      <c r="PZV41"/>
      <c r="PZW41"/>
      <c r="PZX41"/>
      <c r="PZY41"/>
      <c r="PZZ41"/>
      <c r="QAA41"/>
      <c r="QAB41"/>
      <c r="QBG41" s="68"/>
      <c r="QBH41" s="68"/>
      <c r="QBI41" s="68"/>
      <c r="QBJ41" s="68"/>
      <c r="QBK41" s="68"/>
      <c r="QBL41" s="112"/>
      <c r="QBM41" s="112"/>
      <c r="QBN41" s="112"/>
      <c r="QBO41"/>
      <c r="QBP41"/>
      <c r="QBQ41"/>
      <c r="QBR41"/>
      <c r="QBS41"/>
      <c r="QBT41"/>
      <c r="QBU41"/>
      <c r="QBV41"/>
      <c r="QBW41"/>
      <c r="QBX41"/>
      <c r="QBY41"/>
      <c r="QBZ41"/>
      <c r="QCA41"/>
      <c r="QCB41"/>
      <c r="QCC41"/>
      <c r="QCD41"/>
      <c r="QCE41"/>
      <c r="QCF41"/>
      <c r="QCG41"/>
      <c r="QCH41"/>
      <c r="QCI41"/>
      <c r="QCJ41"/>
      <c r="QDO41" s="68"/>
      <c r="QDP41" s="68"/>
      <c r="QDQ41" s="68"/>
      <c r="QDR41" s="68"/>
      <c r="QDS41" s="68"/>
      <c r="QDT41" s="112"/>
      <c r="QDU41" s="112"/>
      <c r="QDV41" s="112"/>
      <c r="QDW41"/>
      <c r="QDX41"/>
      <c r="QDY41"/>
      <c r="QDZ41"/>
      <c r="QEA41"/>
      <c r="QEB41"/>
      <c r="QEC41"/>
      <c r="QED41"/>
      <c r="QEE41"/>
      <c r="QEF41"/>
      <c r="QEG41"/>
      <c r="QEH41"/>
      <c r="QEI41"/>
      <c r="QEJ41"/>
      <c r="QEK41"/>
      <c r="QEL41"/>
      <c r="QEM41"/>
      <c r="QEN41"/>
      <c r="QEO41"/>
      <c r="QEP41"/>
      <c r="QEQ41"/>
      <c r="QER41"/>
      <c r="QFW41" s="68"/>
      <c r="QFX41" s="68"/>
      <c r="QFY41" s="68"/>
      <c r="QFZ41" s="68"/>
      <c r="QGA41" s="68"/>
      <c r="QGB41" s="112"/>
      <c r="QGC41" s="112"/>
      <c r="QGD41" s="112"/>
      <c r="QGE41"/>
      <c r="QGF41"/>
      <c r="QGG41"/>
      <c r="QGH41"/>
      <c r="QGI41"/>
      <c r="QGJ41"/>
      <c r="QGK41"/>
      <c r="QGL41"/>
      <c r="QGM41"/>
      <c r="QGN41"/>
      <c r="QGO41"/>
      <c r="QGP41"/>
      <c r="QGQ41"/>
      <c r="QGR41"/>
      <c r="QGS41"/>
      <c r="QGT41"/>
      <c r="QGU41"/>
      <c r="QGV41"/>
      <c r="QGW41"/>
      <c r="QGX41"/>
      <c r="QGY41"/>
      <c r="QGZ41"/>
      <c r="QIE41" s="68"/>
      <c r="QIF41" s="68"/>
      <c r="QIG41" s="68"/>
      <c r="QIH41" s="68"/>
      <c r="QII41" s="68"/>
      <c r="QIJ41" s="112"/>
      <c r="QIK41" s="112"/>
      <c r="QIL41" s="112"/>
      <c r="QIM41"/>
      <c r="QIN41"/>
      <c r="QIO41"/>
      <c r="QIP41"/>
      <c r="QIQ41"/>
      <c r="QIR41"/>
      <c r="QIS41"/>
      <c r="QIT41"/>
      <c r="QIU41"/>
      <c r="QIV41"/>
      <c r="QIW41"/>
      <c r="QIX41"/>
      <c r="QIY41"/>
      <c r="QIZ41"/>
      <c r="QJA41"/>
      <c r="QJB41"/>
      <c r="QJC41"/>
      <c r="QJD41"/>
      <c r="QJE41"/>
      <c r="QJF41"/>
      <c r="QJG41"/>
      <c r="QJH41"/>
      <c r="QKM41" s="68"/>
      <c r="QKN41" s="68"/>
      <c r="QKO41" s="68"/>
      <c r="QKP41" s="68"/>
      <c r="QKQ41" s="68"/>
      <c r="QKR41" s="112"/>
      <c r="QKS41" s="112"/>
      <c r="QKT41" s="112"/>
      <c r="QKU41"/>
      <c r="QKV41"/>
      <c r="QKW41"/>
      <c r="QKX41"/>
      <c r="QKY41"/>
      <c r="QKZ41"/>
      <c r="QLA41"/>
      <c r="QLB41"/>
      <c r="QLC41"/>
      <c r="QLD41"/>
      <c r="QLE41"/>
      <c r="QLF41"/>
      <c r="QLG41"/>
      <c r="QLH41"/>
      <c r="QLI41"/>
      <c r="QLJ41"/>
      <c r="QLK41"/>
      <c r="QLL41"/>
      <c r="QLM41"/>
      <c r="QLN41"/>
      <c r="QLO41"/>
      <c r="QLP41"/>
      <c r="QMU41" s="68"/>
      <c r="QMV41" s="68"/>
      <c r="QMW41" s="68"/>
      <c r="QMX41" s="68"/>
      <c r="QMY41" s="68"/>
      <c r="QMZ41" s="112"/>
      <c r="QNA41" s="112"/>
      <c r="QNB41" s="112"/>
      <c r="QNC41"/>
      <c r="QND41"/>
      <c r="QNE41"/>
      <c r="QNF41"/>
      <c r="QNG41"/>
      <c r="QNH41"/>
      <c r="QNI41"/>
      <c r="QNJ41"/>
      <c r="QNK41"/>
      <c r="QNL41"/>
      <c r="QNM41"/>
      <c r="QNN41"/>
      <c r="QNO41"/>
      <c r="QNP41"/>
      <c r="QNQ41"/>
      <c r="QNR41"/>
      <c r="QNS41"/>
      <c r="QNT41"/>
      <c r="QNU41"/>
      <c r="QNV41"/>
      <c r="QNW41"/>
      <c r="QNX41"/>
      <c r="QPC41" s="68"/>
      <c r="QPD41" s="68"/>
      <c r="QPE41" s="68"/>
      <c r="QPF41" s="68"/>
      <c r="QPG41" s="68"/>
      <c r="QPH41" s="112"/>
      <c r="QPI41" s="112"/>
      <c r="QPJ41" s="112"/>
      <c r="QPK41"/>
      <c r="QPL41"/>
      <c r="QPM41"/>
      <c r="QPN41"/>
      <c r="QPO41"/>
      <c r="QPP41"/>
      <c r="QPQ41"/>
      <c r="QPR41"/>
      <c r="QPS41"/>
      <c r="QPT41"/>
      <c r="QPU41"/>
      <c r="QPV41"/>
      <c r="QPW41"/>
      <c r="QPX41"/>
      <c r="QPY41"/>
      <c r="QPZ41"/>
      <c r="QQA41"/>
      <c r="QQB41"/>
      <c r="QQC41"/>
      <c r="QQD41"/>
      <c r="QQE41"/>
      <c r="QQF41"/>
      <c r="QRK41" s="68"/>
      <c r="QRL41" s="68"/>
      <c r="QRM41" s="68"/>
      <c r="QRN41" s="68"/>
      <c r="QRO41" s="68"/>
      <c r="QRP41" s="112"/>
      <c r="QRQ41" s="112"/>
      <c r="QRR41" s="112"/>
      <c r="QRS41"/>
      <c r="QRT41"/>
      <c r="QRU41"/>
      <c r="QRV41"/>
      <c r="QRW41"/>
      <c r="QRX41"/>
      <c r="QRY41"/>
      <c r="QRZ41"/>
      <c r="QSA41"/>
      <c r="QSB41"/>
      <c r="QSC41"/>
      <c r="QSD41"/>
      <c r="QSE41"/>
      <c r="QSF41"/>
      <c r="QSG41"/>
      <c r="QSH41"/>
      <c r="QSI41"/>
      <c r="QSJ41"/>
      <c r="QSK41"/>
      <c r="QSL41"/>
      <c r="QSM41"/>
      <c r="QSN41"/>
      <c r="QTS41" s="68"/>
      <c r="QTT41" s="68"/>
      <c r="QTU41" s="68"/>
      <c r="QTV41" s="68"/>
      <c r="QTW41" s="68"/>
      <c r="QTX41" s="112"/>
      <c r="QTY41" s="112"/>
      <c r="QTZ41" s="112"/>
      <c r="QUA41"/>
      <c r="QUB41"/>
      <c r="QUC41"/>
      <c r="QUD41"/>
      <c r="QUE41"/>
      <c r="QUF41"/>
      <c r="QUG41"/>
      <c r="QUH41"/>
      <c r="QUI41"/>
      <c r="QUJ41"/>
      <c r="QUK41"/>
      <c r="QUL41"/>
      <c r="QUM41"/>
      <c r="QUN41"/>
      <c r="QUO41"/>
      <c r="QUP41"/>
      <c r="QUQ41"/>
      <c r="QUR41"/>
      <c r="QUS41"/>
      <c r="QUT41"/>
      <c r="QUU41"/>
      <c r="QUV41"/>
      <c r="QWA41" s="68"/>
      <c r="QWB41" s="68"/>
      <c r="QWC41" s="68"/>
      <c r="QWD41" s="68"/>
      <c r="QWE41" s="68"/>
      <c r="QWF41" s="112"/>
      <c r="QWG41" s="112"/>
      <c r="QWH41" s="112"/>
      <c r="QWI41"/>
      <c r="QWJ41"/>
      <c r="QWK41"/>
      <c r="QWL41"/>
      <c r="QWM41"/>
      <c r="QWN41"/>
      <c r="QWO41"/>
      <c r="QWP41"/>
      <c r="QWQ41"/>
      <c r="QWR41"/>
      <c r="QWS41"/>
      <c r="QWT41"/>
      <c r="QWU41"/>
      <c r="QWV41"/>
      <c r="QWW41"/>
      <c r="QWX41"/>
      <c r="QWY41"/>
      <c r="QWZ41"/>
      <c r="QXA41"/>
      <c r="QXB41"/>
      <c r="QXC41"/>
      <c r="QXD41"/>
      <c r="QYI41" s="68"/>
      <c r="QYJ41" s="68"/>
      <c r="QYK41" s="68"/>
      <c r="QYL41" s="68"/>
      <c r="QYM41" s="68"/>
      <c r="QYN41" s="112"/>
      <c r="QYO41" s="112"/>
      <c r="QYP41" s="112"/>
      <c r="QYQ41"/>
      <c r="QYR41"/>
      <c r="QYS41"/>
      <c r="QYT41"/>
      <c r="QYU41"/>
      <c r="QYV41"/>
      <c r="QYW41"/>
      <c r="QYX41"/>
      <c r="QYY41"/>
      <c r="QYZ41"/>
      <c r="QZA41"/>
      <c r="QZB41"/>
      <c r="QZC41"/>
      <c r="QZD41"/>
      <c r="QZE41"/>
      <c r="QZF41"/>
      <c r="QZG41"/>
      <c r="QZH41"/>
      <c r="QZI41"/>
      <c r="QZJ41"/>
      <c r="QZK41"/>
      <c r="QZL41"/>
      <c r="RAQ41" s="68"/>
      <c r="RAR41" s="68"/>
      <c r="RAS41" s="68"/>
      <c r="RAT41" s="68"/>
      <c r="RAU41" s="68"/>
      <c r="RAV41" s="112"/>
      <c r="RAW41" s="112"/>
      <c r="RAX41" s="112"/>
      <c r="RAY41"/>
      <c r="RAZ41"/>
      <c r="RBA41"/>
      <c r="RBB41"/>
      <c r="RBC41"/>
      <c r="RBD41"/>
      <c r="RBE41"/>
      <c r="RBF41"/>
      <c r="RBG41"/>
      <c r="RBH41"/>
      <c r="RBI41"/>
      <c r="RBJ41"/>
      <c r="RBK41"/>
      <c r="RBL41"/>
      <c r="RBM41"/>
      <c r="RBN41"/>
      <c r="RBO41"/>
      <c r="RBP41"/>
      <c r="RBQ41"/>
      <c r="RBR41"/>
      <c r="RBS41"/>
      <c r="RBT41"/>
      <c r="RCY41" s="68"/>
      <c r="RCZ41" s="68"/>
      <c r="RDA41" s="68"/>
      <c r="RDB41" s="68"/>
      <c r="RDC41" s="68"/>
      <c r="RDD41" s="112"/>
      <c r="RDE41" s="112"/>
      <c r="RDF41" s="112"/>
      <c r="RDG41"/>
      <c r="RDH41"/>
      <c r="RDI41"/>
      <c r="RDJ41"/>
      <c r="RDK41"/>
      <c r="RDL41"/>
      <c r="RDM41"/>
      <c r="RDN41"/>
      <c r="RDO41"/>
      <c r="RDP41"/>
      <c r="RDQ41"/>
      <c r="RDR41"/>
      <c r="RDS41"/>
      <c r="RDT41"/>
      <c r="RDU41"/>
      <c r="RDV41"/>
      <c r="RDW41"/>
      <c r="RDX41"/>
      <c r="RDY41"/>
      <c r="RDZ41"/>
      <c r="REA41"/>
      <c r="REB41"/>
      <c r="RFG41" s="68"/>
      <c r="RFH41" s="68"/>
      <c r="RFI41" s="68"/>
      <c r="RFJ41" s="68"/>
      <c r="RFK41" s="68"/>
      <c r="RFL41" s="112"/>
      <c r="RFM41" s="112"/>
      <c r="RFN41" s="112"/>
      <c r="RFO41"/>
      <c r="RFP41"/>
      <c r="RFQ41"/>
      <c r="RFR41"/>
      <c r="RFS41"/>
      <c r="RFT41"/>
      <c r="RFU41"/>
      <c r="RFV41"/>
      <c r="RFW41"/>
      <c r="RFX41"/>
      <c r="RFY41"/>
      <c r="RFZ41"/>
      <c r="RGA41"/>
      <c r="RGB41"/>
      <c r="RGC41"/>
      <c r="RGD41"/>
      <c r="RGE41"/>
      <c r="RGF41"/>
      <c r="RGG41"/>
      <c r="RGH41"/>
      <c r="RGI41"/>
      <c r="RGJ41"/>
      <c r="RHO41" s="68"/>
      <c r="RHP41" s="68"/>
      <c r="RHQ41" s="68"/>
      <c r="RHR41" s="68"/>
      <c r="RHS41" s="68"/>
      <c r="RHT41" s="112"/>
      <c r="RHU41" s="112"/>
      <c r="RHV41" s="112"/>
      <c r="RHW41"/>
      <c r="RHX41"/>
      <c r="RHY41"/>
      <c r="RHZ41"/>
      <c r="RIA41"/>
      <c r="RIB41"/>
      <c r="RIC41"/>
      <c r="RID41"/>
      <c r="RIE41"/>
      <c r="RIF41"/>
      <c r="RIG41"/>
      <c r="RIH41"/>
      <c r="RII41"/>
      <c r="RIJ41"/>
      <c r="RIK41"/>
      <c r="RIL41"/>
      <c r="RIM41"/>
      <c r="RIN41"/>
      <c r="RIO41"/>
      <c r="RIP41"/>
      <c r="RIQ41"/>
      <c r="RIR41"/>
      <c r="RJW41" s="68"/>
      <c r="RJX41" s="68"/>
      <c r="RJY41" s="68"/>
      <c r="RJZ41" s="68"/>
      <c r="RKA41" s="68"/>
      <c r="RKB41" s="112"/>
      <c r="RKC41" s="112"/>
      <c r="RKD41" s="112"/>
      <c r="RKE41"/>
      <c r="RKF41"/>
      <c r="RKG41"/>
      <c r="RKH41"/>
      <c r="RKI41"/>
      <c r="RKJ41"/>
      <c r="RKK41"/>
      <c r="RKL41"/>
      <c r="RKM41"/>
      <c r="RKN41"/>
      <c r="RKO41"/>
      <c r="RKP41"/>
      <c r="RKQ41"/>
      <c r="RKR41"/>
      <c r="RKS41"/>
      <c r="RKT41"/>
      <c r="RKU41"/>
      <c r="RKV41"/>
      <c r="RKW41"/>
      <c r="RKX41"/>
      <c r="RKY41"/>
      <c r="RKZ41"/>
      <c r="RME41" s="68"/>
      <c r="RMF41" s="68"/>
      <c r="RMG41" s="68"/>
      <c r="RMH41" s="68"/>
      <c r="RMI41" s="68"/>
      <c r="RMJ41" s="112"/>
      <c r="RMK41" s="112"/>
      <c r="RML41" s="112"/>
      <c r="RMM41"/>
      <c r="RMN41"/>
      <c r="RMO41"/>
      <c r="RMP41"/>
      <c r="RMQ41"/>
      <c r="RMR41"/>
      <c r="RMS41"/>
      <c r="RMT41"/>
      <c r="RMU41"/>
      <c r="RMV41"/>
      <c r="RMW41"/>
      <c r="RMX41"/>
      <c r="RMY41"/>
      <c r="RMZ41"/>
      <c r="RNA41"/>
      <c r="RNB41"/>
      <c r="RNC41"/>
      <c r="RND41"/>
      <c r="RNE41"/>
      <c r="RNF41"/>
      <c r="RNG41"/>
      <c r="RNH41"/>
      <c r="ROM41" s="68"/>
      <c r="RON41" s="68"/>
      <c r="ROO41" s="68"/>
      <c r="ROP41" s="68"/>
      <c r="ROQ41" s="68"/>
      <c r="ROR41" s="112"/>
      <c r="ROS41" s="112"/>
      <c r="ROT41" s="112"/>
      <c r="ROU41"/>
      <c r="ROV41"/>
      <c r="ROW41"/>
      <c r="ROX41"/>
      <c r="ROY41"/>
      <c r="ROZ41"/>
      <c r="RPA41"/>
      <c r="RPB41"/>
      <c r="RPC41"/>
      <c r="RPD41"/>
      <c r="RPE41"/>
      <c r="RPF41"/>
      <c r="RPG41"/>
      <c r="RPH41"/>
      <c r="RPI41"/>
      <c r="RPJ41"/>
      <c r="RPK41"/>
      <c r="RPL41"/>
      <c r="RPM41"/>
      <c r="RPN41"/>
      <c r="RPO41"/>
      <c r="RPP41"/>
      <c r="RQU41" s="68"/>
      <c r="RQV41" s="68"/>
      <c r="RQW41" s="68"/>
      <c r="RQX41" s="68"/>
      <c r="RQY41" s="68"/>
      <c r="RQZ41" s="112"/>
      <c r="RRA41" s="112"/>
      <c r="RRB41" s="112"/>
      <c r="RRC41"/>
      <c r="RRD41"/>
      <c r="RRE41"/>
      <c r="RRF41"/>
      <c r="RRG41"/>
      <c r="RRH41"/>
      <c r="RRI41"/>
      <c r="RRJ41"/>
      <c r="RRK41"/>
      <c r="RRL41"/>
      <c r="RRM41"/>
      <c r="RRN41"/>
      <c r="RRO41"/>
      <c r="RRP41"/>
      <c r="RRQ41"/>
      <c r="RRR41"/>
      <c r="RRS41"/>
      <c r="RRT41"/>
      <c r="RRU41"/>
      <c r="RRV41"/>
      <c r="RRW41"/>
      <c r="RRX41"/>
      <c r="RTC41" s="68"/>
      <c r="RTD41" s="68"/>
      <c r="RTE41" s="68"/>
      <c r="RTF41" s="68"/>
      <c r="RTG41" s="68"/>
      <c r="RTH41" s="112"/>
      <c r="RTI41" s="112"/>
      <c r="RTJ41" s="112"/>
      <c r="RTK41"/>
      <c r="RTL41"/>
      <c r="RTM41"/>
      <c r="RTN41"/>
      <c r="RTO41"/>
      <c r="RTP41"/>
      <c r="RTQ41"/>
      <c r="RTR41"/>
      <c r="RTS41"/>
      <c r="RTT41"/>
      <c r="RTU41"/>
      <c r="RTV41"/>
      <c r="RTW41"/>
      <c r="RTX41"/>
      <c r="RTY41"/>
      <c r="RTZ41"/>
      <c r="RUA41"/>
      <c r="RUB41"/>
      <c r="RUC41"/>
      <c r="RUD41"/>
      <c r="RUE41"/>
      <c r="RUF41"/>
      <c r="RVK41" s="68"/>
      <c r="RVL41" s="68"/>
      <c r="RVM41" s="68"/>
      <c r="RVN41" s="68"/>
      <c r="RVO41" s="68"/>
      <c r="RVP41" s="112"/>
      <c r="RVQ41" s="112"/>
      <c r="RVR41" s="112"/>
      <c r="RVS41"/>
      <c r="RVT41"/>
      <c r="RVU41"/>
      <c r="RVV41"/>
      <c r="RVW41"/>
      <c r="RVX41"/>
      <c r="RVY41"/>
      <c r="RVZ41"/>
      <c r="RWA41"/>
      <c r="RWB41"/>
      <c r="RWC41"/>
      <c r="RWD41"/>
      <c r="RWE41"/>
      <c r="RWF41"/>
      <c r="RWG41"/>
      <c r="RWH41"/>
      <c r="RWI41"/>
      <c r="RWJ41"/>
      <c r="RWK41"/>
      <c r="RWL41"/>
      <c r="RWM41"/>
      <c r="RWN41"/>
      <c r="RXS41" s="68"/>
      <c r="RXT41" s="68"/>
      <c r="RXU41" s="68"/>
      <c r="RXV41" s="68"/>
      <c r="RXW41" s="68"/>
      <c r="RXX41" s="112"/>
      <c r="RXY41" s="112"/>
      <c r="RXZ41" s="112"/>
      <c r="RYA41"/>
      <c r="RYB41"/>
      <c r="RYC41"/>
      <c r="RYD41"/>
      <c r="RYE41"/>
      <c r="RYF41"/>
      <c r="RYG41"/>
      <c r="RYH41"/>
      <c r="RYI41"/>
      <c r="RYJ41"/>
      <c r="RYK41"/>
      <c r="RYL41"/>
      <c r="RYM41"/>
      <c r="RYN41"/>
      <c r="RYO41"/>
      <c r="RYP41"/>
      <c r="RYQ41"/>
      <c r="RYR41"/>
      <c r="RYS41"/>
      <c r="RYT41"/>
      <c r="RYU41"/>
      <c r="RYV41"/>
      <c r="SAA41" s="68"/>
      <c r="SAB41" s="68"/>
      <c r="SAC41" s="68"/>
      <c r="SAD41" s="68"/>
      <c r="SAE41" s="68"/>
      <c r="SAF41" s="112"/>
      <c r="SAG41" s="112"/>
      <c r="SAH41" s="112"/>
      <c r="SAI41"/>
      <c r="SAJ41"/>
      <c r="SAK41"/>
      <c r="SAL41"/>
      <c r="SAM41"/>
      <c r="SAN41"/>
      <c r="SAO41"/>
      <c r="SAP41"/>
      <c r="SAQ41"/>
      <c r="SAR41"/>
      <c r="SAS41"/>
      <c r="SAT41"/>
      <c r="SAU41"/>
      <c r="SAV41"/>
      <c r="SAW41"/>
      <c r="SAX41"/>
      <c r="SAY41"/>
      <c r="SAZ41"/>
      <c r="SBA41"/>
      <c r="SBB41"/>
      <c r="SBC41"/>
      <c r="SBD41"/>
      <c r="SCI41" s="68"/>
      <c r="SCJ41" s="68"/>
      <c r="SCK41" s="68"/>
      <c r="SCL41" s="68"/>
      <c r="SCM41" s="68"/>
      <c r="SCN41" s="112"/>
      <c r="SCO41" s="112"/>
      <c r="SCP41" s="112"/>
      <c r="SCQ41"/>
      <c r="SCR41"/>
      <c r="SCS41"/>
      <c r="SCT41"/>
      <c r="SCU41"/>
      <c r="SCV41"/>
      <c r="SCW41"/>
      <c r="SCX41"/>
      <c r="SCY41"/>
      <c r="SCZ41"/>
      <c r="SDA41"/>
      <c r="SDB41"/>
      <c r="SDC41"/>
      <c r="SDD41"/>
      <c r="SDE41"/>
      <c r="SDF41"/>
      <c r="SDG41"/>
      <c r="SDH41"/>
      <c r="SDI41"/>
      <c r="SDJ41"/>
      <c r="SDK41"/>
      <c r="SDL41"/>
      <c r="SEQ41" s="68"/>
      <c r="SER41" s="68"/>
      <c r="SES41" s="68"/>
      <c r="SET41" s="68"/>
      <c r="SEU41" s="68"/>
      <c r="SEV41" s="112"/>
      <c r="SEW41" s="112"/>
      <c r="SEX41" s="112"/>
      <c r="SEY41"/>
      <c r="SEZ41"/>
      <c r="SFA41"/>
      <c r="SFB41"/>
      <c r="SFC41"/>
      <c r="SFD41"/>
      <c r="SFE41"/>
      <c r="SFF41"/>
      <c r="SFG41"/>
      <c r="SFH41"/>
      <c r="SFI41"/>
      <c r="SFJ41"/>
      <c r="SFK41"/>
      <c r="SFL41"/>
      <c r="SFM41"/>
      <c r="SFN41"/>
      <c r="SFO41"/>
      <c r="SFP41"/>
      <c r="SFQ41"/>
      <c r="SFR41"/>
      <c r="SFS41"/>
      <c r="SFT41"/>
      <c r="SGY41" s="68"/>
      <c r="SGZ41" s="68"/>
      <c r="SHA41" s="68"/>
      <c r="SHB41" s="68"/>
      <c r="SHC41" s="68"/>
      <c r="SHD41" s="112"/>
      <c r="SHE41" s="112"/>
      <c r="SHF41" s="112"/>
      <c r="SHG41"/>
      <c r="SHH41"/>
      <c r="SHI41"/>
      <c r="SHJ41"/>
      <c r="SHK41"/>
      <c r="SHL41"/>
      <c r="SHM41"/>
      <c r="SHN41"/>
      <c r="SHO41"/>
      <c r="SHP41"/>
      <c r="SHQ41"/>
      <c r="SHR41"/>
      <c r="SHS41"/>
      <c r="SHT41"/>
      <c r="SHU41"/>
      <c r="SHV41"/>
      <c r="SHW41"/>
      <c r="SHX41"/>
      <c r="SHY41"/>
      <c r="SHZ41"/>
      <c r="SIA41"/>
      <c r="SIB41"/>
      <c r="SJG41" s="68"/>
      <c r="SJH41" s="68"/>
      <c r="SJI41" s="68"/>
      <c r="SJJ41" s="68"/>
      <c r="SJK41" s="68"/>
      <c r="SJL41" s="112"/>
      <c r="SJM41" s="112"/>
      <c r="SJN41" s="112"/>
      <c r="SJO41"/>
      <c r="SJP41"/>
      <c r="SJQ41"/>
      <c r="SJR41"/>
      <c r="SJS41"/>
      <c r="SJT41"/>
      <c r="SJU41"/>
      <c r="SJV41"/>
      <c r="SJW41"/>
      <c r="SJX41"/>
      <c r="SJY41"/>
      <c r="SJZ41"/>
      <c r="SKA41"/>
      <c r="SKB41"/>
      <c r="SKC41"/>
      <c r="SKD41"/>
      <c r="SKE41"/>
      <c r="SKF41"/>
      <c r="SKG41"/>
      <c r="SKH41"/>
      <c r="SKI41"/>
      <c r="SKJ41"/>
      <c r="SLO41" s="68"/>
      <c r="SLP41" s="68"/>
      <c r="SLQ41" s="68"/>
      <c r="SLR41" s="68"/>
      <c r="SLS41" s="68"/>
      <c r="SLT41" s="112"/>
      <c r="SLU41" s="112"/>
      <c r="SLV41" s="112"/>
      <c r="SLW41"/>
      <c r="SLX41"/>
      <c r="SLY41"/>
      <c r="SLZ41"/>
      <c r="SMA41"/>
      <c r="SMB41"/>
      <c r="SMC41"/>
      <c r="SMD41"/>
      <c r="SME41"/>
      <c r="SMF41"/>
      <c r="SMG41"/>
      <c r="SMH41"/>
      <c r="SMI41"/>
      <c r="SMJ41"/>
      <c r="SMK41"/>
      <c r="SML41"/>
      <c r="SMM41"/>
      <c r="SMN41"/>
      <c r="SMO41"/>
      <c r="SMP41"/>
      <c r="SMQ41"/>
      <c r="SMR41"/>
      <c r="SNW41" s="68"/>
      <c r="SNX41" s="68"/>
      <c r="SNY41" s="68"/>
      <c r="SNZ41" s="68"/>
      <c r="SOA41" s="68"/>
      <c r="SOB41" s="112"/>
      <c r="SOC41" s="112"/>
      <c r="SOD41" s="112"/>
      <c r="SOE41"/>
      <c r="SOF41"/>
      <c r="SOG41"/>
      <c r="SOH41"/>
      <c r="SOI41"/>
      <c r="SOJ41"/>
      <c r="SOK41"/>
      <c r="SOL41"/>
      <c r="SOM41"/>
      <c r="SON41"/>
      <c r="SOO41"/>
      <c r="SOP41"/>
      <c r="SOQ41"/>
      <c r="SOR41"/>
      <c r="SOS41"/>
      <c r="SOT41"/>
      <c r="SOU41"/>
      <c r="SOV41"/>
      <c r="SOW41"/>
      <c r="SOX41"/>
      <c r="SOY41"/>
      <c r="SOZ41"/>
      <c r="SQE41" s="68"/>
      <c r="SQF41" s="68"/>
      <c r="SQG41" s="68"/>
      <c r="SQH41" s="68"/>
      <c r="SQI41" s="68"/>
      <c r="SQJ41" s="112"/>
      <c r="SQK41" s="112"/>
      <c r="SQL41" s="112"/>
      <c r="SQM41"/>
      <c r="SQN41"/>
      <c r="SQO41"/>
      <c r="SQP41"/>
      <c r="SQQ41"/>
      <c r="SQR41"/>
      <c r="SQS41"/>
      <c r="SQT41"/>
      <c r="SQU41"/>
      <c r="SQV41"/>
      <c r="SQW41"/>
      <c r="SQX41"/>
      <c r="SQY41"/>
      <c r="SQZ41"/>
      <c r="SRA41"/>
      <c r="SRB41"/>
      <c r="SRC41"/>
      <c r="SRD41"/>
      <c r="SRE41"/>
      <c r="SRF41"/>
      <c r="SRG41"/>
      <c r="SRH41"/>
      <c r="SSM41" s="68"/>
      <c r="SSN41" s="68"/>
      <c r="SSO41" s="68"/>
      <c r="SSP41" s="68"/>
      <c r="SSQ41" s="68"/>
      <c r="SSR41" s="112"/>
      <c r="SSS41" s="112"/>
      <c r="SST41" s="112"/>
      <c r="SSU41"/>
      <c r="SSV41"/>
      <c r="SSW41"/>
      <c r="SSX41"/>
      <c r="SSY41"/>
      <c r="SSZ41"/>
      <c r="STA41"/>
      <c r="STB41"/>
      <c r="STC41"/>
      <c r="STD41"/>
      <c r="STE41"/>
      <c r="STF41"/>
      <c r="STG41"/>
      <c r="STH41"/>
      <c r="STI41"/>
      <c r="STJ41"/>
      <c r="STK41"/>
      <c r="STL41"/>
      <c r="STM41"/>
      <c r="STN41"/>
      <c r="STO41"/>
      <c r="STP41"/>
      <c r="SUU41" s="68"/>
      <c r="SUV41" s="68"/>
      <c r="SUW41" s="68"/>
      <c r="SUX41" s="68"/>
      <c r="SUY41" s="68"/>
      <c r="SUZ41" s="112"/>
      <c r="SVA41" s="112"/>
      <c r="SVB41" s="112"/>
      <c r="SVC41"/>
      <c r="SVD41"/>
      <c r="SVE41"/>
      <c r="SVF41"/>
      <c r="SVG41"/>
      <c r="SVH41"/>
      <c r="SVI41"/>
      <c r="SVJ41"/>
      <c r="SVK41"/>
      <c r="SVL41"/>
      <c r="SVM41"/>
      <c r="SVN41"/>
      <c r="SVO41"/>
      <c r="SVP41"/>
      <c r="SVQ41"/>
      <c r="SVR41"/>
      <c r="SVS41"/>
      <c r="SVT41"/>
      <c r="SVU41"/>
      <c r="SVV41"/>
      <c r="SVW41"/>
      <c r="SVX41"/>
      <c r="SXC41" s="68"/>
      <c r="SXD41" s="68"/>
      <c r="SXE41" s="68"/>
      <c r="SXF41" s="68"/>
      <c r="SXG41" s="68"/>
      <c r="SXH41" s="112"/>
      <c r="SXI41" s="112"/>
      <c r="SXJ41" s="112"/>
      <c r="SXK41"/>
      <c r="SXL41"/>
      <c r="SXM41"/>
      <c r="SXN41"/>
      <c r="SXO41"/>
      <c r="SXP41"/>
      <c r="SXQ41"/>
      <c r="SXR41"/>
      <c r="SXS41"/>
      <c r="SXT41"/>
      <c r="SXU41"/>
      <c r="SXV41"/>
      <c r="SXW41"/>
      <c r="SXX41"/>
      <c r="SXY41"/>
      <c r="SXZ41"/>
      <c r="SYA41"/>
      <c r="SYB41"/>
      <c r="SYC41"/>
      <c r="SYD41"/>
      <c r="SYE41"/>
      <c r="SYF41"/>
      <c r="SZK41" s="68"/>
      <c r="SZL41" s="68"/>
      <c r="SZM41" s="68"/>
      <c r="SZN41" s="68"/>
      <c r="SZO41" s="68"/>
      <c r="SZP41" s="112"/>
      <c r="SZQ41" s="112"/>
      <c r="SZR41" s="112"/>
      <c r="SZS41"/>
      <c r="SZT41"/>
      <c r="SZU41"/>
      <c r="SZV41"/>
      <c r="SZW41"/>
      <c r="SZX41"/>
      <c r="SZY41"/>
      <c r="SZZ41"/>
      <c r="TAA41"/>
      <c r="TAB41"/>
      <c r="TAC41"/>
      <c r="TAD41"/>
      <c r="TAE41"/>
      <c r="TAF41"/>
      <c r="TAG41"/>
      <c r="TAH41"/>
      <c r="TAI41"/>
      <c r="TAJ41"/>
      <c r="TAK41"/>
      <c r="TAL41"/>
      <c r="TAM41"/>
      <c r="TAN41"/>
      <c r="TBS41" s="68"/>
      <c r="TBT41" s="68"/>
      <c r="TBU41" s="68"/>
      <c r="TBV41" s="68"/>
      <c r="TBW41" s="68"/>
      <c r="TBX41" s="112"/>
      <c r="TBY41" s="112"/>
      <c r="TBZ41" s="112"/>
      <c r="TCA41"/>
      <c r="TCB41"/>
      <c r="TCC41"/>
      <c r="TCD41"/>
      <c r="TCE41"/>
      <c r="TCF41"/>
      <c r="TCG41"/>
      <c r="TCH41"/>
      <c r="TCI41"/>
      <c r="TCJ41"/>
      <c r="TCK41"/>
      <c r="TCL41"/>
      <c r="TCM41"/>
      <c r="TCN41"/>
      <c r="TCO41"/>
      <c r="TCP41"/>
      <c r="TCQ41"/>
      <c r="TCR41"/>
      <c r="TCS41"/>
      <c r="TCT41"/>
      <c r="TCU41"/>
      <c r="TCV41"/>
      <c r="TEA41" s="68"/>
      <c r="TEB41" s="68"/>
      <c r="TEC41" s="68"/>
      <c r="TED41" s="68"/>
      <c r="TEE41" s="68"/>
      <c r="TEF41" s="112"/>
      <c r="TEG41" s="112"/>
      <c r="TEH41" s="112"/>
      <c r="TEI41"/>
      <c r="TEJ41"/>
      <c r="TEK41"/>
      <c r="TEL41"/>
      <c r="TEM41"/>
      <c r="TEN41"/>
      <c r="TEO41"/>
      <c r="TEP41"/>
      <c r="TEQ41"/>
      <c r="TER41"/>
      <c r="TES41"/>
      <c r="TET41"/>
      <c r="TEU41"/>
      <c r="TEV41"/>
      <c r="TEW41"/>
      <c r="TEX41"/>
      <c r="TEY41"/>
      <c r="TEZ41"/>
      <c r="TFA41"/>
      <c r="TFB41"/>
      <c r="TFC41"/>
      <c r="TFD41"/>
      <c r="TGI41" s="68"/>
      <c r="TGJ41" s="68"/>
      <c r="TGK41" s="68"/>
      <c r="TGL41" s="68"/>
      <c r="TGM41" s="68"/>
      <c r="TGN41" s="112"/>
      <c r="TGO41" s="112"/>
      <c r="TGP41" s="112"/>
      <c r="TGQ41"/>
      <c r="TGR41"/>
      <c r="TGS41"/>
      <c r="TGT41"/>
      <c r="TGU41"/>
      <c r="TGV41"/>
      <c r="TGW41"/>
      <c r="TGX41"/>
      <c r="TGY41"/>
      <c r="TGZ41"/>
      <c r="THA41"/>
      <c r="THB41"/>
      <c r="THC41"/>
      <c r="THD41"/>
      <c r="THE41"/>
      <c r="THF41"/>
      <c r="THG41"/>
      <c r="THH41"/>
      <c r="THI41"/>
      <c r="THJ41"/>
      <c r="THK41"/>
      <c r="THL41"/>
      <c r="TIQ41" s="68"/>
      <c r="TIR41" s="68"/>
      <c r="TIS41" s="68"/>
      <c r="TIT41" s="68"/>
      <c r="TIU41" s="68"/>
      <c r="TIV41" s="112"/>
      <c r="TIW41" s="112"/>
      <c r="TIX41" s="112"/>
      <c r="TIY41"/>
      <c r="TIZ41"/>
      <c r="TJA41"/>
      <c r="TJB41"/>
      <c r="TJC41"/>
      <c r="TJD41"/>
      <c r="TJE41"/>
      <c r="TJF41"/>
      <c r="TJG41"/>
      <c r="TJH41"/>
      <c r="TJI41"/>
      <c r="TJJ41"/>
      <c r="TJK41"/>
      <c r="TJL41"/>
      <c r="TJM41"/>
      <c r="TJN41"/>
      <c r="TJO41"/>
      <c r="TJP41"/>
      <c r="TJQ41"/>
      <c r="TJR41"/>
      <c r="TJS41"/>
      <c r="TJT41"/>
      <c r="TKY41" s="68"/>
      <c r="TKZ41" s="68"/>
      <c r="TLA41" s="68"/>
      <c r="TLB41" s="68"/>
      <c r="TLC41" s="68"/>
      <c r="TLD41" s="112"/>
      <c r="TLE41" s="112"/>
      <c r="TLF41" s="112"/>
      <c r="TLG41"/>
      <c r="TLH41"/>
      <c r="TLI41"/>
      <c r="TLJ41"/>
      <c r="TLK41"/>
      <c r="TLL41"/>
      <c r="TLM41"/>
      <c r="TLN41"/>
      <c r="TLO41"/>
      <c r="TLP41"/>
      <c r="TLQ41"/>
      <c r="TLR41"/>
      <c r="TLS41"/>
      <c r="TLT41"/>
      <c r="TLU41"/>
      <c r="TLV41"/>
      <c r="TLW41"/>
      <c r="TLX41"/>
      <c r="TLY41"/>
      <c r="TLZ41"/>
      <c r="TMA41"/>
      <c r="TMB41"/>
      <c r="TNG41" s="68"/>
      <c r="TNH41" s="68"/>
      <c r="TNI41" s="68"/>
      <c r="TNJ41" s="68"/>
      <c r="TNK41" s="68"/>
      <c r="TNL41" s="112"/>
      <c r="TNM41" s="112"/>
      <c r="TNN41" s="112"/>
      <c r="TNO41"/>
      <c r="TNP41"/>
      <c r="TNQ41"/>
      <c r="TNR41"/>
      <c r="TNS41"/>
      <c r="TNT41"/>
      <c r="TNU41"/>
      <c r="TNV41"/>
      <c r="TNW41"/>
      <c r="TNX41"/>
      <c r="TNY41"/>
      <c r="TNZ41"/>
      <c r="TOA41"/>
      <c r="TOB41"/>
      <c r="TOC41"/>
      <c r="TOD41"/>
      <c r="TOE41"/>
      <c r="TOF41"/>
      <c r="TOG41"/>
      <c r="TOH41"/>
      <c r="TOI41"/>
      <c r="TOJ41"/>
      <c r="TPO41" s="68"/>
      <c r="TPP41" s="68"/>
      <c r="TPQ41" s="68"/>
      <c r="TPR41" s="68"/>
      <c r="TPS41" s="68"/>
      <c r="TPT41" s="112"/>
      <c r="TPU41" s="112"/>
      <c r="TPV41" s="112"/>
      <c r="TPW41"/>
      <c r="TPX41"/>
      <c r="TPY41"/>
      <c r="TPZ41"/>
      <c r="TQA41"/>
      <c r="TQB41"/>
      <c r="TQC41"/>
      <c r="TQD41"/>
      <c r="TQE41"/>
      <c r="TQF41"/>
      <c r="TQG41"/>
      <c r="TQH41"/>
      <c r="TQI41"/>
      <c r="TQJ41"/>
      <c r="TQK41"/>
      <c r="TQL41"/>
      <c r="TQM41"/>
      <c r="TQN41"/>
      <c r="TQO41"/>
      <c r="TQP41"/>
      <c r="TQQ41"/>
      <c r="TQR41"/>
      <c r="TRW41" s="68"/>
      <c r="TRX41" s="68"/>
      <c r="TRY41" s="68"/>
      <c r="TRZ41" s="68"/>
      <c r="TSA41" s="68"/>
      <c r="TSB41" s="112"/>
      <c r="TSC41" s="112"/>
      <c r="TSD41" s="112"/>
      <c r="TSE41"/>
      <c r="TSF41"/>
      <c r="TSG41"/>
      <c r="TSH41"/>
      <c r="TSI41"/>
      <c r="TSJ41"/>
      <c r="TSK41"/>
      <c r="TSL41"/>
      <c r="TSM41"/>
      <c r="TSN41"/>
      <c r="TSO41"/>
      <c r="TSP41"/>
      <c r="TSQ41"/>
      <c r="TSR41"/>
      <c r="TSS41"/>
      <c r="TST41"/>
      <c r="TSU41"/>
      <c r="TSV41"/>
      <c r="TSW41"/>
      <c r="TSX41"/>
      <c r="TSY41"/>
      <c r="TSZ41"/>
      <c r="TUE41" s="68"/>
      <c r="TUF41" s="68"/>
      <c r="TUG41" s="68"/>
      <c r="TUH41" s="68"/>
      <c r="TUI41" s="68"/>
      <c r="TUJ41" s="112"/>
      <c r="TUK41" s="112"/>
      <c r="TUL41" s="112"/>
      <c r="TUM41"/>
      <c r="TUN41"/>
      <c r="TUO41"/>
      <c r="TUP41"/>
      <c r="TUQ41"/>
      <c r="TUR41"/>
      <c r="TUS41"/>
      <c r="TUT41"/>
      <c r="TUU41"/>
      <c r="TUV41"/>
      <c r="TUW41"/>
      <c r="TUX41"/>
      <c r="TUY41"/>
      <c r="TUZ41"/>
      <c r="TVA41"/>
      <c r="TVB41"/>
      <c r="TVC41"/>
      <c r="TVD41"/>
      <c r="TVE41"/>
      <c r="TVF41"/>
      <c r="TVG41"/>
      <c r="TVH41"/>
      <c r="TWM41" s="68"/>
      <c r="TWN41" s="68"/>
      <c r="TWO41" s="68"/>
      <c r="TWP41" s="68"/>
      <c r="TWQ41" s="68"/>
      <c r="TWR41" s="112"/>
      <c r="TWS41" s="112"/>
      <c r="TWT41" s="112"/>
      <c r="TWU41"/>
      <c r="TWV41"/>
      <c r="TWW41"/>
      <c r="TWX41"/>
      <c r="TWY41"/>
      <c r="TWZ41"/>
      <c r="TXA41"/>
      <c r="TXB41"/>
      <c r="TXC41"/>
      <c r="TXD41"/>
      <c r="TXE41"/>
      <c r="TXF41"/>
      <c r="TXG41"/>
      <c r="TXH41"/>
      <c r="TXI41"/>
      <c r="TXJ41"/>
      <c r="TXK41"/>
      <c r="TXL41"/>
      <c r="TXM41"/>
      <c r="TXN41"/>
      <c r="TXO41"/>
      <c r="TXP41"/>
      <c r="TYU41" s="68"/>
      <c r="TYV41" s="68"/>
      <c r="TYW41" s="68"/>
      <c r="TYX41" s="68"/>
      <c r="TYY41" s="68"/>
      <c r="TYZ41" s="112"/>
      <c r="TZA41" s="112"/>
      <c r="TZB41" s="112"/>
      <c r="TZC41"/>
      <c r="TZD41"/>
      <c r="TZE41"/>
      <c r="TZF41"/>
      <c r="TZG41"/>
      <c r="TZH41"/>
      <c r="TZI41"/>
      <c r="TZJ41"/>
      <c r="TZK41"/>
      <c r="TZL41"/>
      <c r="TZM41"/>
      <c r="TZN41"/>
      <c r="TZO41"/>
      <c r="TZP41"/>
      <c r="TZQ41"/>
      <c r="TZR41"/>
      <c r="TZS41"/>
      <c r="TZT41"/>
      <c r="TZU41"/>
      <c r="TZV41"/>
      <c r="TZW41"/>
      <c r="TZX41"/>
      <c r="UBC41" s="68"/>
      <c r="UBD41" s="68"/>
      <c r="UBE41" s="68"/>
      <c r="UBF41" s="68"/>
      <c r="UBG41" s="68"/>
      <c r="UBH41" s="112"/>
      <c r="UBI41" s="112"/>
      <c r="UBJ41" s="112"/>
      <c r="UBK41"/>
      <c r="UBL41"/>
      <c r="UBM41"/>
      <c r="UBN41"/>
      <c r="UBO41"/>
      <c r="UBP41"/>
      <c r="UBQ41"/>
      <c r="UBR41"/>
      <c r="UBS41"/>
      <c r="UBT41"/>
      <c r="UBU41"/>
      <c r="UBV41"/>
      <c r="UBW41"/>
      <c r="UBX41"/>
      <c r="UBY41"/>
      <c r="UBZ41"/>
      <c r="UCA41"/>
      <c r="UCB41"/>
      <c r="UCC41"/>
      <c r="UCD41"/>
      <c r="UCE41"/>
      <c r="UCF41"/>
      <c r="UDK41" s="68"/>
      <c r="UDL41" s="68"/>
      <c r="UDM41" s="68"/>
      <c r="UDN41" s="68"/>
      <c r="UDO41" s="68"/>
      <c r="UDP41" s="112"/>
      <c r="UDQ41" s="112"/>
      <c r="UDR41" s="112"/>
      <c r="UDS41"/>
      <c r="UDT41"/>
      <c r="UDU41"/>
      <c r="UDV41"/>
      <c r="UDW41"/>
      <c r="UDX41"/>
      <c r="UDY41"/>
      <c r="UDZ41"/>
      <c r="UEA41"/>
      <c r="UEB41"/>
      <c r="UEC41"/>
      <c r="UED41"/>
      <c r="UEE41"/>
      <c r="UEF41"/>
      <c r="UEG41"/>
      <c r="UEH41"/>
      <c r="UEI41"/>
      <c r="UEJ41"/>
      <c r="UEK41"/>
      <c r="UEL41"/>
      <c r="UEM41"/>
      <c r="UEN41"/>
      <c r="UFS41" s="68"/>
      <c r="UFT41" s="68"/>
      <c r="UFU41" s="68"/>
      <c r="UFV41" s="68"/>
      <c r="UFW41" s="68"/>
      <c r="UFX41" s="112"/>
      <c r="UFY41" s="112"/>
      <c r="UFZ41" s="112"/>
      <c r="UGA41"/>
      <c r="UGB41"/>
      <c r="UGC41"/>
      <c r="UGD41"/>
      <c r="UGE41"/>
      <c r="UGF41"/>
      <c r="UGG41"/>
      <c r="UGH41"/>
      <c r="UGI41"/>
      <c r="UGJ41"/>
      <c r="UGK41"/>
      <c r="UGL41"/>
      <c r="UGM41"/>
      <c r="UGN41"/>
      <c r="UGO41"/>
      <c r="UGP41"/>
      <c r="UGQ41"/>
      <c r="UGR41"/>
      <c r="UGS41"/>
      <c r="UGT41"/>
      <c r="UGU41"/>
      <c r="UGV41"/>
      <c r="UIA41" s="68"/>
      <c r="UIB41" s="68"/>
      <c r="UIC41" s="68"/>
      <c r="UID41" s="68"/>
      <c r="UIE41" s="68"/>
      <c r="UIF41" s="112"/>
      <c r="UIG41" s="112"/>
      <c r="UIH41" s="112"/>
      <c r="UII41"/>
      <c r="UIJ41"/>
      <c r="UIK41"/>
      <c r="UIL41"/>
      <c r="UIM41"/>
      <c r="UIN41"/>
      <c r="UIO41"/>
      <c r="UIP41"/>
      <c r="UIQ41"/>
      <c r="UIR41"/>
      <c r="UIS41"/>
      <c r="UIT41"/>
      <c r="UIU41"/>
      <c r="UIV41"/>
      <c r="UIW41"/>
      <c r="UIX41"/>
      <c r="UIY41"/>
      <c r="UIZ41"/>
      <c r="UJA41"/>
      <c r="UJB41"/>
      <c r="UJC41"/>
      <c r="UJD41"/>
      <c r="UKI41" s="68"/>
      <c r="UKJ41" s="68"/>
      <c r="UKK41" s="68"/>
      <c r="UKL41" s="68"/>
      <c r="UKM41" s="68"/>
      <c r="UKN41" s="112"/>
      <c r="UKO41" s="112"/>
      <c r="UKP41" s="112"/>
      <c r="UKQ41"/>
      <c r="UKR41"/>
      <c r="UKS41"/>
      <c r="UKT41"/>
      <c r="UKU41"/>
      <c r="UKV41"/>
      <c r="UKW41"/>
      <c r="UKX41"/>
      <c r="UKY41"/>
      <c r="UKZ41"/>
      <c r="ULA41"/>
      <c r="ULB41"/>
      <c r="ULC41"/>
      <c r="ULD41"/>
      <c r="ULE41"/>
      <c r="ULF41"/>
      <c r="ULG41"/>
      <c r="ULH41"/>
      <c r="ULI41"/>
      <c r="ULJ41"/>
      <c r="ULK41"/>
      <c r="ULL41"/>
      <c r="UMQ41" s="68"/>
      <c r="UMR41" s="68"/>
      <c r="UMS41" s="68"/>
      <c r="UMT41" s="68"/>
      <c r="UMU41" s="68"/>
      <c r="UMV41" s="112"/>
      <c r="UMW41" s="112"/>
      <c r="UMX41" s="112"/>
      <c r="UMY41"/>
      <c r="UMZ41"/>
      <c r="UNA41"/>
      <c r="UNB41"/>
      <c r="UNC41"/>
      <c r="UND41"/>
      <c r="UNE41"/>
      <c r="UNF41"/>
      <c r="UNG41"/>
      <c r="UNH41"/>
      <c r="UNI41"/>
      <c r="UNJ41"/>
      <c r="UNK41"/>
      <c r="UNL41"/>
      <c r="UNM41"/>
      <c r="UNN41"/>
      <c r="UNO41"/>
      <c r="UNP41"/>
      <c r="UNQ41"/>
      <c r="UNR41"/>
      <c r="UNS41"/>
      <c r="UNT41"/>
      <c r="UOY41" s="68"/>
      <c r="UOZ41" s="68"/>
      <c r="UPA41" s="68"/>
      <c r="UPB41" s="68"/>
      <c r="UPC41" s="68"/>
      <c r="UPD41" s="112"/>
      <c r="UPE41" s="112"/>
      <c r="UPF41" s="112"/>
      <c r="UPG41"/>
      <c r="UPH41"/>
      <c r="UPI41"/>
      <c r="UPJ41"/>
      <c r="UPK41"/>
      <c r="UPL41"/>
      <c r="UPM41"/>
      <c r="UPN41"/>
      <c r="UPO41"/>
      <c r="UPP41"/>
      <c r="UPQ41"/>
      <c r="UPR41"/>
      <c r="UPS41"/>
      <c r="UPT41"/>
      <c r="UPU41"/>
      <c r="UPV41"/>
      <c r="UPW41"/>
      <c r="UPX41"/>
      <c r="UPY41"/>
      <c r="UPZ41"/>
      <c r="UQA41"/>
      <c r="UQB41"/>
      <c r="URG41" s="68"/>
      <c r="URH41" s="68"/>
      <c r="URI41" s="68"/>
      <c r="URJ41" s="68"/>
      <c r="URK41" s="68"/>
      <c r="URL41" s="112"/>
      <c r="URM41" s="112"/>
      <c r="URN41" s="112"/>
      <c r="URO41"/>
      <c r="URP41"/>
      <c r="URQ41"/>
      <c r="URR41"/>
      <c r="URS41"/>
      <c r="URT41"/>
      <c r="URU41"/>
      <c r="URV41"/>
      <c r="URW41"/>
      <c r="URX41"/>
      <c r="URY41"/>
      <c r="URZ41"/>
      <c r="USA41"/>
      <c r="USB41"/>
      <c r="USC41"/>
      <c r="USD41"/>
      <c r="USE41"/>
      <c r="USF41"/>
      <c r="USG41"/>
      <c r="USH41"/>
      <c r="USI41"/>
      <c r="USJ41"/>
      <c r="UTO41" s="68"/>
      <c r="UTP41" s="68"/>
      <c r="UTQ41" s="68"/>
      <c r="UTR41" s="68"/>
      <c r="UTS41" s="68"/>
      <c r="UTT41" s="112"/>
      <c r="UTU41" s="112"/>
      <c r="UTV41" s="112"/>
      <c r="UTW41"/>
      <c r="UTX41"/>
      <c r="UTY41"/>
      <c r="UTZ41"/>
      <c r="UUA41"/>
      <c r="UUB41"/>
      <c r="UUC41"/>
      <c r="UUD41"/>
      <c r="UUE41"/>
      <c r="UUF41"/>
      <c r="UUG41"/>
      <c r="UUH41"/>
      <c r="UUI41"/>
      <c r="UUJ41"/>
      <c r="UUK41"/>
      <c r="UUL41"/>
      <c r="UUM41"/>
      <c r="UUN41"/>
      <c r="UUO41"/>
      <c r="UUP41"/>
      <c r="UUQ41"/>
      <c r="UUR41"/>
      <c r="UVW41" s="68"/>
      <c r="UVX41" s="68"/>
      <c r="UVY41" s="68"/>
      <c r="UVZ41" s="68"/>
      <c r="UWA41" s="68"/>
      <c r="UWB41" s="112"/>
      <c r="UWC41" s="112"/>
      <c r="UWD41" s="112"/>
      <c r="UWE41"/>
      <c r="UWF41"/>
      <c r="UWG41"/>
      <c r="UWH41"/>
      <c r="UWI41"/>
      <c r="UWJ41"/>
      <c r="UWK41"/>
      <c r="UWL41"/>
      <c r="UWM41"/>
      <c r="UWN41"/>
      <c r="UWO41"/>
      <c r="UWP41"/>
      <c r="UWQ41"/>
      <c r="UWR41"/>
      <c r="UWS41"/>
      <c r="UWT41"/>
      <c r="UWU41"/>
      <c r="UWV41"/>
      <c r="UWW41"/>
      <c r="UWX41"/>
      <c r="UWY41"/>
      <c r="UWZ41"/>
      <c r="UYE41" s="68"/>
      <c r="UYF41" s="68"/>
      <c r="UYG41" s="68"/>
      <c r="UYH41" s="68"/>
      <c r="UYI41" s="68"/>
      <c r="UYJ41" s="112"/>
      <c r="UYK41" s="112"/>
      <c r="UYL41" s="112"/>
      <c r="UYM41"/>
      <c r="UYN41"/>
      <c r="UYO41"/>
      <c r="UYP41"/>
      <c r="UYQ41"/>
      <c r="UYR41"/>
      <c r="UYS41"/>
      <c r="UYT41"/>
      <c r="UYU41"/>
      <c r="UYV41"/>
      <c r="UYW41"/>
      <c r="UYX41"/>
      <c r="UYY41"/>
      <c r="UYZ41"/>
      <c r="UZA41"/>
      <c r="UZB41"/>
      <c r="UZC41"/>
      <c r="UZD41"/>
      <c r="UZE41"/>
      <c r="UZF41"/>
      <c r="UZG41"/>
      <c r="UZH41"/>
      <c r="VAM41" s="68"/>
      <c r="VAN41" s="68"/>
      <c r="VAO41" s="68"/>
      <c r="VAP41" s="68"/>
      <c r="VAQ41" s="68"/>
      <c r="VAR41" s="112"/>
      <c r="VAS41" s="112"/>
      <c r="VAT41" s="112"/>
      <c r="VAU41"/>
      <c r="VAV41"/>
      <c r="VAW41"/>
      <c r="VAX41"/>
      <c r="VAY41"/>
      <c r="VAZ41"/>
      <c r="VBA41"/>
      <c r="VBB41"/>
      <c r="VBC41"/>
      <c r="VBD41"/>
      <c r="VBE41"/>
      <c r="VBF41"/>
      <c r="VBG41"/>
      <c r="VBH41"/>
      <c r="VBI41"/>
      <c r="VBJ41"/>
      <c r="VBK41"/>
      <c r="VBL41"/>
      <c r="VBM41"/>
      <c r="VBN41"/>
      <c r="VBO41"/>
      <c r="VBP41"/>
      <c r="VCU41" s="68"/>
      <c r="VCV41" s="68"/>
      <c r="VCW41" s="68"/>
      <c r="VCX41" s="68"/>
      <c r="VCY41" s="68"/>
      <c r="VCZ41" s="112"/>
      <c r="VDA41" s="112"/>
      <c r="VDB41" s="112"/>
      <c r="VDC41"/>
      <c r="VDD41"/>
      <c r="VDE41"/>
      <c r="VDF41"/>
      <c r="VDG41"/>
      <c r="VDH41"/>
      <c r="VDI41"/>
      <c r="VDJ41"/>
      <c r="VDK41"/>
      <c r="VDL41"/>
      <c r="VDM41"/>
      <c r="VDN41"/>
      <c r="VDO41"/>
      <c r="VDP41"/>
      <c r="VDQ41"/>
      <c r="VDR41"/>
      <c r="VDS41"/>
      <c r="VDT41"/>
      <c r="VDU41"/>
      <c r="VDV41"/>
      <c r="VDW41"/>
      <c r="VDX41"/>
      <c r="VFC41" s="68"/>
      <c r="VFD41" s="68"/>
      <c r="VFE41" s="68"/>
      <c r="VFF41" s="68"/>
      <c r="VFG41" s="68"/>
      <c r="VFH41" s="112"/>
      <c r="VFI41" s="112"/>
      <c r="VFJ41" s="112"/>
      <c r="VFK41"/>
      <c r="VFL41"/>
      <c r="VFM41"/>
      <c r="VFN41"/>
      <c r="VFO41"/>
      <c r="VFP41"/>
      <c r="VFQ41"/>
      <c r="VFR41"/>
      <c r="VFS41"/>
      <c r="VFT41"/>
      <c r="VFU41"/>
      <c r="VFV41"/>
      <c r="VFW41"/>
      <c r="VFX41"/>
      <c r="VFY41"/>
      <c r="VFZ41"/>
      <c r="VGA41"/>
      <c r="VGB41"/>
      <c r="VGC41"/>
      <c r="VGD41"/>
      <c r="VGE41"/>
      <c r="VGF41"/>
      <c r="VHK41" s="68"/>
      <c r="VHL41" s="68"/>
      <c r="VHM41" s="68"/>
      <c r="VHN41" s="68"/>
      <c r="VHO41" s="68"/>
      <c r="VHP41" s="112"/>
      <c r="VHQ41" s="112"/>
      <c r="VHR41" s="112"/>
      <c r="VHS41"/>
      <c r="VHT41"/>
      <c r="VHU41"/>
      <c r="VHV41"/>
      <c r="VHW41"/>
      <c r="VHX41"/>
      <c r="VHY41"/>
      <c r="VHZ41"/>
      <c r="VIA41"/>
      <c r="VIB41"/>
      <c r="VIC41"/>
      <c r="VID41"/>
      <c r="VIE41"/>
      <c r="VIF41"/>
      <c r="VIG41"/>
      <c r="VIH41"/>
      <c r="VII41"/>
      <c r="VIJ41"/>
      <c r="VIK41"/>
      <c r="VIL41"/>
      <c r="VIM41"/>
      <c r="VIN41"/>
      <c r="VJS41" s="68"/>
      <c r="VJT41" s="68"/>
      <c r="VJU41" s="68"/>
      <c r="VJV41" s="68"/>
      <c r="VJW41" s="68"/>
      <c r="VJX41" s="112"/>
      <c r="VJY41" s="112"/>
      <c r="VJZ41" s="112"/>
      <c r="VKA41"/>
      <c r="VKB41"/>
      <c r="VKC41"/>
      <c r="VKD41"/>
      <c r="VKE41"/>
      <c r="VKF41"/>
      <c r="VKG41"/>
      <c r="VKH41"/>
      <c r="VKI41"/>
      <c r="VKJ41"/>
      <c r="VKK41"/>
      <c r="VKL41"/>
      <c r="VKM41"/>
      <c r="VKN41"/>
      <c r="VKO41"/>
      <c r="VKP41"/>
      <c r="VKQ41"/>
      <c r="VKR41"/>
      <c r="VKS41"/>
      <c r="VKT41"/>
      <c r="VKU41"/>
      <c r="VKV41"/>
      <c r="VMA41" s="68"/>
      <c r="VMB41" s="68"/>
      <c r="VMC41" s="68"/>
      <c r="VMD41" s="68"/>
      <c r="VME41" s="68"/>
      <c r="VMF41" s="112"/>
      <c r="VMG41" s="112"/>
      <c r="VMH41" s="112"/>
      <c r="VMI41"/>
      <c r="VMJ41"/>
      <c r="VMK41"/>
      <c r="VML41"/>
      <c r="VMM41"/>
      <c r="VMN41"/>
      <c r="VMO41"/>
      <c r="VMP41"/>
      <c r="VMQ41"/>
      <c r="VMR41"/>
      <c r="VMS41"/>
      <c r="VMT41"/>
      <c r="VMU41"/>
      <c r="VMV41"/>
      <c r="VMW41"/>
      <c r="VMX41"/>
      <c r="VMY41"/>
      <c r="VMZ41"/>
      <c r="VNA41"/>
      <c r="VNB41"/>
      <c r="VNC41"/>
      <c r="VND41"/>
      <c r="VOI41" s="68"/>
      <c r="VOJ41" s="68"/>
      <c r="VOK41" s="68"/>
      <c r="VOL41" s="68"/>
      <c r="VOM41" s="68"/>
      <c r="VON41" s="112"/>
      <c r="VOO41" s="112"/>
      <c r="VOP41" s="112"/>
      <c r="VOQ41"/>
      <c r="VOR41"/>
      <c r="VOS41"/>
      <c r="VOT41"/>
      <c r="VOU41"/>
      <c r="VOV41"/>
      <c r="VOW41"/>
      <c r="VOX41"/>
      <c r="VOY41"/>
      <c r="VOZ41"/>
      <c r="VPA41"/>
      <c r="VPB41"/>
      <c r="VPC41"/>
      <c r="VPD41"/>
      <c r="VPE41"/>
      <c r="VPF41"/>
      <c r="VPG41"/>
      <c r="VPH41"/>
      <c r="VPI41"/>
      <c r="VPJ41"/>
      <c r="VPK41"/>
      <c r="VPL41"/>
      <c r="VQQ41" s="68"/>
      <c r="VQR41" s="68"/>
      <c r="VQS41" s="68"/>
      <c r="VQT41" s="68"/>
      <c r="VQU41" s="68"/>
      <c r="VQV41" s="112"/>
      <c r="VQW41" s="112"/>
      <c r="VQX41" s="112"/>
      <c r="VQY41"/>
      <c r="VQZ41"/>
      <c r="VRA41"/>
      <c r="VRB41"/>
      <c r="VRC41"/>
      <c r="VRD41"/>
      <c r="VRE41"/>
      <c r="VRF41"/>
      <c r="VRG41"/>
      <c r="VRH41"/>
      <c r="VRI41"/>
      <c r="VRJ41"/>
      <c r="VRK41"/>
      <c r="VRL41"/>
      <c r="VRM41"/>
      <c r="VRN41"/>
      <c r="VRO41"/>
      <c r="VRP41"/>
      <c r="VRQ41"/>
      <c r="VRR41"/>
      <c r="VRS41"/>
      <c r="VRT41"/>
      <c r="VSY41" s="68"/>
      <c r="VSZ41" s="68"/>
      <c r="VTA41" s="68"/>
      <c r="VTB41" s="68"/>
      <c r="VTC41" s="68"/>
      <c r="VTD41" s="112"/>
      <c r="VTE41" s="112"/>
      <c r="VTF41" s="112"/>
      <c r="VTG41"/>
      <c r="VTH41"/>
      <c r="VTI41"/>
      <c r="VTJ41"/>
      <c r="VTK41"/>
      <c r="VTL41"/>
      <c r="VTM41"/>
      <c r="VTN41"/>
      <c r="VTO41"/>
      <c r="VTP41"/>
      <c r="VTQ41"/>
      <c r="VTR41"/>
      <c r="VTS41"/>
      <c r="VTT41"/>
      <c r="VTU41"/>
      <c r="VTV41"/>
      <c r="VTW41"/>
      <c r="VTX41"/>
      <c r="VTY41"/>
      <c r="VTZ41"/>
      <c r="VUA41"/>
      <c r="VUB41"/>
      <c r="VVG41" s="68"/>
      <c r="VVH41" s="68"/>
      <c r="VVI41" s="68"/>
      <c r="VVJ41" s="68"/>
      <c r="VVK41" s="68"/>
      <c r="VVL41" s="112"/>
      <c r="VVM41" s="112"/>
      <c r="VVN41" s="112"/>
      <c r="VVO41"/>
      <c r="VVP41"/>
      <c r="VVQ41"/>
      <c r="VVR41"/>
      <c r="VVS41"/>
      <c r="VVT41"/>
      <c r="VVU41"/>
      <c r="VVV41"/>
      <c r="VVW41"/>
      <c r="VVX41"/>
      <c r="VVY41"/>
      <c r="VVZ41"/>
      <c r="VWA41"/>
      <c r="VWB41"/>
      <c r="VWC41"/>
      <c r="VWD41"/>
      <c r="VWE41"/>
      <c r="VWF41"/>
      <c r="VWG41"/>
      <c r="VWH41"/>
      <c r="VWI41"/>
      <c r="VWJ41"/>
      <c r="VXO41" s="68"/>
      <c r="VXP41" s="68"/>
      <c r="VXQ41" s="68"/>
      <c r="VXR41" s="68"/>
      <c r="VXS41" s="68"/>
      <c r="VXT41" s="112"/>
      <c r="VXU41" s="112"/>
      <c r="VXV41" s="112"/>
      <c r="VXW41"/>
      <c r="VXX41"/>
      <c r="VXY41"/>
      <c r="VXZ41"/>
      <c r="VYA41"/>
      <c r="VYB41"/>
      <c r="VYC41"/>
      <c r="VYD41"/>
      <c r="VYE41"/>
      <c r="VYF41"/>
      <c r="VYG41"/>
      <c r="VYH41"/>
      <c r="VYI41"/>
      <c r="VYJ41"/>
      <c r="VYK41"/>
      <c r="VYL41"/>
      <c r="VYM41"/>
      <c r="VYN41"/>
      <c r="VYO41"/>
      <c r="VYP41"/>
      <c r="VYQ41"/>
      <c r="VYR41"/>
      <c r="VZW41" s="68"/>
      <c r="VZX41" s="68"/>
      <c r="VZY41" s="68"/>
      <c r="VZZ41" s="68"/>
      <c r="WAA41" s="68"/>
      <c r="WAB41" s="112"/>
      <c r="WAC41" s="112"/>
      <c r="WAD41" s="112"/>
      <c r="WAE41"/>
      <c r="WAF41"/>
      <c r="WAG41"/>
      <c r="WAH41"/>
      <c r="WAI41"/>
      <c r="WAJ41"/>
      <c r="WAK41"/>
      <c r="WAL41"/>
      <c r="WAM41"/>
      <c r="WAN41"/>
      <c r="WAO41"/>
      <c r="WAP41"/>
      <c r="WAQ41"/>
      <c r="WAR41"/>
      <c r="WAS41"/>
      <c r="WAT41"/>
      <c r="WAU41"/>
      <c r="WAV41"/>
      <c r="WAW41"/>
      <c r="WAX41"/>
      <c r="WAY41"/>
      <c r="WAZ41"/>
      <c r="WCE41" s="68"/>
      <c r="WCF41" s="68"/>
      <c r="WCG41" s="68"/>
      <c r="WCH41" s="68"/>
      <c r="WCI41" s="68"/>
      <c r="WCJ41" s="112"/>
      <c r="WCK41" s="112"/>
      <c r="WCL41" s="112"/>
      <c r="WCM41"/>
      <c r="WCN41"/>
      <c r="WCO41"/>
      <c r="WCP41"/>
      <c r="WCQ41"/>
      <c r="WCR41"/>
      <c r="WCS41"/>
      <c r="WCT41"/>
      <c r="WCU41"/>
      <c r="WCV41"/>
      <c r="WCW41"/>
      <c r="WCX41"/>
      <c r="WCY41"/>
      <c r="WCZ41"/>
      <c r="WDA41"/>
      <c r="WDB41"/>
      <c r="WDC41"/>
      <c r="WDD41"/>
      <c r="WDE41"/>
      <c r="WDF41"/>
      <c r="WDG41"/>
      <c r="WDH41"/>
      <c r="WEM41" s="68"/>
      <c r="WEN41" s="68"/>
      <c r="WEO41" s="68"/>
      <c r="WEP41" s="68"/>
      <c r="WEQ41" s="68"/>
      <c r="WER41" s="112"/>
      <c r="WES41" s="112"/>
      <c r="WET41" s="112"/>
      <c r="WEU41"/>
      <c r="WEV41"/>
      <c r="WEW41"/>
      <c r="WEX41"/>
      <c r="WEY41"/>
      <c r="WEZ41"/>
      <c r="WFA41"/>
      <c r="WFB41"/>
      <c r="WFC41"/>
      <c r="WFD41"/>
      <c r="WFE41"/>
      <c r="WFF41"/>
      <c r="WFG41"/>
      <c r="WFH41"/>
      <c r="WFI41"/>
      <c r="WFJ41"/>
      <c r="WFK41"/>
      <c r="WFL41"/>
      <c r="WFM41"/>
      <c r="WFN41"/>
      <c r="WFO41"/>
      <c r="WFP41"/>
      <c r="WGU41" s="68"/>
      <c r="WGV41" s="68"/>
      <c r="WGW41" s="68"/>
      <c r="WGX41" s="68"/>
      <c r="WGY41" s="68"/>
      <c r="WGZ41" s="112"/>
      <c r="WHA41" s="112"/>
      <c r="WHB41" s="112"/>
      <c r="WHC41"/>
      <c r="WHD41"/>
      <c r="WHE41"/>
      <c r="WHF41"/>
      <c r="WHG41"/>
      <c r="WHH41"/>
      <c r="WHI41"/>
      <c r="WHJ41"/>
      <c r="WHK41"/>
      <c r="WHL41"/>
      <c r="WHM41"/>
      <c r="WHN41"/>
      <c r="WHO41"/>
      <c r="WHP41"/>
      <c r="WHQ41"/>
      <c r="WHR41"/>
      <c r="WHS41"/>
      <c r="WHT41"/>
      <c r="WHU41"/>
      <c r="WHV41"/>
      <c r="WHW41"/>
      <c r="WHX41"/>
      <c r="WJC41" s="68"/>
      <c r="WJD41" s="68"/>
      <c r="WJE41" s="68"/>
      <c r="WJF41" s="68"/>
      <c r="WJG41" s="68"/>
      <c r="WJH41" s="112"/>
      <c r="WJI41" s="112"/>
      <c r="WJJ41" s="112"/>
      <c r="WJK41"/>
      <c r="WJL41"/>
      <c r="WJM41"/>
      <c r="WJN41"/>
      <c r="WJO41"/>
      <c r="WJP41"/>
      <c r="WJQ41"/>
      <c r="WJR41"/>
      <c r="WJS41"/>
      <c r="WJT41"/>
      <c r="WJU41"/>
      <c r="WJV41"/>
      <c r="WJW41"/>
      <c r="WJX41"/>
      <c r="WJY41"/>
      <c r="WJZ41"/>
      <c r="WKA41"/>
      <c r="WKB41"/>
      <c r="WKC41"/>
      <c r="WKD41"/>
      <c r="WKE41"/>
      <c r="WKF41"/>
      <c r="WLK41" s="68"/>
      <c r="WLL41" s="68"/>
      <c r="WLM41" s="68"/>
      <c r="WLN41" s="68"/>
      <c r="WLO41" s="68"/>
      <c r="WLP41" s="112"/>
      <c r="WLQ41" s="112"/>
      <c r="WLR41" s="112"/>
      <c r="WLS41"/>
      <c r="WLT41"/>
      <c r="WLU41"/>
      <c r="WLV41"/>
      <c r="WLW41"/>
      <c r="WLX41"/>
      <c r="WLY41"/>
      <c r="WLZ41"/>
      <c r="WMA41"/>
      <c r="WMB41"/>
      <c r="WMC41"/>
      <c r="WMD41"/>
      <c r="WME41"/>
      <c r="WMF41"/>
      <c r="WMG41"/>
      <c r="WMH41"/>
      <c r="WMI41"/>
      <c r="WMJ41"/>
      <c r="WMK41"/>
      <c r="WML41"/>
      <c r="WMM41"/>
      <c r="WMN41"/>
      <c r="WNS41" s="68"/>
      <c r="WNT41" s="68"/>
      <c r="WNU41" s="68"/>
      <c r="WNV41" s="68"/>
      <c r="WNW41" s="68"/>
      <c r="WNX41" s="112"/>
      <c r="WNY41" s="112"/>
      <c r="WNZ41" s="112"/>
      <c r="WOA41"/>
      <c r="WOB41"/>
      <c r="WOC41"/>
      <c r="WOD41"/>
      <c r="WOE41"/>
      <c r="WOF41"/>
      <c r="WOG41"/>
      <c r="WOH41"/>
      <c r="WOI41"/>
      <c r="WOJ41"/>
      <c r="WOK41"/>
      <c r="WOL41"/>
      <c r="WOM41"/>
      <c r="WON41"/>
      <c r="WOO41"/>
      <c r="WOP41"/>
      <c r="WOQ41"/>
      <c r="WOR41"/>
      <c r="WOS41"/>
      <c r="WOT41"/>
      <c r="WOU41"/>
      <c r="WOV41"/>
      <c r="WQA41" s="68"/>
      <c r="WQB41" s="68"/>
      <c r="WQC41" s="68"/>
      <c r="WQD41" s="68"/>
      <c r="WQE41" s="68"/>
      <c r="WQF41" s="112"/>
      <c r="WQG41" s="112"/>
      <c r="WQH41" s="112"/>
      <c r="WQI41"/>
      <c r="WQJ41"/>
      <c r="WQK41"/>
      <c r="WQL41"/>
      <c r="WQM41"/>
      <c r="WQN41"/>
      <c r="WQO41"/>
      <c r="WQP41"/>
      <c r="WQQ41"/>
      <c r="WQR41"/>
      <c r="WQS41"/>
      <c r="WQT41"/>
      <c r="WQU41"/>
      <c r="WQV41"/>
      <c r="WQW41"/>
      <c r="WQX41"/>
      <c r="WQY41"/>
      <c r="WQZ41"/>
      <c r="WRA41"/>
      <c r="WRB41"/>
      <c r="WRC41"/>
      <c r="WRD41"/>
      <c r="WSI41" s="68"/>
      <c r="WSJ41" s="68"/>
      <c r="WSK41" s="68"/>
      <c r="WSL41" s="68"/>
      <c r="WSM41" s="68"/>
      <c r="WSN41" s="112"/>
      <c r="WSO41" s="112"/>
      <c r="WSP41" s="112"/>
      <c r="WSQ41"/>
      <c r="WSR41"/>
      <c r="WSS41"/>
      <c r="WST41"/>
      <c r="WSU41"/>
      <c r="WSV41"/>
      <c r="WSW41"/>
      <c r="WSX41"/>
      <c r="WSY41"/>
      <c r="WSZ41"/>
      <c r="WTA41"/>
      <c r="WTB41"/>
      <c r="WTC41"/>
      <c r="WTD41"/>
      <c r="WTE41"/>
      <c r="WTF41"/>
      <c r="WTG41"/>
      <c r="WTH41"/>
      <c r="WTI41"/>
      <c r="WTJ41"/>
      <c r="WTK41"/>
      <c r="WTL41"/>
      <c r="WUQ41" s="68"/>
      <c r="WUR41" s="68"/>
      <c r="WUS41" s="68"/>
      <c r="WUT41" s="68"/>
      <c r="WUU41" s="68"/>
      <c r="WUV41" s="112"/>
      <c r="WUW41" s="112"/>
      <c r="WUX41" s="112"/>
      <c r="WUY41"/>
      <c r="WUZ41"/>
      <c r="WVA41"/>
      <c r="WVB41"/>
      <c r="WVC41"/>
      <c r="WVD41"/>
      <c r="WVE41"/>
      <c r="WVF41"/>
      <c r="WVG41"/>
      <c r="WVH41"/>
      <c r="WVI41"/>
      <c r="WVJ41"/>
      <c r="WVK41"/>
      <c r="WVL41"/>
      <c r="WVM41"/>
      <c r="WVN41"/>
      <c r="WVO41"/>
      <c r="WVP41"/>
      <c r="WVQ41"/>
      <c r="WVR41"/>
      <c r="WVS41"/>
      <c r="WVT41"/>
      <c r="WWY41" s="68"/>
      <c r="WWZ41" s="68"/>
      <c r="WXA41" s="68"/>
      <c r="WXB41" s="68"/>
      <c r="WXC41" s="68"/>
      <c r="WXD41" s="112"/>
      <c r="WXE41" s="112"/>
      <c r="WXF41" s="112"/>
      <c r="WXG41"/>
      <c r="WXH41"/>
      <c r="WXI41"/>
      <c r="WXJ41"/>
      <c r="WXK41"/>
      <c r="WXL41"/>
      <c r="WXM41"/>
      <c r="WXN41"/>
      <c r="WXO41"/>
      <c r="WXP41"/>
      <c r="WXQ41"/>
      <c r="WXR41"/>
      <c r="WXS41"/>
      <c r="WXT41"/>
      <c r="WXU41"/>
      <c r="WXV41"/>
      <c r="WXW41"/>
      <c r="WXX41"/>
      <c r="WXY41"/>
      <c r="WXZ41"/>
      <c r="WYA41"/>
      <c r="WYB41"/>
      <c r="WZG41" s="68"/>
      <c r="WZH41" s="68"/>
      <c r="WZI41" s="68"/>
      <c r="WZJ41" s="68"/>
      <c r="WZK41" s="68"/>
      <c r="WZL41" s="112"/>
      <c r="WZM41" s="112"/>
      <c r="WZN41" s="112"/>
      <c r="WZO41"/>
      <c r="WZP41"/>
      <c r="WZQ41"/>
      <c r="WZR41"/>
      <c r="WZS41"/>
      <c r="WZT41"/>
      <c r="WZU41"/>
      <c r="WZV41"/>
      <c r="WZW41"/>
      <c r="WZX41"/>
      <c r="WZY41"/>
      <c r="WZZ41"/>
      <c r="XAA41"/>
      <c r="XAB41"/>
      <c r="XAC41"/>
      <c r="XAD41"/>
      <c r="XAE41"/>
      <c r="XAF41"/>
      <c r="XAG41"/>
      <c r="XAH41"/>
      <c r="XAI41"/>
      <c r="XAJ41"/>
      <c r="XBO41" s="68"/>
      <c r="XBP41" s="68"/>
      <c r="XBQ41" s="68"/>
      <c r="XBR41" s="68"/>
      <c r="XBS41" s="68"/>
      <c r="XBT41" s="112"/>
      <c r="XBU41" s="112"/>
      <c r="XBV41" s="112"/>
      <c r="XBW41"/>
      <c r="XBX41"/>
      <c r="XBY41"/>
      <c r="XBZ41"/>
      <c r="XCA41"/>
      <c r="XCB41"/>
      <c r="XCC41"/>
      <c r="XCD41"/>
      <c r="XCE41"/>
      <c r="XCF41"/>
      <c r="XCG41"/>
      <c r="XCH41"/>
      <c r="XCI41"/>
      <c r="XCJ41"/>
      <c r="XCK41"/>
      <c r="XCL41"/>
      <c r="XCM41"/>
      <c r="XCN41"/>
      <c r="XCO41"/>
      <c r="XCP41"/>
      <c r="XCQ41"/>
      <c r="XCR41"/>
      <c r="XDW41" s="68"/>
      <c r="XDX41" s="68"/>
      <c r="XDY41" s="68"/>
      <c r="XDZ41" s="68"/>
      <c r="XEA41" s="68"/>
      <c r="XEB41" s="112"/>
      <c r="XEC41" s="112"/>
      <c r="XED41" s="112"/>
      <c r="XEE41"/>
      <c r="XEF41"/>
      <c r="XEG41"/>
      <c r="XEH41"/>
      <c r="XEI41"/>
      <c r="XEJ41"/>
      <c r="XEK41"/>
      <c r="XEL41"/>
      <c r="XEM41"/>
      <c r="XEN41"/>
      <c r="XEO41"/>
      <c r="XEP41"/>
      <c r="XEQ41"/>
      <c r="XER41"/>
      <c r="XES41"/>
      <c r="XET41"/>
      <c r="XEU41"/>
      <c r="XEV41"/>
      <c r="XEW41"/>
      <c r="XEX41"/>
      <c r="XEY41"/>
      <c r="XEZ41"/>
    </row>
    <row r="42" spans="1:16384" s="5" customFormat="1">
      <c r="AE42" s="68">
        <f t="shared" si="0"/>
        <v>12</v>
      </c>
      <c r="AF42" s="68" t="s">
        <v>519</v>
      </c>
      <c r="AG42" s="68"/>
      <c r="AH42" s="68"/>
      <c r="AI42" s="68"/>
      <c r="AJ42" s="112"/>
      <c r="AK42" s="112"/>
      <c r="AL42" s="112"/>
      <c r="AM42" s="188"/>
      <c r="AN42" s="188"/>
      <c r="AO42" s="188"/>
      <c r="AP42" s="188"/>
      <c r="AQ42" s="188"/>
      <c r="AR42" s="188"/>
      <c r="AS42"/>
      <c r="AT42"/>
      <c r="AU42"/>
      <c r="AV42"/>
      <c r="AW42"/>
      <c r="AX42"/>
      <c r="AY42"/>
      <c r="AZ42"/>
      <c r="BA42"/>
      <c r="BB42"/>
      <c r="BC42"/>
      <c r="BD42"/>
      <c r="BE42"/>
      <c r="BF42"/>
      <c r="BG42"/>
      <c r="BH42"/>
      <c r="CM42" s="68"/>
      <c r="CN42" s="68"/>
      <c r="CO42" s="68"/>
      <c r="CP42" s="68"/>
      <c r="CQ42" s="68"/>
      <c r="CR42" s="112"/>
      <c r="CS42" s="112"/>
      <c r="CT42" s="112"/>
      <c r="CU42"/>
      <c r="CV42"/>
      <c r="CW42"/>
      <c r="CX42"/>
      <c r="CY42"/>
      <c r="CZ42"/>
      <c r="DA42"/>
      <c r="DB42"/>
      <c r="DC42"/>
      <c r="DD42"/>
      <c r="DE42"/>
      <c r="DF42"/>
      <c r="DG42"/>
      <c r="DH42"/>
      <c r="DI42"/>
      <c r="DJ42"/>
      <c r="DK42"/>
      <c r="DL42"/>
      <c r="DM42"/>
      <c r="DN42"/>
      <c r="DO42"/>
      <c r="DP42"/>
      <c r="EU42" s="68"/>
      <c r="EV42" s="68"/>
      <c r="EW42" s="68"/>
      <c r="EX42" s="68"/>
      <c r="EY42" s="68"/>
      <c r="EZ42" s="112"/>
      <c r="FA42" s="112"/>
      <c r="FB42" s="112"/>
      <c r="FC42"/>
      <c r="FD42"/>
      <c r="FE42"/>
      <c r="FF42"/>
      <c r="FG42"/>
      <c r="FH42"/>
      <c r="FI42"/>
      <c r="FJ42"/>
      <c r="FK42"/>
      <c r="FL42"/>
      <c r="FM42"/>
      <c r="FN42"/>
      <c r="FO42"/>
      <c r="FP42"/>
      <c r="FQ42"/>
      <c r="FR42"/>
      <c r="FS42"/>
      <c r="FT42"/>
      <c r="FU42"/>
      <c r="FV42"/>
      <c r="FW42"/>
      <c r="FX42"/>
      <c r="HC42" s="68"/>
      <c r="HD42" s="68"/>
      <c r="HE42" s="68"/>
      <c r="HF42" s="68"/>
      <c r="HG42" s="68"/>
      <c r="HH42" s="112"/>
      <c r="HI42" s="112"/>
      <c r="HJ42" s="112"/>
      <c r="HK42"/>
      <c r="HL42"/>
      <c r="HM42"/>
      <c r="HN42"/>
      <c r="HO42"/>
      <c r="HP42"/>
      <c r="HQ42"/>
      <c r="HR42"/>
      <c r="HS42"/>
      <c r="HT42"/>
      <c r="HU42"/>
      <c r="HV42"/>
      <c r="HW42"/>
      <c r="HX42"/>
      <c r="HY42"/>
      <c r="HZ42"/>
      <c r="IA42"/>
      <c r="IB42"/>
      <c r="IC42"/>
      <c r="ID42"/>
      <c r="IE42"/>
      <c r="IF42"/>
      <c r="JK42" s="68"/>
      <c r="JL42" s="68"/>
      <c r="JM42" s="68"/>
      <c r="JN42" s="68"/>
      <c r="JO42" s="68"/>
      <c r="JP42" s="112"/>
      <c r="JQ42" s="112"/>
      <c r="JR42" s="112"/>
      <c r="JS42"/>
      <c r="JT42"/>
      <c r="JU42"/>
      <c r="JV42"/>
      <c r="JW42"/>
      <c r="JX42"/>
      <c r="JY42"/>
      <c r="JZ42"/>
      <c r="KA42"/>
      <c r="KB42"/>
      <c r="KC42"/>
      <c r="KD42"/>
      <c r="KE42"/>
      <c r="KF42"/>
      <c r="KG42"/>
      <c r="KH42"/>
      <c r="KI42"/>
      <c r="KJ42"/>
      <c r="KK42"/>
      <c r="KL42"/>
      <c r="KM42"/>
      <c r="KN42"/>
      <c r="LS42" s="68"/>
      <c r="LT42" s="68"/>
      <c r="LU42" s="68"/>
      <c r="LV42" s="68"/>
      <c r="LW42" s="68"/>
      <c r="LX42" s="112"/>
      <c r="LY42" s="112"/>
      <c r="LZ42" s="112"/>
      <c r="MA42"/>
      <c r="MB42"/>
      <c r="MC42"/>
      <c r="MD42"/>
      <c r="ME42"/>
      <c r="MF42"/>
      <c r="MG42"/>
      <c r="MH42"/>
      <c r="MI42"/>
      <c r="MJ42"/>
      <c r="MK42"/>
      <c r="ML42"/>
      <c r="MM42"/>
      <c r="MN42"/>
      <c r="MO42"/>
      <c r="MP42"/>
      <c r="MQ42"/>
      <c r="MR42"/>
      <c r="MS42"/>
      <c r="MT42"/>
      <c r="MU42"/>
      <c r="MV42"/>
      <c r="OA42" s="68"/>
      <c r="OB42" s="68"/>
      <c r="OC42" s="68"/>
      <c r="OD42" s="68"/>
      <c r="OE42" s="68"/>
      <c r="OF42" s="112"/>
      <c r="OG42" s="112"/>
      <c r="OH42" s="112"/>
      <c r="OI42"/>
      <c r="OJ42"/>
      <c r="OK42"/>
      <c r="OL42"/>
      <c r="OM42"/>
      <c r="ON42"/>
      <c r="OO42"/>
      <c r="OP42"/>
      <c r="OQ42"/>
      <c r="OR42"/>
      <c r="OS42"/>
      <c r="OT42"/>
      <c r="OU42"/>
      <c r="OV42"/>
      <c r="OW42"/>
      <c r="OX42"/>
      <c r="OY42"/>
      <c r="OZ42"/>
      <c r="PA42"/>
      <c r="PB42"/>
      <c r="PC42"/>
      <c r="PD42"/>
      <c r="QI42" s="68"/>
      <c r="QJ42" s="68"/>
      <c r="QK42" s="68"/>
      <c r="QL42" s="68"/>
      <c r="QM42" s="68"/>
      <c r="QN42" s="112"/>
      <c r="QO42" s="112"/>
      <c r="QP42" s="112"/>
      <c r="QQ42"/>
      <c r="QR42"/>
      <c r="QS42"/>
      <c r="QT42"/>
      <c r="QU42"/>
      <c r="QV42"/>
      <c r="QW42"/>
      <c r="QX42"/>
      <c r="QY42"/>
      <c r="QZ42"/>
      <c r="RA42"/>
      <c r="RB42"/>
      <c r="RC42"/>
      <c r="RD42"/>
      <c r="RE42"/>
      <c r="RF42"/>
      <c r="RG42"/>
      <c r="RH42"/>
      <c r="RI42"/>
      <c r="RJ42"/>
      <c r="RK42"/>
      <c r="RL42"/>
      <c r="SQ42" s="68"/>
      <c r="SR42" s="68"/>
      <c r="SS42" s="68"/>
      <c r="ST42" s="68"/>
      <c r="SU42" s="68"/>
      <c r="SV42" s="112"/>
      <c r="SW42" s="112"/>
      <c r="SX42" s="112"/>
      <c r="SY42"/>
      <c r="SZ42"/>
      <c r="TA42"/>
      <c r="TB42"/>
      <c r="TC42"/>
      <c r="TD42"/>
      <c r="TE42"/>
      <c r="TF42"/>
      <c r="TG42"/>
      <c r="TH42"/>
      <c r="TI42"/>
      <c r="TJ42"/>
      <c r="TK42"/>
      <c r="TL42"/>
      <c r="TM42"/>
      <c r="TN42"/>
      <c r="TO42"/>
      <c r="TP42"/>
      <c r="TQ42"/>
      <c r="TR42"/>
      <c r="TS42"/>
      <c r="TT42"/>
      <c r="UY42" s="68"/>
      <c r="UZ42" s="68"/>
      <c r="VA42" s="68"/>
      <c r="VB42" s="68"/>
      <c r="VC42" s="68"/>
      <c r="VD42" s="112"/>
      <c r="VE42" s="112"/>
      <c r="VF42" s="112"/>
      <c r="VG42"/>
      <c r="VH42"/>
      <c r="VI42"/>
      <c r="VJ42"/>
      <c r="VK42"/>
      <c r="VL42"/>
      <c r="VM42"/>
      <c r="VN42"/>
      <c r="VO42"/>
      <c r="VP42"/>
      <c r="VQ42"/>
      <c r="VR42"/>
      <c r="VS42"/>
      <c r="VT42"/>
      <c r="VU42"/>
      <c r="VV42"/>
      <c r="VW42"/>
      <c r="VX42"/>
      <c r="VY42"/>
      <c r="VZ42"/>
      <c r="WA42"/>
      <c r="WB42"/>
      <c r="XG42" s="68"/>
      <c r="XH42" s="68"/>
      <c r="XI42" s="68"/>
      <c r="XJ42" s="68"/>
      <c r="XK42" s="68"/>
      <c r="XL42" s="112"/>
      <c r="XM42" s="112"/>
      <c r="XN42" s="112"/>
      <c r="XO42"/>
      <c r="XP42"/>
      <c r="XQ42"/>
      <c r="XR42"/>
      <c r="XS42"/>
      <c r="XT42"/>
      <c r="XU42"/>
      <c r="XV42"/>
      <c r="XW42"/>
      <c r="XX42"/>
      <c r="XY42"/>
      <c r="XZ42"/>
      <c r="YA42"/>
      <c r="YB42"/>
      <c r="YC42"/>
      <c r="YD42"/>
      <c r="YE42"/>
      <c r="YF42"/>
      <c r="YG42"/>
      <c r="YH42"/>
      <c r="YI42"/>
      <c r="YJ42"/>
      <c r="ZO42" s="68"/>
      <c r="ZP42" s="68"/>
      <c r="ZQ42" s="68"/>
      <c r="ZR42" s="68"/>
      <c r="ZS42" s="68"/>
      <c r="ZT42" s="112"/>
      <c r="ZU42" s="112"/>
      <c r="ZV42" s="112"/>
      <c r="ZW42"/>
      <c r="ZX42"/>
      <c r="ZY42"/>
      <c r="ZZ42"/>
      <c r="AAA42"/>
      <c r="AAB42"/>
      <c r="AAC42"/>
      <c r="AAD42"/>
      <c r="AAE42"/>
      <c r="AAF42"/>
      <c r="AAG42"/>
      <c r="AAH42"/>
      <c r="AAI42"/>
      <c r="AAJ42"/>
      <c r="AAK42"/>
      <c r="AAL42"/>
      <c r="AAM42"/>
      <c r="AAN42"/>
      <c r="AAO42"/>
      <c r="AAP42"/>
      <c r="AAQ42"/>
      <c r="AAR42"/>
      <c r="ABW42" s="68"/>
      <c r="ABX42" s="68"/>
      <c r="ABY42" s="68"/>
      <c r="ABZ42" s="68"/>
      <c r="ACA42" s="68"/>
      <c r="ACB42" s="112"/>
      <c r="ACC42" s="112"/>
      <c r="ACD42" s="112"/>
      <c r="ACE42"/>
      <c r="ACF42"/>
      <c r="ACG42"/>
      <c r="ACH42"/>
      <c r="ACI42"/>
      <c r="ACJ42"/>
      <c r="ACK42"/>
      <c r="ACL42"/>
      <c r="ACM42"/>
      <c r="ACN42"/>
      <c r="ACO42"/>
      <c r="ACP42"/>
      <c r="ACQ42"/>
      <c r="ACR42"/>
      <c r="ACS42"/>
      <c r="ACT42"/>
      <c r="ACU42"/>
      <c r="ACV42"/>
      <c r="ACW42"/>
      <c r="ACX42"/>
      <c r="ACY42"/>
      <c r="ACZ42"/>
      <c r="AEE42" s="68"/>
      <c r="AEF42" s="68"/>
      <c r="AEG42" s="68"/>
      <c r="AEH42" s="68"/>
      <c r="AEI42" s="68"/>
      <c r="AEJ42" s="112"/>
      <c r="AEK42" s="112"/>
      <c r="AEL42" s="112"/>
      <c r="AEM42"/>
      <c r="AEN42"/>
      <c r="AEO42"/>
      <c r="AEP42"/>
      <c r="AEQ42"/>
      <c r="AER42"/>
      <c r="AES42"/>
      <c r="AET42"/>
      <c r="AEU42"/>
      <c r="AEV42"/>
      <c r="AEW42"/>
      <c r="AEX42"/>
      <c r="AEY42"/>
      <c r="AEZ42"/>
      <c r="AFA42"/>
      <c r="AFB42"/>
      <c r="AFC42"/>
      <c r="AFD42"/>
      <c r="AFE42"/>
      <c r="AFF42"/>
      <c r="AFG42"/>
      <c r="AFH42"/>
      <c r="AGM42" s="68"/>
      <c r="AGN42" s="68"/>
      <c r="AGO42" s="68"/>
      <c r="AGP42" s="68"/>
      <c r="AGQ42" s="68"/>
      <c r="AGR42" s="112"/>
      <c r="AGS42" s="112"/>
      <c r="AGT42" s="112"/>
      <c r="AGU42"/>
      <c r="AGV42"/>
      <c r="AGW42"/>
      <c r="AGX42"/>
      <c r="AGY42"/>
      <c r="AGZ42"/>
      <c r="AHA42"/>
      <c r="AHB42"/>
      <c r="AHC42"/>
      <c r="AHD42"/>
      <c r="AHE42"/>
      <c r="AHF42"/>
      <c r="AHG42"/>
      <c r="AHH42"/>
      <c r="AHI42"/>
      <c r="AHJ42"/>
      <c r="AHK42"/>
      <c r="AHL42"/>
      <c r="AHM42"/>
      <c r="AHN42"/>
      <c r="AHO42"/>
      <c r="AHP42"/>
      <c r="AIU42" s="68"/>
      <c r="AIV42" s="68"/>
      <c r="AIW42" s="68"/>
      <c r="AIX42" s="68"/>
      <c r="AIY42" s="68"/>
      <c r="AIZ42" s="112"/>
      <c r="AJA42" s="112"/>
      <c r="AJB42" s="112"/>
      <c r="AJC42"/>
      <c r="AJD42"/>
      <c r="AJE42"/>
      <c r="AJF42"/>
      <c r="AJG42"/>
      <c r="AJH42"/>
      <c r="AJI42"/>
      <c r="AJJ42"/>
      <c r="AJK42"/>
      <c r="AJL42"/>
      <c r="AJM42"/>
      <c r="AJN42"/>
      <c r="AJO42"/>
      <c r="AJP42"/>
      <c r="AJQ42"/>
      <c r="AJR42"/>
      <c r="AJS42"/>
      <c r="AJT42"/>
      <c r="AJU42"/>
      <c r="AJV42"/>
      <c r="AJW42"/>
      <c r="AJX42"/>
      <c r="ALC42" s="68"/>
      <c r="ALD42" s="68"/>
      <c r="ALE42" s="68"/>
      <c r="ALF42" s="68"/>
      <c r="ALG42" s="68"/>
      <c r="ALH42" s="112"/>
      <c r="ALI42" s="112"/>
      <c r="ALJ42" s="112"/>
      <c r="ALK42"/>
      <c r="ALL42"/>
      <c r="ALM42"/>
      <c r="ALN42"/>
      <c r="ALO42"/>
      <c r="ALP42"/>
      <c r="ALQ42"/>
      <c r="ALR42"/>
      <c r="ALS42"/>
      <c r="ALT42"/>
      <c r="ALU42"/>
      <c r="ALV42"/>
      <c r="ALW42"/>
      <c r="ALX42"/>
      <c r="ALY42"/>
      <c r="ALZ42"/>
      <c r="AMA42"/>
      <c r="AMB42"/>
      <c r="AMC42"/>
      <c r="AMD42"/>
      <c r="AME42"/>
      <c r="AMF42"/>
      <c r="ANK42" s="68"/>
      <c r="ANL42" s="68"/>
      <c r="ANM42" s="68"/>
      <c r="ANN42" s="68"/>
      <c r="ANO42" s="68"/>
      <c r="ANP42" s="112"/>
      <c r="ANQ42" s="112"/>
      <c r="ANR42" s="112"/>
      <c r="ANS42"/>
      <c r="ANT42"/>
      <c r="ANU42"/>
      <c r="ANV42"/>
      <c r="ANW42"/>
      <c r="ANX42"/>
      <c r="ANY42"/>
      <c r="ANZ42"/>
      <c r="AOA42"/>
      <c r="AOB42"/>
      <c r="AOC42"/>
      <c r="AOD42"/>
      <c r="AOE42"/>
      <c r="AOF42"/>
      <c r="AOG42"/>
      <c r="AOH42"/>
      <c r="AOI42"/>
      <c r="AOJ42"/>
      <c r="AOK42"/>
      <c r="AOL42"/>
      <c r="AOM42"/>
      <c r="AON42"/>
      <c r="APS42" s="68"/>
      <c r="APT42" s="68"/>
      <c r="APU42" s="68"/>
      <c r="APV42" s="68"/>
      <c r="APW42" s="68"/>
      <c r="APX42" s="112"/>
      <c r="APY42" s="112"/>
      <c r="APZ42" s="112"/>
      <c r="AQA42"/>
      <c r="AQB42"/>
      <c r="AQC42"/>
      <c r="AQD42"/>
      <c r="AQE42"/>
      <c r="AQF42"/>
      <c r="AQG42"/>
      <c r="AQH42"/>
      <c r="AQI42"/>
      <c r="AQJ42"/>
      <c r="AQK42"/>
      <c r="AQL42"/>
      <c r="AQM42"/>
      <c r="AQN42"/>
      <c r="AQO42"/>
      <c r="AQP42"/>
      <c r="AQQ42"/>
      <c r="AQR42"/>
      <c r="AQS42"/>
      <c r="AQT42"/>
      <c r="AQU42"/>
      <c r="AQV42"/>
      <c r="ASA42" s="68"/>
      <c r="ASB42" s="68"/>
      <c r="ASC42" s="68"/>
      <c r="ASD42" s="68"/>
      <c r="ASE42" s="68"/>
      <c r="ASF42" s="112"/>
      <c r="ASG42" s="112"/>
      <c r="ASH42" s="112"/>
      <c r="ASI42"/>
      <c r="ASJ42"/>
      <c r="ASK42"/>
      <c r="ASL42"/>
      <c r="ASM42"/>
      <c r="ASN42"/>
      <c r="ASO42"/>
      <c r="ASP42"/>
      <c r="ASQ42"/>
      <c r="ASR42"/>
      <c r="ASS42"/>
      <c r="AST42"/>
      <c r="ASU42"/>
      <c r="ASV42"/>
      <c r="ASW42"/>
      <c r="ASX42"/>
      <c r="ASY42"/>
      <c r="ASZ42"/>
      <c r="ATA42"/>
      <c r="ATB42"/>
      <c r="ATC42"/>
      <c r="ATD42"/>
      <c r="AUI42" s="68"/>
      <c r="AUJ42" s="68"/>
      <c r="AUK42" s="68"/>
      <c r="AUL42" s="68"/>
      <c r="AUM42" s="68"/>
      <c r="AUN42" s="112"/>
      <c r="AUO42" s="112"/>
      <c r="AUP42" s="112"/>
      <c r="AUQ42"/>
      <c r="AUR42"/>
      <c r="AUS42"/>
      <c r="AUT42"/>
      <c r="AUU42"/>
      <c r="AUV42"/>
      <c r="AUW42"/>
      <c r="AUX42"/>
      <c r="AUY42"/>
      <c r="AUZ42"/>
      <c r="AVA42"/>
      <c r="AVB42"/>
      <c r="AVC42"/>
      <c r="AVD42"/>
      <c r="AVE42"/>
      <c r="AVF42"/>
      <c r="AVG42"/>
      <c r="AVH42"/>
      <c r="AVI42"/>
      <c r="AVJ42"/>
      <c r="AVK42"/>
      <c r="AVL42"/>
      <c r="AWQ42" s="68"/>
      <c r="AWR42" s="68"/>
      <c r="AWS42" s="68"/>
      <c r="AWT42" s="68"/>
      <c r="AWU42" s="68"/>
      <c r="AWV42" s="112"/>
      <c r="AWW42" s="112"/>
      <c r="AWX42" s="112"/>
      <c r="AWY42"/>
      <c r="AWZ42"/>
      <c r="AXA42"/>
      <c r="AXB42"/>
      <c r="AXC42"/>
      <c r="AXD42"/>
      <c r="AXE42"/>
      <c r="AXF42"/>
      <c r="AXG42"/>
      <c r="AXH42"/>
      <c r="AXI42"/>
      <c r="AXJ42"/>
      <c r="AXK42"/>
      <c r="AXL42"/>
      <c r="AXM42"/>
      <c r="AXN42"/>
      <c r="AXO42"/>
      <c r="AXP42"/>
      <c r="AXQ42"/>
      <c r="AXR42"/>
      <c r="AXS42"/>
      <c r="AXT42"/>
      <c r="AYY42" s="68"/>
      <c r="AYZ42" s="68"/>
      <c r="AZA42" s="68"/>
      <c r="AZB42" s="68"/>
      <c r="AZC42" s="68"/>
      <c r="AZD42" s="112"/>
      <c r="AZE42" s="112"/>
      <c r="AZF42" s="112"/>
      <c r="AZG42"/>
      <c r="AZH42"/>
      <c r="AZI42"/>
      <c r="AZJ42"/>
      <c r="AZK42"/>
      <c r="AZL42"/>
      <c r="AZM42"/>
      <c r="AZN42"/>
      <c r="AZO42"/>
      <c r="AZP42"/>
      <c r="AZQ42"/>
      <c r="AZR42"/>
      <c r="AZS42"/>
      <c r="AZT42"/>
      <c r="AZU42"/>
      <c r="AZV42"/>
      <c r="AZW42"/>
      <c r="AZX42"/>
      <c r="AZY42"/>
      <c r="AZZ42"/>
      <c r="BAA42"/>
      <c r="BAB42"/>
      <c r="BBG42" s="68"/>
      <c r="BBH42" s="68"/>
      <c r="BBI42" s="68"/>
      <c r="BBJ42" s="68"/>
      <c r="BBK42" s="68"/>
      <c r="BBL42" s="112"/>
      <c r="BBM42" s="112"/>
      <c r="BBN42" s="112"/>
      <c r="BBO42"/>
      <c r="BBP42"/>
      <c r="BBQ42"/>
      <c r="BBR42"/>
      <c r="BBS42"/>
      <c r="BBT42"/>
      <c r="BBU42"/>
      <c r="BBV42"/>
      <c r="BBW42"/>
      <c r="BBX42"/>
      <c r="BBY42"/>
      <c r="BBZ42"/>
      <c r="BCA42"/>
      <c r="BCB42"/>
      <c r="BCC42"/>
      <c r="BCD42"/>
      <c r="BCE42"/>
      <c r="BCF42"/>
      <c r="BCG42"/>
      <c r="BCH42"/>
      <c r="BCI42"/>
      <c r="BCJ42"/>
      <c r="BDO42" s="68"/>
      <c r="BDP42" s="68"/>
      <c r="BDQ42" s="68"/>
      <c r="BDR42" s="68"/>
      <c r="BDS42" s="68"/>
      <c r="BDT42" s="112"/>
      <c r="BDU42" s="112"/>
      <c r="BDV42" s="112"/>
      <c r="BDW42"/>
      <c r="BDX42"/>
      <c r="BDY42"/>
      <c r="BDZ42"/>
      <c r="BEA42"/>
      <c r="BEB42"/>
      <c r="BEC42"/>
      <c r="BED42"/>
      <c r="BEE42"/>
      <c r="BEF42"/>
      <c r="BEG42"/>
      <c r="BEH42"/>
      <c r="BEI42"/>
      <c r="BEJ42"/>
      <c r="BEK42"/>
      <c r="BEL42"/>
      <c r="BEM42"/>
      <c r="BEN42"/>
      <c r="BEO42"/>
      <c r="BEP42"/>
      <c r="BEQ42"/>
      <c r="BER42"/>
      <c r="BFW42" s="68"/>
      <c r="BFX42" s="68"/>
      <c r="BFY42" s="68"/>
      <c r="BFZ42" s="68"/>
      <c r="BGA42" s="68"/>
      <c r="BGB42" s="112"/>
      <c r="BGC42" s="112"/>
      <c r="BGD42" s="112"/>
      <c r="BGE42"/>
      <c r="BGF42"/>
      <c r="BGG42"/>
      <c r="BGH42"/>
      <c r="BGI42"/>
      <c r="BGJ42"/>
      <c r="BGK42"/>
      <c r="BGL42"/>
      <c r="BGM42"/>
      <c r="BGN42"/>
      <c r="BGO42"/>
      <c r="BGP42"/>
      <c r="BGQ42"/>
      <c r="BGR42"/>
      <c r="BGS42"/>
      <c r="BGT42"/>
      <c r="BGU42"/>
      <c r="BGV42"/>
      <c r="BGW42"/>
      <c r="BGX42"/>
      <c r="BGY42"/>
      <c r="BGZ42"/>
      <c r="BIE42" s="68"/>
      <c r="BIF42" s="68"/>
      <c r="BIG42" s="68"/>
      <c r="BIH42" s="68"/>
      <c r="BII42" s="68"/>
      <c r="BIJ42" s="112"/>
      <c r="BIK42" s="112"/>
      <c r="BIL42" s="112"/>
      <c r="BIM42"/>
      <c r="BIN42"/>
      <c r="BIO42"/>
      <c r="BIP42"/>
      <c r="BIQ42"/>
      <c r="BIR42"/>
      <c r="BIS42"/>
      <c r="BIT42"/>
      <c r="BIU42"/>
      <c r="BIV42"/>
      <c r="BIW42"/>
      <c r="BIX42"/>
      <c r="BIY42"/>
      <c r="BIZ42"/>
      <c r="BJA42"/>
      <c r="BJB42"/>
      <c r="BJC42"/>
      <c r="BJD42"/>
      <c r="BJE42"/>
      <c r="BJF42"/>
      <c r="BJG42"/>
      <c r="BJH42"/>
      <c r="BKM42" s="68"/>
      <c r="BKN42" s="68"/>
      <c r="BKO42" s="68"/>
      <c r="BKP42" s="68"/>
      <c r="BKQ42" s="68"/>
      <c r="BKR42" s="112"/>
      <c r="BKS42" s="112"/>
      <c r="BKT42" s="112"/>
      <c r="BKU42"/>
      <c r="BKV42"/>
      <c r="BKW42"/>
      <c r="BKX42"/>
      <c r="BKY42"/>
      <c r="BKZ42"/>
      <c r="BLA42"/>
      <c r="BLB42"/>
      <c r="BLC42"/>
      <c r="BLD42"/>
      <c r="BLE42"/>
      <c r="BLF42"/>
      <c r="BLG42"/>
      <c r="BLH42"/>
      <c r="BLI42"/>
      <c r="BLJ42"/>
      <c r="BLK42"/>
      <c r="BLL42"/>
      <c r="BLM42"/>
      <c r="BLN42"/>
      <c r="BLO42"/>
      <c r="BLP42"/>
      <c r="BMU42" s="68"/>
      <c r="BMV42" s="68"/>
      <c r="BMW42" s="68"/>
      <c r="BMX42" s="68"/>
      <c r="BMY42" s="68"/>
      <c r="BMZ42" s="112"/>
      <c r="BNA42" s="112"/>
      <c r="BNB42" s="112"/>
      <c r="BNC42"/>
      <c r="BND42"/>
      <c r="BNE42"/>
      <c r="BNF42"/>
      <c r="BNG42"/>
      <c r="BNH42"/>
      <c r="BNI42"/>
      <c r="BNJ42"/>
      <c r="BNK42"/>
      <c r="BNL42"/>
      <c r="BNM42"/>
      <c r="BNN42"/>
      <c r="BNO42"/>
      <c r="BNP42"/>
      <c r="BNQ42"/>
      <c r="BNR42"/>
      <c r="BNS42"/>
      <c r="BNT42"/>
      <c r="BNU42"/>
      <c r="BNV42"/>
      <c r="BNW42"/>
      <c r="BNX42"/>
      <c r="BPC42" s="68"/>
      <c r="BPD42" s="68"/>
      <c r="BPE42" s="68"/>
      <c r="BPF42" s="68"/>
      <c r="BPG42" s="68"/>
      <c r="BPH42" s="112"/>
      <c r="BPI42" s="112"/>
      <c r="BPJ42" s="112"/>
      <c r="BPK42"/>
      <c r="BPL42"/>
      <c r="BPM42"/>
      <c r="BPN42"/>
      <c r="BPO42"/>
      <c r="BPP42"/>
      <c r="BPQ42"/>
      <c r="BPR42"/>
      <c r="BPS42"/>
      <c r="BPT42"/>
      <c r="BPU42"/>
      <c r="BPV42"/>
      <c r="BPW42"/>
      <c r="BPX42"/>
      <c r="BPY42"/>
      <c r="BPZ42"/>
      <c r="BQA42"/>
      <c r="BQB42"/>
      <c r="BQC42"/>
      <c r="BQD42"/>
      <c r="BQE42"/>
      <c r="BQF42"/>
      <c r="BRK42" s="68"/>
      <c r="BRL42" s="68"/>
      <c r="BRM42" s="68"/>
      <c r="BRN42" s="68"/>
      <c r="BRO42" s="68"/>
      <c r="BRP42" s="112"/>
      <c r="BRQ42" s="112"/>
      <c r="BRR42" s="112"/>
      <c r="BRS42"/>
      <c r="BRT42"/>
      <c r="BRU42"/>
      <c r="BRV42"/>
      <c r="BRW42"/>
      <c r="BRX42"/>
      <c r="BRY42"/>
      <c r="BRZ42"/>
      <c r="BSA42"/>
      <c r="BSB42"/>
      <c r="BSC42"/>
      <c r="BSD42"/>
      <c r="BSE42"/>
      <c r="BSF42"/>
      <c r="BSG42"/>
      <c r="BSH42"/>
      <c r="BSI42"/>
      <c r="BSJ42"/>
      <c r="BSK42"/>
      <c r="BSL42"/>
      <c r="BSM42"/>
      <c r="BSN42"/>
      <c r="BTS42" s="68"/>
      <c r="BTT42" s="68"/>
      <c r="BTU42" s="68"/>
      <c r="BTV42" s="68"/>
      <c r="BTW42" s="68"/>
      <c r="BTX42" s="112"/>
      <c r="BTY42" s="112"/>
      <c r="BTZ42" s="112"/>
      <c r="BUA42"/>
      <c r="BUB42"/>
      <c r="BUC42"/>
      <c r="BUD42"/>
      <c r="BUE42"/>
      <c r="BUF42"/>
      <c r="BUG42"/>
      <c r="BUH42"/>
      <c r="BUI42"/>
      <c r="BUJ42"/>
      <c r="BUK42"/>
      <c r="BUL42"/>
      <c r="BUM42"/>
      <c r="BUN42"/>
      <c r="BUO42"/>
      <c r="BUP42"/>
      <c r="BUQ42"/>
      <c r="BUR42"/>
      <c r="BUS42"/>
      <c r="BUT42"/>
      <c r="BUU42"/>
      <c r="BUV42"/>
      <c r="BWA42" s="68"/>
      <c r="BWB42" s="68"/>
      <c r="BWC42" s="68"/>
      <c r="BWD42" s="68"/>
      <c r="BWE42" s="68"/>
      <c r="BWF42" s="112"/>
      <c r="BWG42" s="112"/>
      <c r="BWH42" s="112"/>
      <c r="BWI42"/>
      <c r="BWJ42"/>
      <c r="BWK42"/>
      <c r="BWL42"/>
      <c r="BWM42"/>
      <c r="BWN42"/>
      <c r="BWO42"/>
      <c r="BWP42"/>
      <c r="BWQ42"/>
      <c r="BWR42"/>
      <c r="BWS42"/>
      <c r="BWT42"/>
      <c r="BWU42"/>
      <c r="BWV42"/>
      <c r="BWW42"/>
      <c r="BWX42"/>
      <c r="BWY42"/>
      <c r="BWZ42"/>
      <c r="BXA42"/>
      <c r="BXB42"/>
      <c r="BXC42"/>
      <c r="BXD42"/>
      <c r="BYI42" s="68"/>
      <c r="BYJ42" s="68"/>
      <c r="BYK42" s="68"/>
      <c r="BYL42" s="68"/>
      <c r="BYM42" s="68"/>
      <c r="BYN42" s="112"/>
      <c r="BYO42" s="112"/>
      <c r="BYP42" s="112"/>
      <c r="BYQ42"/>
      <c r="BYR42"/>
      <c r="BYS42"/>
      <c r="BYT42"/>
      <c r="BYU42"/>
      <c r="BYV42"/>
      <c r="BYW42"/>
      <c r="BYX42"/>
      <c r="BYY42"/>
      <c r="BYZ42"/>
      <c r="BZA42"/>
      <c r="BZB42"/>
      <c r="BZC42"/>
      <c r="BZD42"/>
      <c r="BZE42"/>
      <c r="BZF42"/>
      <c r="BZG42"/>
      <c r="BZH42"/>
      <c r="BZI42"/>
      <c r="BZJ42"/>
      <c r="BZK42"/>
      <c r="BZL42"/>
      <c r="CAQ42" s="68"/>
      <c r="CAR42" s="68"/>
      <c r="CAS42" s="68"/>
      <c r="CAT42" s="68"/>
      <c r="CAU42" s="68"/>
      <c r="CAV42" s="112"/>
      <c r="CAW42" s="112"/>
      <c r="CAX42" s="112"/>
      <c r="CAY42"/>
      <c r="CAZ42"/>
      <c r="CBA42"/>
      <c r="CBB42"/>
      <c r="CBC42"/>
      <c r="CBD42"/>
      <c r="CBE42"/>
      <c r="CBF42"/>
      <c r="CBG42"/>
      <c r="CBH42"/>
      <c r="CBI42"/>
      <c r="CBJ42"/>
      <c r="CBK42"/>
      <c r="CBL42"/>
      <c r="CBM42"/>
      <c r="CBN42"/>
      <c r="CBO42"/>
      <c r="CBP42"/>
      <c r="CBQ42"/>
      <c r="CBR42"/>
      <c r="CBS42"/>
      <c r="CBT42"/>
      <c r="CCY42" s="68"/>
      <c r="CCZ42" s="68"/>
      <c r="CDA42" s="68"/>
      <c r="CDB42" s="68"/>
      <c r="CDC42" s="68"/>
      <c r="CDD42" s="112"/>
      <c r="CDE42" s="112"/>
      <c r="CDF42" s="112"/>
      <c r="CDG42"/>
      <c r="CDH42"/>
      <c r="CDI42"/>
      <c r="CDJ42"/>
      <c r="CDK42"/>
      <c r="CDL42"/>
      <c r="CDM42"/>
      <c r="CDN42"/>
      <c r="CDO42"/>
      <c r="CDP42"/>
      <c r="CDQ42"/>
      <c r="CDR42"/>
      <c r="CDS42"/>
      <c r="CDT42"/>
      <c r="CDU42"/>
      <c r="CDV42"/>
      <c r="CDW42"/>
      <c r="CDX42"/>
      <c r="CDY42"/>
      <c r="CDZ42"/>
      <c r="CEA42"/>
      <c r="CEB42"/>
      <c r="CFG42" s="68"/>
      <c r="CFH42" s="68"/>
      <c r="CFI42" s="68"/>
      <c r="CFJ42" s="68"/>
      <c r="CFK42" s="68"/>
      <c r="CFL42" s="112"/>
      <c r="CFM42" s="112"/>
      <c r="CFN42" s="112"/>
      <c r="CFO42"/>
      <c r="CFP42"/>
      <c r="CFQ42"/>
      <c r="CFR42"/>
      <c r="CFS42"/>
      <c r="CFT42"/>
      <c r="CFU42"/>
      <c r="CFV42"/>
      <c r="CFW42"/>
      <c r="CFX42"/>
      <c r="CFY42"/>
      <c r="CFZ42"/>
      <c r="CGA42"/>
      <c r="CGB42"/>
      <c r="CGC42"/>
      <c r="CGD42"/>
      <c r="CGE42"/>
      <c r="CGF42"/>
      <c r="CGG42"/>
      <c r="CGH42"/>
      <c r="CGI42"/>
      <c r="CGJ42"/>
      <c r="CHO42" s="68"/>
      <c r="CHP42" s="68"/>
      <c r="CHQ42" s="68"/>
      <c r="CHR42" s="68"/>
      <c r="CHS42" s="68"/>
      <c r="CHT42" s="112"/>
      <c r="CHU42" s="112"/>
      <c r="CHV42" s="112"/>
      <c r="CHW42"/>
      <c r="CHX42"/>
      <c r="CHY42"/>
      <c r="CHZ42"/>
      <c r="CIA42"/>
      <c r="CIB42"/>
      <c r="CIC42"/>
      <c r="CID42"/>
      <c r="CIE42"/>
      <c r="CIF42"/>
      <c r="CIG42"/>
      <c r="CIH42"/>
      <c r="CII42"/>
      <c r="CIJ42"/>
      <c r="CIK42"/>
      <c r="CIL42"/>
      <c r="CIM42"/>
      <c r="CIN42"/>
      <c r="CIO42"/>
      <c r="CIP42"/>
      <c r="CIQ42"/>
      <c r="CIR42"/>
      <c r="CJW42" s="68"/>
      <c r="CJX42" s="68"/>
      <c r="CJY42" s="68"/>
      <c r="CJZ42" s="68"/>
      <c r="CKA42" s="68"/>
      <c r="CKB42" s="112"/>
      <c r="CKC42" s="112"/>
      <c r="CKD42" s="112"/>
      <c r="CKE42"/>
      <c r="CKF42"/>
      <c r="CKG42"/>
      <c r="CKH42"/>
      <c r="CKI42"/>
      <c r="CKJ42"/>
      <c r="CKK42"/>
      <c r="CKL42"/>
      <c r="CKM42"/>
      <c r="CKN42"/>
      <c r="CKO42"/>
      <c r="CKP42"/>
      <c r="CKQ42"/>
      <c r="CKR42"/>
      <c r="CKS42"/>
      <c r="CKT42"/>
      <c r="CKU42"/>
      <c r="CKV42"/>
      <c r="CKW42"/>
      <c r="CKX42"/>
      <c r="CKY42"/>
      <c r="CKZ42"/>
      <c r="CME42" s="68"/>
      <c r="CMF42" s="68"/>
      <c r="CMG42" s="68"/>
      <c r="CMH42" s="68"/>
      <c r="CMI42" s="68"/>
      <c r="CMJ42" s="112"/>
      <c r="CMK42" s="112"/>
      <c r="CML42" s="112"/>
      <c r="CMM42"/>
      <c r="CMN42"/>
      <c r="CMO42"/>
      <c r="CMP42"/>
      <c r="CMQ42"/>
      <c r="CMR42"/>
      <c r="CMS42"/>
      <c r="CMT42"/>
      <c r="CMU42"/>
      <c r="CMV42"/>
      <c r="CMW42"/>
      <c r="CMX42"/>
      <c r="CMY42"/>
      <c r="CMZ42"/>
      <c r="CNA42"/>
      <c r="CNB42"/>
      <c r="CNC42"/>
      <c r="CND42"/>
      <c r="CNE42"/>
      <c r="CNF42"/>
      <c r="CNG42"/>
      <c r="CNH42"/>
      <c r="COM42" s="68"/>
      <c r="CON42" s="68"/>
      <c r="COO42" s="68"/>
      <c r="COP42" s="68"/>
      <c r="COQ42" s="68"/>
      <c r="COR42" s="112"/>
      <c r="COS42" s="112"/>
      <c r="COT42" s="112"/>
      <c r="COU42"/>
      <c r="COV42"/>
      <c r="COW42"/>
      <c r="COX42"/>
      <c r="COY42"/>
      <c r="COZ42"/>
      <c r="CPA42"/>
      <c r="CPB42"/>
      <c r="CPC42"/>
      <c r="CPD42"/>
      <c r="CPE42"/>
      <c r="CPF42"/>
      <c r="CPG42"/>
      <c r="CPH42"/>
      <c r="CPI42"/>
      <c r="CPJ42"/>
      <c r="CPK42"/>
      <c r="CPL42"/>
      <c r="CPM42"/>
      <c r="CPN42"/>
      <c r="CPO42"/>
      <c r="CPP42"/>
      <c r="CQU42" s="68"/>
      <c r="CQV42" s="68"/>
      <c r="CQW42" s="68"/>
      <c r="CQX42" s="68"/>
      <c r="CQY42" s="68"/>
      <c r="CQZ42" s="112"/>
      <c r="CRA42" s="112"/>
      <c r="CRB42" s="112"/>
      <c r="CRC42"/>
      <c r="CRD42"/>
      <c r="CRE42"/>
      <c r="CRF42"/>
      <c r="CRG42"/>
      <c r="CRH42"/>
      <c r="CRI42"/>
      <c r="CRJ42"/>
      <c r="CRK42"/>
      <c r="CRL42"/>
      <c r="CRM42"/>
      <c r="CRN42"/>
      <c r="CRO42"/>
      <c r="CRP42"/>
      <c r="CRQ42"/>
      <c r="CRR42"/>
      <c r="CRS42"/>
      <c r="CRT42"/>
      <c r="CRU42"/>
      <c r="CRV42"/>
      <c r="CRW42"/>
      <c r="CRX42"/>
      <c r="CTC42" s="68"/>
      <c r="CTD42" s="68"/>
      <c r="CTE42" s="68"/>
      <c r="CTF42" s="68"/>
      <c r="CTG42" s="68"/>
      <c r="CTH42" s="112"/>
      <c r="CTI42" s="112"/>
      <c r="CTJ42" s="112"/>
      <c r="CTK42"/>
      <c r="CTL42"/>
      <c r="CTM42"/>
      <c r="CTN42"/>
      <c r="CTO42"/>
      <c r="CTP42"/>
      <c r="CTQ42"/>
      <c r="CTR42"/>
      <c r="CTS42"/>
      <c r="CTT42"/>
      <c r="CTU42"/>
      <c r="CTV42"/>
      <c r="CTW42"/>
      <c r="CTX42"/>
      <c r="CTY42"/>
      <c r="CTZ42"/>
      <c r="CUA42"/>
      <c r="CUB42"/>
      <c r="CUC42"/>
      <c r="CUD42"/>
      <c r="CUE42"/>
      <c r="CUF42"/>
      <c r="CVK42" s="68"/>
      <c r="CVL42" s="68"/>
      <c r="CVM42" s="68"/>
      <c r="CVN42" s="68"/>
      <c r="CVO42" s="68"/>
      <c r="CVP42" s="112"/>
      <c r="CVQ42" s="112"/>
      <c r="CVR42" s="112"/>
      <c r="CVS42"/>
      <c r="CVT42"/>
      <c r="CVU42"/>
      <c r="CVV42"/>
      <c r="CVW42"/>
      <c r="CVX42"/>
      <c r="CVY42"/>
      <c r="CVZ42"/>
      <c r="CWA42"/>
      <c r="CWB42"/>
      <c r="CWC42"/>
      <c r="CWD42"/>
      <c r="CWE42"/>
      <c r="CWF42"/>
      <c r="CWG42"/>
      <c r="CWH42"/>
      <c r="CWI42"/>
      <c r="CWJ42"/>
      <c r="CWK42"/>
      <c r="CWL42"/>
      <c r="CWM42"/>
      <c r="CWN42"/>
      <c r="CXS42" s="68"/>
      <c r="CXT42" s="68"/>
      <c r="CXU42" s="68"/>
      <c r="CXV42" s="68"/>
      <c r="CXW42" s="68"/>
      <c r="CXX42" s="112"/>
      <c r="CXY42" s="112"/>
      <c r="CXZ42" s="112"/>
      <c r="CYA42"/>
      <c r="CYB42"/>
      <c r="CYC42"/>
      <c r="CYD42"/>
      <c r="CYE42"/>
      <c r="CYF42"/>
      <c r="CYG42"/>
      <c r="CYH42"/>
      <c r="CYI42"/>
      <c r="CYJ42"/>
      <c r="CYK42"/>
      <c r="CYL42"/>
      <c r="CYM42"/>
      <c r="CYN42"/>
      <c r="CYO42"/>
      <c r="CYP42"/>
      <c r="CYQ42"/>
      <c r="CYR42"/>
      <c r="CYS42"/>
      <c r="CYT42"/>
      <c r="CYU42"/>
      <c r="CYV42"/>
      <c r="DAA42" s="68"/>
      <c r="DAB42" s="68"/>
      <c r="DAC42" s="68"/>
      <c r="DAD42" s="68"/>
      <c r="DAE42" s="68"/>
      <c r="DAF42" s="112"/>
      <c r="DAG42" s="112"/>
      <c r="DAH42" s="112"/>
      <c r="DAI42"/>
      <c r="DAJ42"/>
      <c r="DAK42"/>
      <c r="DAL42"/>
      <c r="DAM42"/>
      <c r="DAN42"/>
      <c r="DAO42"/>
      <c r="DAP42"/>
      <c r="DAQ42"/>
      <c r="DAR42"/>
      <c r="DAS42"/>
      <c r="DAT42"/>
      <c r="DAU42"/>
      <c r="DAV42"/>
      <c r="DAW42"/>
      <c r="DAX42"/>
      <c r="DAY42"/>
      <c r="DAZ42"/>
      <c r="DBA42"/>
      <c r="DBB42"/>
      <c r="DBC42"/>
      <c r="DBD42"/>
      <c r="DCI42" s="68"/>
      <c r="DCJ42" s="68"/>
      <c r="DCK42" s="68"/>
      <c r="DCL42" s="68"/>
      <c r="DCM42" s="68"/>
      <c r="DCN42" s="112"/>
      <c r="DCO42" s="112"/>
      <c r="DCP42" s="112"/>
      <c r="DCQ42"/>
      <c r="DCR42"/>
      <c r="DCS42"/>
      <c r="DCT42"/>
      <c r="DCU42"/>
      <c r="DCV42"/>
      <c r="DCW42"/>
      <c r="DCX42"/>
      <c r="DCY42"/>
      <c r="DCZ42"/>
      <c r="DDA42"/>
      <c r="DDB42"/>
      <c r="DDC42"/>
      <c r="DDD42"/>
      <c r="DDE42"/>
      <c r="DDF42"/>
      <c r="DDG42"/>
      <c r="DDH42"/>
      <c r="DDI42"/>
      <c r="DDJ42"/>
      <c r="DDK42"/>
      <c r="DDL42"/>
      <c r="DEQ42" s="68"/>
      <c r="DER42" s="68"/>
      <c r="DES42" s="68"/>
      <c r="DET42" s="68"/>
      <c r="DEU42" s="68"/>
      <c r="DEV42" s="112"/>
      <c r="DEW42" s="112"/>
      <c r="DEX42" s="112"/>
      <c r="DEY42"/>
      <c r="DEZ42"/>
      <c r="DFA42"/>
      <c r="DFB42"/>
      <c r="DFC42"/>
      <c r="DFD42"/>
      <c r="DFE42"/>
      <c r="DFF42"/>
      <c r="DFG42"/>
      <c r="DFH42"/>
      <c r="DFI42"/>
      <c r="DFJ42"/>
      <c r="DFK42"/>
      <c r="DFL42"/>
      <c r="DFM42"/>
      <c r="DFN42"/>
      <c r="DFO42"/>
      <c r="DFP42"/>
      <c r="DFQ42"/>
      <c r="DFR42"/>
      <c r="DFS42"/>
      <c r="DFT42"/>
      <c r="DGY42" s="68"/>
      <c r="DGZ42" s="68"/>
      <c r="DHA42" s="68"/>
      <c r="DHB42" s="68"/>
      <c r="DHC42" s="68"/>
      <c r="DHD42" s="112"/>
      <c r="DHE42" s="112"/>
      <c r="DHF42" s="112"/>
      <c r="DHG42"/>
      <c r="DHH42"/>
      <c r="DHI42"/>
      <c r="DHJ42"/>
      <c r="DHK42"/>
      <c r="DHL42"/>
      <c r="DHM42"/>
      <c r="DHN42"/>
      <c r="DHO42"/>
      <c r="DHP42"/>
      <c r="DHQ42"/>
      <c r="DHR42"/>
      <c r="DHS42"/>
      <c r="DHT42"/>
      <c r="DHU42"/>
      <c r="DHV42"/>
      <c r="DHW42"/>
      <c r="DHX42"/>
      <c r="DHY42"/>
      <c r="DHZ42"/>
      <c r="DIA42"/>
      <c r="DIB42"/>
      <c r="DJG42" s="68"/>
      <c r="DJH42" s="68"/>
      <c r="DJI42" s="68"/>
      <c r="DJJ42" s="68"/>
      <c r="DJK42" s="68"/>
      <c r="DJL42" s="112"/>
      <c r="DJM42" s="112"/>
      <c r="DJN42" s="112"/>
      <c r="DJO42"/>
      <c r="DJP42"/>
      <c r="DJQ42"/>
      <c r="DJR42"/>
      <c r="DJS42"/>
      <c r="DJT42"/>
      <c r="DJU42"/>
      <c r="DJV42"/>
      <c r="DJW42"/>
      <c r="DJX42"/>
      <c r="DJY42"/>
      <c r="DJZ42"/>
      <c r="DKA42"/>
      <c r="DKB42"/>
      <c r="DKC42"/>
      <c r="DKD42"/>
      <c r="DKE42"/>
      <c r="DKF42"/>
      <c r="DKG42"/>
      <c r="DKH42"/>
      <c r="DKI42"/>
      <c r="DKJ42"/>
      <c r="DLO42" s="68"/>
      <c r="DLP42" s="68"/>
      <c r="DLQ42" s="68"/>
      <c r="DLR42" s="68"/>
      <c r="DLS42" s="68"/>
      <c r="DLT42" s="112"/>
      <c r="DLU42" s="112"/>
      <c r="DLV42" s="112"/>
      <c r="DLW42"/>
      <c r="DLX42"/>
      <c r="DLY42"/>
      <c r="DLZ42"/>
      <c r="DMA42"/>
      <c r="DMB42"/>
      <c r="DMC42"/>
      <c r="DMD42"/>
      <c r="DME42"/>
      <c r="DMF42"/>
      <c r="DMG42"/>
      <c r="DMH42"/>
      <c r="DMI42"/>
      <c r="DMJ42"/>
      <c r="DMK42"/>
      <c r="DML42"/>
      <c r="DMM42"/>
      <c r="DMN42"/>
      <c r="DMO42"/>
      <c r="DMP42"/>
      <c r="DMQ42"/>
      <c r="DMR42"/>
      <c r="DNW42" s="68"/>
      <c r="DNX42" s="68"/>
      <c r="DNY42" s="68"/>
      <c r="DNZ42" s="68"/>
      <c r="DOA42" s="68"/>
      <c r="DOB42" s="112"/>
      <c r="DOC42" s="112"/>
      <c r="DOD42" s="112"/>
      <c r="DOE42"/>
      <c r="DOF42"/>
      <c r="DOG42"/>
      <c r="DOH42"/>
      <c r="DOI42"/>
      <c r="DOJ42"/>
      <c r="DOK42"/>
      <c r="DOL42"/>
      <c r="DOM42"/>
      <c r="DON42"/>
      <c r="DOO42"/>
      <c r="DOP42"/>
      <c r="DOQ42"/>
      <c r="DOR42"/>
      <c r="DOS42"/>
      <c r="DOT42"/>
      <c r="DOU42"/>
      <c r="DOV42"/>
      <c r="DOW42"/>
      <c r="DOX42"/>
      <c r="DOY42"/>
      <c r="DOZ42"/>
      <c r="DQE42" s="68"/>
      <c r="DQF42" s="68"/>
      <c r="DQG42" s="68"/>
      <c r="DQH42" s="68"/>
      <c r="DQI42" s="68"/>
      <c r="DQJ42" s="112"/>
      <c r="DQK42" s="112"/>
      <c r="DQL42" s="112"/>
      <c r="DQM42"/>
      <c r="DQN42"/>
      <c r="DQO42"/>
      <c r="DQP42"/>
      <c r="DQQ42"/>
      <c r="DQR42"/>
      <c r="DQS42"/>
      <c r="DQT42"/>
      <c r="DQU42"/>
      <c r="DQV42"/>
      <c r="DQW42"/>
      <c r="DQX42"/>
      <c r="DQY42"/>
      <c r="DQZ42"/>
      <c r="DRA42"/>
      <c r="DRB42"/>
      <c r="DRC42"/>
      <c r="DRD42"/>
      <c r="DRE42"/>
      <c r="DRF42"/>
      <c r="DRG42"/>
      <c r="DRH42"/>
      <c r="DSM42" s="68"/>
      <c r="DSN42" s="68"/>
      <c r="DSO42" s="68"/>
      <c r="DSP42" s="68"/>
      <c r="DSQ42" s="68"/>
      <c r="DSR42" s="112"/>
      <c r="DSS42" s="112"/>
      <c r="DST42" s="112"/>
      <c r="DSU42"/>
      <c r="DSV42"/>
      <c r="DSW42"/>
      <c r="DSX42"/>
      <c r="DSY42"/>
      <c r="DSZ42"/>
      <c r="DTA42"/>
      <c r="DTB42"/>
      <c r="DTC42"/>
      <c r="DTD42"/>
      <c r="DTE42"/>
      <c r="DTF42"/>
      <c r="DTG42"/>
      <c r="DTH42"/>
      <c r="DTI42"/>
      <c r="DTJ42"/>
      <c r="DTK42"/>
      <c r="DTL42"/>
      <c r="DTM42"/>
      <c r="DTN42"/>
      <c r="DTO42"/>
      <c r="DTP42"/>
      <c r="DUU42" s="68"/>
      <c r="DUV42" s="68"/>
      <c r="DUW42" s="68"/>
      <c r="DUX42" s="68"/>
      <c r="DUY42" s="68"/>
      <c r="DUZ42" s="112"/>
      <c r="DVA42" s="112"/>
      <c r="DVB42" s="112"/>
      <c r="DVC42"/>
      <c r="DVD42"/>
      <c r="DVE42"/>
      <c r="DVF42"/>
      <c r="DVG42"/>
      <c r="DVH42"/>
      <c r="DVI42"/>
      <c r="DVJ42"/>
      <c r="DVK42"/>
      <c r="DVL42"/>
      <c r="DVM42"/>
      <c r="DVN42"/>
      <c r="DVO42"/>
      <c r="DVP42"/>
      <c r="DVQ42"/>
      <c r="DVR42"/>
      <c r="DVS42"/>
      <c r="DVT42"/>
      <c r="DVU42"/>
      <c r="DVV42"/>
      <c r="DVW42"/>
      <c r="DVX42"/>
      <c r="DXC42" s="68"/>
      <c r="DXD42" s="68"/>
      <c r="DXE42" s="68"/>
      <c r="DXF42" s="68"/>
      <c r="DXG42" s="68"/>
      <c r="DXH42" s="112"/>
      <c r="DXI42" s="112"/>
      <c r="DXJ42" s="112"/>
      <c r="DXK42"/>
      <c r="DXL42"/>
      <c r="DXM42"/>
      <c r="DXN42"/>
      <c r="DXO42"/>
      <c r="DXP42"/>
      <c r="DXQ42"/>
      <c r="DXR42"/>
      <c r="DXS42"/>
      <c r="DXT42"/>
      <c r="DXU42"/>
      <c r="DXV42"/>
      <c r="DXW42"/>
      <c r="DXX42"/>
      <c r="DXY42"/>
      <c r="DXZ42"/>
      <c r="DYA42"/>
      <c r="DYB42"/>
      <c r="DYC42"/>
      <c r="DYD42"/>
      <c r="DYE42"/>
      <c r="DYF42"/>
      <c r="DZK42" s="68"/>
      <c r="DZL42" s="68"/>
      <c r="DZM42" s="68"/>
      <c r="DZN42" s="68"/>
      <c r="DZO42" s="68"/>
      <c r="DZP42" s="112"/>
      <c r="DZQ42" s="112"/>
      <c r="DZR42" s="112"/>
      <c r="DZS42"/>
      <c r="DZT42"/>
      <c r="DZU42"/>
      <c r="DZV42"/>
      <c r="DZW42"/>
      <c r="DZX42"/>
      <c r="DZY42"/>
      <c r="DZZ42"/>
      <c r="EAA42"/>
      <c r="EAB42"/>
      <c r="EAC42"/>
      <c r="EAD42"/>
      <c r="EAE42"/>
      <c r="EAF42"/>
      <c r="EAG42"/>
      <c r="EAH42"/>
      <c r="EAI42"/>
      <c r="EAJ42"/>
      <c r="EAK42"/>
      <c r="EAL42"/>
      <c r="EAM42"/>
      <c r="EAN42"/>
      <c r="EBS42" s="68"/>
      <c r="EBT42" s="68"/>
      <c r="EBU42" s="68"/>
      <c r="EBV42" s="68"/>
      <c r="EBW42" s="68"/>
      <c r="EBX42" s="112"/>
      <c r="EBY42" s="112"/>
      <c r="EBZ42" s="112"/>
      <c r="ECA42"/>
      <c r="ECB42"/>
      <c r="ECC42"/>
      <c r="ECD42"/>
      <c r="ECE42"/>
      <c r="ECF42"/>
      <c r="ECG42"/>
      <c r="ECH42"/>
      <c r="ECI42"/>
      <c r="ECJ42"/>
      <c r="ECK42"/>
      <c r="ECL42"/>
      <c r="ECM42"/>
      <c r="ECN42"/>
      <c r="ECO42"/>
      <c r="ECP42"/>
      <c r="ECQ42"/>
      <c r="ECR42"/>
      <c r="ECS42"/>
      <c r="ECT42"/>
      <c r="ECU42"/>
      <c r="ECV42"/>
      <c r="EEA42" s="68"/>
      <c r="EEB42" s="68"/>
      <c r="EEC42" s="68"/>
      <c r="EED42" s="68"/>
      <c r="EEE42" s="68"/>
      <c r="EEF42" s="112"/>
      <c r="EEG42" s="112"/>
      <c r="EEH42" s="112"/>
      <c r="EEI42"/>
      <c r="EEJ42"/>
      <c r="EEK42"/>
      <c r="EEL42"/>
      <c r="EEM42"/>
      <c r="EEN42"/>
      <c r="EEO42"/>
      <c r="EEP42"/>
      <c r="EEQ42"/>
      <c r="EER42"/>
      <c r="EES42"/>
      <c r="EET42"/>
      <c r="EEU42"/>
      <c r="EEV42"/>
      <c r="EEW42"/>
      <c r="EEX42"/>
      <c r="EEY42"/>
      <c r="EEZ42"/>
      <c r="EFA42"/>
      <c r="EFB42"/>
      <c r="EFC42"/>
      <c r="EFD42"/>
      <c r="EGI42" s="68"/>
      <c r="EGJ42" s="68"/>
      <c r="EGK42" s="68"/>
      <c r="EGL42" s="68"/>
      <c r="EGM42" s="68"/>
      <c r="EGN42" s="112"/>
      <c r="EGO42" s="112"/>
      <c r="EGP42" s="112"/>
      <c r="EGQ42"/>
      <c r="EGR42"/>
      <c r="EGS42"/>
      <c r="EGT42"/>
      <c r="EGU42"/>
      <c r="EGV42"/>
      <c r="EGW42"/>
      <c r="EGX42"/>
      <c r="EGY42"/>
      <c r="EGZ42"/>
      <c r="EHA42"/>
      <c r="EHB42"/>
      <c r="EHC42"/>
      <c r="EHD42"/>
      <c r="EHE42"/>
      <c r="EHF42"/>
      <c r="EHG42"/>
      <c r="EHH42"/>
      <c r="EHI42"/>
      <c r="EHJ42"/>
      <c r="EHK42"/>
      <c r="EHL42"/>
      <c r="EIQ42" s="68"/>
      <c r="EIR42" s="68"/>
      <c r="EIS42" s="68"/>
      <c r="EIT42" s="68"/>
      <c r="EIU42" s="68"/>
      <c r="EIV42" s="112"/>
      <c r="EIW42" s="112"/>
      <c r="EIX42" s="112"/>
      <c r="EIY42"/>
      <c r="EIZ42"/>
      <c r="EJA42"/>
      <c r="EJB42"/>
      <c r="EJC42"/>
      <c r="EJD42"/>
      <c r="EJE42"/>
      <c r="EJF42"/>
      <c r="EJG42"/>
      <c r="EJH42"/>
      <c r="EJI42"/>
      <c r="EJJ42"/>
      <c r="EJK42"/>
      <c r="EJL42"/>
      <c r="EJM42"/>
      <c r="EJN42"/>
      <c r="EJO42"/>
      <c r="EJP42"/>
      <c r="EJQ42"/>
      <c r="EJR42"/>
      <c r="EJS42"/>
      <c r="EJT42"/>
      <c r="EKY42" s="68"/>
      <c r="EKZ42" s="68"/>
      <c r="ELA42" s="68"/>
      <c r="ELB42" s="68"/>
      <c r="ELC42" s="68"/>
      <c r="ELD42" s="112"/>
      <c r="ELE42" s="112"/>
      <c r="ELF42" s="112"/>
      <c r="ELG42"/>
      <c r="ELH42"/>
      <c r="ELI42"/>
      <c r="ELJ42"/>
      <c r="ELK42"/>
      <c r="ELL42"/>
      <c r="ELM42"/>
      <c r="ELN42"/>
      <c r="ELO42"/>
      <c r="ELP42"/>
      <c r="ELQ42"/>
      <c r="ELR42"/>
      <c r="ELS42"/>
      <c r="ELT42"/>
      <c r="ELU42"/>
      <c r="ELV42"/>
      <c r="ELW42"/>
      <c r="ELX42"/>
      <c r="ELY42"/>
      <c r="ELZ42"/>
      <c r="EMA42"/>
      <c r="EMB42"/>
      <c r="ENG42" s="68"/>
      <c r="ENH42" s="68"/>
      <c r="ENI42" s="68"/>
      <c r="ENJ42" s="68"/>
      <c r="ENK42" s="68"/>
      <c r="ENL42" s="112"/>
      <c r="ENM42" s="112"/>
      <c r="ENN42" s="112"/>
      <c r="ENO42"/>
      <c r="ENP42"/>
      <c r="ENQ42"/>
      <c r="ENR42"/>
      <c r="ENS42"/>
      <c r="ENT42"/>
      <c r="ENU42"/>
      <c r="ENV42"/>
      <c r="ENW42"/>
      <c r="ENX42"/>
      <c r="ENY42"/>
      <c r="ENZ42"/>
      <c r="EOA42"/>
      <c r="EOB42"/>
      <c r="EOC42"/>
      <c r="EOD42"/>
      <c r="EOE42"/>
      <c r="EOF42"/>
      <c r="EOG42"/>
      <c r="EOH42"/>
      <c r="EOI42"/>
      <c r="EOJ42"/>
      <c r="EPO42" s="68"/>
      <c r="EPP42" s="68"/>
      <c r="EPQ42" s="68"/>
      <c r="EPR42" s="68"/>
      <c r="EPS42" s="68"/>
      <c r="EPT42" s="112"/>
      <c r="EPU42" s="112"/>
      <c r="EPV42" s="112"/>
      <c r="EPW42"/>
      <c r="EPX42"/>
      <c r="EPY42"/>
      <c r="EPZ42"/>
      <c r="EQA42"/>
      <c r="EQB42"/>
      <c r="EQC42"/>
      <c r="EQD42"/>
      <c r="EQE42"/>
      <c r="EQF42"/>
      <c r="EQG42"/>
      <c r="EQH42"/>
      <c r="EQI42"/>
      <c r="EQJ42"/>
      <c r="EQK42"/>
      <c r="EQL42"/>
      <c r="EQM42"/>
      <c r="EQN42"/>
      <c r="EQO42"/>
      <c r="EQP42"/>
      <c r="EQQ42"/>
      <c r="EQR42"/>
      <c r="ERW42" s="68"/>
      <c r="ERX42" s="68"/>
      <c r="ERY42" s="68"/>
      <c r="ERZ42" s="68"/>
      <c r="ESA42" s="68"/>
      <c r="ESB42" s="112"/>
      <c r="ESC42" s="112"/>
      <c r="ESD42" s="112"/>
      <c r="ESE42"/>
      <c r="ESF42"/>
      <c r="ESG42"/>
      <c r="ESH42"/>
      <c r="ESI42"/>
      <c r="ESJ42"/>
      <c r="ESK42"/>
      <c r="ESL42"/>
      <c r="ESM42"/>
      <c r="ESN42"/>
      <c r="ESO42"/>
      <c r="ESP42"/>
      <c r="ESQ42"/>
      <c r="ESR42"/>
      <c r="ESS42"/>
      <c r="EST42"/>
      <c r="ESU42"/>
      <c r="ESV42"/>
      <c r="ESW42"/>
      <c r="ESX42"/>
      <c r="ESY42"/>
      <c r="ESZ42"/>
      <c r="EUE42" s="68"/>
      <c r="EUF42" s="68"/>
      <c r="EUG42" s="68"/>
      <c r="EUH42" s="68"/>
      <c r="EUI42" s="68"/>
      <c r="EUJ42" s="112"/>
      <c r="EUK42" s="112"/>
      <c r="EUL42" s="112"/>
      <c r="EUM42"/>
      <c r="EUN42"/>
      <c r="EUO42"/>
      <c r="EUP42"/>
      <c r="EUQ42"/>
      <c r="EUR42"/>
      <c r="EUS42"/>
      <c r="EUT42"/>
      <c r="EUU42"/>
      <c r="EUV42"/>
      <c r="EUW42"/>
      <c r="EUX42"/>
      <c r="EUY42"/>
      <c r="EUZ42"/>
      <c r="EVA42"/>
      <c r="EVB42"/>
      <c r="EVC42"/>
      <c r="EVD42"/>
      <c r="EVE42"/>
      <c r="EVF42"/>
      <c r="EVG42"/>
      <c r="EVH42"/>
      <c r="EWM42" s="68"/>
      <c r="EWN42" s="68"/>
      <c r="EWO42" s="68"/>
      <c r="EWP42" s="68"/>
      <c r="EWQ42" s="68"/>
      <c r="EWR42" s="112"/>
      <c r="EWS42" s="112"/>
      <c r="EWT42" s="112"/>
      <c r="EWU42"/>
      <c r="EWV42"/>
      <c r="EWW42"/>
      <c r="EWX42"/>
      <c r="EWY42"/>
      <c r="EWZ42"/>
      <c r="EXA42"/>
      <c r="EXB42"/>
      <c r="EXC42"/>
      <c r="EXD42"/>
      <c r="EXE42"/>
      <c r="EXF42"/>
      <c r="EXG42"/>
      <c r="EXH42"/>
      <c r="EXI42"/>
      <c r="EXJ42"/>
      <c r="EXK42"/>
      <c r="EXL42"/>
      <c r="EXM42"/>
      <c r="EXN42"/>
      <c r="EXO42"/>
      <c r="EXP42"/>
      <c r="EYU42" s="68"/>
      <c r="EYV42" s="68"/>
      <c r="EYW42" s="68"/>
      <c r="EYX42" s="68"/>
      <c r="EYY42" s="68"/>
      <c r="EYZ42" s="112"/>
      <c r="EZA42" s="112"/>
      <c r="EZB42" s="112"/>
      <c r="EZC42"/>
      <c r="EZD42"/>
      <c r="EZE42"/>
      <c r="EZF42"/>
      <c r="EZG42"/>
      <c r="EZH42"/>
      <c r="EZI42"/>
      <c r="EZJ42"/>
      <c r="EZK42"/>
      <c r="EZL42"/>
      <c r="EZM42"/>
      <c r="EZN42"/>
      <c r="EZO42"/>
      <c r="EZP42"/>
      <c r="EZQ42"/>
      <c r="EZR42"/>
      <c r="EZS42"/>
      <c r="EZT42"/>
      <c r="EZU42"/>
      <c r="EZV42"/>
      <c r="EZW42"/>
      <c r="EZX42"/>
      <c r="FBC42" s="68"/>
      <c r="FBD42" s="68"/>
      <c r="FBE42" s="68"/>
      <c r="FBF42" s="68"/>
      <c r="FBG42" s="68"/>
      <c r="FBH42" s="112"/>
      <c r="FBI42" s="112"/>
      <c r="FBJ42" s="112"/>
      <c r="FBK42"/>
      <c r="FBL42"/>
      <c r="FBM42"/>
      <c r="FBN42"/>
      <c r="FBO42"/>
      <c r="FBP42"/>
      <c r="FBQ42"/>
      <c r="FBR42"/>
      <c r="FBS42"/>
      <c r="FBT42"/>
      <c r="FBU42"/>
      <c r="FBV42"/>
      <c r="FBW42"/>
      <c r="FBX42"/>
      <c r="FBY42"/>
      <c r="FBZ42"/>
      <c r="FCA42"/>
      <c r="FCB42"/>
      <c r="FCC42"/>
      <c r="FCD42"/>
      <c r="FCE42"/>
      <c r="FCF42"/>
      <c r="FDK42" s="68"/>
      <c r="FDL42" s="68"/>
      <c r="FDM42" s="68"/>
      <c r="FDN42" s="68"/>
      <c r="FDO42" s="68"/>
      <c r="FDP42" s="112"/>
      <c r="FDQ42" s="112"/>
      <c r="FDR42" s="112"/>
      <c r="FDS42"/>
      <c r="FDT42"/>
      <c r="FDU42"/>
      <c r="FDV42"/>
      <c r="FDW42"/>
      <c r="FDX42"/>
      <c r="FDY42"/>
      <c r="FDZ42"/>
      <c r="FEA42"/>
      <c r="FEB42"/>
      <c r="FEC42"/>
      <c r="FED42"/>
      <c r="FEE42"/>
      <c r="FEF42"/>
      <c r="FEG42"/>
      <c r="FEH42"/>
      <c r="FEI42"/>
      <c r="FEJ42"/>
      <c r="FEK42"/>
      <c r="FEL42"/>
      <c r="FEM42"/>
      <c r="FEN42"/>
      <c r="FFS42" s="68"/>
      <c r="FFT42" s="68"/>
      <c r="FFU42" s="68"/>
      <c r="FFV42" s="68"/>
      <c r="FFW42" s="68"/>
      <c r="FFX42" s="112"/>
      <c r="FFY42" s="112"/>
      <c r="FFZ42" s="112"/>
      <c r="FGA42"/>
      <c r="FGB42"/>
      <c r="FGC42"/>
      <c r="FGD42"/>
      <c r="FGE42"/>
      <c r="FGF42"/>
      <c r="FGG42"/>
      <c r="FGH42"/>
      <c r="FGI42"/>
      <c r="FGJ42"/>
      <c r="FGK42"/>
      <c r="FGL42"/>
      <c r="FGM42"/>
      <c r="FGN42"/>
      <c r="FGO42"/>
      <c r="FGP42"/>
      <c r="FGQ42"/>
      <c r="FGR42"/>
      <c r="FGS42"/>
      <c r="FGT42"/>
      <c r="FGU42"/>
      <c r="FGV42"/>
      <c r="FIA42" s="68"/>
      <c r="FIB42" s="68"/>
      <c r="FIC42" s="68"/>
      <c r="FID42" s="68"/>
      <c r="FIE42" s="68"/>
      <c r="FIF42" s="112"/>
      <c r="FIG42" s="112"/>
      <c r="FIH42" s="112"/>
      <c r="FII42"/>
      <c r="FIJ42"/>
      <c r="FIK42"/>
      <c r="FIL42"/>
      <c r="FIM42"/>
      <c r="FIN42"/>
      <c r="FIO42"/>
      <c r="FIP42"/>
      <c r="FIQ42"/>
      <c r="FIR42"/>
      <c r="FIS42"/>
      <c r="FIT42"/>
      <c r="FIU42"/>
      <c r="FIV42"/>
      <c r="FIW42"/>
      <c r="FIX42"/>
      <c r="FIY42"/>
      <c r="FIZ42"/>
      <c r="FJA42"/>
      <c r="FJB42"/>
      <c r="FJC42"/>
      <c r="FJD42"/>
      <c r="FKI42" s="68"/>
      <c r="FKJ42" s="68"/>
      <c r="FKK42" s="68"/>
      <c r="FKL42" s="68"/>
      <c r="FKM42" s="68"/>
      <c r="FKN42" s="112"/>
      <c r="FKO42" s="112"/>
      <c r="FKP42" s="112"/>
      <c r="FKQ42"/>
      <c r="FKR42"/>
      <c r="FKS42"/>
      <c r="FKT42"/>
      <c r="FKU42"/>
      <c r="FKV42"/>
      <c r="FKW42"/>
      <c r="FKX42"/>
      <c r="FKY42"/>
      <c r="FKZ42"/>
      <c r="FLA42"/>
      <c r="FLB42"/>
      <c r="FLC42"/>
      <c r="FLD42"/>
      <c r="FLE42"/>
      <c r="FLF42"/>
      <c r="FLG42"/>
      <c r="FLH42"/>
      <c r="FLI42"/>
      <c r="FLJ42"/>
      <c r="FLK42"/>
      <c r="FLL42"/>
      <c r="FMQ42" s="68"/>
      <c r="FMR42" s="68"/>
      <c r="FMS42" s="68"/>
      <c r="FMT42" s="68"/>
      <c r="FMU42" s="68"/>
      <c r="FMV42" s="112"/>
      <c r="FMW42" s="112"/>
      <c r="FMX42" s="112"/>
      <c r="FMY42"/>
      <c r="FMZ42"/>
      <c r="FNA42"/>
      <c r="FNB42"/>
      <c r="FNC42"/>
      <c r="FND42"/>
      <c r="FNE42"/>
      <c r="FNF42"/>
      <c r="FNG42"/>
      <c r="FNH42"/>
      <c r="FNI42"/>
      <c r="FNJ42"/>
      <c r="FNK42"/>
      <c r="FNL42"/>
      <c r="FNM42"/>
      <c r="FNN42"/>
      <c r="FNO42"/>
      <c r="FNP42"/>
      <c r="FNQ42"/>
      <c r="FNR42"/>
      <c r="FNS42"/>
      <c r="FNT42"/>
      <c r="FOY42" s="68"/>
      <c r="FOZ42" s="68"/>
      <c r="FPA42" s="68"/>
      <c r="FPB42" s="68"/>
      <c r="FPC42" s="68"/>
      <c r="FPD42" s="112"/>
      <c r="FPE42" s="112"/>
      <c r="FPF42" s="112"/>
      <c r="FPG42"/>
      <c r="FPH42"/>
      <c r="FPI42"/>
      <c r="FPJ42"/>
      <c r="FPK42"/>
      <c r="FPL42"/>
      <c r="FPM42"/>
      <c r="FPN42"/>
      <c r="FPO42"/>
      <c r="FPP42"/>
      <c r="FPQ42"/>
      <c r="FPR42"/>
      <c r="FPS42"/>
      <c r="FPT42"/>
      <c r="FPU42"/>
      <c r="FPV42"/>
      <c r="FPW42"/>
      <c r="FPX42"/>
      <c r="FPY42"/>
      <c r="FPZ42"/>
      <c r="FQA42"/>
      <c r="FQB42"/>
      <c r="FRG42" s="68"/>
      <c r="FRH42" s="68"/>
      <c r="FRI42" s="68"/>
      <c r="FRJ42" s="68"/>
      <c r="FRK42" s="68"/>
      <c r="FRL42" s="112"/>
      <c r="FRM42" s="112"/>
      <c r="FRN42" s="112"/>
      <c r="FRO42"/>
      <c r="FRP42"/>
      <c r="FRQ42"/>
      <c r="FRR42"/>
      <c r="FRS42"/>
      <c r="FRT42"/>
      <c r="FRU42"/>
      <c r="FRV42"/>
      <c r="FRW42"/>
      <c r="FRX42"/>
      <c r="FRY42"/>
      <c r="FRZ42"/>
      <c r="FSA42"/>
      <c r="FSB42"/>
      <c r="FSC42"/>
      <c r="FSD42"/>
      <c r="FSE42"/>
      <c r="FSF42"/>
      <c r="FSG42"/>
      <c r="FSH42"/>
      <c r="FSI42"/>
      <c r="FSJ42"/>
      <c r="FTO42" s="68"/>
      <c r="FTP42" s="68"/>
      <c r="FTQ42" s="68"/>
      <c r="FTR42" s="68"/>
      <c r="FTS42" s="68"/>
      <c r="FTT42" s="112"/>
      <c r="FTU42" s="112"/>
      <c r="FTV42" s="112"/>
      <c r="FTW42"/>
      <c r="FTX42"/>
      <c r="FTY42"/>
      <c r="FTZ42"/>
      <c r="FUA42"/>
      <c r="FUB42"/>
      <c r="FUC42"/>
      <c r="FUD42"/>
      <c r="FUE42"/>
      <c r="FUF42"/>
      <c r="FUG42"/>
      <c r="FUH42"/>
      <c r="FUI42"/>
      <c r="FUJ42"/>
      <c r="FUK42"/>
      <c r="FUL42"/>
      <c r="FUM42"/>
      <c r="FUN42"/>
      <c r="FUO42"/>
      <c r="FUP42"/>
      <c r="FUQ42"/>
      <c r="FUR42"/>
      <c r="FVW42" s="68"/>
      <c r="FVX42" s="68"/>
      <c r="FVY42" s="68"/>
      <c r="FVZ42" s="68"/>
      <c r="FWA42" s="68"/>
      <c r="FWB42" s="112"/>
      <c r="FWC42" s="112"/>
      <c r="FWD42" s="112"/>
      <c r="FWE42"/>
      <c r="FWF42"/>
      <c r="FWG42"/>
      <c r="FWH42"/>
      <c r="FWI42"/>
      <c r="FWJ42"/>
      <c r="FWK42"/>
      <c r="FWL42"/>
      <c r="FWM42"/>
      <c r="FWN42"/>
      <c r="FWO42"/>
      <c r="FWP42"/>
      <c r="FWQ42"/>
      <c r="FWR42"/>
      <c r="FWS42"/>
      <c r="FWT42"/>
      <c r="FWU42"/>
      <c r="FWV42"/>
      <c r="FWW42"/>
      <c r="FWX42"/>
      <c r="FWY42"/>
      <c r="FWZ42"/>
      <c r="FYE42" s="68"/>
      <c r="FYF42" s="68"/>
      <c r="FYG42" s="68"/>
      <c r="FYH42" s="68"/>
      <c r="FYI42" s="68"/>
      <c r="FYJ42" s="112"/>
      <c r="FYK42" s="112"/>
      <c r="FYL42" s="112"/>
      <c r="FYM42"/>
      <c r="FYN42"/>
      <c r="FYO42"/>
      <c r="FYP42"/>
      <c r="FYQ42"/>
      <c r="FYR42"/>
      <c r="FYS42"/>
      <c r="FYT42"/>
      <c r="FYU42"/>
      <c r="FYV42"/>
      <c r="FYW42"/>
      <c r="FYX42"/>
      <c r="FYY42"/>
      <c r="FYZ42"/>
      <c r="FZA42"/>
      <c r="FZB42"/>
      <c r="FZC42"/>
      <c r="FZD42"/>
      <c r="FZE42"/>
      <c r="FZF42"/>
      <c r="FZG42"/>
      <c r="FZH42"/>
      <c r="GAM42" s="68"/>
      <c r="GAN42" s="68"/>
      <c r="GAO42" s="68"/>
      <c r="GAP42" s="68"/>
      <c r="GAQ42" s="68"/>
      <c r="GAR42" s="112"/>
      <c r="GAS42" s="112"/>
      <c r="GAT42" s="112"/>
      <c r="GAU42"/>
      <c r="GAV42"/>
      <c r="GAW42"/>
      <c r="GAX42"/>
      <c r="GAY42"/>
      <c r="GAZ42"/>
      <c r="GBA42"/>
      <c r="GBB42"/>
      <c r="GBC42"/>
      <c r="GBD42"/>
      <c r="GBE42"/>
      <c r="GBF42"/>
      <c r="GBG42"/>
      <c r="GBH42"/>
      <c r="GBI42"/>
      <c r="GBJ42"/>
      <c r="GBK42"/>
      <c r="GBL42"/>
      <c r="GBM42"/>
      <c r="GBN42"/>
      <c r="GBO42"/>
      <c r="GBP42"/>
      <c r="GCU42" s="68"/>
      <c r="GCV42" s="68"/>
      <c r="GCW42" s="68"/>
      <c r="GCX42" s="68"/>
      <c r="GCY42" s="68"/>
      <c r="GCZ42" s="112"/>
      <c r="GDA42" s="112"/>
      <c r="GDB42" s="112"/>
      <c r="GDC42"/>
      <c r="GDD42"/>
      <c r="GDE42"/>
      <c r="GDF42"/>
      <c r="GDG42"/>
      <c r="GDH42"/>
      <c r="GDI42"/>
      <c r="GDJ42"/>
      <c r="GDK42"/>
      <c r="GDL42"/>
      <c r="GDM42"/>
      <c r="GDN42"/>
      <c r="GDO42"/>
      <c r="GDP42"/>
      <c r="GDQ42"/>
      <c r="GDR42"/>
      <c r="GDS42"/>
      <c r="GDT42"/>
      <c r="GDU42"/>
      <c r="GDV42"/>
      <c r="GDW42"/>
      <c r="GDX42"/>
      <c r="GFC42" s="68"/>
      <c r="GFD42" s="68"/>
      <c r="GFE42" s="68"/>
      <c r="GFF42" s="68"/>
      <c r="GFG42" s="68"/>
      <c r="GFH42" s="112"/>
      <c r="GFI42" s="112"/>
      <c r="GFJ42" s="112"/>
      <c r="GFK42"/>
      <c r="GFL42"/>
      <c r="GFM42"/>
      <c r="GFN42"/>
      <c r="GFO42"/>
      <c r="GFP42"/>
      <c r="GFQ42"/>
      <c r="GFR42"/>
      <c r="GFS42"/>
      <c r="GFT42"/>
      <c r="GFU42"/>
      <c r="GFV42"/>
      <c r="GFW42"/>
      <c r="GFX42"/>
      <c r="GFY42"/>
      <c r="GFZ42"/>
      <c r="GGA42"/>
      <c r="GGB42"/>
      <c r="GGC42"/>
      <c r="GGD42"/>
      <c r="GGE42"/>
      <c r="GGF42"/>
      <c r="GHK42" s="68"/>
      <c r="GHL42" s="68"/>
      <c r="GHM42" s="68"/>
      <c r="GHN42" s="68"/>
      <c r="GHO42" s="68"/>
      <c r="GHP42" s="112"/>
      <c r="GHQ42" s="112"/>
      <c r="GHR42" s="112"/>
      <c r="GHS42"/>
      <c r="GHT42"/>
      <c r="GHU42"/>
      <c r="GHV42"/>
      <c r="GHW42"/>
      <c r="GHX42"/>
      <c r="GHY42"/>
      <c r="GHZ42"/>
      <c r="GIA42"/>
      <c r="GIB42"/>
      <c r="GIC42"/>
      <c r="GID42"/>
      <c r="GIE42"/>
      <c r="GIF42"/>
      <c r="GIG42"/>
      <c r="GIH42"/>
      <c r="GII42"/>
      <c r="GIJ42"/>
      <c r="GIK42"/>
      <c r="GIL42"/>
      <c r="GIM42"/>
      <c r="GIN42"/>
      <c r="GJS42" s="68"/>
      <c r="GJT42" s="68"/>
      <c r="GJU42" s="68"/>
      <c r="GJV42" s="68"/>
      <c r="GJW42" s="68"/>
      <c r="GJX42" s="112"/>
      <c r="GJY42" s="112"/>
      <c r="GJZ42" s="112"/>
      <c r="GKA42"/>
      <c r="GKB42"/>
      <c r="GKC42"/>
      <c r="GKD42"/>
      <c r="GKE42"/>
      <c r="GKF42"/>
      <c r="GKG42"/>
      <c r="GKH42"/>
      <c r="GKI42"/>
      <c r="GKJ42"/>
      <c r="GKK42"/>
      <c r="GKL42"/>
      <c r="GKM42"/>
      <c r="GKN42"/>
      <c r="GKO42"/>
      <c r="GKP42"/>
      <c r="GKQ42"/>
      <c r="GKR42"/>
      <c r="GKS42"/>
      <c r="GKT42"/>
      <c r="GKU42"/>
      <c r="GKV42"/>
      <c r="GMA42" s="68"/>
      <c r="GMB42" s="68"/>
      <c r="GMC42" s="68"/>
      <c r="GMD42" s="68"/>
      <c r="GME42" s="68"/>
      <c r="GMF42" s="112"/>
      <c r="GMG42" s="112"/>
      <c r="GMH42" s="112"/>
      <c r="GMI42"/>
      <c r="GMJ42"/>
      <c r="GMK42"/>
      <c r="GML42"/>
      <c r="GMM42"/>
      <c r="GMN42"/>
      <c r="GMO42"/>
      <c r="GMP42"/>
      <c r="GMQ42"/>
      <c r="GMR42"/>
      <c r="GMS42"/>
      <c r="GMT42"/>
      <c r="GMU42"/>
      <c r="GMV42"/>
      <c r="GMW42"/>
      <c r="GMX42"/>
      <c r="GMY42"/>
      <c r="GMZ42"/>
      <c r="GNA42"/>
      <c r="GNB42"/>
      <c r="GNC42"/>
      <c r="GND42"/>
      <c r="GOI42" s="68"/>
      <c r="GOJ42" s="68"/>
      <c r="GOK42" s="68"/>
      <c r="GOL42" s="68"/>
      <c r="GOM42" s="68"/>
      <c r="GON42" s="112"/>
      <c r="GOO42" s="112"/>
      <c r="GOP42" s="112"/>
      <c r="GOQ42"/>
      <c r="GOR42"/>
      <c r="GOS42"/>
      <c r="GOT42"/>
      <c r="GOU42"/>
      <c r="GOV42"/>
      <c r="GOW42"/>
      <c r="GOX42"/>
      <c r="GOY42"/>
      <c r="GOZ42"/>
      <c r="GPA42"/>
      <c r="GPB42"/>
      <c r="GPC42"/>
      <c r="GPD42"/>
      <c r="GPE42"/>
      <c r="GPF42"/>
      <c r="GPG42"/>
      <c r="GPH42"/>
      <c r="GPI42"/>
      <c r="GPJ42"/>
      <c r="GPK42"/>
      <c r="GPL42"/>
      <c r="GQQ42" s="68"/>
      <c r="GQR42" s="68"/>
      <c r="GQS42" s="68"/>
      <c r="GQT42" s="68"/>
      <c r="GQU42" s="68"/>
      <c r="GQV42" s="112"/>
      <c r="GQW42" s="112"/>
      <c r="GQX42" s="112"/>
      <c r="GQY42"/>
      <c r="GQZ42"/>
      <c r="GRA42"/>
      <c r="GRB42"/>
      <c r="GRC42"/>
      <c r="GRD42"/>
      <c r="GRE42"/>
      <c r="GRF42"/>
      <c r="GRG42"/>
      <c r="GRH42"/>
      <c r="GRI42"/>
      <c r="GRJ42"/>
      <c r="GRK42"/>
      <c r="GRL42"/>
      <c r="GRM42"/>
      <c r="GRN42"/>
      <c r="GRO42"/>
      <c r="GRP42"/>
      <c r="GRQ42"/>
      <c r="GRR42"/>
      <c r="GRS42"/>
      <c r="GRT42"/>
      <c r="GSY42" s="68"/>
      <c r="GSZ42" s="68"/>
      <c r="GTA42" s="68"/>
      <c r="GTB42" s="68"/>
      <c r="GTC42" s="68"/>
      <c r="GTD42" s="112"/>
      <c r="GTE42" s="112"/>
      <c r="GTF42" s="112"/>
      <c r="GTG42"/>
      <c r="GTH42"/>
      <c r="GTI42"/>
      <c r="GTJ42"/>
      <c r="GTK42"/>
      <c r="GTL42"/>
      <c r="GTM42"/>
      <c r="GTN42"/>
      <c r="GTO42"/>
      <c r="GTP42"/>
      <c r="GTQ42"/>
      <c r="GTR42"/>
      <c r="GTS42"/>
      <c r="GTT42"/>
      <c r="GTU42"/>
      <c r="GTV42"/>
      <c r="GTW42"/>
      <c r="GTX42"/>
      <c r="GTY42"/>
      <c r="GTZ42"/>
      <c r="GUA42"/>
      <c r="GUB42"/>
      <c r="GVG42" s="68"/>
      <c r="GVH42" s="68"/>
      <c r="GVI42" s="68"/>
      <c r="GVJ42" s="68"/>
      <c r="GVK42" s="68"/>
      <c r="GVL42" s="112"/>
      <c r="GVM42" s="112"/>
      <c r="GVN42" s="112"/>
      <c r="GVO42"/>
      <c r="GVP42"/>
      <c r="GVQ42"/>
      <c r="GVR42"/>
      <c r="GVS42"/>
      <c r="GVT42"/>
      <c r="GVU42"/>
      <c r="GVV42"/>
      <c r="GVW42"/>
      <c r="GVX42"/>
      <c r="GVY42"/>
      <c r="GVZ42"/>
      <c r="GWA42"/>
      <c r="GWB42"/>
      <c r="GWC42"/>
      <c r="GWD42"/>
      <c r="GWE42"/>
      <c r="GWF42"/>
      <c r="GWG42"/>
      <c r="GWH42"/>
      <c r="GWI42"/>
      <c r="GWJ42"/>
      <c r="GXO42" s="68"/>
      <c r="GXP42" s="68"/>
      <c r="GXQ42" s="68"/>
      <c r="GXR42" s="68"/>
      <c r="GXS42" s="68"/>
      <c r="GXT42" s="112"/>
      <c r="GXU42" s="112"/>
      <c r="GXV42" s="112"/>
      <c r="GXW42"/>
      <c r="GXX42"/>
      <c r="GXY42"/>
      <c r="GXZ42"/>
      <c r="GYA42"/>
      <c r="GYB42"/>
      <c r="GYC42"/>
      <c r="GYD42"/>
      <c r="GYE42"/>
      <c r="GYF42"/>
      <c r="GYG42"/>
      <c r="GYH42"/>
      <c r="GYI42"/>
      <c r="GYJ42"/>
      <c r="GYK42"/>
      <c r="GYL42"/>
      <c r="GYM42"/>
      <c r="GYN42"/>
      <c r="GYO42"/>
      <c r="GYP42"/>
      <c r="GYQ42"/>
      <c r="GYR42"/>
      <c r="GZW42" s="68"/>
      <c r="GZX42" s="68"/>
      <c r="GZY42" s="68"/>
      <c r="GZZ42" s="68"/>
      <c r="HAA42" s="68"/>
      <c r="HAB42" s="112"/>
      <c r="HAC42" s="112"/>
      <c r="HAD42" s="112"/>
      <c r="HAE42"/>
      <c r="HAF42"/>
      <c r="HAG42"/>
      <c r="HAH42"/>
      <c r="HAI42"/>
      <c r="HAJ42"/>
      <c r="HAK42"/>
      <c r="HAL42"/>
      <c r="HAM42"/>
      <c r="HAN42"/>
      <c r="HAO42"/>
      <c r="HAP42"/>
      <c r="HAQ42"/>
      <c r="HAR42"/>
      <c r="HAS42"/>
      <c r="HAT42"/>
      <c r="HAU42"/>
      <c r="HAV42"/>
      <c r="HAW42"/>
      <c r="HAX42"/>
      <c r="HAY42"/>
      <c r="HAZ42"/>
      <c r="HCE42" s="68"/>
      <c r="HCF42" s="68"/>
      <c r="HCG42" s="68"/>
      <c r="HCH42" s="68"/>
      <c r="HCI42" s="68"/>
      <c r="HCJ42" s="112"/>
      <c r="HCK42" s="112"/>
      <c r="HCL42" s="112"/>
      <c r="HCM42"/>
      <c r="HCN42"/>
      <c r="HCO42"/>
      <c r="HCP42"/>
      <c r="HCQ42"/>
      <c r="HCR42"/>
      <c r="HCS42"/>
      <c r="HCT42"/>
      <c r="HCU42"/>
      <c r="HCV42"/>
      <c r="HCW42"/>
      <c r="HCX42"/>
      <c r="HCY42"/>
      <c r="HCZ42"/>
      <c r="HDA42"/>
      <c r="HDB42"/>
      <c r="HDC42"/>
      <c r="HDD42"/>
      <c r="HDE42"/>
      <c r="HDF42"/>
      <c r="HDG42"/>
      <c r="HDH42"/>
      <c r="HEM42" s="68"/>
      <c r="HEN42" s="68"/>
      <c r="HEO42" s="68"/>
      <c r="HEP42" s="68"/>
      <c r="HEQ42" s="68"/>
      <c r="HER42" s="112"/>
      <c r="HES42" s="112"/>
      <c r="HET42" s="112"/>
      <c r="HEU42"/>
      <c r="HEV42"/>
      <c r="HEW42"/>
      <c r="HEX42"/>
      <c r="HEY42"/>
      <c r="HEZ42"/>
      <c r="HFA42"/>
      <c r="HFB42"/>
      <c r="HFC42"/>
      <c r="HFD42"/>
      <c r="HFE42"/>
      <c r="HFF42"/>
      <c r="HFG42"/>
      <c r="HFH42"/>
      <c r="HFI42"/>
      <c r="HFJ42"/>
      <c r="HFK42"/>
      <c r="HFL42"/>
      <c r="HFM42"/>
      <c r="HFN42"/>
      <c r="HFO42"/>
      <c r="HFP42"/>
      <c r="HGU42" s="68"/>
      <c r="HGV42" s="68"/>
      <c r="HGW42" s="68"/>
      <c r="HGX42" s="68"/>
      <c r="HGY42" s="68"/>
      <c r="HGZ42" s="112"/>
      <c r="HHA42" s="112"/>
      <c r="HHB42" s="112"/>
      <c r="HHC42"/>
      <c r="HHD42"/>
      <c r="HHE42"/>
      <c r="HHF42"/>
      <c r="HHG42"/>
      <c r="HHH42"/>
      <c r="HHI42"/>
      <c r="HHJ42"/>
      <c r="HHK42"/>
      <c r="HHL42"/>
      <c r="HHM42"/>
      <c r="HHN42"/>
      <c r="HHO42"/>
      <c r="HHP42"/>
      <c r="HHQ42"/>
      <c r="HHR42"/>
      <c r="HHS42"/>
      <c r="HHT42"/>
      <c r="HHU42"/>
      <c r="HHV42"/>
      <c r="HHW42"/>
      <c r="HHX42"/>
      <c r="HJC42" s="68"/>
      <c r="HJD42" s="68"/>
      <c r="HJE42" s="68"/>
      <c r="HJF42" s="68"/>
      <c r="HJG42" s="68"/>
      <c r="HJH42" s="112"/>
      <c r="HJI42" s="112"/>
      <c r="HJJ42" s="112"/>
      <c r="HJK42"/>
      <c r="HJL42"/>
      <c r="HJM42"/>
      <c r="HJN42"/>
      <c r="HJO42"/>
      <c r="HJP42"/>
      <c r="HJQ42"/>
      <c r="HJR42"/>
      <c r="HJS42"/>
      <c r="HJT42"/>
      <c r="HJU42"/>
      <c r="HJV42"/>
      <c r="HJW42"/>
      <c r="HJX42"/>
      <c r="HJY42"/>
      <c r="HJZ42"/>
      <c r="HKA42"/>
      <c r="HKB42"/>
      <c r="HKC42"/>
      <c r="HKD42"/>
      <c r="HKE42"/>
      <c r="HKF42"/>
      <c r="HLK42" s="68"/>
      <c r="HLL42" s="68"/>
      <c r="HLM42" s="68"/>
      <c r="HLN42" s="68"/>
      <c r="HLO42" s="68"/>
      <c r="HLP42" s="112"/>
      <c r="HLQ42" s="112"/>
      <c r="HLR42" s="112"/>
      <c r="HLS42"/>
      <c r="HLT42"/>
      <c r="HLU42"/>
      <c r="HLV42"/>
      <c r="HLW42"/>
      <c r="HLX42"/>
      <c r="HLY42"/>
      <c r="HLZ42"/>
      <c r="HMA42"/>
      <c r="HMB42"/>
      <c r="HMC42"/>
      <c r="HMD42"/>
      <c r="HME42"/>
      <c r="HMF42"/>
      <c r="HMG42"/>
      <c r="HMH42"/>
      <c r="HMI42"/>
      <c r="HMJ42"/>
      <c r="HMK42"/>
      <c r="HML42"/>
      <c r="HMM42"/>
      <c r="HMN42"/>
      <c r="HNS42" s="68"/>
      <c r="HNT42" s="68"/>
      <c r="HNU42" s="68"/>
      <c r="HNV42" s="68"/>
      <c r="HNW42" s="68"/>
      <c r="HNX42" s="112"/>
      <c r="HNY42" s="112"/>
      <c r="HNZ42" s="112"/>
      <c r="HOA42"/>
      <c r="HOB42"/>
      <c r="HOC42"/>
      <c r="HOD42"/>
      <c r="HOE42"/>
      <c r="HOF42"/>
      <c r="HOG42"/>
      <c r="HOH42"/>
      <c r="HOI42"/>
      <c r="HOJ42"/>
      <c r="HOK42"/>
      <c r="HOL42"/>
      <c r="HOM42"/>
      <c r="HON42"/>
      <c r="HOO42"/>
      <c r="HOP42"/>
      <c r="HOQ42"/>
      <c r="HOR42"/>
      <c r="HOS42"/>
      <c r="HOT42"/>
      <c r="HOU42"/>
      <c r="HOV42"/>
      <c r="HQA42" s="68"/>
      <c r="HQB42" s="68"/>
      <c r="HQC42" s="68"/>
      <c r="HQD42" s="68"/>
      <c r="HQE42" s="68"/>
      <c r="HQF42" s="112"/>
      <c r="HQG42" s="112"/>
      <c r="HQH42" s="112"/>
      <c r="HQI42"/>
      <c r="HQJ42"/>
      <c r="HQK42"/>
      <c r="HQL42"/>
      <c r="HQM42"/>
      <c r="HQN42"/>
      <c r="HQO42"/>
      <c r="HQP42"/>
      <c r="HQQ42"/>
      <c r="HQR42"/>
      <c r="HQS42"/>
      <c r="HQT42"/>
      <c r="HQU42"/>
      <c r="HQV42"/>
      <c r="HQW42"/>
      <c r="HQX42"/>
      <c r="HQY42"/>
      <c r="HQZ42"/>
      <c r="HRA42"/>
      <c r="HRB42"/>
      <c r="HRC42"/>
      <c r="HRD42"/>
      <c r="HSI42" s="68"/>
      <c r="HSJ42" s="68"/>
      <c r="HSK42" s="68"/>
      <c r="HSL42" s="68"/>
      <c r="HSM42" s="68"/>
      <c r="HSN42" s="112"/>
      <c r="HSO42" s="112"/>
      <c r="HSP42" s="112"/>
      <c r="HSQ42"/>
      <c r="HSR42"/>
      <c r="HSS42"/>
      <c r="HST42"/>
      <c r="HSU42"/>
      <c r="HSV42"/>
      <c r="HSW42"/>
      <c r="HSX42"/>
      <c r="HSY42"/>
      <c r="HSZ42"/>
      <c r="HTA42"/>
      <c r="HTB42"/>
      <c r="HTC42"/>
      <c r="HTD42"/>
      <c r="HTE42"/>
      <c r="HTF42"/>
      <c r="HTG42"/>
      <c r="HTH42"/>
      <c r="HTI42"/>
      <c r="HTJ42"/>
      <c r="HTK42"/>
      <c r="HTL42"/>
      <c r="HUQ42" s="68"/>
      <c r="HUR42" s="68"/>
      <c r="HUS42" s="68"/>
      <c r="HUT42" s="68"/>
      <c r="HUU42" s="68"/>
      <c r="HUV42" s="112"/>
      <c r="HUW42" s="112"/>
      <c r="HUX42" s="112"/>
      <c r="HUY42"/>
      <c r="HUZ42"/>
      <c r="HVA42"/>
      <c r="HVB42"/>
      <c r="HVC42"/>
      <c r="HVD42"/>
      <c r="HVE42"/>
      <c r="HVF42"/>
      <c r="HVG42"/>
      <c r="HVH42"/>
      <c r="HVI42"/>
      <c r="HVJ42"/>
      <c r="HVK42"/>
      <c r="HVL42"/>
      <c r="HVM42"/>
      <c r="HVN42"/>
      <c r="HVO42"/>
      <c r="HVP42"/>
      <c r="HVQ42"/>
      <c r="HVR42"/>
      <c r="HVS42"/>
      <c r="HVT42"/>
      <c r="HWY42" s="68"/>
      <c r="HWZ42" s="68"/>
      <c r="HXA42" s="68"/>
      <c r="HXB42" s="68"/>
      <c r="HXC42" s="68"/>
      <c r="HXD42" s="112"/>
      <c r="HXE42" s="112"/>
      <c r="HXF42" s="112"/>
      <c r="HXG42"/>
      <c r="HXH42"/>
      <c r="HXI42"/>
      <c r="HXJ42"/>
      <c r="HXK42"/>
      <c r="HXL42"/>
      <c r="HXM42"/>
      <c r="HXN42"/>
      <c r="HXO42"/>
      <c r="HXP42"/>
      <c r="HXQ42"/>
      <c r="HXR42"/>
      <c r="HXS42"/>
      <c r="HXT42"/>
      <c r="HXU42"/>
      <c r="HXV42"/>
      <c r="HXW42"/>
      <c r="HXX42"/>
      <c r="HXY42"/>
      <c r="HXZ42"/>
      <c r="HYA42"/>
      <c r="HYB42"/>
      <c r="HZG42" s="68"/>
      <c r="HZH42" s="68"/>
      <c r="HZI42" s="68"/>
      <c r="HZJ42" s="68"/>
      <c r="HZK42" s="68"/>
      <c r="HZL42" s="112"/>
      <c r="HZM42" s="112"/>
      <c r="HZN42" s="112"/>
      <c r="HZO42"/>
      <c r="HZP42"/>
      <c r="HZQ42"/>
      <c r="HZR42"/>
      <c r="HZS42"/>
      <c r="HZT42"/>
      <c r="HZU42"/>
      <c r="HZV42"/>
      <c r="HZW42"/>
      <c r="HZX42"/>
      <c r="HZY42"/>
      <c r="HZZ42"/>
      <c r="IAA42"/>
      <c r="IAB42"/>
      <c r="IAC42"/>
      <c r="IAD42"/>
      <c r="IAE42"/>
      <c r="IAF42"/>
      <c r="IAG42"/>
      <c r="IAH42"/>
      <c r="IAI42"/>
      <c r="IAJ42"/>
      <c r="IBO42" s="68"/>
      <c r="IBP42" s="68"/>
      <c r="IBQ42" s="68"/>
      <c r="IBR42" s="68"/>
      <c r="IBS42" s="68"/>
      <c r="IBT42" s="112"/>
      <c r="IBU42" s="112"/>
      <c r="IBV42" s="112"/>
      <c r="IBW42"/>
      <c r="IBX42"/>
      <c r="IBY42"/>
      <c r="IBZ42"/>
      <c r="ICA42"/>
      <c r="ICB42"/>
      <c r="ICC42"/>
      <c r="ICD42"/>
      <c r="ICE42"/>
      <c r="ICF42"/>
      <c r="ICG42"/>
      <c r="ICH42"/>
      <c r="ICI42"/>
      <c r="ICJ42"/>
      <c r="ICK42"/>
      <c r="ICL42"/>
      <c r="ICM42"/>
      <c r="ICN42"/>
      <c r="ICO42"/>
      <c r="ICP42"/>
      <c r="ICQ42"/>
      <c r="ICR42"/>
      <c r="IDW42" s="68"/>
      <c r="IDX42" s="68"/>
      <c r="IDY42" s="68"/>
      <c r="IDZ42" s="68"/>
      <c r="IEA42" s="68"/>
      <c r="IEB42" s="112"/>
      <c r="IEC42" s="112"/>
      <c r="IED42" s="112"/>
      <c r="IEE42"/>
      <c r="IEF42"/>
      <c r="IEG42"/>
      <c r="IEH42"/>
      <c r="IEI42"/>
      <c r="IEJ42"/>
      <c r="IEK42"/>
      <c r="IEL42"/>
      <c r="IEM42"/>
      <c r="IEN42"/>
      <c r="IEO42"/>
      <c r="IEP42"/>
      <c r="IEQ42"/>
      <c r="IER42"/>
      <c r="IES42"/>
      <c r="IET42"/>
      <c r="IEU42"/>
      <c r="IEV42"/>
      <c r="IEW42"/>
      <c r="IEX42"/>
      <c r="IEY42"/>
      <c r="IEZ42"/>
      <c r="IGE42" s="68"/>
      <c r="IGF42" s="68"/>
      <c r="IGG42" s="68"/>
      <c r="IGH42" s="68"/>
      <c r="IGI42" s="68"/>
      <c r="IGJ42" s="112"/>
      <c r="IGK42" s="112"/>
      <c r="IGL42" s="112"/>
      <c r="IGM42"/>
      <c r="IGN42"/>
      <c r="IGO42"/>
      <c r="IGP42"/>
      <c r="IGQ42"/>
      <c r="IGR42"/>
      <c r="IGS42"/>
      <c r="IGT42"/>
      <c r="IGU42"/>
      <c r="IGV42"/>
      <c r="IGW42"/>
      <c r="IGX42"/>
      <c r="IGY42"/>
      <c r="IGZ42"/>
      <c r="IHA42"/>
      <c r="IHB42"/>
      <c r="IHC42"/>
      <c r="IHD42"/>
      <c r="IHE42"/>
      <c r="IHF42"/>
      <c r="IHG42"/>
      <c r="IHH42"/>
      <c r="IIM42" s="68"/>
      <c r="IIN42" s="68"/>
      <c r="IIO42" s="68"/>
      <c r="IIP42" s="68"/>
      <c r="IIQ42" s="68"/>
      <c r="IIR42" s="112"/>
      <c r="IIS42" s="112"/>
      <c r="IIT42" s="112"/>
      <c r="IIU42"/>
      <c r="IIV42"/>
      <c r="IIW42"/>
      <c r="IIX42"/>
      <c r="IIY42"/>
      <c r="IIZ42"/>
      <c r="IJA42"/>
      <c r="IJB42"/>
      <c r="IJC42"/>
      <c r="IJD42"/>
      <c r="IJE42"/>
      <c r="IJF42"/>
      <c r="IJG42"/>
      <c r="IJH42"/>
      <c r="IJI42"/>
      <c r="IJJ42"/>
      <c r="IJK42"/>
      <c r="IJL42"/>
      <c r="IJM42"/>
      <c r="IJN42"/>
      <c r="IJO42"/>
      <c r="IJP42"/>
      <c r="IKU42" s="68"/>
      <c r="IKV42" s="68"/>
      <c r="IKW42" s="68"/>
      <c r="IKX42" s="68"/>
      <c r="IKY42" s="68"/>
      <c r="IKZ42" s="112"/>
      <c r="ILA42" s="112"/>
      <c r="ILB42" s="112"/>
      <c r="ILC42"/>
      <c r="ILD42"/>
      <c r="ILE42"/>
      <c r="ILF42"/>
      <c r="ILG42"/>
      <c r="ILH42"/>
      <c r="ILI42"/>
      <c r="ILJ42"/>
      <c r="ILK42"/>
      <c r="ILL42"/>
      <c r="ILM42"/>
      <c r="ILN42"/>
      <c r="ILO42"/>
      <c r="ILP42"/>
      <c r="ILQ42"/>
      <c r="ILR42"/>
      <c r="ILS42"/>
      <c r="ILT42"/>
      <c r="ILU42"/>
      <c r="ILV42"/>
      <c r="ILW42"/>
      <c r="ILX42"/>
      <c r="INC42" s="68"/>
      <c r="IND42" s="68"/>
      <c r="INE42" s="68"/>
      <c r="INF42" s="68"/>
      <c r="ING42" s="68"/>
      <c r="INH42" s="112"/>
      <c r="INI42" s="112"/>
      <c r="INJ42" s="112"/>
      <c r="INK42"/>
      <c r="INL42"/>
      <c r="INM42"/>
      <c r="INN42"/>
      <c r="INO42"/>
      <c r="INP42"/>
      <c r="INQ42"/>
      <c r="INR42"/>
      <c r="INS42"/>
      <c r="INT42"/>
      <c r="INU42"/>
      <c r="INV42"/>
      <c r="INW42"/>
      <c r="INX42"/>
      <c r="INY42"/>
      <c r="INZ42"/>
      <c r="IOA42"/>
      <c r="IOB42"/>
      <c r="IOC42"/>
      <c r="IOD42"/>
      <c r="IOE42"/>
      <c r="IOF42"/>
      <c r="IPK42" s="68"/>
      <c r="IPL42" s="68"/>
      <c r="IPM42" s="68"/>
      <c r="IPN42" s="68"/>
      <c r="IPO42" s="68"/>
      <c r="IPP42" s="112"/>
      <c r="IPQ42" s="112"/>
      <c r="IPR42" s="112"/>
      <c r="IPS42"/>
      <c r="IPT42"/>
      <c r="IPU42"/>
      <c r="IPV42"/>
      <c r="IPW42"/>
      <c r="IPX42"/>
      <c r="IPY42"/>
      <c r="IPZ42"/>
      <c r="IQA42"/>
      <c r="IQB42"/>
      <c r="IQC42"/>
      <c r="IQD42"/>
      <c r="IQE42"/>
      <c r="IQF42"/>
      <c r="IQG42"/>
      <c r="IQH42"/>
      <c r="IQI42"/>
      <c r="IQJ42"/>
      <c r="IQK42"/>
      <c r="IQL42"/>
      <c r="IQM42"/>
      <c r="IQN42"/>
      <c r="IRS42" s="68"/>
      <c r="IRT42" s="68"/>
      <c r="IRU42" s="68"/>
      <c r="IRV42" s="68"/>
      <c r="IRW42" s="68"/>
      <c r="IRX42" s="112"/>
      <c r="IRY42" s="112"/>
      <c r="IRZ42" s="112"/>
      <c r="ISA42"/>
      <c r="ISB42"/>
      <c r="ISC42"/>
      <c r="ISD42"/>
      <c r="ISE42"/>
      <c r="ISF42"/>
      <c r="ISG42"/>
      <c r="ISH42"/>
      <c r="ISI42"/>
      <c r="ISJ42"/>
      <c r="ISK42"/>
      <c r="ISL42"/>
      <c r="ISM42"/>
      <c r="ISN42"/>
      <c r="ISO42"/>
      <c r="ISP42"/>
      <c r="ISQ42"/>
      <c r="ISR42"/>
      <c r="ISS42"/>
      <c r="IST42"/>
      <c r="ISU42"/>
      <c r="ISV42"/>
      <c r="IUA42" s="68"/>
      <c r="IUB42" s="68"/>
      <c r="IUC42" s="68"/>
      <c r="IUD42" s="68"/>
      <c r="IUE42" s="68"/>
      <c r="IUF42" s="112"/>
      <c r="IUG42" s="112"/>
      <c r="IUH42" s="112"/>
      <c r="IUI42"/>
      <c r="IUJ42"/>
      <c r="IUK42"/>
      <c r="IUL42"/>
      <c r="IUM42"/>
      <c r="IUN42"/>
      <c r="IUO42"/>
      <c r="IUP42"/>
      <c r="IUQ42"/>
      <c r="IUR42"/>
      <c r="IUS42"/>
      <c r="IUT42"/>
      <c r="IUU42"/>
      <c r="IUV42"/>
      <c r="IUW42"/>
      <c r="IUX42"/>
      <c r="IUY42"/>
      <c r="IUZ42"/>
      <c r="IVA42"/>
      <c r="IVB42"/>
      <c r="IVC42"/>
      <c r="IVD42"/>
      <c r="IWI42" s="68"/>
      <c r="IWJ42" s="68"/>
      <c r="IWK42" s="68"/>
      <c r="IWL42" s="68"/>
      <c r="IWM42" s="68"/>
      <c r="IWN42" s="112"/>
      <c r="IWO42" s="112"/>
      <c r="IWP42" s="112"/>
      <c r="IWQ42"/>
      <c r="IWR42"/>
      <c r="IWS42"/>
      <c r="IWT42"/>
      <c r="IWU42"/>
      <c r="IWV42"/>
      <c r="IWW42"/>
      <c r="IWX42"/>
      <c r="IWY42"/>
      <c r="IWZ42"/>
      <c r="IXA42"/>
      <c r="IXB42"/>
      <c r="IXC42"/>
      <c r="IXD42"/>
      <c r="IXE42"/>
      <c r="IXF42"/>
      <c r="IXG42"/>
      <c r="IXH42"/>
      <c r="IXI42"/>
      <c r="IXJ42"/>
      <c r="IXK42"/>
      <c r="IXL42"/>
      <c r="IYQ42" s="68"/>
      <c r="IYR42" s="68"/>
      <c r="IYS42" s="68"/>
      <c r="IYT42" s="68"/>
      <c r="IYU42" s="68"/>
      <c r="IYV42" s="112"/>
      <c r="IYW42" s="112"/>
      <c r="IYX42" s="112"/>
      <c r="IYY42"/>
      <c r="IYZ42"/>
      <c r="IZA42"/>
      <c r="IZB42"/>
      <c r="IZC42"/>
      <c r="IZD42"/>
      <c r="IZE42"/>
      <c r="IZF42"/>
      <c r="IZG42"/>
      <c r="IZH42"/>
      <c r="IZI42"/>
      <c r="IZJ42"/>
      <c r="IZK42"/>
      <c r="IZL42"/>
      <c r="IZM42"/>
      <c r="IZN42"/>
      <c r="IZO42"/>
      <c r="IZP42"/>
      <c r="IZQ42"/>
      <c r="IZR42"/>
      <c r="IZS42"/>
      <c r="IZT42"/>
      <c r="JAY42" s="68"/>
      <c r="JAZ42" s="68"/>
      <c r="JBA42" s="68"/>
      <c r="JBB42" s="68"/>
      <c r="JBC42" s="68"/>
      <c r="JBD42" s="112"/>
      <c r="JBE42" s="112"/>
      <c r="JBF42" s="112"/>
      <c r="JBG42"/>
      <c r="JBH42"/>
      <c r="JBI42"/>
      <c r="JBJ42"/>
      <c r="JBK42"/>
      <c r="JBL42"/>
      <c r="JBM42"/>
      <c r="JBN42"/>
      <c r="JBO42"/>
      <c r="JBP42"/>
      <c r="JBQ42"/>
      <c r="JBR42"/>
      <c r="JBS42"/>
      <c r="JBT42"/>
      <c r="JBU42"/>
      <c r="JBV42"/>
      <c r="JBW42"/>
      <c r="JBX42"/>
      <c r="JBY42"/>
      <c r="JBZ42"/>
      <c r="JCA42"/>
      <c r="JCB42"/>
      <c r="JDG42" s="68"/>
      <c r="JDH42" s="68"/>
      <c r="JDI42" s="68"/>
      <c r="JDJ42" s="68"/>
      <c r="JDK42" s="68"/>
      <c r="JDL42" s="112"/>
      <c r="JDM42" s="112"/>
      <c r="JDN42" s="112"/>
      <c r="JDO42"/>
      <c r="JDP42"/>
      <c r="JDQ42"/>
      <c r="JDR42"/>
      <c r="JDS42"/>
      <c r="JDT42"/>
      <c r="JDU42"/>
      <c r="JDV42"/>
      <c r="JDW42"/>
      <c r="JDX42"/>
      <c r="JDY42"/>
      <c r="JDZ42"/>
      <c r="JEA42"/>
      <c r="JEB42"/>
      <c r="JEC42"/>
      <c r="JED42"/>
      <c r="JEE42"/>
      <c r="JEF42"/>
      <c r="JEG42"/>
      <c r="JEH42"/>
      <c r="JEI42"/>
      <c r="JEJ42"/>
      <c r="JFO42" s="68"/>
      <c r="JFP42" s="68"/>
      <c r="JFQ42" s="68"/>
      <c r="JFR42" s="68"/>
      <c r="JFS42" s="68"/>
      <c r="JFT42" s="112"/>
      <c r="JFU42" s="112"/>
      <c r="JFV42" s="112"/>
      <c r="JFW42"/>
      <c r="JFX42"/>
      <c r="JFY42"/>
      <c r="JFZ42"/>
      <c r="JGA42"/>
      <c r="JGB42"/>
      <c r="JGC42"/>
      <c r="JGD42"/>
      <c r="JGE42"/>
      <c r="JGF42"/>
      <c r="JGG42"/>
      <c r="JGH42"/>
      <c r="JGI42"/>
      <c r="JGJ42"/>
      <c r="JGK42"/>
      <c r="JGL42"/>
      <c r="JGM42"/>
      <c r="JGN42"/>
      <c r="JGO42"/>
      <c r="JGP42"/>
      <c r="JGQ42"/>
      <c r="JGR42"/>
      <c r="JHW42" s="68"/>
      <c r="JHX42" s="68"/>
      <c r="JHY42" s="68"/>
      <c r="JHZ42" s="68"/>
      <c r="JIA42" s="68"/>
      <c r="JIB42" s="112"/>
      <c r="JIC42" s="112"/>
      <c r="JID42" s="112"/>
      <c r="JIE42"/>
      <c r="JIF42"/>
      <c r="JIG42"/>
      <c r="JIH42"/>
      <c r="JII42"/>
      <c r="JIJ42"/>
      <c r="JIK42"/>
      <c r="JIL42"/>
      <c r="JIM42"/>
      <c r="JIN42"/>
      <c r="JIO42"/>
      <c r="JIP42"/>
      <c r="JIQ42"/>
      <c r="JIR42"/>
      <c r="JIS42"/>
      <c r="JIT42"/>
      <c r="JIU42"/>
      <c r="JIV42"/>
      <c r="JIW42"/>
      <c r="JIX42"/>
      <c r="JIY42"/>
      <c r="JIZ42"/>
      <c r="JKE42" s="68"/>
      <c r="JKF42" s="68"/>
      <c r="JKG42" s="68"/>
      <c r="JKH42" s="68"/>
      <c r="JKI42" s="68"/>
      <c r="JKJ42" s="112"/>
      <c r="JKK42" s="112"/>
      <c r="JKL42" s="112"/>
      <c r="JKM42"/>
      <c r="JKN42"/>
      <c r="JKO42"/>
      <c r="JKP42"/>
      <c r="JKQ42"/>
      <c r="JKR42"/>
      <c r="JKS42"/>
      <c r="JKT42"/>
      <c r="JKU42"/>
      <c r="JKV42"/>
      <c r="JKW42"/>
      <c r="JKX42"/>
      <c r="JKY42"/>
      <c r="JKZ42"/>
      <c r="JLA42"/>
      <c r="JLB42"/>
      <c r="JLC42"/>
      <c r="JLD42"/>
      <c r="JLE42"/>
      <c r="JLF42"/>
      <c r="JLG42"/>
      <c r="JLH42"/>
      <c r="JMM42" s="68"/>
      <c r="JMN42" s="68"/>
      <c r="JMO42" s="68"/>
      <c r="JMP42" s="68"/>
      <c r="JMQ42" s="68"/>
      <c r="JMR42" s="112"/>
      <c r="JMS42" s="112"/>
      <c r="JMT42" s="112"/>
      <c r="JMU42"/>
      <c r="JMV42"/>
      <c r="JMW42"/>
      <c r="JMX42"/>
      <c r="JMY42"/>
      <c r="JMZ42"/>
      <c r="JNA42"/>
      <c r="JNB42"/>
      <c r="JNC42"/>
      <c r="JND42"/>
      <c r="JNE42"/>
      <c r="JNF42"/>
      <c r="JNG42"/>
      <c r="JNH42"/>
      <c r="JNI42"/>
      <c r="JNJ42"/>
      <c r="JNK42"/>
      <c r="JNL42"/>
      <c r="JNM42"/>
      <c r="JNN42"/>
      <c r="JNO42"/>
      <c r="JNP42"/>
      <c r="JOU42" s="68"/>
      <c r="JOV42" s="68"/>
      <c r="JOW42" s="68"/>
      <c r="JOX42" s="68"/>
      <c r="JOY42" s="68"/>
      <c r="JOZ42" s="112"/>
      <c r="JPA42" s="112"/>
      <c r="JPB42" s="112"/>
      <c r="JPC42"/>
      <c r="JPD42"/>
      <c r="JPE42"/>
      <c r="JPF42"/>
      <c r="JPG42"/>
      <c r="JPH42"/>
      <c r="JPI42"/>
      <c r="JPJ42"/>
      <c r="JPK42"/>
      <c r="JPL42"/>
      <c r="JPM42"/>
      <c r="JPN42"/>
      <c r="JPO42"/>
      <c r="JPP42"/>
      <c r="JPQ42"/>
      <c r="JPR42"/>
      <c r="JPS42"/>
      <c r="JPT42"/>
      <c r="JPU42"/>
      <c r="JPV42"/>
      <c r="JPW42"/>
      <c r="JPX42"/>
      <c r="JRC42" s="68"/>
      <c r="JRD42" s="68"/>
      <c r="JRE42" s="68"/>
      <c r="JRF42" s="68"/>
      <c r="JRG42" s="68"/>
      <c r="JRH42" s="112"/>
      <c r="JRI42" s="112"/>
      <c r="JRJ42" s="112"/>
      <c r="JRK42"/>
      <c r="JRL42"/>
      <c r="JRM42"/>
      <c r="JRN42"/>
      <c r="JRO42"/>
      <c r="JRP42"/>
      <c r="JRQ42"/>
      <c r="JRR42"/>
      <c r="JRS42"/>
      <c r="JRT42"/>
      <c r="JRU42"/>
      <c r="JRV42"/>
      <c r="JRW42"/>
      <c r="JRX42"/>
      <c r="JRY42"/>
      <c r="JRZ42"/>
      <c r="JSA42"/>
      <c r="JSB42"/>
      <c r="JSC42"/>
      <c r="JSD42"/>
      <c r="JSE42"/>
      <c r="JSF42"/>
      <c r="JTK42" s="68"/>
      <c r="JTL42" s="68"/>
      <c r="JTM42" s="68"/>
      <c r="JTN42" s="68"/>
      <c r="JTO42" s="68"/>
      <c r="JTP42" s="112"/>
      <c r="JTQ42" s="112"/>
      <c r="JTR42" s="112"/>
      <c r="JTS42"/>
      <c r="JTT42"/>
      <c r="JTU42"/>
      <c r="JTV42"/>
      <c r="JTW42"/>
      <c r="JTX42"/>
      <c r="JTY42"/>
      <c r="JTZ42"/>
      <c r="JUA42"/>
      <c r="JUB42"/>
      <c r="JUC42"/>
      <c r="JUD42"/>
      <c r="JUE42"/>
      <c r="JUF42"/>
      <c r="JUG42"/>
      <c r="JUH42"/>
      <c r="JUI42"/>
      <c r="JUJ42"/>
      <c r="JUK42"/>
      <c r="JUL42"/>
      <c r="JUM42"/>
      <c r="JUN42"/>
      <c r="JVS42" s="68"/>
      <c r="JVT42" s="68"/>
      <c r="JVU42" s="68"/>
      <c r="JVV42" s="68"/>
      <c r="JVW42" s="68"/>
      <c r="JVX42" s="112"/>
      <c r="JVY42" s="112"/>
      <c r="JVZ42" s="112"/>
      <c r="JWA42"/>
      <c r="JWB42"/>
      <c r="JWC42"/>
      <c r="JWD42"/>
      <c r="JWE42"/>
      <c r="JWF42"/>
      <c r="JWG42"/>
      <c r="JWH42"/>
      <c r="JWI42"/>
      <c r="JWJ42"/>
      <c r="JWK42"/>
      <c r="JWL42"/>
      <c r="JWM42"/>
      <c r="JWN42"/>
      <c r="JWO42"/>
      <c r="JWP42"/>
      <c r="JWQ42"/>
      <c r="JWR42"/>
      <c r="JWS42"/>
      <c r="JWT42"/>
      <c r="JWU42"/>
      <c r="JWV42"/>
      <c r="JYA42" s="68"/>
      <c r="JYB42" s="68"/>
      <c r="JYC42" s="68"/>
      <c r="JYD42" s="68"/>
      <c r="JYE42" s="68"/>
      <c r="JYF42" s="112"/>
      <c r="JYG42" s="112"/>
      <c r="JYH42" s="112"/>
      <c r="JYI42"/>
      <c r="JYJ42"/>
      <c r="JYK42"/>
      <c r="JYL42"/>
      <c r="JYM42"/>
      <c r="JYN42"/>
      <c r="JYO42"/>
      <c r="JYP42"/>
      <c r="JYQ42"/>
      <c r="JYR42"/>
      <c r="JYS42"/>
      <c r="JYT42"/>
      <c r="JYU42"/>
      <c r="JYV42"/>
      <c r="JYW42"/>
      <c r="JYX42"/>
      <c r="JYY42"/>
      <c r="JYZ42"/>
      <c r="JZA42"/>
      <c r="JZB42"/>
      <c r="JZC42"/>
      <c r="JZD42"/>
      <c r="KAI42" s="68"/>
      <c r="KAJ42" s="68"/>
      <c r="KAK42" s="68"/>
      <c r="KAL42" s="68"/>
      <c r="KAM42" s="68"/>
      <c r="KAN42" s="112"/>
      <c r="KAO42" s="112"/>
      <c r="KAP42" s="112"/>
      <c r="KAQ42"/>
      <c r="KAR42"/>
      <c r="KAS42"/>
      <c r="KAT42"/>
      <c r="KAU42"/>
      <c r="KAV42"/>
      <c r="KAW42"/>
      <c r="KAX42"/>
      <c r="KAY42"/>
      <c r="KAZ42"/>
      <c r="KBA42"/>
      <c r="KBB42"/>
      <c r="KBC42"/>
      <c r="KBD42"/>
      <c r="KBE42"/>
      <c r="KBF42"/>
      <c r="KBG42"/>
      <c r="KBH42"/>
      <c r="KBI42"/>
      <c r="KBJ42"/>
      <c r="KBK42"/>
      <c r="KBL42"/>
      <c r="KCQ42" s="68"/>
      <c r="KCR42" s="68"/>
      <c r="KCS42" s="68"/>
      <c r="KCT42" s="68"/>
      <c r="KCU42" s="68"/>
      <c r="KCV42" s="112"/>
      <c r="KCW42" s="112"/>
      <c r="KCX42" s="112"/>
      <c r="KCY42"/>
      <c r="KCZ42"/>
      <c r="KDA42"/>
      <c r="KDB42"/>
      <c r="KDC42"/>
      <c r="KDD42"/>
      <c r="KDE42"/>
      <c r="KDF42"/>
      <c r="KDG42"/>
      <c r="KDH42"/>
      <c r="KDI42"/>
      <c r="KDJ42"/>
      <c r="KDK42"/>
      <c r="KDL42"/>
      <c r="KDM42"/>
      <c r="KDN42"/>
      <c r="KDO42"/>
      <c r="KDP42"/>
      <c r="KDQ42"/>
      <c r="KDR42"/>
      <c r="KDS42"/>
      <c r="KDT42"/>
      <c r="KEY42" s="68"/>
      <c r="KEZ42" s="68"/>
      <c r="KFA42" s="68"/>
      <c r="KFB42" s="68"/>
      <c r="KFC42" s="68"/>
      <c r="KFD42" s="112"/>
      <c r="KFE42" s="112"/>
      <c r="KFF42" s="112"/>
      <c r="KFG42"/>
      <c r="KFH42"/>
      <c r="KFI42"/>
      <c r="KFJ42"/>
      <c r="KFK42"/>
      <c r="KFL42"/>
      <c r="KFM42"/>
      <c r="KFN42"/>
      <c r="KFO42"/>
      <c r="KFP42"/>
      <c r="KFQ42"/>
      <c r="KFR42"/>
      <c r="KFS42"/>
      <c r="KFT42"/>
      <c r="KFU42"/>
      <c r="KFV42"/>
      <c r="KFW42"/>
      <c r="KFX42"/>
      <c r="KFY42"/>
      <c r="KFZ42"/>
      <c r="KGA42"/>
      <c r="KGB42"/>
      <c r="KHG42" s="68"/>
      <c r="KHH42" s="68"/>
      <c r="KHI42" s="68"/>
      <c r="KHJ42" s="68"/>
      <c r="KHK42" s="68"/>
      <c r="KHL42" s="112"/>
      <c r="KHM42" s="112"/>
      <c r="KHN42" s="112"/>
      <c r="KHO42"/>
      <c r="KHP42"/>
      <c r="KHQ42"/>
      <c r="KHR42"/>
      <c r="KHS42"/>
      <c r="KHT42"/>
      <c r="KHU42"/>
      <c r="KHV42"/>
      <c r="KHW42"/>
      <c r="KHX42"/>
      <c r="KHY42"/>
      <c r="KHZ42"/>
      <c r="KIA42"/>
      <c r="KIB42"/>
      <c r="KIC42"/>
      <c r="KID42"/>
      <c r="KIE42"/>
      <c r="KIF42"/>
      <c r="KIG42"/>
      <c r="KIH42"/>
      <c r="KII42"/>
      <c r="KIJ42"/>
      <c r="KJO42" s="68"/>
      <c r="KJP42" s="68"/>
      <c r="KJQ42" s="68"/>
      <c r="KJR42" s="68"/>
      <c r="KJS42" s="68"/>
      <c r="KJT42" s="112"/>
      <c r="KJU42" s="112"/>
      <c r="KJV42" s="112"/>
      <c r="KJW42"/>
      <c r="KJX42"/>
      <c r="KJY42"/>
      <c r="KJZ42"/>
      <c r="KKA42"/>
      <c r="KKB42"/>
      <c r="KKC42"/>
      <c r="KKD42"/>
      <c r="KKE42"/>
      <c r="KKF42"/>
      <c r="KKG42"/>
      <c r="KKH42"/>
      <c r="KKI42"/>
      <c r="KKJ42"/>
      <c r="KKK42"/>
      <c r="KKL42"/>
      <c r="KKM42"/>
      <c r="KKN42"/>
      <c r="KKO42"/>
      <c r="KKP42"/>
      <c r="KKQ42"/>
      <c r="KKR42"/>
      <c r="KLW42" s="68"/>
      <c r="KLX42" s="68"/>
      <c r="KLY42" s="68"/>
      <c r="KLZ42" s="68"/>
      <c r="KMA42" s="68"/>
      <c r="KMB42" s="112"/>
      <c r="KMC42" s="112"/>
      <c r="KMD42" s="112"/>
      <c r="KME42"/>
      <c r="KMF42"/>
      <c r="KMG42"/>
      <c r="KMH42"/>
      <c r="KMI42"/>
      <c r="KMJ42"/>
      <c r="KMK42"/>
      <c r="KML42"/>
      <c r="KMM42"/>
      <c r="KMN42"/>
      <c r="KMO42"/>
      <c r="KMP42"/>
      <c r="KMQ42"/>
      <c r="KMR42"/>
      <c r="KMS42"/>
      <c r="KMT42"/>
      <c r="KMU42"/>
      <c r="KMV42"/>
      <c r="KMW42"/>
      <c r="KMX42"/>
      <c r="KMY42"/>
      <c r="KMZ42"/>
      <c r="KOE42" s="68"/>
      <c r="KOF42" s="68"/>
      <c r="KOG42" s="68"/>
      <c r="KOH42" s="68"/>
      <c r="KOI42" s="68"/>
      <c r="KOJ42" s="112"/>
      <c r="KOK42" s="112"/>
      <c r="KOL42" s="112"/>
      <c r="KOM42"/>
      <c r="KON42"/>
      <c r="KOO42"/>
      <c r="KOP42"/>
      <c r="KOQ42"/>
      <c r="KOR42"/>
      <c r="KOS42"/>
      <c r="KOT42"/>
      <c r="KOU42"/>
      <c r="KOV42"/>
      <c r="KOW42"/>
      <c r="KOX42"/>
      <c r="KOY42"/>
      <c r="KOZ42"/>
      <c r="KPA42"/>
      <c r="KPB42"/>
      <c r="KPC42"/>
      <c r="KPD42"/>
      <c r="KPE42"/>
      <c r="KPF42"/>
      <c r="KPG42"/>
      <c r="KPH42"/>
      <c r="KQM42" s="68"/>
      <c r="KQN42" s="68"/>
      <c r="KQO42" s="68"/>
      <c r="KQP42" s="68"/>
      <c r="KQQ42" s="68"/>
      <c r="KQR42" s="112"/>
      <c r="KQS42" s="112"/>
      <c r="KQT42" s="112"/>
      <c r="KQU42"/>
      <c r="KQV42"/>
      <c r="KQW42"/>
      <c r="KQX42"/>
      <c r="KQY42"/>
      <c r="KQZ42"/>
      <c r="KRA42"/>
      <c r="KRB42"/>
      <c r="KRC42"/>
      <c r="KRD42"/>
      <c r="KRE42"/>
      <c r="KRF42"/>
      <c r="KRG42"/>
      <c r="KRH42"/>
      <c r="KRI42"/>
      <c r="KRJ42"/>
      <c r="KRK42"/>
      <c r="KRL42"/>
      <c r="KRM42"/>
      <c r="KRN42"/>
      <c r="KRO42"/>
      <c r="KRP42"/>
      <c r="KSU42" s="68"/>
      <c r="KSV42" s="68"/>
      <c r="KSW42" s="68"/>
      <c r="KSX42" s="68"/>
      <c r="KSY42" s="68"/>
      <c r="KSZ42" s="112"/>
      <c r="KTA42" s="112"/>
      <c r="KTB42" s="112"/>
      <c r="KTC42"/>
      <c r="KTD42"/>
      <c r="KTE42"/>
      <c r="KTF42"/>
      <c r="KTG42"/>
      <c r="KTH42"/>
      <c r="KTI42"/>
      <c r="KTJ42"/>
      <c r="KTK42"/>
      <c r="KTL42"/>
      <c r="KTM42"/>
      <c r="KTN42"/>
      <c r="KTO42"/>
      <c r="KTP42"/>
      <c r="KTQ42"/>
      <c r="KTR42"/>
      <c r="KTS42"/>
      <c r="KTT42"/>
      <c r="KTU42"/>
      <c r="KTV42"/>
      <c r="KTW42"/>
      <c r="KTX42"/>
      <c r="KVC42" s="68"/>
      <c r="KVD42" s="68"/>
      <c r="KVE42" s="68"/>
      <c r="KVF42" s="68"/>
      <c r="KVG42" s="68"/>
      <c r="KVH42" s="112"/>
      <c r="KVI42" s="112"/>
      <c r="KVJ42" s="112"/>
      <c r="KVK42"/>
      <c r="KVL42"/>
      <c r="KVM42"/>
      <c r="KVN42"/>
      <c r="KVO42"/>
      <c r="KVP42"/>
      <c r="KVQ42"/>
      <c r="KVR42"/>
      <c r="KVS42"/>
      <c r="KVT42"/>
      <c r="KVU42"/>
      <c r="KVV42"/>
      <c r="KVW42"/>
      <c r="KVX42"/>
      <c r="KVY42"/>
      <c r="KVZ42"/>
      <c r="KWA42"/>
      <c r="KWB42"/>
      <c r="KWC42"/>
      <c r="KWD42"/>
      <c r="KWE42"/>
      <c r="KWF42"/>
      <c r="KXK42" s="68"/>
      <c r="KXL42" s="68"/>
      <c r="KXM42" s="68"/>
      <c r="KXN42" s="68"/>
      <c r="KXO42" s="68"/>
      <c r="KXP42" s="112"/>
      <c r="KXQ42" s="112"/>
      <c r="KXR42" s="112"/>
      <c r="KXS42"/>
      <c r="KXT42"/>
      <c r="KXU42"/>
      <c r="KXV42"/>
      <c r="KXW42"/>
      <c r="KXX42"/>
      <c r="KXY42"/>
      <c r="KXZ42"/>
      <c r="KYA42"/>
      <c r="KYB42"/>
      <c r="KYC42"/>
      <c r="KYD42"/>
      <c r="KYE42"/>
      <c r="KYF42"/>
      <c r="KYG42"/>
      <c r="KYH42"/>
      <c r="KYI42"/>
      <c r="KYJ42"/>
      <c r="KYK42"/>
      <c r="KYL42"/>
      <c r="KYM42"/>
      <c r="KYN42"/>
      <c r="KZS42" s="68"/>
      <c r="KZT42" s="68"/>
      <c r="KZU42" s="68"/>
      <c r="KZV42" s="68"/>
      <c r="KZW42" s="68"/>
      <c r="KZX42" s="112"/>
      <c r="KZY42" s="112"/>
      <c r="KZZ42" s="112"/>
      <c r="LAA42"/>
      <c r="LAB42"/>
      <c r="LAC42"/>
      <c r="LAD42"/>
      <c r="LAE42"/>
      <c r="LAF42"/>
      <c r="LAG42"/>
      <c r="LAH42"/>
      <c r="LAI42"/>
      <c r="LAJ42"/>
      <c r="LAK42"/>
      <c r="LAL42"/>
      <c r="LAM42"/>
      <c r="LAN42"/>
      <c r="LAO42"/>
      <c r="LAP42"/>
      <c r="LAQ42"/>
      <c r="LAR42"/>
      <c r="LAS42"/>
      <c r="LAT42"/>
      <c r="LAU42"/>
      <c r="LAV42"/>
      <c r="LCA42" s="68"/>
      <c r="LCB42" s="68"/>
      <c r="LCC42" s="68"/>
      <c r="LCD42" s="68"/>
      <c r="LCE42" s="68"/>
      <c r="LCF42" s="112"/>
      <c r="LCG42" s="112"/>
      <c r="LCH42" s="112"/>
      <c r="LCI42"/>
      <c r="LCJ42"/>
      <c r="LCK42"/>
      <c r="LCL42"/>
      <c r="LCM42"/>
      <c r="LCN42"/>
      <c r="LCO42"/>
      <c r="LCP42"/>
      <c r="LCQ42"/>
      <c r="LCR42"/>
      <c r="LCS42"/>
      <c r="LCT42"/>
      <c r="LCU42"/>
      <c r="LCV42"/>
      <c r="LCW42"/>
      <c r="LCX42"/>
      <c r="LCY42"/>
      <c r="LCZ42"/>
      <c r="LDA42"/>
      <c r="LDB42"/>
      <c r="LDC42"/>
      <c r="LDD42"/>
      <c r="LEI42" s="68"/>
      <c r="LEJ42" s="68"/>
      <c r="LEK42" s="68"/>
      <c r="LEL42" s="68"/>
      <c r="LEM42" s="68"/>
      <c r="LEN42" s="112"/>
      <c r="LEO42" s="112"/>
      <c r="LEP42" s="112"/>
      <c r="LEQ42"/>
      <c r="LER42"/>
      <c r="LES42"/>
      <c r="LET42"/>
      <c r="LEU42"/>
      <c r="LEV42"/>
      <c r="LEW42"/>
      <c r="LEX42"/>
      <c r="LEY42"/>
      <c r="LEZ42"/>
      <c r="LFA42"/>
      <c r="LFB42"/>
      <c r="LFC42"/>
      <c r="LFD42"/>
      <c r="LFE42"/>
      <c r="LFF42"/>
      <c r="LFG42"/>
      <c r="LFH42"/>
      <c r="LFI42"/>
      <c r="LFJ42"/>
      <c r="LFK42"/>
      <c r="LFL42"/>
      <c r="LGQ42" s="68"/>
      <c r="LGR42" s="68"/>
      <c r="LGS42" s="68"/>
      <c r="LGT42" s="68"/>
      <c r="LGU42" s="68"/>
      <c r="LGV42" s="112"/>
      <c r="LGW42" s="112"/>
      <c r="LGX42" s="112"/>
      <c r="LGY42"/>
      <c r="LGZ42"/>
      <c r="LHA42"/>
      <c r="LHB42"/>
      <c r="LHC42"/>
      <c r="LHD42"/>
      <c r="LHE42"/>
      <c r="LHF42"/>
      <c r="LHG42"/>
      <c r="LHH42"/>
      <c r="LHI42"/>
      <c r="LHJ42"/>
      <c r="LHK42"/>
      <c r="LHL42"/>
      <c r="LHM42"/>
      <c r="LHN42"/>
      <c r="LHO42"/>
      <c r="LHP42"/>
      <c r="LHQ42"/>
      <c r="LHR42"/>
      <c r="LHS42"/>
      <c r="LHT42"/>
      <c r="LIY42" s="68"/>
      <c r="LIZ42" s="68"/>
      <c r="LJA42" s="68"/>
      <c r="LJB42" s="68"/>
      <c r="LJC42" s="68"/>
      <c r="LJD42" s="112"/>
      <c r="LJE42" s="112"/>
      <c r="LJF42" s="112"/>
      <c r="LJG42"/>
      <c r="LJH42"/>
      <c r="LJI42"/>
      <c r="LJJ42"/>
      <c r="LJK42"/>
      <c r="LJL42"/>
      <c r="LJM42"/>
      <c r="LJN42"/>
      <c r="LJO42"/>
      <c r="LJP42"/>
      <c r="LJQ42"/>
      <c r="LJR42"/>
      <c r="LJS42"/>
      <c r="LJT42"/>
      <c r="LJU42"/>
      <c r="LJV42"/>
      <c r="LJW42"/>
      <c r="LJX42"/>
      <c r="LJY42"/>
      <c r="LJZ42"/>
      <c r="LKA42"/>
      <c r="LKB42"/>
      <c r="LLG42" s="68"/>
      <c r="LLH42" s="68"/>
      <c r="LLI42" s="68"/>
      <c r="LLJ42" s="68"/>
      <c r="LLK42" s="68"/>
      <c r="LLL42" s="112"/>
      <c r="LLM42" s="112"/>
      <c r="LLN42" s="112"/>
      <c r="LLO42"/>
      <c r="LLP42"/>
      <c r="LLQ42"/>
      <c r="LLR42"/>
      <c r="LLS42"/>
      <c r="LLT42"/>
      <c r="LLU42"/>
      <c r="LLV42"/>
      <c r="LLW42"/>
      <c r="LLX42"/>
      <c r="LLY42"/>
      <c r="LLZ42"/>
      <c r="LMA42"/>
      <c r="LMB42"/>
      <c r="LMC42"/>
      <c r="LMD42"/>
      <c r="LME42"/>
      <c r="LMF42"/>
      <c r="LMG42"/>
      <c r="LMH42"/>
      <c r="LMI42"/>
      <c r="LMJ42"/>
      <c r="LNO42" s="68"/>
      <c r="LNP42" s="68"/>
      <c r="LNQ42" s="68"/>
      <c r="LNR42" s="68"/>
      <c r="LNS42" s="68"/>
      <c r="LNT42" s="112"/>
      <c r="LNU42" s="112"/>
      <c r="LNV42" s="112"/>
      <c r="LNW42"/>
      <c r="LNX42"/>
      <c r="LNY42"/>
      <c r="LNZ42"/>
      <c r="LOA42"/>
      <c r="LOB42"/>
      <c r="LOC42"/>
      <c r="LOD42"/>
      <c r="LOE42"/>
      <c r="LOF42"/>
      <c r="LOG42"/>
      <c r="LOH42"/>
      <c r="LOI42"/>
      <c r="LOJ42"/>
      <c r="LOK42"/>
      <c r="LOL42"/>
      <c r="LOM42"/>
      <c r="LON42"/>
      <c r="LOO42"/>
      <c r="LOP42"/>
      <c r="LOQ42"/>
      <c r="LOR42"/>
      <c r="LPW42" s="68"/>
      <c r="LPX42" s="68"/>
      <c r="LPY42" s="68"/>
      <c r="LPZ42" s="68"/>
      <c r="LQA42" s="68"/>
      <c r="LQB42" s="112"/>
      <c r="LQC42" s="112"/>
      <c r="LQD42" s="112"/>
      <c r="LQE42"/>
      <c r="LQF42"/>
      <c r="LQG42"/>
      <c r="LQH42"/>
      <c r="LQI42"/>
      <c r="LQJ42"/>
      <c r="LQK42"/>
      <c r="LQL42"/>
      <c r="LQM42"/>
      <c r="LQN42"/>
      <c r="LQO42"/>
      <c r="LQP42"/>
      <c r="LQQ42"/>
      <c r="LQR42"/>
      <c r="LQS42"/>
      <c r="LQT42"/>
      <c r="LQU42"/>
      <c r="LQV42"/>
      <c r="LQW42"/>
      <c r="LQX42"/>
      <c r="LQY42"/>
      <c r="LQZ42"/>
      <c r="LSE42" s="68"/>
      <c r="LSF42" s="68"/>
      <c r="LSG42" s="68"/>
      <c r="LSH42" s="68"/>
      <c r="LSI42" s="68"/>
      <c r="LSJ42" s="112"/>
      <c r="LSK42" s="112"/>
      <c r="LSL42" s="112"/>
      <c r="LSM42"/>
      <c r="LSN42"/>
      <c r="LSO42"/>
      <c r="LSP42"/>
      <c r="LSQ42"/>
      <c r="LSR42"/>
      <c r="LSS42"/>
      <c r="LST42"/>
      <c r="LSU42"/>
      <c r="LSV42"/>
      <c r="LSW42"/>
      <c r="LSX42"/>
      <c r="LSY42"/>
      <c r="LSZ42"/>
      <c r="LTA42"/>
      <c r="LTB42"/>
      <c r="LTC42"/>
      <c r="LTD42"/>
      <c r="LTE42"/>
      <c r="LTF42"/>
      <c r="LTG42"/>
      <c r="LTH42"/>
      <c r="LUM42" s="68"/>
      <c r="LUN42" s="68"/>
      <c r="LUO42" s="68"/>
      <c r="LUP42" s="68"/>
      <c r="LUQ42" s="68"/>
      <c r="LUR42" s="112"/>
      <c r="LUS42" s="112"/>
      <c r="LUT42" s="112"/>
      <c r="LUU42"/>
      <c r="LUV42"/>
      <c r="LUW42"/>
      <c r="LUX42"/>
      <c r="LUY42"/>
      <c r="LUZ42"/>
      <c r="LVA42"/>
      <c r="LVB42"/>
      <c r="LVC42"/>
      <c r="LVD42"/>
      <c r="LVE42"/>
      <c r="LVF42"/>
      <c r="LVG42"/>
      <c r="LVH42"/>
      <c r="LVI42"/>
      <c r="LVJ42"/>
      <c r="LVK42"/>
      <c r="LVL42"/>
      <c r="LVM42"/>
      <c r="LVN42"/>
      <c r="LVO42"/>
      <c r="LVP42"/>
      <c r="LWU42" s="68"/>
      <c r="LWV42" s="68"/>
      <c r="LWW42" s="68"/>
      <c r="LWX42" s="68"/>
      <c r="LWY42" s="68"/>
      <c r="LWZ42" s="112"/>
      <c r="LXA42" s="112"/>
      <c r="LXB42" s="112"/>
      <c r="LXC42"/>
      <c r="LXD42"/>
      <c r="LXE42"/>
      <c r="LXF42"/>
      <c r="LXG42"/>
      <c r="LXH42"/>
      <c r="LXI42"/>
      <c r="LXJ42"/>
      <c r="LXK42"/>
      <c r="LXL42"/>
      <c r="LXM42"/>
      <c r="LXN42"/>
      <c r="LXO42"/>
      <c r="LXP42"/>
      <c r="LXQ42"/>
      <c r="LXR42"/>
      <c r="LXS42"/>
      <c r="LXT42"/>
      <c r="LXU42"/>
      <c r="LXV42"/>
      <c r="LXW42"/>
      <c r="LXX42"/>
      <c r="LZC42" s="68"/>
      <c r="LZD42" s="68"/>
      <c r="LZE42" s="68"/>
      <c r="LZF42" s="68"/>
      <c r="LZG42" s="68"/>
      <c r="LZH42" s="112"/>
      <c r="LZI42" s="112"/>
      <c r="LZJ42" s="112"/>
      <c r="LZK42"/>
      <c r="LZL42"/>
      <c r="LZM42"/>
      <c r="LZN42"/>
      <c r="LZO42"/>
      <c r="LZP42"/>
      <c r="LZQ42"/>
      <c r="LZR42"/>
      <c r="LZS42"/>
      <c r="LZT42"/>
      <c r="LZU42"/>
      <c r="LZV42"/>
      <c r="LZW42"/>
      <c r="LZX42"/>
      <c r="LZY42"/>
      <c r="LZZ42"/>
      <c r="MAA42"/>
      <c r="MAB42"/>
      <c r="MAC42"/>
      <c r="MAD42"/>
      <c r="MAE42"/>
      <c r="MAF42"/>
      <c r="MBK42" s="68"/>
      <c r="MBL42" s="68"/>
      <c r="MBM42" s="68"/>
      <c r="MBN42" s="68"/>
      <c r="MBO42" s="68"/>
      <c r="MBP42" s="112"/>
      <c r="MBQ42" s="112"/>
      <c r="MBR42" s="112"/>
      <c r="MBS42"/>
      <c r="MBT42"/>
      <c r="MBU42"/>
      <c r="MBV42"/>
      <c r="MBW42"/>
      <c r="MBX42"/>
      <c r="MBY42"/>
      <c r="MBZ42"/>
      <c r="MCA42"/>
      <c r="MCB42"/>
      <c r="MCC42"/>
      <c r="MCD42"/>
      <c r="MCE42"/>
      <c r="MCF42"/>
      <c r="MCG42"/>
      <c r="MCH42"/>
      <c r="MCI42"/>
      <c r="MCJ42"/>
      <c r="MCK42"/>
      <c r="MCL42"/>
      <c r="MCM42"/>
      <c r="MCN42"/>
      <c r="MDS42" s="68"/>
      <c r="MDT42" s="68"/>
      <c r="MDU42" s="68"/>
      <c r="MDV42" s="68"/>
      <c r="MDW42" s="68"/>
      <c r="MDX42" s="112"/>
      <c r="MDY42" s="112"/>
      <c r="MDZ42" s="112"/>
      <c r="MEA42"/>
      <c r="MEB42"/>
      <c r="MEC42"/>
      <c r="MED42"/>
      <c r="MEE42"/>
      <c r="MEF42"/>
      <c r="MEG42"/>
      <c r="MEH42"/>
      <c r="MEI42"/>
      <c r="MEJ42"/>
      <c r="MEK42"/>
      <c r="MEL42"/>
      <c r="MEM42"/>
      <c r="MEN42"/>
      <c r="MEO42"/>
      <c r="MEP42"/>
      <c r="MEQ42"/>
      <c r="MER42"/>
      <c r="MES42"/>
      <c r="MET42"/>
      <c r="MEU42"/>
      <c r="MEV42"/>
      <c r="MGA42" s="68"/>
      <c r="MGB42" s="68"/>
      <c r="MGC42" s="68"/>
      <c r="MGD42" s="68"/>
      <c r="MGE42" s="68"/>
      <c r="MGF42" s="112"/>
      <c r="MGG42" s="112"/>
      <c r="MGH42" s="112"/>
      <c r="MGI42"/>
      <c r="MGJ42"/>
      <c r="MGK42"/>
      <c r="MGL42"/>
      <c r="MGM42"/>
      <c r="MGN42"/>
      <c r="MGO42"/>
      <c r="MGP42"/>
      <c r="MGQ42"/>
      <c r="MGR42"/>
      <c r="MGS42"/>
      <c r="MGT42"/>
      <c r="MGU42"/>
      <c r="MGV42"/>
      <c r="MGW42"/>
      <c r="MGX42"/>
      <c r="MGY42"/>
      <c r="MGZ42"/>
      <c r="MHA42"/>
      <c r="MHB42"/>
      <c r="MHC42"/>
      <c r="MHD42"/>
      <c r="MII42" s="68"/>
      <c r="MIJ42" s="68"/>
      <c r="MIK42" s="68"/>
      <c r="MIL42" s="68"/>
      <c r="MIM42" s="68"/>
      <c r="MIN42" s="112"/>
      <c r="MIO42" s="112"/>
      <c r="MIP42" s="112"/>
      <c r="MIQ42"/>
      <c r="MIR42"/>
      <c r="MIS42"/>
      <c r="MIT42"/>
      <c r="MIU42"/>
      <c r="MIV42"/>
      <c r="MIW42"/>
      <c r="MIX42"/>
      <c r="MIY42"/>
      <c r="MIZ42"/>
      <c r="MJA42"/>
      <c r="MJB42"/>
      <c r="MJC42"/>
      <c r="MJD42"/>
      <c r="MJE42"/>
      <c r="MJF42"/>
      <c r="MJG42"/>
      <c r="MJH42"/>
      <c r="MJI42"/>
      <c r="MJJ42"/>
      <c r="MJK42"/>
      <c r="MJL42"/>
      <c r="MKQ42" s="68"/>
      <c r="MKR42" s="68"/>
      <c r="MKS42" s="68"/>
      <c r="MKT42" s="68"/>
      <c r="MKU42" s="68"/>
      <c r="MKV42" s="112"/>
      <c r="MKW42" s="112"/>
      <c r="MKX42" s="112"/>
      <c r="MKY42"/>
      <c r="MKZ42"/>
      <c r="MLA42"/>
      <c r="MLB42"/>
      <c r="MLC42"/>
      <c r="MLD42"/>
      <c r="MLE42"/>
      <c r="MLF42"/>
      <c r="MLG42"/>
      <c r="MLH42"/>
      <c r="MLI42"/>
      <c r="MLJ42"/>
      <c r="MLK42"/>
      <c r="MLL42"/>
      <c r="MLM42"/>
      <c r="MLN42"/>
      <c r="MLO42"/>
      <c r="MLP42"/>
      <c r="MLQ42"/>
      <c r="MLR42"/>
      <c r="MLS42"/>
      <c r="MLT42"/>
      <c r="MMY42" s="68"/>
      <c r="MMZ42" s="68"/>
      <c r="MNA42" s="68"/>
      <c r="MNB42" s="68"/>
      <c r="MNC42" s="68"/>
      <c r="MND42" s="112"/>
      <c r="MNE42" s="112"/>
      <c r="MNF42" s="112"/>
      <c r="MNG42"/>
      <c r="MNH42"/>
      <c r="MNI42"/>
      <c r="MNJ42"/>
      <c r="MNK42"/>
      <c r="MNL42"/>
      <c r="MNM42"/>
      <c r="MNN42"/>
      <c r="MNO42"/>
      <c r="MNP42"/>
      <c r="MNQ42"/>
      <c r="MNR42"/>
      <c r="MNS42"/>
      <c r="MNT42"/>
      <c r="MNU42"/>
      <c r="MNV42"/>
      <c r="MNW42"/>
      <c r="MNX42"/>
      <c r="MNY42"/>
      <c r="MNZ42"/>
      <c r="MOA42"/>
      <c r="MOB42"/>
      <c r="MPG42" s="68"/>
      <c r="MPH42" s="68"/>
      <c r="MPI42" s="68"/>
      <c r="MPJ42" s="68"/>
      <c r="MPK42" s="68"/>
      <c r="MPL42" s="112"/>
      <c r="MPM42" s="112"/>
      <c r="MPN42" s="112"/>
      <c r="MPO42"/>
      <c r="MPP42"/>
      <c r="MPQ42"/>
      <c r="MPR42"/>
      <c r="MPS42"/>
      <c r="MPT42"/>
      <c r="MPU42"/>
      <c r="MPV42"/>
      <c r="MPW42"/>
      <c r="MPX42"/>
      <c r="MPY42"/>
      <c r="MPZ42"/>
      <c r="MQA42"/>
      <c r="MQB42"/>
      <c r="MQC42"/>
      <c r="MQD42"/>
      <c r="MQE42"/>
      <c r="MQF42"/>
      <c r="MQG42"/>
      <c r="MQH42"/>
      <c r="MQI42"/>
      <c r="MQJ42"/>
      <c r="MRO42" s="68"/>
      <c r="MRP42" s="68"/>
      <c r="MRQ42" s="68"/>
      <c r="MRR42" s="68"/>
      <c r="MRS42" s="68"/>
      <c r="MRT42" s="112"/>
      <c r="MRU42" s="112"/>
      <c r="MRV42" s="112"/>
      <c r="MRW42"/>
      <c r="MRX42"/>
      <c r="MRY42"/>
      <c r="MRZ42"/>
      <c r="MSA42"/>
      <c r="MSB42"/>
      <c r="MSC42"/>
      <c r="MSD42"/>
      <c r="MSE42"/>
      <c r="MSF42"/>
      <c r="MSG42"/>
      <c r="MSH42"/>
      <c r="MSI42"/>
      <c r="MSJ42"/>
      <c r="MSK42"/>
      <c r="MSL42"/>
      <c r="MSM42"/>
      <c r="MSN42"/>
      <c r="MSO42"/>
      <c r="MSP42"/>
      <c r="MSQ42"/>
      <c r="MSR42"/>
      <c r="MTW42" s="68"/>
      <c r="MTX42" s="68"/>
      <c r="MTY42" s="68"/>
      <c r="MTZ42" s="68"/>
      <c r="MUA42" s="68"/>
      <c r="MUB42" s="112"/>
      <c r="MUC42" s="112"/>
      <c r="MUD42" s="112"/>
      <c r="MUE42"/>
      <c r="MUF42"/>
      <c r="MUG42"/>
      <c r="MUH42"/>
      <c r="MUI42"/>
      <c r="MUJ42"/>
      <c r="MUK42"/>
      <c r="MUL42"/>
      <c r="MUM42"/>
      <c r="MUN42"/>
      <c r="MUO42"/>
      <c r="MUP42"/>
      <c r="MUQ42"/>
      <c r="MUR42"/>
      <c r="MUS42"/>
      <c r="MUT42"/>
      <c r="MUU42"/>
      <c r="MUV42"/>
      <c r="MUW42"/>
      <c r="MUX42"/>
      <c r="MUY42"/>
      <c r="MUZ42"/>
      <c r="MWE42" s="68"/>
      <c r="MWF42" s="68"/>
      <c r="MWG42" s="68"/>
      <c r="MWH42" s="68"/>
      <c r="MWI42" s="68"/>
      <c r="MWJ42" s="112"/>
      <c r="MWK42" s="112"/>
      <c r="MWL42" s="112"/>
      <c r="MWM42"/>
      <c r="MWN42"/>
      <c r="MWO42"/>
      <c r="MWP42"/>
      <c r="MWQ42"/>
      <c r="MWR42"/>
      <c r="MWS42"/>
      <c r="MWT42"/>
      <c r="MWU42"/>
      <c r="MWV42"/>
      <c r="MWW42"/>
      <c r="MWX42"/>
      <c r="MWY42"/>
      <c r="MWZ42"/>
      <c r="MXA42"/>
      <c r="MXB42"/>
      <c r="MXC42"/>
      <c r="MXD42"/>
      <c r="MXE42"/>
      <c r="MXF42"/>
      <c r="MXG42"/>
      <c r="MXH42"/>
      <c r="MYM42" s="68"/>
      <c r="MYN42" s="68"/>
      <c r="MYO42" s="68"/>
      <c r="MYP42" s="68"/>
      <c r="MYQ42" s="68"/>
      <c r="MYR42" s="112"/>
      <c r="MYS42" s="112"/>
      <c r="MYT42" s="112"/>
      <c r="MYU42"/>
      <c r="MYV42"/>
      <c r="MYW42"/>
      <c r="MYX42"/>
      <c r="MYY42"/>
      <c r="MYZ42"/>
      <c r="MZA42"/>
      <c r="MZB42"/>
      <c r="MZC42"/>
      <c r="MZD42"/>
      <c r="MZE42"/>
      <c r="MZF42"/>
      <c r="MZG42"/>
      <c r="MZH42"/>
      <c r="MZI42"/>
      <c r="MZJ42"/>
      <c r="MZK42"/>
      <c r="MZL42"/>
      <c r="MZM42"/>
      <c r="MZN42"/>
      <c r="MZO42"/>
      <c r="MZP42"/>
      <c r="NAU42" s="68"/>
      <c r="NAV42" s="68"/>
      <c r="NAW42" s="68"/>
      <c r="NAX42" s="68"/>
      <c r="NAY42" s="68"/>
      <c r="NAZ42" s="112"/>
      <c r="NBA42" s="112"/>
      <c r="NBB42" s="112"/>
      <c r="NBC42"/>
      <c r="NBD42"/>
      <c r="NBE42"/>
      <c r="NBF42"/>
      <c r="NBG42"/>
      <c r="NBH42"/>
      <c r="NBI42"/>
      <c r="NBJ42"/>
      <c r="NBK42"/>
      <c r="NBL42"/>
      <c r="NBM42"/>
      <c r="NBN42"/>
      <c r="NBO42"/>
      <c r="NBP42"/>
      <c r="NBQ42"/>
      <c r="NBR42"/>
      <c r="NBS42"/>
      <c r="NBT42"/>
      <c r="NBU42"/>
      <c r="NBV42"/>
      <c r="NBW42"/>
      <c r="NBX42"/>
      <c r="NDC42" s="68"/>
      <c r="NDD42" s="68"/>
      <c r="NDE42" s="68"/>
      <c r="NDF42" s="68"/>
      <c r="NDG42" s="68"/>
      <c r="NDH42" s="112"/>
      <c r="NDI42" s="112"/>
      <c r="NDJ42" s="112"/>
      <c r="NDK42"/>
      <c r="NDL42"/>
      <c r="NDM42"/>
      <c r="NDN42"/>
      <c r="NDO42"/>
      <c r="NDP42"/>
      <c r="NDQ42"/>
      <c r="NDR42"/>
      <c r="NDS42"/>
      <c r="NDT42"/>
      <c r="NDU42"/>
      <c r="NDV42"/>
      <c r="NDW42"/>
      <c r="NDX42"/>
      <c r="NDY42"/>
      <c r="NDZ42"/>
      <c r="NEA42"/>
      <c r="NEB42"/>
      <c r="NEC42"/>
      <c r="NED42"/>
      <c r="NEE42"/>
      <c r="NEF42"/>
      <c r="NFK42" s="68"/>
      <c r="NFL42" s="68"/>
      <c r="NFM42" s="68"/>
      <c r="NFN42" s="68"/>
      <c r="NFO42" s="68"/>
      <c r="NFP42" s="112"/>
      <c r="NFQ42" s="112"/>
      <c r="NFR42" s="112"/>
      <c r="NFS42"/>
      <c r="NFT42"/>
      <c r="NFU42"/>
      <c r="NFV42"/>
      <c r="NFW42"/>
      <c r="NFX42"/>
      <c r="NFY42"/>
      <c r="NFZ42"/>
      <c r="NGA42"/>
      <c r="NGB42"/>
      <c r="NGC42"/>
      <c r="NGD42"/>
      <c r="NGE42"/>
      <c r="NGF42"/>
      <c r="NGG42"/>
      <c r="NGH42"/>
      <c r="NGI42"/>
      <c r="NGJ42"/>
      <c r="NGK42"/>
      <c r="NGL42"/>
      <c r="NGM42"/>
      <c r="NGN42"/>
      <c r="NHS42" s="68"/>
      <c r="NHT42" s="68"/>
      <c r="NHU42" s="68"/>
      <c r="NHV42" s="68"/>
      <c r="NHW42" s="68"/>
      <c r="NHX42" s="112"/>
      <c r="NHY42" s="112"/>
      <c r="NHZ42" s="112"/>
      <c r="NIA42"/>
      <c r="NIB42"/>
      <c r="NIC42"/>
      <c r="NID42"/>
      <c r="NIE42"/>
      <c r="NIF42"/>
      <c r="NIG42"/>
      <c r="NIH42"/>
      <c r="NII42"/>
      <c r="NIJ42"/>
      <c r="NIK42"/>
      <c r="NIL42"/>
      <c r="NIM42"/>
      <c r="NIN42"/>
      <c r="NIO42"/>
      <c r="NIP42"/>
      <c r="NIQ42"/>
      <c r="NIR42"/>
      <c r="NIS42"/>
      <c r="NIT42"/>
      <c r="NIU42"/>
      <c r="NIV42"/>
      <c r="NKA42" s="68"/>
      <c r="NKB42" s="68"/>
      <c r="NKC42" s="68"/>
      <c r="NKD42" s="68"/>
      <c r="NKE42" s="68"/>
      <c r="NKF42" s="112"/>
      <c r="NKG42" s="112"/>
      <c r="NKH42" s="112"/>
      <c r="NKI42"/>
      <c r="NKJ42"/>
      <c r="NKK42"/>
      <c r="NKL42"/>
      <c r="NKM42"/>
      <c r="NKN42"/>
      <c r="NKO42"/>
      <c r="NKP42"/>
      <c r="NKQ42"/>
      <c r="NKR42"/>
      <c r="NKS42"/>
      <c r="NKT42"/>
      <c r="NKU42"/>
      <c r="NKV42"/>
      <c r="NKW42"/>
      <c r="NKX42"/>
      <c r="NKY42"/>
      <c r="NKZ42"/>
      <c r="NLA42"/>
      <c r="NLB42"/>
      <c r="NLC42"/>
      <c r="NLD42"/>
      <c r="NMI42" s="68"/>
      <c r="NMJ42" s="68"/>
      <c r="NMK42" s="68"/>
      <c r="NML42" s="68"/>
      <c r="NMM42" s="68"/>
      <c r="NMN42" s="112"/>
      <c r="NMO42" s="112"/>
      <c r="NMP42" s="112"/>
      <c r="NMQ42"/>
      <c r="NMR42"/>
      <c r="NMS42"/>
      <c r="NMT42"/>
      <c r="NMU42"/>
      <c r="NMV42"/>
      <c r="NMW42"/>
      <c r="NMX42"/>
      <c r="NMY42"/>
      <c r="NMZ42"/>
      <c r="NNA42"/>
      <c r="NNB42"/>
      <c r="NNC42"/>
      <c r="NND42"/>
      <c r="NNE42"/>
      <c r="NNF42"/>
      <c r="NNG42"/>
      <c r="NNH42"/>
      <c r="NNI42"/>
      <c r="NNJ42"/>
      <c r="NNK42"/>
      <c r="NNL42"/>
      <c r="NOQ42" s="68"/>
      <c r="NOR42" s="68"/>
      <c r="NOS42" s="68"/>
      <c r="NOT42" s="68"/>
      <c r="NOU42" s="68"/>
      <c r="NOV42" s="112"/>
      <c r="NOW42" s="112"/>
      <c r="NOX42" s="112"/>
      <c r="NOY42"/>
      <c r="NOZ42"/>
      <c r="NPA42"/>
      <c r="NPB42"/>
      <c r="NPC42"/>
      <c r="NPD42"/>
      <c r="NPE42"/>
      <c r="NPF42"/>
      <c r="NPG42"/>
      <c r="NPH42"/>
      <c r="NPI42"/>
      <c r="NPJ42"/>
      <c r="NPK42"/>
      <c r="NPL42"/>
      <c r="NPM42"/>
      <c r="NPN42"/>
      <c r="NPO42"/>
      <c r="NPP42"/>
      <c r="NPQ42"/>
      <c r="NPR42"/>
      <c r="NPS42"/>
      <c r="NPT42"/>
      <c r="NQY42" s="68"/>
      <c r="NQZ42" s="68"/>
      <c r="NRA42" s="68"/>
      <c r="NRB42" s="68"/>
      <c r="NRC42" s="68"/>
      <c r="NRD42" s="112"/>
      <c r="NRE42" s="112"/>
      <c r="NRF42" s="112"/>
      <c r="NRG42"/>
      <c r="NRH42"/>
      <c r="NRI42"/>
      <c r="NRJ42"/>
      <c r="NRK42"/>
      <c r="NRL42"/>
      <c r="NRM42"/>
      <c r="NRN42"/>
      <c r="NRO42"/>
      <c r="NRP42"/>
      <c r="NRQ42"/>
      <c r="NRR42"/>
      <c r="NRS42"/>
      <c r="NRT42"/>
      <c r="NRU42"/>
      <c r="NRV42"/>
      <c r="NRW42"/>
      <c r="NRX42"/>
      <c r="NRY42"/>
      <c r="NRZ42"/>
      <c r="NSA42"/>
      <c r="NSB42"/>
      <c r="NTG42" s="68"/>
      <c r="NTH42" s="68"/>
      <c r="NTI42" s="68"/>
      <c r="NTJ42" s="68"/>
      <c r="NTK42" s="68"/>
      <c r="NTL42" s="112"/>
      <c r="NTM42" s="112"/>
      <c r="NTN42" s="112"/>
      <c r="NTO42"/>
      <c r="NTP42"/>
      <c r="NTQ42"/>
      <c r="NTR42"/>
      <c r="NTS42"/>
      <c r="NTT42"/>
      <c r="NTU42"/>
      <c r="NTV42"/>
      <c r="NTW42"/>
      <c r="NTX42"/>
      <c r="NTY42"/>
      <c r="NTZ42"/>
      <c r="NUA42"/>
      <c r="NUB42"/>
      <c r="NUC42"/>
      <c r="NUD42"/>
      <c r="NUE42"/>
      <c r="NUF42"/>
      <c r="NUG42"/>
      <c r="NUH42"/>
      <c r="NUI42"/>
      <c r="NUJ42"/>
      <c r="NVO42" s="68"/>
      <c r="NVP42" s="68"/>
      <c r="NVQ42" s="68"/>
      <c r="NVR42" s="68"/>
      <c r="NVS42" s="68"/>
      <c r="NVT42" s="112"/>
      <c r="NVU42" s="112"/>
      <c r="NVV42" s="112"/>
      <c r="NVW42"/>
      <c r="NVX42"/>
      <c r="NVY42"/>
      <c r="NVZ42"/>
      <c r="NWA42"/>
      <c r="NWB42"/>
      <c r="NWC42"/>
      <c r="NWD42"/>
      <c r="NWE42"/>
      <c r="NWF42"/>
      <c r="NWG42"/>
      <c r="NWH42"/>
      <c r="NWI42"/>
      <c r="NWJ42"/>
      <c r="NWK42"/>
      <c r="NWL42"/>
      <c r="NWM42"/>
      <c r="NWN42"/>
      <c r="NWO42"/>
      <c r="NWP42"/>
      <c r="NWQ42"/>
      <c r="NWR42"/>
      <c r="NXW42" s="68"/>
      <c r="NXX42" s="68"/>
      <c r="NXY42" s="68"/>
      <c r="NXZ42" s="68"/>
      <c r="NYA42" s="68"/>
      <c r="NYB42" s="112"/>
      <c r="NYC42" s="112"/>
      <c r="NYD42" s="112"/>
      <c r="NYE42"/>
      <c r="NYF42"/>
      <c r="NYG42"/>
      <c r="NYH42"/>
      <c r="NYI42"/>
      <c r="NYJ42"/>
      <c r="NYK42"/>
      <c r="NYL42"/>
      <c r="NYM42"/>
      <c r="NYN42"/>
      <c r="NYO42"/>
      <c r="NYP42"/>
      <c r="NYQ42"/>
      <c r="NYR42"/>
      <c r="NYS42"/>
      <c r="NYT42"/>
      <c r="NYU42"/>
      <c r="NYV42"/>
      <c r="NYW42"/>
      <c r="NYX42"/>
      <c r="NYY42"/>
      <c r="NYZ42"/>
      <c r="OAE42" s="68"/>
      <c r="OAF42" s="68"/>
      <c r="OAG42" s="68"/>
      <c r="OAH42" s="68"/>
      <c r="OAI42" s="68"/>
      <c r="OAJ42" s="112"/>
      <c r="OAK42" s="112"/>
      <c r="OAL42" s="112"/>
      <c r="OAM42"/>
      <c r="OAN42"/>
      <c r="OAO42"/>
      <c r="OAP42"/>
      <c r="OAQ42"/>
      <c r="OAR42"/>
      <c r="OAS42"/>
      <c r="OAT42"/>
      <c r="OAU42"/>
      <c r="OAV42"/>
      <c r="OAW42"/>
      <c r="OAX42"/>
      <c r="OAY42"/>
      <c r="OAZ42"/>
      <c r="OBA42"/>
      <c r="OBB42"/>
      <c r="OBC42"/>
      <c r="OBD42"/>
      <c r="OBE42"/>
      <c r="OBF42"/>
      <c r="OBG42"/>
      <c r="OBH42"/>
      <c r="OCM42" s="68"/>
      <c r="OCN42" s="68"/>
      <c r="OCO42" s="68"/>
      <c r="OCP42" s="68"/>
      <c r="OCQ42" s="68"/>
      <c r="OCR42" s="112"/>
      <c r="OCS42" s="112"/>
      <c r="OCT42" s="112"/>
      <c r="OCU42"/>
      <c r="OCV42"/>
      <c r="OCW42"/>
      <c r="OCX42"/>
      <c r="OCY42"/>
      <c r="OCZ42"/>
      <c r="ODA42"/>
      <c r="ODB42"/>
      <c r="ODC42"/>
      <c r="ODD42"/>
      <c r="ODE42"/>
      <c r="ODF42"/>
      <c r="ODG42"/>
      <c r="ODH42"/>
      <c r="ODI42"/>
      <c r="ODJ42"/>
      <c r="ODK42"/>
      <c r="ODL42"/>
      <c r="ODM42"/>
      <c r="ODN42"/>
      <c r="ODO42"/>
      <c r="ODP42"/>
      <c r="OEU42" s="68"/>
      <c r="OEV42" s="68"/>
      <c r="OEW42" s="68"/>
      <c r="OEX42" s="68"/>
      <c r="OEY42" s="68"/>
      <c r="OEZ42" s="112"/>
      <c r="OFA42" s="112"/>
      <c r="OFB42" s="112"/>
      <c r="OFC42"/>
      <c r="OFD42"/>
      <c r="OFE42"/>
      <c r="OFF42"/>
      <c r="OFG42"/>
      <c r="OFH42"/>
      <c r="OFI42"/>
      <c r="OFJ42"/>
      <c r="OFK42"/>
      <c r="OFL42"/>
      <c r="OFM42"/>
      <c r="OFN42"/>
      <c r="OFO42"/>
      <c r="OFP42"/>
      <c r="OFQ42"/>
      <c r="OFR42"/>
      <c r="OFS42"/>
      <c r="OFT42"/>
      <c r="OFU42"/>
      <c r="OFV42"/>
      <c r="OFW42"/>
      <c r="OFX42"/>
      <c r="OHC42" s="68"/>
      <c r="OHD42" s="68"/>
      <c r="OHE42" s="68"/>
      <c r="OHF42" s="68"/>
      <c r="OHG42" s="68"/>
      <c r="OHH42" s="112"/>
      <c r="OHI42" s="112"/>
      <c r="OHJ42" s="112"/>
      <c r="OHK42"/>
      <c r="OHL42"/>
      <c r="OHM42"/>
      <c r="OHN42"/>
      <c r="OHO42"/>
      <c r="OHP42"/>
      <c r="OHQ42"/>
      <c r="OHR42"/>
      <c r="OHS42"/>
      <c r="OHT42"/>
      <c r="OHU42"/>
      <c r="OHV42"/>
      <c r="OHW42"/>
      <c r="OHX42"/>
      <c r="OHY42"/>
      <c r="OHZ42"/>
      <c r="OIA42"/>
      <c r="OIB42"/>
      <c r="OIC42"/>
      <c r="OID42"/>
      <c r="OIE42"/>
      <c r="OIF42"/>
      <c r="OJK42" s="68"/>
      <c r="OJL42" s="68"/>
      <c r="OJM42" s="68"/>
      <c r="OJN42" s="68"/>
      <c r="OJO42" s="68"/>
      <c r="OJP42" s="112"/>
      <c r="OJQ42" s="112"/>
      <c r="OJR42" s="112"/>
      <c r="OJS42"/>
      <c r="OJT42"/>
      <c r="OJU42"/>
      <c r="OJV42"/>
      <c r="OJW42"/>
      <c r="OJX42"/>
      <c r="OJY42"/>
      <c r="OJZ42"/>
      <c r="OKA42"/>
      <c r="OKB42"/>
      <c r="OKC42"/>
      <c r="OKD42"/>
      <c r="OKE42"/>
      <c r="OKF42"/>
      <c r="OKG42"/>
      <c r="OKH42"/>
      <c r="OKI42"/>
      <c r="OKJ42"/>
      <c r="OKK42"/>
      <c r="OKL42"/>
      <c r="OKM42"/>
      <c r="OKN42"/>
      <c r="OLS42" s="68"/>
      <c r="OLT42" s="68"/>
      <c r="OLU42" s="68"/>
      <c r="OLV42" s="68"/>
      <c r="OLW42" s="68"/>
      <c r="OLX42" s="112"/>
      <c r="OLY42" s="112"/>
      <c r="OLZ42" s="112"/>
      <c r="OMA42"/>
      <c r="OMB42"/>
      <c r="OMC42"/>
      <c r="OMD42"/>
      <c r="OME42"/>
      <c r="OMF42"/>
      <c r="OMG42"/>
      <c r="OMH42"/>
      <c r="OMI42"/>
      <c r="OMJ42"/>
      <c r="OMK42"/>
      <c r="OML42"/>
      <c r="OMM42"/>
      <c r="OMN42"/>
      <c r="OMO42"/>
      <c r="OMP42"/>
      <c r="OMQ42"/>
      <c r="OMR42"/>
      <c r="OMS42"/>
      <c r="OMT42"/>
      <c r="OMU42"/>
      <c r="OMV42"/>
      <c r="OOA42" s="68"/>
      <c r="OOB42" s="68"/>
      <c r="OOC42" s="68"/>
      <c r="OOD42" s="68"/>
      <c r="OOE42" s="68"/>
      <c r="OOF42" s="112"/>
      <c r="OOG42" s="112"/>
      <c r="OOH42" s="112"/>
      <c r="OOI42"/>
      <c r="OOJ42"/>
      <c r="OOK42"/>
      <c r="OOL42"/>
      <c r="OOM42"/>
      <c r="OON42"/>
      <c r="OOO42"/>
      <c r="OOP42"/>
      <c r="OOQ42"/>
      <c r="OOR42"/>
      <c r="OOS42"/>
      <c r="OOT42"/>
      <c r="OOU42"/>
      <c r="OOV42"/>
      <c r="OOW42"/>
      <c r="OOX42"/>
      <c r="OOY42"/>
      <c r="OOZ42"/>
      <c r="OPA42"/>
      <c r="OPB42"/>
      <c r="OPC42"/>
      <c r="OPD42"/>
      <c r="OQI42" s="68"/>
      <c r="OQJ42" s="68"/>
      <c r="OQK42" s="68"/>
      <c r="OQL42" s="68"/>
      <c r="OQM42" s="68"/>
      <c r="OQN42" s="112"/>
      <c r="OQO42" s="112"/>
      <c r="OQP42" s="112"/>
      <c r="OQQ42"/>
      <c r="OQR42"/>
      <c r="OQS42"/>
      <c r="OQT42"/>
      <c r="OQU42"/>
      <c r="OQV42"/>
      <c r="OQW42"/>
      <c r="OQX42"/>
      <c r="OQY42"/>
      <c r="OQZ42"/>
      <c r="ORA42"/>
      <c r="ORB42"/>
      <c r="ORC42"/>
      <c r="ORD42"/>
      <c r="ORE42"/>
      <c r="ORF42"/>
      <c r="ORG42"/>
      <c r="ORH42"/>
      <c r="ORI42"/>
      <c r="ORJ42"/>
      <c r="ORK42"/>
      <c r="ORL42"/>
      <c r="OSQ42" s="68"/>
      <c r="OSR42" s="68"/>
      <c r="OSS42" s="68"/>
      <c r="OST42" s="68"/>
      <c r="OSU42" s="68"/>
      <c r="OSV42" s="112"/>
      <c r="OSW42" s="112"/>
      <c r="OSX42" s="112"/>
      <c r="OSY42"/>
      <c r="OSZ42"/>
      <c r="OTA42"/>
      <c r="OTB42"/>
      <c r="OTC42"/>
      <c r="OTD42"/>
      <c r="OTE42"/>
      <c r="OTF42"/>
      <c r="OTG42"/>
      <c r="OTH42"/>
      <c r="OTI42"/>
      <c r="OTJ42"/>
      <c r="OTK42"/>
      <c r="OTL42"/>
      <c r="OTM42"/>
      <c r="OTN42"/>
      <c r="OTO42"/>
      <c r="OTP42"/>
      <c r="OTQ42"/>
      <c r="OTR42"/>
      <c r="OTS42"/>
      <c r="OTT42"/>
      <c r="OUY42" s="68"/>
      <c r="OUZ42" s="68"/>
      <c r="OVA42" s="68"/>
      <c r="OVB42" s="68"/>
      <c r="OVC42" s="68"/>
      <c r="OVD42" s="112"/>
      <c r="OVE42" s="112"/>
      <c r="OVF42" s="112"/>
      <c r="OVG42"/>
      <c r="OVH42"/>
      <c r="OVI42"/>
      <c r="OVJ42"/>
      <c r="OVK42"/>
      <c r="OVL42"/>
      <c r="OVM42"/>
      <c r="OVN42"/>
      <c r="OVO42"/>
      <c r="OVP42"/>
      <c r="OVQ42"/>
      <c r="OVR42"/>
      <c r="OVS42"/>
      <c r="OVT42"/>
      <c r="OVU42"/>
      <c r="OVV42"/>
      <c r="OVW42"/>
      <c r="OVX42"/>
      <c r="OVY42"/>
      <c r="OVZ42"/>
      <c r="OWA42"/>
      <c r="OWB42"/>
      <c r="OXG42" s="68"/>
      <c r="OXH42" s="68"/>
      <c r="OXI42" s="68"/>
      <c r="OXJ42" s="68"/>
      <c r="OXK42" s="68"/>
      <c r="OXL42" s="112"/>
      <c r="OXM42" s="112"/>
      <c r="OXN42" s="112"/>
      <c r="OXO42"/>
      <c r="OXP42"/>
      <c r="OXQ42"/>
      <c r="OXR42"/>
      <c r="OXS42"/>
      <c r="OXT42"/>
      <c r="OXU42"/>
      <c r="OXV42"/>
      <c r="OXW42"/>
      <c r="OXX42"/>
      <c r="OXY42"/>
      <c r="OXZ42"/>
      <c r="OYA42"/>
      <c r="OYB42"/>
      <c r="OYC42"/>
      <c r="OYD42"/>
      <c r="OYE42"/>
      <c r="OYF42"/>
      <c r="OYG42"/>
      <c r="OYH42"/>
      <c r="OYI42"/>
      <c r="OYJ42"/>
      <c r="OZO42" s="68"/>
      <c r="OZP42" s="68"/>
      <c r="OZQ42" s="68"/>
      <c r="OZR42" s="68"/>
      <c r="OZS42" s="68"/>
      <c r="OZT42" s="112"/>
      <c r="OZU42" s="112"/>
      <c r="OZV42" s="112"/>
      <c r="OZW42"/>
      <c r="OZX42"/>
      <c r="OZY42"/>
      <c r="OZZ42"/>
      <c r="PAA42"/>
      <c r="PAB42"/>
      <c r="PAC42"/>
      <c r="PAD42"/>
      <c r="PAE42"/>
      <c r="PAF42"/>
      <c r="PAG42"/>
      <c r="PAH42"/>
      <c r="PAI42"/>
      <c r="PAJ42"/>
      <c r="PAK42"/>
      <c r="PAL42"/>
      <c r="PAM42"/>
      <c r="PAN42"/>
      <c r="PAO42"/>
      <c r="PAP42"/>
      <c r="PAQ42"/>
      <c r="PAR42"/>
      <c r="PBW42" s="68"/>
      <c r="PBX42" s="68"/>
      <c r="PBY42" s="68"/>
      <c r="PBZ42" s="68"/>
      <c r="PCA42" s="68"/>
      <c r="PCB42" s="112"/>
      <c r="PCC42" s="112"/>
      <c r="PCD42" s="112"/>
      <c r="PCE42"/>
      <c r="PCF42"/>
      <c r="PCG42"/>
      <c r="PCH42"/>
      <c r="PCI42"/>
      <c r="PCJ42"/>
      <c r="PCK42"/>
      <c r="PCL42"/>
      <c r="PCM42"/>
      <c r="PCN42"/>
      <c r="PCO42"/>
      <c r="PCP42"/>
      <c r="PCQ42"/>
      <c r="PCR42"/>
      <c r="PCS42"/>
      <c r="PCT42"/>
      <c r="PCU42"/>
      <c r="PCV42"/>
      <c r="PCW42"/>
      <c r="PCX42"/>
      <c r="PCY42"/>
      <c r="PCZ42"/>
      <c r="PEE42" s="68"/>
      <c r="PEF42" s="68"/>
      <c r="PEG42" s="68"/>
      <c r="PEH42" s="68"/>
      <c r="PEI42" s="68"/>
      <c r="PEJ42" s="112"/>
      <c r="PEK42" s="112"/>
      <c r="PEL42" s="112"/>
      <c r="PEM42"/>
      <c r="PEN42"/>
      <c r="PEO42"/>
      <c r="PEP42"/>
      <c r="PEQ42"/>
      <c r="PER42"/>
      <c r="PES42"/>
      <c r="PET42"/>
      <c r="PEU42"/>
      <c r="PEV42"/>
      <c r="PEW42"/>
      <c r="PEX42"/>
      <c r="PEY42"/>
      <c r="PEZ42"/>
      <c r="PFA42"/>
      <c r="PFB42"/>
      <c r="PFC42"/>
      <c r="PFD42"/>
      <c r="PFE42"/>
      <c r="PFF42"/>
      <c r="PFG42"/>
      <c r="PFH42"/>
      <c r="PGM42" s="68"/>
      <c r="PGN42" s="68"/>
      <c r="PGO42" s="68"/>
      <c r="PGP42" s="68"/>
      <c r="PGQ42" s="68"/>
      <c r="PGR42" s="112"/>
      <c r="PGS42" s="112"/>
      <c r="PGT42" s="112"/>
      <c r="PGU42"/>
      <c r="PGV42"/>
      <c r="PGW42"/>
      <c r="PGX42"/>
      <c r="PGY42"/>
      <c r="PGZ42"/>
      <c r="PHA42"/>
      <c r="PHB42"/>
      <c r="PHC42"/>
      <c r="PHD42"/>
      <c r="PHE42"/>
      <c r="PHF42"/>
      <c r="PHG42"/>
      <c r="PHH42"/>
      <c r="PHI42"/>
      <c r="PHJ42"/>
      <c r="PHK42"/>
      <c r="PHL42"/>
      <c r="PHM42"/>
      <c r="PHN42"/>
      <c r="PHO42"/>
      <c r="PHP42"/>
      <c r="PIU42" s="68"/>
      <c r="PIV42" s="68"/>
      <c r="PIW42" s="68"/>
      <c r="PIX42" s="68"/>
      <c r="PIY42" s="68"/>
      <c r="PIZ42" s="112"/>
      <c r="PJA42" s="112"/>
      <c r="PJB42" s="112"/>
      <c r="PJC42"/>
      <c r="PJD42"/>
      <c r="PJE42"/>
      <c r="PJF42"/>
      <c r="PJG42"/>
      <c r="PJH42"/>
      <c r="PJI42"/>
      <c r="PJJ42"/>
      <c r="PJK42"/>
      <c r="PJL42"/>
      <c r="PJM42"/>
      <c r="PJN42"/>
      <c r="PJO42"/>
      <c r="PJP42"/>
      <c r="PJQ42"/>
      <c r="PJR42"/>
      <c r="PJS42"/>
      <c r="PJT42"/>
      <c r="PJU42"/>
      <c r="PJV42"/>
      <c r="PJW42"/>
      <c r="PJX42"/>
      <c r="PLC42" s="68"/>
      <c r="PLD42" s="68"/>
      <c r="PLE42" s="68"/>
      <c r="PLF42" s="68"/>
      <c r="PLG42" s="68"/>
      <c r="PLH42" s="112"/>
      <c r="PLI42" s="112"/>
      <c r="PLJ42" s="112"/>
      <c r="PLK42"/>
      <c r="PLL42"/>
      <c r="PLM42"/>
      <c r="PLN42"/>
      <c r="PLO42"/>
      <c r="PLP42"/>
      <c r="PLQ42"/>
      <c r="PLR42"/>
      <c r="PLS42"/>
      <c r="PLT42"/>
      <c r="PLU42"/>
      <c r="PLV42"/>
      <c r="PLW42"/>
      <c r="PLX42"/>
      <c r="PLY42"/>
      <c r="PLZ42"/>
      <c r="PMA42"/>
      <c r="PMB42"/>
      <c r="PMC42"/>
      <c r="PMD42"/>
      <c r="PME42"/>
      <c r="PMF42"/>
      <c r="PNK42" s="68"/>
      <c r="PNL42" s="68"/>
      <c r="PNM42" s="68"/>
      <c r="PNN42" s="68"/>
      <c r="PNO42" s="68"/>
      <c r="PNP42" s="112"/>
      <c r="PNQ42" s="112"/>
      <c r="PNR42" s="112"/>
      <c r="PNS42"/>
      <c r="PNT42"/>
      <c r="PNU42"/>
      <c r="PNV42"/>
      <c r="PNW42"/>
      <c r="PNX42"/>
      <c r="PNY42"/>
      <c r="PNZ42"/>
      <c r="POA42"/>
      <c r="POB42"/>
      <c r="POC42"/>
      <c r="POD42"/>
      <c r="POE42"/>
      <c r="POF42"/>
      <c r="POG42"/>
      <c r="POH42"/>
      <c r="POI42"/>
      <c r="POJ42"/>
      <c r="POK42"/>
      <c r="POL42"/>
      <c r="POM42"/>
      <c r="PON42"/>
      <c r="PPS42" s="68"/>
      <c r="PPT42" s="68"/>
      <c r="PPU42" s="68"/>
      <c r="PPV42" s="68"/>
      <c r="PPW42" s="68"/>
      <c r="PPX42" s="112"/>
      <c r="PPY42" s="112"/>
      <c r="PPZ42" s="112"/>
      <c r="PQA42"/>
      <c r="PQB42"/>
      <c r="PQC42"/>
      <c r="PQD42"/>
      <c r="PQE42"/>
      <c r="PQF42"/>
      <c r="PQG42"/>
      <c r="PQH42"/>
      <c r="PQI42"/>
      <c r="PQJ42"/>
      <c r="PQK42"/>
      <c r="PQL42"/>
      <c r="PQM42"/>
      <c r="PQN42"/>
      <c r="PQO42"/>
      <c r="PQP42"/>
      <c r="PQQ42"/>
      <c r="PQR42"/>
      <c r="PQS42"/>
      <c r="PQT42"/>
      <c r="PQU42"/>
      <c r="PQV42"/>
      <c r="PSA42" s="68"/>
      <c r="PSB42" s="68"/>
      <c r="PSC42" s="68"/>
      <c r="PSD42" s="68"/>
      <c r="PSE42" s="68"/>
      <c r="PSF42" s="112"/>
      <c r="PSG42" s="112"/>
      <c r="PSH42" s="112"/>
      <c r="PSI42"/>
      <c r="PSJ42"/>
      <c r="PSK42"/>
      <c r="PSL42"/>
      <c r="PSM42"/>
      <c r="PSN42"/>
      <c r="PSO42"/>
      <c r="PSP42"/>
      <c r="PSQ42"/>
      <c r="PSR42"/>
      <c r="PSS42"/>
      <c r="PST42"/>
      <c r="PSU42"/>
      <c r="PSV42"/>
      <c r="PSW42"/>
      <c r="PSX42"/>
      <c r="PSY42"/>
      <c r="PSZ42"/>
      <c r="PTA42"/>
      <c r="PTB42"/>
      <c r="PTC42"/>
      <c r="PTD42"/>
      <c r="PUI42" s="68"/>
      <c r="PUJ42" s="68"/>
      <c r="PUK42" s="68"/>
      <c r="PUL42" s="68"/>
      <c r="PUM42" s="68"/>
      <c r="PUN42" s="112"/>
      <c r="PUO42" s="112"/>
      <c r="PUP42" s="112"/>
      <c r="PUQ42"/>
      <c r="PUR42"/>
      <c r="PUS42"/>
      <c r="PUT42"/>
      <c r="PUU42"/>
      <c r="PUV42"/>
      <c r="PUW42"/>
      <c r="PUX42"/>
      <c r="PUY42"/>
      <c r="PUZ42"/>
      <c r="PVA42"/>
      <c r="PVB42"/>
      <c r="PVC42"/>
      <c r="PVD42"/>
      <c r="PVE42"/>
      <c r="PVF42"/>
      <c r="PVG42"/>
      <c r="PVH42"/>
      <c r="PVI42"/>
      <c r="PVJ42"/>
      <c r="PVK42"/>
      <c r="PVL42"/>
      <c r="PWQ42" s="68"/>
      <c r="PWR42" s="68"/>
      <c r="PWS42" s="68"/>
      <c r="PWT42" s="68"/>
      <c r="PWU42" s="68"/>
      <c r="PWV42" s="112"/>
      <c r="PWW42" s="112"/>
      <c r="PWX42" s="112"/>
      <c r="PWY42"/>
      <c r="PWZ42"/>
      <c r="PXA42"/>
      <c r="PXB42"/>
      <c r="PXC42"/>
      <c r="PXD42"/>
      <c r="PXE42"/>
      <c r="PXF42"/>
      <c r="PXG42"/>
      <c r="PXH42"/>
      <c r="PXI42"/>
      <c r="PXJ42"/>
      <c r="PXK42"/>
      <c r="PXL42"/>
      <c r="PXM42"/>
      <c r="PXN42"/>
      <c r="PXO42"/>
      <c r="PXP42"/>
      <c r="PXQ42"/>
      <c r="PXR42"/>
      <c r="PXS42"/>
      <c r="PXT42"/>
      <c r="PYY42" s="68"/>
      <c r="PYZ42" s="68"/>
      <c r="PZA42" s="68"/>
      <c r="PZB42" s="68"/>
      <c r="PZC42" s="68"/>
      <c r="PZD42" s="112"/>
      <c r="PZE42" s="112"/>
      <c r="PZF42" s="112"/>
      <c r="PZG42"/>
      <c r="PZH42"/>
      <c r="PZI42"/>
      <c r="PZJ42"/>
      <c r="PZK42"/>
      <c r="PZL42"/>
      <c r="PZM42"/>
      <c r="PZN42"/>
      <c r="PZO42"/>
      <c r="PZP42"/>
      <c r="PZQ42"/>
      <c r="PZR42"/>
      <c r="PZS42"/>
      <c r="PZT42"/>
      <c r="PZU42"/>
      <c r="PZV42"/>
      <c r="PZW42"/>
      <c r="PZX42"/>
      <c r="PZY42"/>
      <c r="PZZ42"/>
      <c r="QAA42"/>
      <c r="QAB42"/>
      <c r="QBG42" s="68"/>
      <c r="QBH42" s="68"/>
      <c r="QBI42" s="68"/>
      <c r="QBJ42" s="68"/>
      <c r="QBK42" s="68"/>
      <c r="QBL42" s="112"/>
      <c r="QBM42" s="112"/>
      <c r="QBN42" s="112"/>
      <c r="QBO42"/>
      <c r="QBP42"/>
      <c r="QBQ42"/>
      <c r="QBR42"/>
      <c r="QBS42"/>
      <c r="QBT42"/>
      <c r="QBU42"/>
      <c r="QBV42"/>
      <c r="QBW42"/>
      <c r="QBX42"/>
      <c r="QBY42"/>
      <c r="QBZ42"/>
      <c r="QCA42"/>
      <c r="QCB42"/>
      <c r="QCC42"/>
      <c r="QCD42"/>
      <c r="QCE42"/>
      <c r="QCF42"/>
      <c r="QCG42"/>
      <c r="QCH42"/>
      <c r="QCI42"/>
      <c r="QCJ42"/>
      <c r="QDO42" s="68"/>
      <c r="QDP42" s="68"/>
      <c r="QDQ42" s="68"/>
      <c r="QDR42" s="68"/>
      <c r="QDS42" s="68"/>
      <c r="QDT42" s="112"/>
      <c r="QDU42" s="112"/>
      <c r="QDV42" s="112"/>
      <c r="QDW42"/>
      <c r="QDX42"/>
      <c r="QDY42"/>
      <c r="QDZ42"/>
      <c r="QEA42"/>
      <c r="QEB42"/>
      <c r="QEC42"/>
      <c r="QED42"/>
      <c r="QEE42"/>
      <c r="QEF42"/>
      <c r="QEG42"/>
      <c r="QEH42"/>
      <c r="QEI42"/>
      <c r="QEJ42"/>
      <c r="QEK42"/>
      <c r="QEL42"/>
      <c r="QEM42"/>
      <c r="QEN42"/>
      <c r="QEO42"/>
      <c r="QEP42"/>
      <c r="QEQ42"/>
      <c r="QER42"/>
      <c r="QFW42" s="68"/>
      <c r="QFX42" s="68"/>
      <c r="QFY42" s="68"/>
      <c r="QFZ42" s="68"/>
      <c r="QGA42" s="68"/>
      <c r="QGB42" s="112"/>
      <c r="QGC42" s="112"/>
      <c r="QGD42" s="112"/>
      <c r="QGE42"/>
      <c r="QGF42"/>
      <c r="QGG42"/>
      <c r="QGH42"/>
      <c r="QGI42"/>
      <c r="QGJ42"/>
      <c r="QGK42"/>
      <c r="QGL42"/>
      <c r="QGM42"/>
      <c r="QGN42"/>
      <c r="QGO42"/>
      <c r="QGP42"/>
      <c r="QGQ42"/>
      <c r="QGR42"/>
      <c r="QGS42"/>
      <c r="QGT42"/>
      <c r="QGU42"/>
      <c r="QGV42"/>
      <c r="QGW42"/>
      <c r="QGX42"/>
      <c r="QGY42"/>
      <c r="QGZ42"/>
      <c r="QIE42" s="68"/>
      <c r="QIF42" s="68"/>
      <c r="QIG42" s="68"/>
      <c r="QIH42" s="68"/>
      <c r="QII42" s="68"/>
      <c r="QIJ42" s="112"/>
      <c r="QIK42" s="112"/>
      <c r="QIL42" s="112"/>
      <c r="QIM42"/>
      <c r="QIN42"/>
      <c r="QIO42"/>
      <c r="QIP42"/>
      <c r="QIQ42"/>
      <c r="QIR42"/>
      <c r="QIS42"/>
      <c r="QIT42"/>
      <c r="QIU42"/>
      <c r="QIV42"/>
      <c r="QIW42"/>
      <c r="QIX42"/>
      <c r="QIY42"/>
      <c r="QIZ42"/>
      <c r="QJA42"/>
      <c r="QJB42"/>
      <c r="QJC42"/>
      <c r="QJD42"/>
      <c r="QJE42"/>
      <c r="QJF42"/>
      <c r="QJG42"/>
      <c r="QJH42"/>
      <c r="QKM42" s="68"/>
      <c r="QKN42" s="68"/>
      <c r="QKO42" s="68"/>
      <c r="QKP42" s="68"/>
      <c r="QKQ42" s="68"/>
      <c r="QKR42" s="112"/>
      <c r="QKS42" s="112"/>
      <c r="QKT42" s="112"/>
      <c r="QKU42"/>
      <c r="QKV42"/>
      <c r="QKW42"/>
      <c r="QKX42"/>
      <c r="QKY42"/>
      <c r="QKZ42"/>
      <c r="QLA42"/>
      <c r="QLB42"/>
      <c r="QLC42"/>
      <c r="QLD42"/>
      <c r="QLE42"/>
      <c r="QLF42"/>
      <c r="QLG42"/>
      <c r="QLH42"/>
      <c r="QLI42"/>
      <c r="QLJ42"/>
      <c r="QLK42"/>
      <c r="QLL42"/>
      <c r="QLM42"/>
      <c r="QLN42"/>
      <c r="QLO42"/>
      <c r="QLP42"/>
      <c r="QMU42" s="68"/>
      <c r="QMV42" s="68"/>
      <c r="QMW42" s="68"/>
      <c r="QMX42" s="68"/>
      <c r="QMY42" s="68"/>
      <c r="QMZ42" s="112"/>
      <c r="QNA42" s="112"/>
      <c r="QNB42" s="112"/>
      <c r="QNC42"/>
      <c r="QND42"/>
      <c r="QNE42"/>
      <c r="QNF42"/>
      <c r="QNG42"/>
      <c r="QNH42"/>
      <c r="QNI42"/>
      <c r="QNJ42"/>
      <c r="QNK42"/>
      <c r="QNL42"/>
      <c r="QNM42"/>
      <c r="QNN42"/>
      <c r="QNO42"/>
      <c r="QNP42"/>
      <c r="QNQ42"/>
      <c r="QNR42"/>
      <c r="QNS42"/>
      <c r="QNT42"/>
      <c r="QNU42"/>
      <c r="QNV42"/>
      <c r="QNW42"/>
      <c r="QNX42"/>
      <c r="QPC42" s="68"/>
      <c r="QPD42" s="68"/>
      <c r="QPE42" s="68"/>
      <c r="QPF42" s="68"/>
      <c r="QPG42" s="68"/>
      <c r="QPH42" s="112"/>
      <c r="QPI42" s="112"/>
      <c r="QPJ42" s="112"/>
      <c r="QPK42"/>
      <c r="QPL42"/>
      <c r="QPM42"/>
      <c r="QPN42"/>
      <c r="QPO42"/>
      <c r="QPP42"/>
      <c r="QPQ42"/>
      <c r="QPR42"/>
      <c r="QPS42"/>
      <c r="QPT42"/>
      <c r="QPU42"/>
      <c r="QPV42"/>
      <c r="QPW42"/>
      <c r="QPX42"/>
      <c r="QPY42"/>
      <c r="QPZ42"/>
      <c r="QQA42"/>
      <c r="QQB42"/>
      <c r="QQC42"/>
      <c r="QQD42"/>
      <c r="QQE42"/>
      <c r="QQF42"/>
      <c r="QRK42" s="68"/>
      <c r="QRL42" s="68"/>
      <c r="QRM42" s="68"/>
      <c r="QRN42" s="68"/>
      <c r="QRO42" s="68"/>
      <c r="QRP42" s="112"/>
      <c r="QRQ42" s="112"/>
      <c r="QRR42" s="112"/>
      <c r="QRS42"/>
      <c r="QRT42"/>
      <c r="QRU42"/>
      <c r="QRV42"/>
      <c r="QRW42"/>
      <c r="QRX42"/>
      <c r="QRY42"/>
      <c r="QRZ42"/>
      <c r="QSA42"/>
      <c r="QSB42"/>
      <c r="QSC42"/>
      <c r="QSD42"/>
      <c r="QSE42"/>
      <c r="QSF42"/>
      <c r="QSG42"/>
      <c r="QSH42"/>
      <c r="QSI42"/>
      <c r="QSJ42"/>
      <c r="QSK42"/>
      <c r="QSL42"/>
      <c r="QSM42"/>
      <c r="QSN42"/>
      <c r="QTS42" s="68"/>
      <c r="QTT42" s="68"/>
      <c r="QTU42" s="68"/>
      <c r="QTV42" s="68"/>
      <c r="QTW42" s="68"/>
      <c r="QTX42" s="112"/>
      <c r="QTY42" s="112"/>
      <c r="QTZ42" s="112"/>
      <c r="QUA42"/>
      <c r="QUB42"/>
      <c r="QUC42"/>
      <c r="QUD42"/>
      <c r="QUE42"/>
      <c r="QUF42"/>
      <c r="QUG42"/>
      <c r="QUH42"/>
      <c r="QUI42"/>
      <c r="QUJ42"/>
      <c r="QUK42"/>
      <c r="QUL42"/>
      <c r="QUM42"/>
      <c r="QUN42"/>
      <c r="QUO42"/>
      <c r="QUP42"/>
      <c r="QUQ42"/>
      <c r="QUR42"/>
      <c r="QUS42"/>
      <c r="QUT42"/>
      <c r="QUU42"/>
      <c r="QUV42"/>
      <c r="QWA42" s="68"/>
      <c r="QWB42" s="68"/>
      <c r="QWC42" s="68"/>
      <c r="QWD42" s="68"/>
      <c r="QWE42" s="68"/>
      <c r="QWF42" s="112"/>
      <c r="QWG42" s="112"/>
      <c r="QWH42" s="112"/>
      <c r="QWI42"/>
      <c r="QWJ42"/>
      <c r="QWK42"/>
      <c r="QWL42"/>
      <c r="QWM42"/>
      <c r="QWN42"/>
      <c r="QWO42"/>
      <c r="QWP42"/>
      <c r="QWQ42"/>
      <c r="QWR42"/>
      <c r="QWS42"/>
      <c r="QWT42"/>
      <c r="QWU42"/>
      <c r="QWV42"/>
      <c r="QWW42"/>
      <c r="QWX42"/>
      <c r="QWY42"/>
      <c r="QWZ42"/>
      <c r="QXA42"/>
      <c r="QXB42"/>
      <c r="QXC42"/>
      <c r="QXD42"/>
      <c r="QYI42" s="68"/>
      <c r="QYJ42" s="68"/>
      <c r="QYK42" s="68"/>
      <c r="QYL42" s="68"/>
      <c r="QYM42" s="68"/>
      <c r="QYN42" s="112"/>
      <c r="QYO42" s="112"/>
      <c r="QYP42" s="112"/>
      <c r="QYQ42"/>
      <c r="QYR42"/>
      <c r="QYS42"/>
      <c r="QYT42"/>
      <c r="QYU42"/>
      <c r="QYV42"/>
      <c r="QYW42"/>
      <c r="QYX42"/>
      <c r="QYY42"/>
      <c r="QYZ42"/>
      <c r="QZA42"/>
      <c r="QZB42"/>
      <c r="QZC42"/>
      <c r="QZD42"/>
      <c r="QZE42"/>
      <c r="QZF42"/>
      <c r="QZG42"/>
      <c r="QZH42"/>
      <c r="QZI42"/>
      <c r="QZJ42"/>
      <c r="QZK42"/>
      <c r="QZL42"/>
      <c r="RAQ42" s="68"/>
      <c r="RAR42" s="68"/>
      <c r="RAS42" s="68"/>
      <c r="RAT42" s="68"/>
      <c r="RAU42" s="68"/>
      <c r="RAV42" s="112"/>
      <c r="RAW42" s="112"/>
      <c r="RAX42" s="112"/>
      <c r="RAY42"/>
      <c r="RAZ42"/>
      <c r="RBA42"/>
      <c r="RBB42"/>
      <c r="RBC42"/>
      <c r="RBD42"/>
      <c r="RBE42"/>
      <c r="RBF42"/>
      <c r="RBG42"/>
      <c r="RBH42"/>
      <c r="RBI42"/>
      <c r="RBJ42"/>
      <c r="RBK42"/>
      <c r="RBL42"/>
      <c r="RBM42"/>
      <c r="RBN42"/>
      <c r="RBO42"/>
      <c r="RBP42"/>
      <c r="RBQ42"/>
      <c r="RBR42"/>
      <c r="RBS42"/>
      <c r="RBT42"/>
      <c r="RCY42" s="68"/>
      <c r="RCZ42" s="68"/>
      <c r="RDA42" s="68"/>
      <c r="RDB42" s="68"/>
      <c r="RDC42" s="68"/>
      <c r="RDD42" s="112"/>
      <c r="RDE42" s="112"/>
      <c r="RDF42" s="112"/>
      <c r="RDG42"/>
      <c r="RDH42"/>
      <c r="RDI42"/>
      <c r="RDJ42"/>
      <c r="RDK42"/>
      <c r="RDL42"/>
      <c r="RDM42"/>
      <c r="RDN42"/>
      <c r="RDO42"/>
      <c r="RDP42"/>
      <c r="RDQ42"/>
      <c r="RDR42"/>
      <c r="RDS42"/>
      <c r="RDT42"/>
      <c r="RDU42"/>
      <c r="RDV42"/>
      <c r="RDW42"/>
      <c r="RDX42"/>
      <c r="RDY42"/>
      <c r="RDZ42"/>
      <c r="REA42"/>
      <c r="REB42"/>
      <c r="RFG42" s="68"/>
      <c r="RFH42" s="68"/>
      <c r="RFI42" s="68"/>
      <c r="RFJ42" s="68"/>
      <c r="RFK42" s="68"/>
      <c r="RFL42" s="112"/>
      <c r="RFM42" s="112"/>
      <c r="RFN42" s="112"/>
      <c r="RFO42"/>
      <c r="RFP42"/>
      <c r="RFQ42"/>
      <c r="RFR42"/>
      <c r="RFS42"/>
      <c r="RFT42"/>
      <c r="RFU42"/>
      <c r="RFV42"/>
      <c r="RFW42"/>
      <c r="RFX42"/>
      <c r="RFY42"/>
      <c r="RFZ42"/>
      <c r="RGA42"/>
      <c r="RGB42"/>
      <c r="RGC42"/>
      <c r="RGD42"/>
      <c r="RGE42"/>
      <c r="RGF42"/>
      <c r="RGG42"/>
      <c r="RGH42"/>
      <c r="RGI42"/>
      <c r="RGJ42"/>
      <c r="RHO42" s="68"/>
      <c r="RHP42" s="68"/>
      <c r="RHQ42" s="68"/>
      <c r="RHR42" s="68"/>
      <c r="RHS42" s="68"/>
      <c r="RHT42" s="112"/>
      <c r="RHU42" s="112"/>
      <c r="RHV42" s="112"/>
      <c r="RHW42"/>
      <c r="RHX42"/>
      <c r="RHY42"/>
      <c r="RHZ42"/>
      <c r="RIA42"/>
      <c r="RIB42"/>
      <c r="RIC42"/>
      <c r="RID42"/>
      <c r="RIE42"/>
      <c r="RIF42"/>
      <c r="RIG42"/>
      <c r="RIH42"/>
      <c r="RII42"/>
      <c r="RIJ42"/>
      <c r="RIK42"/>
      <c r="RIL42"/>
      <c r="RIM42"/>
      <c r="RIN42"/>
      <c r="RIO42"/>
      <c r="RIP42"/>
      <c r="RIQ42"/>
      <c r="RIR42"/>
      <c r="RJW42" s="68"/>
      <c r="RJX42" s="68"/>
      <c r="RJY42" s="68"/>
      <c r="RJZ42" s="68"/>
      <c r="RKA42" s="68"/>
      <c r="RKB42" s="112"/>
      <c r="RKC42" s="112"/>
      <c r="RKD42" s="112"/>
      <c r="RKE42"/>
      <c r="RKF42"/>
      <c r="RKG42"/>
      <c r="RKH42"/>
      <c r="RKI42"/>
      <c r="RKJ42"/>
      <c r="RKK42"/>
      <c r="RKL42"/>
      <c r="RKM42"/>
      <c r="RKN42"/>
      <c r="RKO42"/>
      <c r="RKP42"/>
      <c r="RKQ42"/>
      <c r="RKR42"/>
      <c r="RKS42"/>
      <c r="RKT42"/>
      <c r="RKU42"/>
      <c r="RKV42"/>
      <c r="RKW42"/>
      <c r="RKX42"/>
      <c r="RKY42"/>
      <c r="RKZ42"/>
      <c r="RME42" s="68"/>
      <c r="RMF42" s="68"/>
      <c r="RMG42" s="68"/>
      <c r="RMH42" s="68"/>
      <c r="RMI42" s="68"/>
      <c r="RMJ42" s="112"/>
      <c r="RMK42" s="112"/>
      <c r="RML42" s="112"/>
      <c r="RMM42"/>
      <c r="RMN42"/>
      <c r="RMO42"/>
      <c r="RMP42"/>
      <c r="RMQ42"/>
      <c r="RMR42"/>
      <c r="RMS42"/>
      <c r="RMT42"/>
      <c r="RMU42"/>
      <c r="RMV42"/>
      <c r="RMW42"/>
      <c r="RMX42"/>
      <c r="RMY42"/>
      <c r="RMZ42"/>
      <c r="RNA42"/>
      <c r="RNB42"/>
      <c r="RNC42"/>
      <c r="RND42"/>
      <c r="RNE42"/>
      <c r="RNF42"/>
      <c r="RNG42"/>
      <c r="RNH42"/>
      <c r="ROM42" s="68"/>
      <c r="RON42" s="68"/>
      <c r="ROO42" s="68"/>
      <c r="ROP42" s="68"/>
      <c r="ROQ42" s="68"/>
      <c r="ROR42" s="112"/>
      <c r="ROS42" s="112"/>
      <c r="ROT42" s="112"/>
      <c r="ROU42"/>
      <c r="ROV42"/>
      <c r="ROW42"/>
      <c r="ROX42"/>
      <c r="ROY42"/>
      <c r="ROZ42"/>
      <c r="RPA42"/>
      <c r="RPB42"/>
      <c r="RPC42"/>
      <c r="RPD42"/>
      <c r="RPE42"/>
      <c r="RPF42"/>
      <c r="RPG42"/>
      <c r="RPH42"/>
      <c r="RPI42"/>
      <c r="RPJ42"/>
      <c r="RPK42"/>
      <c r="RPL42"/>
      <c r="RPM42"/>
      <c r="RPN42"/>
      <c r="RPO42"/>
      <c r="RPP42"/>
      <c r="RQU42" s="68"/>
      <c r="RQV42" s="68"/>
      <c r="RQW42" s="68"/>
      <c r="RQX42" s="68"/>
      <c r="RQY42" s="68"/>
      <c r="RQZ42" s="112"/>
      <c r="RRA42" s="112"/>
      <c r="RRB42" s="112"/>
      <c r="RRC42"/>
      <c r="RRD42"/>
      <c r="RRE42"/>
      <c r="RRF42"/>
      <c r="RRG42"/>
      <c r="RRH42"/>
      <c r="RRI42"/>
      <c r="RRJ42"/>
      <c r="RRK42"/>
      <c r="RRL42"/>
      <c r="RRM42"/>
      <c r="RRN42"/>
      <c r="RRO42"/>
      <c r="RRP42"/>
      <c r="RRQ42"/>
      <c r="RRR42"/>
      <c r="RRS42"/>
      <c r="RRT42"/>
      <c r="RRU42"/>
      <c r="RRV42"/>
      <c r="RRW42"/>
      <c r="RRX42"/>
      <c r="RTC42" s="68"/>
      <c r="RTD42" s="68"/>
      <c r="RTE42" s="68"/>
      <c r="RTF42" s="68"/>
      <c r="RTG42" s="68"/>
      <c r="RTH42" s="112"/>
      <c r="RTI42" s="112"/>
      <c r="RTJ42" s="112"/>
      <c r="RTK42"/>
      <c r="RTL42"/>
      <c r="RTM42"/>
      <c r="RTN42"/>
      <c r="RTO42"/>
      <c r="RTP42"/>
      <c r="RTQ42"/>
      <c r="RTR42"/>
      <c r="RTS42"/>
      <c r="RTT42"/>
      <c r="RTU42"/>
      <c r="RTV42"/>
      <c r="RTW42"/>
      <c r="RTX42"/>
      <c r="RTY42"/>
      <c r="RTZ42"/>
      <c r="RUA42"/>
      <c r="RUB42"/>
      <c r="RUC42"/>
      <c r="RUD42"/>
      <c r="RUE42"/>
      <c r="RUF42"/>
      <c r="RVK42" s="68"/>
      <c r="RVL42" s="68"/>
      <c r="RVM42" s="68"/>
      <c r="RVN42" s="68"/>
      <c r="RVO42" s="68"/>
      <c r="RVP42" s="112"/>
      <c r="RVQ42" s="112"/>
      <c r="RVR42" s="112"/>
      <c r="RVS42"/>
      <c r="RVT42"/>
      <c r="RVU42"/>
      <c r="RVV42"/>
      <c r="RVW42"/>
      <c r="RVX42"/>
      <c r="RVY42"/>
      <c r="RVZ42"/>
      <c r="RWA42"/>
      <c r="RWB42"/>
      <c r="RWC42"/>
      <c r="RWD42"/>
      <c r="RWE42"/>
      <c r="RWF42"/>
      <c r="RWG42"/>
      <c r="RWH42"/>
      <c r="RWI42"/>
      <c r="RWJ42"/>
      <c r="RWK42"/>
      <c r="RWL42"/>
      <c r="RWM42"/>
      <c r="RWN42"/>
      <c r="RXS42" s="68"/>
      <c r="RXT42" s="68"/>
      <c r="RXU42" s="68"/>
      <c r="RXV42" s="68"/>
      <c r="RXW42" s="68"/>
      <c r="RXX42" s="112"/>
      <c r="RXY42" s="112"/>
      <c r="RXZ42" s="112"/>
      <c r="RYA42"/>
      <c r="RYB42"/>
      <c r="RYC42"/>
      <c r="RYD42"/>
      <c r="RYE42"/>
      <c r="RYF42"/>
      <c r="RYG42"/>
      <c r="RYH42"/>
      <c r="RYI42"/>
      <c r="RYJ42"/>
      <c r="RYK42"/>
      <c r="RYL42"/>
      <c r="RYM42"/>
      <c r="RYN42"/>
      <c r="RYO42"/>
      <c r="RYP42"/>
      <c r="RYQ42"/>
      <c r="RYR42"/>
      <c r="RYS42"/>
      <c r="RYT42"/>
      <c r="RYU42"/>
      <c r="RYV42"/>
      <c r="SAA42" s="68"/>
      <c r="SAB42" s="68"/>
      <c r="SAC42" s="68"/>
      <c r="SAD42" s="68"/>
      <c r="SAE42" s="68"/>
      <c r="SAF42" s="112"/>
      <c r="SAG42" s="112"/>
      <c r="SAH42" s="112"/>
      <c r="SAI42"/>
      <c r="SAJ42"/>
      <c r="SAK42"/>
      <c r="SAL42"/>
      <c r="SAM42"/>
      <c r="SAN42"/>
      <c r="SAO42"/>
      <c r="SAP42"/>
      <c r="SAQ42"/>
      <c r="SAR42"/>
      <c r="SAS42"/>
      <c r="SAT42"/>
      <c r="SAU42"/>
      <c r="SAV42"/>
      <c r="SAW42"/>
      <c r="SAX42"/>
      <c r="SAY42"/>
      <c r="SAZ42"/>
      <c r="SBA42"/>
      <c r="SBB42"/>
      <c r="SBC42"/>
      <c r="SBD42"/>
      <c r="SCI42" s="68"/>
      <c r="SCJ42" s="68"/>
      <c r="SCK42" s="68"/>
      <c r="SCL42" s="68"/>
      <c r="SCM42" s="68"/>
      <c r="SCN42" s="112"/>
      <c r="SCO42" s="112"/>
      <c r="SCP42" s="112"/>
      <c r="SCQ42"/>
      <c r="SCR42"/>
      <c r="SCS42"/>
      <c r="SCT42"/>
      <c r="SCU42"/>
      <c r="SCV42"/>
      <c r="SCW42"/>
      <c r="SCX42"/>
      <c r="SCY42"/>
      <c r="SCZ42"/>
      <c r="SDA42"/>
      <c r="SDB42"/>
      <c r="SDC42"/>
      <c r="SDD42"/>
      <c r="SDE42"/>
      <c r="SDF42"/>
      <c r="SDG42"/>
      <c r="SDH42"/>
      <c r="SDI42"/>
      <c r="SDJ42"/>
      <c r="SDK42"/>
      <c r="SDL42"/>
      <c r="SEQ42" s="68"/>
      <c r="SER42" s="68"/>
      <c r="SES42" s="68"/>
      <c r="SET42" s="68"/>
      <c r="SEU42" s="68"/>
      <c r="SEV42" s="112"/>
      <c r="SEW42" s="112"/>
      <c r="SEX42" s="112"/>
      <c r="SEY42"/>
      <c r="SEZ42"/>
      <c r="SFA42"/>
      <c r="SFB42"/>
      <c r="SFC42"/>
      <c r="SFD42"/>
      <c r="SFE42"/>
      <c r="SFF42"/>
      <c r="SFG42"/>
      <c r="SFH42"/>
      <c r="SFI42"/>
      <c r="SFJ42"/>
      <c r="SFK42"/>
      <c r="SFL42"/>
      <c r="SFM42"/>
      <c r="SFN42"/>
      <c r="SFO42"/>
      <c r="SFP42"/>
      <c r="SFQ42"/>
      <c r="SFR42"/>
      <c r="SFS42"/>
      <c r="SFT42"/>
      <c r="SGY42" s="68"/>
      <c r="SGZ42" s="68"/>
      <c r="SHA42" s="68"/>
      <c r="SHB42" s="68"/>
      <c r="SHC42" s="68"/>
      <c r="SHD42" s="112"/>
      <c r="SHE42" s="112"/>
      <c r="SHF42" s="112"/>
      <c r="SHG42"/>
      <c r="SHH42"/>
      <c r="SHI42"/>
      <c r="SHJ42"/>
      <c r="SHK42"/>
      <c r="SHL42"/>
      <c r="SHM42"/>
      <c r="SHN42"/>
      <c r="SHO42"/>
      <c r="SHP42"/>
      <c r="SHQ42"/>
      <c r="SHR42"/>
      <c r="SHS42"/>
      <c r="SHT42"/>
      <c r="SHU42"/>
      <c r="SHV42"/>
      <c r="SHW42"/>
      <c r="SHX42"/>
      <c r="SHY42"/>
      <c r="SHZ42"/>
      <c r="SIA42"/>
      <c r="SIB42"/>
      <c r="SJG42" s="68"/>
      <c r="SJH42" s="68"/>
      <c r="SJI42" s="68"/>
      <c r="SJJ42" s="68"/>
      <c r="SJK42" s="68"/>
      <c r="SJL42" s="112"/>
      <c r="SJM42" s="112"/>
      <c r="SJN42" s="112"/>
      <c r="SJO42"/>
      <c r="SJP42"/>
      <c r="SJQ42"/>
      <c r="SJR42"/>
      <c r="SJS42"/>
      <c r="SJT42"/>
      <c r="SJU42"/>
      <c r="SJV42"/>
      <c r="SJW42"/>
      <c r="SJX42"/>
      <c r="SJY42"/>
      <c r="SJZ42"/>
      <c r="SKA42"/>
      <c r="SKB42"/>
      <c r="SKC42"/>
      <c r="SKD42"/>
      <c r="SKE42"/>
      <c r="SKF42"/>
      <c r="SKG42"/>
      <c r="SKH42"/>
      <c r="SKI42"/>
      <c r="SKJ42"/>
      <c r="SLO42" s="68"/>
      <c r="SLP42" s="68"/>
      <c r="SLQ42" s="68"/>
      <c r="SLR42" s="68"/>
      <c r="SLS42" s="68"/>
      <c r="SLT42" s="112"/>
      <c r="SLU42" s="112"/>
      <c r="SLV42" s="112"/>
      <c r="SLW42"/>
      <c r="SLX42"/>
      <c r="SLY42"/>
      <c r="SLZ42"/>
      <c r="SMA42"/>
      <c r="SMB42"/>
      <c r="SMC42"/>
      <c r="SMD42"/>
      <c r="SME42"/>
      <c r="SMF42"/>
      <c r="SMG42"/>
      <c r="SMH42"/>
      <c r="SMI42"/>
      <c r="SMJ42"/>
      <c r="SMK42"/>
      <c r="SML42"/>
      <c r="SMM42"/>
      <c r="SMN42"/>
      <c r="SMO42"/>
      <c r="SMP42"/>
      <c r="SMQ42"/>
      <c r="SMR42"/>
      <c r="SNW42" s="68"/>
      <c r="SNX42" s="68"/>
      <c r="SNY42" s="68"/>
      <c r="SNZ42" s="68"/>
      <c r="SOA42" s="68"/>
      <c r="SOB42" s="112"/>
      <c r="SOC42" s="112"/>
      <c r="SOD42" s="112"/>
      <c r="SOE42"/>
      <c r="SOF42"/>
      <c r="SOG42"/>
      <c r="SOH42"/>
      <c r="SOI42"/>
      <c r="SOJ42"/>
      <c r="SOK42"/>
      <c r="SOL42"/>
      <c r="SOM42"/>
      <c r="SON42"/>
      <c r="SOO42"/>
      <c r="SOP42"/>
      <c r="SOQ42"/>
      <c r="SOR42"/>
      <c r="SOS42"/>
      <c r="SOT42"/>
      <c r="SOU42"/>
      <c r="SOV42"/>
      <c r="SOW42"/>
      <c r="SOX42"/>
      <c r="SOY42"/>
      <c r="SOZ42"/>
      <c r="SQE42" s="68"/>
      <c r="SQF42" s="68"/>
      <c r="SQG42" s="68"/>
      <c r="SQH42" s="68"/>
      <c r="SQI42" s="68"/>
      <c r="SQJ42" s="112"/>
      <c r="SQK42" s="112"/>
      <c r="SQL42" s="112"/>
      <c r="SQM42"/>
      <c r="SQN42"/>
      <c r="SQO42"/>
      <c r="SQP42"/>
      <c r="SQQ42"/>
      <c r="SQR42"/>
      <c r="SQS42"/>
      <c r="SQT42"/>
      <c r="SQU42"/>
      <c r="SQV42"/>
      <c r="SQW42"/>
      <c r="SQX42"/>
      <c r="SQY42"/>
      <c r="SQZ42"/>
      <c r="SRA42"/>
      <c r="SRB42"/>
      <c r="SRC42"/>
      <c r="SRD42"/>
      <c r="SRE42"/>
      <c r="SRF42"/>
      <c r="SRG42"/>
      <c r="SRH42"/>
      <c r="SSM42" s="68"/>
      <c r="SSN42" s="68"/>
      <c r="SSO42" s="68"/>
      <c r="SSP42" s="68"/>
      <c r="SSQ42" s="68"/>
      <c r="SSR42" s="112"/>
      <c r="SSS42" s="112"/>
      <c r="SST42" s="112"/>
      <c r="SSU42"/>
      <c r="SSV42"/>
      <c r="SSW42"/>
      <c r="SSX42"/>
      <c r="SSY42"/>
      <c r="SSZ42"/>
      <c r="STA42"/>
      <c r="STB42"/>
      <c r="STC42"/>
      <c r="STD42"/>
      <c r="STE42"/>
      <c r="STF42"/>
      <c r="STG42"/>
      <c r="STH42"/>
      <c r="STI42"/>
      <c r="STJ42"/>
      <c r="STK42"/>
      <c r="STL42"/>
      <c r="STM42"/>
      <c r="STN42"/>
      <c r="STO42"/>
      <c r="STP42"/>
      <c r="SUU42" s="68"/>
      <c r="SUV42" s="68"/>
      <c r="SUW42" s="68"/>
      <c r="SUX42" s="68"/>
      <c r="SUY42" s="68"/>
      <c r="SUZ42" s="112"/>
      <c r="SVA42" s="112"/>
      <c r="SVB42" s="112"/>
      <c r="SVC42"/>
      <c r="SVD42"/>
      <c r="SVE42"/>
      <c r="SVF42"/>
      <c r="SVG42"/>
      <c r="SVH42"/>
      <c r="SVI42"/>
      <c r="SVJ42"/>
      <c r="SVK42"/>
      <c r="SVL42"/>
      <c r="SVM42"/>
      <c r="SVN42"/>
      <c r="SVO42"/>
      <c r="SVP42"/>
      <c r="SVQ42"/>
      <c r="SVR42"/>
      <c r="SVS42"/>
      <c r="SVT42"/>
      <c r="SVU42"/>
      <c r="SVV42"/>
      <c r="SVW42"/>
      <c r="SVX42"/>
      <c r="SXC42" s="68"/>
      <c r="SXD42" s="68"/>
      <c r="SXE42" s="68"/>
      <c r="SXF42" s="68"/>
      <c r="SXG42" s="68"/>
      <c r="SXH42" s="112"/>
      <c r="SXI42" s="112"/>
      <c r="SXJ42" s="112"/>
      <c r="SXK42"/>
      <c r="SXL42"/>
      <c r="SXM42"/>
      <c r="SXN42"/>
      <c r="SXO42"/>
      <c r="SXP42"/>
      <c r="SXQ42"/>
      <c r="SXR42"/>
      <c r="SXS42"/>
      <c r="SXT42"/>
      <c r="SXU42"/>
      <c r="SXV42"/>
      <c r="SXW42"/>
      <c r="SXX42"/>
      <c r="SXY42"/>
      <c r="SXZ42"/>
      <c r="SYA42"/>
      <c r="SYB42"/>
      <c r="SYC42"/>
      <c r="SYD42"/>
      <c r="SYE42"/>
      <c r="SYF42"/>
      <c r="SZK42" s="68"/>
      <c r="SZL42" s="68"/>
      <c r="SZM42" s="68"/>
      <c r="SZN42" s="68"/>
      <c r="SZO42" s="68"/>
      <c r="SZP42" s="112"/>
      <c r="SZQ42" s="112"/>
      <c r="SZR42" s="112"/>
      <c r="SZS42"/>
      <c r="SZT42"/>
      <c r="SZU42"/>
      <c r="SZV42"/>
      <c r="SZW42"/>
      <c r="SZX42"/>
      <c r="SZY42"/>
      <c r="SZZ42"/>
      <c r="TAA42"/>
      <c r="TAB42"/>
      <c r="TAC42"/>
      <c r="TAD42"/>
      <c r="TAE42"/>
      <c r="TAF42"/>
      <c r="TAG42"/>
      <c r="TAH42"/>
      <c r="TAI42"/>
      <c r="TAJ42"/>
      <c r="TAK42"/>
      <c r="TAL42"/>
      <c r="TAM42"/>
      <c r="TAN42"/>
      <c r="TBS42" s="68"/>
      <c r="TBT42" s="68"/>
      <c r="TBU42" s="68"/>
      <c r="TBV42" s="68"/>
      <c r="TBW42" s="68"/>
      <c r="TBX42" s="112"/>
      <c r="TBY42" s="112"/>
      <c r="TBZ42" s="112"/>
      <c r="TCA42"/>
      <c r="TCB42"/>
      <c r="TCC42"/>
      <c r="TCD42"/>
      <c r="TCE42"/>
      <c r="TCF42"/>
      <c r="TCG42"/>
      <c r="TCH42"/>
      <c r="TCI42"/>
      <c r="TCJ42"/>
      <c r="TCK42"/>
      <c r="TCL42"/>
      <c r="TCM42"/>
      <c r="TCN42"/>
      <c r="TCO42"/>
      <c r="TCP42"/>
      <c r="TCQ42"/>
      <c r="TCR42"/>
      <c r="TCS42"/>
      <c r="TCT42"/>
      <c r="TCU42"/>
      <c r="TCV42"/>
      <c r="TEA42" s="68"/>
      <c r="TEB42" s="68"/>
      <c r="TEC42" s="68"/>
      <c r="TED42" s="68"/>
      <c r="TEE42" s="68"/>
      <c r="TEF42" s="112"/>
      <c r="TEG42" s="112"/>
      <c r="TEH42" s="112"/>
      <c r="TEI42"/>
      <c r="TEJ42"/>
      <c r="TEK42"/>
      <c r="TEL42"/>
      <c r="TEM42"/>
      <c r="TEN42"/>
      <c r="TEO42"/>
      <c r="TEP42"/>
      <c r="TEQ42"/>
      <c r="TER42"/>
      <c r="TES42"/>
      <c r="TET42"/>
      <c r="TEU42"/>
      <c r="TEV42"/>
      <c r="TEW42"/>
      <c r="TEX42"/>
      <c r="TEY42"/>
      <c r="TEZ42"/>
      <c r="TFA42"/>
      <c r="TFB42"/>
      <c r="TFC42"/>
      <c r="TFD42"/>
      <c r="TGI42" s="68"/>
      <c r="TGJ42" s="68"/>
      <c r="TGK42" s="68"/>
      <c r="TGL42" s="68"/>
      <c r="TGM42" s="68"/>
      <c r="TGN42" s="112"/>
      <c r="TGO42" s="112"/>
      <c r="TGP42" s="112"/>
      <c r="TGQ42"/>
      <c r="TGR42"/>
      <c r="TGS42"/>
      <c r="TGT42"/>
      <c r="TGU42"/>
      <c r="TGV42"/>
      <c r="TGW42"/>
      <c r="TGX42"/>
      <c r="TGY42"/>
      <c r="TGZ42"/>
      <c r="THA42"/>
      <c r="THB42"/>
      <c r="THC42"/>
      <c r="THD42"/>
      <c r="THE42"/>
      <c r="THF42"/>
      <c r="THG42"/>
      <c r="THH42"/>
      <c r="THI42"/>
      <c r="THJ42"/>
      <c r="THK42"/>
      <c r="THL42"/>
      <c r="TIQ42" s="68"/>
      <c r="TIR42" s="68"/>
      <c r="TIS42" s="68"/>
      <c r="TIT42" s="68"/>
      <c r="TIU42" s="68"/>
      <c r="TIV42" s="112"/>
      <c r="TIW42" s="112"/>
      <c r="TIX42" s="112"/>
      <c r="TIY42"/>
      <c r="TIZ42"/>
      <c r="TJA42"/>
      <c r="TJB42"/>
      <c r="TJC42"/>
      <c r="TJD42"/>
      <c r="TJE42"/>
      <c r="TJF42"/>
      <c r="TJG42"/>
      <c r="TJH42"/>
      <c r="TJI42"/>
      <c r="TJJ42"/>
      <c r="TJK42"/>
      <c r="TJL42"/>
      <c r="TJM42"/>
      <c r="TJN42"/>
      <c r="TJO42"/>
      <c r="TJP42"/>
      <c r="TJQ42"/>
      <c r="TJR42"/>
      <c r="TJS42"/>
      <c r="TJT42"/>
      <c r="TKY42" s="68"/>
      <c r="TKZ42" s="68"/>
      <c r="TLA42" s="68"/>
      <c r="TLB42" s="68"/>
      <c r="TLC42" s="68"/>
      <c r="TLD42" s="112"/>
      <c r="TLE42" s="112"/>
      <c r="TLF42" s="112"/>
      <c r="TLG42"/>
      <c r="TLH42"/>
      <c r="TLI42"/>
      <c r="TLJ42"/>
      <c r="TLK42"/>
      <c r="TLL42"/>
      <c r="TLM42"/>
      <c r="TLN42"/>
      <c r="TLO42"/>
      <c r="TLP42"/>
      <c r="TLQ42"/>
      <c r="TLR42"/>
      <c r="TLS42"/>
      <c r="TLT42"/>
      <c r="TLU42"/>
      <c r="TLV42"/>
      <c r="TLW42"/>
      <c r="TLX42"/>
      <c r="TLY42"/>
      <c r="TLZ42"/>
      <c r="TMA42"/>
      <c r="TMB42"/>
      <c r="TNG42" s="68"/>
      <c r="TNH42" s="68"/>
      <c r="TNI42" s="68"/>
      <c r="TNJ42" s="68"/>
      <c r="TNK42" s="68"/>
      <c r="TNL42" s="112"/>
      <c r="TNM42" s="112"/>
      <c r="TNN42" s="112"/>
      <c r="TNO42"/>
      <c r="TNP42"/>
      <c r="TNQ42"/>
      <c r="TNR42"/>
      <c r="TNS42"/>
      <c r="TNT42"/>
      <c r="TNU42"/>
      <c r="TNV42"/>
      <c r="TNW42"/>
      <c r="TNX42"/>
      <c r="TNY42"/>
      <c r="TNZ42"/>
      <c r="TOA42"/>
      <c r="TOB42"/>
      <c r="TOC42"/>
      <c r="TOD42"/>
      <c r="TOE42"/>
      <c r="TOF42"/>
      <c r="TOG42"/>
      <c r="TOH42"/>
      <c r="TOI42"/>
      <c r="TOJ42"/>
      <c r="TPO42" s="68"/>
      <c r="TPP42" s="68"/>
      <c r="TPQ42" s="68"/>
      <c r="TPR42" s="68"/>
      <c r="TPS42" s="68"/>
      <c r="TPT42" s="112"/>
      <c r="TPU42" s="112"/>
      <c r="TPV42" s="112"/>
      <c r="TPW42"/>
      <c r="TPX42"/>
      <c r="TPY42"/>
      <c r="TPZ42"/>
      <c r="TQA42"/>
      <c r="TQB42"/>
      <c r="TQC42"/>
      <c r="TQD42"/>
      <c r="TQE42"/>
      <c r="TQF42"/>
      <c r="TQG42"/>
      <c r="TQH42"/>
      <c r="TQI42"/>
      <c r="TQJ42"/>
      <c r="TQK42"/>
      <c r="TQL42"/>
      <c r="TQM42"/>
      <c r="TQN42"/>
      <c r="TQO42"/>
      <c r="TQP42"/>
      <c r="TQQ42"/>
      <c r="TQR42"/>
      <c r="TRW42" s="68"/>
      <c r="TRX42" s="68"/>
      <c r="TRY42" s="68"/>
      <c r="TRZ42" s="68"/>
      <c r="TSA42" s="68"/>
      <c r="TSB42" s="112"/>
      <c r="TSC42" s="112"/>
      <c r="TSD42" s="112"/>
      <c r="TSE42"/>
      <c r="TSF42"/>
      <c r="TSG42"/>
      <c r="TSH42"/>
      <c r="TSI42"/>
      <c r="TSJ42"/>
      <c r="TSK42"/>
      <c r="TSL42"/>
      <c r="TSM42"/>
      <c r="TSN42"/>
      <c r="TSO42"/>
      <c r="TSP42"/>
      <c r="TSQ42"/>
      <c r="TSR42"/>
      <c r="TSS42"/>
      <c r="TST42"/>
      <c r="TSU42"/>
      <c r="TSV42"/>
      <c r="TSW42"/>
      <c r="TSX42"/>
      <c r="TSY42"/>
      <c r="TSZ42"/>
      <c r="TUE42" s="68"/>
      <c r="TUF42" s="68"/>
      <c r="TUG42" s="68"/>
      <c r="TUH42" s="68"/>
      <c r="TUI42" s="68"/>
      <c r="TUJ42" s="112"/>
      <c r="TUK42" s="112"/>
      <c r="TUL42" s="112"/>
      <c r="TUM42"/>
      <c r="TUN42"/>
      <c r="TUO42"/>
      <c r="TUP42"/>
      <c r="TUQ42"/>
      <c r="TUR42"/>
      <c r="TUS42"/>
      <c r="TUT42"/>
      <c r="TUU42"/>
      <c r="TUV42"/>
      <c r="TUW42"/>
      <c r="TUX42"/>
      <c r="TUY42"/>
      <c r="TUZ42"/>
      <c r="TVA42"/>
      <c r="TVB42"/>
      <c r="TVC42"/>
      <c r="TVD42"/>
      <c r="TVE42"/>
      <c r="TVF42"/>
      <c r="TVG42"/>
      <c r="TVH42"/>
      <c r="TWM42" s="68"/>
      <c r="TWN42" s="68"/>
      <c r="TWO42" s="68"/>
      <c r="TWP42" s="68"/>
      <c r="TWQ42" s="68"/>
      <c r="TWR42" s="112"/>
      <c r="TWS42" s="112"/>
      <c r="TWT42" s="112"/>
      <c r="TWU42"/>
      <c r="TWV42"/>
      <c r="TWW42"/>
      <c r="TWX42"/>
      <c r="TWY42"/>
      <c r="TWZ42"/>
      <c r="TXA42"/>
      <c r="TXB42"/>
      <c r="TXC42"/>
      <c r="TXD42"/>
      <c r="TXE42"/>
      <c r="TXF42"/>
      <c r="TXG42"/>
      <c r="TXH42"/>
      <c r="TXI42"/>
      <c r="TXJ42"/>
      <c r="TXK42"/>
      <c r="TXL42"/>
      <c r="TXM42"/>
      <c r="TXN42"/>
      <c r="TXO42"/>
      <c r="TXP42"/>
      <c r="TYU42" s="68"/>
      <c r="TYV42" s="68"/>
      <c r="TYW42" s="68"/>
      <c r="TYX42" s="68"/>
      <c r="TYY42" s="68"/>
      <c r="TYZ42" s="112"/>
      <c r="TZA42" s="112"/>
      <c r="TZB42" s="112"/>
      <c r="TZC42"/>
      <c r="TZD42"/>
      <c r="TZE42"/>
      <c r="TZF42"/>
      <c r="TZG42"/>
      <c r="TZH42"/>
      <c r="TZI42"/>
      <c r="TZJ42"/>
      <c r="TZK42"/>
      <c r="TZL42"/>
      <c r="TZM42"/>
      <c r="TZN42"/>
      <c r="TZO42"/>
      <c r="TZP42"/>
      <c r="TZQ42"/>
      <c r="TZR42"/>
      <c r="TZS42"/>
      <c r="TZT42"/>
      <c r="TZU42"/>
      <c r="TZV42"/>
      <c r="TZW42"/>
      <c r="TZX42"/>
      <c r="UBC42" s="68"/>
      <c r="UBD42" s="68"/>
      <c r="UBE42" s="68"/>
      <c r="UBF42" s="68"/>
      <c r="UBG42" s="68"/>
      <c r="UBH42" s="112"/>
      <c r="UBI42" s="112"/>
      <c r="UBJ42" s="112"/>
      <c r="UBK42"/>
      <c r="UBL42"/>
      <c r="UBM42"/>
      <c r="UBN42"/>
      <c r="UBO42"/>
      <c r="UBP42"/>
      <c r="UBQ42"/>
      <c r="UBR42"/>
      <c r="UBS42"/>
      <c r="UBT42"/>
      <c r="UBU42"/>
      <c r="UBV42"/>
      <c r="UBW42"/>
      <c r="UBX42"/>
      <c r="UBY42"/>
      <c r="UBZ42"/>
      <c r="UCA42"/>
      <c r="UCB42"/>
      <c r="UCC42"/>
      <c r="UCD42"/>
      <c r="UCE42"/>
      <c r="UCF42"/>
      <c r="UDK42" s="68"/>
      <c r="UDL42" s="68"/>
      <c r="UDM42" s="68"/>
      <c r="UDN42" s="68"/>
      <c r="UDO42" s="68"/>
      <c r="UDP42" s="112"/>
      <c r="UDQ42" s="112"/>
      <c r="UDR42" s="112"/>
      <c r="UDS42"/>
      <c r="UDT42"/>
      <c r="UDU42"/>
      <c r="UDV42"/>
      <c r="UDW42"/>
      <c r="UDX42"/>
      <c r="UDY42"/>
      <c r="UDZ42"/>
      <c r="UEA42"/>
      <c r="UEB42"/>
      <c r="UEC42"/>
      <c r="UED42"/>
      <c r="UEE42"/>
      <c r="UEF42"/>
      <c r="UEG42"/>
      <c r="UEH42"/>
      <c r="UEI42"/>
      <c r="UEJ42"/>
      <c r="UEK42"/>
      <c r="UEL42"/>
      <c r="UEM42"/>
      <c r="UEN42"/>
      <c r="UFS42" s="68"/>
      <c r="UFT42" s="68"/>
      <c r="UFU42" s="68"/>
      <c r="UFV42" s="68"/>
      <c r="UFW42" s="68"/>
      <c r="UFX42" s="112"/>
      <c r="UFY42" s="112"/>
      <c r="UFZ42" s="112"/>
      <c r="UGA42"/>
      <c r="UGB42"/>
      <c r="UGC42"/>
      <c r="UGD42"/>
      <c r="UGE42"/>
      <c r="UGF42"/>
      <c r="UGG42"/>
      <c r="UGH42"/>
      <c r="UGI42"/>
      <c r="UGJ42"/>
      <c r="UGK42"/>
      <c r="UGL42"/>
      <c r="UGM42"/>
      <c r="UGN42"/>
      <c r="UGO42"/>
      <c r="UGP42"/>
      <c r="UGQ42"/>
      <c r="UGR42"/>
      <c r="UGS42"/>
      <c r="UGT42"/>
      <c r="UGU42"/>
      <c r="UGV42"/>
      <c r="UIA42" s="68"/>
      <c r="UIB42" s="68"/>
      <c r="UIC42" s="68"/>
      <c r="UID42" s="68"/>
      <c r="UIE42" s="68"/>
      <c r="UIF42" s="112"/>
      <c r="UIG42" s="112"/>
      <c r="UIH42" s="112"/>
      <c r="UII42"/>
      <c r="UIJ42"/>
      <c r="UIK42"/>
      <c r="UIL42"/>
      <c r="UIM42"/>
      <c r="UIN42"/>
      <c r="UIO42"/>
      <c r="UIP42"/>
      <c r="UIQ42"/>
      <c r="UIR42"/>
      <c r="UIS42"/>
      <c r="UIT42"/>
      <c r="UIU42"/>
      <c r="UIV42"/>
      <c r="UIW42"/>
      <c r="UIX42"/>
      <c r="UIY42"/>
      <c r="UIZ42"/>
      <c r="UJA42"/>
      <c r="UJB42"/>
      <c r="UJC42"/>
      <c r="UJD42"/>
      <c r="UKI42" s="68"/>
      <c r="UKJ42" s="68"/>
      <c r="UKK42" s="68"/>
      <c r="UKL42" s="68"/>
      <c r="UKM42" s="68"/>
      <c r="UKN42" s="112"/>
      <c r="UKO42" s="112"/>
      <c r="UKP42" s="112"/>
      <c r="UKQ42"/>
      <c r="UKR42"/>
      <c r="UKS42"/>
      <c r="UKT42"/>
      <c r="UKU42"/>
      <c r="UKV42"/>
      <c r="UKW42"/>
      <c r="UKX42"/>
      <c r="UKY42"/>
      <c r="UKZ42"/>
      <c r="ULA42"/>
      <c r="ULB42"/>
      <c r="ULC42"/>
      <c r="ULD42"/>
      <c r="ULE42"/>
      <c r="ULF42"/>
      <c r="ULG42"/>
      <c r="ULH42"/>
      <c r="ULI42"/>
      <c r="ULJ42"/>
      <c r="ULK42"/>
      <c r="ULL42"/>
      <c r="UMQ42" s="68"/>
      <c r="UMR42" s="68"/>
      <c r="UMS42" s="68"/>
      <c r="UMT42" s="68"/>
      <c r="UMU42" s="68"/>
      <c r="UMV42" s="112"/>
      <c r="UMW42" s="112"/>
      <c r="UMX42" s="112"/>
      <c r="UMY42"/>
      <c r="UMZ42"/>
      <c r="UNA42"/>
      <c r="UNB42"/>
      <c r="UNC42"/>
      <c r="UND42"/>
      <c r="UNE42"/>
      <c r="UNF42"/>
      <c r="UNG42"/>
      <c r="UNH42"/>
      <c r="UNI42"/>
      <c r="UNJ42"/>
      <c r="UNK42"/>
      <c r="UNL42"/>
      <c r="UNM42"/>
      <c r="UNN42"/>
      <c r="UNO42"/>
      <c r="UNP42"/>
      <c r="UNQ42"/>
      <c r="UNR42"/>
      <c r="UNS42"/>
      <c r="UNT42"/>
      <c r="UOY42" s="68"/>
      <c r="UOZ42" s="68"/>
      <c r="UPA42" s="68"/>
      <c r="UPB42" s="68"/>
      <c r="UPC42" s="68"/>
      <c r="UPD42" s="112"/>
      <c r="UPE42" s="112"/>
      <c r="UPF42" s="112"/>
      <c r="UPG42"/>
      <c r="UPH42"/>
      <c r="UPI42"/>
      <c r="UPJ42"/>
      <c r="UPK42"/>
      <c r="UPL42"/>
      <c r="UPM42"/>
      <c r="UPN42"/>
      <c r="UPO42"/>
      <c r="UPP42"/>
      <c r="UPQ42"/>
      <c r="UPR42"/>
      <c r="UPS42"/>
      <c r="UPT42"/>
      <c r="UPU42"/>
      <c r="UPV42"/>
      <c r="UPW42"/>
      <c r="UPX42"/>
      <c r="UPY42"/>
      <c r="UPZ42"/>
      <c r="UQA42"/>
      <c r="UQB42"/>
      <c r="URG42" s="68"/>
      <c r="URH42" s="68"/>
      <c r="URI42" s="68"/>
      <c r="URJ42" s="68"/>
      <c r="URK42" s="68"/>
      <c r="URL42" s="112"/>
      <c r="URM42" s="112"/>
      <c r="URN42" s="112"/>
      <c r="URO42"/>
      <c r="URP42"/>
      <c r="URQ42"/>
      <c r="URR42"/>
      <c r="URS42"/>
      <c r="URT42"/>
      <c r="URU42"/>
      <c r="URV42"/>
      <c r="URW42"/>
      <c r="URX42"/>
      <c r="URY42"/>
      <c r="URZ42"/>
      <c r="USA42"/>
      <c r="USB42"/>
      <c r="USC42"/>
      <c r="USD42"/>
      <c r="USE42"/>
      <c r="USF42"/>
      <c r="USG42"/>
      <c r="USH42"/>
      <c r="USI42"/>
      <c r="USJ42"/>
      <c r="UTO42" s="68"/>
      <c r="UTP42" s="68"/>
      <c r="UTQ42" s="68"/>
      <c r="UTR42" s="68"/>
      <c r="UTS42" s="68"/>
      <c r="UTT42" s="112"/>
      <c r="UTU42" s="112"/>
      <c r="UTV42" s="112"/>
      <c r="UTW42"/>
      <c r="UTX42"/>
      <c r="UTY42"/>
      <c r="UTZ42"/>
      <c r="UUA42"/>
      <c r="UUB42"/>
      <c r="UUC42"/>
      <c r="UUD42"/>
      <c r="UUE42"/>
      <c r="UUF42"/>
      <c r="UUG42"/>
      <c r="UUH42"/>
      <c r="UUI42"/>
      <c r="UUJ42"/>
      <c r="UUK42"/>
      <c r="UUL42"/>
      <c r="UUM42"/>
      <c r="UUN42"/>
      <c r="UUO42"/>
      <c r="UUP42"/>
      <c r="UUQ42"/>
      <c r="UUR42"/>
      <c r="UVW42" s="68"/>
      <c r="UVX42" s="68"/>
      <c r="UVY42" s="68"/>
      <c r="UVZ42" s="68"/>
      <c r="UWA42" s="68"/>
      <c r="UWB42" s="112"/>
      <c r="UWC42" s="112"/>
      <c r="UWD42" s="112"/>
      <c r="UWE42"/>
      <c r="UWF42"/>
      <c r="UWG42"/>
      <c r="UWH42"/>
      <c r="UWI42"/>
      <c r="UWJ42"/>
      <c r="UWK42"/>
      <c r="UWL42"/>
      <c r="UWM42"/>
      <c r="UWN42"/>
      <c r="UWO42"/>
      <c r="UWP42"/>
      <c r="UWQ42"/>
      <c r="UWR42"/>
      <c r="UWS42"/>
      <c r="UWT42"/>
      <c r="UWU42"/>
      <c r="UWV42"/>
      <c r="UWW42"/>
      <c r="UWX42"/>
      <c r="UWY42"/>
      <c r="UWZ42"/>
      <c r="UYE42" s="68"/>
      <c r="UYF42" s="68"/>
      <c r="UYG42" s="68"/>
      <c r="UYH42" s="68"/>
      <c r="UYI42" s="68"/>
      <c r="UYJ42" s="112"/>
      <c r="UYK42" s="112"/>
      <c r="UYL42" s="112"/>
      <c r="UYM42"/>
      <c r="UYN42"/>
      <c r="UYO42"/>
      <c r="UYP42"/>
      <c r="UYQ42"/>
      <c r="UYR42"/>
      <c r="UYS42"/>
      <c r="UYT42"/>
      <c r="UYU42"/>
      <c r="UYV42"/>
      <c r="UYW42"/>
      <c r="UYX42"/>
      <c r="UYY42"/>
      <c r="UYZ42"/>
      <c r="UZA42"/>
      <c r="UZB42"/>
      <c r="UZC42"/>
      <c r="UZD42"/>
      <c r="UZE42"/>
      <c r="UZF42"/>
      <c r="UZG42"/>
      <c r="UZH42"/>
      <c r="VAM42" s="68"/>
      <c r="VAN42" s="68"/>
      <c r="VAO42" s="68"/>
      <c r="VAP42" s="68"/>
      <c r="VAQ42" s="68"/>
      <c r="VAR42" s="112"/>
      <c r="VAS42" s="112"/>
      <c r="VAT42" s="112"/>
      <c r="VAU42"/>
      <c r="VAV42"/>
      <c r="VAW42"/>
      <c r="VAX42"/>
      <c r="VAY42"/>
      <c r="VAZ42"/>
      <c r="VBA42"/>
      <c r="VBB42"/>
      <c r="VBC42"/>
      <c r="VBD42"/>
      <c r="VBE42"/>
      <c r="VBF42"/>
      <c r="VBG42"/>
      <c r="VBH42"/>
      <c r="VBI42"/>
      <c r="VBJ42"/>
      <c r="VBK42"/>
      <c r="VBL42"/>
      <c r="VBM42"/>
      <c r="VBN42"/>
      <c r="VBO42"/>
      <c r="VBP42"/>
      <c r="VCU42" s="68"/>
      <c r="VCV42" s="68"/>
      <c r="VCW42" s="68"/>
      <c r="VCX42" s="68"/>
      <c r="VCY42" s="68"/>
      <c r="VCZ42" s="112"/>
      <c r="VDA42" s="112"/>
      <c r="VDB42" s="112"/>
      <c r="VDC42"/>
      <c r="VDD42"/>
      <c r="VDE42"/>
      <c r="VDF42"/>
      <c r="VDG42"/>
      <c r="VDH42"/>
      <c r="VDI42"/>
      <c r="VDJ42"/>
      <c r="VDK42"/>
      <c r="VDL42"/>
      <c r="VDM42"/>
      <c r="VDN42"/>
      <c r="VDO42"/>
      <c r="VDP42"/>
      <c r="VDQ42"/>
      <c r="VDR42"/>
      <c r="VDS42"/>
      <c r="VDT42"/>
      <c r="VDU42"/>
      <c r="VDV42"/>
      <c r="VDW42"/>
      <c r="VDX42"/>
      <c r="VFC42" s="68"/>
      <c r="VFD42" s="68"/>
      <c r="VFE42" s="68"/>
      <c r="VFF42" s="68"/>
      <c r="VFG42" s="68"/>
      <c r="VFH42" s="112"/>
      <c r="VFI42" s="112"/>
      <c r="VFJ42" s="112"/>
      <c r="VFK42"/>
      <c r="VFL42"/>
      <c r="VFM42"/>
      <c r="VFN42"/>
      <c r="VFO42"/>
      <c r="VFP42"/>
      <c r="VFQ42"/>
      <c r="VFR42"/>
      <c r="VFS42"/>
      <c r="VFT42"/>
      <c r="VFU42"/>
      <c r="VFV42"/>
      <c r="VFW42"/>
      <c r="VFX42"/>
      <c r="VFY42"/>
      <c r="VFZ42"/>
      <c r="VGA42"/>
      <c r="VGB42"/>
      <c r="VGC42"/>
      <c r="VGD42"/>
      <c r="VGE42"/>
      <c r="VGF42"/>
      <c r="VHK42" s="68"/>
      <c r="VHL42" s="68"/>
      <c r="VHM42" s="68"/>
      <c r="VHN42" s="68"/>
      <c r="VHO42" s="68"/>
      <c r="VHP42" s="112"/>
      <c r="VHQ42" s="112"/>
      <c r="VHR42" s="112"/>
      <c r="VHS42"/>
      <c r="VHT42"/>
      <c r="VHU42"/>
      <c r="VHV42"/>
      <c r="VHW42"/>
      <c r="VHX42"/>
      <c r="VHY42"/>
      <c r="VHZ42"/>
      <c r="VIA42"/>
      <c r="VIB42"/>
      <c r="VIC42"/>
      <c r="VID42"/>
      <c r="VIE42"/>
      <c r="VIF42"/>
      <c r="VIG42"/>
      <c r="VIH42"/>
      <c r="VII42"/>
      <c r="VIJ42"/>
      <c r="VIK42"/>
      <c r="VIL42"/>
      <c r="VIM42"/>
      <c r="VIN42"/>
      <c r="VJS42" s="68"/>
      <c r="VJT42" s="68"/>
      <c r="VJU42" s="68"/>
      <c r="VJV42" s="68"/>
      <c r="VJW42" s="68"/>
      <c r="VJX42" s="112"/>
      <c r="VJY42" s="112"/>
      <c r="VJZ42" s="112"/>
      <c r="VKA42"/>
      <c r="VKB42"/>
      <c r="VKC42"/>
      <c r="VKD42"/>
      <c r="VKE42"/>
      <c r="VKF42"/>
      <c r="VKG42"/>
      <c r="VKH42"/>
      <c r="VKI42"/>
      <c r="VKJ42"/>
      <c r="VKK42"/>
      <c r="VKL42"/>
      <c r="VKM42"/>
      <c r="VKN42"/>
      <c r="VKO42"/>
      <c r="VKP42"/>
      <c r="VKQ42"/>
      <c r="VKR42"/>
      <c r="VKS42"/>
      <c r="VKT42"/>
      <c r="VKU42"/>
      <c r="VKV42"/>
      <c r="VMA42" s="68"/>
      <c r="VMB42" s="68"/>
      <c r="VMC42" s="68"/>
      <c r="VMD42" s="68"/>
      <c r="VME42" s="68"/>
      <c r="VMF42" s="112"/>
      <c r="VMG42" s="112"/>
      <c r="VMH42" s="112"/>
      <c r="VMI42"/>
      <c r="VMJ42"/>
      <c r="VMK42"/>
      <c r="VML42"/>
      <c r="VMM42"/>
      <c r="VMN42"/>
      <c r="VMO42"/>
      <c r="VMP42"/>
      <c r="VMQ42"/>
      <c r="VMR42"/>
      <c r="VMS42"/>
      <c r="VMT42"/>
      <c r="VMU42"/>
      <c r="VMV42"/>
      <c r="VMW42"/>
      <c r="VMX42"/>
      <c r="VMY42"/>
      <c r="VMZ42"/>
      <c r="VNA42"/>
      <c r="VNB42"/>
      <c r="VNC42"/>
      <c r="VND42"/>
      <c r="VOI42" s="68"/>
      <c r="VOJ42" s="68"/>
      <c r="VOK42" s="68"/>
      <c r="VOL42" s="68"/>
      <c r="VOM42" s="68"/>
      <c r="VON42" s="112"/>
      <c r="VOO42" s="112"/>
      <c r="VOP42" s="112"/>
      <c r="VOQ42"/>
      <c r="VOR42"/>
      <c r="VOS42"/>
      <c r="VOT42"/>
      <c r="VOU42"/>
      <c r="VOV42"/>
      <c r="VOW42"/>
      <c r="VOX42"/>
      <c r="VOY42"/>
      <c r="VOZ42"/>
      <c r="VPA42"/>
      <c r="VPB42"/>
      <c r="VPC42"/>
      <c r="VPD42"/>
      <c r="VPE42"/>
      <c r="VPF42"/>
      <c r="VPG42"/>
      <c r="VPH42"/>
      <c r="VPI42"/>
      <c r="VPJ42"/>
      <c r="VPK42"/>
      <c r="VPL42"/>
      <c r="VQQ42" s="68"/>
      <c r="VQR42" s="68"/>
      <c r="VQS42" s="68"/>
      <c r="VQT42" s="68"/>
      <c r="VQU42" s="68"/>
      <c r="VQV42" s="112"/>
      <c r="VQW42" s="112"/>
      <c r="VQX42" s="112"/>
      <c r="VQY42"/>
      <c r="VQZ42"/>
      <c r="VRA42"/>
      <c r="VRB42"/>
      <c r="VRC42"/>
      <c r="VRD42"/>
      <c r="VRE42"/>
      <c r="VRF42"/>
      <c r="VRG42"/>
      <c r="VRH42"/>
      <c r="VRI42"/>
      <c r="VRJ42"/>
      <c r="VRK42"/>
      <c r="VRL42"/>
      <c r="VRM42"/>
      <c r="VRN42"/>
      <c r="VRO42"/>
      <c r="VRP42"/>
      <c r="VRQ42"/>
      <c r="VRR42"/>
      <c r="VRS42"/>
      <c r="VRT42"/>
      <c r="VSY42" s="68"/>
      <c r="VSZ42" s="68"/>
      <c r="VTA42" s="68"/>
      <c r="VTB42" s="68"/>
      <c r="VTC42" s="68"/>
      <c r="VTD42" s="112"/>
      <c r="VTE42" s="112"/>
      <c r="VTF42" s="112"/>
      <c r="VTG42"/>
      <c r="VTH42"/>
      <c r="VTI42"/>
      <c r="VTJ42"/>
      <c r="VTK42"/>
      <c r="VTL42"/>
      <c r="VTM42"/>
      <c r="VTN42"/>
      <c r="VTO42"/>
      <c r="VTP42"/>
      <c r="VTQ42"/>
      <c r="VTR42"/>
      <c r="VTS42"/>
      <c r="VTT42"/>
      <c r="VTU42"/>
      <c r="VTV42"/>
      <c r="VTW42"/>
      <c r="VTX42"/>
      <c r="VTY42"/>
      <c r="VTZ42"/>
      <c r="VUA42"/>
      <c r="VUB42"/>
      <c r="VVG42" s="68"/>
      <c r="VVH42" s="68"/>
      <c r="VVI42" s="68"/>
      <c r="VVJ42" s="68"/>
      <c r="VVK42" s="68"/>
      <c r="VVL42" s="112"/>
      <c r="VVM42" s="112"/>
      <c r="VVN42" s="112"/>
      <c r="VVO42"/>
      <c r="VVP42"/>
      <c r="VVQ42"/>
      <c r="VVR42"/>
      <c r="VVS42"/>
      <c r="VVT42"/>
      <c r="VVU42"/>
      <c r="VVV42"/>
      <c r="VVW42"/>
      <c r="VVX42"/>
      <c r="VVY42"/>
      <c r="VVZ42"/>
      <c r="VWA42"/>
      <c r="VWB42"/>
      <c r="VWC42"/>
      <c r="VWD42"/>
      <c r="VWE42"/>
      <c r="VWF42"/>
      <c r="VWG42"/>
      <c r="VWH42"/>
      <c r="VWI42"/>
      <c r="VWJ42"/>
      <c r="VXO42" s="68"/>
      <c r="VXP42" s="68"/>
      <c r="VXQ42" s="68"/>
      <c r="VXR42" s="68"/>
      <c r="VXS42" s="68"/>
      <c r="VXT42" s="112"/>
      <c r="VXU42" s="112"/>
      <c r="VXV42" s="112"/>
      <c r="VXW42"/>
      <c r="VXX42"/>
      <c r="VXY42"/>
      <c r="VXZ42"/>
      <c r="VYA42"/>
      <c r="VYB42"/>
      <c r="VYC42"/>
      <c r="VYD42"/>
      <c r="VYE42"/>
      <c r="VYF42"/>
      <c r="VYG42"/>
      <c r="VYH42"/>
      <c r="VYI42"/>
      <c r="VYJ42"/>
      <c r="VYK42"/>
      <c r="VYL42"/>
      <c r="VYM42"/>
      <c r="VYN42"/>
      <c r="VYO42"/>
      <c r="VYP42"/>
      <c r="VYQ42"/>
      <c r="VYR42"/>
      <c r="VZW42" s="68"/>
      <c r="VZX42" s="68"/>
      <c r="VZY42" s="68"/>
      <c r="VZZ42" s="68"/>
      <c r="WAA42" s="68"/>
      <c r="WAB42" s="112"/>
      <c r="WAC42" s="112"/>
      <c r="WAD42" s="112"/>
      <c r="WAE42"/>
      <c r="WAF42"/>
      <c r="WAG42"/>
      <c r="WAH42"/>
      <c r="WAI42"/>
      <c r="WAJ42"/>
      <c r="WAK42"/>
      <c r="WAL42"/>
      <c r="WAM42"/>
      <c r="WAN42"/>
      <c r="WAO42"/>
      <c r="WAP42"/>
      <c r="WAQ42"/>
      <c r="WAR42"/>
      <c r="WAS42"/>
      <c r="WAT42"/>
      <c r="WAU42"/>
      <c r="WAV42"/>
      <c r="WAW42"/>
      <c r="WAX42"/>
      <c r="WAY42"/>
      <c r="WAZ42"/>
      <c r="WCE42" s="68"/>
      <c r="WCF42" s="68"/>
      <c r="WCG42" s="68"/>
      <c r="WCH42" s="68"/>
      <c r="WCI42" s="68"/>
      <c r="WCJ42" s="112"/>
      <c r="WCK42" s="112"/>
      <c r="WCL42" s="112"/>
      <c r="WCM42"/>
      <c r="WCN42"/>
      <c r="WCO42"/>
      <c r="WCP42"/>
      <c r="WCQ42"/>
      <c r="WCR42"/>
      <c r="WCS42"/>
      <c r="WCT42"/>
      <c r="WCU42"/>
      <c r="WCV42"/>
      <c r="WCW42"/>
      <c r="WCX42"/>
      <c r="WCY42"/>
      <c r="WCZ42"/>
      <c r="WDA42"/>
      <c r="WDB42"/>
      <c r="WDC42"/>
      <c r="WDD42"/>
      <c r="WDE42"/>
      <c r="WDF42"/>
      <c r="WDG42"/>
      <c r="WDH42"/>
      <c r="WEM42" s="68"/>
      <c r="WEN42" s="68"/>
      <c r="WEO42" s="68"/>
      <c r="WEP42" s="68"/>
      <c r="WEQ42" s="68"/>
      <c r="WER42" s="112"/>
      <c r="WES42" s="112"/>
      <c r="WET42" s="112"/>
      <c r="WEU42"/>
      <c r="WEV42"/>
      <c r="WEW42"/>
      <c r="WEX42"/>
      <c r="WEY42"/>
      <c r="WEZ42"/>
      <c r="WFA42"/>
      <c r="WFB42"/>
      <c r="WFC42"/>
      <c r="WFD42"/>
      <c r="WFE42"/>
      <c r="WFF42"/>
      <c r="WFG42"/>
      <c r="WFH42"/>
      <c r="WFI42"/>
      <c r="WFJ42"/>
      <c r="WFK42"/>
      <c r="WFL42"/>
      <c r="WFM42"/>
      <c r="WFN42"/>
      <c r="WFO42"/>
      <c r="WFP42"/>
      <c r="WGU42" s="68"/>
      <c r="WGV42" s="68"/>
      <c r="WGW42" s="68"/>
      <c r="WGX42" s="68"/>
      <c r="WGY42" s="68"/>
      <c r="WGZ42" s="112"/>
      <c r="WHA42" s="112"/>
      <c r="WHB42" s="112"/>
      <c r="WHC42"/>
      <c r="WHD42"/>
      <c r="WHE42"/>
      <c r="WHF42"/>
      <c r="WHG42"/>
      <c r="WHH42"/>
      <c r="WHI42"/>
      <c r="WHJ42"/>
      <c r="WHK42"/>
      <c r="WHL42"/>
      <c r="WHM42"/>
      <c r="WHN42"/>
      <c r="WHO42"/>
      <c r="WHP42"/>
      <c r="WHQ42"/>
      <c r="WHR42"/>
      <c r="WHS42"/>
      <c r="WHT42"/>
      <c r="WHU42"/>
      <c r="WHV42"/>
      <c r="WHW42"/>
      <c r="WHX42"/>
      <c r="WJC42" s="68"/>
      <c r="WJD42" s="68"/>
      <c r="WJE42" s="68"/>
      <c r="WJF42" s="68"/>
      <c r="WJG42" s="68"/>
      <c r="WJH42" s="112"/>
      <c r="WJI42" s="112"/>
      <c r="WJJ42" s="112"/>
      <c r="WJK42"/>
      <c r="WJL42"/>
      <c r="WJM42"/>
      <c r="WJN42"/>
      <c r="WJO42"/>
      <c r="WJP42"/>
      <c r="WJQ42"/>
      <c r="WJR42"/>
      <c r="WJS42"/>
      <c r="WJT42"/>
      <c r="WJU42"/>
      <c r="WJV42"/>
      <c r="WJW42"/>
      <c r="WJX42"/>
      <c r="WJY42"/>
      <c r="WJZ42"/>
      <c r="WKA42"/>
      <c r="WKB42"/>
      <c r="WKC42"/>
      <c r="WKD42"/>
      <c r="WKE42"/>
      <c r="WKF42"/>
      <c r="WLK42" s="68"/>
      <c r="WLL42" s="68"/>
      <c r="WLM42" s="68"/>
      <c r="WLN42" s="68"/>
      <c r="WLO42" s="68"/>
      <c r="WLP42" s="112"/>
      <c r="WLQ42" s="112"/>
      <c r="WLR42" s="112"/>
      <c r="WLS42"/>
      <c r="WLT42"/>
      <c r="WLU42"/>
      <c r="WLV42"/>
      <c r="WLW42"/>
      <c r="WLX42"/>
      <c r="WLY42"/>
      <c r="WLZ42"/>
      <c r="WMA42"/>
      <c r="WMB42"/>
      <c r="WMC42"/>
      <c r="WMD42"/>
      <c r="WME42"/>
      <c r="WMF42"/>
      <c r="WMG42"/>
      <c r="WMH42"/>
      <c r="WMI42"/>
      <c r="WMJ42"/>
      <c r="WMK42"/>
      <c r="WML42"/>
      <c r="WMM42"/>
      <c r="WMN42"/>
      <c r="WNS42" s="68"/>
      <c r="WNT42" s="68"/>
      <c r="WNU42" s="68"/>
      <c r="WNV42" s="68"/>
      <c r="WNW42" s="68"/>
      <c r="WNX42" s="112"/>
      <c r="WNY42" s="112"/>
      <c r="WNZ42" s="112"/>
      <c r="WOA42"/>
      <c r="WOB42"/>
      <c r="WOC42"/>
      <c r="WOD42"/>
      <c r="WOE42"/>
      <c r="WOF42"/>
      <c r="WOG42"/>
      <c r="WOH42"/>
      <c r="WOI42"/>
      <c r="WOJ42"/>
      <c r="WOK42"/>
      <c r="WOL42"/>
      <c r="WOM42"/>
      <c r="WON42"/>
      <c r="WOO42"/>
      <c r="WOP42"/>
      <c r="WOQ42"/>
      <c r="WOR42"/>
      <c r="WOS42"/>
      <c r="WOT42"/>
      <c r="WOU42"/>
      <c r="WOV42"/>
      <c r="WQA42" s="68"/>
      <c r="WQB42" s="68"/>
      <c r="WQC42" s="68"/>
      <c r="WQD42" s="68"/>
      <c r="WQE42" s="68"/>
      <c r="WQF42" s="112"/>
      <c r="WQG42" s="112"/>
      <c r="WQH42" s="112"/>
      <c r="WQI42"/>
      <c r="WQJ42"/>
      <c r="WQK42"/>
      <c r="WQL42"/>
      <c r="WQM42"/>
      <c r="WQN42"/>
      <c r="WQO42"/>
      <c r="WQP42"/>
      <c r="WQQ42"/>
      <c r="WQR42"/>
      <c r="WQS42"/>
      <c r="WQT42"/>
      <c r="WQU42"/>
      <c r="WQV42"/>
      <c r="WQW42"/>
      <c r="WQX42"/>
      <c r="WQY42"/>
      <c r="WQZ42"/>
      <c r="WRA42"/>
      <c r="WRB42"/>
      <c r="WRC42"/>
      <c r="WRD42"/>
      <c r="WSI42" s="68"/>
      <c r="WSJ42" s="68"/>
      <c r="WSK42" s="68"/>
      <c r="WSL42" s="68"/>
      <c r="WSM42" s="68"/>
      <c r="WSN42" s="112"/>
      <c r="WSO42" s="112"/>
      <c r="WSP42" s="112"/>
      <c r="WSQ42"/>
      <c r="WSR42"/>
      <c r="WSS42"/>
      <c r="WST42"/>
      <c r="WSU42"/>
      <c r="WSV42"/>
      <c r="WSW42"/>
      <c r="WSX42"/>
      <c r="WSY42"/>
      <c r="WSZ42"/>
      <c r="WTA42"/>
      <c r="WTB42"/>
      <c r="WTC42"/>
      <c r="WTD42"/>
      <c r="WTE42"/>
      <c r="WTF42"/>
      <c r="WTG42"/>
      <c r="WTH42"/>
      <c r="WTI42"/>
      <c r="WTJ42"/>
      <c r="WTK42"/>
      <c r="WTL42"/>
      <c r="WUQ42" s="68"/>
      <c r="WUR42" s="68"/>
      <c r="WUS42" s="68"/>
      <c r="WUT42" s="68"/>
      <c r="WUU42" s="68"/>
      <c r="WUV42" s="112"/>
      <c r="WUW42" s="112"/>
      <c r="WUX42" s="112"/>
      <c r="WUY42"/>
      <c r="WUZ42"/>
      <c r="WVA42"/>
      <c r="WVB42"/>
      <c r="WVC42"/>
      <c r="WVD42"/>
      <c r="WVE42"/>
      <c r="WVF42"/>
      <c r="WVG42"/>
      <c r="WVH42"/>
      <c r="WVI42"/>
      <c r="WVJ42"/>
      <c r="WVK42"/>
      <c r="WVL42"/>
      <c r="WVM42"/>
      <c r="WVN42"/>
      <c r="WVO42"/>
      <c r="WVP42"/>
      <c r="WVQ42"/>
      <c r="WVR42"/>
      <c r="WVS42"/>
      <c r="WVT42"/>
      <c r="WWY42" s="68"/>
      <c r="WWZ42" s="68"/>
      <c r="WXA42" s="68"/>
      <c r="WXB42" s="68"/>
      <c r="WXC42" s="68"/>
      <c r="WXD42" s="112"/>
      <c r="WXE42" s="112"/>
      <c r="WXF42" s="112"/>
      <c r="WXG42"/>
      <c r="WXH42"/>
      <c r="WXI42"/>
      <c r="WXJ42"/>
      <c r="WXK42"/>
      <c r="WXL42"/>
      <c r="WXM42"/>
      <c r="WXN42"/>
      <c r="WXO42"/>
      <c r="WXP42"/>
      <c r="WXQ42"/>
      <c r="WXR42"/>
      <c r="WXS42"/>
      <c r="WXT42"/>
      <c r="WXU42"/>
      <c r="WXV42"/>
      <c r="WXW42"/>
      <c r="WXX42"/>
      <c r="WXY42"/>
      <c r="WXZ42"/>
      <c r="WYA42"/>
      <c r="WYB42"/>
      <c r="WZG42" s="68"/>
      <c r="WZH42" s="68"/>
      <c r="WZI42" s="68"/>
      <c r="WZJ42" s="68"/>
      <c r="WZK42" s="68"/>
      <c r="WZL42" s="112"/>
      <c r="WZM42" s="112"/>
      <c r="WZN42" s="112"/>
      <c r="WZO42"/>
      <c r="WZP42"/>
      <c r="WZQ42"/>
      <c r="WZR42"/>
      <c r="WZS42"/>
      <c r="WZT42"/>
      <c r="WZU42"/>
      <c r="WZV42"/>
      <c r="WZW42"/>
      <c r="WZX42"/>
      <c r="WZY42"/>
      <c r="WZZ42"/>
      <c r="XAA42"/>
      <c r="XAB42"/>
      <c r="XAC42"/>
      <c r="XAD42"/>
      <c r="XAE42"/>
      <c r="XAF42"/>
      <c r="XAG42"/>
      <c r="XAH42"/>
      <c r="XAI42"/>
      <c r="XAJ42"/>
      <c r="XBO42" s="68"/>
      <c r="XBP42" s="68"/>
      <c r="XBQ42" s="68"/>
      <c r="XBR42" s="68"/>
      <c r="XBS42" s="68"/>
      <c r="XBT42" s="112"/>
      <c r="XBU42" s="112"/>
      <c r="XBV42" s="112"/>
      <c r="XBW42"/>
      <c r="XBX42"/>
      <c r="XBY42"/>
      <c r="XBZ42"/>
      <c r="XCA42"/>
      <c r="XCB42"/>
      <c r="XCC42"/>
      <c r="XCD42"/>
      <c r="XCE42"/>
      <c r="XCF42"/>
      <c r="XCG42"/>
      <c r="XCH42"/>
      <c r="XCI42"/>
      <c r="XCJ42"/>
      <c r="XCK42"/>
      <c r="XCL42"/>
      <c r="XCM42"/>
      <c r="XCN42"/>
      <c r="XCO42"/>
      <c r="XCP42"/>
      <c r="XCQ42"/>
      <c r="XCR42"/>
      <c r="XDW42" s="68"/>
      <c r="XDX42" s="68"/>
      <c r="XDY42" s="68"/>
      <c r="XDZ42" s="68"/>
      <c r="XEA42" s="68"/>
      <c r="XEB42" s="112"/>
      <c r="XEC42" s="112"/>
      <c r="XED42" s="112"/>
      <c r="XEE42"/>
      <c r="XEF42"/>
      <c r="XEG42"/>
      <c r="XEH42"/>
      <c r="XEI42"/>
      <c r="XEJ42"/>
      <c r="XEK42"/>
      <c r="XEL42"/>
      <c r="XEM42"/>
      <c r="XEN42"/>
      <c r="XEO42"/>
      <c r="XEP42"/>
      <c r="XEQ42"/>
      <c r="XER42"/>
      <c r="XES42"/>
      <c r="XET42"/>
      <c r="XEU42"/>
      <c r="XEV42"/>
      <c r="XEW42"/>
      <c r="XEX42"/>
      <c r="XEY42"/>
      <c r="XEZ42"/>
    </row>
    <row r="43" spans="1:16384" s="5" customFormat="1">
      <c r="AE43" s="68"/>
      <c r="AF43" s="68"/>
      <c r="AG43" s="68"/>
      <c r="AH43" s="68"/>
      <c r="AI43" s="68"/>
      <c r="AJ43" s="112"/>
      <c r="AK43" s="112"/>
      <c r="AL43" s="112"/>
      <c r="AM43" s="188"/>
      <c r="AN43" s="188"/>
      <c r="AO43" s="188"/>
      <c r="AP43" s="188"/>
      <c r="AQ43" s="188"/>
      <c r="AR43" s="188"/>
      <c r="AS43"/>
      <c r="AT43"/>
      <c r="AU43"/>
      <c r="AV43"/>
      <c r="AW43"/>
      <c r="AX43"/>
      <c r="AY43"/>
      <c r="AZ43"/>
      <c r="BA43"/>
      <c r="BB43"/>
      <c r="BC43"/>
      <c r="BD43"/>
      <c r="BE43"/>
      <c r="BF43"/>
      <c r="BG43"/>
      <c r="BH43"/>
      <c r="CM43" s="112"/>
      <c r="CN43" s="112"/>
      <c r="CO43" s="112"/>
      <c r="CP43" s="112"/>
      <c r="CQ43" s="112"/>
      <c r="CR43" s="112"/>
      <c r="CS43" s="112"/>
      <c r="CT43" s="112"/>
      <c r="CU43"/>
      <c r="CV43"/>
      <c r="CW43"/>
      <c r="CX43"/>
      <c r="CY43"/>
      <c r="CZ43"/>
      <c r="DA43"/>
      <c r="DB43"/>
      <c r="DC43"/>
      <c r="DD43"/>
      <c r="DE43"/>
      <c r="DF43"/>
      <c r="DG43"/>
      <c r="DH43"/>
      <c r="DI43"/>
      <c r="DJ43"/>
      <c r="DK43"/>
      <c r="DL43"/>
      <c r="DM43"/>
      <c r="DN43"/>
      <c r="DO43"/>
      <c r="DP43"/>
      <c r="EU43" s="112"/>
      <c r="EV43" s="112"/>
      <c r="EW43" s="112"/>
      <c r="EX43" s="112"/>
      <c r="EY43" s="112"/>
      <c r="EZ43" s="112"/>
      <c r="FA43" s="112"/>
      <c r="FB43" s="112"/>
      <c r="FC43"/>
      <c r="FD43"/>
      <c r="FE43"/>
      <c r="FF43"/>
      <c r="FG43"/>
      <c r="FH43"/>
      <c r="FI43"/>
      <c r="FJ43"/>
      <c r="FK43"/>
      <c r="FL43"/>
      <c r="FM43"/>
      <c r="FN43"/>
      <c r="FO43"/>
      <c r="FP43"/>
      <c r="FQ43"/>
      <c r="FR43"/>
      <c r="FS43"/>
      <c r="FT43"/>
      <c r="FU43"/>
      <c r="FV43"/>
      <c r="FW43"/>
      <c r="FX43"/>
      <c r="HC43" s="112"/>
      <c r="HD43" s="112"/>
      <c r="HE43" s="112"/>
      <c r="HF43" s="112"/>
      <c r="HG43" s="112"/>
      <c r="HH43" s="112"/>
      <c r="HI43" s="112"/>
      <c r="HJ43" s="112"/>
      <c r="HK43"/>
      <c r="HL43"/>
      <c r="HM43"/>
      <c r="HN43"/>
      <c r="HO43"/>
      <c r="HP43"/>
      <c r="HQ43"/>
      <c r="HR43"/>
      <c r="HS43"/>
      <c r="HT43"/>
      <c r="HU43"/>
      <c r="HV43"/>
      <c r="HW43"/>
      <c r="HX43"/>
      <c r="HY43"/>
      <c r="HZ43"/>
      <c r="IA43"/>
      <c r="IB43"/>
      <c r="IC43"/>
      <c r="ID43"/>
      <c r="IE43"/>
      <c r="IF43"/>
      <c r="JK43" s="112"/>
      <c r="JL43" s="112"/>
      <c r="JM43" s="112"/>
      <c r="JN43" s="112"/>
      <c r="JO43" s="112"/>
      <c r="JP43" s="112"/>
      <c r="JQ43" s="112"/>
      <c r="JR43" s="112"/>
      <c r="JS43"/>
      <c r="JT43"/>
      <c r="JU43"/>
      <c r="JV43"/>
      <c r="JW43"/>
      <c r="JX43"/>
      <c r="JY43"/>
      <c r="JZ43"/>
      <c r="KA43"/>
      <c r="KB43"/>
      <c r="KC43"/>
      <c r="KD43"/>
      <c r="KE43"/>
      <c r="KF43"/>
      <c r="KG43"/>
      <c r="KH43"/>
      <c r="KI43"/>
      <c r="KJ43"/>
      <c r="KK43"/>
      <c r="KL43"/>
      <c r="KM43"/>
      <c r="KN43"/>
      <c r="LS43" s="112"/>
      <c r="LT43" s="112"/>
      <c r="LU43" s="112"/>
      <c r="LV43" s="112"/>
      <c r="LW43" s="112"/>
      <c r="LX43" s="112"/>
      <c r="LY43" s="112"/>
      <c r="LZ43" s="112"/>
      <c r="MA43"/>
      <c r="MB43"/>
      <c r="MC43"/>
      <c r="MD43"/>
      <c r="ME43"/>
      <c r="MF43"/>
      <c r="MG43"/>
      <c r="MH43"/>
      <c r="MI43"/>
      <c r="MJ43"/>
      <c r="MK43"/>
      <c r="ML43"/>
      <c r="MM43"/>
      <c r="MN43"/>
      <c r="MO43"/>
      <c r="MP43"/>
      <c r="MQ43"/>
      <c r="MR43"/>
      <c r="MS43"/>
      <c r="MT43"/>
      <c r="MU43"/>
      <c r="MV43"/>
      <c r="OA43" s="112"/>
      <c r="OB43" s="112"/>
      <c r="OC43" s="112"/>
      <c r="OD43" s="112"/>
      <c r="OE43" s="112"/>
      <c r="OF43" s="112"/>
      <c r="OG43" s="112"/>
      <c r="OH43" s="112"/>
      <c r="OI43"/>
      <c r="OJ43"/>
      <c r="OK43"/>
      <c r="OL43"/>
      <c r="OM43"/>
      <c r="ON43"/>
      <c r="OO43"/>
      <c r="OP43"/>
      <c r="OQ43"/>
      <c r="OR43"/>
      <c r="OS43"/>
      <c r="OT43"/>
      <c r="OU43"/>
      <c r="OV43"/>
      <c r="OW43"/>
      <c r="OX43"/>
      <c r="OY43"/>
      <c r="OZ43"/>
      <c r="PA43"/>
      <c r="PB43"/>
      <c r="PC43"/>
      <c r="PD43"/>
      <c r="QI43" s="112"/>
      <c r="QJ43" s="112"/>
      <c r="QK43" s="112"/>
      <c r="QL43" s="112"/>
      <c r="QM43" s="112"/>
      <c r="QN43" s="112"/>
      <c r="QO43" s="112"/>
      <c r="QP43" s="112"/>
      <c r="QQ43"/>
      <c r="QR43"/>
      <c r="QS43"/>
      <c r="QT43"/>
      <c r="QU43"/>
      <c r="QV43"/>
      <c r="QW43"/>
      <c r="QX43"/>
      <c r="QY43"/>
      <c r="QZ43"/>
      <c r="RA43"/>
      <c r="RB43"/>
      <c r="RC43"/>
      <c r="RD43"/>
      <c r="RE43"/>
      <c r="RF43"/>
      <c r="RG43"/>
      <c r="RH43"/>
      <c r="RI43"/>
      <c r="RJ43"/>
      <c r="RK43"/>
      <c r="RL43"/>
      <c r="SQ43" s="112"/>
      <c r="SR43" s="112"/>
      <c r="SS43" s="112"/>
      <c r="ST43" s="112"/>
      <c r="SU43" s="112"/>
      <c r="SV43" s="112"/>
      <c r="SW43" s="112"/>
      <c r="SX43" s="112"/>
      <c r="SY43"/>
      <c r="SZ43"/>
      <c r="TA43"/>
      <c r="TB43"/>
      <c r="TC43"/>
      <c r="TD43"/>
      <c r="TE43"/>
      <c r="TF43"/>
      <c r="TG43"/>
      <c r="TH43"/>
      <c r="TI43"/>
      <c r="TJ43"/>
      <c r="TK43"/>
      <c r="TL43"/>
      <c r="TM43"/>
      <c r="TN43"/>
      <c r="TO43"/>
      <c r="TP43"/>
      <c r="TQ43"/>
      <c r="TR43"/>
      <c r="TS43"/>
      <c r="TT43"/>
      <c r="UY43" s="112"/>
      <c r="UZ43" s="112"/>
      <c r="VA43" s="112"/>
      <c r="VB43" s="112"/>
      <c r="VC43" s="112"/>
      <c r="VD43" s="112"/>
      <c r="VE43" s="112"/>
      <c r="VF43" s="112"/>
      <c r="VG43"/>
      <c r="VH43"/>
      <c r="VI43"/>
      <c r="VJ43"/>
      <c r="VK43"/>
      <c r="VL43"/>
      <c r="VM43"/>
      <c r="VN43"/>
      <c r="VO43"/>
      <c r="VP43"/>
      <c r="VQ43"/>
      <c r="VR43"/>
      <c r="VS43"/>
      <c r="VT43"/>
      <c r="VU43"/>
      <c r="VV43"/>
      <c r="VW43"/>
      <c r="VX43"/>
      <c r="VY43"/>
      <c r="VZ43"/>
      <c r="WA43"/>
      <c r="WB43"/>
      <c r="XG43" s="112"/>
      <c r="XH43" s="112"/>
      <c r="XI43" s="112"/>
      <c r="XJ43" s="112"/>
      <c r="XK43" s="112"/>
      <c r="XL43" s="112"/>
      <c r="XM43" s="112"/>
      <c r="XN43" s="112"/>
      <c r="XO43"/>
      <c r="XP43"/>
      <c r="XQ43"/>
      <c r="XR43"/>
      <c r="XS43"/>
      <c r="XT43"/>
      <c r="XU43"/>
      <c r="XV43"/>
      <c r="XW43"/>
      <c r="XX43"/>
      <c r="XY43"/>
      <c r="XZ43"/>
      <c r="YA43"/>
      <c r="YB43"/>
      <c r="YC43"/>
      <c r="YD43"/>
      <c r="YE43"/>
      <c r="YF43"/>
      <c r="YG43"/>
      <c r="YH43"/>
      <c r="YI43"/>
      <c r="YJ43"/>
      <c r="ZO43" s="112"/>
      <c r="ZP43" s="112"/>
      <c r="ZQ43" s="112"/>
      <c r="ZR43" s="112"/>
      <c r="ZS43" s="112"/>
      <c r="ZT43" s="112"/>
      <c r="ZU43" s="112"/>
      <c r="ZV43" s="112"/>
      <c r="ZW43"/>
      <c r="ZX43"/>
      <c r="ZY43"/>
      <c r="ZZ43"/>
      <c r="AAA43"/>
      <c r="AAB43"/>
      <c r="AAC43"/>
      <c r="AAD43"/>
      <c r="AAE43"/>
      <c r="AAF43"/>
      <c r="AAG43"/>
      <c r="AAH43"/>
      <c r="AAI43"/>
      <c r="AAJ43"/>
      <c r="AAK43"/>
      <c r="AAL43"/>
      <c r="AAM43"/>
      <c r="AAN43"/>
      <c r="AAO43"/>
      <c r="AAP43"/>
      <c r="AAQ43"/>
      <c r="AAR43"/>
      <c r="ABW43" s="112"/>
      <c r="ABX43" s="112"/>
      <c r="ABY43" s="112"/>
      <c r="ABZ43" s="112"/>
      <c r="ACA43" s="112"/>
      <c r="ACB43" s="112"/>
      <c r="ACC43" s="112"/>
      <c r="ACD43" s="112"/>
      <c r="ACE43"/>
      <c r="ACF43"/>
      <c r="ACG43"/>
      <c r="ACH43"/>
      <c r="ACI43"/>
      <c r="ACJ43"/>
      <c r="ACK43"/>
      <c r="ACL43"/>
      <c r="ACM43"/>
      <c r="ACN43"/>
      <c r="ACO43"/>
      <c r="ACP43"/>
      <c r="ACQ43"/>
      <c r="ACR43"/>
      <c r="ACS43"/>
      <c r="ACT43"/>
      <c r="ACU43"/>
      <c r="ACV43"/>
      <c r="ACW43"/>
      <c r="ACX43"/>
      <c r="ACY43"/>
      <c r="ACZ43"/>
      <c r="AEE43" s="112"/>
      <c r="AEF43" s="112"/>
      <c r="AEG43" s="112"/>
      <c r="AEH43" s="112"/>
      <c r="AEI43" s="112"/>
      <c r="AEJ43" s="112"/>
      <c r="AEK43" s="112"/>
      <c r="AEL43" s="112"/>
      <c r="AEM43"/>
      <c r="AEN43"/>
      <c r="AEO43"/>
      <c r="AEP43"/>
      <c r="AEQ43"/>
      <c r="AER43"/>
      <c r="AES43"/>
      <c r="AET43"/>
      <c r="AEU43"/>
      <c r="AEV43"/>
      <c r="AEW43"/>
      <c r="AEX43"/>
      <c r="AEY43"/>
      <c r="AEZ43"/>
      <c r="AFA43"/>
      <c r="AFB43"/>
      <c r="AFC43"/>
      <c r="AFD43"/>
      <c r="AFE43"/>
      <c r="AFF43"/>
      <c r="AFG43"/>
      <c r="AFH43"/>
      <c r="AGM43" s="112"/>
      <c r="AGN43" s="112"/>
      <c r="AGO43" s="112"/>
      <c r="AGP43" s="112"/>
      <c r="AGQ43" s="112"/>
      <c r="AGR43" s="112"/>
      <c r="AGS43" s="112"/>
      <c r="AGT43" s="112"/>
      <c r="AGU43"/>
      <c r="AGV43"/>
      <c r="AGW43"/>
      <c r="AGX43"/>
      <c r="AGY43"/>
      <c r="AGZ43"/>
      <c r="AHA43"/>
      <c r="AHB43"/>
      <c r="AHC43"/>
      <c r="AHD43"/>
      <c r="AHE43"/>
      <c r="AHF43"/>
      <c r="AHG43"/>
      <c r="AHH43"/>
      <c r="AHI43"/>
      <c r="AHJ43"/>
      <c r="AHK43"/>
      <c r="AHL43"/>
      <c r="AHM43"/>
      <c r="AHN43"/>
      <c r="AHO43"/>
      <c r="AHP43"/>
      <c r="AIU43" s="112"/>
      <c r="AIV43" s="112"/>
      <c r="AIW43" s="112"/>
      <c r="AIX43" s="112"/>
      <c r="AIY43" s="112"/>
      <c r="AIZ43" s="112"/>
      <c r="AJA43" s="112"/>
      <c r="AJB43" s="112"/>
      <c r="AJC43"/>
      <c r="AJD43"/>
      <c r="AJE43"/>
      <c r="AJF43"/>
      <c r="AJG43"/>
      <c r="AJH43"/>
      <c r="AJI43"/>
      <c r="AJJ43"/>
      <c r="AJK43"/>
      <c r="AJL43"/>
      <c r="AJM43"/>
      <c r="AJN43"/>
      <c r="AJO43"/>
      <c r="AJP43"/>
      <c r="AJQ43"/>
      <c r="AJR43"/>
      <c r="AJS43"/>
      <c r="AJT43"/>
      <c r="AJU43"/>
      <c r="AJV43"/>
      <c r="AJW43"/>
      <c r="AJX43"/>
      <c r="ALC43" s="112"/>
      <c r="ALD43" s="112"/>
      <c r="ALE43" s="112"/>
      <c r="ALF43" s="112"/>
      <c r="ALG43" s="112"/>
      <c r="ALH43" s="112"/>
      <c r="ALI43" s="112"/>
      <c r="ALJ43" s="112"/>
      <c r="ALK43"/>
      <c r="ALL43"/>
      <c r="ALM43"/>
      <c r="ALN43"/>
      <c r="ALO43"/>
      <c r="ALP43"/>
      <c r="ALQ43"/>
      <c r="ALR43"/>
      <c r="ALS43"/>
      <c r="ALT43"/>
      <c r="ALU43"/>
      <c r="ALV43"/>
      <c r="ALW43"/>
      <c r="ALX43"/>
      <c r="ALY43"/>
      <c r="ALZ43"/>
      <c r="AMA43"/>
      <c r="AMB43"/>
      <c r="AMC43"/>
      <c r="AMD43"/>
      <c r="AME43"/>
      <c r="AMF43"/>
      <c r="ANK43" s="112"/>
      <c r="ANL43" s="112"/>
      <c r="ANM43" s="112"/>
      <c r="ANN43" s="112"/>
      <c r="ANO43" s="112"/>
      <c r="ANP43" s="112"/>
      <c r="ANQ43" s="112"/>
      <c r="ANR43" s="112"/>
      <c r="ANS43"/>
      <c r="ANT43"/>
      <c r="ANU43"/>
      <c r="ANV43"/>
      <c r="ANW43"/>
      <c r="ANX43"/>
      <c r="ANY43"/>
      <c r="ANZ43"/>
      <c r="AOA43"/>
      <c r="AOB43"/>
      <c r="AOC43"/>
      <c r="AOD43"/>
      <c r="AOE43"/>
      <c r="AOF43"/>
      <c r="AOG43"/>
      <c r="AOH43"/>
      <c r="AOI43"/>
      <c r="AOJ43"/>
      <c r="AOK43"/>
      <c r="AOL43"/>
      <c r="AOM43"/>
      <c r="AON43"/>
      <c r="APS43" s="112"/>
      <c r="APT43" s="112"/>
      <c r="APU43" s="112"/>
      <c r="APV43" s="112"/>
      <c r="APW43" s="112"/>
      <c r="APX43" s="112"/>
      <c r="APY43" s="112"/>
      <c r="APZ43" s="112"/>
      <c r="AQA43"/>
      <c r="AQB43"/>
      <c r="AQC43"/>
      <c r="AQD43"/>
      <c r="AQE43"/>
      <c r="AQF43"/>
      <c r="AQG43"/>
      <c r="AQH43"/>
      <c r="AQI43"/>
      <c r="AQJ43"/>
      <c r="AQK43"/>
      <c r="AQL43"/>
      <c r="AQM43"/>
      <c r="AQN43"/>
      <c r="AQO43"/>
      <c r="AQP43"/>
      <c r="AQQ43"/>
      <c r="AQR43"/>
      <c r="AQS43"/>
      <c r="AQT43"/>
      <c r="AQU43"/>
      <c r="AQV43"/>
      <c r="ASA43" s="112"/>
      <c r="ASB43" s="112"/>
      <c r="ASC43" s="112"/>
      <c r="ASD43" s="112"/>
      <c r="ASE43" s="112"/>
      <c r="ASF43" s="112"/>
      <c r="ASG43" s="112"/>
      <c r="ASH43" s="112"/>
      <c r="ASI43"/>
      <c r="ASJ43"/>
      <c r="ASK43"/>
      <c r="ASL43"/>
      <c r="ASM43"/>
      <c r="ASN43"/>
      <c r="ASO43"/>
      <c r="ASP43"/>
      <c r="ASQ43"/>
      <c r="ASR43"/>
      <c r="ASS43"/>
      <c r="AST43"/>
      <c r="ASU43"/>
      <c r="ASV43"/>
      <c r="ASW43"/>
      <c r="ASX43"/>
      <c r="ASY43"/>
      <c r="ASZ43"/>
      <c r="ATA43"/>
      <c r="ATB43"/>
      <c r="ATC43"/>
      <c r="ATD43"/>
      <c r="AUI43" s="112"/>
      <c r="AUJ43" s="112"/>
      <c r="AUK43" s="112"/>
      <c r="AUL43" s="112"/>
      <c r="AUM43" s="112"/>
      <c r="AUN43" s="112"/>
      <c r="AUO43" s="112"/>
      <c r="AUP43" s="112"/>
      <c r="AUQ43"/>
      <c r="AUR43"/>
      <c r="AUS43"/>
      <c r="AUT43"/>
      <c r="AUU43"/>
      <c r="AUV43"/>
      <c r="AUW43"/>
      <c r="AUX43"/>
      <c r="AUY43"/>
      <c r="AUZ43"/>
      <c r="AVA43"/>
      <c r="AVB43"/>
      <c r="AVC43"/>
      <c r="AVD43"/>
      <c r="AVE43"/>
      <c r="AVF43"/>
      <c r="AVG43"/>
      <c r="AVH43"/>
      <c r="AVI43"/>
      <c r="AVJ43"/>
      <c r="AVK43"/>
      <c r="AVL43"/>
      <c r="AWQ43" s="112"/>
      <c r="AWR43" s="112"/>
      <c r="AWS43" s="112"/>
      <c r="AWT43" s="112"/>
      <c r="AWU43" s="112"/>
      <c r="AWV43" s="112"/>
      <c r="AWW43" s="112"/>
      <c r="AWX43" s="112"/>
      <c r="AWY43"/>
      <c r="AWZ43"/>
      <c r="AXA43"/>
      <c r="AXB43"/>
      <c r="AXC43"/>
      <c r="AXD43"/>
      <c r="AXE43"/>
      <c r="AXF43"/>
      <c r="AXG43"/>
      <c r="AXH43"/>
      <c r="AXI43"/>
      <c r="AXJ43"/>
      <c r="AXK43"/>
      <c r="AXL43"/>
      <c r="AXM43"/>
      <c r="AXN43"/>
      <c r="AXO43"/>
      <c r="AXP43"/>
      <c r="AXQ43"/>
      <c r="AXR43"/>
      <c r="AXS43"/>
      <c r="AXT43"/>
      <c r="AYY43" s="112"/>
      <c r="AYZ43" s="112"/>
      <c r="AZA43" s="112"/>
      <c r="AZB43" s="112"/>
      <c r="AZC43" s="112"/>
      <c r="AZD43" s="112"/>
      <c r="AZE43" s="112"/>
      <c r="AZF43" s="112"/>
      <c r="AZG43"/>
      <c r="AZH43"/>
      <c r="AZI43"/>
      <c r="AZJ43"/>
      <c r="AZK43"/>
      <c r="AZL43"/>
      <c r="AZM43"/>
      <c r="AZN43"/>
      <c r="AZO43"/>
      <c r="AZP43"/>
      <c r="AZQ43"/>
      <c r="AZR43"/>
      <c r="AZS43"/>
      <c r="AZT43"/>
      <c r="AZU43"/>
      <c r="AZV43"/>
      <c r="AZW43"/>
      <c r="AZX43"/>
      <c r="AZY43"/>
      <c r="AZZ43"/>
      <c r="BAA43"/>
      <c r="BAB43"/>
      <c r="BBG43" s="112"/>
      <c r="BBH43" s="112"/>
      <c r="BBI43" s="112"/>
      <c r="BBJ43" s="112"/>
      <c r="BBK43" s="112"/>
      <c r="BBL43" s="112"/>
      <c r="BBM43" s="112"/>
      <c r="BBN43" s="112"/>
      <c r="BBO43"/>
      <c r="BBP43"/>
      <c r="BBQ43"/>
      <c r="BBR43"/>
      <c r="BBS43"/>
      <c r="BBT43"/>
      <c r="BBU43"/>
      <c r="BBV43"/>
      <c r="BBW43"/>
      <c r="BBX43"/>
      <c r="BBY43"/>
      <c r="BBZ43"/>
      <c r="BCA43"/>
      <c r="BCB43"/>
      <c r="BCC43"/>
      <c r="BCD43"/>
      <c r="BCE43"/>
      <c r="BCF43"/>
      <c r="BCG43"/>
      <c r="BCH43"/>
      <c r="BCI43"/>
      <c r="BCJ43"/>
      <c r="BDO43" s="112"/>
      <c r="BDP43" s="112"/>
      <c r="BDQ43" s="112"/>
      <c r="BDR43" s="112"/>
      <c r="BDS43" s="112"/>
      <c r="BDT43" s="112"/>
      <c r="BDU43" s="112"/>
      <c r="BDV43" s="112"/>
      <c r="BDW43"/>
      <c r="BDX43"/>
      <c r="BDY43"/>
      <c r="BDZ43"/>
      <c r="BEA43"/>
      <c r="BEB43"/>
      <c r="BEC43"/>
      <c r="BED43"/>
      <c r="BEE43"/>
      <c r="BEF43"/>
      <c r="BEG43"/>
      <c r="BEH43"/>
      <c r="BEI43"/>
      <c r="BEJ43"/>
      <c r="BEK43"/>
      <c r="BEL43"/>
      <c r="BEM43"/>
      <c r="BEN43"/>
      <c r="BEO43"/>
      <c r="BEP43"/>
      <c r="BEQ43"/>
      <c r="BER43"/>
      <c r="BFW43" s="112"/>
      <c r="BFX43" s="112"/>
      <c r="BFY43" s="112"/>
      <c r="BFZ43" s="112"/>
      <c r="BGA43" s="112"/>
      <c r="BGB43" s="112"/>
      <c r="BGC43" s="112"/>
      <c r="BGD43" s="112"/>
      <c r="BGE43"/>
      <c r="BGF43"/>
      <c r="BGG43"/>
      <c r="BGH43"/>
      <c r="BGI43"/>
      <c r="BGJ43"/>
      <c r="BGK43"/>
      <c r="BGL43"/>
      <c r="BGM43"/>
      <c r="BGN43"/>
      <c r="BGO43"/>
      <c r="BGP43"/>
      <c r="BGQ43"/>
      <c r="BGR43"/>
      <c r="BGS43"/>
      <c r="BGT43"/>
      <c r="BGU43"/>
      <c r="BGV43"/>
      <c r="BGW43"/>
      <c r="BGX43"/>
      <c r="BGY43"/>
      <c r="BGZ43"/>
      <c r="BIE43" s="112"/>
      <c r="BIF43" s="112"/>
      <c r="BIG43" s="112"/>
      <c r="BIH43" s="112"/>
      <c r="BII43" s="112"/>
      <c r="BIJ43" s="112"/>
      <c r="BIK43" s="112"/>
      <c r="BIL43" s="112"/>
      <c r="BIM43"/>
      <c r="BIN43"/>
      <c r="BIO43"/>
      <c r="BIP43"/>
      <c r="BIQ43"/>
      <c r="BIR43"/>
      <c r="BIS43"/>
      <c r="BIT43"/>
      <c r="BIU43"/>
      <c r="BIV43"/>
      <c r="BIW43"/>
      <c r="BIX43"/>
      <c r="BIY43"/>
      <c r="BIZ43"/>
      <c r="BJA43"/>
      <c r="BJB43"/>
      <c r="BJC43"/>
      <c r="BJD43"/>
      <c r="BJE43"/>
      <c r="BJF43"/>
      <c r="BJG43"/>
      <c r="BJH43"/>
      <c r="BKM43" s="112"/>
      <c r="BKN43" s="112"/>
      <c r="BKO43" s="112"/>
      <c r="BKP43" s="112"/>
      <c r="BKQ43" s="112"/>
      <c r="BKR43" s="112"/>
      <c r="BKS43" s="112"/>
      <c r="BKT43" s="112"/>
      <c r="BKU43"/>
      <c r="BKV43"/>
      <c r="BKW43"/>
      <c r="BKX43"/>
      <c r="BKY43"/>
      <c r="BKZ43"/>
      <c r="BLA43"/>
      <c r="BLB43"/>
      <c r="BLC43"/>
      <c r="BLD43"/>
      <c r="BLE43"/>
      <c r="BLF43"/>
      <c r="BLG43"/>
      <c r="BLH43"/>
      <c r="BLI43"/>
      <c r="BLJ43"/>
      <c r="BLK43"/>
      <c r="BLL43"/>
      <c r="BLM43"/>
      <c r="BLN43"/>
      <c r="BLO43"/>
      <c r="BLP43"/>
      <c r="BMU43" s="112"/>
      <c r="BMV43" s="112"/>
      <c r="BMW43" s="112"/>
      <c r="BMX43" s="112"/>
      <c r="BMY43" s="112"/>
      <c r="BMZ43" s="112"/>
      <c r="BNA43" s="112"/>
      <c r="BNB43" s="112"/>
      <c r="BNC43"/>
      <c r="BND43"/>
      <c r="BNE43"/>
      <c r="BNF43"/>
      <c r="BNG43"/>
      <c r="BNH43"/>
      <c r="BNI43"/>
      <c r="BNJ43"/>
      <c r="BNK43"/>
      <c r="BNL43"/>
      <c r="BNM43"/>
      <c r="BNN43"/>
      <c r="BNO43"/>
      <c r="BNP43"/>
      <c r="BNQ43"/>
      <c r="BNR43"/>
      <c r="BNS43"/>
      <c r="BNT43"/>
      <c r="BNU43"/>
      <c r="BNV43"/>
      <c r="BNW43"/>
      <c r="BNX43"/>
      <c r="BPC43" s="112"/>
      <c r="BPD43" s="112"/>
      <c r="BPE43" s="112"/>
      <c r="BPF43" s="112"/>
      <c r="BPG43" s="112"/>
      <c r="BPH43" s="112"/>
      <c r="BPI43" s="112"/>
      <c r="BPJ43" s="112"/>
      <c r="BPK43"/>
      <c r="BPL43"/>
      <c r="BPM43"/>
      <c r="BPN43"/>
      <c r="BPO43"/>
      <c r="BPP43"/>
      <c r="BPQ43"/>
      <c r="BPR43"/>
      <c r="BPS43"/>
      <c r="BPT43"/>
      <c r="BPU43"/>
      <c r="BPV43"/>
      <c r="BPW43"/>
      <c r="BPX43"/>
      <c r="BPY43"/>
      <c r="BPZ43"/>
      <c r="BQA43"/>
      <c r="BQB43"/>
      <c r="BQC43"/>
      <c r="BQD43"/>
      <c r="BQE43"/>
      <c r="BQF43"/>
      <c r="BRK43" s="112"/>
      <c r="BRL43" s="112"/>
      <c r="BRM43" s="112"/>
      <c r="BRN43" s="112"/>
      <c r="BRO43" s="112"/>
      <c r="BRP43" s="112"/>
      <c r="BRQ43" s="112"/>
      <c r="BRR43" s="112"/>
      <c r="BRS43"/>
      <c r="BRT43"/>
      <c r="BRU43"/>
      <c r="BRV43"/>
      <c r="BRW43"/>
      <c r="BRX43"/>
      <c r="BRY43"/>
      <c r="BRZ43"/>
      <c r="BSA43"/>
      <c r="BSB43"/>
      <c r="BSC43"/>
      <c r="BSD43"/>
      <c r="BSE43"/>
      <c r="BSF43"/>
      <c r="BSG43"/>
      <c r="BSH43"/>
      <c r="BSI43"/>
      <c r="BSJ43"/>
      <c r="BSK43"/>
      <c r="BSL43"/>
      <c r="BSM43"/>
      <c r="BSN43"/>
      <c r="BTS43" s="112"/>
      <c r="BTT43" s="112"/>
      <c r="BTU43" s="112"/>
      <c r="BTV43" s="112"/>
      <c r="BTW43" s="112"/>
      <c r="BTX43" s="112"/>
      <c r="BTY43" s="112"/>
      <c r="BTZ43" s="112"/>
      <c r="BUA43"/>
      <c r="BUB43"/>
      <c r="BUC43"/>
      <c r="BUD43"/>
      <c r="BUE43"/>
      <c r="BUF43"/>
      <c r="BUG43"/>
      <c r="BUH43"/>
      <c r="BUI43"/>
      <c r="BUJ43"/>
      <c r="BUK43"/>
      <c r="BUL43"/>
      <c r="BUM43"/>
      <c r="BUN43"/>
      <c r="BUO43"/>
      <c r="BUP43"/>
      <c r="BUQ43"/>
      <c r="BUR43"/>
      <c r="BUS43"/>
      <c r="BUT43"/>
      <c r="BUU43"/>
      <c r="BUV43"/>
      <c r="BWA43" s="112"/>
      <c r="BWB43" s="112"/>
      <c r="BWC43" s="112"/>
      <c r="BWD43" s="112"/>
      <c r="BWE43" s="112"/>
      <c r="BWF43" s="112"/>
      <c r="BWG43" s="112"/>
      <c r="BWH43" s="112"/>
      <c r="BWI43"/>
      <c r="BWJ43"/>
      <c r="BWK43"/>
      <c r="BWL43"/>
      <c r="BWM43"/>
      <c r="BWN43"/>
      <c r="BWO43"/>
      <c r="BWP43"/>
      <c r="BWQ43"/>
      <c r="BWR43"/>
      <c r="BWS43"/>
      <c r="BWT43"/>
      <c r="BWU43"/>
      <c r="BWV43"/>
      <c r="BWW43"/>
      <c r="BWX43"/>
      <c r="BWY43"/>
      <c r="BWZ43"/>
      <c r="BXA43"/>
      <c r="BXB43"/>
      <c r="BXC43"/>
      <c r="BXD43"/>
      <c r="BYI43" s="112"/>
      <c r="BYJ43" s="112"/>
      <c r="BYK43" s="112"/>
      <c r="BYL43" s="112"/>
      <c r="BYM43" s="112"/>
      <c r="BYN43" s="112"/>
      <c r="BYO43" s="112"/>
      <c r="BYP43" s="112"/>
      <c r="BYQ43"/>
      <c r="BYR43"/>
      <c r="BYS43"/>
      <c r="BYT43"/>
      <c r="BYU43"/>
      <c r="BYV43"/>
      <c r="BYW43"/>
      <c r="BYX43"/>
      <c r="BYY43"/>
      <c r="BYZ43"/>
      <c r="BZA43"/>
      <c r="BZB43"/>
      <c r="BZC43"/>
      <c r="BZD43"/>
      <c r="BZE43"/>
      <c r="BZF43"/>
      <c r="BZG43"/>
      <c r="BZH43"/>
      <c r="BZI43"/>
      <c r="BZJ43"/>
      <c r="BZK43"/>
      <c r="BZL43"/>
      <c r="CAQ43" s="112"/>
      <c r="CAR43" s="112"/>
      <c r="CAS43" s="112"/>
      <c r="CAT43" s="112"/>
      <c r="CAU43" s="112"/>
      <c r="CAV43" s="112"/>
      <c r="CAW43" s="112"/>
      <c r="CAX43" s="112"/>
      <c r="CAY43"/>
      <c r="CAZ43"/>
      <c r="CBA43"/>
      <c r="CBB43"/>
      <c r="CBC43"/>
      <c r="CBD43"/>
      <c r="CBE43"/>
      <c r="CBF43"/>
      <c r="CBG43"/>
      <c r="CBH43"/>
      <c r="CBI43"/>
      <c r="CBJ43"/>
      <c r="CBK43"/>
      <c r="CBL43"/>
      <c r="CBM43"/>
      <c r="CBN43"/>
      <c r="CBO43"/>
      <c r="CBP43"/>
      <c r="CBQ43"/>
      <c r="CBR43"/>
      <c r="CBS43"/>
      <c r="CBT43"/>
      <c r="CCY43" s="112"/>
      <c r="CCZ43" s="112"/>
      <c r="CDA43" s="112"/>
      <c r="CDB43" s="112"/>
      <c r="CDC43" s="112"/>
      <c r="CDD43" s="112"/>
      <c r="CDE43" s="112"/>
      <c r="CDF43" s="112"/>
      <c r="CDG43"/>
      <c r="CDH43"/>
      <c r="CDI43"/>
      <c r="CDJ43"/>
      <c r="CDK43"/>
      <c r="CDL43"/>
      <c r="CDM43"/>
      <c r="CDN43"/>
      <c r="CDO43"/>
      <c r="CDP43"/>
      <c r="CDQ43"/>
      <c r="CDR43"/>
      <c r="CDS43"/>
      <c r="CDT43"/>
      <c r="CDU43"/>
      <c r="CDV43"/>
      <c r="CDW43"/>
      <c r="CDX43"/>
      <c r="CDY43"/>
      <c r="CDZ43"/>
      <c r="CEA43"/>
      <c r="CEB43"/>
      <c r="CFG43" s="112"/>
      <c r="CFH43" s="112"/>
      <c r="CFI43" s="112"/>
      <c r="CFJ43" s="112"/>
      <c r="CFK43" s="112"/>
      <c r="CFL43" s="112"/>
      <c r="CFM43" s="112"/>
      <c r="CFN43" s="112"/>
      <c r="CFO43"/>
      <c r="CFP43"/>
      <c r="CFQ43"/>
      <c r="CFR43"/>
      <c r="CFS43"/>
      <c r="CFT43"/>
      <c r="CFU43"/>
      <c r="CFV43"/>
      <c r="CFW43"/>
      <c r="CFX43"/>
      <c r="CFY43"/>
      <c r="CFZ43"/>
      <c r="CGA43"/>
      <c r="CGB43"/>
      <c r="CGC43"/>
      <c r="CGD43"/>
      <c r="CGE43"/>
      <c r="CGF43"/>
      <c r="CGG43"/>
      <c r="CGH43"/>
      <c r="CGI43"/>
      <c r="CGJ43"/>
      <c r="CHO43" s="112"/>
      <c r="CHP43" s="112"/>
      <c r="CHQ43" s="112"/>
      <c r="CHR43" s="112"/>
      <c r="CHS43" s="112"/>
      <c r="CHT43" s="112"/>
      <c r="CHU43" s="112"/>
      <c r="CHV43" s="112"/>
      <c r="CHW43"/>
      <c r="CHX43"/>
      <c r="CHY43"/>
      <c r="CHZ43"/>
      <c r="CIA43"/>
      <c r="CIB43"/>
      <c r="CIC43"/>
      <c r="CID43"/>
      <c r="CIE43"/>
      <c r="CIF43"/>
      <c r="CIG43"/>
      <c r="CIH43"/>
      <c r="CII43"/>
      <c r="CIJ43"/>
      <c r="CIK43"/>
      <c r="CIL43"/>
      <c r="CIM43"/>
      <c r="CIN43"/>
      <c r="CIO43"/>
      <c r="CIP43"/>
      <c r="CIQ43"/>
      <c r="CIR43"/>
      <c r="CJW43" s="112"/>
      <c r="CJX43" s="112"/>
      <c r="CJY43" s="112"/>
      <c r="CJZ43" s="112"/>
      <c r="CKA43" s="112"/>
      <c r="CKB43" s="112"/>
      <c r="CKC43" s="112"/>
      <c r="CKD43" s="112"/>
      <c r="CKE43"/>
      <c r="CKF43"/>
      <c r="CKG43"/>
      <c r="CKH43"/>
      <c r="CKI43"/>
      <c r="CKJ43"/>
      <c r="CKK43"/>
      <c r="CKL43"/>
      <c r="CKM43"/>
      <c r="CKN43"/>
      <c r="CKO43"/>
      <c r="CKP43"/>
      <c r="CKQ43"/>
      <c r="CKR43"/>
      <c r="CKS43"/>
      <c r="CKT43"/>
      <c r="CKU43"/>
      <c r="CKV43"/>
      <c r="CKW43"/>
      <c r="CKX43"/>
      <c r="CKY43"/>
      <c r="CKZ43"/>
      <c r="CME43" s="112"/>
      <c r="CMF43" s="112"/>
      <c r="CMG43" s="112"/>
      <c r="CMH43" s="112"/>
      <c r="CMI43" s="112"/>
      <c r="CMJ43" s="112"/>
      <c r="CMK43" s="112"/>
      <c r="CML43" s="112"/>
      <c r="CMM43"/>
      <c r="CMN43"/>
      <c r="CMO43"/>
      <c r="CMP43"/>
      <c r="CMQ43"/>
      <c r="CMR43"/>
      <c r="CMS43"/>
      <c r="CMT43"/>
      <c r="CMU43"/>
      <c r="CMV43"/>
      <c r="CMW43"/>
      <c r="CMX43"/>
      <c r="CMY43"/>
      <c r="CMZ43"/>
      <c r="CNA43"/>
      <c r="CNB43"/>
      <c r="CNC43"/>
      <c r="CND43"/>
      <c r="CNE43"/>
      <c r="CNF43"/>
      <c r="CNG43"/>
      <c r="CNH43"/>
      <c r="COM43" s="112"/>
      <c r="CON43" s="112"/>
      <c r="COO43" s="112"/>
      <c r="COP43" s="112"/>
      <c r="COQ43" s="112"/>
      <c r="COR43" s="112"/>
      <c r="COS43" s="112"/>
      <c r="COT43" s="112"/>
      <c r="COU43"/>
      <c r="COV43"/>
      <c r="COW43"/>
      <c r="COX43"/>
      <c r="COY43"/>
      <c r="COZ43"/>
      <c r="CPA43"/>
      <c r="CPB43"/>
      <c r="CPC43"/>
      <c r="CPD43"/>
      <c r="CPE43"/>
      <c r="CPF43"/>
      <c r="CPG43"/>
      <c r="CPH43"/>
      <c r="CPI43"/>
      <c r="CPJ43"/>
      <c r="CPK43"/>
      <c r="CPL43"/>
      <c r="CPM43"/>
      <c r="CPN43"/>
      <c r="CPO43"/>
      <c r="CPP43"/>
      <c r="CQU43" s="112"/>
      <c r="CQV43" s="112"/>
      <c r="CQW43" s="112"/>
      <c r="CQX43" s="112"/>
      <c r="CQY43" s="112"/>
      <c r="CQZ43" s="112"/>
      <c r="CRA43" s="112"/>
      <c r="CRB43" s="112"/>
      <c r="CRC43"/>
      <c r="CRD43"/>
      <c r="CRE43"/>
      <c r="CRF43"/>
      <c r="CRG43"/>
      <c r="CRH43"/>
      <c r="CRI43"/>
      <c r="CRJ43"/>
      <c r="CRK43"/>
      <c r="CRL43"/>
      <c r="CRM43"/>
      <c r="CRN43"/>
      <c r="CRO43"/>
      <c r="CRP43"/>
      <c r="CRQ43"/>
      <c r="CRR43"/>
      <c r="CRS43"/>
      <c r="CRT43"/>
      <c r="CRU43"/>
      <c r="CRV43"/>
      <c r="CRW43"/>
      <c r="CRX43"/>
      <c r="CTC43" s="112"/>
      <c r="CTD43" s="112"/>
      <c r="CTE43" s="112"/>
      <c r="CTF43" s="112"/>
      <c r="CTG43" s="112"/>
      <c r="CTH43" s="112"/>
      <c r="CTI43" s="112"/>
      <c r="CTJ43" s="112"/>
      <c r="CTK43"/>
      <c r="CTL43"/>
      <c r="CTM43"/>
      <c r="CTN43"/>
      <c r="CTO43"/>
      <c r="CTP43"/>
      <c r="CTQ43"/>
      <c r="CTR43"/>
      <c r="CTS43"/>
      <c r="CTT43"/>
      <c r="CTU43"/>
      <c r="CTV43"/>
      <c r="CTW43"/>
      <c r="CTX43"/>
      <c r="CTY43"/>
      <c r="CTZ43"/>
      <c r="CUA43"/>
      <c r="CUB43"/>
      <c r="CUC43"/>
      <c r="CUD43"/>
      <c r="CUE43"/>
      <c r="CUF43"/>
      <c r="CVK43" s="112"/>
      <c r="CVL43" s="112"/>
      <c r="CVM43" s="112"/>
      <c r="CVN43" s="112"/>
      <c r="CVO43" s="112"/>
      <c r="CVP43" s="112"/>
      <c r="CVQ43" s="112"/>
      <c r="CVR43" s="112"/>
      <c r="CVS43"/>
      <c r="CVT43"/>
      <c r="CVU43"/>
      <c r="CVV43"/>
      <c r="CVW43"/>
      <c r="CVX43"/>
      <c r="CVY43"/>
      <c r="CVZ43"/>
      <c r="CWA43"/>
      <c r="CWB43"/>
      <c r="CWC43"/>
      <c r="CWD43"/>
      <c r="CWE43"/>
      <c r="CWF43"/>
      <c r="CWG43"/>
      <c r="CWH43"/>
      <c r="CWI43"/>
      <c r="CWJ43"/>
      <c r="CWK43"/>
      <c r="CWL43"/>
      <c r="CWM43"/>
      <c r="CWN43"/>
      <c r="CXS43" s="112"/>
      <c r="CXT43" s="112"/>
      <c r="CXU43" s="112"/>
      <c r="CXV43" s="112"/>
      <c r="CXW43" s="112"/>
      <c r="CXX43" s="112"/>
      <c r="CXY43" s="112"/>
      <c r="CXZ43" s="112"/>
      <c r="CYA43"/>
      <c r="CYB43"/>
      <c r="CYC43"/>
      <c r="CYD43"/>
      <c r="CYE43"/>
      <c r="CYF43"/>
      <c r="CYG43"/>
      <c r="CYH43"/>
      <c r="CYI43"/>
      <c r="CYJ43"/>
      <c r="CYK43"/>
      <c r="CYL43"/>
      <c r="CYM43"/>
      <c r="CYN43"/>
      <c r="CYO43"/>
      <c r="CYP43"/>
      <c r="CYQ43"/>
      <c r="CYR43"/>
      <c r="CYS43"/>
      <c r="CYT43"/>
      <c r="CYU43"/>
      <c r="CYV43"/>
      <c r="DAA43" s="112"/>
      <c r="DAB43" s="112"/>
      <c r="DAC43" s="112"/>
      <c r="DAD43" s="112"/>
      <c r="DAE43" s="112"/>
      <c r="DAF43" s="112"/>
      <c r="DAG43" s="112"/>
      <c r="DAH43" s="112"/>
      <c r="DAI43"/>
      <c r="DAJ43"/>
      <c r="DAK43"/>
      <c r="DAL43"/>
      <c r="DAM43"/>
      <c r="DAN43"/>
      <c r="DAO43"/>
      <c r="DAP43"/>
      <c r="DAQ43"/>
      <c r="DAR43"/>
      <c r="DAS43"/>
      <c r="DAT43"/>
      <c r="DAU43"/>
      <c r="DAV43"/>
      <c r="DAW43"/>
      <c r="DAX43"/>
      <c r="DAY43"/>
      <c r="DAZ43"/>
      <c r="DBA43"/>
      <c r="DBB43"/>
      <c r="DBC43"/>
      <c r="DBD43"/>
      <c r="DCI43" s="112"/>
      <c r="DCJ43" s="112"/>
      <c r="DCK43" s="112"/>
      <c r="DCL43" s="112"/>
      <c r="DCM43" s="112"/>
      <c r="DCN43" s="112"/>
      <c r="DCO43" s="112"/>
      <c r="DCP43" s="112"/>
      <c r="DCQ43"/>
      <c r="DCR43"/>
      <c r="DCS43"/>
      <c r="DCT43"/>
      <c r="DCU43"/>
      <c r="DCV43"/>
      <c r="DCW43"/>
      <c r="DCX43"/>
      <c r="DCY43"/>
      <c r="DCZ43"/>
      <c r="DDA43"/>
      <c r="DDB43"/>
      <c r="DDC43"/>
      <c r="DDD43"/>
      <c r="DDE43"/>
      <c r="DDF43"/>
      <c r="DDG43"/>
      <c r="DDH43"/>
      <c r="DDI43"/>
      <c r="DDJ43"/>
      <c r="DDK43"/>
      <c r="DDL43"/>
      <c r="DEQ43" s="112"/>
      <c r="DER43" s="112"/>
      <c r="DES43" s="112"/>
      <c r="DET43" s="112"/>
      <c r="DEU43" s="112"/>
      <c r="DEV43" s="112"/>
      <c r="DEW43" s="112"/>
      <c r="DEX43" s="112"/>
      <c r="DEY43"/>
      <c r="DEZ43"/>
      <c r="DFA43"/>
      <c r="DFB43"/>
      <c r="DFC43"/>
      <c r="DFD43"/>
      <c r="DFE43"/>
      <c r="DFF43"/>
      <c r="DFG43"/>
      <c r="DFH43"/>
      <c r="DFI43"/>
      <c r="DFJ43"/>
      <c r="DFK43"/>
      <c r="DFL43"/>
      <c r="DFM43"/>
      <c r="DFN43"/>
      <c r="DFO43"/>
      <c r="DFP43"/>
      <c r="DFQ43"/>
      <c r="DFR43"/>
      <c r="DFS43"/>
      <c r="DFT43"/>
      <c r="DGY43" s="112"/>
      <c r="DGZ43" s="112"/>
      <c r="DHA43" s="112"/>
      <c r="DHB43" s="112"/>
      <c r="DHC43" s="112"/>
      <c r="DHD43" s="112"/>
      <c r="DHE43" s="112"/>
      <c r="DHF43" s="112"/>
      <c r="DHG43"/>
      <c r="DHH43"/>
      <c r="DHI43"/>
      <c r="DHJ43"/>
      <c r="DHK43"/>
      <c r="DHL43"/>
      <c r="DHM43"/>
      <c r="DHN43"/>
      <c r="DHO43"/>
      <c r="DHP43"/>
      <c r="DHQ43"/>
      <c r="DHR43"/>
      <c r="DHS43"/>
      <c r="DHT43"/>
      <c r="DHU43"/>
      <c r="DHV43"/>
      <c r="DHW43"/>
      <c r="DHX43"/>
      <c r="DHY43"/>
      <c r="DHZ43"/>
      <c r="DIA43"/>
      <c r="DIB43"/>
      <c r="DJG43" s="112"/>
      <c r="DJH43" s="112"/>
      <c r="DJI43" s="112"/>
      <c r="DJJ43" s="112"/>
      <c r="DJK43" s="112"/>
      <c r="DJL43" s="112"/>
      <c r="DJM43" s="112"/>
      <c r="DJN43" s="112"/>
      <c r="DJO43"/>
      <c r="DJP43"/>
      <c r="DJQ43"/>
      <c r="DJR43"/>
      <c r="DJS43"/>
      <c r="DJT43"/>
      <c r="DJU43"/>
      <c r="DJV43"/>
      <c r="DJW43"/>
      <c r="DJX43"/>
      <c r="DJY43"/>
      <c r="DJZ43"/>
      <c r="DKA43"/>
      <c r="DKB43"/>
      <c r="DKC43"/>
      <c r="DKD43"/>
      <c r="DKE43"/>
      <c r="DKF43"/>
      <c r="DKG43"/>
      <c r="DKH43"/>
      <c r="DKI43"/>
      <c r="DKJ43"/>
      <c r="DLO43" s="112"/>
      <c r="DLP43" s="112"/>
      <c r="DLQ43" s="112"/>
      <c r="DLR43" s="112"/>
      <c r="DLS43" s="112"/>
      <c r="DLT43" s="112"/>
      <c r="DLU43" s="112"/>
      <c r="DLV43" s="112"/>
      <c r="DLW43"/>
      <c r="DLX43"/>
      <c r="DLY43"/>
      <c r="DLZ43"/>
      <c r="DMA43"/>
      <c r="DMB43"/>
      <c r="DMC43"/>
      <c r="DMD43"/>
      <c r="DME43"/>
      <c r="DMF43"/>
      <c r="DMG43"/>
      <c r="DMH43"/>
      <c r="DMI43"/>
      <c r="DMJ43"/>
      <c r="DMK43"/>
      <c r="DML43"/>
      <c r="DMM43"/>
      <c r="DMN43"/>
      <c r="DMO43"/>
      <c r="DMP43"/>
      <c r="DMQ43"/>
      <c r="DMR43"/>
      <c r="DNW43" s="112"/>
      <c r="DNX43" s="112"/>
      <c r="DNY43" s="112"/>
      <c r="DNZ43" s="112"/>
      <c r="DOA43" s="112"/>
      <c r="DOB43" s="112"/>
      <c r="DOC43" s="112"/>
      <c r="DOD43" s="112"/>
      <c r="DOE43"/>
      <c r="DOF43"/>
      <c r="DOG43"/>
      <c r="DOH43"/>
      <c r="DOI43"/>
      <c r="DOJ43"/>
      <c r="DOK43"/>
      <c r="DOL43"/>
      <c r="DOM43"/>
      <c r="DON43"/>
      <c r="DOO43"/>
      <c r="DOP43"/>
      <c r="DOQ43"/>
      <c r="DOR43"/>
      <c r="DOS43"/>
      <c r="DOT43"/>
      <c r="DOU43"/>
      <c r="DOV43"/>
      <c r="DOW43"/>
      <c r="DOX43"/>
      <c r="DOY43"/>
      <c r="DOZ43"/>
      <c r="DQE43" s="112"/>
      <c r="DQF43" s="112"/>
      <c r="DQG43" s="112"/>
      <c r="DQH43" s="112"/>
      <c r="DQI43" s="112"/>
      <c r="DQJ43" s="112"/>
      <c r="DQK43" s="112"/>
      <c r="DQL43" s="112"/>
      <c r="DQM43"/>
      <c r="DQN43"/>
      <c r="DQO43"/>
      <c r="DQP43"/>
      <c r="DQQ43"/>
      <c r="DQR43"/>
      <c r="DQS43"/>
      <c r="DQT43"/>
      <c r="DQU43"/>
      <c r="DQV43"/>
      <c r="DQW43"/>
      <c r="DQX43"/>
      <c r="DQY43"/>
      <c r="DQZ43"/>
      <c r="DRA43"/>
      <c r="DRB43"/>
      <c r="DRC43"/>
      <c r="DRD43"/>
      <c r="DRE43"/>
      <c r="DRF43"/>
      <c r="DRG43"/>
      <c r="DRH43"/>
      <c r="DSM43" s="112"/>
      <c r="DSN43" s="112"/>
      <c r="DSO43" s="112"/>
      <c r="DSP43" s="112"/>
      <c r="DSQ43" s="112"/>
      <c r="DSR43" s="112"/>
      <c r="DSS43" s="112"/>
      <c r="DST43" s="112"/>
      <c r="DSU43"/>
      <c r="DSV43"/>
      <c r="DSW43"/>
      <c r="DSX43"/>
      <c r="DSY43"/>
      <c r="DSZ43"/>
      <c r="DTA43"/>
      <c r="DTB43"/>
      <c r="DTC43"/>
      <c r="DTD43"/>
      <c r="DTE43"/>
      <c r="DTF43"/>
      <c r="DTG43"/>
      <c r="DTH43"/>
      <c r="DTI43"/>
      <c r="DTJ43"/>
      <c r="DTK43"/>
      <c r="DTL43"/>
      <c r="DTM43"/>
      <c r="DTN43"/>
      <c r="DTO43"/>
      <c r="DTP43"/>
      <c r="DUU43" s="112"/>
      <c r="DUV43" s="112"/>
      <c r="DUW43" s="112"/>
      <c r="DUX43" s="112"/>
      <c r="DUY43" s="112"/>
      <c r="DUZ43" s="112"/>
      <c r="DVA43" s="112"/>
      <c r="DVB43" s="112"/>
      <c r="DVC43"/>
      <c r="DVD43"/>
      <c r="DVE43"/>
      <c r="DVF43"/>
      <c r="DVG43"/>
      <c r="DVH43"/>
      <c r="DVI43"/>
      <c r="DVJ43"/>
      <c r="DVK43"/>
      <c r="DVL43"/>
      <c r="DVM43"/>
      <c r="DVN43"/>
      <c r="DVO43"/>
      <c r="DVP43"/>
      <c r="DVQ43"/>
      <c r="DVR43"/>
      <c r="DVS43"/>
      <c r="DVT43"/>
      <c r="DVU43"/>
      <c r="DVV43"/>
      <c r="DVW43"/>
      <c r="DVX43"/>
      <c r="DXC43" s="112"/>
      <c r="DXD43" s="112"/>
      <c r="DXE43" s="112"/>
      <c r="DXF43" s="112"/>
      <c r="DXG43" s="112"/>
      <c r="DXH43" s="112"/>
      <c r="DXI43" s="112"/>
      <c r="DXJ43" s="112"/>
      <c r="DXK43"/>
      <c r="DXL43"/>
      <c r="DXM43"/>
      <c r="DXN43"/>
      <c r="DXO43"/>
      <c r="DXP43"/>
      <c r="DXQ43"/>
      <c r="DXR43"/>
      <c r="DXS43"/>
      <c r="DXT43"/>
      <c r="DXU43"/>
      <c r="DXV43"/>
      <c r="DXW43"/>
      <c r="DXX43"/>
      <c r="DXY43"/>
      <c r="DXZ43"/>
      <c r="DYA43"/>
      <c r="DYB43"/>
      <c r="DYC43"/>
      <c r="DYD43"/>
      <c r="DYE43"/>
      <c r="DYF43"/>
      <c r="DZK43" s="112"/>
      <c r="DZL43" s="112"/>
      <c r="DZM43" s="112"/>
      <c r="DZN43" s="112"/>
      <c r="DZO43" s="112"/>
      <c r="DZP43" s="112"/>
      <c r="DZQ43" s="112"/>
      <c r="DZR43" s="112"/>
      <c r="DZS43"/>
      <c r="DZT43"/>
      <c r="DZU43"/>
      <c r="DZV43"/>
      <c r="DZW43"/>
      <c r="DZX43"/>
      <c r="DZY43"/>
      <c r="DZZ43"/>
      <c r="EAA43"/>
      <c r="EAB43"/>
      <c r="EAC43"/>
      <c r="EAD43"/>
      <c r="EAE43"/>
      <c r="EAF43"/>
      <c r="EAG43"/>
      <c r="EAH43"/>
      <c r="EAI43"/>
      <c r="EAJ43"/>
      <c r="EAK43"/>
      <c r="EAL43"/>
      <c r="EAM43"/>
      <c r="EAN43"/>
      <c r="EBS43" s="112"/>
      <c r="EBT43" s="112"/>
      <c r="EBU43" s="112"/>
      <c r="EBV43" s="112"/>
      <c r="EBW43" s="112"/>
      <c r="EBX43" s="112"/>
      <c r="EBY43" s="112"/>
      <c r="EBZ43" s="112"/>
      <c r="ECA43"/>
      <c r="ECB43"/>
      <c r="ECC43"/>
      <c r="ECD43"/>
      <c r="ECE43"/>
      <c r="ECF43"/>
      <c r="ECG43"/>
      <c r="ECH43"/>
      <c r="ECI43"/>
      <c r="ECJ43"/>
      <c r="ECK43"/>
      <c r="ECL43"/>
      <c r="ECM43"/>
      <c r="ECN43"/>
      <c r="ECO43"/>
      <c r="ECP43"/>
      <c r="ECQ43"/>
      <c r="ECR43"/>
      <c r="ECS43"/>
      <c r="ECT43"/>
      <c r="ECU43"/>
      <c r="ECV43"/>
      <c r="EEA43" s="112"/>
      <c r="EEB43" s="112"/>
      <c r="EEC43" s="112"/>
      <c r="EED43" s="112"/>
      <c r="EEE43" s="112"/>
      <c r="EEF43" s="112"/>
      <c r="EEG43" s="112"/>
      <c r="EEH43" s="112"/>
      <c r="EEI43"/>
      <c r="EEJ43"/>
      <c r="EEK43"/>
      <c r="EEL43"/>
      <c r="EEM43"/>
      <c r="EEN43"/>
      <c r="EEO43"/>
      <c r="EEP43"/>
      <c r="EEQ43"/>
      <c r="EER43"/>
      <c r="EES43"/>
      <c r="EET43"/>
      <c r="EEU43"/>
      <c r="EEV43"/>
      <c r="EEW43"/>
      <c r="EEX43"/>
      <c r="EEY43"/>
      <c r="EEZ43"/>
      <c r="EFA43"/>
      <c r="EFB43"/>
      <c r="EFC43"/>
      <c r="EFD43"/>
      <c r="EGI43" s="112"/>
      <c r="EGJ43" s="112"/>
      <c r="EGK43" s="112"/>
      <c r="EGL43" s="112"/>
      <c r="EGM43" s="112"/>
      <c r="EGN43" s="112"/>
      <c r="EGO43" s="112"/>
      <c r="EGP43" s="112"/>
      <c r="EGQ43"/>
      <c r="EGR43"/>
      <c r="EGS43"/>
      <c r="EGT43"/>
      <c r="EGU43"/>
      <c r="EGV43"/>
      <c r="EGW43"/>
      <c r="EGX43"/>
      <c r="EGY43"/>
      <c r="EGZ43"/>
      <c r="EHA43"/>
      <c r="EHB43"/>
      <c r="EHC43"/>
      <c r="EHD43"/>
      <c r="EHE43"/>
      <c r="EHF43"/>
      <c r="EHG43"/>
      <c r="EHH43"/>
      <c r="EHI43"/>
      <c r="EHJ43"/>
      <c r="EHK43"/>
      <c r="EHL43"/>
      <c r="EIQ43" s="112"/>
      <c r="EIR43" s="112"/>
      <c r="EIS43" s="112"/>
      <c r="EIT43" s="112"/>
      <c r="EIU43" s="112"/>
      <c r="EIV43" s="112"/>
      <c r="EIW43" s="112"/>
      <c r="EIX43" s="112"/>
      <c r="EIY43"/>
      <c r="EIZ43"/>
      <c r="EJA43"/>
      <c r="EJB43"/>
      <c r="EJC43"/>
      <c r="EJD43"/>
      <c r="EJE43"/>
      <c r="EJF43"/>
      <c r="EJG43"/>
      <c r="EJH43"/>
      <c r="EJI43"/>
      <c r="EJJ43"/>
      <c r="EJK43"/>
      <c r="EJL43"/>
      <c r="EJM43"/>
      <c r="EJN43"/>
      <c r="EJO43"/>
      <c r="EJP43"/>
      <c r="EJQ43"/>
      <c r="EJR43"/>
      <c r="EJS43"/>
      <c r="EJT43"/>
      <c r="EKY43" s="112"/>
      <c r="EKZ43" s="112"/>
      <c r="ELA43" s="112"/>
      <c r="ELB43" s="112"/>
      <c r="ELC43" s="112"/>
      <c r="ELD43" s="112"/>
      <c r="ELE43" s="112"/>
      <c r="ELF43" s="112"/>
      <c r="ELG43"/>
      <c r="ELH43"/>
      <c r="ELI43"/>
      <c r="ELJ43"/>
      <c r="ELK43"/>
      <c r="ELL43"/>
      <c r="ELM43"/>
      <c r="ELN43"/>
      <c r="ELO43"/>
      <c r="ELP43"/>
      <c r="ELQ43"/>
      <c r="ELR43"/>
      <c r="ELS43"/>
      <c r="ELT43"/>
      <c r="ELU43"/>
      <c r="ELV43"/>
      <c r="ELW43"/>
      <c r="ELX43"/>
      <c r="ELY43"/>
      <c r="ELZ43"/>
      <c r="EMA43"/>
      <c r="EMB43"/>
      <c r="ENG43" s="112"/>
      <c r="ENH43" s="112"/>
      <c r="ENI43" s="112"/>
      <c r="ENJ43" s="112"/>
      <c r="ENK43" s="112"/>
      <c r="ENL43" s="112"/>
      <c r="ENM43" s="112"/>
      <c r="ENN43" s="112"/>
      <c r="ENO43"/>
      <c r="ENP43"/>
      <c r="ENQ43"/>
      <c r="ENR43"/>
      <c r="ENS43"/>
      <c r="ENT43"/>
      <c r="ENU43"/>
      <c r="ENV43"/>
      <c r="ENW43"/>
      <c r="ENX43"/>
      <c r="ENY43"/>
      <c r="ENZ43"/>
      <c r="EOA43"/>
      <c r="EOB43"/>
      <c r="EOC43"/>
      <c r="EOD43"/>
      <c r="EOE43"/>
      <c r="EOF43"/>
      <c r="EOG43"/>
      <c r="EOH43"/>
      <c r="EOI43"/>
      <c r="EOJ43"/>
      <c r="EPO43" s="112"/>
      <c r="EPP43" s="112"/>
      <c r="EPQ43" s="112"/>
      <c r="EPR43" s="112"/>
      <c r="EPS43" s="112"/>
      <c r="EPT43" s="112"/>
      <c r="EPU43" s="112"/>
      <c r="EPV43" s="112"/>
      <c r="EPW43"/>
      <c r="EPX43"/>
      <c r="EPY43"/>
      <c r="EPZ43"/>
      <c r="EQA43"/>
      <c r="EQB43"/>
      <c r="EQC43"/>
      <c r="EQD43"/>
      <c r="EQE43"/>
      <c r="EQF43"/>
      <c r="EQG43"/>
      <c r="EQH43"/>
      <c r="EQI43"/>
      <c r="EQJ43"/>
      <c r="EQK43"/>
      <c r="EQL43"/>
      <c r="EQM43"/>
      <c r="EQN43"/>
      <c r="EQO43"/>
      <c r="EQP43"/>
      <c r="EQQ43"/>
      <c r="EQR43"/>
      <c r="ERW43" s="112"/>
      <c r="ERX43" s="112"/>
      <c r="ERY43" s="112"/>
      <c r="ERZ43" s="112"/>
      <c r="ESA43" s="112"/>
      <c r="ESB43" s="112"/>
      <c r="ESC43" s="112"/>
      <c r="ESD43" s="112"/>
      <c r="ESE43"/>
      <c r="ESF43"/>
      <c r="ESG43"/>
      <c r="ESH43"/>
      <c r="ESI43"/>
      <c r="ESJ43"/>
      <c r="ESK43"/>
      <c r="ESL43"/>
      <c r="ESM43"/>
      <c r="ESN43"/>
      <c r="ESO43"/>
      <c r="ESP43"/>
      <c r="ESQ43"/>
      <c r="ESR43"/>
      <c r="ESS43"/>
      <c r="EST43"/>
      <c r="ESU43"/>
      <c r="ESV43"/>
      <c r="ESW43"/>
      <c r="ESX43"/>
      <c r="ESY43"/>
      <c r="ESZ43"/>
      <c r="EUE43" s="112"/>
      <c r="EUF43" s="112"/>
      <c r="EUG43" s="112"/>
      <c r="EUH43" s="112"/>
      <c r="EUI43" s="112"/>
      <c r="EUJ43" s="112"/>
      <c r="EUK43" s="112"/>
      <c r="EUL43" s="112"/>
      <c r="EUM43"/>
      <c r="EUN43"/>
      <c r="EUO43"/>
      <c r="EUP43"/>
      <c r="EUQ43"/>
      <c r="EUR43"/>
      <c r="EUS43"/>
      <c r="EUT43"/>
      <c r="EUU43"/>
      <c r="EUV43"/>
      <c r="EUW43"/>
      <c r="EUX43"/>
      <c r="EUY43"/>
      <c r="EUZ43"/>
      <c r="EVA43"/>
      <c r="EVB43"/>
      <c r="EVC43"/>
      <c r="EVD43"/>
      <c r="EVE43"/>
      <c r="EVF43"/>
      <c r="EVG43"/>
      <c r="EVH43"/>
      <c r="EWM43" s="112"/>
      <c r="EWN43" s="112"/>
      <c r="EWO43" s="112"/>
      <c r="EWP43" s="112"/>
      <c r="EWQ43" s="112"/>
      <c r="EWR43" s="112"/>
      <c r="EWS43" s="112"/>
      <c r="EWT43" s="112"/>
      <c r="EWU43"/>
      <c r="EWV43"/>
      <c r="EWW43"/>
      <c r="EWX43"/>
      <c r="EWY43"/>
      <c r="EWZ43"/>
      <c r="EXA43"/>
      <c r="EXB43"/>
      <c r="EXC43"/>
      <c r="EXD43"/>
      <c r="EXE43"/>
      <c r="EXF43"/>
      <c r="EXG43"/>
      <c r="EXH43"/>
      <c r="EXI43"/>
      <c r="EXJ43"/>
      <c r="EXK43"/>
      <c r="EXL43"/>
      <c r="EXM43"/>
      <c r="EXN43"/>
      <c r="EXO43"/>
      <c r="EXP43"/>
      <c r="EYU43" s="112"/>
      <c r="EYV43" s="112"/>
      <c r="EYW43" s="112"/>
      <c r="EYX43" s="112"/>
      <c r="EYY43" s="112"/>
      <c r="EYZ43" s="112"/>
      <c r="EZA43" s="112"/>
      <c r="EZB43" s="112"/>
      <c r="EZC43"/>
      <c r="EZD43"/>
      <c r="EZE43"/>
      <c r="EZF43"/>
      <c r="EZG43"/>
      <c r="EZH43"/>
      <c r="EZI43"/>
      <c r="EZJ43"/>
      <c r="EZK43"/>
      <c r="EZL43"/>
      <c r="EZM43"/>
      <c r="EZN43"/>
      <c r="EZO43"/>
      <c r="EZP43"/>
      <c r="EZQ43"/>
      <c r="EZR43"/>
      <c r="EZS43"/>
      <c r="EZT43"/>
      <c r="EZU43"/>
      <c r="EZV43"/>
      <c r="EZW43"/>
      <c r="EZX43"/>
      <c r="FBC43" s="112"/>
      <c r="FBD43" s="112"/>
      <c r="FBE43" s="112"/>
      <c r="FBF43" s="112"/>
      <c r="FBG43" s="112"/>
      <c r="FBH43" s="112"/>
      <c r="FBI43" s="112"/>
      <c r="FBJ43" s="112"/>
      <c r="FBK43"/>
      <c r="FBL43"/>
      <c r="FBM43"/>
      <c r="FBN43"/>
      <c r="FBO43"/>
      <c r="FBP43"/>
      <c r="FBQ43"/>
      <c r="FBR43"/>
      <c r="FBS43"/>
      <c r="FBT43"/>
      <c r="FBU43"/>
      <c r="FBV43"/>
      <c r="FBW43"/>
      <c r="FBX43"/>
      <c r="FBY43"/>
      <c r="FBZ43"/>
      <c r="FCA43"/>
      <c r="FCB43"/>
      <c r="FCC43"/>
      <c r="FCD43"/>
      <c r="FCE43"/>
      <c r="FCF43"/>
      <c r="FDK43" s="112"/>
      <c r="FDL43" s="112"/>
      <c r="FDM43" s="112"/>
      <c r="FDN43" s="112"/>
      <c r="FDO43" s="112"/>
      <c r="FDP43" s="112"/>
      <c r="FDQ43" s="112"/>
      <c r="FDR43" s="112"/>
      <c r="FDS43"/>
      <c r="FDT43"/>
      <c r="FDU43"/>
      <c r="FDV43"/>
      <c r="FDW43"/>
      <c r="FDX43"/>
      <c r="FDY43"/>
      <c r="FDZ43"/>
      <c r="FEA43"/>
      <c r="FEB43"/>
      <c r="FEC43"/>
      <c r="FED43"/>
      <c r="FEE43"/>
      <c r="FEF43"/>
      <c r="FEG43"/>
      <c r="FEH43"/>
      <c r="FEI43"/>
      <c r="FEJ43"/>
      <c r="FEK43"/>
      <c r="FEL43"/>
      <c r="FEM43"/>
      <c r="FEN43"/>
      <c r="FFS43" s="112"/>
      <c r="FFT43" s="112"/>
      <c r="FFU43" s="112"/>
      <c r="FFV43" s="112"/>
      <c r="FFW43" s="112"/>
      <c r="FFX43" s="112"/>
      <c r="FFY43" s="112"/>
      <c r="FFZ43" s="112"/>
      <c r="FGA43"/>
      <c r="FGB43"/>
      <c r="FGC43"/>
      <c r="FGD43"/>
      <c r="FGE43"/>
      <c r="FGF43"/>
      <c r="FGG43"/>
      <c r="FGH43"/>
      <c r="FGI43"/>
      <c r="FGJ43"/>
      <c r="FGK43"/>
      <c r="FGL43"/>
      <c r="FGM43"/>
      <c r="FGN43"/>
      <c r="FGO43"/>
      <c r="FGP43"/>
      <c r="FGQ43"/>
      <c r="FGR43"/>
      <c r="FGS43"/>
      <c r="FGT43"/>
      <c r="FGU43"/>
      <c r="FGV43"/>
      <c r="FIA43" s="112"/>
      <c r="FIB43" s="112"/>
      <c r="FIC43" s="112"/>
      <c r="FID43" s="112"/>
      <c r="FIE43" s="112"/>
      <c r="FIF43" s="112"/>
      <c r="FIG43" s="112"/>
      <c r="FIH43" s="112"/>
      <c r="FII43"/>
      <c r="FIJ43"/>
      <c r="FIK43"/>
      <c r="FIL43"/>
      <c r="FIM43"/>
      <c r="FIN43"/>
      <c r="FIO43"/>
      <c r="FIP43"/>
      <c r="FIQ43"/>
      <c r="FIR43"/>
      <c r="FIS43"/>
      <c r="FIT43"/>
      <c r="FIU43"/>
      <c r="FIV43"/>
      <c r="FIW43"/>
      <c r="FIX43"/>
      <c r="FIY43"/>
      <c r="FIZ43"/>
      <c r="FJA43"/>
      <c r="FJB43"/>
      <c r="FJC43"/>
      <c r="FJD43"/>
      <c r="FKI43" s="112"/>
      <c r="FKJ43" s="112"/>
      <c r="FKK43" s="112"/>
      <c r="FKL43" s="112"/>
      <c r="FKM43" s="112"/>
      <c r="FKN43" s="112"/>
      <c r="FKO43" s="112"/>
      <c r="FKP43" s="112"/>
      <c r="FKQ43"/>
      <c r="FKR43"/>
      <c r="FKS43"/>
      <c r="FKT43"/>
      <c r="FKU43"/>
      <c r="FKV43"/>
      <c r="FKW43"/>
      <c r="FKX43"/>
      <c r="FKY43"/>
      <c r="FKZ43"/>
      <c r="FLA43"/>
      <c r="FLB43"/>
      <c r="FLC43"/>
      <c r="FLD43"/>
      <c r="FLE43"/>
      <c r="FLF43"/>
      <c r="FLG43"/>
      <c r="FLH43"/>
      <c r="FLI43"/>
      <c r="FLJ43"/>
      <c r="FLK43"/>
      <c r="FLL43"/>
      <c r="FMQ43" s="112"/>
      <c r="FMR43" s="112"/>
      <c r="FMS43" s="112"/>
      <c r="FMT43" s="112"/>
      <c r="FMU43" s="112"/>
      <c r="FMV43" s="112"/>
      <c r="FMW43" s="112"/>
      <c r="FMX43" s="112"/>
      <c r="FMY43"/>
      <c r="FMZ43"/>
      <c r="FNA43"/>
      <c r="FNB43"/>
      <c r="FNC43"/>
      <c r="FND43"/>
      <c r="FNE43"/>
      <c r="FNF43"/>
      <c r="FNG43"/>
      <c r="FNH43"/>
      <c r="FNI43"/>
      <c r="FNJ43"/>
      <c r="FNK43"/>
      <c r="FNL43"/>
      <c r="FNM43"/>
      <c r="FNN43"/>
      <c r="FNO43"/>
      <c r="FNP43"/>
      <c r="FNQ43"/>
      <c r="FNR43"/>
      <c r="FNS43"/>
      <c r="FNT43"/>
      <c r="FOY43" s="112"/>
      <c r="FOZ43" s="112"/>
      <c r="FPA43" s="112"/>
      <c r="FPB43" s="112"/>
      <c r="FPC43" s="112"/>
      <c r="FPD43" s="112"/>
      <c r="FPE43" s="112"/>
      <c r="FPF43" s="112"/>
      <c r="FPG43"/>
      <c r="FPH43"/>
      <c r="FPI43"/>
      <c r="FPJ43"/>
      <c r="FPK43"/>
      <c r="FPL43"/>
      <c r="FPM43"/>
      <c r="FPN43"/>
      <c r="FPO43"/>
      <c r="FPP43"/>
      <c r="FPQ43"/>
      <c r="FPR43"/>
      <c r="FPS43"/>
      <c r="FPT43"/>
      <c r="FPU43"/>
      <c r="FPV43"/>
      <c r="FPW43"/>
      <c r="FPX43"/>
      <c r="FPY43"/>
      <c r="FPZ43"/>
      <c r="FQA43"/>
      <c r="FQB43"/>
      <c r="FRG43" s="112"/>
      <c r="FRH43" s="112"/>
      <c r="FRI43" s="112"/>
      <c r="FRJ43" s="112"/>
      <c r="FRK43" s="112"/>
      <c r="FRL43" s="112"/>
      <c r="FRM43" s="112"/>
      <c r="FRN43" s="112"/>
      <c r="FRO43"/>
      <c r="FRP43"/>
      <c r="FRQ43"/>
      <c r="FRR43"/>
      <c r="FRS43"/>
      <c r="FRT43"/>
      <c r="FRU43"/>
      <c r="FRV43"/>
      <c r="FRW43"/>
      <c r="FRX43"/>
      <c r="FRY43"/>
      <c r="FRZ43"/>
      <c r="FSA43"/>
      <c r="FSB43"/>
      <c r="FSC43"/>
      <c r="FSD43"/>
      <c r="FSE43"/>
      <c r="FSF43"/>
      <c r="FSG43"/>
      <c r="FSH43"/>
      <c r="FSI43"/>
      <c r="FSJ43"/>
      <c r="FTO43" s="112"/>
      <c r="FTP43" s="112"/>
      <c r="FTQ43" s="112"/>
      <c r="FTR43" s="112"/>
      <c r="FTS43" s="112"/>
      <c r="FTT43" s="112"/>
      <c r="FTU43" s="112"/>
      <c r="FTV43" s="112"/>
      <c r="FTW43"/>
      <c r="FTX43"/>
      <c r="FTY43"/>
      <c r="FTZ43"/>
      <c r="FUA43"/>
      <c r="FUB43"/>
      <c r="FUC43"/>
      <c r="FUD43"/>
      <c r="FUE43"/>
      <c r="FUF43"/>
      <c r="FUG43"/>
      <c r="FUH43"/>
      <c r="FUI43"/>
      <c r="FUJ43"/>
      <c r="FUK43"/>
      <c r="FUL43"/>
      <c r="FUM43"/>
      <c r="FUN43"/>
      <c r="FUO43"/>
      <c r="FUP43"/>
      <c r="FUQ43"/>
      <c r="FUR43"/>
      <c r="FVW43" s="112"/>
      <c r="FVX43" s="112"/>
      <c r="FVY43" s="112"/>
      <c r="FVZ43" s="112"/>
      <c r="FWA43" s="112"/>
      <c r="FWB43" s="112"/>
      <c r="FWC43" s="112"/>
      <c r="FWD43" s="112"/>
      <c r="FWE43"/>
      <c r="FWF43"/>
      <c r="FWG43"/>
      <c r="FWH43"/>
      <c r="FWI43"/>
      <c r="FWJ43"/>
      <c r="FWK43"/>
      <c r="FWL43"/>
      <c r="FWM43"/>
      <c r="FWN43"/>
      <c r="FWO43"/>
      <c r="FWP43"/>
      <c r="FWQ43"/>
      <c r="FWR43"/>
      <c r="FWS43"/>
      <c r="FWT43"/>
      <c r="FWU43"/>
      <c r="FWV43"/>
      <c r="FWW43"/>
      <c r="FWX43"/>
      <c r="FWY43"/>
      <c r="FWZ43"/>
      <c r="FYE43" s="112"/>
      <c r="FYF43" s="112"/>
      <c r="FYG43" s="112"/>
      <c r="FYH43" s="112"/>
      <c r="FYI43" s="112"/>
      <c r="FYJ43" s="112"/>
      <c r="FYK43" s="112"/>
      <c r="FYL43" s="112"/>
      <c r="FYM43"/>
      <c r="FYN43"/>
      <c r="FYO43"/>
      <c r="FYP43"/>
      <c r="FYQ43"/>
      <c r="FYR43"/>
      <c r="FYS43"/>
      <c r="FYT43"/>
      <c r="FYU43"/>
      <c r="FYV43"/>
      <c r="FYW43"/>
      <c r="FYX43"/>
      <c r="FYY43"/>
      <c r="FYZ43"/>
      <c r="FZA43"/>
      <c r="FZB43"/>
      <c r="FZC43"/>
      <c r="FZD43"/>
      <c r="FZE43"/>
      <c r="FZF43"/>
      <c r="FZG43"/>
      <c r="FZH43"/>
      <c r="GAM43" s="112"/>
      <c r="GAN43" s="112"/>
      <c r="GAO43" s="112"/>
      <c r="GAP43" s="112"/>
      <c r="GAQ43" s="112"/>
      <c r="GAR43" s="112"/>
      <c r="GAS43" s="112"/>
      <c r="GAT43" s="112"/>
      <c r="GAU43"/>
      <c r="GAV43"/>
      <c r="GAW43"/>
      <c r="GAX43"/>
      <c r="GAY43"/>
      <c r="GAZ43"/>
      <c r="GBA43"/>
      <c r="GBB43"/>
      <c r="GBC43"/>
      <c r="GBD43"/>
      <c r="GBE43"/>
      <c r="GBF43"/>
      <c r="GBG43"/>
      <c r="GBH43"/>
      <c r="GBI43"/>
      <c r="GBJ43"/>
      <c r="GBK43"/>
      <c r="GBL43"/>
      <c r="GBM43"/>
      <c r="GBN43"/>
      <c r="GBO43"/>
      <c r="GBP43"/>
      <c r="GCU43" s="112"/>
      <c r="GCV43" s="112"/>
      <c r="GCW43" s="112"/>
      <c r="GCX43" s="112"/>
      <c r="GCY43" s="112"/>
      <c r="GCZ43" s="112"/>
      <c r="GDA43" s="112"/>
      <c r="GDB43" s="112"/>
      <c r="GDC43"/>
      <c r="GDD43"/>
      <c r="GDE43"/>
      <c r="GDF43"/>
      <c r="GDG43"/>
      <c r="GDH43"/>
      <c r="GDI43"/>
      <c r="GDJ43"/>
      <c r="GDK43"/>
      <c r="GDL43"/>
      <c r="GDM43"/>
      <c r="GDN43"/>
      <c r="GDO43"/>
      <c r="GDP43"/>
      <c r="GDQ43"/>
      <c r="GDR43"/>
      <c r="GDS43"/>
      <c r="GDT43"/>
      <c r="GDU43"/>
      <c r="GDV43"/>
      <c r="GDW43"/>
      <c r="GDX43"/>
      <c r="GFC43" s="112"/>
      <c r="GFD43" s="112"/>
      <c r="GFE43" s="112"/>
      <c r="GFF43" s="112"/>
      <c r="GFG43" s="112"/>
      <c r="GFH43" s="112"/>
      <c r="GFI43" s="112"/>
      <c r="GFJ43" s="112"/>
      <c r="GFK43"/>
      <c r="GFL43"/>
      <c r="GFM43"/>
      <c r="GFN43"/>
      <c r="GFO43"/>
      <c r="GFP43"/>
      <c r="GFQ43"/>
      <c r="GFR43"/>
      <c r="GFS43"/>
      <c r="GFT43"/>
      <c r="GFU43"/>
      <c r="GFV43"/>
      <c r="GFW43"/>
      <c r="GFX43"/>
      <c r="GFY43"/>
      <c r="GFZ43"/>
      <c r="GGA43"/>
      <c r="GGB43"/>
      <c r="GGC43"/>
      <c r="GGD43"/>
      <c r="GGE43"/>
      <c r="GGF43"/>
      <c r="GHK43" s="112"/>
      <c r="GHL43" s="112"/>
      <c r="GHM43" s="112"/>
      <c r="GHN43" s="112"/>
      <c r="GHO43" s="112"/>
      <c r="GHP43" s="112"/>
      <c r="GHQ43" s="112"/>
      <c r="GHR43" s="112"/>
      <c r="GHS43"/>
      <c r="GHT43"/>
      <c r="GHU43"/>
      <c r="GHV43"/>
      <c r="GHW43"/>
      <c r="GHX43"/>
      <c r="GHY43"/>
      <c r="GHZ43"/>
      <c r="GIA43"/>
      <c r="GIB43"/>
      <c r="GIC43"/>
      <c r="GID43"/>
      <c r="GIE43"/>
      <c r="GIF43"/>
      <c r="GIG43"/>
      <c r="GIH43"/>
      <c r="GII43"/>
      <c r="GIJ43"/>
      <c r="GIK43"/>
      <c r="GIL43"/>
      <c r="GIM43"/>
      <c r="GIN43"/>
      <c r="GJS43" s="112"/>
      <c r="GJT43" s="112"/>
      <c r="GJU43" s="112"/>
      <c r="GJV43" s="112"/>
      <c r="GJW43" s="112"/>
      <c r="GJX43" s="112"/>
      <c r="GJY43" s="112"/>
      <c r="GJZ43" s="112"/>
      <c r="GKA43"/>
      <c r="GKB43"/>
      <c r="GKC43"/>
      <c r="GKD43"/>
      <c r="GKE43"/>
      <c r="GKF43"/>
      <c r="GKG43"/>
      <c r="GKH43"/>
      <c r="GKI43"/>
      <c r="GKJ43"/>
      <c r="GKK43"/>
      <c r="GKL43"/>
      <c r="GKM43"/>
      <c r="GKN43"/>
      <c r="GKO43"/>
      <c r="GKP43"/>
      <c r="GKQ43"/>
      <c r="GKR43"/>
      <c r="GKS43"/>
      <c r="GKT43"/>
      <c r="GKU43"/>
      <c r="GKV43"/>
      <c r="GMA43" s="112"/>
      <c r="GMB43" s="112"/>
      <c r="GMC43" s="112"/>
      <c r="GMD43" s="112"/>
      <c r="GME43" s="112"/>
      <c r="GMF43" s="112"/>
      <c r="GMG43" s="112"/>
      <c r="GMH43" s="112"/>
      <c r="GMI43"/>
      <c r="GMJ43"/>
      <c r="GMK43"/>
      <c r="GML43"/>
      <c r="GMM43"/>
      <c r="GMN43"/>
      <c r="GMO43"/>
      <c r="GMP43"/>
      <c r="GMQ43"/>
      <c r="GMR43"/>
      <c r="GMS43"/>
      <c r="GMT43"/>
      <c r="GMU43"/>
      <c r="GMV43"/>
      <c r="GMW43"/>
      <c r="GMX43"/>
      <c r="GMY43"/>
      <c r="GMZ43"/>
      <c r="GNA43"/>
      <c r="GNB43"/>
      <c r="GNC43"/>
      <c r="GND43"/>
      <c r="GOI43" s="112"/>
      <c r="GOJ43" s="112"/>
      <c r="GOK43" s="112"/>
      <c r="GOL43" s="112"/>
      <c r="GOM43" s="112"/>
      <c r="GON43" s="112"/>
      <c r="GOO43" s="112"/>
      <c r="GOP43" s="112"/>
      <c r="GOQ43"/>
      <c r="GOR43"/>
      <c r="GOS43"/>
      <c r="GOT43"/>
      <c r="GOU43"/>
      <c r="GOV43"/>
      <c r="GOW43"/>
      <c r="GOX43"/>
      <c r="GOY43"/>
      <c r="GOZ43"/>
      <c r="GPA43"/>
      <c r="GPB43"/>
      <c r="GPC43"/>
      <c r="GPD43"/>
      <c r="GPE43"/>
      <c r="GPF43"/>
      <c r="GPG43"/>
      <c r="GPH43"/>
      <c r="GPI43"/>
      <c r="GPJ43"/>
      <c r="GPK43"/>
      <c r="GPL43"/>
      <c r="GQQ43" s="112"/>
      <c r="GQR43" s="112"/>
      <c r="GQS43" s="112"/>
      <c r="GQT43" s="112"/>
      <c r="GQU43" s="112"/>
      <c r="GQV43" s="112"/>
      <c r="GQW43" s="112"/>
      <c r="GQX43" s="112"/>
      <c r="GQY43"/>
      <c r="GQZ43"/>
      <c r="GRA43"/>
      <c r="GRB43"/>
      <c r="GRC43"/>
      <c r="GRD43"/>
      <c r="GRE43"/>
      <c r="GRF43"/>
      <c r="GRG43"/>
      <c r="GRH43"/>
      <c r="GRI43"/>
      <c r="GRJ43"/>
      <c r="GRK43"/>
      <c r="GRL43"/>
      <c r="GRM43"/>
      <c r="GRN43"/>
      <c r="GRO43"/>
      <c r="GRP43"/>
      <c r="GRQ43"/>
      <c r="GRR43"/>
      <c r="GRS43"/>
      <c r="GRT43"/>
      <c r="GSY43" s="112"/>
      <c r="GSZ43" s="112"/>
      <c r="GTA43" s="112"/>
      <c r="GTB43" s="112"/>
      <c r="GTC43" s="112"/>
      <c r="GTD43" s="112"/>
      <c r="GTE43" s="112"/>
      <c r="GTF43" s="112"/>
      <c r="GTG43"/>
      <c r="GTH43"/>
      <c r="GTI43"/>
      <c r="GTJ43"/>
      <c r="GTK43"/>
      <c r="GTL43"/>
      <c r="GTM43"/>
      <c r="GTN43"/>
      <c r="GTO43"/>
      <c r="GTP43"/>
      <c r="GTQ43"/>
      <c r="GTR43"/>
      <c r="GTS43"/>
      <c r="GTT43"/>
      <c r="GTU43"/>
      <c r="GTV43"/>
      <c r="GTW43"/>
      <c r="GTX43"/>
      <c r="GTY43"/>
      <c r="GTZ43"/>
      <c r="GUA43"/>
      <c r="GUB43"/>
      <c r="GVG43" s="112"/>
      <c r="GVH43" s="112"/>
      <c r="GVI43" s="112"/>
      <c r="GVJ43" s="112"/>
      <c r="GVK43" s="112"/>
      <c r="GVL43" s="112"/>
      <c r="GVM43" s="112"/>
      <c r="GVN43" s="112"/>
      <c r="GVO43"/>
      <c r="GVP43"/>
      <c r="GVQ43"/>
      <c r="GVR43"/>
      <c r="GVS43"/>
      <c r="GVT43"/>
      <c r="GVU43"/>
      <c r="GVV43"/>
      <c r="GVW43"/>
      <c r="GVX43"/>
      <c r="GVY43"/>
      <c r="GVZ43"/>
      <c r="GWA43"/>
      <c r="GWB43"/>
      <c r="GWC43"/>
      <c r="GWD43"/>
      <c r="GWE43"/>
      <c r="GWF43"/>
      <c r="GWG43"/>
      <c r="GWH43"/>
      <c r="GWI43"/>
      <c r="GWJ43"/>
      <c r="GXO43" s="112"/>
      <c r="GXP43" s="112"/>
      <c r="GXQ43" s="112"/>
      <c r="GXR43" s="112"/>
      <c r="GXS43" s="112"/>
      <c r="GXT43" s="112"/>
      <c r="GXU43" s="112"/>
      <c r="GXV43" s="112"/>
      <c r="GXW43"/>
      <c r="GXX43"/>
      <c r="GXY43"/>
      <c r="GXZ43"/>
      <c r="GYA43"/>
      <c r="GYB43"/>
      <c r="GYC43"/>
      <c r="GYD43"/>
      <c r="GYE43"/>
      <c r="GYF43"/>
      <c r="GYG43"/>
      <c r="GYH43"/>
      <c r="GYI43"/>
      <c r="GYJ43"/>
      <c r="GYK43"/>
      <c r="GYL43"/>
      <c r="GYM43"/>
      <c r="GYN43"/>
      <c r="GYO43"/>
      <c r="GYP43"/>
      <c r="GYQ43"/>
      <c r="GYR43"/>
      <c r="GZW43" s="112"/>
      <c r="GZX43" s="112"/>
      <c r="GZY43" s="112"/>
      <c r="GZZ43" s="112"/>
      <c r="HAA43" s="112"/>
      <c r="HAB43" s="112"/>
      <c r="HAC43" s="112"/>
      <c r="HAD43" s="112"/>
      <c r="HAE43"/>
      <c r="HAF43"/>
      <c r="HAG43"/>
      <c r="HAH43"/>
      <c r="HAI43"/>
      <c r="HAJ43"/>
      <c r="HAK43"/>
      <c r="HAL43"/>
      <c r="HAM43"/>
      <c r="HAN43"/>
      <c r="HAO43"/>
      <c r="HAP43"/>
      <c r="HAQ43"/>
      <c r="HAR43"/>
      <c r="HAS43"/>
      <c r="HAT43"/>
      <c r="HAU43"/>
      <c r="HAV43"/>
      <c r="HAW43"/>
      <c r="HAX43"/>
      <c r="HAY43"/>
      <c r="HAZ43"/>
      <c r="HCE43" s="112"/>
      <c r="HCF43" s="112"/>
      <c r="HCG43" s="112"/>
      <c r="HCH43" s="112"/>
      <c r="HCI43" s="112"/>
      <c r="HCJ43" s="112"/>
      <c r="HCK43" s="112"/>
      <c r="HCL43" s="112"/>
      <c r="HCM43"/>
      <c r="HCN43"/>
      <c r="HCO43"/>
      <c r="HCP43"/>
      <c r="HCQ43"/>
      <c r="HCR43"/>
      <c r="HCS43"/>
      <c r="HCT43"/>
      <c r="HCU43"/>
      <c r="HCV43"/>
      <c r="HCW43"/>
      <c r="HCX43"/>
      <c r="HCY43"/>
      <c r="HCZ43"/>
      <c r="HDA43"/>
      <c r="HDB43"/>
      <c r="HDC43"/>
      <c r="HDD43"/>
      <c r="HDE43"/>
      <c r="HDF43"/>
      <c r="HDG43"/>
      <c r="HDH43"/>
      <c r="HEM43" s="112"/>
      <c r="HEN43" s="112"/>
      <c r="HEO43" s="112"/>
      <c r="HEP43" s="112"/>
      <c r="HEQ43" s="112"/>
      <c r="HER43" s="112"/>
      <c r="HES43" s="112"/>
      <c r="HET43" s="112"/>
      <c r="HEU43"/>
      <c r="HEV43"/>
      <c r="HEW43"/>
      <c r="HEX43"/>
      <c r="HEY43"/>
      <c r="HEZ43"/>
      <c r="HFA43"/>
      <c r="HFB43"/>
      <c r="HFC43"/>
      <c r="HFD43"/>
      <c r="HFE43"/>
      <c r="HFF43"/>
      <c r="HFG43"/>
      <c r="HFH43"/>
      <c r="HFI43"/>
      <c r="HFJ43"/>
      <c r="HFK43"/>
      <c r="HFL43"/>
      <c r="HFM43"/>
      <c r="HFN43"/>
      <c r="HFO43"/>
      <c r="HFP43"/>
      <c r="HGU43" s="112"/>
      <c r="HGV43" s="112"/>
      <c r="HGW43" s="112"/>
      <c r="HGX43" s="112"/>
      <c r="HGY43" s="112"/>
      <c r="HGZ43" s="112"/>
      <c r="HHA43" s="112"/>
      <c r="HHB43" s="112"/>
      <c r="HHC43"/>
      <c r="HHD43"/>
      <c r="HHE43"/>
      <c r="HHF43"/>
      <c r="HHG43"/>
      <c r="HHH43"/>
      <c r="HHI43"/>
      <c r="HHJ43"/>
      <c r="HHK43"/>
      <c r="HHL43"/>
      <c r="HHM43"/>
      <c r="HHN43"/>
      <c r="HHO43"/>
      <c r="HHP43"/>
      <c r="HHQ43"/>
      <c r="HHR43"/>
      <c r="HHS43"/>
      <c r="HHT43"/>
      <c r="HHU43"/>
      <c r="HHV43"/>
      <c r="HHW43"/>
      <c r="HHX43"/>
      <c r="HJC43" s="112"/>
      <c r="HJD43" s="112"/>
      <c r="HJE43" s="112"/>
      <c r="HJF43" s="112"/>
      <c r="HJG43" s="112"/>
      <c r="HJH43" s="112"/>
      <c r="HJI43" s="112"/>
      <c r="HJJ43" s="112"/>
      <c r="HJK43"/>
      <c r="HJL43"/>
      <c r="HJM43"/>
      <c r="HJN43"/>
      <c r="HJO43"/>
      <c r="HJP43"/>
      <c r="HJQ43"/>
      <c r="HJR43"/>
      <c r="HJS43"/>
      <c r="HJT43"/>
      <c r="HJU43"/>
      <c r="HJV43"/>
      <c r="HJW43"/>
      <c r="HJX43"/>
      <c r="HJY43"/>
      <c r="HJZ43"/>
      <c r="HKA43"/>
      <c r="HKB43"/>
      <c r="HKC43"/>
      <c r="HKD43"/>
      <c r="HKE43"/>
      <c r="HKF43"/>
      <c r="HLK43" s="112"/>
      <c r="HLL43" s="112"/>
      <c r="HLM43" s="112"/>
      <c r="HLN43" s="112"/>
      <c r="HLO43" s="112"/>
      <c r="HLP43" s="112"/>
      <c r="HLQ43" s="112"/>
      <c r="HLR43" s="112"/>
      <c r="HLS43"/>
      <c r="HLT43"/>
      <c r="HLU43"/>
      <c r="HLV43"/>
      <c r="HLW43"/>
      <c r="HLX43"/>
      <c r="HLY43"/>
      <c r="HLZ43"/>
      <c r="HMA43"/>
      <c r="HMB43"/>
      <c r="HMC43"/>
      <c r="HMD43"/>
      <c r="HME43"/>
      <c r="HMF43"/>
      <c r="HMG43"/>
      <c r="HMH43"/>
      <c r="HMI43"/>
      <c r="HMJ43"/>
      <c r="HMK43"/>
      <c r="HML43"/>
      <c r="HMM43"/>
      <c r="HMN43"/>
      <c r="HNS43" s="112"/>
      <c r="HNT43" s="112"/>
      <c r="HNU43" s="112"/>
      <c r="HNV43" s="112"/>
      <c r="HNW43" s="112"/>
      <c r="HNX43" s="112"/>
      <c r="HNY43" s="112"/>
      <c r="HNZ43" s="112"/>
      <c r="HOA43"/>
      <c r="HOB43"/>
      <c r="HOC43"/>
      <c r="HOD43"/>
      <c r="HOE43"/>
      <c r="HOF43"/>
      <c r="HOG43"/>
      <c r="HOH43"/>
      <c r="HOI43"/>
      <c r="HOJ43"/>
      <c r="HOK43"/>
      <c r="HOL43"/>
      <c r="HOM43"/>
      <c r="HON43"/>
      <c r="HOO43"/>
      <c r="HOP43"/>
      <c r="HOQ43"/>
      <c r="HOR43"/>
      <c r="HOS43"/>
      <c r="HOT43"/>
      <c r="HOU43"/>
      <c r="HOV43"/>
      <c r="HQA43" s="112"/>
      <c r="HQB43" s="112"/>
      <c r="HQC43" s="112"/>
      <c r="HQD43" s="112"/>
      <c r="HQE43" s="112"/>
      <c r="HQF43" s="112"/>
      <c r="HQG43" s="112"/>
      <c r="HQH43" s="112"/>
      <c r="HQI43"/>
      <c r="HQJ43"/>
      <c r="HQK43"/>
      <c r="HQL43"/>
      <c r="HQM43"/>
      <c r="HQN43"/>
      <c r="HQO43"/>
      <c r="HQP43"/>
      <c r="HQQ43"/>
      <c r="HQR43"/>
      <c r="HQS43"/>
      <c r="HQT43"/>
      <c r="HQU43"/>
      <c r="HQV43"/>
      <c r="HQW43"/>
      <c r="HQX43"/>
      <c r="HQY43"/>
      <c r="HQZ43"/>
      <c r="HRA43"/>
      <c r="HRB43"/>
      <c r="HRC43"/>
      <c r="HRD43"/>
      <c r="HSI43" s="112"/>
      <c r="HSJ43" s="112"/>
      <c r="HSK43" s="112"/>
      <c r="HSL43" s="112"/>
      <c r="HSM43" s="112"/>
      <c r="HSN43" s="112"/>
      <c r="HSO43" s="112"/>
      <c r="HSP43" s="112"/>
      <c r="HSQ43"/>
      <c r="HSR43"/>
      <c r="HSS43"/>
      <c r="HST43"/>
      <c r="HSU43"/>
      <c r="HSV43"/>
      <c r="HSW43"/>
      <c r="HSX43"/>
      <c r="HSY43"/>
      <c r="HSZ43"/>
      <c r="HTA43"/>
      <c r="HTB43"/>
      <c r="HTC43"/>
      <c r="HTD43"/>
      <c r="HTE43"/>
      <c r="HTF43"/>
      <c r="HTG43"/>
      <c r="HTH43"/>
      <c r="HTI43"/>
      <c r="HTJ43"/>
      <c r="HTK43"/>
      <c r="HTL43"/>
      <c r="HUQ43" s="112"/>
      <c r="HUR43" s="112"/>
      <c r="HUS43" s="112"/>
      <c r="HUT43" s="112"/>
      <c r="HUU43" s="112"/>
      <c r="HUV43" s="112"/>
      <c r="HUW43" s="112"/>
      <c r="HUX43" s="112"/>
      <c r="HUY43"/>
      <c r="HUZ43"/>
      <c r="HVA43"/>
      <c r="HVB43"/>
      <c r="HVC43"/>
      <c r="HVD43"/>
      <c r="HVE43"/>
      <c r="HVF43"/>
      <c r="HVG43"/>
      <c r="HVH43"/>
      <c r="HVI43"/>
      <c r="HVJ43"/>
      <c r="HVK43"/>
      <c r="HVL43"/>
      <c r="HVM43"/>
      <c r="HVN43"/>
      <c r="HVO43"/>
      <c r="HVP43"/>
      <c r="HVQ43"/>
      <c r="HVR43"/>
      <c r="HVS43"/>
      <c r="HVT43"/>
      <c r="HWY43" s="112"/>
      <c r="HWZ43" s="112"/>
      <c r="HXA43" s="112"/>
      <c r="HXB43" s="112"/>
      <c r="HXC43" s="112"/>
      <c r="HXD43" s="112"/>
      <c r="HXE43" s="112"/>
      <c r="HXF43" s="112"/>
      <c r="HXG43"/>
      <c r="HXH43"/>
      <c r="HXI43"/>
      <c r="HXJ43"/>
      <c r="HXK43"/>
      <c r="HXL43"/>
      <c r="HXM43"/>
      <c r="HXN43"/>
      <c r="HXO43"/>
      <c r="HXP43"/>
      <c r="HXQ43"/>
      <c r="HXR43"/>
      <c r="HXS43"/>
      <c r="HXT43"/>
      <c r="HXU43"/>
      <c r="HXV43"/>
      <c r="HXW43"/>
      <c r="HXX43"/>
      <c r="HXY43"/>
      <c r="HXZ43"/>
      <c r="HYA43"/>
      <c r="HYB43"/>
      <c r="HZG43" s="112"/>
      <c r="HZH43" s="112"/>
      <c r="HZI43" s="112"/>
      <c r="HZJ43" s="112"/>
      <c r="HZK43" s="112"/>
      <c r="HZL43" s="112"/>
      <c r="HZM43" s="112"/>
      <c r="HZN43" s="112"/>
      <c r="HZO43"/>
      <c r="HZP43"/>
      <c r="HZQ43"/>
      <c r="HZR43"/>
      <c r="HZS43"/>
      <c r="HZT43"/>
      <c r="HZU43"/>
      <c r="HZV43"/>
      <c r="HZW43"/>
      <c r="HZX43"/>
      <c r="HZY43"/>
      <c r="HZZ43"/>
      <c r="IAA43"/>
      <c r="IAB43"/>
      <c r="IAC43"/>
      <c r="IAD43"/>
      <c r="IAE43"/>
      <c r="IAF43"/>
      <c r="IAG43"/>
      <c r="IAH43"/>
      <c r="IAI43"/>
      <c r="IAJ43"/>
      <c r="IBO43" s="112"/>
      <c r="IBP43" s="112"/>
      <c r="IBQ43" s="112"/>
      <c r="IBR43" s="112"/>
      <c r="IBS43" s="112"/>
      <c r="IBT43" s="112"/>
      <c r="IBU43" s="112"/>
      <c r="IBV43" s="112"/>
      <c r="IBW43"/>
      <c r="IBX43"/>
      <c r="IBY43"/>
      <c r="IBZ43"/>
      <c r="ICA43"/>
      <c r="ICB43"/>
      <c r="ICC43"/>
      <c r="ICD43"/>
      <c r="ICE43"/>
      <c r="ICF43"/>
      <c r="ICG43"/>
      <c r="ICH43"/>
      <c r="ICI43"/>
      <c r="ICJ43"/>
      <c r="ICK43"/>
      <c r="ICL43"/>
      <c r="ICM43"/>
      <c r="ICN43"/>
      <c r="ICO43"/>
      <c r="ICP43"/>
      <c r="ICQ43"/>
      <c r="ICR43"/>
      <c r="IDW43" s="112"/>
      <c r="IDX43" s="112"/>
      <c r="IDY43" s="112"/>
      <c r="IDZ43" s="112"/>
      <c r="IEA43" s="112"/>
      <c r="IEB43" s="112"/>
      <c r="IEC43" s="112"/>
      <c r="IED43" s="112"/>
      <c r="IEE43"/>
      <c r="IEF43"/>
      <c r="IEG43"/>
      <c r="IEH43"/>
      <c r="IEI43"/>
      <c r="IEJ43"/>
      <c r="IEK43"/>
      <c r="IEL43"/>
      <c r="IEM43"/>
      <c r="IEN43"/>
      <c r="IEO43"/>
      <c r="IEP43"/>
      <c r="IEQ43"/>
      <c r="IER43"/>
      <c r="IES43"/>
      <c r="IET43"/>
      <c r="IEU43"/>
      <c r="IEV43"/>
      <c r="IEW43"/>
      <c r="IEX43"/>
      <c r="IEY43"/>
      <c r="IEZ43"/>
      <c r="IGE43" s="112"/>
      <c r="IGF43" s="112"/>
      <c r="IGG43" s="112"/>
      <c r="IGH43" s="112"/>
      <c r="IGI43" s="112"/>
      <c r="IGJ43" s="112"/>
      <c r="IGK43" s="112"/>
      <c r="IGL43" s="112"/>
      <c r="IGM43"/>
      <c r="IGN43"/>
      <c r="IGO43"/>
      <c r="IGP43"/>
      <c r="IGQ43"/>
      <c r="IGR43"/>
      <c r="IGS43"/>
      <c r="IGT43"/>
      <c r="IGU43"/>
      <c r="IGV43"/>
      <c r="IGW43"/>
      <c r="IGX43"/>
      <c r="IGY43"/>
      <c r="IGZ43"/>
      <c r="IHA43"/>
      <c r="IHB43"/>
      <c r="IHC43"/>
      <c r="IHD43"/>
      <c r="IHE43"/>
      <c r="IHF43"/>
      <c r="IHG43"/>
      <c r="IHH43"/>
      <c r="IIM43" s="112"/>
      <c r="IIN43" s="112"/>
      <c r="IIO43" s="112"/>
      <c r="IIP43" s="112"/>
      <c r="IIQ43" s="112"/>
      <c r="IIR43" s="112"/>
      <c r="IIS43" s="112"/>
      <c r="IIT43" s="112"/>
      <c r="IIU43"/>
      <c r="IIV43"/>
      <c r="IIW43"/>
      <c r="IIX43"/>
      <c r="IIY43"/>
      <c r="IIZ43"/>
      <c r="IJA43"/>
      <c r="IJB43"/>
      <c r="IJC43"/>
      <c r="IJD43"/>
      <c r="IJE43"/>
      <c r="IJF43"/>
      <c r="IJG43"/>
      <c r="IJH43"/>
      <c r="IJI43"/>
      <c r="IJJ43"/>
      <c r="IJK43"/>
      <c r="IJL43"/>
      <c r="IJM43"/>
      <c r="IJN43"/>
      <c r="IJO43"/>
      <c r="IJP43"/>
      <c r="IKU43" s="112"/>
      <c r="IKV43" s="112"/>
      <c r="IKW43" s="112"/>
      <c r="IKX43" s="112"/>
      <c r="IKY43" s="112"/>
      <c r="IKZ43" s="112"/>
      <c r="ILA43" s="112"/>
      <c r="ILB43" s="112"/>
      <c r="ILC43"/>
      <c r="ILD43"/>
      <c r="ILE43"/>
      <c r="ILF43"/>
      <c r="ILG43"/>
      <c r="ILH43"/>
      <c r="ILI43"/>
      <c r="ILJ43"/>
      <c r="ILK43"/>
      <c r="ILL43"/>
      <c r="ILM43"/>
      <c r="ILN43"/>
      <c r="ILO43"/>
      <c r="ILP43"/>
      <c r="ILQ43"/>
      <c r="ILR43"/>
      <c r="ILS43"/>
      <c r="ILT43"/>
      <c r="ILU43"/>
      <c r="ILV43"/>
      <c r="ILW43"/>
      <c r="ILX43"/>
      <c r="INC43" s="112"/>
      <c r="IND43" s="112"/>
      <c r="INE43" s="112"/>
      <c r="INF43" s="112"/>
      <c r="ING43" s="112"/>
      <c r="INH43" s="112"/>
      <c r="INI43" s="112"/>
      <c r="INJ43" s="112"/>
      <c r="INK43"/>
      <c r="INL43"/>
      <c r="INM43"/>
      <c r="INN43"/>
      <c r="INO43"/>
      <c r="INP43"/>
      <c r="INQ43"/>
      <c r="INR43"/>
      <c r="INS43"/>
      <c r="INT43"/>
      <c r="INU43"/>
      <c r="INV43"/>
      <c r="INW43"/>
      <c r="INX43"/>
      <c r="INY43"/>
      <c r="INZ43"/>
      <c r="IOA43"/>
      <c r="IOB43"/>
      <c r="IOC43"/>
      <c r="IOD43"/>
      <c r="IOE43"/>
      <c r="IOF43"/>
      <c r="IPK43" s="112"/>
      <c r="IPL43" s="112"/>
      <c r="IPM43" s="112"/>
      <c r="IPN43" s="112"/>
      <c r="IPO43" s="112"/>
      <c r="IPP43" s="112"/>
      <c r="IPQ43" s="112"/>
      <c r="IPR43" s="112"/>
      <c r="IPS43"/>
      <c r="IPT43"/>
      <c r="IPU43"/>
      <c r="IPV43"/>
      <c r="IPW43"/>
      <c r="IPX43"/>
      <c r="IPY43"/>
      <c r="IPZ43"/>
      <c r="IQA43"/>
      <c r="IQB43"/>
      <c r="IQC43"/>
      <c r="IQD43"/>
      <c r="IQE43"/>
      <c r="IQF43"/>
      <c r="IQG43"/>
      <c r="IQH43"/>
      <c r="IQI43"/>
      <c r="IQJ43"/>
      <c r="IQK43"/>
      <c r="IQL43"/>
      <c r="IQM43"/>
      <c r="IQN43"/>
      <c r="IRS43" s="112"/>
      <c r="IRT43" s="112"/>
      <c r="IRU43" s="112"/>
      <c r="IRV43" s="112"/>
      <c r="IRW43" s="112"/>
      <c r="IRX43" s="112"/>
      <c r="IRY43" s="112"/>
      <c r="IRZ43" s="112"/>
      <c r="ISA43"/>
      <c r="ISB43"/>
      <c r="ISC43"/>
      <c r="ISD43"/>
      <c r="ISE43"/>
      <c r="ISF43"/>
      <c r="ISG43"/>
      <c r="ISH43"/>
      <c r="ISI43"/>
      <c r="ISJ43"/>
      <c r="ISK43"/>
      <c r="ISL43"/>
      <c r="ISM43"/>
      <c r="ISN43"/>
      <c r="ISO43"/>
      <c r="ISP43"/>
      <c r="ISQ43"/>
      <c r="ISR43"/>
      <c r="ISS43"/>
      <c r="IST43"/>
      <c r="ISU43"/>
      <c r="ISV43"/>
      <c r="IUA43" s="112"/>
      <c r="IUB43" s="112"/>
      <c r="IUC43" s="112"/>
      <c r="IUD43" s="112"/>
      <c r="IUE43" s="112"/>
      <c r="IUF43" s="112"/>
      <c r="IUG43" s="112"/>
      <c r="IUH43" s="112"/>
      <c r="IUI43"/>
      <c r="IUJ43"/>
      <c r="IUK43"/>
      <c r="IUL43"/>
      <c r="IUM43"/>
      <c r="IUN43"/>
      <c r="IUO43"/>
      <c r="IUP43"/>
      <c r="IUQ43"/>
      <c r="IUR43"/>
      <c r="IUS43"/>
      <c r="IUT43"/>
      <c r="IUU43"/>
      <c r="IUV43"/>
      <c r="IUW43"/>
      <c r="IUX43"/>
      <c r="IUY43"/>
      <c r="IUZ43"/>
      <c r="IVA43"/>
      <c r="IVB43"/>
      <c r="IVC43"/>
      <c r="IVD43"/>
      <c r="IWI43" s="112"/>
      <c r="IWJ43" s="112"/>
      <c r="IWK43" s="112"/>
      <c r="IWL43" s="112"/>
      <c r="IWM43" s="112"/>
      <c r="IWN43" s="112"/>
      <c r="IWO43" s="112"/>
      <c r="IWP43" s="112"/>
      <c r="IWQ43"/>
      <c r="IWR43"/>
      <c r="IWS43"/>
      <c r="IWT43"/>
      <c r="IWU43"/>
      <c r="IWV43"/>
      <c r="IWW43"/>
      <c r="IWX43"/>
      <c r="IWY43"/>
      <c r="IWZ43"/>
      <c r="IXA43"/>
      <c r="IXB43"/>
      <c r="IXC43"/>
      <c r="IXD43"/>
      <c r="IXE43"/>
      <c r="IXF43"/>
      <c r="IXG43"/>
      <c r="IXH43"/>
      <c r="IXI43"/>
      <c r="IXJ43"/>
      <c r="IXK43"/>
      <c r="IXL43"/>
      <c r="IYQ43" s="112"/>
      <c r="IYR43" s="112"/>
      <c r="IYS43" s="112"/>
      <c r="IYT43" s="112"/>
      <c r="IYU43" s="112"/>
      <c r="IYV43" s="112"/>
      <c r="IYW43" s="112"/>
      <c r="IYX43" s="112"/>
      <c r="IYY43"/>
      <c r="IYZ43"/>
      <c r="IZA43"/>
      <c r="IZB43"/>
      <c r="IZC43"/>
      <c r="IZD43"/>
      <c r="IZE43"/>
      <c r="IZF43"/>
      <c r="IZG43"/>
      <c r="IZH43"/>
      <c r="IZI43"/>
      <c r="IZJ43"/>
      <c r="IZK43"/>
      <c r="IZL43"/>
      <c r="IZM43"/>
      <c r="IZN43"/>
      <c r="IZO43"/>
      <c r="IZP43"/>
      <c r="IZQ43"/>
      <c r="IZR43"/>
      <c r="IZS43"/>
      <c r="IZT43"/>
      <c r="JAY43" s="112"/>
      <c r="JAZ43" s="112"/>
      <c r="JBA43" s="112"/>
      <c r="JBB43" s="112"/>
      <c r="JBC43" s="112"/>
      <c r="JBD43" s="112"/>
      <c r="JBE43" s="112"/>
      <c r="JBF43" s="112"/>
      <c r="JBG43"/>
      <c r="JBH43"/>
      <c r="JBI43"/>
      <c r="JBJ43"/>
      <c r="JBK43"/>
      <c r="JBL43"/>
      <c r="JBM43"/>
      <c r="JBN43"/>
      <c r="JBO43"/>
      <c r="JBP43"/>
      <c r="JBQ43"/>
      <c r="JBR43"/>
      <c r="JBS43"/>
      <c r="JBT43"/>
      <c r="JBU43"/>
      <c r="JBV43"/>
      <c r="JBW43"/>
      <c r="JBX43"/>
      <c r="JBY43"/>
      <c r="JBZ43"/>
      <c r="JCA43"/>
      <c r="JCB43"/>
      <c r="JDG43" s="112"/>
      <c r="JDH43" s="112"/>
      <c r="JDI43" s="112"/>
      <c r="JDJ43" s="112"/>
      <c r="JDK43" s="112"/>
      <c r="JDL43" s="112"/>
      <c r="JDM43" s="112"/>
      <c r="JDN43" s="112"/>
      <c r="JDO43"/>
      <c r="JDP43"/>
      <c r="JDQ43"/>
      <c r="JDR43"/>
      <c r="JDS43"/>
      <c r="JDT43"/>
      <c r="JDU43"/>
      <c r="JDV43"/>
      <c r="JDW43"/>
      <c r="JDX43"/>
      <c r="JDY43"/>
      <c r="JDZ43"/>
      <c r="JEA43"/>
      <c r="JEB43"/>
      <c r="JEC43"/>
      <c r="JED43"/>
      <c r="JEE43"/>
      <c r="JEF43"/>
      <c r="JEG43"/>
      <c r="JEH43"/>
      <c r="JEI43"/>
      <c r="JEJ43"/>
      <c r="JFO43" s="112"/>
      <c r="JFP43" s="112"/>
      <c r="JFQ43" s="112"/>
      <c r="JFR43" s="112"/>
      <c r="JFS43" s="112"/>
      <c r="JFT43" s="112"/>
      <c r="JFU43" s="112"/>
      <c r="JFV43" s="112"/>
      <c r="JFW43"/>
      <c r="JFX43"/>
      <c r="JFY43"/>
      <c r="JFZ43"/>
      <c r="JGA43"/>
      <c r="JGB43"/>
      <c r="JGC43"/>
      <c r="JGD43"/>
      <c r="JGE43"/>
      <c r="JGF43"/>
      <c r="JGG43"/>
      <c r="JGH43"/>
      <c r="JGI43"/>
      <c r="JGJ43"/>
      <c r="JGK43"/>
      <c r="JGL43"/>
      <c r="JGM43"/>
      <c r="JGN43"/>
      <c r="JGO43"/>
      <c r="JGP43"/>
      <c r="JGQ43"/>
      <c r="JGR43"/>
      <c r="JHW43" s="112"/>
      <c r="JHX43" s="112"/>
      <c r="JHY43" s="112"/>
      <c r="JHZ43" s="112"/>
      <c r="JIA43" s="112"/>
      <c r="JIB43" s="112"/>
      <c r="JIC43" s="112"/>
      <c r="JID43" s="112"/>
      <c r="JIE43"/>
      <c r="JIF43"/>
      <c r="JIG43"/>
      <c r="JIH43"/>
      <c r="JII43"/>
      <c r="JIJ43"/>
      <c r="JIK43"/>
      <c r="JIL43"/>
      <c r="JIM43"/>
      <c r="JIN43"/>
      <c r="JIO43"/>
      <c r="JIP43"/>
      <c r="JIQ43"/>
      <c r="JIR43"/>
      <c r="JIS43"/>
      <c r="JIT43"/>
      <c r="JIU43"/>
      <c r="JIV43"/>
      <c r="JIW43"/>
      <c r="JIX43"/>
      <c r="JIY43"/>
      <c r="JIZ43"/>
      <c r="JKE43" s="112"/>
      <c r="JKF43" s="112"/>
      <c r="JKG43" s="112"/>
      <c r="JKH43" s="112"/>
      <c r="JKI43" s="112"/>
      <c r="JKJ43" s="112"/>
      <c r="JKK43" s="112"/>
      <c r="JKL43" s="112"/>
      <c r="JKM43"/>
      <c r="JKN43"/>
      <c r="JKO43"/>
      <c r="JKP43"/>
      <c r="JKQ43"/>
      <c r="JKR43"/>
      <c r="JKS43"/>
      <c r="JKT43"/>
      <c r="JKU43"/>
      <c r="JKV43"/>
      <c r="JKW43"/>
      <c r="JKX43"/>
      <c r="JKY43"/>
      <c r="JKZ43"/>
      <c r="JLA43"/>
      <c r="JLB43"/>
      <c r="JLC43"/>
      <c r="JLD43"/>
      <c r="JLE43"/>
      <c r="JLF43"/>
      <c r="JLG43"/>
      <c r="JLH43"/>
      <c r="JMM43" s="112"/>
      <c r="JMN43" s="112"/>
      <c r="JMO43" s="112"/>
      <c r="JMP43" s="112"/>
      <c r="JMQ43" s="112"/>
      <c r="JMR43" s="112"/>
      <c r="JMS43" s="112"/>
      <c r="JMT43" s="112"/>
      <c r="JMU43"/>
      <c r="JMV43"/>
      <c r="JMW43"/>
      <c r="JMX43"/>
      <c r="JMY43"/>
      <c r="JMZ43"/>
      <c r="JNA43"/>
      <c r="JNB43"/>
      <c r="JNC43"/>
      <c r="JND43"/>
      <c r="JNE43"/>
      <c r="JNF43"/>
      <c r="JNG43"/>
      <c r="JNH43"/>
      <c r="JNI43"/>
      <c r="JNJ43"/>
      <c r="JNK43"/>
      <c r="JNL43"/>
      <c r="JNM43"/>
      <c r="JNN43"/>
      <c r="JNO43"/>
      <c r="JNP43"/>
      <c r="JOU43" s="112"/>
      <c r="JOV43" s="112"/>
      <c r="JOW43" s="112"/>
      <c r="JOX43" s="112"/>
      <c r="JOY43" s="112"/>
      <c r="JOZ43" s="112"/>
      <c r="JPA43" s="112"/>
      <c r="JPB43" s="112"/>
      <c r="JPC43"/>
      <c r="JPD43"/>
      <c r="JPE43"/>
      <c r="JPF43"/>
      <c r="JPG43"/>
      <c r="JPH43"/>
      <c r="JPI43"/>
      <c r="JPJ43"/>
      <c r="JPK43"/>
      <c r="JPL43"/>
      <c r="JPM43"/>
      <c r="JPN43"/>
      <c r="JPO43"/>
      <c r="JPP43"/>
      <c r="JPQ43"/>
      <c r="JPR43"/>
      <c r="JPS43"/>
      <c r="JPT43"/>
      <c r="JPU43"/>
      <c r="JPV43"/>
      <c r="JPW43"/>
      <c r="JPX43"/>
      <c r="JRC43" s="112"/>
      <c r="JRD43" s="112"/>
      <c r="JRE43" s="112"/>
      <c r="JRF43" s="112"/>
      <c r="JRG43" s="112"/>
      <c r="JRH43" s="112"/>
      <c r="JRI43" s="112"/>
      <c r="JRJ43" s="112"/>
      <c r="JRK43"/>
      <c r="JRL43"/>
      <c r="JRM43"/>
      <c r="JRN43"/>
      <c r="JRO43"/>
      <c r="JRP43"/>
      <c r="JRQ43"/>
      <c r="JRR43"/>
      <c r="JRS43"/>
      <c r="JRT43"/>
      <c r="JRU43"/>
      <c r="JRV43"/>
      <c r="JRW43"/>
      <c r="JRX43"/>
      <c r="JRY43"/>
      <c r="JRZ43"/>
      <c r="JSA43"/>
      <c r="JSB43"/>
      <c r="JSC43"/>
      <c r="JSD43"/>
      <c r="JSE43"/>
      <c r="JSF43"/>
      <c r="JTK43" s="112"/>
      <c r="JTL43" s="112"/>
      <c r="JTM43" s="112"/>
      <c r="JTN43" s="112"/>
      <c r="JTO43" s="112"/>
      <c r="JTP43" s="112"/>
      <c r="JTQ43" s="112"/>
      <c r="JTR43" s="112"/>
      <c r="JTS43"/>
      <c r="JTT43"/>
      <c r="JTU43"/>
      <c r="JTV43"/>
      <c r="JTW43"/>
      <c r="JTX43"/>
      <c r="JTY43"/>
      <c r="JTZ43"/>
      <c r="JUA43"/>
      <c r="JUB43"/>
      <c r="JUC43"/>
      <c r="JUD43"/>
      <c r="JUE43"/>
      <c r="JUF43"/>
      <c r="JUG43"/>
      <c r="JUH43"/>
      <c r="JUI43"/>
      <c r="JUJ43"/>
      <c r="JUK43"/>
      <c r="JUL43"/>
      <c r="JUM43"/>
      <c r="JUN43"/>
      <c r="JVS43" s="112"/>
      <c r="JVT43" s="112"/>
      <c r="JVU43" s="112"/>
      <c r="JVV43" s="112"/>
      <c r="JVW43" s="112"/>
      <c r="JVX43" s="112"/>
      <c r="JVY43" s="112"/>
      <c r="JVZ43" s="112"/>
      <c r="JWA43"/>
      <c r="JWB43"/>
      <c r="JWC43"/>
      <c r="JWD43"/>
      <c r="JWE43"/>
      <c r="JWF43"/>
      <c r="JWG43"/>
      <c r="JWH43"/>
      <c r="JWI43"/>
      <c r="JWJ43"/>
      <c r="JWK43"/>
      <c r="JWL43"/>
      <c r="JWM43"/>
      <c r="JWN43"/>
      <c r="JWO43"/>
      <c r="JWP43"/>
      <c r="JWQ43"/>
      <c r="JWR43"/>
      <c r="JWS43"/>
      <c r="JWT43"/>
      <c r="JWU43"/>
      <c r="JWV43"/>
      <c r="JYA43" s="112"/>
      <c r="JYB43" s="112"/>
      <c r="JYC43" s="112"/>
      <c r="JYD43" s="112"/>
      <c r="JYE43" s="112"/>
      <c r="JYF43" s="112"/>
      <c r="JYG43" s="112"/>
      <c r="JYH43" s="112"/>
      <c r="JYI43"/>
      <c r="JYJ43"/>
      <c r="JYK43"/>
      <c r="JYL43"/>
      <c r="JYM43"/>
      <c r="JYN43"/>
      <c r="JYO43"/>
      <c r="JYP43"/>
      <c r="JYQ43"/>
      <c r="JYR43"/>
      <c r="JYS43"/>
      <c r="JYT43"/>
      <c r="JYU43"/>
      <c r="JYV43"/>
      <c r="JYW43"/>
      <c r="JYX43"/>
      <c r="JYY43"/>
      <c r="JYZ43"/>
      <c r="JZA43"/>
      <c r="JZB43"/>
      <c r="JZC43"/>
      <c r="JZD43"/>
      <c r="KAI43" s="112"/>
      <c r="KAJ43" s="112"/>
      <c r="KAK43" s="112"/>
      <c r="KAL43" s="112"/>
      <c r="KAM43" s="112"/>
      <c r="KAN43" s="112"/>
      <c r="KAO43" s="112"/>
      <c r="KAP43" s="112"/>
      <c r="KAQ43"/>
      <c r="KAR43"/>
      <c r="KAS43"/>
      <c r="KAT43"/>
      <c r="KAU43"/>
      <c r="KAV43"/>
      <c r="KAW43"/>
      <c r="KAX43"/>
      <c r="KAY43"/>
      <c r="KAZ43"/>
      <c r="KBA43"/>
      <c r="KBB43"/>
      <c r="KBC43"/>
      <c r="KBD43"/>
      <c r="KBE43"/>
      <c r="KBF43"/>
      <c r="KBG43"/>
      <c r="KBH43"/>
      <c r="KBI43"/>
      <c r="KBJ43"/>
      <c r="KBK43"/>
      <c r="KBL43"/>
      <c r="KCQ43" s="112"/>
      <c r="KCR43" s="112"/>
      <c r="KCS43" s="112"/>
      <c r="KCT43" s="112"/>
      <c r="KCU43" s="112"/>
      <c r="KCV43" s="112"/>
      <c r="KCW43" s="112"/>
      <c r="KCX43" s="112"/>
      <c r="KCY43"/>
      <c r="KCZ43"/>
      <c r="KDA43"/>
      <c r="KDB43"/>
      <c r="KDC43"/>
      <c r="KDD43"/>
      <c r="KDE43"/>
      <c r="KDF43"/>
      <c r="KDG43"/>
      <c r="KDH43"/>
      <c r="KDI43"/>
      <c r="KDJ43"/>
      <c r="KDK43"/>
      <c r="KDL43"/>
      <c r="KDM43"/>
      <c r="KDN43"/>
      <c r="KDO43"/>
      <c r="KDP43"/>
      <c r="KDQ43"/>
      <c r="KDR43"/>
      <c r="KDS43"/>
      <c r="KDT43"/>
      <c r="KEY43" s="112"/>
      <c r="KEZ43" s="112"/>
      <c r="KFA43" s="112"/>
      <c r="KFB43" s="112"/>
      <c r="KFC43" s="112"/>
      <c r="KFD43" s="112"/>
      <c r="KFE43" s="112"/>
      <c r="KFF43" s="112"/>
      <c r="KFG43"/>
      <c r="KFH43"/>
      <c r="KFI43"/>
      <c r="KFJ43"/>
      <c r="KFK43"/>
      <c r="KFL43"/>
      <c r="KFM43"/>
      <c r="KFN43"/>
      <c r="KFO43"/>
      <c r="KFP43"/>
      <c r="KFQ43"/>
      <c r="KFR43"/>
      <c r="KFS43"/>
      <c r="KFT43"/>
      <c r="KFU43"/>
      <c r="KFV43"/>
      <c r="KFW43"/>
      <c r="KFX43"/>
      <c r="KFY43"/>
      <c r="KFZ43"/>
      <c r="KGA43"/>
      <c r="KGB43"/>
      <c r="KHG43" s="112"/>
      <c r="KHH43" s="112"/>
      <c r="KHI43" s="112"/>
      <c r="KHJ43" s="112"/>
      <c r="KHK43" s="112"/>
      <c r="KHL43" s="112"/>
      <c r="KHM43" s="112"/>
      <c r="KHN43" s="112"/>
      <c r="KHO43"/>
      <c r="KHP43"/>
      <c r="KHQ43"/>
      <c r="KHR43"/>
      <c r="KHS43"/>
      <c r="KHT43"/>
      <c r="KHU43"/>
      <c r="KHV43"/>
      <c r="KHW43"/>
      <c r="KHX43"/>
      <c r="KHY43"/>
      <c r="KHZ43"/>
      <c r="KIA43"/>
      <c r="KIB43"/>
      <c r="KIC43"/>
      <c r="KID43"/>
      <c r="KIE43"/>
      <c r="KIF43"/>
      <c r="KIG43"/>
      <c r="KIH43"/>
      <c r="KII43"/>
      <c r="KIJ43"/>
      <c r="KJO43" s="112"/>
      <c r="KJP43" s="112"/>
      <c r="KJQ43" s="112"/>
      <c r="KJR43" s="112"/>
      <c r="KJS43" s="112"/>
      <c r="KJT43" s="112"/>
      <c r="KJU43" s="112"/>
      <c r="KJV43" s="112"/>
      <c r="KJW43"/>
      <c r="KJX43"/>
      <c r="KJY43"/>
      <c r="KJZ43"/>
      <c r="KKA43"/>
      <c r="KKB43"/>
      <c r="KKC43"/>
      <c r="KKD43"/>
      <c r="KKE43"/>
      <c r="KKF43"/>
      <c r="KKG43"/>
      <c r="KKH43"/>
      <c r="KKI43"/>
      <c r="KKJ43"/>
      <c r="KKK43"/>
      <c r="KKL43"/>
      <c r="KKM43"/>
      <c r="KKN43"/>
      <c r="KKO43"/>
      <c r="KKP43"/>
      <c r="KKQ43"/>
      <c r="KKR43"/>
      <c r="KLW43" s="112"/>
      <c r="KLX43" s="112"/>
      <c r="KLY43" s="112"/>
      <c r="KLZ43" s="112"/>
      <c r="KMA43" s="112"/>
      <c r="KMB43" s="112"/>
      <c r="KMC43" s="112"/>
      <c r="KMD43" s="112"/>
      <c r="KME43"/>
      <c r="KMF43"/>
      <c r="KMG43"/>
      <c r="KMH43"/>
      <c r="KMI43"/>
      <c r="KMJ43"/>
      <c r="KMK43"/>
      <c r="KML43"/>
      <c r="KMM43"/>
      <c r="KMN43"/>
      <c r="KMO43"/>
      <c r="KMP43"/>
      <c r="KMQ43"/>
      <c r="KMR43"/>
      <c r="KMS43"/>
      <c r="KMT43"/>
      <c r="KMU43"/>
      <c r="KMV43"/>
      <c r="KMW43"/>
      <c r="KMX43"/>
      <c r="KMY43"/>
      <c r="KMZ43"/>
      <c r="KOE43" s="112"/>
      <c r="KOF43" s="112"/>
      <c r="KOG43" s="112"/>
      <c r="KOH43" s="112"/>
      <c r="KOI43" s="112"/>
      <c r="KOJ43" s="112"/>
      <c r="KOK43" s="112"/>
      <c r="KOL43" s="112"/>
      <c r="KOM43"/>
      <c r="KON43"/>
      <c r="KOO43"/>
      <c r="KOP43"/>
      <c r="KOQ43"/>
      <c r="KOR43"/>
      <c r="KOS43"/>
      <c r="KOT43"/>
      <c r="KOU43"/>
      <c r="KOV43"/>
      <c r="KOW43"/>
      <c r="KOX43"/>
      <c r="KOY43"/>
      <c r="KOZ43"/>
      <c r="KPA43"/>
      <c r="KPB43"/>
      <c r="KPC43"/>
      <c r="KPD43"/>
      <c r="KPE43"/>
      <c r="KPF43"/>
      <c r="KPG43"/>
      <c r="KPH43"/>
      <c r="KQM43" s="112"/>
      <c r="KQN43" s="112"/>
      <c r="KQO43" s="112"/>
      <c r="KQP43" s="112"/>
      <c r="KQQ43" s="112"/>
      <c r="KQR43" s="112"/>
      <c r="KQS43" s="112"/>
      <c r="KQT43" s="112"/>
      <c r="KQU43"/>
      <c r="KQV43"/>
      <c r="KQW43"/>
      <c r="KQX43"/>
      <c r="KQY43"/>
      <c r="KQZ43"/>
      <c r="KRA43"/>
      <c r="KRB43"/>
      <c r="KRC43"/>
      <c r="KRD43"/>
      <c r="KRE43"/>
      <c r="KRF43"/>
      <c r="KRG43"/>
      <c r="KRH43"/>
      <c r="KRI43"/>
      <c r="KRJ43"/>
      <c r="KRK43"/>
      <c r="KRL43"/>
      <c r="KRM43"/>
      <c r="KRN43"/>
      <c r="KRO43"/>
      <c r="KRP43"/>
      <c r="KSU43" s="112"/>
      <c r="KSV43" s="112"/>
      <c r="KSW43" s="112"/>
      <c r="KSX43" s="112"/>
      <c r="KSY43" s="112"/>
      <c r="KSZ43" s="112"/>
      <c r="KTA43" s="112"/>
      <c r="KTB43" s="112"/>
      <c r="KTC43"/>
      <c r="KTD43"/>
      <c r="KTE43"/>
      <c r="KTF43"/>
      <c r="KTG43"/>
      <c r="KTH43"/>
      <c r="KTI43"/>
      <c r="KTJ43"/>
      <c r="KTK43"/>
      <c r="KTL43"/>
      <c r="KTM43"/>
      <c r="KTN43"/>
      <c r="KTO43"/>
      <c r="KTP43"/>
      <c r="KTQ43"/>
      <c r="KTR43"/>
      <c r="KTS43"/>
      <c r="KTT43"/>
      <c r="KTU43"/>
      <c r="KTV43"/>
      <c r="KTW43"/>
      <c r="KTX43"/>
      <c r="KVC43" s="112"/>
      <c r="KVD43" s="112"/>
      <c r="KVE43" s="112"/>
      <c r="KVF43" s="112"/>
      <c r="KVG43" s="112"/>
      <c r="KVH43" s="112"/>
      <c r="KVI43" s="112"/>
      <c r="KVJ43" s="112"/>
      <c r="KVK43"/>
      <c r="KVL43"/>
      <c r="KVM43"/>
      <c r="KVN43"/>
      <c r="KVO43"/>
      <c r="KVP43"/>
      <c r="KVQ43"/>
      <c r="KVR43"/>
      <c r="KVS43"/>
      <c r="KVT43"/>
      <c r="KVU43"/>
      <c r="KVV43"/>
      <c r="KVW43"/>
      <c r="KVX43"/>
      <c r="KVY43"/>
      <c r="KVZ43"/>
      <c r="KWA43"/>
      <c r="KWB43"/>
      <c r="KWC43"/>
      <c r="KWD43"/>
      <c r="KWE43"/>
      <c r="KWF43"/>
      <c r="KXK43" s="112"/>
      <c r="KXL43" s="112"/>
      <c r="KXM43" s="112"/>
      <c r="KXN43" s="112"/>
      <c r="KXO43" s="112"/>
      <c r="KXP43" s="112"/>
      <c r="KXQ43" s="112"/>
      <c r="KXR43" s="112"/>
      <c r="KXS43"/>
      <c r="KXT43"/>
      <c r="KXU43"/>
      <c r="KXV43"/>
      <c r="KXW43"/>
      <c r="KXX43"/>
      <c r="KXY43"/>
      <c r="KXZ43"/>
      <c r="KYA43"/>
      <c r="KYB43"/>
      <c r="KYC43"/>
      <c r="KYD43"/>
      <c r="KYE43"/>
      <c r="KYF43"/>
      <c r="KYG43"/>
      <c r="KYH43"/>
      <c r="KYI43"/>
      <c r="KYJ43"/>
      <c r="KYK43"/>
      <c r="KYL43"/>
      <c r="KYM43"/>
      <c r="KYN43"/>
      <c r="KZS43" s="112"/>
      <c r="KZT43" s="112"/>
      <c r="KZU43" s="112"/>
      <c r="KZV43" s="112"/>
      <c r="KZW43" s="112"/>
      <c r="KZX43" s="112"/>
      <c r="KZY43" s="112"/>
      <c r="KZZ43" s="112"/>
      <c r="LAA43"/>
      <c r="LAB43"/>
      <c r="LAC43"/>
      <c r="LAD43"/>
      <c r="LAE43"/>
      <c r="LAF43"/>
      <c r="LAG43"/>
      <c r="LAH43"/>
      <c r="LAI43"/>
      <c r="LAJ43"/>
      <c r="LAK43"/>
      <c r="LAL43"/>
      <c r="LAM43"/>
      <c r="LAN43"/>
      <c r="LAO43"/>
      <c r="LAP43"/>
      <c r="LAQ43"/>
      <c r="LAR43"/>
      <c r="LAS43"/>
      <c r="LAT43"/>
      <c r="LAU43"/>
      <c r="LAV43"/>
      <c r="LCA43" s="112"/>
      <c r="LCB43" s="112"/>
      <c r="LCC43" s="112"/>
      <c r="LCD43" s="112"/>
      <c r="LCE43" s="112"/>
      <c r="LCF43" s="112"/>
      <c r="LCG43" s="112"/>
      <c r="LCH43" s="112"/>
      <c r="LCI43"/>
      <c r="LCJ43"/>
      <c r="LCK43"/>
      <c r="LCL43"/>
      <c r="LCM43"/>
      <c r="LCN43"/>
      <c r="LCO43"/>
      <c r="LCP43"/>
      <c r="LCQ43"/>
      <c r="LCR43"/>
      <c r="LCS43"/>
      <c r="LCT43"/>
      <c r="LCU43"/>
      <c r="LCV43"/>
      <c r="LCW43"/>
      <c r="LCX43"/>
      <c r="LCY43"/>
      <c r="LCZ43"/>
      <c r="LDA43"/>
      <c r="LDB43"/>
      <c r="LDC43"/>
      <c r="LDD43"/>
      <c r="LEI43" s="112"/>
      <c r="LEJ43" s="112"/>
      <c r="LEK43" s="112"/>
      <c r="LEL43" s="112"/>
      <c r="LEM43" s="112"/>
      <c r="LEN43" s="112"/>
      <c r="LEO43" s="112"/>
      <c r="LEP43" s="112"/>
      <c r="LEQ43"/>
      <c r="LER43"/>
      <c r="LES43"/>
      <c r="LET43"/>
      <c r="LEU43"/>
      <c r="LEV43"/>
      <c r="LEW43"/>
      <c r="LEX43"/>
      <c r="LEY43"/>
      <c r="LEZ43"/>
      <c r="LFA43"/>
      <c r="LFB43"/>
      <c r="LFC43"/>
      <c r="LFD43"/>
      <c r="LFE43"/>
      <c r="LFF43"/>
      <c r="LFG43"/>
      <c r="LFH43"/>
      <c r="LFI43"/>
      <c r="LFJ43"/>
      <c r="LFK43"/>
      <c r="LFL43"/>
      <c r="LGQ43" s="112"/>
      <c r="LGR43" s="112"/>
      <c r="LGS43" s="112"/>
      <c r="LGT43" s="112"/>
      <c r="LGU43" s="112"/>
      <c r="LGV43" s="112"/>
      <c r="LGW43" s="112"/>
      <c r="LGX43" s="112"/>
      <c r="LGY43"/>
      <c r="LGZ43"/>
      <c r="LHA43"/>
      <c r="LHB43"/>
      <c r="LHC43"/>
      <c r="LHD43"/>
      <c r="LHE43"/>
      <c r="LHF43"/>
      <c r="LHG43"/>
      <c r="LHH43"/>
      <c r="LHI43"/>
      <c r="LHJ43"/>
      <c r="LHK43"/>
      <c r="LHL43"/>
      <c r="LHM43"/>
      <c r="LHN43"/>
      <c r="LHO43"/>
      <c r="LHP43"/>
      <c r="LHQ43"/>
      <c r="LHR43"/>
      <c r="LHS43"/>
      <c r="LHT43"/>
      <c r="LIY43" s="112"/>
      <c r="LIZ43" s="112"/>
      <c r="LJA43" s="112"/>
      <c r="LJB43" s="112"/>
      <c r="LJC43" s="112"/>
      <c r="LJD43" s="112"/>
      <c r="LJE43" s="112"/>
      <c r="LJF43" s="112"/>
      <c r="LJG43"/>
      <c r="LJH43"/>
      <c r="LJI43"/>
      <c r="LJJ43"/>
      <c r="LJK43"/>
      <c r="LJL43"/>
      <c r="LJM43"/>
      <c r="LJN43"/>
      <c r="LJO43"/>
      <c r="LJP43"/>
      <c r="LJQ43"/>
      <c r="LJR43"/>
      <c r="LJS43"/>
      <c r="LJT43"/>
      <c r="LJU43"/>
      <c r="LJV43"/>
      <c r="LJW43"/>
      <c r="LJX43"/>
      <c r="LJY43"/>
      <c r="LJZ43"/>
      <c r="LKA43"/>
      <c r="LKB43"/>
      <c r="LLG43" s="112"/>
      <c r="LLH43" s="112"/>
      <c r="LLI43" s="112"/>
      <c r="LLJ43" s="112"/>
      <c r="LLK43" s="112"/>
      <c r="LLL43" s="112"/>
      <c r="LLM43" s="112"/>
      <c r="LLN43" s="112"/>
      <c r="LLO43"/>
      <c r="LLP43"/>
      <c r="LLQ43"/>
      <c r="LLR43"/>
      <c r="LLS43"/>
      <c r="LLT43"/>
      <c r="LLU43"/>
      <c r="LLV43"/>
      <c r="LLW43"/>
      <c r="LLX43"/>
      <c r="LLY43"/>
      <c r="LLZ43"/>
      <c r="LMA43"/>
      <c r="LMB43"/>
      <c r="LMC43"/>
      <c r="LMD43"/>
      <c r="LME43"/>
      <c r="LMF43"/>
      <c r="LMG43"/>
      <c r="LMH43"/>
      <c r="LMI43"/>
      <c r="LMJ43"/>
      <c r="LNO43" s="112"/>
      <c r="LNP43" s="112"/>
      <c r="LNQ43" s="112"/>
      <c r="LNR43" s="112"/>
      <c r="LNS43" s="112"/>
      <c r="LNT43" s="112"/>
      <c r="LNU43" s="112"/>
      <c r="LNV43" s="112"/>
      <c r="LNW43"/>
      <c r="LNX43"/>
      <c r="LNY43"/>
      <c r="LNZ43"/>
      <c r="LOA43"/>
      <c r="LOB43"/>
      <c r="LOC43"/>
      <c r="LOD43"/>
      <c r="LOE43"/>
      <c r="LOF43"/>
      <c r="LOG43"/>
      <c r="LOH43"/>
      <c r="LOI43"/>
      <c r="LOJ43"/>
      <c r="LOK43"/>
      <c r="LOL43"/>
      <c r="LOM43"/>
      <c r="LON43"/>
      <c r="LOO43"/>
      <c r="LOP43"/>
      <c r="LOQ43"/>
      <c r="LOR43"/>
      <c r="LPW43" s="112"/>
      <c r="LPX43" s="112"/>
      <c r="LPY43" s="112"/>
      <c r="LPZ43" s="112"/>
      <c r="LQA43" s="112"/>
      <c r="LQB43" s="112"/>
      <c r="LQC43" s="112"/>
      <c r="LQD43" s="112"/>
      <c r="LQE43"/>
      <c r="LQF43"/>
      <c r="LQG43"/>
      <c r="LQH43"/>
      <c r="LQI43"/>
      <c r="LQJ43"/>
      <c r="LQK43"/>
      <c r="LQL43"/>
      <c r="LQM43"/>
      <c r="LQN43"/>
      <c r="LQO43"/>
      <c r="LQP43"/>
      <c r="LQQ43"/>
      <c r="LQR43"/>
      <c r="LQS43"/>
      <c r="LQT43"/>
      <c r="LQU43"/>
      <c r="LQV43"/>
      <c r="LQW43"/>
      <c r="LQX43"/>
      <c r="LQY43"/>
      <c r="LQZ43"/>
      <c r="LSE43" s="112"/>
      <c r="LSF43" s="112"/>
      <c r="LSG43" s="112"/>
      <c r="LSH43" s="112"/>
      <c r="LSI43" s="112"/>
      <c r="LSJ43" s="112"/>
      <c r="LSK43" s="112"/>
      <c r="LSL43" s="112"/>
      <c r="LSM43"/>
      <c r="LSN43"/>
      <c r="LSO43"/>
      <c r="LSP43"/>
      <c r="LSQ43"/>
      <c r="LSR43"/>
      <c r="LSS43"/>
      <c r="LST43"/>
      <c r="LSU43"/>
      <c r="LSV43"/>
      <c r="LSW43"/>
      <c r="LSX43"/>
      <c r="LSY43"/>
      <c r="LSZ43"/>
      <c r="LTA43"/>
      <c r="LTB43"/>
      <c r="LTC43"/>
      <c r="LTD43"/>
      <c r="LTE43"/>
      <c r="LTF43"/>
      <c r="LTG43"/>
      <c r="LTH43"/>
      <c r="LUM43" s="112"/>
      <c r="LUN43" s="112"/>
      <c r="LUO43" s="112"/>
      <c r="LUP43" s="112"/>
      <c r="LUQ43" s="112"/>
      <c r="LUR43" s="112"/>
      <c r="LUS43" s="112"/>
      <c r="LUT43" s="112"/>
      <c r="LUU43"/>
      <c r="LUV43"/>
      <c r="LUW43"/>
      <c r="LUX43"/>
      <c r="LUY43"/>
      <c r="LUZ43"/>
      <c r="LVA43"/>
      <c r="LVB43"/>
      <c r="LVC43"/>
      <c r="LVD43"/>
      <c r="LVE43"/>
      <c r="LVF43"/>
      <c r="LVG43"/>
      <c r="LVH43"/>
      <c r="LVI43"/>
      <c r="LVJ43"/>
      <c r="LVK43"/>
      <c r="LVL43"/>
      <c r="LVM43"/>
      <c r="LVN43"/>
      <c r="LVO43"/>
      <c r="LVP43"/>
      <c r="LWU43" s="112"/>
      <c r="LWV43" s="112"/>
      <c r="LWW43" s="112"/>
      <c r="LWX43" s="112"/>
      <c r="LWY43" s="112"/>
      <c r="LWZ43" s="112"/>
      <c r="LXA43" s="112"/>
      <c r="LXB43" s="112"/>
      <c r="LXC43"/>
      <c r="LXD43"/>
      <c r="LXE43"/>
      <c r="LXF43"/>
      <c r="LXG43"/>
      <c r="LXH43"/>
      <c r="LXI43"/>
      <c r="LXJ43"/>
      <c r="LXK43"/>
      <c r="LXL43"/>
      <c r="LXM43"/>
      <c r="LXN43"/>
      <c r="LXO43"/>
      <c r="LXP43"/>
      <c r="LXQ43"/>
      <c r="LXR43"/>
      <c r="LXS43"/>
      <c r="LXT43"/>
      <c r="LXU43"/>
      <c r="LXV43"/>
      <c r="LXW43"/>
      <c r="LXX43"/>
      <c r="LZC43" s="112"/>
      <c r="LZD43" s="112"/>
      <c r="LZE43" s="112"/>
      <c r="LZF43" s="112"/>
      <c r="LZG43" s="112"/>
      <c r="LZH43" s="112"/>
      <c r="LZI43" s="112"/>
      <c r="LZJ43" s="112"/>
      <c r="LZK43"/>
      <c r="LZL43"/>
      <c r="LZM43"/>
      <c r="LZN43"/>
      <c r="LZO43"/>
      <c r="LZP43"/>
      <c r="LZQ43"/>
      <c r="LZR43"/>
      <c r="LZS43"/>
      <c r="LZT43"/>
      <c r="LZU43"/>
      <c r="LZV43"/>
      <c r="LZW43"/>
      <c r="LZX43"/>
      <c r="LZY43"/>
      <c r="LZZ43"/>
      <c r="MAA43"/>
      <c r="MAB43"/>
      <c r="MAC43"/>
      <c r="MAD43"/>
      <c r="MAE43"/>
      <c r="MAF43"/>
      <c r="MBK43" s="112"/>
      <c r="MBL43" s="112"/>
      <c r="MBM43" s="112"/>
      <c r="MBN43" s="112"/>
      <c r="MBO43" s="112"/>
      <c r="MBP43" s="112"/>
      <c r="MBQ43" s="112"/>
      <c r="MBR43" s="112"/>
      <c r="MBS43"/>
      <c r="MBT43"/>
      <c r="MBU43"/>
      <c r="MBV43"/>
      <c r="MBW43"/>
      <c r="MBX43"/>
      <c r="MBY43"/>
      <c r="MBZ43"/>
      <c r="MCA43"/>
      <c r="MCB43"/>
      <c r="MCC43"/>
      <c r="MCD43"/>
      <c r="MCE43"/>
      <c r="MCF43"/>
      <c r="MCG43"/>
      <c r="MCH43"/>
      <c r="MCI43"/>
      <c r="MCJ43"/>
      <c r="MCK43"/>
      <c r="MCL43"/>
      <c r="MCM43"/>
      <c r="MCN43"/>
      <c r="MDS43" s="112"/>
      <c r="MDT43" s="112"/>
      <c r="MDU43" s="112"/>
      <c r="MDV43" s="112"/>
      <c r="MDW43" s="112"/>
      <c r="MDX43" s="112"/>
      <c r="MDY43" s="112"/>
      <c r="MDZ43" s="112"/>
      <c r="MEA43"/>
      <c r="MEB43"/>
      <c r="MEC43"/>
      <c r="MED43"/>
      <c r="MEE43"/>
      <c r="MEF43"/>
      <c r="MEG43"/>
      <c r="MEH43"/>
      <c r="MEI43"/>
      <c r="MEJ43"/>
      <c r="MEK43"/>
      <c r="MEL43"/>
      <c r="MEM43"/>
      <c r="MEN43"/>
      <c r="MEO43"/>
      <c r="MEP43"/>
      <c r="MEQ43"/>
      <c r="MER43"/>
      <c r="MES43"/>
      <c r="MET43"/>
      <c r="MEU43"/>
      <c r="MEV43"/>
      <c r="MGA43" s="112"/>
      <c r="MGB43" s="112"/>
      <c r="MGC43" s="112"/>
      <c r="MGD43" s="112"/>
      <c r="MGE43" s="112"/>
      <c r="MGF43" s="112"/>
      <c r="MGG43" s="112"/>
      <c r="MGH43" s="112"/>
      <c r="MGI43"/>
      <c r="MGJ43"/>
      <c r="MGK43"/>
      <c r="MGL43"/>
      <c r="MGM43"/>
      <c r="MGN43"/>
      <c r="MGO43"/>
      <c r="MGP43"/>
      <c r="MGQ43"/>
      <c r="MGR43"/>
      <c r="MGS43"/>
      <c r="MGT43"/>
      <c r="MGU43"/>
      <c r="MGV43"/>
      <c r="MGW43"/>
      <c r="MGX43"/>
      <c r="MGY43"/>
      <c r="MGZ43"/>
      <c r="MHA43"/>
      <c r="MHB43"/>
      <c r="MHC43"/>
      <c r="MHD43"/>
      <c r="MII43" s="112"/>
      <c r="MIJ43" s="112"/>
      <c r="MIK43" s="112"/>
      <c r="MIL43" s="112"/>
      <c r="MIM43" s="112"/>
      <c r="MIN43" s="112"/>
      <c r="MIO43" s="112"/>
      <c r="MIP43" s="112"/>
      <c r="MIQ43"/>
      <c r="MIR43"/>
      <c r="MIS43"/>
      <c r="MIT43"/>
      <c r="MIU43"/>
      <c r="MIV43"/>
      <c r="MIW43"/>
      <c r="MIX43"/>
      <c r="MIY43"/>
      <c r="MIZ43"/>
      <c r="MJA43"/>
      <c r="MJB43"/>
      <c r="MJC43"/>
      <c r="MJD43"/>
      <c r="MJE43"/>
      <c r="MJF43"/>
      <c r="MJG43"/>
      <c r="MJH43"/>
      <c r="MJI43"/>
      <c r="MJJ43"/>
      <c r="MJK43"/>
      <c r="MJL43"/>
      <c r="MKQ43" s="112"/>
      <c r="MKR43" s="112"/>
      <c r="MKS43" s="112"/>
      <c r="MKT43" s="112"/>
      <c r="MKU43" s="112"/>
      <c r="MKV43" s="112"/>
      <c r="MKW43" s="112"/>
      <c r="MKX43" s="112"/>
      <c r="MKY43"/>
      <c r="MKZ43"/>
      <c r="MLA43"/>
      <c r="MLB43"/>
      <c r="MLC43"/>
      <c r="MLD43"/>
      <c r="MLE43"/>
      <c r="MLF43"/>
      <c r="MLG43"/>
      <c r="MLH43"/>
      <c r="MLI43"/>
      <c r="MLJ43"/>
      <c r="MLK43"/>
      <c r="MLL43"/>
      <c r="MLM43"/>
      <c r="MLN43"/>
      <c r="MLO43"/>
      <c r="MLP43"/>
      <c r="MLQ43"/>
      <c r="MLR43"/>
      <c r="MLS43"/>
      <c r="MLT43"/>
      <c r="MMY43" s="112"/>
      <c r="MMZ43" s="112"/>
      <c r="MNA43" s="112"/>
      <c r="MNB43" s="112"/>
      <c r="MNC43" s="112"/>
      <c r="MND43" s="112"/>
      <c r="MNE43" s="112"/>
      <c r="MNF43" s="112"/>
      <c r="MNG43"/>
      <c r="MNH43"/>
      <c r="MNI43"/>
      <c r="MNJ43"/>
      <c r="MNK43"/>
      <c r="MNL43"/>
      <c r="MNM43"/>
      <c r="MNN43"/>
      <c r="MNO43"/>
      <c r="MNP43"/>
      <c r="MNQ43"/>
      <c r="MNR43"/>
      <c r="MNS43"/>
      <c r="MNT43"/>
      <c r="MNU43"/>
      <c r="MNV43"/>
      <c r="MNW43"/>
      <c r="MNX43"/>
      <c r="MNY43"/>
      <c r="MNZ43"/>
      <c r="MOA43"/>
      <c r="MOB43"/>
      <c r="MPG43" s="112"/>
      <c r="MPH43" s="112"/>
      <c r="MPI43" s="112"/>
      <c r="MPJ43" s="112"/>
      <c r="MPK43" s="112"/>
      <c r="MPL43" s="112"/>
      <c r="MPM43" s="112"/>
      <c r="MPN43" s="112"/>
      <c r="MPO43"/>
      <c r="MPP43"/>
      <c r="MPQ43"/>
      <c r="MPR43"/>
      <c r="MPS43"/>
      <c r="MPT43"/>
      <c r="MPU43"/>
      <c r="MPV43"/>
      <c r="MPW43"/>
      <c r="MPX43"/>
      <c r="MPY43"/>
      <c r="MPZ43"/>
      <c r="MQA43"/>
      <c r="MQB43"/>
      <c r="MQC43"/>
      <c r="MQD43"/>
      <c r="MQE43"/>
      <c r="MQF43"/>
      <c r="MQG43"/>
      <c r="MQH43"/>
      <c r="MQI43"/>
      <c r="MQJ43"/>
      <c r="MRO43" s="112"/>
      <c r="MRP43" s="112"/>
      <c r="MRQ43" s="112"/>
      <c r="MRR43" s="112"/>
      <c r="MRS43" s="112"/>
      <c r="MRT43" s="112"/>
      <c r="MRU43" s="112"/>
      <c r="MRV43" s="112"/>
      <c r="MRW43"/>
      <c r="MRX43"/>
      <c r="MRY43"/>
      <c r="MRZ43"/>
      <c r="MSA43"/>
      <c r="MSB43"/>
      <c r="MSC43"/>
      <c r="MSD43"/>
      <c r="MSE43"/>
      <c r="MSF43"/>
      <c r="MSG43"/>
      <c r="MSH43"/>
      <c r="MSI43"/>
      <c r="MSJ43"/>
      <c r="MSK43"/>
      <c r="MSL43"/>
      <c r="MSM43"/>
      <c r="MSN43"/>
      <c r="MSO43"/>
      <c r="MSP43"/>
      <c r="MSQ43"/>
      <c r="MSR43"/>
      <c r="MTW43" s="112"/>
      <c r="MTX43" s="112"/>
      <c r="MTY43" s="112"/>
      <c r="MTZ43" s="112"/>
      <c r="MUA43" s="112"/>
      <c r="MUB43" s="112"/>
      <c r="MUC43" s="112"/>
      <c r="MUD43" s="112"/>
      <c r="MUE43"/>
      <c r="MUF43"/>
      <c r="MUG43"/>
      <c r="MUH43"/>
      <c r="MUI43"/>
      <c r="MUJ43"/>
      <c r="MUK43"/>
      <c r="MUL43"/>
      <c r="MUM43"/>
      <c r="MUN43"/>
      <c r="MUO43"/>
      <c r="MUP43"/>
      <c r="MUQ43"/>
      <c r="MUR43"/>
      <c r="MUS43"/>
      <c r="MUT43"/>
      <c r="MUU43"/>
      <c r="MUV43"/>
      <c r="MUW43"/>
      <c r="MUX43"/>
      <c r="MUY43"/>
      <c r="MUZ43"/>
      <c r="MWE43" s="112"/>
      <c r="MWF43" s="112"/>
      <c r="MWG43" s="112"/>
      <c r="MWH43" s="112"/>
      <c r="MWI43" s="112"/>
      <c r="MWJ43" s="112"/>
      <c r="MWK43" s="112"/>
      <c r="MWL43" s="112"/>
      <c r="MWM43"/>
      <c r="MWN43"/>
      <c r="MWO43"/>
      <c r="MWP43"/>
      <c r="MWQ43"/>
      <c r="MWR43"/>
      <c r="MWS43"/>
      <c r="MWT43"/>
      <c r="MWU43"/>
      <c r="MWV43"/>
      <c r="MWW43"/>
      <c r="MWX43"/>
      <c r="MWY43"/>
      <c r="MWZ43"/>
      <c r="MXA43"/>
      <c r="MXB43"/>
      <c r="MXC43"/>
      <c r="MXD43"/>
      <c r="MXE43"/>
      <c r="MXF43"/>
      <c r="MXG43"/>
      <c r="MXH43"/>
      <c r="MYM43" s="112"/>
      <c r="MYN43" s="112"/>
      <c r="MYO43" s="112"/>
      <c r="MYP43" s="112"/>
      <c r="MYQ43" s="112"/>
      <c r="MYR43" s="112"/>
      <c r="MYS43" s="112"/>
      <c r="MYT43" s="112"/>
      <c r="MYU43"/>
      <c r="MYV43"/>
      <c r="MYW43"/>
      <c r="MYX43"/>
      <c r="MYY43"/>
      <c r="MYZ43"/>
      <c r="MZA43"/>
      <c r="MZB43"/>
      <c r="MZC43"/>
      <c r="MZD43"/>
      <c r="MZE43"/>
      <c r="MZF43"/>
      <c r="MZG43"/>
      <c r="MZH43"/>
      <c r="MZI43"/>
      <c r="MZJ43"/>
      <c r="MZK43"/>
      <c r="MZL43"/>
      <c r="MZM43"/>
      <c r="MZN43"/>
      <c r="MZO43"/>
      <c r="MZP43"/>
      <c r="NAU43" s="112"/>
      <c r="NAV43" s="112"/>
      <c r="NAW43" s="112"/>
      <c r="NAX43" s="112"/>
      <c r="NAY43" s="112"/>
      <c r="NAZ43" s="112"/>
      <c r="NBA43" s="112"/>
      <c r="NBB43" s="112"/>
      <c r="NBC43"/>
      <c r="NBD43"/>
      <c r="NBE43"/>
      <c r="NBF43"/>
      <c r="NBG43"/>
      <c r="NBH43"/>
      <c r="NBI43"/>
      <c r="NBJ43"/>
      <c r="NBK43"/>
      <c r="NBL43"/>
      <c r="NBM43"/>
      <c r="NBN43"/>
      <c r="NBO43"/>
      <c r="NBP43"/>
      <c r="NBQ43"/>
      <c r="NBR43"/>
      <c r="NBS43"/>
      <c r="NBT43"/>
      <c r="NBU43"/>
      <c r="NBV43"/>
      <c r="NBW43"/>
      <c r="NBX43"/>
      <c r="NDC43" s="112"/>
      <c r="NDD43" s="112"/>
      <c r="NDE43" s="112"/>
      <c r="NDF43" s="112"/>
      <c r="NDG43" s="112"/>
      <c r="NDH43" s="112"/>
      <c r="NDI43" s="112"/>
      <c r="NDJ43" s="112"/>
      <c r="NDK43"/>
      <c r="NDL43"/>
      <c r="NDM43"/>
      <c r="NDN43"/>
      <c r="NDO43"/>
      <c r="NDP43"/>
      <c r="NDQ43"/>
      <c r="NDR43"/>
      <c r="NDS43"/>
      <c r="NDT43"/>
      <c r="NDU43"/>
      <c r="NDV43"/>
      <c r="NDW43"/>
      <c r="NDX43"/>
      <c r="NDY43"/>
      <c r="NDZ43"/>
      <c r="NEA43"/>
      <c r="NEB43"/>
      <c r="NEC43"/>
      <c r="NED43"/>
      <c r="NEE43"/>
      <c r="NEF43"/>
      <c r="NFK43" s="112"/>
      <c r="NFL43" s="112"/>
      <c r="NFM43" s="112"/>
      <c r="NFN43" s="112"/>
      <c r="NFO43" s="112"/>
      <c r="NFP43" s="112"/>
      <c r="NFQ43" s="112"/>
      <c r="NFR43" s="112"/>
      <c r="NFS43"/>
      <c r="NFT43"/>
      <c r="NFU43"/>
      <c r="NFV43"/>
      <c r="NFW43"/>
      <c r="NFX43"/>
      <c r="NFY43"/>
      <c r="NFZ43"/>
      <c r="NGA43"/>
      <c r="NGB43"/>
      <c r="NGC43"/>
      <c r="NGD43"/>
      <c r="NGE43"/>
      <c r="NGF43"/>
      <c r="NGG43"/>
      <c r="NGH43"/>
      <c r="NGI43"/>
      <c r="NGJ43"/>
      <c r="NGK43"/>
      <c r="NGL43"/>
      <c r="NGM43"/>
      <c r="NGN43"/>
      <c r="NHS43" s="112"/>
      <c r="NHT43" s="112"/>
      <c r="NHU43" s="112"/>
      <c r="NHV43" s="112"/>
      <c r="NHW43" s="112"/>
      <c r="NHX43" s="112"/>
      <c r="NHY43" s="112"/>
      <c r="NHZ43" s="112"/>
      <c r="NIA43"/>
      <c r="NIB43"/>
      <c r="NIC43"/>
      <c r="NID43"/>
      <c r="NIE43"/>
      <c r="NIF43"/>
      <c r="NIG43"/>
      <c r="NIH43"/>
      <c r="NII43"/>
      <c r="NIJ43"/>
      <c r="NIK43"/>
      <c r="NIL43"/>
      <c r="NIM43"/>
      <c r="NIN43"/>
      <c r="NIO43"/>
      <c r="NIP43"/>
      <c r="NIQ43"/>
      <c r="NIR43"/>
      <c r="NIS43"/>
      <c r="NIT43"/>
      <c r="NIU43"/>
      <c r="NIV43"/>
      <c r="NKA43" s="112"/>
      <c r="NKB43" s="112"/>
      <c r="NKC43" s="112"/>
      <c r="NKD43" s="112"/>
      <c r="NKE43" s="112"/>
      <c r="NKF43" s="112"/>
      <c r="NKG43" s="112"/>
      <c r="NKH43" s="112"/>
      <c r="NKI43"/>
      <c r="NKJ43"/>
      <c r="NKK43"/>
      <c r="NKL43"/>
      <c r="NKM43"/>
      <c r="NKN43"/>
      <c r="NKO43"/>
      <c r="NKP43"/>
      <c r="NKQ43"/>
      <c r="NKR43"/>
      <c r="NKS43"/>
      <c r="NKT43"/>
      <c r="NKU43"/>
      <c r="NKV43"/>
      <c r="NKW43"/>
      <c r="NKX43"/>
      <c r="NKY43"/>
      <c r="NKZ43"/>
      <c r="NLA43"/>
      <c r="NLB43"/>
      <c r="NLC43"/>
      <c r="NLD43"/>
      <c r="NMI43" s="112"/>
      <c r="NMJ43" s="112"/>
      <c r="NMK43" s="112"/>
      <c r="NML43" s="112"/>
      <c r="NMM43" s="112"/>
      <c r="NMN43" s="112"/>
      <c r="NMO43" s="112"/>
      <c r="NMP43" s="112"/>
      <c r="NMQ43"/>
      <c r="NMR43"/>
      <c r="NMS43"/>
      <c r="NMT43"/>
      <c r="NMU43"/>
      <c r="NMV43"/>
      <c r="NMW43"/>
      <c r="NMX43"/>
      <c r="NMY43"/>
      <c r="NMZ43"/>
      <c r="NNA43"/>
      <c r="NNB43"/>
      <c r="NNC43"/>
      <c r="NND43"/>
      <c r="NNE43"/>
      <c r="NNF43"/>
      <c r="NNG43"/>
      <c r="NNH43"/>
      <c r="NNI43"/>
      <c r="NNJ43"/>
      <c r="NNK43"/>
      <c r="NNL43"/>
      <c r="NOQ43" s="112"/>
      <c r="NOR43" s="112"/>
      <c r="NOS43" s="112"/>
      <c r="NOT43" s="112"/>
      <c r="NOU43" s="112"/>
      <c r="NOV43" s="112"/>
      <c r="NOW43" s="112"/>
      <c r="NOX43" s="112"/>
      <c r="NOY43"/>
      <c r="NOZ43"/>
      <c r="NPA43"/>
      <c r="NPB43"/>
      <c r="NPC43"/>
      <c r="NPD43"/>
      <c r="NPE43"/>
      <c r="NPF43"/>
      <c r="NPG43"/>
      <c r="NPH43"/>
      <c r="NPI43"/>
      <c r="NPJ43"/>
      <c r="NPK43"/>
      <c r="NPL43"/>
      <c r="NPM43"/>
      <c r="NPN43"/>
      <c r="NPO43"/>
      <c r="NPP43"/>
      <c r="NPQ43"/>
      <c r="NPR43"/>
      <c r="NPS43"/>
      <c r="NPT43"/>
      <c r="NQY43" s="112"/>
      <c r="NQZ43" s="112"/>
      <c r="NRA43" s="112"/>
      <c r="NRB43" s="112"/>
      <c r="NRC43" s="112"/>
      <c r="NRD43" s="112"/>
      <c r="NRE43" s="112"/>
      <c r="NRF43" s="112"/>
      <c r="NRG43"/>
      <c r="NRH43"/>
      <c r="NRI43"/>
      <c r="NRJ43"/>
      <c r="NRK43"/>
      <c r="NRL43"/>
      <c r="NRM43"/>
      <c r="NRN43"/>
      <c r="NRO43"/>
      <c r="NRP43"/>
      <c r="NRQ43"/>
      <c r="NRR43"/>
      <c r="NRS43"/>
      <c r="NRT43"/>
      <c r="NRU43"/>
      <c r="NRV43"/>
      <c r="NRW43"/>
      <c r="NRX43"/>
      <c r="NRY43"/>
      <c r="NRZ43"/>
      <c r="NSA43"/>
      <c r="NSB43"/>
      <c r="NTG43" s="112"/>
      <c r="NTH43" s="112"/>
      <c r="NTI43" s="112"/>
      <c r="NTJ43" s="112"/>
      <c r="NTK43" s="112"/>
      <c r="NTL43" s="112"/>
      <c r="NTM43" s="112"/>
      <c r="NTN43" s="112"/>
      <c r="NTO43"/>
      <c r="NTP43"/>
      <c r="NTQ43"/>
      <c r="NTR43"/>
      <c r="NTS43"/>
      <c r="NTT43"/>
      <c r="NTU43"/>
      <c r="NTV43"/>
      <c r="NTW43"/>
      <c r="NTX43"/>
      <c r="NTY43"/>
      <c r="NTZ43"/>
      <c r="NUA43"/>
      <c r="NUB43"/>
      <c r="NUC43"/>
      <c r="NUD43"/>
      <c r="NUE43"/>
      <c r="NUF43"/>
      <c r="NUG43"/>
      <c r="NUH43"/>
      <c r="NUI43"/>
      <c r="NUJ43"/>
      <c r="NVO43" s="112"/>
      <c r="NVP43" s="112"/>
      <c r="NVQ43" s="112"/>
      <c r="NVR43" s="112"/>
      <c r="NVS43" s="112"/>
      <c r="NVT43" s="112"/>
      <c r="NVU43" s="112"/>
      <c r="NVV43" s="112"/>
      <c r="NVW43"/>
      <c r="NVX43"/>
      <c r="NVY43"/>
      <c r="NVZ43"/>
      <c r="NWA43"/>
      <c r="NWB43"/>
      <c r="NWC43"/>
      <c r="NWD43"/>
      <c r="NWE43"/>
      <c r="NWF43"/>
      <c r="NWG43"/>
      <c r="NWH43"/>
      <c r="NWI43"/>
      <c r="NWJ43"/>
      <c r="NWK43"/>
      <c r="NWL43"/>
      <c r="NWM43"/>
      <c r="NWN43"/>
      <c r="NWO43"/>
      <c r="NWP43"/>
      <c r="NWQ43"/>
      <c r="NWR43"/>
      <c r="NXW43" s="112"/>
      <c r="NXX43" s="112"/>
      <c r="NXY43" s="112"/>
      <c r="NXZ43" s="112"/>
      <c r="NYA43" s="112"/>
      <c r="NYB43" s="112"/>
      <c r="NYC43" s="112"/>
      <c r="NYD43" s="112"/>
      <c r="NYE43"/>
      <c r="NYF43"/>
      <c r="NYG43"/>
      <c r="NYH43"/>
      <c r="NYI43"/>
      <c r="NYJ43"/>
      <c r="NYK43"/>
      <c r="NYL43"/>
      <c r="NYM43"/>
      <c r="NYN43"/>
      <c r="NYO43"/>
      <c r="NYP43"/>
      <c r="NYQ43"/>
      <c r="NYR43"/>
      <c r="NYS43"/>
      <c r="NYT43"/>
      <c r="NYU43"/>
      <c r="NYV43"/>
      <c r="NYW43"/>
      <c r="NYX43"/>
      <c r="NYY43"/>
      <c r="NYZ43"/>
      <c r="OAE43" s="112"/>
      <c r="OAF43" s="112"/>
      <c r="OAG43" s="112"/>
      <c r="OAH43" s="112"/>
      <c r="OAI43" s="112"/>
      <c r="OAJ43" s="112"/>
      <c r="OAK43" s="112"/>
      <c r="OAL43" s="112"/>
      <c r="OAM43"/>
      <c r="OAN43"/>
      <c r="OAO43"/>
      <c r="OAP43"/>
      <c r="OAQ43"/>
      <c r="OAR43"/>
      <c r="OAS43"/>
      <c r="OAT43"/>
      <c r="OAU43"/>
      <c r="OAV43"/>
      <c r="OAW43"/>
      <c r="OAX43"/>
      <c r="OAY43"/>
      <c r="OAZ43"/>
      <c r="OBA43"/>
      <c r="OBB43"/>
      <c r="OBC43"/>
      <c r="OBD43"/>
      <c r="OBE43"/>
      <c r="OBF43"/>
      <c r="OBG43"/>
      <c r="OBH43"/>
      <c r="OCM43" s="112"/>
      <c r="OCN43" s="112"/>
      <c r="OCO43" s="112"/>
      <c r="OCP43" s="112"/>
      <c r="OCQ43" s="112"/>
      <c r="OCR43" s="112"/>
      <c r="OCS43" s="112"/>
      <c r="OCT43" s="112"/>
      <c r="OCU43"/>
      <c r="OCV43"/>
      <c r="OCW43"/>
      <c r="OCX43"/>
      <c r="OCY43"/>
      <c r="OCZ43"/>
      <c r="ODA43"/>
      <c r="ODB43"/>
      <c r="ODC43"/>
      <c r="ODD43"/>
      <c r="ODE43"/>
      <c r="ODF43"/>
      <c r="ODG43"/>
      <c r="ODH43"/>
      <c r="ODI43"/>
      <c r="ODJ43"/>
      <c r="ODK43"/>
      <c r="ODL43"/>
      <c r="ODM43"/>
      <c r="ODN43"/>
      <c r="ODO43"/>
      <c r="ODP43"/>
      <c r="OEU43" s="112"/>
      <c r="OEV43" s="112"/>
      <c r="OEW43" s="112"/>
      <c r="OEX43" s="112"/>
      <c r="OEY43" s="112"/>
      <c r="OEZ43" s="112"/>
      <c r="OFA43" s="112"/>
      <c r="OFB43" s="112"/>
      <c r="OFC43"/>
      <c r="OFD43"/>
      <c r="OFE43"/>
      <c r="OFF43"/>
      <c r="OFG43"/>
      <c r="OFH43"/>
      <c r="OFI43"/>
      <c r="OFJ43"/>
      <c r="OFK43"/>
      <c r="OFL43"/>
      <c r="OFM43"/>
      <c r="OFN43"/>
      <c r="OFO43"/>
      <c r="OFP43"/>
      <c r="OFQ43"/>
      <c r="OFR43"/>
      <c r="OFS43"/>
      <c r="OFT43"/>
      <c r="OFU43"/>
      <c r="OFV43"/>
      <c r="OFW43"/>
      <c r="OFX43"/>
      <c r="OHC43" s="112"/>
      <c r="OHD43" s="112"/>
      <c r="OHE43" s="112"/>
      <c r="OHF43" s="112"/>
      <c r="OHG43" s="112"/>
      <c r="OHH43" s="112"/>
      <c r="OHI43" s="112"/>
      <c r="OHJ43" s="112"/>
      <c r="OHK43"/>
      <c r="OHL43"/>
      <c r="OHM43"/>
      <c r="OHN43"/>
      <c r="OHO43"/>
      <c r="OHP43"/>
      <c r="OHQ43"/>
      <c r="OHR43"/>
      <c r="OHS43"/>
      <c r="OHT43"/>
      <c r="OHU43"/>
      <c r="OHV43"/>
      <c r="OHW43"/>
      <c r="OHX43"/>
      <c r="OHY43"/>
      <c r="OHZ43"/>
      <c r="OIA43"/>
      <c r="OIB43"/>
      <c r="OIC43"/>
      <c r="OID43"/>
      <c r="OIE43"/>
      <c r="OIF43"/>
      <c r="OJK43" s="112"/>
      <c r="OJL43" s="112"/>
      <c r="OJM43" s="112"/>
      <c r="OJN43" s="112"/>
      <c r="OJO43" s="112"/>
      <c r="OJP43" s="112"/>
      <c r="OJQ43" s="112"/>
      <c r="OJR43" s="112"/>
      <c r="OJS43"/>
      <c r="OJT43"/>
      <c r="OJU43"/>
      <c r="OJV43"/>
      <c r="OJW43"/>
      <c r="OJX43"/>
      <c r="OJY43"/>
      <c r="OJZ43"/>
      <c r="OKA43"/>
      <c r="OKB43"/>
      <c r="OKC43"/>
      <c r="OKD43"/>
      <c r="OKE43"/>
      <c r="OKF43"/>
      <c r="OKG43"/>
      <c r="OKH43"/>
      <c r="OKI43"/>
      <c r="OKJ43"/>
      <c r="OKK43"/>
      <c r="OKL43"/>
      <c r="OKM43"/>
      <c r="OKN43"/>
      <c r="OLS43" s="112"/>
      <c r="OLT43" s="112"/>
      <c r="OLU43" s="112"/>
      <c r="OLV43" s="112"/>
      <c r="OLW43" s="112"/>
      <c r="OLX43" s="112"/>
      <c r="OLY43" s="112"/>
      <c r="OLZ43" s="112"/>
      <c r="OMA43"/>
      <c r="OMB43"/>
      <c r="OMC43"/>
      <c r="OMD43"/>
      <c r="OME43"/>
      <c r="OMF43"/>
      <c r="OMG43"/>
      <c r="OMH43"/>
      <c r="OMI43"/>
      <c r="OMJ43"/>
      <c r="OMK43"/>
      <c r="OML43"/>
      <c r="OMM43"/>
      <c r="OMN43"/>
      <c r="OMO43"/>
      <c r="OMP43"/>
      <c r="OMQ43"/>
      <c r="OMR43"/>
      <c r="OMS43"/>
      <c r="OMT43"/>
      <c r="OMU43"/>
      <c r="OMV43"/>
      <c r="OOA43" s="112"/>
      <c r="OOB43" s="112"/>
      <c r="OOC43" s="112"/>
      <c r="OOD43" s="112"/>
      <c r="OOE43" s="112"/>
      <c r="OOF43" s="112"/>
      <c r="OOG43" s="112"/>
      <c r="OOH43" s="112"/>
      <c r="OOI43"/>
      <c r="OOJ43"/>
      <c r="OOK43"/>
      <c r="OOL43"/>
      <c r="OOM43"/>
      <c r="OON43"/>
      <c r="OOO43"/>
      <c r="OOP43"/>
      <c r="OOQ43"/>
      <c r="OOR43"/>
      <c r="OOS43"/>
      <c r="OOT43"/>
      <c r="OOU43"/>
      <c r="OOV43"/>
      <c r="OOW43"/>
      <c r="OOX43"/>
      <c r="OOY43"/>
      <c r="OOZ43"/>
      <c r="OPA43"/>
      <c r="OPB43"/>
      <c r="OPC43"/>
      <c r="OPD43"/>
      <c r="OQI43" s="112"/>
      <c r="OQJ43" s="112"/>
      <c r="OQK43" s="112"/>
      <c r="OQL43" s="112"/>
      <c r="OQM43" s="112"/>
      <c r="OQN43" s="112"/>
      <c r="OQO43" s="112"/>
      <c r="OQP43" s="112"/>
      <c r="OQQ43"/>
      <c r="OQR43"/>
      <c r="OQS43"/>
      <c r="OQT43"/>
      <c r="OQU43"/>
      <c r="OQV43"/>
      <c r="OQW43"/>
      <c r="OQX43"/>
      <c r="OQY43"/>
      <c r="OQZ43"/>
      <c r="ORA43"/>
      <c r="ORB43"/>
      <c r="ORC43"/>
      <c r="ORD43"/>
      <c r="ORE43"/>
      <c r="ORF43"/>
      <c r="ORG43"/>
      <c r="ORH43"/>
      <c r="ORI43"/>
      <c r="ORJ43"/>
      <c r="ORK43"/>
      <c r="ORL43"/>
      <c r="OSQ43" s="112"/>
      <c r="OSR43" s="112"/>
      <c r="OSS43" s="112"/>
      <c r="OST43" s="112"/>
      <c r="OSU43" s="112"/>
      <c r="OSV43" s="112"/>
      <c r="OSW43" s="112"/>
      <c r="OSX43" s="112"/>
      <c r="OSY43"/>
      <c r="OSZ43"/>
      <c r="OTA43"/>
      <c r="OTB43"/>
      <c r="OTC43"/>
      <c r="OTD43"/>
      <c r="OTE43"/>
      <c r="OTF43"/>
      <c r="OTG43"/>
      <c r="OTH43"/>
      <c r="OTI43"/>
      <c r="OTJ43"/>
      <c r="OTK43"/>
      <c r="OTL43"/>
      <c r="OTM43"/>
      <c r="OTN43"/>
      <c r="OTO43"/>
      <c r="OTP43"/>
      <c r="OTQ43"/>
      <c r="OTR43"/>
      <c r="OTS43"/>
      <c r="OTT43"/>
      <c r="OUY43" s="112"/>
      <c r="OUZ43" s="112"/>
      <c r="OVA43" s="112"/>
      <c r="OVB43" s="112"/>
      <c r="OVC43" s="112"/>
      <c r="OVD43" s="112"/>
      <c r="OVE43" s="112"/>
      <c r="OVF43" s="112"/>
      <c r="OVG43"/>
      <c r="OVH43"/>
      <c r="OVI43"/>
      <c r="OVJ43"/>
      <c r="OVK43"/>
      <c r="OVL43"/>
      <c r="OVM43"/>
      <c r="OVN43"/>
      <c r="OVO43"/>
      <c r="OVP43"/>
      <c r="OVQ43"/>
      <c r="OVR43"/>
      <c r="OVS43"/>
      <c r="OVT43"/>
      <c r="OVU43"/>
      <c r="OVV43"/>
      <c r="OVW43"/>
      <c r="OVX43"/>
      <c r="OVY43"/>
      <c r="OVZ43"/>
      <c r="OWA43"/>
      <c r="OWB43"/>
      <c r="OXG43" s="112"/>
      <c r="OXH43" s="112"/>
      <c r="OXI43" s="112"/>
      <c r="OXJ43" s="112"/>
      <c r="OXK43" s="112"/>
      <c r="OXL43" s="112"/>
      <c r="OXM43" s="112"/>
      <c r="OXN43" s="112"/>
      <c r="OXO43"/>
      <c r="OXP43"/>
      <c r="OXQ43"/>
      <c r="OXR43"/>
      <c r="OXS43"/>
      <c r="OXT43"/>
      <c r="OXU43"/>
      <c r="OXV43"/>
      <c r="OXW43"/>
      <c r="OXX43"/>
      <c r="OXY43"/>
      <c r="OXZ43"/>
      <c r="OYA43"/>
      <c r="OYB43"/>
      <c r="OYC43"/>
      <c r="OYD43"/>
      <c r="OYE43"/>
      <c r="OYF43"/>
      <c r="OYG43"/>
      <c r="OYH43"/>
      <c r="OYI43"/>
      <c r="OYJ43"/>
      <c r="OZO43" s="112"/>
      <c r="OZP43" s="112"/>
      <c r="OZQ43" s="112"/>
      <c r="OZR43" s="112"/>
      <c r="OZS43" s="112"/>
      <c r="OZT43" s="112"/>
      <c r="OZU43" s="112"/>
      <c r="OZV43" s="112"/>
      <c r="OZW43"/>
      <c r="OZX43"/>
      <c r="OZY43"/>
      <c r="OZZ43"/>
      <c r="PAA43"/>
      <c r="PAB43"/>
      <c r="PAC43"/>
      <c r="PAD43"/>
      <c r="PAE43"/>
      <c r="PAF43"/>
      <c r="PAG43"/>
      <c r="PAH43"/>
      <c r="PAI43"/>
      <c r="PAJ43"/>
      <c r="PAK43"/>
      <c r="PAL43"/>
      <c r="PAM43"/>
      <c r="PAN43"/>
      <c r="PAO43"/>
      <c r="PAP43"/>
      <c r="PAQ43"/>
      <c r="PAR43"/>
      <c r="PBW43" s="112"/>
      <c r="PBX43" s="112"/>
      <c r="PBY43" s="112"/>
      <c r="PBZ43" s="112"/>
      <c r="PCA43" s="112"/>
      <c r="PCB43" s="112"/>
      <c r="PCC43" s="112"/>
      <c r="PCD43" s="112"/>
      <c r="PCE43"/>
      <c r="PCF43"/>
      <c r="PCG43"/>
      <c r="PCH43"/>
      <c r="PCI43"/>
      <c r="PCJ43"/>
      <c r="PCK43"/>
      <c r="PCL43"/>
      <c r="PCM43"/>
      <c r="PCN43"/>
      <c r="PCO43"/>
      <c r="PCP43"/>
      <c r="PCQ43"/>
      <c r="PCR43"/>
      <c r="PCS43"/>
      <c r="PCT43"/>
      <c r="PCU43"/>
      <c r="PCV43"/>
      <c r="PCW43"/>
      <c r="PCX43"/>
      <c r="PCY43"/>
      <c r="PCZ43"/>
      <c r="PEE43" s="112"/>
      <c r="PEF43" s="112"/>
      <c r="PEG43" s="112"/>
      <c r="PEH43" s="112"/>
      <c r="PEI43" s="112"/>
      <c r="PEJ43" s="112"/>
      <c r="PEK43" s="112"/>
      <c r="PEL43" s="112"/>
      <c r="PEM43"/>
      <c r="PEN43"/>
      <c r="PEO43"/>
      <c r="PEP43"/>
      <c r="PEQ43"/>
      <c r="PER43"/>
      <c r="PES43"/>
      <c r="PET43"/>
      <c r="PEU43"/>
      <c r="PEV43"/>
      <c r="PEW43"/>
      <c r="PEX43"/>
      <c r="PEY43"/>
      <c r="PEZ43"/>
      <c r="PFA43"/>
      <c r="PFB43"/>
      <c r="PFC43"/>
      <c r="PFD43"/>
      <c r="PFE43"/>
      <c r="PFF43"/>
      <c r="PFG43"/>
      <c r="PFH43"/>
      <c r="PGM43" s="112"/>
      <c r="PGN43" s="112"/>
      <c r="PGO43" s="112"/>
      <c r="PGP43" s="112"/>
      <c r="PGQ43" s="112"/>
      <c r="PGR43" s="112"/>
      <c r="PGS43" s="112"/>
      <c r="PGT43" s="112"/>
      <c r="PGU43"/>
      <c r="PGV43"/>
      <c r="PGW43"/>
      <c r="PGX43"/>
      <c r="PGY43"/>
      <c r="PGZ43"/>
      <c r="PHA43"/>
      <c r="PHB43"/>
      <c r="PHC43"/>
      <c r="PHD43"/>
      <c r="PHE43"/>
      <c r="PHF43"/>
      <c r="PHG43"/>
      <c r="PHH43"/>
      <c r="PHI43"/>
      <c r="PHJ43"/>
      <c r="PHK43"/>
      <c r="PHL43"/>
      <c r="PHM43"/>
      <c r="PHN43"/>
      <c r="PHO43"/>
      <c r="PHP43"/>
      <c r="PIU43" s="112"/>
      <c r="PIV43" s="112"/>
      <c r="PIW43" s="112"/>
      <c r="PIX43" s="112"/>
      <c r="PIY43" s="112"/>
      <c r="PIZ43" s="112"/>
      <c r="PJA43" s="112"/>
      <c r="PJB43" s="112"/>
      <c r="PJC43"/>
      <c r="PJD43"/>
      <c r="PJE43"/>
      <c r="PJF43"/>
      <c r="PJG43"/>
      <c r="PJH43"/>
      <c r="PJI43"/>
      <c r="PJJ43"/>
      <c r="PJK43"/>
      <c r="PJL43"/>
      <c r="PJM43"/>
      <c r="PJN43"/>
      <c r="PJO43"/>
      <c r="PJP43"/>
      <c r="PJQ43"/>
      <c r="PJR43"/>
      <c r="PJS43"/>
      <c r="PJT43"/>
      <c r="PJU43"/>
      <c r="PJV43"/>
      <c r="PJW43"/>
      <c r="PJX43"/>
      <c r="PLC43" s="112"/>
      <c r="PLD43" s="112"/>
      <c r="PLE43" s="112"/>
      <c r="PLF43" s="112"/>
      <c r="PLG43" s="112"/>
      <c r="PLH43" s="112"/>
      <c r="PLI43" s="112"/>
      <c r="PLJ43" s="112"/>
      <c r="PLK43"/>
      <c r="PLL43"/>
      <c r="PLM43"/>
      <c r="PLN43"/>
      <c r="PLO43"/>
      <c r="PLP43"/>
      <c r="PLQ43"/>
      <c r="PLR43"/>
      <c r="PLS43"/>
      <c r="PLT43"/>
      <c r="PLU43"/>
      <c r="PLV43"/>
      <c r="PLW43"/>
      <c r="PLX43"/>
      <c r="PLY43"/>
      <c r="PLZ43"/>
      <c r="PMA43"/>
      <c r="PMB43"/>
      <c r="PMC43"/>
      <c r="PMD43"/>
      <c r="PME43"/>
      <c r="PMF43"/>
      <c r="PNK43" s="112"/>
      <c r="PNL43" s="112"/>
      <c r="PNM43" s="112"/>
      <c r="PNN43" s="112"/>
      <c r="PNO43" s="112"/>
      <c r="PNP43" s="112"/>
      <c r="PNQ43" s="112"/>
      <c r="PNR43" s="112"/>
      <c r="PNS43"/>
      <c r="PNT43"/>
      <c r="PNU43"/>
      <c r="PNV43"/>
      <c r="PNW43"/>
      <c r="PNX43"/>
      <c r="PNY43"/>
      <c r="PNZ43"/>
      <c r="POA43"/>
      <c r="POB43"/>
      <c r="POC43"/>
      <c r="POD43"/>
      <c r="POE43"/>
      <c r="POF43"/>
      <c r="POG43"/>
      <c r="POH43"/>
      <c r="POI43"/>
      <c r="POJ43"/>
      <c r="POK43"/>
      <c r="POL43"/>
      <c r="POM43"/>
      <c r="PON43"/>
      <c r="PPS43" s="112"/>
      <c r="PPT43" s="112"/>
      <c r="PPU43" s="112"/>
      <c r="PPV43" s="112"/>
      <c r="PPW43" s="112"/>
      <c r="PPX43" s="112"/>
      <c r="PPY43" s="112"/>
      <c r="PPZ43" s="112"/>
      <c r="PQA43"/>
      <c r="PQB43"/>
      <c r="PQC43"/>
      <c r="PQD43"/>
      <c r="PQE43"/>
      <c r="PQF43"/>
      <c r="PQG43"/>
      <c r="PQH43"/>
      <c r="PQI43"/>
      <c r="PQJ43"/>
      <c r="PQK43"/>
      <c r="PQL43"/>
      <c r="PQM43"/>
      <c r="PQN43"/>
      <c r="PQO43"/>
      <c r="PQP43"/>
      <c r="PQQ43"/>
      <c r="PQR43"/>
      <c r="PQS43"/>
      <c r="PQT43"/>
      <c r="PQU43"/>
      <c r="PQV43"/>
      <c r="PSA43" s="112"/>
      <c r="PSB43" s="112"/>
      <c r="PSC43" s="112"/>
      <c r="PSD43" s="112"/>
      <c r="PSE43" s="112"/>
      <c r="PSF43" s="112"/>
      <c r="PSG43" s="112"/>
      <c r="PSH43" s="112"/>
      <c r="PSI43"/>
      <c r="PSJ43"/>
      <c r="PSK43"/>
      <c r="PSL43"/>
      <c r="PSM43"/>
      <c r="PSN43"/>
      <c r="PSO43"/>
      <c r="PSP43"/>
      <c r="PSQ43"/>
      <c r="PSR43"/>
      <c r="PSS43"/>
      <c r="PST43"/>
      <c r="PSU43"/>
      <c r="PSV43"/>
      <c r="PSW43"/>
      <c r="PSX43"/>
      <c r="PSY43"/>
      <c r="PSZ43"/>
      <c r="PTA43"/>
      <c r="PTB43"/>
      <c r="PTC43"/>
      <c r="PTD43"/>
      <c r="PUI43" s="112"/>
      <c r="PUJ43" s="112"/>
      <c r="PUK43" s="112"/>
      <c r="PUL43" s="112"/>
      <c r="PUM43" s="112"/>
      <c r="PUN43" s="112"/>
      <c r="PUO43" s="112"/>
      <c r="PUP43" s="112"/>
      <c r="PUQ43"/>
      <c r="PUR43"/>
      <c r="PUS43"/>
      <c r="PUT43"/>
      <c r="PUU43"/>
      <c r="PUV43"/>
      <c r="PUW43"/>
      <c r="PUX43"/>
      <c r="PUY43"/>
      <c r="PUZ43"/>
      <c r="PVA43"/>
      <c r="PVB43"/>
      <c r="PVC43"/>
      <c r="PVD43"/>
      <c r="PVE43"/>
      <c r="PVF43"/>
      <c r="PVG43"/>
      <c r="PVH43"/>
      <c r="PVI43"/>
      <c r="PVJ43"/>
      <c r="PVK43"/>
      <c r="PVL43"/>
      <c r="PWQ43" s="112"/>
      <c r="PWR43" s="112"/>
      <c r="PWS43" s="112"/>
      <c r="PWT43" s="112"/>
      <c r="PWU43" s="112"/>
      <c r="PWV43" s="112"/>
      <c r="PWW43" s="112"/>
      <c r="PWX43" s="112"/>
      <c r="PWY43"/>
      <c r="PWZ43"/>
      <c r="PXA43"/>
      <c r="PXB43"/>
      <c r="PXC43"/>
      <c r="PXD43"/>
      <c r="PXE43"/>
      <c r="PXF43"/>
      <c r="PXG43"/>
      <c r="PXH43"/>
      <c r="PXI43"/>
      <c r="PXJ43"/>
      <c r="PXK43"/>
      <c r="PXL43"/>
      <c r="PXM43"/>
      <c r="PXN43"/>
      <c r="PXO43"/>
      <c r="PXP43"/>
      <c r="PXQ43"/>
      <c r="PXR43"/>
      <c r="PXS43"/>
      <c r="PXT43"/>
      <c r="PYY43" s="112"/>
      <c r="PYZ43" s="112"/>
      <c r="PZA43" s="112"/>
      <c r="PZB43" s="112"/>
      <c r="PZC43" s="112"/>
      <c r="PZD43" s="112"/>
      <c r="PZE43" s="112"/>
      <c r="PZF43" s="112"/>
      <c r="PZG43"/>
      <c r="PZH43"/>
      <c r="PZI43"/>
      <c r="PZJ43"/>
      <c r="PZK43"/>
      <c r="PZL43"/>
      <c r="PZM43"/>
      <c r="PZN43"/>
      <c r="PZO43"/>
      <c r="PZP43"/>
      <c r="PZQ43"/>
      <c r="PZR43"/>
      <c r="PZS43"/>
      <c r="PZT43"/>
      <c r="PZU43"/>
      <c r="PZV43"/>
      <c r="PZW43"/>
      <c r="PZX43"/>
      <c r="PZY43"/>
      <c r="PZZ43"/>
      <c r="QAA43"/>
      <c r="QAB43"/>
      <c r="QBG43" s="112"/>
      <c r="QBH43" s="112"/>
      <c r="QBI43" s="112"/>
      <c r="QBJ43" s="112"/>
      <c r="QBK43" s="112"/>
      <c r="QBL43" s="112"/>
      <c r="QBM43" s="112"/>
      <c r="QBN43" s="112"/>
      <c r="QBO43"/>
      <c r="QBP43"/>
      <c r="QBQ43"/>
      <c r="QBR43"/>
      <c r="QBS43"/>
      <c r="QBT43"/>
      <c r="QBU43"/>
      <c r="QBV43"/>
      <c r="QBW43"/>
      <c r="QBX43"/>
      <c r="QBY43"/>
      <c r="QBZ43"/>
      <c r="QCA43"/>
      <c r="QCB43"/>
      <c r="QCC43"/>
      <c r="QCD43"/>
      <c r="QCE43"/>
      <c r="QCF43"/>
      <c r="QCG43"/>
      <c r="QCH43"/>
      <c r="QCI43"/>
      <c r="QCJ43"/>
      <c r="QDO43" s="112"/>
      <c r="QDP43" s="112"/>
      <c r="QDQ43" s="112"/>
      <c r="QDR43" s="112"/>
      <c r="QDS43" s="112"/>
      <c r="QDT43" s="112"/>
      <c r="QDU43" s="112"/>
      <c r="QDV43" s="112"/>
      <c r="QDW43"/>
      <c r="QDX43"/>
      <c r="QDY43"/>
      <c r="QDZ43"/>
      <c r="QEA43"/>
      <c r="QEB43"/>
      <c r="QEC43"/>
      <c r="QED43"/>
      <c r="QEE43"/>
      <c r="QEF43"/>
      <c r="QEG43"/>
      <c r="QEH43"/>
      <c r="QEI43"/>
      <c r="QEJ43"/>
      <c r="QEK43"/>
      <c r="QEL43"/>
      <c r="QEM43"/>
      <c r="QEN43"/>
      <c r="QEO43"/>
      <c r="QEP43"/>
      <c r="QEQ43"/>
      <c r="QER43"/>
      <c r="QFW43" s="112"/>
      <c r="QFX43" s="112"/>
      <c r="QFY43" s="112"/>
      <c r="QFZ43" s="112"/>
      <c r="QGA43" s="112"/>
      <c r="QGB43" s="112"/>
      <c r="QGC43" s="112"/>
      <c r="QGD43" s="112"/>
      <c r="QGE43"/>
      <c r="QGF43"/>
      <c r="QGG43"/>
      <c r="QGH43"/>
      <c r="QGI43"/>
      <c r="QGJ43"/>
      <c r="QGK43"/>
      <c r="QGL43"/>
      <c r="QGM43"/>
      <c r="QGN43"/>
      <c r="QGO43"/>
      <c r="QGP43"/>
      <c r="QGQ43"/>
      <c r="QGR43"/>
      <c r="QGS43"/>
      <c r="QGT43"/>
      <c r="QGU43"/>
      <c r="QGV43"/>
      <c r="QGW43"/>
      <c r="QGX43"/>
      <c r="QGY43"/>
      <c r="QGZ43"/>
      <c r="QIE43" s="112"/>
      <c r="QIF43" s="112"/>
      <c r="QIG43" s="112"/>
      <c r="QIH43" s="112"/>
      <c r="QII43" s="112"/>
      <c r="QIJ43" s="112"/>
      <c r="QIK43" s="112"/>
      <c r="QIL43" s="112"/>
      <c r="QIM43"/>
      <c r="QIN43"/>
      <c r="QIO43"/>
      <c r="QIP43"/>
      <c r="QIQ43"/>
      <c r="QIR43"/>
      <c r="QIS43"/>
      <c r="QIT43"/>
      <c r="QIU43"/>
      <c r="QIV43"/>
      <c r="QIW43"/>
      <c r="QIX43"/>
      <c r="QIY43"/>
      <c r="QIZ43"/>
      <c r="QJA43"/>
      <c r="QJB43"/>
      <c r="QJC43"/>
      <c r="QJD43"/>
      <c r="QJE43"/>
      <c r="QJF43"/>
      <c r="QJG43"/>
      <c r="QJH43"/>
      <c r="QKM43" s="112"/>
      <c r="QKN43" s="112"/>
      <c r="QKO43" s="112"/>
      <c r="QKP43" s="112"/>
      <c r="QKQ43" s="112"/>
      <c r="QKR43" s="112"/>
      <c r="QKS43" s="112"/>
      <c r="QKT43" s="112"/>
      <c r="QKU43"/>
      <c r="QKV43"/>
      <c r="QKW43"/>
      <c r="QKX43"/>
      <c r="QKY43"/>
      <c r="QKZ43"/>
      <c r="QLA43"/>
      <c r="QLB43"/>
      <c r="QLC43"/>
      <c r="QLD43"/>
      <c r="QLE43"/>
      <c r="QLF43"/>
      <c r="QLG43"/>
      <c r="QLH43"/>
      <c r="QLI43"/>
      <c r="QLJ43"/>
      <c r="QLK43"/>
      <c r="QLL43"/>
      <c r="QLM43"/>
      <c r="QLN43"/>
      <c r="QLO43"/>
      <c r="QLP43"/>
      <c r="QMU43" s="112"/>
      <c r="QMV43" s="112"/>
      <c r="QMW43" s="112"/>
      <c r="QMX43" s="112"/>
      <c r="QMY43" s="112"/>
      <c r="QMZ43" s="112"/>
      <c r="QNA43" s="112"/>
      <c r="QNB43" s="112"/>
      <c r="QNC43"/>
      <c r="QND43"/>
      <c r="QNE43"/>
      <c r="QNF43"/>
      <c r="QNG43"/>
      <c r="QNH43"/>
      <c r="QNI43"/>
      <c r="QNJ43"/>
      <c r="QNK43"/>
      <c r="QNL43"/>
      <c r="QNM43"/>
      <c r="QNN43"/>
      <c r="QNO43"/>
      <c r="QNP43"/>
      <c r="QNQ43"/>
      <c r="QNR43"/>
      <c r="QNS43"/>
      <c r="QNT43"/>
      <c r="QNU43"/>
      <c r="QNV43"/>
      <c r="QNW43"/>
      <c r="QNX43"/>
      <c r="QPC43" s="112"/>
      <c r="QPD43" s="112"/>
      <c r="QPE43" s="112"/>
      <c r="QPF43" s="112"/>
      <c r="QPG43" s="112"/>
      <c r="QPH43" s="112"/>
      <c r="QPI43" s="112"/>
      <c r="QPJ43" s="112"/>
      <c r="QPK43"/>
      <c r="QPL43"/>
      <c r="QPM43"/>
      <c r="QPN43"/>
      <c r="QPO43"/>
      <c r="QPP43"/>
      <c r="QPQ43"/>
      <c r="QPR43"/>
      <c r="QPS43"/>
      <c r="QPT43"/>
      <c r="QPU43"/>
      <c r="QPV43"/>
      <c r="QPW43"/>
      <c r="QPX43"/>
      <c r="QPY43"/>
      <c r="QPZ43"/>
      <c r="QQA43"/>
      <c r="QQB43"/>
      <c r="QQC43"/>
      <c r="QQD43"/>
      <c r="QQE43"/>
      <c r="QQF43"/>
      <c r="QRK43" s="112"/>
      <c r="QRL43" s="112"/>
      <c r="QRM43" s="112"/>
      <c r="QRN43" s="112"/>
      <c r="QRO43" s="112"/>
      <c r="QRP43" s="112"/>
      <c r="QRQ43" s="112"/>
      <c r="QRR43" s="112"/>
      <c r="QRS43"/>
      <c r="QRT43"/>
      <c r="QRU43"/>
      <c r="QRV43"/>
      <c r="QRW43"/>
      <c r="QRX43"/>
      <c r="QRY43"/>
      <c r="QRZ43"/>
      <c r="QSA43"/>
      <c r="QSB43"/>
      <c r="QSC43"/>
      <c r="QSD43"/>
      <c r="QSE43"/>
      <c r="QSF43"/>
      <c r="QSG43"/>
      <c r="QSH43"/>
      <c r="QSI43"/>
      <c r="QSJ43"/>
      <c r="QSK43"/>
      <c r="QSL43"/>
      <c r="QSM43"/>
      <c r="QSN43"/>
      <c r="QTS43" s="112"/>
      <c r="QTT43" s="112"/>
      <c r="QTU43" s="112"/>
      <c r="QTV43" s="112"/>
      <c r="QTW43" s="112"/>
      <c r="QTX43" s="112"/>
      <c r="QTY43" s="112"/>
      <c r="QTZ43" s="112"/>
      <c r="QUA43"/>
      <c r="QUB43"/>
      <c r="QUC43"/>
      <c r="QUD43"/>
      <c r="QUE43"/>
      <c r="QUF43"/>
      <c r="QUG43"/>
      <c r="QUH43"/>
      <c r="QUI43"/>
      <c r="QUJ43"/>
      <c r="QUK43"/>
      <c r="QUL43"/>
      <c r="QUM43"/>
      <c r="QUN43"/>
      <c r="QUO43"/>
      <c r="QUP43"/>
      <c r="QUQ43"/>
      <c r="QUR43"/>
      <c r="QUS43"/>
      <c r="QUT43"/>
      <c r="QUU43"/>
      <c r="QUV43"/>
      <c r="QWA43" s="112"/>
      <c r="QWB43" s="112"/>
      <c r="QWC43" s="112"/>
      <c r="QWD43" s="112"/>
      <c r="QWE43" s="112"/>
      <c r="QWF43" s="112"/>
      <c r="QWG43" s="112"/>
      <c r="QWH43" s="112"/>
      <c r="QWI43"/>
      <c r="QWJ43"/>
      <c r="QWK43"/>
      <c r="QWL43"/>
      <c r="QWM43"/>
      <c r="QWN43"/>
      <c r="QWO43"/>
      <c r="QWP43"/>
      <c r="QWQ43"/>
      <c r="QWR43"/>
      <c r="QWS43"/>
      <c r="QWT43"/>
      <c r="QWU43"/>
      <c r="QWV43"/>
      <c r="QWW43"/>
      <c r="QWX43"/>
      <c r="QWY43"/>
      <c r="QWZ43"/>
      <c r="QXA43"/>
      <c r="QXB43"/>
      <c r="QXC43"/>
      <c r="QXD43"/>
      <c r="QYI43" s="112"/>
      <c r="QYJ43" s="112"/>
      <c r="QYK43" s="112"/>
      <c r="QYL43" s="112"/>
      <c r="QYM43" s="112"/>
      <c r="QYN43" s="112"/>
      <c r="QYO43" s="112"/>
      <c r="QYP43" s="112"/>
      <c r="QYQ43"/>
      <c r="QYR43"/>
      <c r="QYS43"/>
      <c r="QYT43"/>
      <c r="QYU43"/>
      <c r="QYV43"/>
      <c r="QYW43"/>
      <c r="QYX43"/>
      <c r="QYY43"/>
      <c r="QYZ43"/>
      <c r="QZA43"/>
      <c r="QZB43"/>
      <c r="QZC43"/>
      <c r="QZD43"/>
      <c r="QZE43"/>
      <c r="QZF43"/>
      <c r="QZG43"/>
      <c r="QZH43"/>
      <c r="QZI43"/>
      <c r="QZJ43"/>
      <c r="QZK43"/>
      <c r="QZL43"/>
      <c r="RAQ43" s="112"/>
      <c r="RAR43" s="112"/>
      <c r="RAS43" s="112"/>
      <c r="RAT43" s="112"/>
      <c r="RAU43" s="112"/>
      <c r="RAV43" s="112"/>
      <c r="RAW43" s="112"/>
      <c r="RAX43" s="112"/>
      <c r="RAY43"/>
      <c r="RAZ43"/>
      <c r="RBA43"/>
      <c r="RBB43"/>
      <c r="RBC43"/>
      <c r="RBD43"/>
      <c r="RBE43"/>
      <c r="RBF43"/>
      <c r="RBG43"/>
      <c r="RBH43"/>
      <c r="RBI43"/>
      <c r="RBJ43"/>
      <c r="RBK43"/>
      <c r="RBL43"/>
      <c r="RBM43"/>
      <c r="RBN43"/>
      <c r="RBO43"/>
      <c r="RBP43"/>
      <c r="RBQ43"/>
      <c r="RBR43"/>
      <c r="RBS43"/>
      <c r="RBT43"/>
      <c r="RCY43" s="112"/>
      <c r="RCZ43" s="112"/>
      <c r="RDA43" s="112"/>
      <c r="RDB43" s="112"/>
      <c r="RDC43" s="112"/>
      <c r="RDD43" s="112"/>
      <c r="RDE43" s="112"/>
      <c r="RDF43" s="112"/>
      <c r="RDG43"/>
      <c r="RDH43"/>
      <c r="RDI43"/>
      <c r="RDJ43"/>
      <c r="RDK43"/>
      <c r="RDL43"/>
      <c r="RDM43"/>
      <c r="RDN43"/>
      <c r="RDO43"/>
      <c r="RDP43"/>
      <c r="RDQ43"/>
      <c r="RDR43"/>
      <c r="RDS43"/>
      <c r="RDT43"/>
      <c r="RDU43"/>
      <c r="RDV43"/>
      <c r="RDW43"/>
      <c r="RDX43"/>
      <c r="RDY43"/>
      <c r="RDZ43"/>
      <c r="REA43"/>
      <c r="REB43"/>
      <c r="RFG43" s="112"/>
      <c r="RFH43" s="112"/>
      <c r="RFI43" s="112"/>
      <c r="RFJ43" s="112"/>
      <c r="RFK43" s="112"/>
      <c r="RFL43" s="112"/>
      <c r="RFM43" s="112"/>
      <c r="RFN43" s="112"/>
      <c r="RFO43"/>
      <c r="RFP43"/>
      <c r="RFQ43"/>
      <c r="RFR43"/>
      <c r="RFS43"/>
      <c r="RFT43"/>
      <c r="RFU43"/>
      <c r="RFV43"/>
      <c r="RFW43"/>
      <c r="RFX43"/>
      <c r="RFY43"/>
      <c r="RFZ43"/>
      <c r="RGA43"/>
      <c r="RGB43"/>
      <c r="RGC43"/>
      <c r="RGD43"/>
      <c r="RGE43"/>
      <c r="RGF43"/>
      <c r="RGG43"/>
      <c r="RGH43"/>
      <c r="RGI43"/>
      <c r="RGJ43"/>
      <c r="RHO43" s="112"/>
      <c r="RHP43" s="112"/>
      <c r="RHQ43" s="112"/>
      <c r="RHR43" s="112"/>
      <c r="RHS43" s="112"/>
      <c r="RHT43" s="112"/>
      <c r="RHU43" s="112"/>
      <c r="RHV43" s="112"/>
      <c r="RHW43"/>
      <c r="RHX43"/>
      <c r="RHY43"/>
      <c r="RHZ43"/>
      <c r="RIA43"/>
      <c r="RIB43"/>
      <c r="RIC43"/>
      <c r="RID43"/>
      <c r="RIE43"/>
      <c r="RIF43"/>
      <c r="RIG43"/>
      <c r="RIH43"/>
      <c r="RII43"/>
      <c r="RIJ43"/>
      <c r="RIK43"/>
      <c r="RIL43"/>
      <c r="RIM43"/>
      <c r="RIN43"/>
      <c r="RIO43"/>
      <c r="RIP43"/>
      <c r="RIQ43"/>
      <c r="RIR43"/>
      <c r="RJW43" s="112"/>
      <c r="RJX43" s="112"/>
      <c r="RJY43" s="112"/>
      <c r="RJZ43" s="112"/>
      <c r="RKA43" s="112"/>
      <c r="RKB43" s="112"/>
      <c r="RKC43" s="112"/>
      <c r="RKD43" s="112"/>
      <c r="RKE43"/>
      <c r="RKF43"/>
      <c r="RKG43"/>
      <c r="RKH43"/>
      <c r="RKI43"/>
      <c r="RKJ43"/>
      <c r="RKK43"/>
      <c r="RKL43"/>
      <c r="RKM43"/>
      <c r="RKN43"/>
      <c r="RKO43"/>
      <c r="RKP43"/>
      <c r="RKQ43"/>
      <c r="RKR43"/>
      <c r="RKS43"/>
      <c r="RKT43"/>
      <c r="RKU43"/>
      <c r="RKV43"/>
      <c r="RKW43"/>
      <c r="RKX43"/>
      <c r="RKY43"/>
      <c r="RKZ43"/>
      <c r="RME43" s="112"/>
      <c r="RMF43" s="112"/>
      <c r="RMG43" s="112"/>
      <c r="RMH43" s="112"/>
      <c r="RMI43" s="112"/>
      <c r="RMJ43" s="112"/>
      <c r="RMK43" s="112"/>
      <c r="RML43" s="112"/>
      <c r="RMM43"/>
      <c r="RMN43"/>
      <c r="RMO43"/>
      <c r="RMP43"/>
      <c r="RMQ43"/>
      <c r="RMR43"/>
      <c r="RMS43"/>
      <c r="RMT43"/>
      <c r="RMU43"/>
      <c r="RMV43"/>
      <c r="RMW43"/>
      <c r="RMX43"/>
      <c r="RMY43"/>
      <c r="RMZ43"/>
      <c r="RNA43"/>
      <c r="RNB43"/>
      <c r="RNC43"/>
      <c r="RND43"/>
      <c r="RNE43"/>
      <c r="RNF43"/>
      <c r="RNG43"/>
      <c r="RNH43"/>
      <c r="ROM43" s="112"/>
      <c r="RON43" s="112"/>
      <c r="ROO43" s="112"/>
      <c r="ROP43" s="112"/>
      <c r="ROQ43" s="112"/>
      <c r="ROR43" s="112"/>
      <c r="ROS43" s="112"/>
      <c r="ROT43" s="112"/>
      <c r="ROU43"/>
      <c r="ROV43"/>
      <c r="ROW43"/>
      <c r="ROX43"/>
      <c r="ROY43"/>
      <c r="ROZ43"/>
      <c r="RPA43"/>
      <c r="RPB43"/>
      <c r="RPC43"/>
      <c r="RPD43"/>
      <c r="RPE43"/>
      <c r="RPF43"/>
      <c r="RPG43"/>
      <c r="RPH43"/>
      <c r="RPI43"/>
      <c r="RPJ43"/>
      <c r="RPK43"/>
      <c r="RPL43"/>
      <c r="RPM43"/>
      <c r="RPN43"/>
      <c r="RPO43"/>
      <c r="RPP43"/>
      <c r="RQU43" s="112"/>
      <c r="RQV43" s="112"/>
      <c r="RQW43" s="112"/>
      <c r="RQX43" s="112"/>
      <c r="RQY43" s="112"/>
      <c r="RQZ43" s="112"/>
      <c r="RRA43" s="112"/>
      <c r="RRB43" s="112"/>
      <c r="RRC43"/>
      <c r="RRD43"/>
      <c r="RRE43"/>
      <c r="RRF43"/>
      <c r="RRG43"/>
      <c r="RRH43"/>
      <c r="RRI43"/>
      <c r="RRJ43"/>
      <c r="RRK43"/>
      <c r="RRL43"/>
      <c r="RRM43"/>
      <c r="RRN43"/>
      <c r="RRO43"/>
      <c r="RRP43"/>
      <c r="RRQ43"/>
      <c r="RRR43"/>
      <c r="RRS43"/>
      <c r="RRT43"/>
      <c r="RRU43"/>
      <c r="RRV43"/>
      <c r="RRW43"/>
      <c r="RRX43"/>
      <c r="RTC43" s="112"/>
      <c r="RTD43" s="112"/>
      <c r="RTE43" s="112"/>
      <c r="RTF43" s="112"/>
      <c r="RTG43" s="112"/>
      <c r="RTH43" s="112"/>
      <c r="RTI43" s="112"/>
      <c r="RTJ43" s="112"/>
      <c r="RTK43"/>
      <c r="RTL43"/>
      <c r="RTM43"/>
      <c r="RTN43"/>
      <c r="RTO43"/>
      <c r="RTP43"/>
      <c r="RTQ43"/>
      <c r="RTR43"/>
      <c r="RTS43"/>
      <c r="RTT43"/>
      <c r="RTU43"/>
      <c r="RTV43"/>
      <c r="RTW43"/>
      <c r="RTX43"/>
      <c r="RTY43"/>
      <c r="RTZ43"/>
      <c r="RUA43"/>
      <c r="RUB43"/>
      <c r="RUC43"/>
      <c r="RUD43"/>
      <c r="RUE43"/>
      <c r="RUF43"/>
      <c r="RVK43" s="112"/>
      <c r="RVL43" s="112"/>
      <c r="RVM43" s="112"/>
      <c r="RVN43" s="112"/>
      <c r="RVO43" s="112"/>
      <c r="RVP43" s="112"/>
      <c r="RVQ43" s="112"/>
      <c r="RVR43" s="112"/>
      <c r="RVS43"/>
      <c r="RVT43"/>
      <c r="RVU43"/>
      <c r="RVV43"/>
      <c r="RVW43"/>
      <c r="RVX43"/>
      <c r="RVY43"/>
      <c r="RVZ43"/>
      <c r="RWA43"/>
      <c r="RWB43"/>
      <c r="RWC43"/>
      <c r="RWD43"/>
      <c r="RWE43"/>
      <c r="RWF43"/>
      <c r="RWG43"/>
      <c r="RWH43"/>
      <c r="RWI43"/>
      <c r="RWJ43"/>
      <c r="RWK43"/>
      <c r="RWL43"/>
      <c r="RWM43"/>
      <c r="RWN43"/>
      <c r="RXS43" s="112"/>
      <c r="RXT43" s="112"/>
      <c r="RXU43" s="112"/>
      <c r="RXV43" s="112"/>
      <c r="RXW43" s="112"/>
      <c r="RXX43" s="112"/>
      <c r="RXY43" s="112"/>
      <c r="RXZ43" s="112"/>
      <c r="RYA43"/>
      <c r="RYB43"/>
      <c r="RYC43"/>
      <c r="RYD43"/>
      <c r="RYE43"/>
      <c r="RYF43"/>
      <c r="RYG43"/>
      <c r="RYH43"/>
      <c r="RYI43"/>
      <c r="RYJ43"/>
      <c r="RYK43"/>
      <c r="RYL43"/>
      <c r="RYM43"/>
      <c r="RYN43"/>
      <c r="RYO43"/>
      <c r="RYP43"/>
      <c r="RYQ43"/>
      <c r="RYR43"/>
      <c r="RYS43"/>
      <c r="RYT43"/>
      <c r="RYU43"/>
      <c r="RYV43"/>
      <c r="SAA43" s="112"/>
      <c r="SAB43" s="112"/>
      <c r="SAC43" s="112"/>
      <c r="SAD43" s="112"/>
      <c r="SAE43" s="112"/>
      <c r="SAF43" s="112"/>
      <c r="SAG43" s="112"/>
      <c r="SAH43" s="112"/>
      <c r="SAI43"/>
      <c r="SAJ43"/>
      <c r="SAK43"/>
      <c r="SAL43"/>
      <c r="SAM43"/>
      <c r="SAN43"/>
      <c r="SAO43"/>
      <c r="SAP43"/>
      <c r="SAQ43"/>
      <c r="SAR43"/>
      <c r="SAS43"/>
      <c r="SAT43"/>
      <c r="SAU43"/>
      <c r="SAV43"/>
      <c r="SAW43"/>
      <c r="SAX43"/>
      <c r="SAY43"/>
      <c r="SAZ43"/>
      <c r="SBA43"/>
      <c r="SBB43"/>
      <c r="SBC43"/>
      <c r="SBD43"/>
      <c r="SCI43" s="112"/>
      <c r="SCJ43" s="112"/>
      <c r="SCK43" s="112"/>
      <c r="SCL43" s="112"/>
      <c r="SCM43" s="112"/>
      <c r="SCN43" s="112"/>
      <c r="SCO43" s="112"/>
      <c r="SCP43" s="112"/>
      <c r="SCQ43"/>
      <c r="SCR43"/>
      <c r="SCS43"/>
      <c r="SCT43"/>
      <c r="SCU43"/>
      <c r="SCV43"/>
      <c r="SCW43"/>
      <c r="SCX43"/>
      <c r="SCY43"/>
      <c r="SCZ43"/>
      <c r="SDA43"/>
      <c r="SDB43"/>
      <c r="SDC43"/>
      <c r="SDD43"/>
      <c r="SDE43"/>
      <c r="SDF43"/>
      <c r="SDG43"/>
      <c r="SDH43"/>
      <c r="SDI43"/>
      <c r="SDJ43"/>
      <c r="SDK43"/>
      <c r="SDL43"/>
      <c r="SEQ43" s="112"/>
      <c r="SER43" s="112"/>
      <c r="SES43" s="112"/>
      <c r="SET43" s="112"/>
      <c r="SEU43" s="112"/>
      <c r="SEV43" s="112"/>
      <c r="SEW43" s="112"/>
      <c r="SEX43" s="112"/>
      <c r="SEY43"/>
      <c r="SEZ43"/>
      <c r="SFA43"/>
      <c r="SFB43"/>
      <c r="SFC43"/>
      <c r="SFD43"/>
      <c r="SFE43"/>
      <c r="SFF43"/>
      <c r="SFG43"/>
      <c r="SFH43"/>
      <c r="SFI43"/>
      <c r="SFJ43"/>
      <c r="SFK43"/>
      <c r="SFL43"/>
      <c r="SFM43"/>
      <c r="SFN43"/>
      <c r="SFO43"/>
      <c r="SFP43"/>
      <c r="SFQ43"/>
      <c r="SFR43"/>
      <c r="SFS43"/>
      <c r="SFT43"/>
      <c r="SGY43" s="112"/>
      <c r="SGZ43" s="112"/>
      <c r="SHA43" s="112"/>
      <c r="SHB43" s="112"/>
      <c r="SHC43" s="112"/>
      <c r="SHD43" s="112"/>
      <c r="SHE43" s="112"/>
      <c r="SHF43" s="112"/>
      <c r="SHG43"/>
      <c r="SHH43"/>
      <c r="SHI43"/>
      <c r="SHJ43"/>
      <c r="SHK43"/>
      <c r="SHL43"/>
      <c r="SHM43"/>
      <c r="SHN43"/>
      <c r="SHO43"/>
      <c r="SHP43"/>
      <c r="SHQ43"/>
      <c r="SHR43"/>
      <c r="SHS43"/>
      <c r="SHT43"/>
      <c r="SHU43"/>
      <c r="SHV43"/>
      <c r="SHW43"/>
      <c r="SHX43"/>
      <c r="SHY43"/>
      <c r="SHZ43"/>
      <c r="SIA43"/>
      <c r="SIB43"/>
      <c r="SJG43" s="112"/>
      <c r="SJH43" s="112"/>
      <c r="SJI43" s="112"/>
      <c r="SJJ43" s="112"/>
      <c r="SJK43" s="112"/>
      <c r="SJL43" s="112"/>
      <c r="SJM43" s="112"/>
      <c r="SJN43" s="112"/>
      <c r="SJO43"/>
      <c r="SJP43"/>
      <c r="SJQ43"/>
      <c r="SJR43"/>
      <c r="SJS43"/>
      <c r="SJT43"/>
      <c r="SJU43"/>
      <c r="SJV43"/>
      <c r="SJW43"/>
      <c r="SJX43"/>
      <c r="SJY43"/>
      <c r="SJZ43"/>
      <c r="SKA43"/>
      <c r="SKB43"/>
      <c r="SKC43"/>
      <c r="SKD43"/>
      <c r="SKE43"/>
      <c r="SKF43"/>
      <c r="SKG43"/>
      <c r="SKH43"/>
      <c r="SKI43"/>
      <c r="SKJ43"/>
      <c r="SLO43" s="112"/>
      <c r="SLP43" s="112"/>
      <c r="SLQ43" s="112"/>
      <c r="SLR43" s="112"/>
      <c r="SLS43" s="112"/>
      <c r="SLT43" s="112"/>
      <c r="SLU43" s="112"/>
      <c r="SLV43" s="112"/>
      <c r="SLW43"/>
      <c r="SLX43"/>
      <c r="SLY43"/>
      <c r="SLZ43"/>
      <c r="SMA43"/>
      <c r="SMB43"/>
      <c r="SMC43"/>
      <c r="SMD43"/>
      <c r="SME43"/>
      <c r="SMF43"/>
      <c r="SMG43"/>
      <c r="SMH43"/>
      <c r="SMI43"/>
      <c r="SMJ43"/>
      <c r="SMK43"/>
      <c r="SML43"/>
      <c r="SMM43"/>
      <c r="SMN43"/>
      <c r="SMO43"/>
      <c r="SMP43"/>
      <c r="SMQ43"/>
      <c r="SMR43"/>
      <c r="SNW43" s="112"/>
      <c r="SNX43" s="112"/>
      <c r="SNY43" s="112"/>
      <c r="SNZ43" s="112"/>
      <c r="SOA43" s="112"/>
      <c r="SOB43" s="112"/>
      <c r="SOC43" s="112"/>
      <c r="SOD43" s="112"/>
      <c r="SOE43"/>
      <c r="SOF43"/>
      <c r="SOG43"/>
      <c r="SOH43"/>
      <c r="SOI43"/>
      <c r="SOJ43"/>
      <c r="SOK43"/>
      <c r="SOL43"/>
      <c r="SOM43"/>
      <c r="SON43"/>
      <c r="SOO43"/>
      <c r="SOP43"/>
      <c r="SOQ43"/>
      <c r="SOR43"/>
      <c r="SOS43"/>
      <c r="SOT43"/>
      <c r="SOU43"/>
      <c r="SOV43"/>
      <c r="SOW43"/>
      <c r="SOX43"/>
      <c r="SOY43"/>
      <c r="SOZ43"/>
      <c r="SQE43" s="112"/>
      <c r="SQF43" s="112"/>
      <c r="SQG43" s="112"/>
      <c r="SQH43" s="112"/>
      <c r="SQI43" s="112"/>
      <c r="SQJ43" s="112"/>
      <c r="SQK43" s="112"/>
      <c r="SQL43" s="112"/>
      <c r="SQM43"/>
      <c r="SQN43"/>
      <c r="SQO43"/>
      <c r="SQP43"/>
      <c r="SQQ43"/>
      <c r="SQR43"/>
      <c r="SQS43"/>
      <c r="SQT43"/>
      <c r="SQU43"/>
      <c r="SQV43"/>
      <c r="SQW43"/>
      <c r="SQX43"/>
      <c r="SQY43"/>
      <c r="SQZ43"/>
      <c r="SRA43"/>
      <c r="SRB43"/>
      <c r="SRC43"/>
      <c r="SRD43"/>
      <c r="SRE43"/>
      <c r="SRF43"/>
      <c r="SRG43"/>
      <c r="SRH43"/>
      <c r="SSM43" s="112"/>
      <c r="SSN43" s="112"/>
      <c r="SSO43" s="112"/>
      <c r="SSP43" s="112"/>
      <c r="SSQ43" s="112"/>
      <c r="SSR43" s="112"/>
      <c r="SSS43" s="112"/>
      <c r="SST43" s="112"/>
      <c r="SSU43"/>
      <c r="SSV43"/>
      <c r="SSW43"/>
      <c r="SSX43"/>
      <c r="SSY43"/>
      <c r="SSZ43"/>
      <c r="STA43"/>
      <c r="STB43"/>
      <c r="STC43"/>
      <c r="STD43"/>
      <c r="STE43"/>
      <c r="STF43"/>
      <c r="STG43"/>
      <c r="STH43"/>
      <c r="STI43"/>
      <c r="STJ43"/>
      <c r="STK43"/>
      <c r="STL43"/>
      <c r="STM43"/>
      <c r="STN43"/>
      <c r="STO43"/>
      <c r="STP43"/>
      <c r="SUU43" s="112"/>
      <c r="SUV43" s="112"/>
      <c r="SUW43" s="112"/>
      <c r="SUX43" s="112"/>
      <c r="SUY43" s="112"/>
      <c r="SUZ43" s="112"/>
      <c r="SVA43" s="112"/>
      <c r="SVB43" s="112"/>
      <c r="SVC43"/>
      <c r="SVD43"/>
      <c r="SVE43"/>
      <c r="SVF43"/>
      <c r="SVG43"/>
      <c r="SVH43"/>
      <c r="SVI43"/>
      <c r="SVJ43"/>
      <c r="SVK43"/>
      <c r="SVL43"/>
      <c r="SVM43"/>
      <c r="SVN43"/>
      <c r="SVO43"/>
      <c r="SVP43"/>
      <c r="SVQ43"/>
      <c r="SVR43"/>
      <c r="SVS43"/>
      <c r="SVT43"/>
      <c r="SVU43"/>
      <c r="SVV43"/>
      <c r="SVW43"/>
      <c r="SVX43"/>
      <c r="SXC43" s="112"/>
      <c r="SXD43" s="112"/>
      <c r="SXE43" s="112"/>
      <c r="SXF43" s="112"/>
      <c r="SXG43" s="112"/>
      <c r="SXH43" s="112"/>
      <c r="SXI43" s="112"/>
      <c r="SXJ43" s="112"/>
      <c r="SXK43"/>
      <c r="SXL43"/>
      <c r="SXM43"/>
      <c r="SXN43"/>
      <c r="SXO43"/>
      <c r="SXP43"/>
      <c r="SXQ43"/>
      <c r="SXR43"/>
      <c r="SXS43"/>
      <c r="SXT43"/>
      <c r="SXU43"/>
      <c r="SXV43"/>
      <c r="SXW43"/>
      <c r="SXX43"/>
      <c r="SXY43"/>
      <c r="SXZ43"/>
      <c r="SYA43"/>
      <c r="SYB43"/>
      <c r="SYC43"/>
      <c r="SYD43"/>
      <c r="SYE43"/>
      <c r="SYF43"/>
      <c r="SZK43" s="112"/>
      <c r="SZL43" s="112"/>
      <c r="SZM43" s="112"/>
      <c r="SZN43" s="112"/>
      <c r="SZO43" s="112"/>
      <c r="SZP43" s="112"/>
      <c r="SZQ43" s="112"/>
      <c r="SZR43" s="112"/>
      <c r="SZS43"/>
      <c r="SZT43"/>
      <c r="SZU43"/>
      <c r="SZV43"/>
      <c r="SZW43"/>
      <c r="SZX43"/>
      <c r="SZY43"/>
      <c r="SZZ43"/>
      <c r="TAA43"/>
      <c r="TAB43"/>
      <c r="TAC43"/>
      <c r="TAD43"/>
      <c r="TAE43"/>
      <c r="TAF43"/>
      <c r="TAG43"/>
      <c r="TAH43"/>
      <c r="TAI43"/>
      <c r="TAJ43"/>
      <c r="TAK43"/>
      <c r="TAL43"/>
      <c r="TAM43"/>
      <c r="TAN43"/>
      <c r="TBS43" s="112"/>
      <c r="TBT43" s="112"/>
      <c r="TBU43" s="112"/>
      <c r="TBV43" s="112"/>
      <c r="TBW43" s="112"/>
      <c r="TBX43" s="112"/>
      <c r="TBY43" s="112"/>
      <c r="TBZ43" s="112"/>
      <c r="TCA43"/>
      <c r="TCB43"/>
      <c r="TCC43"/>
      <c r="TCD43"/>
      <c r="TCE43"/>
      <c r="TCF43"/>
      <c r="TCG43"/>
      <c r="TCH43"/>
      <c r="TCI43"/>
      <c r="TCJ43"/>
      <c r="TCK43"/>
      <c r="TCL43"/>
      <c r="TCM43"/>
      <c r="TCN43"/>
      <c r="TCO43"/>
      <c r="TCP43"/>
      <c r="TCQ43"/>
      <c r="TCR43"/>
      <c r="TCS43"/>
      <c r="TCT43"/>
      <c r="TCU43"/>
      <c r="TCV43"/>
      <c r="TEA43" s="112"/>
      <c r="TEB43" s="112"/>
      <c r="TEC43" s="112"/>
      <c r="TED43" s="112"/>
      <c r="TEE43" s="112"/>
      <c r="TEF43" s="112"/>
      <c r="TEG43" s="112"/>
      <c r="TEH43" s="112"/>
      <c r="TEI43"/>
      <c r="TEJ43"/>
      <c r="TEK43"/>
      <c r="TEL43"/>
      <c r="TEM43"/>
      <c r="TEN43"/>
      <c r="TEO43"/>
      <c r="TEP43"/>
      <c r="TEQ43"/>
      <c r="TER43"/>
      <c r="TES43"/>
      <c r="TET43"/>
      <c r="TEU43"/>
      <c r="TEV43"/>
      <c r="TEW43"/>
      <c r="TEX43"/>
      <c r="TEY43"/>
      <c r="TEZ43"/>
      <c r="TFA43"/>
      <c r="TFB43"/>
      <c r="TFC43"/>
      <c r="TFD43"/>
      <c r="TGI43" s="112"/>
      <c r="TGJ43" s="112"/>
      <c r="TGK43" s="112"/>
      <c r="TGL43" s="112"/>
      <c r="TGM43" s="112"/>
      <c r="TGN43" s="112"/>
      <c r="TGO43" s="112"/>
      <c r="TGP43" s="112"/>
      <c r="TGQ43"/>
      <c r="TGR43"/>
      <c r="TGS43"/>
      <c r="TGT43"/>
      <c r="TGU43"/>
      <c r="TGV43"/>
      <c r="TGW43"/>
      <c r="TGX43"/>
      <c r="TGY43"/>
      <c r="TGZ43"/>
      <c r="THA43"/>
      <c r="THB43"/>
      <c r="THC43"/>
      <c r="THD43"/>
      <c r="THE43"/>
      <c r="THF43"/>
      <c r="THG43"/>
      <c r="THH43"/>
      <c r="THI43"/>
      <c r="THJ43"/>
      <c r="THK43"/>
      <c r="THL43"/>
      <c r="TIQ43" s="112"/>
      <c r="TIR43" s="112"/>
      <c r="TIS43" s="112"/>
      <c r="TIT43" s="112"/>
      <c r="TIU43" s="112"/>
      <c r="TIV43" s="112"/>
      <c r="TIW43" s="112"/>
      <c r="TIX43" s="112"/>
      <c r="TIY43"/>
      <c r="TIZ43"/>
      <c r="TJA43"/>
      <c r="TJB43"/>
      <c r="TJC43"/>
      <c r="TJD43"/>
      <c r="TJE43"/>
      <c r="TJF43"/>
      <c r="TJG43"/>
      <c r="TJH43"/>
      <c r="TJI43"/>
      <c r="TJJ43"/>
      <c r="TJK43"/>
      <c r="TJL43"/>
      <c r="TJM43"/>
      <c r="TJN43"/>
      <c r="TJO43"/>
      <c r="TJP43"/>
      <c r="TJQ43"/>
      <c r="TJR43"/>
      <c r="TJS43"/>
      <c r="TJT43"/>
      <c r="TKY43" s="112"/>
      <c r="TKZ43" s="112"/>
      <c r="TLA43" s="112"/>
      <c r="TLB43" s="112"/>
      <c r="TLC43" s="112"/>
      <c r="TLD43" s="112"/>
      <c r="TLE43" s="112"/>
      <c r="TLF43" s="112"/>
      <c r="TLG43"/>
      <c r="TLH43"/>
      <c r="TLI43"/>
      <c r="TLJ43"/>
      <c r="TLK43"/>
      <c r="TLL43"/>
      <c r="TLM43"/>
      <c r="TLN43"/>
      <c r="TLO43"/>
      <c r="TLP43"/>
      <c r="TLQ43"/>
      <c r="TLR43"/>
      <c r="TLS43"/>
      <c r="TLT43"/>
      <c r="TLU43"/>
      <c r="TLV43"/>
      <c r="TLW43"/>
      <c r="TLX43"/>
      <c r="TLY43"/>
      <c r="TLZ43"/>
      <c r="TMA43"/>
      <c r="TMB43"/>
      <c r="TNG43" s="112"/>
      <c r="TNH43" s="112"/>
      <c r="TNI43" s="112"/>
      <c r="TNJ43" s="112"/>
      <c r="TNK43" s="112"/>
      <c r="TNL43" s="112"/>
      <c r="TNM43" s="112"/>
      <c r="TNN43" s="112"/>
      <c r="TNO43"/>
      <c r="TNP43"/>
      <c r="TNQ43"/>
      <c r="TNR43"/>
      <c r="TNS43"/>
      <c r="TNT43"/>
      <c r="TNU43"/>
      <c r="TNV43"/>
      <c r="TNW43"/>
      <c r="TNX43"/>
      <c r="TNY43"/>
      <c r="TNZ43"/>
      <c r="TOA43"/>
      <c r="TOB43"/>
      <c r="TOC43"/>
      <c r="TOD43"/>
      <c r="TOE43"/>
      <c r="TOF43"/>
      <c r="TOG43"/>
      <c r="TOH43"/>
      <c r="TOI43"/>
      <c r="TOJ43"/>
      <c r="TPO43" s="112"/>
      <c r="TPP43" s="112"/>
      <c r="TPQ43" s="112"/>
      <c r="TPR43" s="112"/>
      <c r="TPS43" s="112"/>
      <c r="TPT43" s="112"/>
      <c r="TPU43" s="112"/>
      <c r="TPV43" s="112"/>
      <c r="TPW43"/>
      <c r="TPX43"/>
      <c r="TPY43"/>
      <c r="TPZ43"/>
      <c r="TQA43"/>
      <c r="TQB43"/>
      <c r="TQC43"/>
      <c r="TQD43"/>
      <c r="TQE43"/>
      <c r="TQF43"/>
      <c r="TQG43"/>
      <c r="TQH43"/>
      <c r="TQI43"/>
      <c r="TQJ43"/>
      <c r="TQK43"/>
      <c r="TQL43"/>
      <c r="TQM43"/>
      <c r="TQN43"/>
      <c r="TQO43"/>
      <c r="TQP43"/>
      <c r="TQQ43"/>
      <c r="TQR43"/>
      <c r="TRW43" s="112"/>
      <c r="TRX43" s="112"/>
      <c r="TRY43" s="112"/>
      <c r="TRZ43" s="112"/>
      <c r="TSA43" s="112"/>
      <c r="TSB43" s="112"/>
      <c r="TSC43" s="112"/>
      <c r="TSD43" s="112"/>
      <c r="TSE43"/>
      <c r="TSF43"/>
      <c r="TSG43"/>
      <c r="TSH43"/>
      <c r="TSI43"/>
      <c r="TSJ43"/>
      <c r="TSK43"/>
      <c r="TSL43"/>
      <c r="TSM43"/>
      <c r="TSN43"/>
      <c r="TSO43"/>
      <c r="TSP43"/>
      <c r="TSQ43"/>
      <c r="TSR43"/>
      <c r="TSS43"/>
      <c r="TST43"/>
      <c r="TSU43"/>
      <c r="TSV43"/>
      <c r="TSW43"/>
      <c r="TSX43"/>
      <c r="TSY43"/>
      <c r="TSZ43"/>
      <c r="TUE43" s="112"/>
      <c r="TUF43" s="112"/>
      <c r="TUG43" s="112"/>
      <c r="TUH43" s="112"/>
      <c r="TUI43" s="112"/>
      <c r="TUJ43" s="112"/>
      <c r="TUK43" s="112"/>
      <c r="TUL43" s="112"/>
      <c r="TUM43"/>
      <c r="TUN43"/>
      <c r="TUO43"/>
      <c r="TUP43"/>
      <c r="TUQ43"/>
      <c r="TUR43"/>
      <c r="TUS43"/>
      <c r="TUT43"/>
      <c r="TUU43"/>
      <c r="TUV43"/>
      <c r="TUW43"/>
      <c r="TUX43"/>
      <c r="TUY43"/>
      <c r="TUZ43"/>
      <c r="TVA43"/>
      <c r="TVB43"/>
      <c r="TVC43"/>
      <c r="TVD43"/>
      <c r="TVE43"/>
      <c r="TVF43"/>
      <c r="TVG43"/>
      <c r="TVH43"/>
      <c r="TWM43" s="112"/>
      <c r="TWN43" s="112"/>
      <c r="TWO43" s="112"/>
      <c r="TWP43" s="112"/>
      <c r="TWQ43" s="112"/>
      <c r="TWR43" s="112"/>
      <c r="TWS43" s="112"/>
      <c r="TWT43" s="112"/>
      <c r="TWU43"/>
      <c r="TWV43"/>
      <c r="TWW43"/>
      <c r="TWX43"/>
      <c r="TWY43"/>
      <c r="TWZ43"/>
      <c r="TXA43"/>
      <c r="TXB43"/>
      <c r="TXC43"/>
      <c r="TXD43"/>
      <c r="TXE43"/>
      <c r="TXF43"/>
      <c r="TXG43"/>
      <c r="TXH43"/>
      <c r="TXI43"/>
      <c r="TXJ43"/>
      <c r="TXK43"/>
      <c r="TXL43"/>
      <c r="TXM43"/>
      <c r="TXN43"/>
      <c r="TXO43"/>
      <c r="TXP43"/>
      <c r="TYU43" s="112"/>
      <c r="TYV43" s="112"/>
      <c r="TYW43" s="112"/>
      <c r="TYX43" s="112"/>
      <c r="TYY43" s="112"/>
      <c r="TYZ43" s="112"/>
      <c r="TZA43" s="112"/>
      <c r="TZB43" s="112"/>
      <c r="TZC43"/>
      <c r="TZD43"/>
      <c r="TZE43"/>
      <c r="TZF43"/>
      <c r="TZG43"/>
      <c r="TZH43"/>
      <c r="TZI43"/>
      <c r="TZJ43"/>
      <c r="TZK43"/>
      <c r="TZL43"/>
      <c r="TZM43"/>
      <c r="TZN43"/>
      <c r="TZO43"/>
      <c r="TZP43"/>
      <c r="TZQ43"/>
      <c r="TZR43"/>
      <c r="TZS43"/>
      <c r="TZT43"/>
      <c r="TZU43"/>
      <c r="TZV43"/>
      <c r="TZW43"/>
      <c r="TZX43"/>
      <c r="UBC43" s="112"/>
      <c r="UBD43" s="112"/>
      <c r="UBE43" s="112"/>
      <c r="UBF43" s="112"/>
      <c r="UBG43" s="112"/>
      <c r="UBH43" s="112"/>
      <c r="UBI43" s="112"/>
      <c r="UBJ43" s="112"/>
      <c r="UBK43"/>
      <c r="UBL43"/>
      <c r="UBM43"/>
      <c r="UBN43"/>
      <c r="UBO43"/>
      <c r="UBP43"/>
      <c r="UBQ43"/>
      <c r="UBR43"/>
      <c r="UBS43"/>
      <c r="UBT43"/>
      <c r="UBU43"/>
      <c r="UBV43"/>
      <c r="UBW43"/>
      <c r="UBX43"/>
      <c r="UBY43"/>
      <c r="UBZ43"/>
      <c r="UCA43"/>
      <c r="UCB43"/>
      <c r="UCC43"/>
      <c r="UCD43"/>
      <c r="UCE43"/>
      <c r="UCF43"/>
      <c r="UDK43" s="112"/>
      <c r="UDL43" s="112"/>
      <c r="UDM43" s="112"/>
      <c r="UDN43" s="112"/>
      <c r="UDO43" s="112"/>
      <c r="UDP43" s="112"/>
      <c r="UDQ43" s="112"/>
      <c r="UDR43" s="112"/>
      <c r="UDS43"/>
      <c r="UDT43"/>
      <c r="UDU43"/>
      <c r="UDV43"/>
      <c r="UDW43"/>
      <c r="UDX43"/>
      <c r="UDY43"/>
      <c r="UDZ43"/>
      <c r="UEA43"/>
      <c r="UEB43"/>
      <c r="UEC43"/>
      <c r="UED43"/>
      <c r="UEE43"/>
      <c r="UEF43"/>
      <c r="UEG43"/>
      <c r="UEH43"/>
      <c r="UEI43"/>
      <c r="UEJ43"/>
      <c r="UEK43"/>
      <c r="UEL43"/>
      <c r="UEM43"/>
      <c r="UEN43"/>
      <c r="UFS43" s="112"/>
      <c r="UFT43" s="112"/>
      <c r="UFU43" s="112"/>
      <c r="UFV43" s="112"/>
      <c r="UFW43" s="112"/>
      <c r="UFX43" s="112"/>
      <c r="UFY43" s="112"/>
      <c r="UFZ43" s="112"/>
      <c r="UGA43"/>
      <c r="UGB43"/>
      <c r="UGC43"/>
      <c r="UGD43"/>
      <c r="UGE43"/>
      <c r="UGF43"/>
      <c r="UGG43"/>
      <c r="UGH43"/>
      <c r="UGI43"/>
      <c r="UGJ43"/>
      <c r="UGK43"/>
      <c r="UGL43"/>
      <c r="UGM43"/>
      <c r="UGN43"/>
      <c r="UGO43"/>
      <c r="UGP43"/>
      <c r="UGQ43"/>
      <c r="UGR43"/>
      <c r="UGS43"/>
      <c r="UGT43"/>
      <c r="UGU43"/>
      <c r="UGV43"/>
      <c r="UIA43" s="112"/>
      <c r="UIB43" s="112"/>
      <c r="UIC43" s="112"/>
      <c r="UID43" s="112"/>
      <c r="UIE43" s="112"/>
      <c r="UIF43" s="112"/>
      <c r="UIG43" s="112"/>
      <c r="UIH43" s="112"/>
      <c r="UII43"/>
      <c r="UIJ43"/>
      <c r="UIK43"/>
      <c r="UIL43"/>
      <c r="UIM43"/>
      <c r="UIN43"/>
      <c r="UIO43"/>
      <c r="UIP43"/>
      <c r="UIQ43"/>
      <c r="UIR43"/>
      <c r="UIS43"/>
      <c r="UIT43"/>
      <c r="UIU43"/>
      <c r="UIV43"/>
      <c r="UIW43"/>
      <c r="UIX43"/>
      <c r="UIY43"/>
      <c r="UIZ43"/>
      <c r="UJA43"/>
      <c r="UJB43"/>
      <c r="UJC43"/>
      <c r="UJD43"/>
      <c r="UKI43" s="112"/>
      <c r="UKJ43" s="112"/>
      <c r="UKK43" s="112"/>
      <c r="UKL43" s="112"/>
      <c r="UKM43" s="112"/>
      <c r="UKN43" s="112"/>
      <c r="UKO43" s="112"/>
      <c r="UKP43" s="112"/>
      <c r="UKQ43"/>
      <c r="UKR43"/>
      <c r="UKS43"/>
      <c r="UKT43"/>
      <c r="UKU43"/>
      <c r="UKV43"/>
      <c r="UKW43"/>
      <c r="UKX43"/>
      <c r="UKY43"/>
      <c r="UKZ43"/>
      <c r="ULA43"/>
      <c r="ULB43"/>
      <c r="ULC43"/>
      <c r="ULD43"/>
      <c r="ULE43"/>
      <c r="ULF43"/>
      <c r="ULG43"/>
      <c r="ULH43"/>
      <c r="ULI43"/>
      <c r="ULJ43"/>
      <c r="ULK43"/>
      <c r="ULL43"/>
      <c r="UMQ43" s="112"/>
      <c r="UMR43" s="112"/>
      <c r="UMS43" s="112"/>
      <c r="UMT43" s="112"/>
      <c r="UMU43" s="112"/>
      <c r="UMV43" s="112"/>
      <c r="UMW43" s="112"/>
      <c r="UMX43" s="112"/>
      <c r="UMY43"/>
      <c r="UMZ43"/>
      <c r="UNA43"/>
      <c r="UNB43"/>
      <c r="UNC43"/>
      <c r="UND43"/>
      <c r="UNE43"/>
      <c r="UNF43"/>
      <c r="UNG43"/>
      <c r="UNH43"/>
      <c r="UNI43"/>
      <c r="UNJ43"/>
      <c r="UNK43"/>
      <c r="UNL43"/>
      <c r="UNM43"/>
      <c r="UNN43"/>
      <c r="UNO43"/>
      <c r="UNP43"/>
      <c r="UNQ43"/>
      <c r="UNR43"/>
      <c r="UNS43"/>
      <c r="UNT43"/>
      <c r="UOY43" s="112"/>
      <c r="UOZ43" s="112"/>
      <c r="UPA43" s="112"/>
      <c r="UPB43" s="112"/>
      <c r="UPC43" s="112"/>
      <c r="UPD43" s="112"/>
      <c r="UPE43" s="112"/>
      <c r="UPF43" s="112"/>
      <c r="UPG43"/>
      <c r="UPH43"/>
      <c r="UPI43"/>
      <c r="UPJ43"/>
      <c r="UPK43"/>
      <c r="UPL43"/>
      <c r="UPM43"/>
      <c r="UPN43"/>
      <c r="UPO43"/>
      <c r="UPP43"/>
      <c r="UPQ43"/>
      <c r="UPR43"/>
      <c r="UPS43"/>
      <c r="UPT43"/>
      <c r="UPU43"/>
      <c r="UPV43"/>
      <c r="UPW43"/>
      <c r="UPX43"/>
      <c r="UPY43"/>
      <c r="UPZ43"/>
      <c r="UQA43"/>
      <c r="UQB43"/>
      <c r="URG43" s="112"/>
      <c r="URH43" s="112"/>
      <c r="URI43" s="112"/>
      <c r="URJ43" s="112"/>
      <c r="URK43" s="112"/>
      <c r="URL43" s="112"/>
      <c r="URM43" s="112"/>
      <c r="URN43" s="112"/>
      <c r="URO43"/>
      <c r="URP43"/>
      <c r="URQ43"/>
      <c r="URR43"/>
      <c r="URS43"/>
      <c r="URT43"/>
      <c r="URU43"/>
      <c r="URV43"/>
      <c r="URW43"/>
      <c r="URX43"/>
      <c r="URY43"/>
      <c r="URZ43"/>
      <c r="USA43"/>
      <c r="USB43"/>
      <c r="USC43"/>
      <c r="USD43"/>
      <c r="USE43"/>
      <c r="USF43"/>
      <c r="USG43"/>
      <c r="USH43"/>
      <c r="USI43"/>
      <c r="USJ43"/>
      <c r="UTO43" s="112"/>
      <c r="UTP43" s="112"/>
      <c r="UTQ43" s="112"/>
      <c r="UTR43" s="112"/>
      <c r="UTS43" s="112"/>
      <c r="UTT43" s="112"/>
      <c r="UTU43" s="112"/>
      <c r="UTV43" s="112"/>
      <c r="UTW43"/>
      <c r="UTX43"/>
      <c r="UTY43"/>
      <c r="UTZ43"/>
      <c r="UUA43"/>
      <c r="UUB43"/>
      <c r="UUC43"/>
      <c r="UUD43"/>
      <c r="UUE43"/>
      <c r="UUF43"/>
      <c r="UUG43"/>
      <c r="UUH43"/>
      <c r="UUI43"/>
      <c r="UUJ43"/>
      <c r="UUK43"/>
      <c r="UUL43"/>
      <c r="UUM43"/>
      <c r="UUN43"/>
      <c r="UUO43"/>
      <c r="UUP43"/>
      <c r="UUQ43"/>
      <c r="UUR43"/>
      <c r="UVW43" s="112"/>
      <c r="UVX43" s="112"/>
      <c r="UVY43" s="112"/>
      <c r="UVZ43" s="112"/>
      <c r="UWA43" s="112"/>
      <c r="UWB43" s="112"/>
      <c r="UWC43" s="112"/>
      <c r="UWD43" s="112"/>
      <c r="UWE43"/>
      <c r="UWF43"/>
      <c r="UWG43"/>
      <c r="UWH43"/>
      <c r="UWI43"/>
      <c r="UWJ43"/>
      <c r="UWK43"/>
      <c r="UWL43"/>
      <c r="UWM43"/>
      <c r="UWN43"/>
      <c r="UWO43"/>
      <c r="UWP43"/>
      <c r="UWQ43"/>
      <c r="UWR43"/>
      <c r="UWS43"/>
      <c r="UWT43"/>
      <c r="UWU43"/>
      <c r="UWV43"/>
      <c r="UWW43"/>
      <c r="UWX43"/>
      <c r="UWY43"/>
      <c r="UWZ43"/>
      <c r="UYE43" s="112"/>
      <c r="UYF43" s="112"/>
      <c r="UYG43" s="112"/>
      <c r="UYH43" s="112"/>
      <c r="UYI43" s="112"/>
      <c r="UYJ43" s="112"/>
      <c r="UYK43" s="112"/>
      <c r="UYL43" s="112"/>
      <c r="UYM43"/>
      <c r="UYN43"/>
      <c r="UYO43"/>
      <c r="UYP43"/>
      <c r="UYQ43"/>
      <c r="UYR43"/>
      <c r="UYS43"/>
      <c r="UYT43"/>
      <c r="UYU43"/>
      <c r="UYV43"/>
      <c r="UYW43"/>
      <c r="UYX43"/>
      <c r="UYY43"/>
      <c r="UYZ43"/>
      <c r="UZA43"/>
      <c r="UZB43"/>
      <c r="UZC43"/>
      <c r="UZD43"/>
      <c r="UZE43"/>
      <c r="UZF43"/>
      <c r="UZG43"/>
      <c r="UZH43"/>
      <c r="VAM43" s="112"/>
      <c r="VAN43" s="112"/>
      <c r="VAO43" s="112"/>
      <c r="VAP43" s="112"/>
      <c r="VAQ43" s="112"/>
      <c r="VAR43" s="112"/>
      <c r="VAS43" s="112"/>
      <c r="VAT43" s="112"/>
      <c r="VAU43"/>
      <c r="VAV43"/>
      <c r="VAW43"/>
      <c r="VAX43"/>
      <c r="VAY43"/>
      <c r="VAZ43"/>
      <c r="VBA43"/>
      <c r="VBB43"/>
      <c r="VBC43"/>
      <c r="VBD43"/>
      <c r="VBE43"/>
      <c r="VBF43"/>
      <c r="VBG43"/>
      <c r="VBH43"/>
      <c r="VBI43"/>
      <c r="VBJ43"/>
      <c r="VBK43"/>
      <c r="VBL43"/>
      <c r="VBM43"/>
      <c r="VBN43"/>
      <c r="VBO43"/>
      <c r="VBP43"/>
      <c r="VCU43" s="112"/>
      <c r="VCV43" s="112"/>
      <c r="VCW43" s="112"/>
      <c r="VCX43" s="112"/>
      <c r="VCY43" s="112"/>
      <c r="VCZ43" s="112"/>
      <c r="VDA43" s="112"/>
      <c r="VDB43" s="112"/>
      <c r="VDC43"/>
      <c r="VDD43"/>
      <c r="VDE43"/>
      <c r="VDF43"/>
      <c r="VDG43"/>
      <c r="VDH43"/>
      <c r="VDI43"/>
      <c r="VDJ43"/>
      <c r="VDK43"/>
      <c r="VDL43"/>
      <c r="VDM43"/>
      <c r="VDN43"/>
      <c r="VDO43"/>
      <c r="VDP43"/>
      <c r="VDQ43"/>
      <c r="VDR43"/>
      <c r="VDS43"/>
      <c r="VDT43"/>
      <c r="VDU43"/>
      <c r="VDV43"/>
      <c r="VDW43"/>
      <c r="VDX43"/>
      <c r="VFC43" s="112"/>
      <c r="VFD43" s="112"/>
      <c r="VFE43" s="112"/>
      <c r="VFF43" s="112"/>
      <c r="VFG43" s="112"/>
      <c r="VFH43" s="112"/>
      <c r="VFI43" s="112"/>
      <c r="VFJ43" s="112"/>
      <c r="VFK43"/>
      <c r="VFL43"/>
      <c r="VFM43"/>
      <c r="VFN43"/>
      <c r="VFO43"/>
      <c r="VFP43"/>
      <c r="VFQ43"/>
      <c r="VFR43"/>
      <c r="VFS43"/>
      <c r="VFT43"/>
      <c r="VFU43"/>
      <c r="VFV43"/>
      <c r="VFW43"/>
      <c r="VFX43"/>
      <c r="VFY43"/>
      <c r="VFZ43"/>
      <c r="VGA43"/>
      <c r="VGB43"/>
      <c r="VGC43"/>
      <c r="VGD43"/>
      <c r="VGE43"/>
      <c r="VGF43"/>
      <c r="VHK43" s="112"/>
      <c r="VHL43" s="112"/>
      <c r="VHM43" s="112"/>
      <c r="VHN43" s="112"/>
      <c r="VHO43" s="112"/>
      <c r="VHP43" s="112"/>
      <c r="VHQ43" s="112"/>
      <c r="VHR43" s="112"/>
      <c r="VHS43"/>
      <c r="VHT43"/>
      <c r="VHU43"/>
      <c r="VHV43"/>
      <c r="VHW43"/>
      <c r="VHX43"/>
      <c r="VHY43"/>
      <c r="VHZ43"/>
      <c r="VIA43"/>
      <c r="VIB43"/>
      <c r="VIC43"/>
      <c r="VID43"/>
      <c r="VIE43"/>
      <c r="VIF43"/>
      <c r="VIG43"/>
      <c r="VIH43"/>
      <c r="VII43"/>
      <c r="VIJ43"/>
      <c r="VIK43"/>
      <c r="VIL43"/>
      <c r="VIM43"/>
      <c r="VIN43"/>
      <c r="VJS43" s="112"/>
      <c r="VJT43" s="112"/>
      <c r="VJU43" s="112"/>
      <c r="VJV43" s="112"/>
      <c r="VJW43" s="112"/>
      <c r="VJX43" s="112"/>
      <c r="VJY43" s="112"/>
      <c r="VJZ43" s="112"/>
      <c r="VKA43"/>
      <c r="VKB43"/>
      <c r="VKC43"/>
      <c r="VKD43"/>
      <c r="VKE43"/>
      <c r="VKF43"/>
      <c r="VKG43"/>
      <c r="VKH43"/>
      <c r="VKI43"/>
      <c r="VKJ43"/>
      <c r="VKK43"/>
      <c r="VKL43"/>
      <c r="VKM43"/>
      <c r="VKN43"/>
      <c r="VKO43"/>
      <c r="VKP43"/>
      <c r="VKQ43"/>
      <c r="VKR43"/>
      <c r="VKS43"/>
      <c r="VKT43"/>
      <c r="VKU43"/>
      <c r="VKV43"/>
      <c r="VMA43" s="112"/>
      <c r="VMB43" s="112"/>
      <c r="VMC43" s="112"/>
      <c r="VMD43" s="112"/>
      <c r="VME43" s="112"/>
      <c r="VMF43" s="112"/>
      <c r="VMG43" s="112"/>
      <c r="VMH43" s="112"/>
      <c r="VMI43"/>
      <c r="VMJ43"/>
      <c r="VMK43"/>
      <c r="VML43"/>
      <c r="VMM43"/>
      <c r="VMN43"/>
      <c r="VMO43"/>
      <c r="VMP43"/>
      <c r="VMQ43"/>
      <c r="VMR43"/>
      <c r="VMS43"/>
      <c r="VMT43"/>
      <c r="VMU43"/>
      <c r="VMV43"/>
      <c r="VMW43"/>
      <c r="VMX43"/>
      <c r="VMY43"/>
      <c r="VMZ43"/>
      <c r="VNA43"/>
      <c r="VNB43"/>
      <c r="VNC43"/>
      <c r="VND43"/>
      <c r="VOI43" s="112"/>
      <c r="VOJ43" s="112"/>
      <c r="VOK43" s="112"/>
      <c r="VOL43" s="112"/>
      <c r="VOM43" s="112"/>
      <c r="VON43" s="112"/>
      <c r="VOO43" s="112"/>
      <c r="VOP43" s="112"/>
      <c r="VOQ43"/>
      <c r="VOR43"/>
      <c r="VOS43"/>
      <c r="VOT43"/>
      <c r="VOU43"/>
      <c r="VOV43"/>
      <c r="VOW43"/>
      <c r="VOX43"/>
      <c r="VOY43"/>
      <c r="VOZ43"/>
      <c r="VPA43"/>
      <c r="VPB43"/>
      <c r="VPC43"/>
      <c r="VPD43"/>
      <c r="VPE43"/>
      <c r="VPF43"/>
      <c r="VPG43"/>
      <c r="VPH43"/>
      <c r="VPI43"/>
      <c r="VPJ43"/>
      <c r="VPK43"/>
      <c r="VPL43"/>
      <c r="VQQ43" s="112"/>
      <c r="VQR43" s="112"/>
      <c r="VQS43" s="112"/>
      <c r="VQT43" s="112"/>
      <c r="VQU43" s="112"/>
      <c r="VQV43" s="112"/>
      <c r="VQW43" s="112"/>
      <c r="VQX43" s="112"/>
      <c r="VQY43"/>
      <c r="VQZ43"/>
      <c r="VRA43"/>
      <c r="VRB43"/>
      <c r="VRC43"/>
      <c r="VRD43"/>
      <c r="VRE43"/>
      <c r="VRF43"/>
      <c r="VRG43"/>
      <c r="VRH43"/>
      <c r="VRI43"/>
      <c r="VRJ43"/>
      <c r="VRK43"/>
      <c r="VRL43"/>
      <c r="VRM43"/>
      <c r="VRN43"/>
      <c r="VRO43"/>
      <c r="VRP43"/>
      <c r="VRQ43"/>
      <c r="VRR43"/>
      <c r="VRS43"/>
      <c r="VRT43"/>
      <c r="VSY43" s="112"/>
      <c r="VSZ43" s="112"/>
      <c r="VTA43" s="112"/>
      <c r="VTB43" s="112"/>
      <c r="VTC43" s="112"/>
      <c r="VTD43" s="112"/>
      <c r="VTE43" s="112"/>
      <c r="VTF43" s="112"/>
      <c r="VTG43"/>
      <c r="VTH43"/>
      <c r="VTI43"/>
      <c r="VTJ43"/>
      <c r="VTK43"/>
      <c r="VTL43"/>
      <c r="VTM43"/>
      <c r="VTN43"/>
      <c r="VTO43"/>
      <c r="VTP43"/>
      <c r="VTQ43"/>
      <c r="VTR43"/>
      <c r="VTS43"/>
      <c r="VTT43"/>
      <c r="VTU43"/>
      <c r="VTV43"/>
      <c r="VTW43"/>
      <c r="VTX43"/>
      <c r="VTY43"/>
      <c r="VTZ43"/>
      <c r="VUA43"/>
      <c r="VUB43"/>
      <c r="VVG43" s="112"/>
      <c r="VVH43" s="112"/>
      <c r="VVI43" s="112"/>
      <c r="VVJ43" s="112"/>
      <c r="VVK43" s="112"/>
      <c r="VVL43" s="112"/>
      <c r="VVM43" s="112"/>
      <c r="VVN43" s="112"/>
      <c r="VVO43"/>
      <c r="VVP43"/>
      <c r="VVQ43"/>
      <c r="VVR43"/>
      <c r="VVS43"/>
      <c r="VVT43"/>
      <c r="VVU43"/>
      <c r="VVV43"/>
      <c r="VVW43"/>
      <c r="VVX43"/>
      <c r="VVY43"/>
      <c r="VVZ43"/>
      <c r="VWA43"/>
      <c r="VWB43"/>
      <c r="VWC43"/>
      <c r="VWD43"/>
      <c r="VWE43"/>
      <c r="VWF43"/>
      <c r="VWG43"/>
      <c r="VWH43"/>
      <c r="VWI43"/>
      <c r="VWJ43"/>
      <c r="VXO43" s="112"/>
      <c r="VXP43" s="112"/>
      <c r="VXQ43" s="112"/>
      <c r="VXR43" s="112"/>
      <c r="VXS43" s="112"/>
      <c r="VXT43" s="112"/>
      <c r="VXU43" s="112"/>
      <c r="VXV43" s="112"/>
      <c r="VXW43"/>
      <c r="VXX43"/>
      <c r="VXY43"/>
      <c r="VXZ43"/>
      <c r="VYA43"/>
      <c r="VYB43"/>
      <c r="VYC43"/>
      <c r="VYD43"/>
      <c r="VYE43"/>
      <c r="VYF43"/>
      <c r="VYG43"/>
      <c r="VYH43"/>
      <c r="VYI43"/>
      <c r="VYJ43"/>
      <c r="VYK43"/>
      <c r="VYL43"/>
      <c r="VYM43"/>
      <c r="VYN43"/>
      <c r="VYO43"/>
      <c r="VYP43"/>
      <c r="VYQ43"/>
      <c r="VYR43"/>
      <c r="VZW43" s="112"/>
      <c r="VZX43" s="112"/>
      <c r="VZY43" s="112"/>
      <c r="VZZ43" s="112"/>
      <c r="WAA43" s="112"/>
      <c r="WAB43" s="112"/>
      <c r="WAC43" s="112"/>
      <c r="WAD43" s="112"/>
      <c r="WAE43"/>
      <c r="WAF43"/>
      <c r="WAG43"/>
      <c r="WAH43"/>
      <c r="WAI43"/>
      <c r="WAJ43"/>
      <c r="WAK43"/>
      <c r="WAL43"/>
      <c r="WAM43"/>
      <c r="WAN43"/>
      <c r="WAO43"/>
      <c r="WAP43"/>
      <c r="WAQ43"/>
      <c r="WAR43"/>
      <c r="WAS43"/>
      <c r="WAT43"/>
      <c r="WAU43"/>
      <c r="WAV43"/>
      <c r="WAW43"/>
      <c r="WAX43"/>
      <c r="WAY43"/>
      <c r="WAZ43"/>
      <c r="WCE43" s="112"/>
      <c r="WCF43" s="112"/>
      <c r="WCG43" s="112"/>
      <c r="WCH43" s="112"/>
      <c r="WCI43" s="112"/>
      <c r="WCJ43" s="112"/>
      <c r="WCK43" s="112"/>
      <c r="WCL43" s="112"/>
      <c r="WCM43"/>
      <c r="WCN43"/>
      <c r="WCO43"/>
      <c r="WCP43"/>
      <c r="WCQ43"/>
      <c r="WCR43"/>
      <c r="WCS43"/>
      <c r="WCT43"/>
      <c r="WCU43"/>
      <c r="WCV43"/>
      <c r="WCW43"/>
      <c r="WCX43"/>
      <c r="WCY43"/>
      <c r="WCZ43"/>
      <c r="WDA43"/>
      <c r="WDB43"/>
      <c r="WDC43"/>
      <c r="WDD43"/>
      <c r="WDE43"/>
      <c r="WDF43"/>
      <c r="WDG43"/>
      <c r="WDH43"/>
      <c r="WEM43" s="112"/>
      <c r="WEN43" s="112"/>
      <c r="WEO43" s="112"/>
      <c r="WEP43" s="112"/>
      <c r="WEQ43" s="112"/>
      <c r="WER43" s="112"/>
      <c r="WES43" s="112"/>
      <c r="WET43" s="112"/>
      <c r="WEU43"/>
      <c r="WEV43"/>
      <c r="WEW43"/>
      <c r="WEX43"/>
      <c r="WEY43"/>
      <c r="WEZ43"/>
      <c r="WFA43"/>
      <c r="WFB43"/>
      <c r="WFC43"/>
      <c r="WFD43"/>
      <c r="WFE43"/>
      <c r="WFF43"/>
      <c r="WFG43"/>
      <c r="WFH43"/>
      <c r="WFI43"/>
      <c r="WFJ43"/>
      <c r="WFK43"/>
      <c r="WFL43"/>
      <c r="WFM43"/>
      <c r="WFN43"/>
      <c r="WFO43"/>
      <c r="WFP43"/>
      <c r="WGU43" s="112"/>
      <c r="WGV43" s="112"/>
      <c r="WGW43" s="112"/>
      <c r="WGX43" s="112"/>
      <c r="WGY43" s="112"/>
      <c r="WGZ43" s="112"/>
      <c r="WHA43" s="112"/>
      <c r="WHB43" s="112"/>
      <c r="WHC43"/>
      <c r="WHD43"/>
      <c r="WHE43"/>
      <c r="WHF43"/>
      <c r="WHG43"/>
      <c r="WHH43"/>
      <c r="WHI43"/>
      <c r="WHJ43"/>
      <c r="WHK43"/>
      <c r="WHL43"/>
      <c r="WHM43"/>
      <c r="WHN43"/>
      <c r="WHO43"/>
      <c r="WHP43"/>
      <c r="WHQ43"/>
      <c r="WHR43"/>
      <c r="WHS43"/>
      <c r="WHT43"/>
      <c r="WHU43"/>
      <c r="WHV43"/>
      <c r="WHW43"/>
      <c r="WHX43"/>
      <c r="WJC43" s="112"/>
      <c r="WJD43" s="112"/>
      <c r="WJE43" s="112"/>
      <c r="WJF43" s="112"/>
      <c r="WJG43" s="112"/>
      <c r="WJH43" s="112"/>
      <c r="WJI43" s="112"/>
      <c r="WJJ43" s="112"/>
      <c r="WJK43"/>
      <c r="WJL43"/>
      <c r="WJM43"/>
      <c r="WJN43"/>
      <c r="WJO43"/>
      <c r="WJP43"/>
      <c r="WJQ43"/>
      <c r="WJR43"/>
      <c r="WJS43"/>
      <c r="WJT43"/>
      <c r="WJU43"/>
      <c r="WJV43"/>
      <c r="WJW43"/>
      <c r="WJX43"/>
      <c r="WJY43"/>
      <c r="WJZ43"/>
      <c r="WKA43"/>
      <c r="WKB43"/>
      <c r="WKC43"/>
      <c r="WKD43"/>
      <c r="WKE43"/>
      <c r="WKF43"/>
      <c r="WLK43" s="112"/>
      <c r="WLL43" s="112"/>
      <c r="WLM43" s="112"/>
      <c r="WLN43" s="112"/>
      <c r="WLO43" s="112"/>
      <c r="WLP43" s="112"/>
      <c r="WLQ43" s="112"/>
      <c r="WLR43" s="112"/>
      <c r="WLS43"/>
      <c r="WLT43"/>
      <c r="WLU43"/>
      <c r="WLV43"/>
      <c r="WLW43"/>
      <c r="WLX43"/>
      <c r="WLY43"/>
      <c r="WLZ43"/>
      <c r="WMA43"/>
      <c r="WMB43"/>
      <c r="WMC43"/>
      <c r="WMD43"/>
      <c r="WME43"/>
      <c r="WMF43"/>
      <c r="WMG43"/>
      <c r="WMH43"/>
      <c r="WMI43"/>
      <c r="WMJ43"/>
      <c r="WMK43"/>
      <c r="WML43"/>
      <c r="WMM43"/>
      <c r="WMN43"/>
      <c r="WNS43" s="112"/>
      <c r="WNT43" s="112"/>
      <c r="WNU43" s="112"/>
      <c r="WNV43" s="112"/>
      <c r="WNW43" s="112"/>
      <c r="WNX43" s="112"/>
      <c r="WNY43" s="112"/>
      <c r="WNZ43" s="112"/>
      <c r="WOA43"/>
      <c r="WOB43"/>
      <c r="WOC43"/>
      <c r="WOD43"/>
      <c r="WOE43"/>
      <c r="WOF43"/>
      <c r="WOG43"/>
      <c r="WOH43"/>
      <c r="WOI43"/>
      <c r="WOJ43"/>
      <c r="WOK43"/>
      <c r="WOL43"/>
      <c r="WOM43"/>
      <c r="WON43"/>
      <c r="WOO43"/>
      <c r="WOP43"/>
      <c r="WOQ43"/>
      <c r="WOR43"/>
      <c r="WOS43"/>
      <c r="WOT43"/>
      <c r="WOU43"/>
      <c r="WOV43"/>
      <c r="WQA43" s="112"/>
      <c r="WQB43" s="112"/>
      <c r="WQC43" s="112"/>
      <c r="WQD43" s="112"/>
      <c r="WQE43" s="112"/>
      <c r="WQF43" s="112"/>
      <c r="WQG43" s="112"/>
      <c r="WQH43" s="112"/>
      <c r="WQI43"/>
      <c r="WQJ43"/>
      <c r="WQK43"/>
      <c r="WQL43"/>
      <c r="WQM43"/>
      <c r="WQN43"/>
      <c r="WQO43"/>
      <c r="WQP43"/>
      <c r="WQQ43"/>
      <c r="WQR43"/>
      <c r="WQS43"/>
      <c r="WQT43"/>
      <c r="WQU43"/>
      <c r="WQV43"/>
      <c r="WQW43"/>
      <c r="WQX43"/>
      <c r="WQY43"/>
      <c r="WQZ43"/>
      <c r="WRA43"/>
      <c r="WRB43"/>
      <c r="WRC43"/>
      <c r="WRD43"/>
      <c r="WSI43" s="112"/>
      <c r="WSJ43" s="112"/>
      <c r="WSK43" s="112"/>
      <c r="WSL43" s="112"/>
      <c r="WSM43" s="112"/>
      <c r="WSN43" s="112"/>
      <c r="WSO43" s="112"/>
      <c r="WSP43" s="112"/>
      <c r="WSQ43"/>
      <c r="WSR43"/>
      <c r="WSS43"/>
      <c r="WST43"/>
      <c r="WSU43"/>
      <c r="WSV43"/>
      <c r="WSW43"/>
      <c r="WSX43"/>
      <c r="WSY43"/>
      <c r="WSZ43"/>
      <c r="WTA43"/>
      <c r="WTB43"/>
      <c r="WTC43"/>
      <c r="WTD43"/>
      <c r="WTE43"/>
      <c r="WTF43"/>
      <c r="WTG43"/>
      <c r="WTH43"/>
      <c r="WTI43"/>
      <c r="WTJ43"/>
      <c r="WTK43"/>
      <c r="WTL43"/>
      <c r="WUQ43" s="112"/>
      <c r="WUR43" s="112"/>
      <c r="WUS43" s="112"/>
      <c r="WUT43" s="112"/>
      <c r="WUU43" s="112"/>
      <c r="WUV43" s="112"/>
      <c r="WUW43" s="112"/>
      <c r="WUX43" s="112"/>
      <c r="WUY43"/>
      <c r="WUZ43"/>
      <c r="WVA43"/>
      <c r="WVB43"/>
      <c r="WVC43"/>
      <c r="WVD43"/>
      <c r="WVE43"/>
      <c r="WVF43"/>
      <c r="WVG43"/>
      <c r="WVH43"/>
      <c r="WVI43"/>
      <c r="WVJ43"/>
      <c r="WVK43"/>
      <c r="WVL43"/>
      <c r="WVM43"/>
      <c r="WVN43"/>
      <c r="WVO43"/>
      <c r="WVP43"/>
      <c r="WVQ43"/>
      <c r="WVR43"/>
      <c r="WVS43"/>
      <c r="WVT43"/>
      <c r="WWY43" s="112"/>
      <c r="WWZ43" s="112"/>
      <c r="WXA43" s="112"/>
      <c r="WXB43" s="112"/>
      <c r="WXC43" s="112"/>
      <c r="WXD43" s="112"/>
      <c r="WXE43" s="112"/>
      <c r="WXF43" s="112"/>
      <c r="WXG43"/>
      <c r="WXH43"/>
      <c r="WXI43"/>
      <c r="WXJ43"/>
      <c r="WXK43"/>
      <c r="WXL43"/>
      <c r="WXM43"/>
      <c r="WXN43"/>
      <c r="WXO43"/>
      <c r="WXP43"/>
      <c r="WXQ43"/>
      <c r="WXR43"/>
      <c r="WXS43"/>
      <c r="WXT43"/>
      <c r="WXU43"/>
      <c r="WXV43"/>
      <c r="WXW43"/>
      <c r="WXX43"/>
      <c r="WXY43"/>
      <c r="WXZ43"/>
      <c r="WYA43"/>
      <c r="WYB43"/>
      <c r="WZG43" s="112"/>
      <c r="WZH43" s="112"/>
      <c r="WZI43" s="112"/>
      <c r="WZJ43" s="112"/>
      <c r="WZK43" s="112"/>
      <c r="WZL43" s="112"/>
      <c r="WZM43" s="112"/>
      <c r="WZN43" s="112"/>
      <c r="WZO43"/>
      <c r="WZP43"/>
      <c r="WZQ43"/>
      <c r="WZR43"/>
      <c r="WZS43"/>
      <c r="WZT43"/>
      <c r="WZU43"/>
      <c r="WZV43"/>
      <c r="WZW43"/>
      <c r="WZX43"/>
      <c r="WZY43"/>
      <c r="WZZ43"/>
      <c r="XAA43"/>
      <c r="XAB43"/>
      <c r="XAC43"/>
      <c r="XAD43"/>
      <c r="XAE43"/>
      <c r="XAF43"/>
      <c r="XAG43"/>
      <c r="XAH43"/>
      <c r="XAI43"/>
      <c r="XAJ43"/>
      <c r="XBO43" s="112"/>
      <c r="XBP43" s="112"/>
      <c r="XBQ43" s="112"/>
      <c r="XBR43" s="112"/>
      <c r="XBS43" s="112"/>
      <c r="XBT43" s="112"/>
      <c r="XBU43" s="112"/>
      <c r="XBV43" s="112"/>
      <c r="XBW43"/>
      <c r="XBX43"/>
      <c r="XBY43"/>
      <c r="XBZ43"/>
      <c r="XCA43"/>
      <c r="XCB43"/>
      <c r="XCC43"/>
      <c r="XCD43"/>
      <c r="XCE43"/>
      <c r="XCF43"/>
      <c r="XCG43"/>
      <c r="XCH43"/>
      <c r="XCI43"/>
      <c r="XCJ43"/>
      <c r="XCK43"/>
      <c r="XCL43"/>
      <c r="XCM43"/>
      <c r="XCN43"/>
      <c r="XCO43"/>
      <c r="XCP43"/>
      <c r="XCQ43"/>
      <c r="XCR43"/>
      <c r="XDW43" s="112"/>
      <c r="XDX43" s="112"/>
      <c r="XDY43" s="112"/>
      <c r="XDZ43" s="112"/>
      <c r="XEA43" s="112"/>
      <c r="XEB43" s="112"/>
      <c r="XEC43" s="112"/>
      <c r="XED43" s="112"/>
      <c r="XEE43"/>
      <c r="XEF43"/>
      <c r="XEG43"/>
      <c r="XEH43"/>
      <c r="XEI43"/>
      <c r="XEJ43"/>
      <c r="XEK43"/>
      <c r="XEL43"/>
      <c r="XEM43"/>
      <c r="XEN43"/>
      <c r="XEO43"/>
      <c r="XEP43"/>
      <c r="XEQ43"/>
      <c r="XER43"/>
      <c r="XES43"/>
      <c r="XET43"/>
      <c r="XEU43"/>
      <c r="XEV43"/>
      <c r="XEW43"/>
      <c r="XEX43"/>
      <c r="XEY43"/>
      <c r="XEZ43"/>
    </row>
    <row r="44" spans="1:16384" s="5" customFormat="1">
      <c r="AE44" s="68"/>
      <c r="AF44" s="68"/>
      <c r="AG44" s="68"/>
      <c r="AH44" s="68"/>
      <c r="AI44" s="68"/>
      <c r="AJ44" s="112"/>
      <c r="AK44" s="112"/>
      <c r="AL44" s="112"/>
      <c r="AM44" s="188"/>
      <c r="AN44" s="188"/>
      <c r="AO44" s="188"/>
      <c r="AP44" s="188"/>
      <c r="AQ44" s="188"/>
      <c r="AR44" s="188"/>
      <c r="AS44"/>
      <c r="AT44"/>
      <c r="AU44"/>
      <c r="AV44"/>
      <c r="AW44"/>
      <c r="AX44"/>
      <c r="AY44"/>
      <c r="AZ44"/>
      <c r="BA44"/>
      <c r="BB44"/>
      <c r="BC44"/>
      <c r="BD44"/>
      <c r="BE44"/>
      <c r="BF44"/>
      <c r="BG44"/>
      <c r="BH44"/>
      <c r="CM44" s="112"/>
      <c r="CN44" s="112"/>
      <c r="CO44" s="112"/>
      <c r="CP44" s="112"/>
      <c r="CQ44" s="112"/>
      <c r="CR44" s="112"/>
      <c r="CS44" s="112"/>
      <c r="CT44" s="112"/>
      <c r="CU44"/>
      <c r="CV44"/>
      <c r="CW44"/>
      <c r="CX44"/>
      <c r="CY44"/>
      <c r="CZ44"/>
      <c r="DA44"/>
      <c r="DB44"/>
      <c r="DC44"/>
      <c r="DD44"/>
      <c r="DE44"/>
      <c r="DF44"/>
      <c r="DG44"/>
      <c r="DH44"/>
      <c r="DI44"/>
      <c r="DJ44"/>
      <c r="DK44"/>
      <c r="DL44"/>
      <c r="DM44"/>
      <c r="DN44"/>
      <c r="DO44"/>
      <c r="DP44"/>
      <c r="EU44" s="112"/>
      <c r="EV44" s="112"/>
      <c r="EW44" s="112"/>
      <c r="EX44" s="112"/>
      <c r="EY44" s="112"/>
      <c r="EZ44" s="112"/>
      <c r="FA44" s="112"/>
      <c r="FB44" s="112"/>
      <c r="FC44"/>
      <c r="FD44"/>
      <c r="FE44"/>
      <c r="FF44"/>
      <c r="FG44"/>
      <c r="FH44"/>
      <c r="FI44"/>
      <c r="FJ44"/>
      <c r="FK44"/>
      <c r="FL44"/>
      <c r="FM44"/>
      <c r="FN44"/>
      <c r="FO44"/>
      <c r="FP44"/>
      <c r="FQ44"/>
      <c r="FR44"/>
      <c r="FS44"/>
      <c r="FT44"/>
      <c r="FU44"/>
      <c r="FV44"/>
      <c r="FW44"/>
      <c r="FX44"/>
      <c r="HC44" s="112"/>
      <c r="HD44" s="112"/>
      <c r="HE44" s="112"/>
      <c r="HF44" s="112"/>
      <c r="HG44" s="112"/>
      <c r="HH44" s="112"/>
      <c r="HI44" s="112"/>
      <c r="HJ44" s="112"/>
      <c r="HK44"/>
      <c r="HL44"/>
      <c r="HM44"/>
      <c r="HN44"/>
      <c r="HO44"/>
      <c r="HP44"/>
      <c r="HQ44"/>
      <c r="HR44"/>
      <c r="HS44"/>
      <c r="HT44"/>
      <c r="HU44"/>
      <c r="HV44"/>
      <c r="HW44"/>
      <c r="HX44"/>
      <c r="HY44"/>
      <c r="HZ44"/>
      <c r="IA44"/>
      <c r="IB44"/>
      <c r="IC44"/>
      <c r="ID44"/>
      <c r="IE44"/>
      <c r="IF44"/>
      <c r="JK44" s="112"/>
      <c r="JL44" s="112"/>
      <c r="JM44" s="112"/>
      <c r="JN44" s="112"/>
      <c r="JO44" s="112"/>
      <c r="JP44" s="112"/>
      <c r="JQ44" s="112"/>
      <c r="JR44" s="112"/>
      <c r="JS44"/>
      <c r="JT44"/>
      <c r="JU44"/>
      <c r="JV44"/>
      <c r="JW44"/>
      <c r="JX44"/>
      <c r="JY44"/>
      <c r="JZ44"/>
      <c r="KA44"/>
      <c r="KB44"/>
      <c r="KC44"/>
      <c r="KD44"/>
      <c r="KE44"/>
      <c r="KF44"/>
      <c r="KG44"/>
      <c r="KH44"/>
      <c r="KI44"/>
      <c r="KJ44"/>
      <c r="KK44"/>
      <c r="KL44"/>
      <c r="KM44"/>
      <c r="KN44"/>
      <c r="LS44" s="112"/>
      <c r="LT44" s="112"/>
      <c r="LU44" s="112"/>
      <c r="LV44" s="112"/>
      <c r="LW44" s="112"/>
      <c r="LX44" s="112"/>
      <c r="LY44" s="112"/>
      <c r="LZ44" s="112"/>
      <c r="MA44"/>
      <c r="MB44"/>
      <c r="MC44"/>
      <c r="MD44"/>
      <c r="ME44"/>
      <c r="MF44"/>
      <c r="MG44"/>
      <c r="MH44"/>
      <c r="MI44"/>
      <c r="MJ44"/>
      <c r="MK44"/>
      <c r="ML44"/>
      <c r="MM44"/>
      <c r="MN44"/>
      <c r="MO44"/>
      <c r="MP44"/>
      <c r="MQ44"/>
      <c r="MR44"/>
      <c r="MS44"/>
      <c r="MT44"/>
      <c r="MU44"/>
      <c r="MV44"/>
      <c r="OA44" s="112"/>
      <c r="OB44" s="112"/>
      <c r="OC44" s="112"/>
      <c r="OD44" s="112"/>
      <c r="OE44" s="112"/>
      <c r="OF44" s="112"/>
      <c r="OG44" s="112"/>
      <c r="OH44" s="112"/>
      <c r="OI44"/>
      <c r="OJ44"/>
      <c r="OK44"/>
      <c r="OL44"/>
      <c r="OM44"/>
      <c r="ON44"/>
      <c r="OO44"/>
      <c r="OP44"/>
      <c r="OQ44"/>
      <c r="OR44"/>
      <c r="OS44"/>
      <c r="OT44"/>
      <c r="OU44"/>
      <c r="OV44"/>
      <c r="OW44"/>
      <c r="OX44"/>
      <c r="OY44"/>
      <c r="OZ44"/>
      <c r="PA44"/>
      <c r="PB44"/>
      <c r="PC44"/>
      <c r="PD44"/>
      <c r="QI44" s="112"/>
      <c r="QJ44" s="112"/>
      <c r="QK44" s="112"/>
      <c r="QL44" s="112"/>
      <c r="QM44" s="112"/>
      <c r="QN44" s="112"/>
      <c r="QO44" s="112"/>
      <c r="QP44" s="112"/>
      <c r="QQ44"/>
      <c r="QR44"/>
      <c r="QS44"/>
      <c r="QT44"/>
      <c r="QU44"/>
      <c r="QV44"/>
      <c r="QW44"/>
      <c r="QX44"/>
      <c r="QY44"/>
      <c r="QZ44"/>
      <c r="RA44"/>
      <c r="RB44"/>
      <c r="RC44"/>
      <c r="RD44"/>
      <c r="RE44"/>
      <c r="RF44"/>
      <c r="RG44"/>
      <c r="RH44"/>
      <c r="RI44"/>
      <c r="RJ44"/>
      <c r="RK44"/>
      <c r="RL44"/>
      <c r="SQ44" s="112"/>
      <c r="SR44" s="112"/>
      <c r="SS44" s="112"/>
      <c r="ST44" s="112"/>
      <c r="SU44" s="112"/>
      <c r="SV44" s="112"/>
      <c r="SW44" s="112"/>
      <c r="SX44" s="112"/>
      <c r="SY44"/>
      <c r="SZ44"/>
      <c r="TA44"/>
      <c r="TB44"/>
      <c r="TC44"/>
      <c r="TD44"/>
      <c r="TE44"/>
      <c r="TF44"/>
      <c r="TG44"/>
      <c r="TH44"/>
      <c r="TI44"/>
      <c r="TJ44"/>
      <c r="TK44"/>
      <c r="TL44"/>
      <c r="TM44"/>
      <c r="TN44"/>
      <c r="TO44"/>
      <c r="TP44"/>
      <c r="TQ44"/>
      <c r="TR44"/>
      <c r="TS44"/>
      <c r="TT44"/>
      <c r="UY44" s="112"/>
      <c r="UZ44" s="112"/>
      <c r="VA44" s="112"/>
      <c r="VB44" s="112"/>
      <c r="VC44" s="112"/>
      <c r="VD44" s="112"/>
      <c r="VE44" s="112"/>
      <c r="VF44" s="112"/>
      <c r="VG44"/>
      <c r="VH44"/>
      <c r="VI44"/>
      <c r="VJ44"/>
      <c r="VK44"/>
      <c r="VL44"/>
      <c r="VM44"/>
      <c r="VN44"/>
      <c r="VO44"/>
      <c r="VP44"/>
      <c r="VQ44"/>
      <c r="VR44"/>
      <c r="VS44"/>
      <c r="VT44"/>
      <c r="VU44"/>
      <c r="VV44"/>
      <c r="VW44"/>
      <c r="VX44"/>
      <c r="VY44"/>
      <c r="VZ44"/>
      <c r="WA44"/>
      <c r="WB44"/>
      <c r="XG44" s="112"/>
      <c r="XH44" s="112"/>
      <c r="XI44" s="112"/>
      <c r="XJ44" s="112"/>
      <c r="XK44" s="112"/>
      <c r="XL44" s="112"/>
      <c r="XM44" s="112"/>
      <c r="XN44" s="112"/>
      <c r="XO44"/>
      <c r="XP44"/>
      <c r="XQ44"/>
      <c r="XR44"/>
      <c r="XS44"/>
      <c r="XT44"/>
      <c r="XU44"/>
      <c r="XV44"/>
      <c r="XW44"/>
      <c r="XX44"/>
      <c r="XY44"/>
      <c r="XZ44"/>
      <c r="YA44"/>
      <c r="YB44"/>
      <c r="YC44"/>
      <c r="YD44"/>
      <c r="YE44"/>
      <c r="YF44"/>
      <c r="YG44"/>
      <c r="YH44"/>
      <c r="YI44"/>
      <c r="YJ44"/>
      <c r="ZO44" s="112"/>
      <c r="ZP44" s="112"/>
      <c r="ZQ44" s="112"/>
      <c r="ZR44" s="112"/>
      <c r="ZS44" s="112"/>
      <c r="ZT44" s="112"/>
      <c r="ZU44" s="112"/>
      <c r="ZV44" s="112"/>
      <c r="ZW44"/>
      <c r="ZX44"/>
      <c r="ZY44"/>
      <c r="ZZ44"/>
      <c r="AAA44"/>
      <c r="AAB44"/>
      <c r="AAC44"/>
      <c r="AAD44"/>
      <c r="AAE44"/>
      <c r="AAF44"/>
      <c r="AAG44"/>
      <c r="AAH44"/>
      <c r="AAI44"/>
      <c r="AAJ44"/>
      <c r="AAK44"/>
      <c r="AAL44"/>
      <c r="AAM44"/>
      <c r="AAN44"/>
      <c r="AAO44"/>
      <c r="AAP44"/>
      <c r="AAQ44"/>
      <c r="AAR44"/>
      <c r="ABW44" s="112"/>
      <c r="ABX44" s="112"/>
      <c r="ABY44" s="112"/>
      <c r="ABZ44" s="112"/>
      <c r="ACA44" s="112"/>
      <c r="ACB44" s="112"/>
      <c r="ACC44" s="112"/>
      <c r="ACD44" s="112"/>
      <c r="ACE44"/>
      <c r="ACF44"/>
      <c r="ACG44"/>
      <c r="ACH44"/>
      <c r="ACI44"/>
      <c r="ACJ44"/>
      <c r="ACK44"/>
      <c r="ACL44"/>
      <c r="ACM44"/>
      <c r="ACN44"/>
      <c r="ACO44"/>
      <c r="ACP44"/>
      <c r="ACQ44"/>
      <c r="ACR44"/>
      <c r="ACS44"/>
      <c r="ACT44"/>
      <c r="ACU44"/>
      <c r="ACV44"/>
      <c r="ACW44"/>
      <c r="ACX44"/>
      <c r="ACY44"/>
      <c r="ACZ44"/>
      <c r="AEE44" s="112"/>
      <c r="AEF44" s="112"/>
      <c r="AEG44" s="112"/>
      <c r="AEH44" s="112"/>
      <c r="AEI44" s="112"/>
      <c r="AEJ44" s="112"/>
      <c r="AEK44" s="112"/>
      <c r="AEL44" s="112"/>
      <c r="AEM44"/>
      <c r="AEN44"/>
      <c r="AEO44"/>
      <c r="AEP44"/>
      <c r="AEQ44"/>
      <c r="AER44"/>
      <c r="AES44"/>
      <c r="AET44"/>
      <c r="AEU44"/>
      <c r="AEV44"/>
      <c r="AEW44"/>
      <c r="AEX44"/>
      <c r="AEY44"/>
      <c r="AEZ44"/>
      <c r="AFA44"/>
      <c r="AFB44"/>
      <c r="AFC44"/>
      <c r="AFD44"/>
      <c r="AFE44"/>
      <c r="AFF44"/>
      <c r="AFG44"/>
      <c r="AFH44"/>
      <c r="AGM44" s="112"/>
      <c r="AGN44" s="112"/>
      <c r="AGO44" s="112"/>
      <c r="AGP44" s="112"/>
      <c r="AGQ44" s="112"/>
      <c r="AGR44" s="112"/>
      <c r="AGS44" s="112"/>
      <c r="AGT44" s="112"/>
      <c r="AGU44"/>
      <c r="AGV44"/>
      <c r="AGW44"/>
      <c r="AGX44"/>
      <c r="AGY44"/>
      <c r="AGZ44"/>
      <c r="AHA44"/>
      <c r="AHB44"/>
      <c r="AHC44"/>
      <c r="AHD44"/>
      <c r="AHE44"/>
      <c r="AHF44"/>
      <c r="AHG44"/>
      <c r="AHH44"/>
      <c r="AHI44"/>
      <c r="AHJ44"/>
      <c r="AHK44"/>
      <c r="AHL44"/>
      <c r="AHM44"/>
      <c r="AHN44"/>
      <c r="AHO44"/>
      <c r="AHP44"/>
      <c r="AIU44" s="112"/>
      <c r="AIV44" s="112"/>
      <c r="AIW44" s="112"/>
      <c r="AIX44" s="112"/>
      <c r="AIY44" s="112"/>
      <c r="AIZ44" s="112"/>
      <c r="AJA44" s="112"/>
      <c r="AJB44" s="112"/>
      <c r="AJC44"/>
      <c r="AJD44"/>
      <c r="AJE44"/>
      <c r="AJF44"/>
      <c r="AJG44"/>
      <c r="AJH44"/>
      <c r="AJI44"/>
      <c r="AJJ44"/>
      <c r="AJK44"/>
      <c r="AJL44"/>
      <c r="AJM44"/>
      <c r="AJN44"/>
      <c r="AJO44"/>
      <c r="AJP44"/>
      <c r="AJQ44"/>
      <c r="AJR44"/>
      <c r="AJS44"/>
      <c r="AJT44"/>
      <c r="AJU44"/>
      <c r="AJV44"/>
      <c r="AJW44"/>
      <c r="AJX44"/>
      <c r="ALC44" s="112"/>
      <c r="ALD44" s="112"/>
      <c r="ALE44" s="112"/>
      <c r="ALF44" s="112"/>
      <c r="ALG44" s="112"/>
      <c r="ALH44" s="112"/>
      <c r="ALI44" s="112"/>
      <c r="ALJ44" s="112"/>
      <c r="ALK44"/>
      <c r="ALL44"/>
      <c r="ALM44"/>
      <c r="ALN44"/>
      <c r="ALO44"/>
      <c r="ALP44"/>
      <c r="ALQ44"/>
      <c r="ALR44"/>
      <c r="ALS44"/>
      <c r="ALT44"/>
      <c r="ALU44"/>
      <c r="ALV44"/>
      <c r="ALW44"/>
      <c r="ALX44"/>
      <c r="ALY44"/>
      <c r="ALZ44"/>
      <c r="AMA44"/>
      <c r="AMB44"/>
      <c r="AMC44"/>
      <c r="AMD44"/>
      <c r="AME44"/>
      <c r="AMF44"/>
      <c r="ANK44" s="112"/>
      <c r="ANL44" s="112"/>
      <c r="ANM44" s="112"/>
      <c r="ANN44" s="112"/>
      <c r="ANO44" s="112"/>
      <c r="ANP44" s="112"/>
      <c r="ANQ44" s="112"/>
      <c r="ANR44" s="112"/>
      <c r="ANS44"/>
      <c r="ANT44"/>
      <c r="ANU44"/>
      <c r="ANV44"/>
      <c r="ANW44"/>
      <c r="ANX44"/>
      <c r="ANY44"/>
      <c r="ANZ44"/>
      <c r="AOA44"/>
      <c r="AOB44"/>
      <c r="AOC44"/>
      <c r="AOD44"/>
      <c r="AOE44"/>
      <c r="AOF44"/>
      <c r="AOG44"/>
      <c r="AOH44"/>
      <c r="AOI44"/>
      <c r="AOJ44"/>
      <c r="AOK44"/>
      <c r="AOL44"/>
      <c r="AOM44"/>
      <c r="AON44"/>
      <c r="APS44" s="112"/>
      <c r="APT44" s="112"/>
      <c r="APU44" s="112"/>
      <c r="APV44" s="112"/>
      <c r="APW44" s="112"/>
      <c r="APX44" s="112"/>
      <c r="APY44" s="112"/>
      <c r="APZ44" s="112"/>
      <c r="AQA44"/>
      <c r="AQB44"/>
      <c r="AQC44"/>
      <c r="AQD44"/>
      <c r="AQE44"/>
      <c r="AQF44"/>
      <c r="AQG44"/>
      <c r="AQH44"/>
      <c r="AQI44"/>
      <c r="AQJ44"/>
      <c r="AQK44"/>
      <c r="AQL44"/>
      <c r="AQM44"/>
      <c r="AQN44"/>
      <c r="AQO44"/>
      <c r="AQP44"/>
      <c r="AQQ44"/>
      <c r="AQR44"/>
      <c r="AQS44"/>
      <c r="AQT44"/>
      <c r="AQU44"/>
      <c r="AQV44"/>
      <c r="ASA44" s="112"/>
      <c r="ASB44" s="112"/>
      <c r="ASC44" s="112"/>
      <c r="ASD44" s="112"/>
      <c r="ASE44" s="112"/>
      <c r="ASF44" s="112"/>
      <c r="ASG44" s="112"/>
      <c r="ASH44" s="112"/>
      <c r="ASI44"/>
      <c r="ASJ44"/>
      <c r="ASK44"/>
      <c r="ASL44"/>
      <c r="ASM44"/>
      <c r="ASN44"/>
      <c r="ASO44"/>
      <c r="ASP44"/>
      <c r="ASQ44"/>
      <c r="ASR44"/>
      <c r="ASS44"/>
      <c r="AST44"/>
      <c r="ASU44"/>
      <c r="ASV44"/>
      <c r="ASW44"/>
      <c r="ASX44"/>
      <c r="ASY44"/>
      <c r="ASZ44"/>
      <c r="ATA44"/>
      <c r="ATB44"/>
      <c r="ATC44"/>
      <c r="ATD44"/>
      <c r="AUI44" s="112"/>
      <c r="AUJ44" s="112"/>
      <c r="AUK44" s="112"/>
      <c r="AUL44" s="112"/>
      <c r="AUM44" s="112"/>
      <c r="AUN44" s="112"/>
      <c r="AUO44" s="112"/>
      <c r="AUP44" s="112"/>
      <c r="AUQ44"/>
      <c r="AUR44"/>
      <c r="AUS44"/>
      <c r="AUT44"/>
      <c r="AUU44"/>
      <c r="AUV44"/>
      <c r="AUW44"/>
      <c r="AUX44"/>
      <c r="AUY44"/>
      <c r="AUZ44"/>
      <c r="AVA44"/>
      <c r="AVB44"/>
      <c r="AVC44"/>
      <c r="AVD44"/>
      <c r="AVE44"/>
      <c r="AVF44"/>
      <c r="AVG44"/>
      <c r="AVH44"/>
      <c r="AVI44"/>
      <c r="AVJ44"/>
      <c r="AVK44"/>
      <c r="AVL44"/>
      <c r="AWQ44" s="112"/>
      <c r="AWR44" s="112"/>
      <c r="AWS44" s="112"/>
      <c r="AWT44" s="112"/>
      <c r="AWU44" s="112"/>
      <c r="AWV44" s="112"/>
      <c r="AWW44" s="112"/>
      <c r="AWX44" s="112"/>
      <c r="AWY44"/>
      <c r="AWZ44"/>
      <c r="AXA44"/>
      <c r="AXB44"/>
      <c r="AXC44"/>
      <c r="AXD44"/>
      <c r="AXE44"/>
      <c r="AXF44"/>
      <c r="AXG44"/>
      <c r="AXH44"/>
      <c r="AXI44"/>
      <c r="AXJ44"/>
      <c r="AXK44"/>
      <c r="AXL44"/>
      <c r="AXM44"/>
      <c r="AXN44"/>
      <c r="AXO44"/>
      <c r="AXP44"/>
      <c r="AXQ44"/>
      <c r="AXR44"/>
      <c r="AXS44"/>
      <c r="AXT44"/>
      <c r="AYY44" s="112"/>
      <c r="AYZ44" s="112"/>
      <c r="AZA44" s="112"/>
      <c r="AZB44" s="112"/>
      <c r="AZC44" s="112"/>
      <c r="AZD44" s="112"/>
      <c r="AZE44" s="112"/>
      <c r="AZF44" s="112"/>
      <c r="AZG44"/>
      <c r="AZH44"/>
      <c r="AZI44"/>
      <c r="AZJ44"/>
      <c r="AZK44"/>
      <c r="AZL44"/>
      <c r="AZM44"/>
      <c r="AZN44"/>
      <c r="AZO44"/>
      <c r="AZP44"/>
      <c r="AZQ44"/>
      <c r="AZR44"/>
      <c r="AZS44"/>
      <c r="AZT44"/>
      <c r="AZU44"/>
      <c r="AZV44"/>
      <c r="AZW44"/>
      <c r="AZX44"/>
      <c r="AZY44"/>
      <c r="AZZ44"/>
      <c r="BAA44"/>
      <c r="BAB44"/>
      <c r="BBG44" s="112"/>
      <c r="BBH44" s="112"/>
      <c r="BBI44" s="112"/>
      <c r="BBJ44" s="112"/>
      <c r="BBK44" s="112"/>
      <c r="BBL44" s="112"/>
      <c r="BBM44" s="112"/>
      <c r="BBN44" s="112"/>
      <c r="BBO44"/>
      <c r="BBP44"/>
      <c r="BBQ44"/>
      <c r="BBR44"/>
      <c r="BBS44"/>
      <c r="BBT44"/>
      <c r="BBU44"/>
      <c r="BBV44"/>
      <c r="BBW44"/>
      <c r="BBX44"/>
      <c r="BBY44"/>
      <c r="BBZ44"/>
      <c r="BCA44"/>
      <c r="BCB44"/>
      <c r="BCC44"/>
      <c r="BCD44"/>
      <c r="BCE44"/>
      <c r="BCF44"/>
      <c r="BCG44"/>
      <c r="BCH44"/>
      <c r="BCI44"/>
      <c r="BCJ44"/>
      <c r="BDO44" s="112"/>
      <c r="BDP44" s="112"/>
      <c r="BDQ44" s="112"/>
      <c r="BDR44" s="112"/>
      <c r="BDS44" s="112"/>
      <c r="BDT44" s="112"/>
      <c r="BDU44" s="112"/>
      <c r="BDV44" s="112"/>
      <c r="BDW44"/>
      <c r="BDX44"/>
      <c r="BDY44"/>
      <c r="BDZ44"/>
      <c r="BEA44"/>
      <c r="BEB44"/>
      <c r="BEC44"/>
      <c r="BED44"/>
      <c r="BEE44"/>
      <c r="BEF44"/>
      <c r="BEG44"/>
      <c r="BEH44"/>
      <c r="BEI44"/>
      <c r="BEJ44"/>
      <c r="BEK44"/>
      <c r="BEL44"/>
      <c r="BEM44"/>
      <c r="BEN44"/>
      <c r="BEO44"/>
      <c r="BEP44"/>
      <c r="BEQ44"/>
      <c r="BER44"/>
      <c r="BFW44" s="112"/>
      <c r="BFX44" s="112"/>
      <c r="BFY44" s="112"/>
      <c r="BFZ44" s="112"/>
      <c r="BGA44" s="112"/>
      <c r="BGB44" s="112"/>
      <c r="BGC44" s="112"/>
      <c r="BGD44" s="112"/>
      <c r="BGE44"/>
      <c r="BGF44"/>
      <c r="BGG44"/>
      <c r="BGH44"/>
      <c r="BGI44"/>
      <c r="BGJ44"/>
      <c r="BGK44"/>
      <c r="BGL44"/>
      <c r="BGM44"/>
      <c r="BGN44"/>
      <c r="BGO44"/>
      <c r="BGP44"/>
      <c r="BGQ44"/>
      <c r="BGR44"/>
      <c r="BGS44"/>
      <c r="BGT44"/>
      <c r="BGU44"/>
      <c r="BGV44"/>
      <c r="BGW44"/>
      <c r="BGX44"/>
      <c r="BGY44"/>
      <c r="BGZ44"/>
      <c r="BIE44" s="112"/>
      <c r="BIF44" s="112"/>
      <c r="BIG44" s="112"/>
      <c r="BIH44" s="112"/>
      <c r="BII44" s="112"/>
      <c r="BIJ44" s="112"/>
      <c r="BIK44" s="112"/>
      <c r="BIL44" s="112"/>
      <c r="BIM44"/>
      <c r="BIN44"/>
      <c r="BIO44"/>
      <c r="BIP44"/>
      <c r="BIQ44"/>
      <c r="BIR44"/>
      <c r="BIS44"/>
      <c r="BIT44"/>
      <c r="BIU44"/>
      <c r="BIV44"/>
      <c r="BIW44"/>
      <c r="BIX44"/>
      <c r="BIY44"/>
      <c r="BIZ44"/>
      <c r="BJA44"/>
      <c r="BJB44"/>
      <c r="BJC44"/>
      <c r="BJD44"/>
      <c r="BJE44"/>
      <c r="BJF44"/>
      <c r="BJG44"/>
      <c r="BJH44"/>
      <c r="BKM44" s="112"/>
      <c r="BKN44" s="112"/>
      <c r="BKO44" s="112"/>
      <c r="BKP44" s="112"/>
      <c r="BKQ44" s="112"/>
      <c r="BKR44" s="112"/>
      <c r="BKS44" s="112"/>
      <c r="BKT44" s="112"/>
      <c r="BKU44"/>
      <c r="BKV44"/>
      <c r="BKW44"/>
      <c r="BKX44"/>
      <c r="BKY44"/>
      <c r="BKZ44"/>
      <c r="BLA44"/>
      <c r="BLB44"/>
      <c r="BLC44"/>
      <c r="BLD44"/>
      <c r="BLE44"/>
      <c r="BLF44"/>
      <c r="BLG44"/>
      <c r="BLH44"/>
      <c r="BLI44"/>
      <c r="BLJ44"/>
      <c r="BLK44"/>
      <c r="BLL44"/>
      <c r="BLM44"/>
      <c r="BLN44"/>
      <c r="BLO44"/>
      <c r="BLP44"/>
      <c r="BMU44" s="112"/>
      <c r="BMV44" s="112"/>
      <c r="BMW44" s="112"/>
      <c r="BMX44" s="112"/>
      <c r="BMY44" s="112"/>
      <c r="BMZ44" s="112"/>
      <c r="BNA44" s="112"/>
      <c r="BNB44" s="112"/>
      <c r="BNC44"/>
      <c r="BND44"/>
      <c r="BNE44"/>
      <c r="BNF44"/>
      <c r="BNG44"/>
      <c r="BNH44"/>
      <c r="BNI44"/>
      <c r="BNJ44"/>
      <c r="BNK44"/>
      <c r="BNL44"/>
      <c r="BNM44"/>
      <c r="BNN44"/>
      <c r="BNO44"/>
      <c r="BNP44"/>
      <c r="BNQ44"/>
      <c r="BNR44"/>
      <c r="BNS44"/>
      <c r="BNT44"/>
      <c r="BNU44"/>
      <c r="BNV44"/>
      <c r="BNW44"/>
      <c r="BNX44"/>
      <c r="BPC44" s="112"/>
      <c r="BPD44" s="112"/>
      <c r="BPE44" s="112"/>
      <c r="BPF44" s="112"/>
      <c r="BPG44" s="112"/>
      <c r="BPH44" s="112"/>
      <c r="BPI44" s="112"/>
      <c r="BPJ44" s="112"/>
      <c r="BPK44"/>
      <c r="BPL44"/>
      <c r="BPM44"/>
      <c r="BPN44"/>
      <c r="BPO44"/>
      <c r="BPP44"/>
      <c r="BPQ44"/>
      <c r="BPR44"/>
      <c r="BPS44"/>
      <c r="BPT44"/>
      <c r="BPU44"/>
      <c r="BPV44"/>
      <c r="BPW44"/>
      <c r="BPX44"/>
      <c r="BPY44"/>
      <c r="BPZ44"/>
      <c r="BQA44"/>
      <c r="BQB44"/>
      <c r="BQC44"/>
      <c r="BQD44"/>
      <c r="BQE44"/>
      <c r="BQF44"/>
      <c r="BRK44" s="112"/>
      <c r="BRL44" s="112"/>
      <c r="BRM44" s="112"/>
      <c r="BRN44" s="112"/>
      <c r="BRO44" s="112"/>
      <c r="BRP44" s="112"/>
      <c r="BRQ44" s="112"/>
      <c r="BRR44" s="112"/>
      <c r="BRS44"/>
      <c r="BRT44"/>
      <c r="BRU44"/>
      <c r="BRV44"/>
      <c r="BRW44"/>
      <c r="BRX44"/>
      <c r="BRY44"/>
      <c r="BRZ44"/>
      <c r="BSA44"/>
      <c r="BSB44"/>
      <c r="BSC44"/>
      <c r="BSD44"/>
      <c r="BSE44"/>
      <c r="BSF44"/>
      <c r="BSG44"/>
      <c r="BSH44"/>
      <c r="BSI44"/>
      <c r="BSJ44"/>
      <c r="BSK44"/>
      <c r="BSL44"/>
      <c r="BSM44"/>
      <c r="BSN44"/>
      <c r="BTS44" s="112"/>
      <c r="BTT44" s="112"/>
      <c r="BTU44" s="112"/>
      <c r="BTV44" s="112"/>
      <c r="BTW44" s="112"/>
      <c r="BTX44" s="112"/>
      <c r="BTY44" s="112"/>
      <c r="BTZ44" s="112"/>
      <c r="BUA44"/>
      <c r="BUB44"/>
      <c r="BUC44"/>
      <c r="BUD44"/>
      <c r="BUE44"/>
      <c r="BUF44"/>
      <c r="BUG44"/>
      <c r="BUH44"/>
      <c r="BUI44"/>
      <c r="BUJ44"/>
      <c r="BUK44"/>
      <c r="BUL44"/>
      <c r="BUM44"/>
      <c r="BUN44"/>
      <c r="BUO44"/>
      <c r="BUP44"/>
      <c r="BUQ44"/>
      <c r="BUR44"/>
      <c r="BUS44"/>
      <c r="BUT44"/>
      <c r="BUU44"/>
      <c r="BUV44"/>
      <c r="BWA44" s="112"/>
      <c r="BWB44" s="112"/>
      <c r="BWC44" s="112"/>
      <c r="BWD44" s="112"/>
      <c r="BWE44" s="112"/>
      <c r="BWF44" s="112"/>
      <c r="BWG44" s="112"/>
      <c r="BWH44" s="112"/>
      <c r="BWI44"/>
      <c r="BWJ44"/>
      <c r="BWK44"/>
      <c r="BWL44"/>
      <c r="BWM44"/>
      <c r="BWN44"/>
      <c r="BWO44"/>
      <c r="BWP44"/>
      <c r="BWQ44"/>
      <c r="BWR44"/>
      <c r="BWS44"/>
      <c r="BWT44"/>
      <c r="BWU44"/>
      <c r="BWV44"/>
      <c r="BWW44"/>
      <c r="BWX44"/>
      <c r="BWY44"/>
      <c r="BWZ44"/>
      <c r="BXA44"/>
      <c r="BXB44"/>
      <c r="BXC44"/>
      <c r="BXD44"/>
      <c r="BYI44" s="112"/>
      <c r="BYJ44" s="112"/>
      <c r="BYK44" s="112"/>
      <c r="BYL44" s="112"/>
      <c r="BYM44" s="112"/>
      <c r="BYN44" s="112"/>
      <c r="BYO44" s="112"/>
      <c r="BYP44" s="112"/>
      <c r="BYQ44"/>
      <c r="BYR44"/>
      <c r="BYS44"/>
      <c r="BYT44"/>
      <c r="BYU44"/>
      <c r="BYV44"/>
      <c r="BYW44"/>
      <c r="BYX44"/>
      <c r="BYY44"/>
      <c r="BYZ44"/>
      <c r="BZA44"/>
      <c r="BZB44"/>
      <c r="BZC44"/>
      <c r="BZD44"/>
      <c r="BZE44"/>
      <c r="BZF44"/>
      <c r="BZG44"/>
      <c r="BZH44"/>
      <c r="BZI44"/>
      <c r="BZJ44"/>
      <c r="BZK44"/>
      <c r="BZL44"/>
      <c r="CAQ44" s="112"/>
      <c r="CAR44" s="112"/>
      <c r="CAS44" s="112"/>
      <c r="CAT44" s="112"/>
      <c r="CAU44" s="112"/>
      <c r="CAV44" s="112"/>
      <c r="CAW44" s="112"/>
      <c r="CAX44" s="112"/>
      <c r="CAY44"/>
      <c r="CAZ44"/>
      <c r="CBA44"/>
      <c r="CBB44"/>
      <c r="CBC44"/>
      <c r="CBD44"/>
      <c r="CBE44"/>
      <c r="CBF44"/>
      <c r="CBG44"/>
      <c r="CBH44"/>
      <c r="CBI44"/>
      <c r="CBJ44"/>
      <c r="CBK44"/>
      <c r="CBL44"/>
      <c r="CBM44"/>
      <c r="CBN44"/>
      <c r="CBO44"/>
      <c r="CBP44"/>
      <c r="CBQ44"/>
      <c r="CBR44"/>
      <c r="CBS44"/>
      <c r="CBT44"/>
      <c r="CCY44" s="112"/>
      <c r="CCZ44" s="112"/>
      <c r="CDA44" s="112"/>
      <c r="CDB44" s="112"/>
      <c r="CDC44" s="112"/>
      <c r="CDD44" s="112"/>
      <c r="CDE44" s="112"/>
      <c r="CDF44" s="112"/>
      <c r="CDG44"/>
      <c r="CDH44"/>
      <c r="CDI44"/>
      <c r="CDJ44"/>
      <c r="CDK44"/>
      <c r="CDL44"/>
      <c r="CDM44"/>
      <c r="CDN44"/>
      <c r="CDO44"/>
      <c r="CDP44"/>
      <c r="CDQ44"/>
      <c r="CDR44"/>
      <c r="CDS44"/>
      <c r="CDT44"/>
      <c r="CDU44"/>
      <c r="CDV44"/>
      <c r="CDW44"/>
      <c r="CDX44"/>
      <c r="CDY44"/>
      <c r="CDZ44"/>
      <c r="CEA44"/>
      <c r="CEB44"/>
      <c r="CFG44" s="112"/>
      <c r="CFH44" s="112"/>
      <c r="CFI44" s="112"/>
      <c r="CFJ44" s="112"/>
      <c r="CFK44" s="112"/>
      <c r="CFL44" s="112"/>
      <c r="CFM44" s="112"/>
      <c r="CFN44" s="112"/>
      <c r="CFO44"/>
      <c r="CFP44"/>
      <c r="CFQ44"/>
      <c r="CFR44"/>
      <c r="CFS44"/>
      <c r="CFT44"/>
      <c r="CFU44"/>
      <c r="CFV44"/>
      <c r="CFW44"/>
      <c r="CFX44"/>
      <c r="CFY44"/>
      <c r="CFZ44"/>
      <c r="CGA44"/>
      <c r="CGB44"/>
      <c r="CGC44"/>
      <c r="CGD44"/>
      <c r="CGE44"/>
      <c r="CGF44"/>
      <c r="CGG44"/>
      <c r="CGH44"/>
      <c r="CGI44"/>
      <c r="CGJ44"/>
      <c r="CHO44" s="112"/>
      <c r="CHP44" s="112"/>
      <c r="CHQ44" s="112"/>
      <c r="CHR44" s="112"/>
      <c r="CHS44" s="112"/>
      <c r="CHT44" s="112"/>
      <c r="CHU44" s="112"/>
      <c r="CHV44" s="112"/>
      <c r="CHW44"/>
      <c r="CHX44"/>
      <c r="CHY44"/>
      <c r="CHZ44"/>
      <c r="CIA44"/>
      <c r="CIB44"/>
      <c r="CIC44"/>
      <c r="CID44"/>
      <c r="CIE44"/>
      <c r="CIF44"/>
      <c r="CIG44"/>
      <c r="CIH44"/>
      <c r="CII44"/>
      <c r="CIJ44"/>
      <c r="CIK44"/>
      <c r="CIL44"/>
      <c r="CIM44"/>
      <c r="CIN44"/>
      <c r="CIO44"/>
      <c r="CIP44"/>
      <c r="CIQ44"/>
      <c r="CIR44"/>
      <c r="CJW44" s="112"/>
      <c r="CJX44" s="112"/>
      <c r="CJY44" s="112"/>
      <c r="CJZ44" s="112"/>
      <c r="CKA44" s="112"/>
      <c r="CKB44" s="112"/>
      <c r="CKC44" s="112"/>
      <c r="CKD44" s="112"/>
      <c r="CKE44"/>
      <c r="CKF44"/>
      <c r="CKG44"/>
      <c r="CKH44"/>
      <c r="CKI44"/>
      <c r="CKJ44"/>
      <c r="CKK44"/>
      <c r="CKL44"/>
      <c r="CKM44"/>
      <c r="CKN44"/>
      <c r="CKO44"/>
      <c r="CKP44"/>
      <c r="CKQ44"/>
      <c r="CKR44"/>
      <c r="CKS44"/>
      <c r="CKT44"/>
      <c r="CKU44"/>
      <c r="CKV44"/>
      <c r="CKW44"/>
      <c r="CKX44"/>
      <c r="CKY44"/>
      <c r="CKZ44"/>
      <c r="CME44" s="112"/>
      <c r="CMF44" s="112"/>
      <c r="CMG44" s="112"/>
      <c r="CMH44" s="112"/>
      <c r="CMI44" s="112"/>
      <c r="CMJ44" s="112"/>
      <c r="CMK44" s="112"/>
      <c r="CML44" s="112"/>
      <c r="CMM44"/>
      <c r="CMN44"/>
      <c r="CMO44"/>
      <c r="CMP44"/>
      <c r="CMQ44"/>
      <c r="CMR44"/>
      <c r="CMS44"/>
      <c r="CMT44"/>
      <c r="CMU44"/>
      <c r="CMV44"/>
      <c r="CMW44"/>
      <c r="CMX44"/>
      <c r="CMY44"/>
      <c r="CMZ44"/>
      <c r="CNA44"/>
      <c r="CNB44"/>
      <c r="CNC44"/>
      <c r="CND44"/>
      <c r="CNE44"/>
      <c r="CNF44"/>
      <c r="CNG44"/>
      <c r="CNH44"/>
      <c r="COM44" s="112"/>
      <c r="CON44" s="112"/>
      <c r="COO44" s="112"/>
      <c r="COP44" s="112"/>
      <c r="COQ44" s="112"/>
      <c r="COR44" s="112"/>
      <c r="COS44" s="112"/>
      <c r="COT44" s="112"/>
      <c r="COU44"/>
      <c r="COV44"/>
      <c r="COW44"/>
      <c r="COX44"/>
      <c r="COY44"/>
      <c r="COZ44"/>
      <c r="CPA44"/>
      <c r="CPB44"/>
      <c r="CPC44"/>
      <c r="CPD44"/>
      <c r="CPE44"/>
      <c r="CPF44"/>
      <c r="CPG44"/>
      <c r="CPH44"/>
      <c r="CPI44"/>
      <c r="CPJ44"/>
      <c r="CPK44"/>
      <c r="CPL44"/>
      <c r="CPM44"/>
      <c r="CPN44"/>
      <c r="CPO44"/>
      <c r="CPP44"/>
      <c r="CQU44" s="112"/>
      <c r="CQV44" s="112"/>
      <c r="CQW44" s="112"/>
      <c r="CQX44" s="112"/>
      <c r="CQY44" s="112"/>
      <c r="CQZ44" s="112"/>
      <c r="CRA44" s="112"/>
      <c r="CRB44" s="112"/>
      <c r="CRC44"/>
      <c r="CRD44"/>
      <c r="CRE44"/>
      <c r="CRF44"/>
      <c r="CRG44"/>
      <c r="CRH44"/>
      <c r="CRI44"/>
      <c r="CRJ44"/>
      <c r="CRK44"/>
      <c r="CRL44"/>
      <c r="CRM44"/>
      <c r="CRN44"/>
      <c r="CRO44"/>
      <c r="CRP44"/>
      <c r="CRQ44"/>
      <c r="CRR44"/>
      <c r="CRS44"/>
      <c r="CRT44"/>
      <c r="CRU44"/>
      <c r="CRV44"/>
      <c r="CRW44"/>
      <c r="CRX44"/>
      <c r="CTC44" s="112"/>
      <c r="CTD44" s="112"/>
      <c r="CTE44" s="112"/>
      <c r="CTF44" s="112"/>
      <c r="CTG44" s="112"/>
      <c r="CTH44" s="112"/>
      <c r="CTI44" s="112"/>
      <c r="CTJ44" s="112"/>
      <c r="CTK44"/>
      <c r="CTL44"/>
      <c r="CTM44"/>
      <c r="CTN44"/>
      <c r="CTO44"/>
      <c r="CTP44"/>
      <c r="CTQ44"/>
      <c r="CTR44"/>
      <c r="CTS44"/>
      <c r="CTT44"/>
      <c r="CTU44"/>
      <c r="CTV44"/>
      <c r="CTW44"/>
      <c r="CTX44"/>
      <c r="CTY44"/>
      <c r="CTZ44"/>
      <c r="CUA44"/>
      <c r="CUB44"/>
      <c r="CUC44"/>
      <c r="CUD44"/>
      <c r="CUE44"/>
      <c r="CUF44"/>
      <c r="CVK44" s="112"/>
      <c r="CVL44" s="112"/>
      <c r="CVM44" s="112"/>
      <c r="CVN44" s="112"/>
      <c r="CVO44" s="112"/>
      <c r="CVP44" s="112"/>
      <c r="CVQ44" s="112"/>
      <c r="CVR44" s="112"/>
      <c r="CVS44"/>
      <c r="CVT44"/>
      <c r="CVU44"/>
      <c r="CVV44"/>
      <c r="CVW44"/>
      <c r="CVX44"/>
      <c r="CVY44"/>
      <c r="CVZ44"/>
      <c r="CWA44"/>
      <c r="CWB44"/>
      <c r="CWC44"/>
      <c r="CWD44"/>
      <c r="CWE44"/>
      <c r="CWF44"/>
      <c r="CWG44"/>
      <c r="CWH44"/>
      <c r="CWI44"/>
      <c r="CWJ44"/>
      <c r="CWK44"/>
      <c r="CWL44"/>
      <c r="CWM44"/>
      <c r="CWN44"/>
      <c r="CXS44" s="112"/>
      <c r="CXT44" s="112"/>
      <c r="CXU44" s="112"/>
      <c r="CXV44" s="112"/>
      <c r="CXW44" s="112"/>
      <c r="CXX44" s="112"/>
      <c r="CXY44" s="112"/>
      <c r="CXZ44" s="112"/>
      <c r="CYA44"/>
      <c r="CYB44"/>
      <c r="CYC44"/>
      <c r="CYD44"/>
      <c r="CYE44"/>
      <c r="CYF44"/>
      <c r="CYG44"/>
      <c r="CYH44"/>
      <c r="CYI44"/>
      <c r="CYJ44"/>
      <c r="CYK44"/>
      <c r="CYL44"/>
      <c r="CYM44"/>
      <c r="CYN44"/>
      <c r="CYO44"/>
      <c r="CYP44"/>
      <c r="CYQ44"/>
      <c r="CYR44"/>
      <c r="CYS44"/>
      <c r="CYT44"/>
      <c r="CYU44"/>
      <c r="CYV44"/>
      <c r="DAA44" s="112"/>
      <c r="DAB44" s="112"/>
      <c r="DAC44" s="112"/>
      <c r="DAD44" s="112"/>
      <c r="DAE44" s="112"/>
      <c r="DAF44" s="112"/>
      <c r="DAG44" s="112"/>
      <c r="DAH44" s="112"/>
      <c r="DAI44"/>
      <c r="DAJ44"/>
      <c r="DAK44"/>
      <c r="DAL44"/>
      <c r="DAM44"/>
      <c r="DAN44"/>
      <c r="DAO44"/>
      <c r="DAP44"/>
      <c r="DAQ44"/>
      <c r="DAR44"/>
      <c r="DAS44"/>
      <c r="DAT44"/>
      <c r="DAU44"/>
      <c r="DAV44"/>
      <c r="DAW44"/>
      <c r="DAX44"/>
      <c r="DAY44"/>
      <c r="DAZ44"/>
      <c r="DBA44"/>
      <c r="DBB44"/>
      <c r="DBC44"/>
      <c r="DBD44"/>
      <c r="DCI44" s="112"/>
      <c r="DCJ44" s="112"/>
      <c r="DCK44" s="112"/>
      <c r="DCL44" s="112"/>
      <c r="DCM44" s="112"/>
      <c r="DCN44" s="112"/>
      <c r="DCO44" s="112"/>
      <c r="DCP44" s="112"/>
      <c r="DCQ44"/>
      <c r="DCR44"/>
      <c r="DCS44"/>
      <c r="DCT44"/>
      <c r="DCU44"/>
      <c r="DCV44"/>
      <c r="DCW44"/>
      <c r="DCX44"/>
      <c r="DCY44"/>
      <c r="DCZ44"/>
      <c r="DDA44"/>
      <c r="DDB44"/>
      <c r="DDC44"/>
      <c r="DDD44"/>
      <c r="DDE44"/>
      <c r="DDF44"/>
      <c r="DDG44"/>
      <c r="DDH44"/>
      <c r="DDI44"/>
      <c r="DDJ44"/>
      <c r="DDK44"/>
      <c r="DDL44"/>
      <c r="DEQ44" s="112"/>
      <c r="DER44" s="112"/>
      <c r="DES44" s="112"/>
      <c r="DET44" s="112"/>
      <c r="DEU44" s="112"/>
      <c r="DEV44" s="112"/>
      <c r="DEW44" s="112"/>
      <c r="DEX44" s="112"/>
      <c r="DEY44"/>
      <c r="DEZ44"/>
      <c r="DFA44"/>
      <c r="DFB44"/>
      <c r="DFC44"/>
      <c r="DFD44"/>
      <c r="DFE44"/>
      <c r="DFF44"/>
      <c r="DFG44"/>
      <c r="DFH44"/>
      <c r="DFI44"/>
      <c r="DFJ44"/>
      <c r="DFK44"/>
      <c r="DFL44"/>
      <c r="DFM44"/>
      <c r="DFN44"/>
      <c r="DFO44"/>
      <c r="DFP44"/>
      <c r="DFQ44"/>
      <c r="DFR44"/>
      <c r="DFS44"/>
      <c r="DFT44"/>
      <c r="DGY44" s="112"/>
      <c r="DGZ44" s="112"/>
      <c r="DHA44" s="112"/>
      <c r="DHB44" s="112"/>
      <c r="DHC44" s="112"/>
      <c r="DHD44" s="112"/>
      <c r="DHE44" s="112"/>
      <c r="DHF44" s="112"/>
      <c r="DHG44"/>
      <c r="DHH44"/>
      <c r="DHI44"/>
      <c r="DHJ44"/>
      <c r="DHK44"/>
      <c r="DHL44"/>
      <c r="DHM44"/>
      <c r="DHN44"/>
      <c r="DHO44"/>
      <c r="DHP44"/>
      <c r="DHQ44"/>
      <c r="DHR44"/>
      <c r="DHS44"/>
      <c r="DHT44"/>
      <c r="DHU44"/>
      <c r="DHV44"/>
      <c r="DHW44"/>
      <c r="DHX44"/>
      <c r="DHY44"/>
      <c r="DHZ44"/>
      <c r="DIA44"/>
      <c r="DIB44"/>
      <c r="DJG44" s="112"/>
      <c r="DJH44" s="112"/>
      <c r="DJI44" s="112"/>
      <c r="DJJ44" s="112"/>
      <c r="DJK44" s="112"/>
      <c r="DJL44" s="112"/>
      <c r="DJM44" s="112"/>
      <c r="DJN44" s="112"/>
      <c r="DJO44"/>
      <c r="DJP44"/>
      <c r="DJQ44"/>
      <c r="DJR44"/>
      <c r="DJS44"/>
      <c r="DJT44"/>
      <c r="DJU44"/>
      <c r="DJV44"/>
      <c r="DJW44"/>
      <c r="DJX44"/>
      <c r="DJY44"/>
      <c r="DJZ44"/>
      <c r="DKA44"/>
      <c r="DKB44"/>
      <c r="DKC44"/>
      <c r="DKD44"/>
      <c r="DKE44"/>
      <c r="DKF44"/>
      <c r="DKG44"/>
      <c r="DKH44"/>
      <c r="DKI44"/>
      <c r="DKJ44"/>
      <c r="DLO44" s="112"/>
      <c r="DLP44" s="112"/>
      <c r="DLQ44" s="112"/>
      <c r="DLR44" s="112"/>
      <c r="DLS44" s="112"/>
      <c r="DLT44" s="112"/>
      <c r="DLU44" s="112"/>
      <c r="DLV44" s="112"/>
      <c r="DLW44"/>
      <c r="DLX44"/>
      <c r="DLY44"/>
      <c r="DLZ44"/>
      <c r="DMA44"/>
      <c r="DMB44"/>
      <c r="DMC44"/>
      <c r="DMD44"/>
      <c r="DME44"/>
      <c r="DMF44"/>
      <c r="DMG44"/>
      <c r="DMH44"/>
      <c r="DMI44"/>
      <c r="DMJ44"/>
      <c r="DMK44"/>
      <c r="DML44"/>
      <c r="DMM44"/>
      <c r="DMN44"/>
      <c r="DMO44"/>
      <c r="DMP44"/>
      <c r="DMQ44"/>
      <c r="DMR44"/>
      <c r="DNW44" s="112"/>
      <c r="DNX44" s="112"/>
      <c r="DNY44" s="112"/>
      <c r="DNZ44" s="112"/>
      <c r="DOA44" s="112"/>
      <c r="DOB44" s="112"/>
      <c r="DOC44" s="112"/>
      <c r="DOD44" s="112"/>
      <c r="DOE44"/>
      <c r="DOF44"/>
      <c r="DOG44"/>
      <c r="DOH44"/>
      <c r="DOI44"/>
      <c r="DOJ44"/>
      <c r="DOK44"/>
      <c r="DOL44"/>
      <c r="DOM44"/>
      <c r="DON44"/>
      <c r="DOO44"/>
      <c r="DOP44"/>
      <c r="DOQ44"/>
      <c r="DOR44"/>
      <c r="DOS44"/>
      <c r="DOT44"/>
      <c r="DOU44"/>
      <c r="DOV44"/>
      <c r="DOW44"/>
      <c r="DOX44"/>
      <c r="DOY44"/>
      <c r="DOZ44"/>
      <c r="DQE44" s="112"/>
      <c r="DQF44" s="112"/>
      <c r="DQG44" s="112"/>
      <c r="DQH44" s="112"/>
      <c r="DQI44" s="112"/>
      <c r="DQJ44" s="112"/>
      <c r="DQK44" s="112"/>
      <c r="DQL44" s="112"/>
      <c r="DQM44"/>
      <c r="DQN44"/>
      <c r="DQO44"/>
      <c r="DQP44"/>
      <c r="DQQ44"/>
      <c r="DQR44"/>
      <c r="DQS44"/>
      <c r="DQT44"/>
      <c r="DQU44"/>
      <c r="DQV44"/>
      <c r="DQW44"/>
      <c r="DQX44"/>
      <c r="DQY44"/>
      <c r="DQZ44"/>
      <c r="DRA44"/>
      <c r="DRB44"/>
      <c r="DRC44"/>
      <c r="DRD44"/>
      <c r="DRE44"/>
      <c r="DRF44"/>
      <c r="DRG44"/>
      <c r="DRH44"/>
      <c r="DSM44" s="112"/>
      <c r="DSN44" s="112"/>
      <c r="DSO44" s="112"/>
      <c r="DSP44" s="112"/>
      <c r="DSQ44" s="112"/>
      <c r="DSR44" s="112"/>
      <c r="DSS44" s="112"/>
      <c r="DST44" s="112"/>
      <c r="DSU44"/>
      <c r="DSV44"/>
      <c r="DSW44"/>
      <c r="DSX44"/>
      <c r="DSY44"/>
      <c r="DSZ44"/>
      <c r="DTA44"/>
      <c r="DTB44"/>
      <c r="DTC44"/>
      <c r="DTD44"/>
      <c r="DTE44"/>
      <c r="DTF44"/>
      <c r="DTG44"/>
      <c r="DTH44"/>
      <c r="DTI44"/>
      <c r="DTJ44"/>
      <c r="DTK44"/>
      <c r="DTL44"/>
      <c r="DTM44"/>
      <c r="DTN44"/>
      <c r="DTO44"/>
      <c r="DTP44"/>
      <c r="DUU44" s="112"/>
      <c r="DUV44" s="112"/>
      <c r="DUW44" s="112"/>
      <c r="DUX44" s="112"/>
      <c r="DUY44" s="112"/>
      <c r="DUZ44" s="112"/>
      <c r="DVA44" s="112"/>
      <c r="DVB44" s="112"/>
      <c r="DVC44"/>
      <c r="DVD44"/>
      <c r="DVE44"/>
      <c r="DVF44"/>
      <c r="DVG44"/>
      <c r="DVH44"/>
      <c r="DVI44"/>
      <c r="DVJ44"/>
      <c r="DVK44"/>
      <c r="DVL44"/>
      <c r="DVM44"/>
      <c r="DVN44"/>
      <c r="DVO44"/>
      <c r="DVP44"/>
      <c r="DVQ44"/>
      <c r="DVR44"/>
      <c r="DVS44"/>
      <c r="DVT44"/>
      <c r="DVU44"/>
      <c r="DVV44"/>
      <c r="DVW44"/>
      <c r="DVX44"/>
      <c r="DXC44" s="112"/>
      <c r="DXD44" s="112"/>
      <c r="DXE44" s="112"/>
      <c r="DXF44" s="112"/>
      <c r="DXG44" s="112"/>
      <c r="DXH44" s="112"/>
      <c r="DXI44" s="112"/>
      <c r="DXJ44" s="112"/>
      <c r="DXK44"/>
      <c r="DXL44"/>
      <c r="DXM44"/>
      <c r="DXN44"/>
      <c r="DXO44"/>
      <c r="DXP44"/>
      <c r="DXQ44"/>
      <c r="DXR44"/>
      <c r="DXS44"/>
      <c r="DXT44"/>
      <c r="DXU44"/>
      <c r="DXV44"/>
      <c r="DXW44"/>
      <c r="DXX44"/>
      <c r="DXY44"/>
      <c r="DXZ44"/>
      <c r="DYA44"/>
      <c r="DYB44"/>
      <c r="DYC44"/>
      <c r="DYD44"/>
      <c r="DYE44"/>
      <c r="DYF44"/>
      <c r="DZK44" s="112"/>
      <c r="DZL44" s="112"/>
      <c r="DZM44" s="112"/>
      <c r="DZN44" s="112"/>
      <c r="DZO44" s="112"/>
      <c r="DZP44" s="112"/>
      <c r="DZQ44" s="112"/>
      <c r="DZR44" s="112"/>
      <c r="DZS44"/>
      <c r="DZT44"/>
      <c r="DZU44"/>
      <c r="DZV44"/>
      <c r="DZW44"/>
      <c r="DZX44"/>
      <c r="DZY44"/>
      <c r="DZZ44"/>
      <c r="EAA44"/>
      <c r="EAB44"/>
      <c r="EAC44"/>
      <c r="EAD44"/>
      <c r="EAE44"/>
      <c r="EAF44"/>
      <c r="EAG44"/>
      <c r="EAH44"/>
      <c r="EAI44"/>
      <c r="EAJ44"/>
      <c r="EAK44"/>
      <c r="EAL44"/>
      <c r="EAM44"/>
      <c r="EAN44"/>
      <c r="EBS44" s="112"/>
      <c r="EBT44" s="112"/>
      <c r="EBU44" s="112"/>
      <c r="EBV44" s="112"/>
      <c r="EBW44" s="112"/>
      <c r="EBX44" s="112"/>
      <c r="EBY44" s="112"/>
      <c r="EBZ44" s="112"/>
      <c r="ECA44"/>
      <c r="ECB44"/>
      <c r="ECC44"/>
      <c r="ECD44"/>
      <c r="ECE44"/>
      <c r="ECF44"/>
      <c r="ECG44"/>
      <c r="ECH44"/>
      <c r="ECI44"/>
      <c r="ECJ44"/>
      <c r="ECK44"/>
      <c r="ECL44"/>
      <c r="ECM44"/>
      <c r="ECN44"/>
      <c r="ECO44"/>
      <c r="ECP44"/>
      <c r="ECQ44"/>
      <c r="ECR44"/>
      <c r="ECS44"/>
      <c r="ECT44"/>
      <c r="ECU44"/>
      <c r="ECV44"/>
      <c r="EEA44" s="112"/>
      <c r="EEB44" s="112"/>
      <c r="EEC44" s="112"/>
      <c r="EED44" s="112"/>
      <c r="EEE44" s="112"/>
      <c r="EEF44" s="112"/>
      <c r="EEG44" s="112"/>
      <c r="EEH44" s="112"/>
      <c r="EEI44"/>
      <c r="EEJ44"/>
      <c r="EEK44"/>
      <c r="EEL44"/>
      <c r="EEM44"/>
      <c r="EEN44"/>
      <c r="EEO44"/>
      <c r="EEP44"/>
      <c r="EEQ44"/>
      <c r="EER44"/>
      <c r="EES44"/>
      <c r="EET44"/>
      <c r="EEU44"/>
      <c r="EEV44"/>
      <c r="EEW44"/>
      <c r="EEX44"/>
      <c r="EEY44"/>
      <c r="EEZ44"/>
      <c r="EFA44"/>
      <c r="EFB44"/>
      <c r="EFC44"/>
      <c r="EFD44"/>
      <c r="EGI44" s="112"/>
      <c r="EGJ44" s="112"/>
      <c r="EGK44" s="112"/>
      <c r="EGL44" s="112"/>
      <c r="EGM44" s="112"/>
      <c r="EGN44" s="112"/>
      <c r="EGO44" s="112"/>
      <c r="EGP44" s="112"/>
      <c r="EGQ44"/>
      <c r="EGR44"/>
      <c r="EGS44"/>
      <c r="EGT44"/>
      <c r="EGU44"/>
      <c r="EGV44"/>
      <c r="EGW44"/>
      <c r="EGX44"/>
      <c r="EGY44"/>
      <c r="EGZ44"/>
      <c r="EHA44"/>
      <c r="EHB44"/>
      <c r="EHC44"/>
      <c r="EHD44"/>
      <c r="EHE44"/>
      <c r="EHF44"/>
      <c r="EHG44"/>
      <c r="EHH44"/>
      <c r="EHI44"/>
      <c r="EHJ44"/>
      <c r="EHK44"/>
      <c r="EHL44"/>
      <c r="EIQ44" s="112"/>
      <c r="EIR44" s="112"/>
      <c r="EIS44" s="112"/>
      <c r="EIT44" s="112"/>
      <c r="EIU44" s="112"/>
      <c r="EIV44" s="112"/>
      <c r="EIW44" s="112"/>
      <c r="EIX44" s="112"/>
      <c r="EIY44"/>
      <c r="EIZ44"/>
      <c r="EJA44"/>
      <c r="EJB44"/>
      <c r="EJC44"/>
      <c r="EJD44"/>
      <c r="EJE44"/>
      <c r="EJF44"/>
      <c r="EJG44"/>
      <c r="EJH44"/>
      <c r="EJI44"/>
      <c r="EJJ44"/>
      <c r="EJK44"/>
      <c r="EJL44"/>
      <c r="EJM44"/>
      <c r="EJN44"/>
      <c r="EJO44"/>
      <c r="EJP44"/>
      <c r="EJQ44"/>
      <c r="EJR44"/>
      <c r="EJS44"/>
      <c r="EJT44"/>
      <c r="EKY44" s="112"/>
      <c r="EKZ44" s="112"/>
      <c r="ELA44" s="112"/>
      <c r="ELB44" s="112"/>
      <c r="ELC44" s="112"/>
      <c r="ELD44" s="112"/>
      <c r="ELE44" s="112"/>
      <c r="ELF44" s="112"/>
      <c r="ELG44"/>
      <c r="ELH44"/>
      <c r="ELI44"/>
      <c r="ELJ44"/>
      <c r="ELK44"/>
      <c r="ELL44"/>
      <c r="ELM44"/>
      <c r="ELN44"/>
      <c r="ELO44"/>
      <c r="ELP44"/>
      <c r="ELQ44"/>
      <c r="ELR44"/>
      <c r="ELS44"/>
      <c r="ELT44"/>
      <c r="ELU44"/>
      <c r="ELV44"/>
      <c r="ELW44"/>
      <c r="ELX44"/>
      <c r="ELY44"/>
      <c r="ELZ44"/>
      <c r="EMA44"/>
      <c r="EMB44"/>
      <c r="ENG44" s="112"/>
      <c r="ENH44" s="112"/>
      <c r="ENI44" s="112"/>
      <c r="ENJ44" s="112"/>
      <c r="ENK44" s="112"/>
      <c r="ENL44" s="112"/>
      <c r="ENM44" s="112"/>
      <c r="ENN44" s="112"/>
      <c r="ENO44"/>
      <c r="ENP44"/>
      <c r="ENQ44"/>
      <c r="ENR44"/>
      <c r="ENS44"/>
      <c r="ENT44"/>
      <c r="ENU44"/>
      <c r="ENV44"/>
      <c r="ENW44"/>
      <c r="ENX44"/>
      <c r="ENY44"/>
      <c r="ENZ44"/>
      <c r="EOA44"/>
      <c r="EOB44"/>
      <c r="EOC44"/>
      <c r="EOD44"/>
      <c r="EOE44"/>
      <c r="EOF44"/>
      <c r="EOG44"/>
      <c r="EOH44"/>
      <c r="EOI44"/>
      <c r="EOJ44"/>
      <c r="EPO44" s="112"/>
      <c r="EPP44" s="112"/>
      <c r="EPQ44" s="112"/>
      <c r="EPR44" s="112"/>
      <c r="EPS44" s="112"/>
      <c r="EPT44" s="112"/>
      <c r="EPU44" s="112"/>
      <c r="EPV44" s="112"/>
      <c r="EPW44"/>
      <c r="EPX44"/>
      <c r="EPY44"/>
      <c r="EPZ44"/>
      <c r="EQA44"/>
      <c r="EQB44"/>
      <c r="EQC44"/>
      <c r="EQD44"/>
      <c r="EQE44"/>
      <c r="EQF44"/>
      <c r="EQG44"/>
      <c r="EQH44"/>
      <c r="EQI44"/>
      <c r="EQJ44"/>
      <c r="EQK44"/>
      <c r="EQL44"/>
      <c r="EQM44"/>
      <c r="EQN44"/>
      <c r="EQO44"/>
      <c r="EQP44"/>
      <c r="EQQ44"/>
      <c r="EQR44"/>
      <c r="ERW44" s="112"/>
      <c r="ERX44" s="112"/>
      <c r="ERY44" s="112"/>
      <c r="ERZ44" s="112"/>
      <c r="ESA44" s="112"/>
      <c r="ESB44" s="112"/>
      <c r="ESC44" s="112"/>
      <c r="ESD44" s="112"/>
      <c r="ESE44"/>
      <c r="ESF44"/>
      <c r="ESG44"/>
      <c r="ESH44"/>
      <c r="ESI44"/>
      <c r="ESJ44"/>
      <c r="ESK44"/>
      <c r="ESL44"/>
      <c r="ESM44"/>
      <c r="ESN44"/>
      <c r="ESO44"/>
      <c r="ESP44"/>
      <c r="ESQ44"/>
      <c r="ESR44"/>
      <c r="ESS44"/>
      <c r="EST44"/>
      <c r="ESU44"/>
      <c r="ESV44"/>
      <c r="ESW44"/>
      <c r="ESX44"/>
      <c r="ESY44"/>
      <c r="ESZ44"/>
      <c r="EUE44" s="112"/>
      <c r="EUF44" s="112"/>
      <c r="EUG44" s="112"/>
      <c r="EUH44" s="112"/>
      <c r="EUI44" s="112"/>
      <c r="EUJ44" s="112"/>
      <c r="EUK44" s="112"/>
      <c r="EUL44" s="112"/>
      <c r="EUM44"/>
      <c r="EUN44"/>
      <c r="EUO44"/>
      <c r="EUP44"/>
      <c r="EUQ44"/>
      <c r="EUR44"/>
      <c r="EUS44"/>
      <c r="EUT44"/>
      <c r="EUU44"/>
      <c r="EUV44"/>
      <c r="EUW44"/>
      <c r="EUX44"/>
      <c r="EUY44"/>
      <c r="EUZ44"/>
      <c r="EVA44"/>
      <c r="EVB44"/>
      <c r="EVC44"/>
      <c r="EVD44"/>
      <c r="EVE44"/>
      <c r="EVF44"/>
      <c r="EVG44"/>
      <c r="EVH44"/>
      <c r="EWM44" s="112"/>
      <c r="EWN44" s="112"/>
      <c r="EWO44" s="112"/>
      <c r="EWP44" s="112"/>
      <c r="EWQ44" s="112"/>
      <c r="EWR44" s="112"/>
      <c r="EWS44" s="112"/>
      <c r="EWT44" s="112"/>
      <c r="EWU44"/>
      <c r="EWV44"/>
      <c r="EWW44"/>
      <c r="EWX44"/>
      <c r="EWY44"/>
      <c r="EWZ44"/>
      <c r="EXA44"/>
      <c r="EXB44"/>
      <c r="EXC44"/>
      <c r="EXD44"/>
      <c r="EXE44"/>
      <c r="EXF44"/>
      <c r="EXG44"/>
      <c r="EXH44"/>
      <c r="EXI44"/>
      <c r="EXJ44"/>
      <c r="EXK44"/>
      <c r="EXL44"/>
      <c r="EXM44"/>
      <c r="EXN44"/>
      <c r="EXO44"/>
      <c r="EXP44"/>
      <c r="EYU44" s="112"/>
      <c r="EYV44" s="112"/>
      <c r="EYW44" s="112"/>
      <c r="EYX44" s="112"/>
      <c r="EYY44" s="112"/>
      <c r="EYZ44" s="112"/>
      <c r="EZA44" s="112"/>
      <c r="EZB44" s="112"/>
      <c r="EZC44"/>
      <c r="EZD44"/>
      <c r="EZE44"/>
      <c r="EZF44"/>
      <c r="EZG44"/>
      <c r="EZH44"/>
      <c r="EZI44"/>
      <c r="EZJ44"/>
      <c r="EZK44"/>
      <c r="EZL44"/>
      <c r="EZM44"/>
      <c r="EZN44"/>
      <c r="EZO44"/>
      <c r="EZP44"/>
      <c r="EZQ44"/>
      <c r="EZR44"/>
      <c r="EZS44"/>
      <c r="EZT44"/>
      <c r="EZU44"/>
      <c r="EZV44"/>
      <c r="EZW44"/>
      <c r="EZX44"/>
      <c r="FBC44" s="112"/>
      <c r="FBD44" s="112"/>
      <c r="FBE44" s="112"/>
      <c r="FBF44" s="112"/>
      <c r="FBG44" s="112"/>
      <c r="FBH44" s="112"/>
      <c r="FBI44" s="112"/>
      <c r="FBJ44" s="112"/>
      <c r="FBK44"/>
      <c r="FBL44"/>
      <c r="FBM44"/>
      <c r="FBN44"/>
      <c r="FBO44"/>
      <c r="FBP44"/>
      <c r="FBQ44"/>
      <c r="FBR44"/>
      <c r="FBS44"/>
      <c r="FBT44"/>
      <c r="FBU44"/>
      <c r="FBV44"/>
      <c r="FBW44"/>
      <c r="FBX44"/>
      <c r="FBY44"/>
      <c r="FBZ44"/>
      <c r="FCA44"/>
      <c r="FCB44"/>
      <c r="FCC44"/>
      <c r="FCD44"/>
      <c r="FCE44"/>
      <c r="FCF44"/>
      <c r="FDK44" s="112"/>
      <c r="FDL44" s="112"/>
      <c r="FDM44" s="112"/>
      <c r="FDN44" s="112"/>
      <c r="FDO44" s="112"/>
      <c r="FDP44" s="112"/>
      <c r="FDQ44" s="112"/>
      <c r="FDR44" s="112"/>
      <c r="FDS44"/>
      <c r="FDT44"/>
      <c r="FDU44"/>
      <c r="FDV44"/>
      <c r="FDW44"/>
      <c r="FDX44"/>
      <c r="FDY44"/>
      <c r="FDZ44"/>
      <c r="FEA44"/>
      <c r="FEB44"/>
      <c r="FEC44"/>
      <c r="FED44"/>
      <c r="FEE44"/>
      <c r="FEF44"/>
      <c r="FEG44"/>
      <c r="FEH44"/>
      <c r="FEI44"/>
      <c r="FEJ44"/>
      <c r="FEK44"/>
      <c r="FEL44"/>
      <c r="FEM44"/>
      <c r="FEN44"/>
      <c r="FFS44" s="112"/>
      <c r="FFT44" s="112"/>
      <c r="FFU44" s="112"/>
      <c r="FFV44" s="112"/>
      <c r="FFW44" s="112"/>
      <c r="FFX44" s="112"/>
      <c r="FFY44" s="112"/>
      <c r="FFZ44" s="112"/>
      <c r="FGA44"/>
      <c r="FGB44"/>
      <c r="FGC44"/>
      <c r="FGD44"/>
      <c r="FGE44"/>
      <c r="FGF44"/>
      <c r="FGG44"/>
      <c r="FGH44"/>
      <c r="FGI44"/>
      <c r="FGJ44"/>
      <c r="FGK44"/>
      <c r="FGL44"/>
      <c r="FGM44"/>
      <c r="FGN44"/>
      <c r="FGO44"/>
      <c r="FGP44"/>
      <c r="FGQ44"/>
      <c r="FGR44"/>
      <c r="FGS44"/>
      <c r="FGT44"/>
      <c r="FGU44"/>
      <c r="FGV44"/>
      <c r="FIA44" s="112"/>
      <c r="FIB44" s="112"/>
      <c r="FIC44" s="112"/>
      <c r="FID44" s="112"/>
      <c r="FIE44" s="112"/>
      <c r="FIF44" s="112"/>
      <c r="FIG44" s="112"/>
      <c r="FIH44" s="112"/>
      <c r="FII44"/>
      <c r="FIJ44"/>
      <c r="FIK44"/>
      <c r="FIL44"/>
      <c r="FIM44"/>
      <c r="FIN44"/>
      <c r="FIO44"/>
      <c r="FIP44"/>
      <c r="FIQ44"/>
      <c r="FIR44"/>
      <c r="FIS44"/>
      <c r="FIT44"/>
      <c r="FIU44"/>
      <c r="FIV44"/>
      <c r="FIW44"/>
      <c r="FIX44"/>
      <c r="FIY44"/>
      <c r="FIZ44"/>
      <c r="FJA44"/>
      <c r="FJB44"/>
      <c r="FJC44"/>
      <c r="FJD44"/>
      <c r="FKI44" s="112"/>
      <c r="FKJ44" s="112"/>
      <c r="FKK44" s="112"/>
      <c r="FKL44" s="112"/>
      <c r="FKM44" s="112"/>
      <c r="FKN44" s="112"/>
      <c r="FKO44" s="112"/>
      <c r="FKP44" s="112"/>
      <c r="FKQ44"/>
      <c r="FKR44"/>
      <c r="FKS44"/>
      <c r="FKT44"/>
      <c r="FKU44"/>
      <c r="FKV44"/>
      <c r="FKW44"/>
      <c r="FKX44"/>
      <c r="FKY44"/>
      <c r="FKZ44"/>
      <c r="FLA44"/>
      <c r="FLB44"/>
      <c r="FLC44"/>
      <c r="FLD44"/>
      <c r="FLE44"/>
      <c r="FLF44"/>
      <c r="FLG44"/>
      <c r="FLH44"/>
      <c r="FLI44"/>
      <c r="FLJ44"/>
      <c r="FLK44"/>
      <c r="FLL44"/>
      <c r="FMQ44" s="112"/>
      <c r="FMR44" s="112"/>
      <c r="FMS44" s="112"/>
      <c r="FMT44" s="112"/>
      <c r="FMU44" s="112"/>
      <c r="FMV44" s="112"/>
      <c r="FMW44" s="112"/>
      <c r="FMX44" s="112"/>
      <c r="FMY44"/>
      <c r="FMZ44"/>
      <c r="FNA44"/>
      <c r="FNB44"/>
      <c r="FNC44"/>
      <c r="FND44"/>
      <c r="FNE44"/>
      <c r="FNF44"/>
      <c r="FNG44"/>
      <c r="FNH44"/>
      <c r="FNI44"/>
      <c r="FNJ44"/>
      <c r="FNK44"/>
      <c r="FNL44"/>
      <c r="FNM44"/>
      <c r="FNN44"/>
      <c r="FNO44"/>
      <c r="FNP44"/>
      <c r="FNQ44"/>
      <c r="FNR44"/>
      <c r="FNS44"/>
      <c r="FNT44"/>
      <c r="FOY44" s="112"/>
      <c r="FOZ44" s="112"/>
      <c r="FPA44" s="112"/>
      <c r="FPB44" s="112"/>
      <c r="FPC44" s="112"/>
      <c r="FPD44" s="112"/>
      <c r="FPE44" s="112"/>
      <c r="FPF44" s="112"/>
      <c r="FPG44"/>
      <c r="FPH44"/>
      <c r="FPI44"/>
      <c r="FPJ44"/>
      <c r="FPK44"/>
      <c r="FPL44"/>
      <c r="FPM44"/>
      <c r="FPN44"/>
      <c r="FPO44"/>
      <c r="FPP44"/>
      <c r="FPQ44"/>
      <c r="FPR44"/>
      <c r="FPS44"/>
      <c r="FPT44"/>
      <c r="FPU44"/>
      <c r="FPV44"/>
      <c r="FPW44"/>
      <c r="FPX44"/>
      <c r="FPY44"/>
      <c r="FPZ44"/>
      <c r="FQA44"/>
      <c r="FQB44"/>
      <c r="FRG44" s="112"/>
      <c r="FRH44" s="112"/>
      <c r="FRI44" s="112"/>
      <c r="FRJ44" s="112"/>
      <c r="FRK44" s="112"/>
      <c r="FRL44" s="112"/>
      <c r="FRM44" s="112"/>
      <c r="FRN44" s="112"/>
      <c r="FRO44"/>
      <c r="FRP44"/>
      <c r="FRQ44"/>
      <c r="FRR44"/>
      <c r="FRS44"/>
      <c r="FRT44"/>
      <c r="FRU44"/>
      <c r="FRV44"/>
      <c r="FRW44"/>
      <c r="FRX44"/>
      <c r="FRY44"/>
      <c r="FRZ44"/>
      <c r="FSA44"/>
      <c r="FSB44"/>
      <c r="FSC44"/>
      <c r="FSD44"/>
      <c r="FSE44"/>
      <c r="FSF44"/>
      <c r="FSG44"/>
      <c r="FSH44"/>
      <c r="FSI44"/>
      <c r="FSJ44"/>
      <c r="FTO44" s="112"/>
      <c r="FTP44" s="112"/>
      <c r="FTQ44" s="112"/>
      <c r="FTR44" s="112"/>
      <c r="FTS44" s="112"/>
      <c r="FTT44" s="112"/>
      <c r="FTU44" s="112"/>
      <c r="FTV44" s="112"/>
      <c r="FTW44"/>
      <c r="FTX44"/>
      <c r="FTY44"/>
      <c r="FTZ44"/>
      <c r="FUA44"/>
      <c r="FUB44"/>
      <c r="FUC44"/>
      <c r="FUD44"/>
      <c r="FUE44"/>
      <c r="FUF44"/>
      <c r="FUG44"/>
      <c r="FUH44"/>
      <c r="FUI44"/>
      <c r="FUJ44"/>
      <c r="FUK44"/>
      <c r="FUL44"/>
      <c r="FUM44"/>
      <c r="FUN44"/>
      <c r="FUO44"/>
      <c r="FUP44"/>
      <c r="FUQ44"/>
      <c r="FUR44"/>
      <c r="FVW44" s="112"/>
      <c r="FVX44" s="112"/>
      <c r="FVY44" s="112"/>
      <c r="FVZ44" s="112"/>
      <c r="FWA44" s="112"/>
      <c r="FWB44" s="112"/>
      <c r="FWC44" s="112"/>
      <c r="FWD44" s="112"/>
      <c r="FWE44"/>
      <c r="FWF44"/>
      <c r="FWG44"/>
      <c r="FWH44"/>
      <c r="FWI44"/>
      <c r="FWJ44"/>
      <c r="FWK44"/>
      <c r="FWL44"/>
      <c r="FWM44"/>
      <c r="FWN44"/>
      <c r="FWO44"/>
      <c r="FWP44"/>
      <c r="FWQ44"/>
      <c r="FWR44"/>
      <c r="FWS44"/>
      <c r="FWT44"/>
      <c r="FWU44"/>
      <c r="FWV44"/>
      <c r="FWW44"/>
      <c r="FWX44"/>
      <c r="FWY44"/>
      <c r="FWZ44"/>
      <c r="FYE44" s="112"/>
      <c r="FYF44" s="112"/>
      <c r="FYG44" s="112"/>
      <c r="FYH44" s="112"/>
      <c r="FYI44" s="112"/>
      <c r="FYJ44" s="112"/>
      <c r="FYK44" s="112"/>
      <c r="FYL44" s="112"/>
      <c r="FYM44"/>
      <c r="FYN44"/>
      <c r="FYO44"/>
      <c r="FYP44"/>
      <c r="FYQ44"/>
      <c r="FYR44"/>
      <c r="FYS44"/>
      <c r="FYT44"/>
      <c r="FYU44"/>
      <c r="FYV44"/>
      <c r="FYW44"/>
      <c r="FYX44"/>
      <c r="FYY44"/>
      <c r="FYZ44"/>
      <c r="FZA44"/>
      <c r="FZB44"/>
      <c r="FZC44"/>
      <c r="FZD44"/>
      <c r="FZE44"/>
      <c r="FZF44"/>
      <c r="FZG44"/>
      <c r="FZH44"/>
      <c r="GAM44" s="112"/>
      <c r="GAN44" s="112"/>
      <c r="GAO44" s="112"/>
      <c r="GAP44" s="112"/>
      <c r="GAQ44" s="112"/>
      <c r="GAR44" s="112"/>
      <c r="GAS44" s="112"/>
      <c r="GAT44" s="112"/>
      <c r="GAU44"/>
      <c r="GAV44"/>
      <c r="GAW44"/>
      <c r="GAX44"/>
      <c r="GAY44"/>
      <c r="GAZ44"/>
      <c r="GBA44"/>
      <c r="GBB44"/>
      <c r="GBC44"/>
      <c r="GBD44"/>
      <c r="GBE44"/>
      <c r="GBF44"/>
      <c r="GBG44"/>
      <c r="GBH44"/>
      <c r="GBI44"/>
      <c r="GBJ44"/>
      <c r="GBK44"/>
      <c r="GBL44"/>
      <c r="GBM44"/>
      <c r="GBN44"/>
      <c r="GBO44"/>
      <c r="GBP44"/>
      <c r="GCU44" s="112"/>
      <c r="GCV44" s="112"/>
      <c r="GCW44" s="112"/>
      <c r="GCX44" s="112"/>
      <c r="GCY44" s="112"/>
      <c r="GCZ44" s="112"/>
      <c r="GDA44" s="112"/>
      <c r="GDB44" s="112"/>
      <c r="GDC44"/>
      <c r="GDD44"/>
      <c r="GDE44"/>
      <c r="GDF44"/>
      <c r="GDG44"/>
      <c r="GDH44"/>
      <c r="GDI44"/>
      <c r="GDJ44"/>
      <c r="GDK44"/>
      <c r="GDL44"/>
      <c r="GDM44"/>
      <c r="GDN44"/>
      <c r="GDO44"/>
      <c r="GDP44"/>
      <c r="GDQ44"/>
      <c r="GDR44"/>
      <c r="GDS44"/>
      <c r="GDT44"/>
      <c r="GDU44"/>
      <c r="GDV44"/>
      <c r="GDW44"/>
      <c r="GDX44"/>
      <c r="GFC44" s="112"/>
      <c r="GFD44" s="112"/>
      <c r="GFE44" s="112"/>
      <c r="GFF44" s="112"/>
      <c r="GFG44" s="112"/>
      <c r="GFH44" s="112"/>
      <c r="GFI44" s="112"/>
      <c r="GFJ44" s="112"/>
      <c r="GFK44"/>
      <c r="GFL44"/>
      <c r="GFM44"/>
      <c r="GFN44"/>
      <c r="GFO44"/>
      <c r="GFP44"/>
      <c r="GFQ44"/>
      <c r="GFR44"/>
      <c r="GFS44"/>
      <c r="GFT44"/>
      <c r="GFU44"/>
      <c r="GFV44"/>
      <c r="GFW44"/>
      <c r="GFX44"/>
      <c r="GFY44"/>
      <c r="GFZ44"/>
      <c r="GGA44"/>
      <c r="GGB44"/>
      <c r="GGC44"/>
      <c r="GGD44"/>
      <c r="GGE44"/>
      <c r="GGF44"/>
      <c r="GHK44" s="112"/>
      <c r="GHL44" s="112"/>
      <c r="GHM44" s="112"/>
      <c r="GHN44" s="112"/>
      <c r="GHO44" s="112"/>
      <c r="GHP44" s="112"/>
      <c r="GHQ44" s="112"/>
      <c r="GHR44" s="112"/>
      <c r="GHS44"/>
      <c r="GHT44"/>
      <c r="GHU44"/>
      <c r="GHV44"/>
      <c r="GHW44"/>
      <c r="GHX44"/>
      <c r="GHY44"/>
      <c r="GHZ44"/>
      <c r="GIA44"/>
      <c r="GIB44"/>
      <c r="GIC44"/>
      <c r="GID44"/>
      <c r="GIE44"/>
      <c r="GIF44"/>
      <c r="GIG44"/>
      <c r="GIH44"/>
      <c r="GII44"/>
      <c r="GIJ44"/>
      <c r="GIK44"/>
      <c r="GIL44"/>
      <c r="GIM44"/>
      <c r="GIN44"/>
      <c r="GJS44" s="112"/>
      <c r="GJT44" s="112"/>
      <c r="GJU44" s="112"/>
      <c r="GJV44" s="112"/>
      <c r="GJW44" s="112"/>
      <c r="GJX44" s="112"/>
      <c r="GJY44" s="112"/>
      <c r="GJZ44" s="112"/>
      <c r="GKA44"/>
      <c r="GKB44"/>
      <c r="GKC44"/>
      <c r="GKD44"/>
      <c r="GKE44"/>
      <c r="GKF44"/>
      <c r="GKG44"/>
      <c r="GKH44"/>
      <c r="GKI44"/>
      <c r="GKJ44"/>
      <c r="GKK44"/>
      <c r="GKL44"/>
      <c r="GKM44"/>
      <c r="GKN44"/>
      <c r="GKO44"/>
      <c r="GKP44"/>
      <c r="GKQ44"/>
      <c r="GKR44"/>
      <c r="GKS44"/>
      <c r="GKT44"/>
      <c r="GKU44"/>
      <c r="GKV44"/>
      <c r="GMA44" s="112"/>
      <c r="GMB44" s="112"/>
      <c r="GMC44" s="112"/>
      <c r="GMD44" s="112"/>
      <c r="GME44" s="112"/>
      <c r="GMF44" s="112"/>
      <c r="GMG44" s="112"/>
      <c r="GMH44" s="112"/>
      <c r="GMI44"/>
      <c r="GMJ44"/>
      <c r="GMK44"/>
      <c r="GML44"/>
      <c r="GMM44"/>
      <c r="GMN44"/>
      <c r="GMO44"/>
      <c r="GMP44"/>
      <c r="GMQ44"/>
      <c r="GMR44"/>
      <c r="GMS44"/>
      <c r="GMT44"/>
      <c r="GMU44"/>
      <c r="GMV44"/>
      <c r="GMW44"/>
      <c r="GMX44"/>
      <c r="GMY44"/>
      <c r="GMZ44"/>
      <c r="GNA44"/>
      <c r="GNB44"/>
      <c r="GNC44"/>
      <c r="GND44"/>
      <c r="GOI44" s="112"/>
      <c r="GOJ44" s="112"/>
      <c r="GOK44" s="112"/>
      <c r="GOL44" s="112"/>
      <c r="GOM44" s="112"/>
      <c r="GON44" s="112"/>
      <c r="GOO44" s="112"/>
      <c r="GOP44" s="112"/>
      <c r="GOQ44"/>
      <c r="GOR44"/>
      <c r="GOS44"/>
      <c r="GOT44"/>
      <c r="GOU44"/>
      <c r="GOV44"/>
      <c r="GOW44"/>
      <c r="GOX44"/>
      <c r="GOY44"/>
      <c r="GOZ44"/>
      <c r="GPA44"/>
      <c r="GPB44"/>
      <c r="GPC44"/>
      <c r="GPD44"/>
      <c r="GPE44"/>
      <c r="GPF44"/>
      <c r="GPG44"/>
      <c r="GPH44"/>
      <c r="GPI44"/>
      <c r="GPJ44"/>
      <c r="GPK44"/>
      <c r="GPL44"/>
      <c r="GQQ44" s="112"/>
      <c r="GQR44" s="112"/>
      <c r="GQS44" s="112"/>
      <c r="GQT44" s="112"/>
      <c r="GQU44" s="112"/>
      <c r="GQV44" s="112"/>
      <c r="GQW44" s="112"/>
      <c r="GQX44" s="112"/>
      <c r="GQY44"/>
      <c r="GQZ44"/>
      <c r="GRA44"/>
      <c r="GRB44"/>
      <c r="GRC44"/>
      <c r="GRD44"/>
      <c r="GRE44"/>
      <c r="GRF44"/>
      <c r="GRG44"/>
      <c r="GRH44"/>
      <c r="GRI44"/>
      <c r="GRJ44"/>
      <c r="GRK44"/>
      <c r="GRL44"/>
      <c r="GRM44"/>
      <c r="GRN44"/>
      <c r="GRO44"/>
      <c r="GRP44"/>
      <c r="GRQ44"/>
      <c r="GRR44"/>
      <c r="GRS44"/>
      <c r="GRT44"/>
      <c r="GSY44" s="112"/>
      <c r="GSZ44" s="112"/>
      <c r="GTA44" s="112"/>
      <c r="GTB44" s="112"/>
      <c r="GTC44" s="112"/>
      <c r="GTD44" s="112"/>
      <c r="GTE44" s="112"/>
      <c r="GTF44" s="112"/>
      <c r="GTG44"/>
      <c r="GTH44"/>
      <c r="GTI44"/>
      <c r="GTJ44"/>
      <c r="GTK44"/>
      <c r="GTL44"/>
      <c r="GTM44"/>
      <c r="GTN44"/>
      <c r="GTO44"/>
      <c r="GTP44"/>
      <c r="GTQ44"/>
      <c r="GTR44"/>
      <c r="GTS44"/>
      <c r="GTT44"/>
      <c r="GTU44"/>
      <c r="GTV44"/>
      <c r="GTW44"/>
      <c r="GTX44"/>
      <c r="GTY44"/>
      <c r="GTZ44"/>
      <c r="GUA44"/>
      <c r="GUB44"/>
      <c r="GVG44" s="112"/>
      <c r="GVH44" s="112"/>
      <c r="GVI44" s="112"/>
      <c r="GVJ44" s="112"/>
      <c r="GVK44" s="112"/>
      <c r="GVL44" s="112"/>
      <c r="GVM44" s="112"/>
      <c r="GVN44" s="112"/>
      <c r="GVO44"/>
      <c r="GVP44"/>
      <c r="GVQ44"/>
      <c r="GVR44"/>
      <c r="GVS44"/>
      <c r="GVT44"/>
      <c r="GVU44"/>
      <c r="GVV44"/>
      <c r="GVW44"/>
      <c r="GVX44"/>
      <c r="GVY44"/>
      <c r="GVZ44"/>
      <c r="GWA44"/>
      <c r="GWB44"/>
      <c r="GWC44"/>
      <c r="GWD44"/>
      <c r="GWE44"/>
      <c r="GWF44"/>
      <c r="GWG44"/>
      <c r="GWH44"/>
      <c r="GWI44"/>
      <c r="GWJ44"/>
      <c r="GXO44" s="112"/>
      <c r="GXP44" s="112"/>
      <c r="GXQ44" s="112"/>
      <c r="GXR44" s="112"/>
      <c r="GXS44" s="112"/>
      <c r="GXT44" s="112"/>
      <c r="GXU44" s="112"/>
      <c r="GXV44" s="112"/>
      <c r="GXW44"/>
      <c r="GXX44"/>
      <c r="GXY44"/>
      <c r="GXZ44"/>
      <c r="GYA44"/>
      <c r="GYB44"/>
      <c r="GYC44"/>
      <c r="GYD44"/>
      <c r="GYE44"/>
      <c r="GYF44"/>
      <c r="GYG44"/>
      <c r="GYH44"/>
      <c r="GYI44"/>
      <c r="GYJ44"/>
      <c r="GYK44"/>
      <c r="GYL44"/>
      <c r="GYM44"/>
      <c r="GYN44"/>
      <c r="GYO44"/>
      <c r="GYP44"/>
      <c r="GYQ44"/>
      <c r="GYR44"/>
      <c r="GZW44" s="112"/>
      <c r="GZX44" s="112"/>
      <c r="GZY44" s="112"/>
      <c r="GZZ44" s="112"/>
      <c r="HAA44" s="112"/>
      <c r="HAB44" s="112"/>
      <c r="HAC44" s="112"/>
      <c r="HAD44" s="112"/>
      <c r="HAE44"/>
      <c r="HAF44"/>
      <c r="HAG44"/>
      <c r="HAH44"/>
      <c r="HAI44"/>
      <c r="HAJ44"/>
      <c r="HAK44"/>
      <c r="HAL44"/>
      <c r="HAM44"/>
      <c r="HAN44"/>
      <c r="HAO44"/>
      <c r="HAP44"/>
      <c r="HAQ44"/>
      <c r="HAR44"/>
      <c r="HAS44"/>
      <c r="HAT44"/>
      <c r="HAU44"/>
      <c r="HAV44"/>
      <c r="HAW44"/>
      <c r="HAX44"/>
      <c r="HAY44"/>
      <c r="HAZ44"/>
      <c r="HCE44" s="112"/>
      <c r="HCF44" s="112"/>
      <c r="HCG44" s="112"/>
      <c r="HCH44" s="112"/>
      <c r="HCI44" s="112"/>
      <c r="HCJ44" s="112"/>
      <c r="HCK44" s="112"/>
      <c r="HCL44" s="112"/>
      <c r="HCM44"/>
      <c r="HCN44"/>
      <c r="HCO44"/>
      <c r="HCP44"/>
      <c r="HCQ44"/>
      <c r="HCR44"/>
      <c r="HCS44"/>
      <c r="HCT44"/>
      <c r="HCU44"/>
      <c r="HCV44"/>
      <c r="HCW44"/>
      <c r="HCX44"/>
      <c r="HCY44"/>
      <c r="HCZ44"/>
      <c r="HDA44"/>
      <c r="HDB44"/>
      <c r="HDC44"/>
      <c r="HDD44"/>
      <c r="HDE44"/>
      <c r="HDF44"/>
      <c r="HDG44"/>
      <c r="HDH44"/>
      <c r="HEM44" s="112"/>
      <c r="HEN44" s="112"/>
      <c r="HEO44" s="112"/>
      <c r="HEP44" s="112"/>
      <c r="HEQ44" s="112"/>
      <c r="HER44" s="112"/>
      <c r="HES44" s="112"/>
      <c r="HET44" s="112"/>
      <c r="HEU44"/>
      <c r="HEV44"/>
      <c r="HEW44"/>
      <c r="HEX44"/>
      <c r="HEY44"/>
      <c r="HEZ44"/>
      <c r="HFA44"/>
      <c r="HFB44"/>
      <c r="HFC44"/>
      <c r="HFD44"/>
      <c r="HFE44"/>
      <c r="HFF44"/>
      <c r="HFG44"/>
      <c r="HFH44"/>
      <c r="HFI44"/>
      <c r="HFJ44"/>
      <c r="HFK44"/>
      <c r="HFL44"/>
      <c r="HFM44"/>
      <c r="HFN44"/>
      <c r="HFO44"/>
      <c r="HFP44"/>
      <c r="HGU44" s="112"/>
      <c r="HGV44" s="112"/>
      <c r="HGW44" s="112"/>
      <c r="HGX44" s="112"/>
      <c r="HGY44" s="112"/>
      <c r="HGZ44" s="112"/>
      <c r="HHA44" s="112"/>
      <c r="HHB44" s="112"/>
      <c r="HHC44"/>
      <c r="HHD44"/>
      <c r="HHE44"/>
      <c r="HHF44"/>
      <c r="HHG44"/>
      <c r="HHH44"/>
      <c r="HHI44"/>
      <c r="HHJ44"/>
      <c r="HHK44"/>
      <c r="HHL44"/>
      <c r="HHM44"/>
      <c r="HHN44"/>
      <c r="HHO44"/>
      <c r="HHP44"/>
      <c r="HHQ44"/>
      <c r="HHR44"/>
      <c r="HHS44"/>
      <c r="HHT44"/>
      <c r="HHU44"/>
      <c r="HHV44"/>
      <c r="HHW44"/>
      <c r="HHX44"/>
      <c r="HJC44" s="112"/>
      <c r="HJD44" s="112"/>
      <c r="HJE44" s="112"/>
      <c r="HJF44" s="112"/>
      <c r="HJG44" s="112"/>
      <c r="HJH44" s="112"/>
      <c r="HJI44" s="112"/>
      <c r="HJJ44" s="112"/>
      <c r="HJK44"/>
      <c r="HJL44"/>
      <c r="HJM44"/>
      <c r="HJN44"/>
      <c r="HJO44"/>
      <c r="HJP44"/>
      <c r="HJQ44"/>
      <c r="HJR44"/>
      <c r="HJS44"/>
      <c r="HJT44"/>
      <c r="HJU44"/>
      <c r="HJV44"/>
      <c r="HJW44"/>
      <c r="HJX44"/>
      <c r="HJY44"/>
      <c r="HJZ44"/>
      <c r="HKA44"/>
      <c r="HKB44"/>
      <c r="HKC44"/>
      <c r="HKD44"/>
      <c r="HKE44"/>
      <c r="HKF44"/>
      <c r="HLK44" s="112"/>
      <c r="HLL44" s="112"/>
      <c r="HLM44" s="112"/>
      <c r="HLN44" s="112"/>
      <c r="HLO44" s="112"/>
      <c r="HLP44" s="112"/>
      <c r="HLQ44" s="112"/>
      <c r="HLR44" s="112"/>
      <c r="HLS44"/>
      <c r="HLT44"/>
      <c r="HLU44"/>
      <c r="HLV44"/>
      <c r="HLW44"/>
      <c r="HLX44"/>
      <c r="HLY44"/>
      <c r="HLZ44"/>
      <c r="HMA44"/>
      <c r="HMB44"/>
      <c r="HMC44"/>
      <c r="HMD44"/>
      <c r="HME44"/>
      <c r="HMF44"/>
      <c r="HMG44"/>
      <c r="HMH44"/>
      <c r="HMI44"/>
      <c r="HMJ44"/>
      <c r="HMK44"/>
      <c r="HML44"/>
      <c r="HMM44"/>
      <c r="HMN44"/>
      <c r="HNS44" s="112"/>
      <c r="HNT44" s="112"/>
      <c r="HNU44" s="112"/>
      <c r="HNV44" s="112"/>
      <c r="HNW44" s="112"/>
      <c r="HNX44" s="112"/>
      <c r="HNY44" s="112"/>
      <c r="HNZ44" s="112"/>
      <c r="HOA44"/>
      <c r="HOB44"/>
      <c r="HOC44"/>
      <c r="HOD44"/>
      <c r="HOE44"/>
      <c r="HOF44"/>
      <c r="HOG44"/>
      <c r="HOH44"/>
      <c r="HOI44"/>
      <c r="HOJ44"/>
      <c r="HOK44"/>
      <c r="HOL44"/>
      <c r="HOM44"/>
      <c r="HON44"/>
      <c r="HOO44"/>
      <c r="HOP44"/>
      <c r="HOQ44"/>
      <c r="HOR44"/>
      <c r="HOS44"/>
      <c r="HOT44"/>
      <c r="HOU44"/>
      <c r="HOV44"/>
      <c r="HQA44" s="112"/>
      <c r="HQB44" s="112"/>
      <c r="HQC44" s="112"/>
      <c r="HQD44" s="112"/>
      <c r="HQE44" s="112"/>
      <c r="HQF44" s="112"/>
      <c r="HQG44" s="112"/>
      <c r="HQH44" s="112"/>
      <c r="HQI44"/>
      <c r="HQJ44"/>
      <c r="HQK44"/>
      <c r="HQL44"/>
      <c r="HQM44"/>
      <c r="HQN44"/>
      <c r="HQO44"/>
      <c r="HQP44"/>
      <c r="HQQ44"/>
      <c r="HQR44"/>
      <c r="HQS44"/>
      <c r="HQT44"/>
      <c r="HQU44"/>
      <c r="HQV44"/>
      <c r="HQW44"/>
      <c r="HQX44"/>
      <c r="HQY44"/>
      <c r="HQZ44"/>
      <c r="HRA44"/>
      <c r="HRB44"/>
      <c r="HRC44"/>
      <c r="HRD44"/>
      <c r="HSI44" s="112"/>
      <c r="HSJ44" s="112"/>
      <c r="HSK44" s="112"/>
      <c r="HSL44" s="112"/>
      <c r="HSM44" s="112"/>
      <c r="HSN44" s="112"/>
      <c r="HSO44" s="112"/>
      <c r="HSP44" s="112"/>
      <c r="HSQ44"/>
      <c r="HSR44"/>
      <c r="HSS44"/>
      <c r="HST44"/>
      <c r="HSU44"/>
      <c r="HSV44"/>
      <c r="HSW44"/>
      <c r="HSX44"/>
      <c r="HSY44"/>
      <c r="HSZ44"/>
      <c r="HTA44"/>
      <c r="HTB44"/>
      <c r="HTC44"/>
      <c r="HTD44"/>
      <c r="HTE44"/>
      <c r="HTF44"/>
      <c r="HTG44"/>
      <c r="HTH44"/>
      <c r="HTI44"/>
      <c r="HTJ44"/>
      <c r="HTK44"/>
      <c r="HTL44"/>
      <c r="HUQ44" s="112"/>
      <c r="HUR44" s="112"/>
      <c r="HUS44" s="112"/>
      <c r="HUT44" s="112"/>
      <c r="HUU44" s="112"/>
      <c r="HUV44" s="112"/>
      <c r="HUW44" s="112"/>
      <c r="HUX44" s="112"/>
      <c r="HUY44"/>
      <c r="HUZ44"/>
      <c r="HVA44"/>
      <c r="HVB44"/>
      <c r="HVC44"/>
      <c r="HVD44"/>
      <c r="HVE44"/>
      <c r="HVF44"/>
      <c r="HVG44"/>
      <c r="HVH44"/>
      <c r="HVI44"/>
      <c r="HVJ44"/>
      <c r="HVK44"/>
      <c r="HVL44"/>
      <c r="HVM44"/>
      <c r="HVN44"/>
      <c r="HVO44"/>
      <c r="HVP44"/>
      <c r="HVQ44"/>
      <c r="HVR44"/>
      <c r="HVS44"/>
      <c r="HVT44"/>
      <c r="HWY44" s="112"/>
      <c r="HWZ44" s="112"/>
      <c r="HXA44" s="112"/>
      <c r="HXB44" s="112"/>
      <c r="HXC44" s="112"/>
      <c r="HXD44" s="112"/>
      <c r="HXE44" s="112"/>
      <c r="HXF44" s="112"/>
      <c r="HXG44"/>
      <c r="HXH44"/>
      <c r="HXI44"/>
      <c r="HXJ44"/>
      <c r="HXK44"/>
      <c r="HXL44"/>
      <c r="HXM44"/>
      <c r="HXN44"/>
      <c r="HXO44"/>
      <c r="HXP44"/>
      <c r="HXQ44"/>
      <c r="HXR44"/>
      <c r="HXS44"/>
      <c r="HXT44"/>
      <c r="HXU44"/>
      <c r="HXV44"/>
      <c r="HXW44"/>
      <c r="HXX44"/>
      <c r="HXY44"/>
      <c r="HXZ44"/>
      <c r="HYA44"/>
      <c r="HYB44"/>
      <c r="HZG44" s="112"/>
      <c r="HZH44" s="112"/>
      <c r="HZI44" s="112"/>
      <c r="HZJ44" s="112"/>
      <c r="HZK44" s="112"/>
      <c r="HZL44" s="112"/>
      <c r="HZM44" s="112"/>
      <c r="HZN44" s="112"/>
      <c r="HZO44"/>
      <c r="HZP44"/>
      <c r="HZQ44"/>
      <c r="HZR44"/>
      <c r="HZS44"/>
      <c r="HZT44"/>
      <c r="HZU44"/>
      <c r="HZV44"/>
      <c r="HZW44"/>
      <c r="HZX44"/>
      <c r="HZY44"/>
      <c r="HZZ44"/>
      <c r="IAA44"/>
      <c r="IAB44"/>
      <c r="IAC44"/>
      <c r="IAD44"/>
      <c r="IAE44"/>
      <c r="IAF44"/>
      <c r="IAG44"/>
      <c r="IAH44"/>
      <c r="IAI44"/>
      <c r="IAJ44"/>
      <c r="IBO44" s="112"/>
      <c r="IBP44" s="112"/>
      <c r="IBQ44" s="112"/>
      <c r="IBR44" s="112"/>
      <c r="IBS44" s="112"/>
      <c r="IBT44" s="112"/>
      <c r="IBU44" s="112"/>
      <c r="IBV44" s="112"/>
      <c r="IBW44"/>
      <c r="IBX44"/>
      <c r="IBY44"/>
      <c r="IBZ44"/>
      <c r="ICA44"/>
      <c r="ICB44"/>
      <c r="ICC44"/>
      <c r="ICD44"/>
      <c r="ICE44"/>
      <c r="ICF44"/>
      <c r="ICG44"/>
      <c r="ICH44"/>
      <c r="ICI44"/>
      <c r="ICJ44"/>
      <c r="ICK44"/>
      <c r="ICL44"/>
      <c r="ICM44"/>
      <c r="ICN44"/>
      <c r="ICO44"/>
      <c r="ICP44"/>
      <c r="ICQ44"/>
      <c r="ICR44"/>
      <c r="IDW44" s="112"/>
      <c r="IDX44" s="112"/>
      <c r="IDY44" s="112"/>
      <c r="IDZ44" s="112"/>
      <c r="IEA44" s="112"/>
      <c r="IEB44" s="112"/>
      <c r="IEC44" s="112"/>
      <c r="IED44" s="112"/>
      <c r="IEE44"/>
      <c r="IEF44"/>
      <c r="IEG44"/>
      <c r="IEH44"/>
      <c r="IEI44"/>
      <c r="IEJ44"/>
      <c r="IEK44"/>
      <c r="IEL44"/>
      <c r="IEM44"/>
      <c r="IEN44"/>
      <c r="IEO44"/>
      <c r="IEP44"/>
      <c r="IEQ44"/>
      <c r="IER44"/>
      <c r="IES44"/>
      <c r="IET44"/>
      <c r="IEU44"/>
      <c r="IEV44"/>
      <c r="IEW44"/>
      <c r="IEX44"/>
      <c r="IEY44"/>
      <c r="IEZ44"/>
      <c r="IGE44" s="112"/>
      <c r="IGF44" s="112"/>
      <c r="IGG44" s="112"/>
      <c r="IGH44" s="112"/>
      <c r="IGI44" s="112"/>
      <c r="IGJ44" s="112"/>
      <c r="IGK44" s="112"/>
      <c r="IGL44" s="112"/>
      <c r="IGM44"/>
      <c r="IGN44"/>
      <c r="IGO44"/>
      <c r="IGP44"/>
      <c r="IGQ44"/>
      <c r="IGR44"/>
      <c r="IGS44"/>
      <c r="IGT44"/>
      <c r="IGU44"/>
      <c r="IGV44"/>
      <c r="IGW44"/>
      <c r="IGX44"/>
      <c r="IGY44"/>
      <c r="IGZ44"/>
      <c r="IHA44"/>
      <c r="IHB44"/>
      <c r="IHC44"/>
      <c r="IHD44"/>
      <c r="IHE44"/>
      <c r="IHF44"/>
      <c r="IHG44"/>
      <c r="IHH44"/>
      <c r="IIM44" s="112"/>
      <c r="IIN44" s="112"/>
      <c r="IIO44" s="112"/>
      <c r="IIP44" s="112"/>
      <c r="IIQ44" s="112"/>
      <c r="IIR44" s="112"/>
      <c r="IIS44" s="112"/>
      <c r="IIT44" s="112"/>
      <c r="IIU44"/>
      <c r="IIV44"/>
      <c r="IIW44"/>
      <c r="IIX44"/>
      <c r="IIY44"/>
      <c r="IIZ44"/>
      <c r="IJA44"/>
      <c r="IJB44"/>
      <c r="IJC44"/>
      <c r="IJD44"/>
      <c r="IJE44"/>
      <c r="IJF44"/>
      <c r="IJG44"/>
      <c r="IJH44"/>
      <c r="IJI44"/>
      <c r="IJJ44"/>
      <c r="IJK44"/>
      <c r="IJL44"/>
      <c r="IJM44"/>
      <c r="IJN44"/>
      <c r="IJO44"/>
      <c r="IJP44"/>
      <c r="IKU44" s="112"/>
      <c r="IKV44" s="112"/>
      <c r="IKW44" s="112"/>
      <c r="IKX44" s="112"/>
      <c r="IKY44" s="112"/>
      <c r="IKZ44" s="112"/>
      <c r="ILA44" s="112"/>
      <c r="ILB44" s="112"/>
      <c r="ILC44"/>
      <c r="ILD44"/>
      <c r="ILE44"/>
      <c r="ILF44"/>
      <c r="ILG44"/>
      <c r="ILH44"/>
      <c r="ILI44"/>
      <c r="ILJ44"/>
      <c r="ILK44"/>
      <c r="ILL44"/>
      <c r="ILM44"/>
      <c r="ILN44"/>
      <c r="ILO44"/>
      <c r="ILP44"/>
      <c r="ILQ44"/>
      <c r="ILR44"/>
      <c r="ILS44"/>
      <c r="ILT44"/>
      <c r="ILU44"/>
      <c r="ILV44"/>
      <c r="ILW44"/>
      <c r="ILX44"/>
      <c r="INC44" s="112"/>
      <c r="IND44" s="112"/>
      <c r="INE44" s="112"/>
      <c r="INF44" s="112"/>
      <c r="ING44" s="112"/>
      <c r="INH44" s="112"/>
      <c r="INI44" s="112"/>
      <c r="INJ44" s="112"/>
      <c r="INK44"/>
      <c r="INL44"/>
      <c r="INM44"/>
      <c r="INN44"/>
      <c r="INO44"/>
      <c r="INP44"/>
      <c r="INQ44"/>
      <c r="INR44"/>
      <c r="INS44"/>
      <c r="INT44"/>
      <c r="INU44"/>
      <c r="INV44"/>
      <c r="INW44"/>
      <c r="INX44"/>
      <c r="INY44"/>
      <c r="INZ44"/>
      <c r="IOA44"/>
      <c r="IOB44"/>
      <c r="IOC44"/>
      <c r="IOD44"/>
      <c r="IOE44"/>
      <c r="IOF44"/>
      <c r="IPK44" s="112"/>
      <c r="IPL44" s="112"/>
      <c r="IPM44" s="112"/>
      <c r="IPN44" s="112"/>
      <c r="IPO44" s="112"/>
      <c r="IPP44" s="112"/>
      <c r="IPQ44" s="112"/>
      <c r="IPR44" s="112"/>
      <c r="IPS44"/>
      <c r="IPT44"/>
      <c r="IPU44"/>
      <c r="IPV44"/>
      <c r="IPW44"/>
      <c r="IPX44"/>
      <c r="IPY44"/>
      <c r="IPZ44"/>
      <c r="IQA44"/>
      <c r="IQB44"/>
      <c r="IQC44"/>
      <c r="IQD44"/>
      <c r="IQE44"/>
      <c r="IQF44"/>
      <c r="IQG44"/>
      <c r="IQH44"/>
      <c r="IQI44"/>
      <c r="IQJ44"/>
      <c r="IQK44"/>
      <c r="IQL44"/>
      <c r="IQM44"/>
      <c r="IQN44"/>
      <c r="IRS44" s="112"/>
      <c r="IRT44" s="112"/>
      <c r="IRU44" s="112"/>
      <c r="IRV44" s="112"/>
      <c r="IRW44" s="112"/>
      <c r="IRX44" s="112"/>
      <c r="IRY44" s="112"/>
      <c r="IRZ44" s="112"/>
      <c r="ISA44"/>
      <c r="ISB44"/>
      <c r="ISC44"/>
      <c r="ISD44"/>
      <c r="ISE44"/>
      <c r="ISF44"/>
      <c r="ISG44"/>
      <c r="ISH44"/>
      <c r="ISI44"/>
      <c r="ISJ44"/>
      <c r="ISK44"/>
      <c r="ISL44"/>
      <c r="ISM44"/>
      <c r="ISN44"/>
      <c r="ISO44"/>
      <c r="ISP44"/>
      <c r="ISQ44"/>
      <c r="ISR44"/>
      <c r="ISS44"/>
      <c r="IST44"/>
      <c r="ISU44"/>
      <c r="ISV44"/>
      <c r="IUA44" s="112"/>
      <c r="IUB44" s="112"/>
      <c r="IUC44" s="112"/>
      <c r="IUD44" s="112"/>
      <c r="IUE44" s="112"/>
      <c r="IUF44" s="112"/>
      <c r="IUG44" s="112"/>
      <c r="IUH44" s="112"/>
      <c r="IUI44"/>
      <c r="IUJ44"/>
      <c r="IUK44"/>
      <c r="IUL44"/>
      <c r="IUM44"/>
      <c r="IUN44"/>
      <c r="IUO44"/>
      <c r="IUP44"/>
      <c r="IUQ44"/>
      <c r="IUR44"/>
      <c r="IUS44"/>
      <c r="IUT44"/>
      <c r="IUU44"/>
      <c r="IUV44"/>
      <c r="IUW44"/>
      <c r="IUX44"/>
      <c r="IUY44"/>
      <c r="IUZ44"/>
      <c r="IVA44"/>
      <c r="IVB44"/>
      <c r="IVC44"/>
      <c r="IVD44"/>
      <c r="IWI44" s="112"/>
      <c r="IWJ44" s="112"/>
      <c r="IWK44" s="112"/>
      <c r="IWL44" s="112"/>
      <c r="IWM44" s="112"/>
      <c r="IWN44" s="112"/>
      <c r="IWO44" s="112"/>
      <c r="IWP44" s="112"/>
      <c r="IWQ44"/>
      <c r="IWR44"/>
      <c r="IWS44"/>
      <c r="IWT44"/>
      <c r="IWU44"/>
      <c r="IWV44"/>
      <c r="IWW44"/>
      <c r="IWX44"/>
      <c r="IWY44"/>
      <c r="IWZ44"/>
      <c r="IXA44"/>
      <c r="IXB44"/>
      <c r="IXC44"/>
      <c r="IXD44"/>
      <c r="IXE44"/>
      <c r="IXF44"/>
      <c r="IXG44"/>
      <c r="IXH44"/>
      <c r="IXI44"/>
      <c r="IXJ44"/>
      <c r="IXK44"/>
      <c r="IXL44"/>
      <c r="IYQ44" s="112"/>
      <c r="IYR44" s="112"/>
      <c r="IYS44" s="112"/>
      <c r="IYT44" s="112"/>
      <c r="IYU44" s="112"/>
      <c r="IYV44" s="112"/>
      <c r="IYW44" s="112"/>
      <c r="IYX44" s="112"/>
      <c r="IYY44"/>
      <c r="IYZ44"/>
      <c r="IZA44"/>
      <c r="IZB44"/>
      <c r="IZC44"/>
      <c r="IZD44"/>
      <c r="IZE44"/>
      <c r="IZF44"/>
      <c r="IZG44"/>
      <c r="IZH44"/>
      <c r="IZI44"/>
      <c r="IZJ44"/>
      <c r="IZK44"/>
      <c r="IZL44"/>
      <c r="IZM44"/>
      <c r="IZN44"/>
      <c r="IZO44"/>
      <c r="IZP44"/>
      <c r="IZQ44"/>
      <c r="IZR44"/>
      <c r="IZS44"/>
      <c r="IZT44"/>
      <c r="JAY44" s="112"/>
      <c r="JAZ44" s="112"/>
      <c r="JBA44" s="112"/>
      <c r="JBB44" s="112"/>
      <c r="JBC44" s="112"/>
      <c r="JBD44" s="112"/>
      <c r="JBE44" s="112"/>
      <c r="JBF44" s="112"/>
      <c r="JBG44"/>
      <c r="JBH44"/>
      <c r="JBI44"/>
      <c r="JBJ44"/>
      <c r="JBK44"/>
      <c r="JBL44"/>
      <c r="JBM44"/>
      <c r="JBN44"/>
      <c r="JBO44"/>
      <c r="JBP44"/>
      <c r="JBQ44"/>
      <c r="JBR44"/>
      <c r="JBS44"/>
      <c r="JBT44"/>
      <c r="JBU44"/>
      <c r="JBV44"/>
      <c r="JBW44"/>
      <c r="JBX44"/>
      <c r="JBY44"/>
      <c r="JBZ44"/>
      <c r="JCA44"/>
      <c r="JCB44"/>
      <c r="JDG44" s="112"/>
      <c r="JDH44" s="112"/>
      <c r="JDI44" s="112"/>
      <c r="JDJ44" s="112"/>
      <c r="JDK44" s="112"/>
      <c r="JDL44" s="112"/>
      <c r="JDM44" s="112"/>
      <c r="JDN44" s="112"/>
      <c r="JDO44"/>
      <c r="JDP44"/>
      <c r="JDQ44"/>
      <c r="JDR44"/>
      <c r="JDS44"/>
      <c r="JDT44"/>
      <c r="JDU44"/>
      <c r="JDV44"/>
      <c r="JDW44"/>
      <c r="JDX44"/>
      <c r="JDY44"/>
      <c r="JDZ44"/>
      <c r="JEA44"/>
      <c r="JEB44"/>
      <c r="JEC44"/>
      <c r="JED44"/>
      <c r="JEE44"/>
      <c r="JEF44"/>
      <c r="JEG44"/>
      <c r="JEH44"/>
      <c r="JEI44"/>
      <c r="JEJ44"/>
      <c r="JFO44" s="112"/>
      <c r="JFP44" s="112"/>
      <c r="JFQ44" s="112"/>
      <c r="JFR44" s="112"/>
      <c r="JFS44" s="112"/>
      <c r="JFT44" s="112"/>
      <c r="JFU44" s="112"/>
      <c r="JFV44" s="112"/>
      <c r="JFW44"/>
      <c r="JFX44"/>
      <c r="JFY44"/>
      <c r="JFZ44"/>
      <c r="JGA44"/>
      <c r="JGB44"/>
      <c r="JGC44"/>
      <c r="JGD44"/>
      <c r="JGE44"/>
      <c r="JGF44"/>
      <c r="JGG44"/>
      <c r="JGH44"/>
      <c r="JGI44"/>
      <c r="JGJ44"/>
      <c r="JGK44"/>
      <c r="JGL44"/>
      <c r="JGM44"/>
      <c r="JGN44"/>
      <c r="JGO44"/>
      <c r="JGP44"/>
      <c r="JGQ44"/>
      <c r="JGR44"/>
      <c r="JHW44" s="112"/>
      <c r="JHX44" s="112"/>
      <c r="JHY44" s="112"/>
      <c r="JHZ44" s="112"/>
      <c r="JIA44" s="112"/>
      <c r="JIB44" s="112"/>
      <c r="JIC44" s="112"/>
      <c r="JID44" s="112"/>
      <c r="JIE44"/>
      <c r="JIF44"/>
      <c r="JIG44"/>
      <c r="JIH44"/>
      <c r="JII44"/>
      <c r="JIJ44"/>
      <c r="JIK44"/>
      <c r="JIL44"/>
      <c r="JIM44"/>
      <c r="JIN44"/>
      <c r="JIO44"/>
      <c r="JIP44"/>
      <c r="JIQ44"/>
      <c r="JIR44"/>
      <c r="JIS44"/>
      <c r="JIT44"/>
      <c r="JIU44"/>
      <c r="JIV44"/>
      <c r="JIW44"/>
      <c r="JIX44"/>
      <c r="JIY44"/>
      <c r="JIZ44"/>
      <c r="JKE44" s="112"/>
      <c r="JKF44" s="112"/>
      <c r="JKG44" s="112"/>
      <c r="JKH44" s="112"/>
      <c r="JKI44" s="112"/>
      <c r="JKJ44" s="112"/>
      <c r="JKK44" s="112"/>
      <c r="JKL44" s="112"/>
      <c r="JKM44"/>
      <c r="JKN44"/>
      <c r="JKO44"/>
      <c r="JKP44"/>
      <c r="JKQ44"/>
      <c r="JKR44"/>
      <c r="JKS44"/>
      <c r="JKT44"/>
      <c r="JKU44"/>
      <c r="JKV44"/>
      <c r="JKW44"/>
      <c r="JKX44"/>
      <c r="JKY44"/>
      <c r="JKZ44"/>
      <c r="JLA44"/>
      <c r="JLB44"/>
      <c r="JLC44"/>
      <c r="JLD44"/>
      <c r="JLE44"/>
      <c r="JLF44"/>
      <c r="JLG44"/>
      <c r="JLH44"/>
      <c r="JMM44" s="112"/>
      <c r="JMN44" s="112"/>
      <c r="JMO44" s="112"/>
      <c r="JMP44" s="112"/>
      <c r="JMQ44" s="112"/>
      <c r="JMR44" s="112"/>
      <c r="JMS44" s="112"/>
      <c r="JMT44" s="112"/>
      <c r="JMU44"/>
      <c r="JMV44"/>
      <c r="JMW44"/>
      <c r="JMX44"/>
      <c r="JMY44"/>
      <c r="JMZ44"/>
      <c r="JNA44"/>
      <c r="JNB44"/>
      <c r="JNC44"/>
      <c r="JND44"/>
      <c r="JNE44"/>
      <c r="JNF44"/>
      <c r="JNG44"/>
      <c r="JNH44"/>
      <c r="JNI44"/>
      <c r="JNJ44"/>
      <c r="JNK44"/>
      <c r="JNL44"/>
      <c r="JNM44"/>
      <c r="JNN44"/>
      <c r="JNO44"/>
      <c r="JNP44"/>
      <c r="JOU44" s="112"/>
      <c r="JOV44" s="112"/>
      <c r="JOW44" s="112"/>
      <c r="JOX44" s="112"/>
      <c r="JOY44" s="112"/>
      <c r="JOZ44" s="112"/>
      <c r="JPA44" s="112"/>
      <c r="JPB44" s="112"/>
      <c r="JPC44"/>
      <c r="JPD44"/>
      <c r="JPE44"/>
      <c r="JPF44"/>
      <c r="JPG44"/>
      <c r="JPH44"/>
      <c r="JPI44"/>
      <c r="JPJ44"/>
      <c r="JPK44"/>
      <c r="JPL44"/>
      <c r="JPM44"/>
      <c r="JPN44"/>
      <c r="JPO44"/>
      <c r="JPP44"/>
      <c r="JPQ44"/>
      <c r="JPR44"/>
      <c r="JPS44"/>
      <c r="JPT44"/>
      <c r="JPU44"/>
      <c r="JPV44"/>
      <c r="JPW44"/>
      <c r="JPX44"/>
      <c r="JRC44" s="112"/>
      <c r="JRD44" s="112"/>
      <c r="JRE44" s="112"/>
      <c r="JRF44" s="112"/>
      <c r="JRG44" s="112"/>
      <c r="JRH44" s="112"/>
      <c r="JRI44" s="112"/>
      <c r="JRJ44" s="112"/>
      <c r="JRK44"/>
      <c r="JRL44"/>
      <c r="JRM44"/>
      <c r="JRN44"/>
      <c r="JRO44"/>
      <c r="JRP44"/>
      <c r="JRQ44"/>
      <c r="JRR44"/>
      <c r="JRS44"/>
      <c r="JRT44"/>
      <c r="JRU44"/>
      <c r="JRV44"/>
      <c r="JRW44"/>
      <c r="JRX44"/>
      <c r="JRY44"/>
      <c r="JRZ44"/>
      <c r="JSA44"/>
      <c r="JSB44"/>
      <c r="JSC44"/>
      <c r="JSD44"/>
      <c r="JSE44"/>
      <c r="JSF44"/>
      <c r="JTK44" s="112"/>
      <c r="JTL44" s="112"/>
      <c r="JTM44" s="112"/>
      <c r="JTN44" s="112"/>
      <c r="JTO44" s="112"/>
      <c r="JTP44" s="112"/>
      <c r="JTQ44" s="112"/>
      <c r="JTR44" s="112"/>
      <c r="JTS44"/>
      <c r="JTT44"/>
      <c r="JTU44"/>
      <c r="JTV44"/>
      <c r="JTW44"/>
      <c r="JTX44"/>
      <c r="JTY44"/>
      <c r="JTZ44"/>
      <c r="JUA44"/>
      <c r="JUB44"/>
      <c r="JUC44"/>
      <c r="JUD44"/>
      <c r="JUE44"/>
      <c r="JUF44"/>
      <c r="JUG44"/>
      <c r="JUH44"/>
      <c r="JUI44"/>
      <c r="JUJ44"/>
      <c r="JUK44"/>
      <c r="JUL44"/>
      <c r="JUM44"/>
      <c r="JUN44"/>
      <c r="JVS44" s="112"/>
      <c r="JVT44" s="112"/>
      <c r="JVU44" s="112"/>
      <c r="JVV44" s="112"/>
      <c r="JVW44" s="112"/>
      <c r="JVX44" s="112"/>
      <c r="JVY44" s="112"/>
      <c r="JVZ44" s="112"/>
      <c r="JWA44"/>
      <c r="JWB44"/>
      <c r="JWC44"/>
      <c r="JWD44"/>
      <c r="JWE44"/>
      <c r="JWF44"/>
      <c r="JWG44"/>
      <c r="JWH44"/>
      <c r="JWI44"/>
      <c r="JWJ44"/>
      <c r="JWK44"/>
      <c r="JWL44"/>
      <c r="JWM44"/>
      <c r="JWN44"/>
      <c r="JWO44"/>
      <c r="JWP44"/>
      <c r="JWQ44"/>
      <c r="JWR44"/>
      <c r="JWS44"/>
      <c r="JWT44"/>
      <c r="JWU44"/>
      <c r="JWV44"/>
      <c r="JYA44" s="112"/>
      <c r="JYB44" s="112"/>
      <c r="JYC44" s="112"/>
      <c r="JYD44" s="112"/>
      <c r="JYE44" s="112"/>
      <c r="JYF44" s="112"/>
      <c r="JYG44" s="112"/>
      <c r="JYH44" s="112"/>
      <c r="JYI44"/>
      <c r="JYJ44"/>
      <c r="JYK44"/>
      <c r="JYL44"/>
      <c r="JYM44"/>
      <c r="JYN44"/>
      <c r="JYO44"/>
      <c r="JYP44"/>
      <c r="JYQ44"/>
      <c r="JYR44"/>
      <c r="JYS44"/>
      <c r="JYT44"/>
      <c r="JYU44"/>
      <c r="JYV44"/>
      <c r="JYW44"/>
      <c r="JYX44"/>
      <c r="JYY44"/>
      <c r="JYZ44"/>
      <c r="JZA44"/>
      <c r="JZB44"/>
      <c r="JZC44"/>
      <c r="JZD44"/>
      <c r="KAI44" s="112"/>
      <c r="KAJ44" s="112"/>
      <c r="KAK44" s="112"/>
      <c r="KAL44" s="112"/>
      <c r="KAM44" s="112"/>
      <c r="KAN44" s="112"/>
      <c r="KAO44" s="112"/>
      <c r="KAP44" s="112"/>
      <c r="KAQ44"/>
      <c r="KAR44"/>
      <c r="KAS44"/>
      <c r="KAT44"/>
      <c r="KAU44"/>
      <c r="KAV44"/>
      <c r="KAW44"/>
      <c r="KAX44"/>
      <c r="KAY44"/>
      <c r="KAZ44"/>
      <c r="KBA44"/>
      <c r="KBB44"/>
      <c r="KBC44"/>
      <c r="KBD44"/>
      <c r="KBE44"/>
      <c r="KBF44"/>
      <c r="KBG44"/>
      <c r="KBH44"/>
      <c r="KBI44"/>
      <c r="KBJ44"/>
      <c r="KBK44"/>
      <c r="KBL44"/>
      <c r="KCQ44" s="112"/>
      <c r="KCR44" s="112"/>
      <c r="KCS44" s="112"/>
      <c r="KCT44" s="112"/>
      <c r="KCU44" s="112"/>
      <c r="KCV44" s="112"/>
      <c r="KCW44" s="112"/>
      <c r="KCX44" s="112"/>
      <c r="KCY44"/>
      <c r="KCZ44"/>
      <c r="KDA44"/>
      <c r="KDB44"/>
      <c r="KDC44"/>
      <c r="KDD44"/>
      <c r="KDE44"/>
      <c r="KDF44"/>
      <c r="KDG44"/>
      <c r="KDH44"/>
      <c r="KDI44"/>
      <c r="KDJ44"/>
      <c r="KDK44"/>
      <c r="KDL44"/>
      <c r="KDM44"/>
      <c r="KDN44"/>
      <c r="KDO44"/>
      <c r="KDP44"/>
      <c r="KDQ44"/>
      <c r="KDR44"/>
      <c r="KDS44"/>
      <c r="KDT44"/>
      <c r="KEY44" s="112"/>
      <c r="KEZ44" s="112"/>
      <c r="KFA44" s="112"/>
      <c r="KFB44" s="112"/>
      <c r="KFC44" s="112"/>
      <c r="KFD44" s="112"/>
      <c r="KFE44" s="112"/>
      <c r="KFF44" s="112"/>
      <c r="KFG44"/>
      <c r="KFH44"/>
      <c r="KFI44"/>
      <c r="KFJ44"/>
      <c r="KFK44"/>
      <c r="KFL44"/>
      <c r="KFM44"/>
      <c r="KFN44"/>
      <c r="KFO44"/>
      <c r="KFP44"/>
      <c r="KFQ44"/>
      <c r="KFR44"/>
      <c r="KFS44"/>
      <c r="KFT44"/>
      <c r="KFU44"/>
      <c r="KFV44"/>
      <c r="KFW44"/>
      <c r="KFX44"/>
      <c r="KFY44"/>
      <c r="KFZ44"/>
      <c r="KGA44"/>
      <c r="KGB44"/>
      <c r="KHG44" s="112"/>
      <c r="KHH44" s="112"/>
      <c r="KHI44" s="112"/>
      <c r="KHJ44" s="112"/>
      <c r="KHK44" s="112"/>
      <c r="KHL44" s="112"/>
      <c r="KHM44" s="112"/>
      <c r="KHN44" s="112"/>
      <c r="KHO44"/>
      <c r="KHP44"/>
      <c r="KHQ44"/>
      <c r="KHR44"/>
      <c r="KHS44"/>
      <c r="KHT44"/>
      <c r="KHU44"/>
      <c r="KHV44"/>
      <c r="KHW44"/>
      <c r="KHX44"/>
      <c r="KHY44"/>
      <c r="KHZ44"/>
      <c r="KIA44"/>
      <c r="KIB44"/>
      <c r="KIC44"/>
      <c r="KID44"/>
      <c r="KIE44"/>
      <c r="KIF44"/>
      <c r="KIG44"/>
      <c r="KIH44"/>
      <c r="KII44"/>
      <c r="KIJ44"/>
      <c r="KJO44" s="112"/>
      <c r="KJP44" s="112"/>
      <c r="KJQ44" s="112"/>
      <c r="KJR44" s="112"/>
      <c r="KJS44" s="112"/>
      <c r="KJT44" s="112"/>
      <c r="KJU44" s="112"/>
      <c r="KJV44" s="112"/>
      <c r="KJW44"/>
      <c r="KJX44"/>
      <c r="KJY44"/>
      <c r="KJZ44"/>
      <c r="KKA44"/>
      <c r="KKB44"/>
      <c r="KKC44"/>
      <c r="KKD44"/>
      <c r="KKE44"/>
      <c r="KKF44"/>
      <c r="KKG44"/>
      <c r="KKH44"/>
      <c r="KKI44"/>
      <c r="KKJ44"/>
      <c r="KKK44"/>
      <c r="KKL44"/>
      <c r="KKM44"/>
      <c r="KKN44"/>
      <c r="KKO44"/>
      <c r="KKP44"/>
      <c r="KKQ44"/>
      <c r="KKR44"/>
      <c r="KLW44" s="112"/>
      <c r="KLX44" s="112"/>
      <c r="KLY44" s="112"/>
      <c r="KLZ44" s="112"/>
      <c r="KMA44" s="112"/>
      <c r="KMB44" s="112"/>
      <c r="KMC44" s="112"/>
      <c r="KMD44" s="112"/>
      <c r="KME44"/>
      <c r="KMF44"/>
      <c r="KMG44"/>
      <c r="KMH44"/>
      <c r="KMI44"/>
      <c r="KMJ44"/>
      <c r="KMK44"/>
      <c r="KML44"/>
      <c r="KMM44"/>
      <c r="KMN44"/>
      <c r="KMO44"/>
      <c r="KMP44"/>
      <c r="KMQ44"/>
      <c r="KMR44"/>
      <c r="KMS44"/>
      <c r="KMT44"/>
      <c r="KMU44"/>
      <c r="KMV44"/>
      <c r="KMW44"/>
      <c r="KMX44"/>
      <c r="KMY44"/>
      <c r="KMZ44"/>
      <c r="KOE44" s="112"/>
      <c r="KOF44" s="112"/>
      <c r="KOG44" s="112"/>
      <c r="KOH44" s="112"/>
      <c r="KOI44" s="112"/>
      <c r="KOJ44" s="112"/>
      <c r="KOK44" s="112"/>
      <c r="KOL44" s="112"/>
      <c r="KOM44"/>
      <c r="KON44"/>
      <c r="KOO44"/>
      <c r="KOP44"/>
      <c r="KOQ44"/>
      <c r="KOR44"/>
      <c r="KOS44"/>
      <c r="KOT44"/>
      <c r="KOU44"/>
      <c r="KOV44"/>
      <c r="KOW44"/>
      <c r="KOX44"/>
      <c r="KOY44"/>
      <c r="KOZ44"/>
      <c r="KPA44"/>
      <c r="KPB44"/>
      <c r="KPC44"/>
      <c r="KPD44"/>
      <c r="KPE44"/>
      <c r="KPF44"/>
      <c r="KPG44"/>
      <c r="KPH44"/>
      <c r="KQM44" s="112"/>
      <c r="KQN44" s="112"/>
      <c r="KQO44" s="112"/>
      <c r="KQP44" s="112"/>
      <c r="KQQ44" s="112"/>
      <c r="KQR44" s="112"/>
      <c r="KQS44" s="112"/>
      <c r="KQT44" s="112"/>
      <c r="KQU44"/>
      <c r="KQV44"/>
      <c r="KQW44"/>
      <c r="KQX44"/>
      <c r="KQY44"/>
      <c r="KQZ44"/>
      <c r="KRA44"/>
      <c r="KRB44"/>
      <c r="KRC44"/>
      <c r="KRD44"/>
      <c r="KRE44"/>
      <c r="KRF44"/>
      <c r="KRG44"/>
      <c r="KRH44"/>
      <c r="KRI44"/>
      <c r="KRJ44"/>
      <c r="KRK44"/>
      <c r="KRL44"/>
      <c r="KRM44"/>
      <c r="KRN44"/>
      <c r="KRO44"/>
      <c r="KRP44"/>
      <c r="KSU44" s="112"/>
      <c r="KSV44" s="112"/>
      <c r="KSW44" s="112"/>
      <c r="KSX44" s="112"/>
      <c r="KSY44" s="112"/>
      <c r="KSZ44" s="112"/>
      <c r="KTA44" s="112"/>
      <c r="KTB44" s="112"/>
      <c r="KTC44"/>
      <c r="KTD44"/>
      <c r="KTE44"/>
      <c r="KTF44"/>
      <c r="KTG44"/>
      <c r="KTH44"/>
      <c r="KTI44"/>
      <c r="KTJ44"/>
      <c r="KTK44"/>
      <c r="KTL44"/>
      <c r="KTM44"/>
      <c r="KTN44"/>
      <c r="KTO44"/>
      <c r="KTP44"/>
      <c r="KTQ44"/>
      <c r="KTR44"/>
      <c r="KTS44"/>
      <c r="KTT44"/>
      <c r="KTU44"/>
      <c r="KTV44"/>
      <c r="KTW44"/>
      <c r="KTX44"/>
      <c r="KVC44" s="112"/>
      <c r="KVD44" s="112"/>
      <c r="KVE44" s="112"/>
      <c r="KVF44" s="112"/>
      <c r="KVG44" s="112"/>
      <c r="KVH44" s="112"/>
      <c r="KVI44" s="112"/>
      <c r="KVJ44" s="112"/>
      <c r="KVK44"/>
      <c r="KVL44"/>
      <c r="KVM44"/>
      <c r="KVN44"/>
      <c r="KVO44"/>
      <c r="KVP44"/>
      <c r="KVQ44"/>
      <c r="KVR44"/>
      <c r="KVS44"/>
      <c r="KVT44"/>
      <c r="KVU44"/>
      <c r="KVV44"/>
      <c r="KVW44"/>
      <c r="KVX44"/>
      <c r="KVY44"/>
      <c r="KVZ44"/>
      <c r="KWA44"/>
      <c r="KWB44"/>
      <c r="KWC44"/>
      <c r="KWD44"/>
      <c r="KWE44"/>
      <c r="KWF44"/>
      <c r="KXK44" s="112"/>
      <c r="KXL44" s="112"/>
      <c r="KXM44" s="112"/>
      <c r="KXN44" s="112"/>
      <c r="KXO44" s="112"/>
      <c r="KXP44" s="112"/>
      <c r="KXQ44" s="112"/>
      <c r="KXR44" s="112"/>
      <c r="KXS44"/>
      <c r="KXT44"/>
      <c r="KXU44"/>
      <c r="KXV44"/>
      <c r="KXW44"/>
      <c r="KXX44"/>
      <c r="KXY44"/>
      <c r="KXZ44"/>
      <c r="KYA44"/>
      <c r="KYB44"/>
      <c r="KYC44"/>
      <c r="KYD44"/>
      <c r="KYE44"/>
      <c r="KYF44"/>
      <c r="KYG44"/>
      <c r="KYH44"/>
      <c r="KYI44"/>
      <c r="KYJ44"/>
      <c r="KYK44"/>
      <c r="KYL44"/>
      <c r="KYM44"/>
      <c r="KYN44"/>
      <c r="KZS44" s="112"/>
      <c r="KZT44" s="112"/>
      <c r="KZU44" s="112"/>
      <c r="KZV44" s="112"/>
      <c r="KZW44" s="112"/>
      <c r="KZX44" s="112"/>
      <c r="KZY44" s="112"/>
      <c r="KZZ44" s="112"/>
      <c r="LAA44"/>
      <c r="LAB44"/>
      <c r="LAC44"/>
      <c r="LAD44"/>
      <c r="LAE44"/>
      <c r="LAF44"/>
      <c r="LAG44"/>
      <c r="LAH44"/>
      <c r="LAI44"/>
      <c r="LAJ44"/>
      <c r="LAK44"/>
      <c r="LAL44"/>
      <c r="LAM44"/>
      <c r="LAN44"/>
      <c r="LAO44"/>
      <c r="LAP44"/>
      <c r="LAQ44"/>
      <c r="LAR44"/>
      <c r="LAS44"/>
      <c r="LAT44"/>
      <c r="LAU44"/>
      <c r="LAV44"/>
      <c r="LCA44" s="112"/>
      <c r="LCB44" s="112"/>
      <c r="LCC44" s="112"/>
      <c r="LCD44" s="112"/>
      <c r="LCE44" s="112"/>
      <c r="LCF44" s="112"/>
      <c r="LCG44" s="112"/>
      <c r="LCH44" s="112"/>
      <c r="LCI44"/>
      <c r="LCJ44"/>
      <c r="LCK44"/>
      <c r="LCL44"/>
      <c r="LCM44"/>
      <c r="LCN44"/>
      <c r="LCO44"/>
      <c r="LCP44"/>
      <c r="LCQ44"/>
      <c r="LCR44"/>
      <c r="LCS44"/>
      <c r="LCT44"/>
      <c r="LCU44"/>
      <c r="LCV44"/>
      <c r="LCW44"/>
      <c r="LCX44"/>
      <c r="LCY44"/>
      <c r="LCZ44"/>
      <c r="LDA44"/>
      <c r="LDB44"/>
      <c r="LDC44"/>
      <c r="LDD44"/>
      <c r="LEI44" s="112"/>
      <c r="LEJ44" s="112"/>
      <c r="LEK44" s="112"/>
      <c r="LEL44" s="112"/>
      <c r="LEM44" s="112"/>
      <c r="LEN44" s="112"/>
      <c r="LEO44" s="112"/>
      <c r="LEP44" s="112"/>
      <c r="LEQ44"/>
      <c r="LER44"/>
      <c r="LES44"/>
      <c r="LET44"/>
      <c r="LEU44"/>
      <c r="LEV44"/>
      <c r="LEW44"/>
      <c r="LEX44"/>
      <c r="LEY44"/>
      <c r="LEZ44"/>
      <c r="LFA44"/>
      <c r="LFB44"/>
      <c r="LFC44"/>
      <c r="LFD44"/>
      <c r="LFE44"/>
      <c r="LFF44"/>
      <c r="LFG44"/>
      <c r="LFH44"/>
      <c r="LFI44"/>
      <c r="LFJ44"/>
      <c r="LFK44"/>
      <c r="LFL44"/>
      <c r="LGQ44" s="112"/>
      <c r="LGR44" s="112"/>
      <c r="LGS44" s="112"/>
      <c r="LGT44" s="112"/>
      <c r="LGU44" s="112"/>
      <c r="LGV44" s="112"/>
      <c r="LGW44" s="112"/>
      <c r="LGX44" s="112"/>
      <c r="LGY44"/>
      <c r="LGZ44"/>
      <c r="LHA44"/>
      <c r="LHB44"/>
      <c r="LHC44"/>
      <c r="LHD44"/>
      <c r="LHE44"/>
      <c r="LHF44"/>
      <c r="LHG44"/>
      <c r="LHH44"/>
      <c r="LHI44"/>
      <c r="LHJ44"/>
      <c r="LHK44"/>
      <c r="LHL44"/>
      <c r="LHM44"/>
      <c r="LHN44"/>
      <c r="LHO44"/>
      <c r="LHP44"/>
      <c r="LHQ44"/>
      <c r="LHR44"/>
      <c r="LHS44"/>
      <c r="LHT44"/>
      <c r="LIY44" s="112"/>
      <c r="LIZ44" s="112"/>
      <c r="LJA44" s="112"/>
      <c r="LJB44" s="112"/>
      <c r="LJC44" s="112"/>
      <c r="LJD44" s="112"/>
      <c r="LJE44" s="112"/>
      <c r="LJF44" s="112"/>
      <c r="LJG44"/>
      <c r="LJH44"/>
      <c r="LJI44"/>
      <c r="LJJ44"/>
      <c r="LJK44"/>
      <c r="LJL44"/>
      <c r="LJM44"/>
      <c r="LJN44"/>
      <c r="LJO44"/>
      <c r="LJP44"/>
      <c r="LJQ44"/>
      <c r="LJR44"/>
      <c r="LJS44"/>
      <c r="LJT44"/>
      <c r="LJU44"/>
      <c r="LJV44"/>
      <c r="LJW44"/>
      <c r="LJX44"/>
      <c r="LJY44"/>
      <c r="LJZ44"/>
      <c r="LKA44"/>
      <c r="LKB44"/>
      <c r="LLG44" s="112"/>
      <c r="LLH44" s="112"/>
      <c r="LLI44" s="112"/>
      <c r="LLJ44" s="112"/>
      <c r="LLK44" s="112"/>
      <c r="LLL44" s="112"/>
      <c r="LLM44" s="112"/>
      <c r="LLN44" s="112"/>
      <c r="LLO44"/>
      <c r="LLP44"/>
      <c r="LLQ44"/>
      <c r="LLR44"/>
      <c r="LLS44"/>
      <c r="LLT44"/>
      <c r="LLU44"/>
      <c r="LLV44"/>
      <c r="LLW44"/>
      <c r="LLX44"/>
      <c r="LLY44"/>
      <c r="LLZ44"/>
      <c r="LMA44"/>
      <c r="LMB44"/>
      <c r="LMC44"/>
      <c r="LMD44"/>
      <c r="LME44"/>
      <c r="LMF44"/>
      <c r="LMG44"/>
      <c r="LMH44"/>
      <c r="LMI44"/>
      <c r="LMJ44"/>
      <c r="LNO44" s="112"/>
      <c r="LNP44" s="112"/>
      <c r="LNQ44" s="112"/>
      <c r="LNR44" s="112"/>
      <c r="LNS44" s="112"/>
      <c r="LNT44" s="112"/>
      <c r="LNU44" s="112"/>
      <c r="LNV44" s="112"/>
      <c r="LNW44"/>
      <c r="LNX44"/>
      <c r="LNY44"/>
      <c r="LNZ44"/>
      <c r="LOA44"/>
      <c r="LOB44"/>
      <c r="LOC44"/>
      <c r="LOD44"/>
      <c r="LOE44"/>
      <c r="LOF44"/>
      <c r="LOG44"/>
      <c r="LOH44"/>
      <c r="LOI44"/>
      <c r="LOJ44"/>
      <c r="LOK44"/>
      <c r="LOL44"/>
      <c r="LOM44"/>
      <c r="LON44"/>
      <c r="LOO44"/>
      <c r="LOP44"/>
      <c r="LOQ44"/>
      <c r="LOR44"/>
      <c r="LPW44" s="112"/>
      <c r="LPX44" s="112"/>
      <c r="LPY44" s="112"/>
      <c r="LPZ44" s="112"/>
      <c r="LQA44" s="112"/>
      <c r="LQB44" s="112"/>
      <c r="LQC44" s="112"/>
      <c r="LQD44" s="112"/>
      <c r="LQE44"/>
      <c r="LQF44"/>
      <c r="LQG44"/>
      <c r="LQH44"/>
      <c r="LQI44"/>
      <c r="LQJ44"/>
      <c r="LQK44"/>
      <c r="LQL44"/>
      <c r="LQM44"/>
      <c r="LQN44"/>
      <c r="LQO44"/>
      <c r="LQP44"/>
      <c r="LQQ44"/>
      <c r="LQR44"/>
      <c r="LQS44"/>
      <c r="LQT44"/>
      <c r="LQU44"/>
      <c r="LQV44"/>
      <c r="LQW44"/>
      <c r="LQX44"/>
      <c r="LQY44"/>
      <c r="LQZ44"/>
      <c r="LSE44" s="112"/>
      <c r="LSF44" s="112"/>
      <c r="LSG44" s="112"/>
      <c r="LSH44" s="112"/>
      <c r="LSI44" s="112"/>
      <c r="LSJ44" s="112"/>
      <c r="LSK44" s="112"/>
      <c r="LSL44" s="112"/>
      <c r="LSM44"/>
      <c r="LSN44"/>
      <c r="LSO44"/>
      <c r="LSP44"/>
      <c r="LSQ44"/>
      <c r="LSR44"/>
      <c r="LSS44"/>
      <c r="LST44"/>
      <c r="LSU44"/>
      <c r="LSV44"/>
      <c r="LSW44"/>
      <c r="LSX44"/>
      <c r="LSY44"/>
      <c r="LSZ44"/>
      <c r="LTA44"/>
      <c r="LTB44"/>
      <c r="LTC44"/>
      <c r="LTD44"/>
      <c r="LTE44"/>
      <c r="LTF44"/>
      <c r="LTG44"/>
      <c r="LTH44"/>
      <c r="LUM44" s="112"/>
      <c r="LUN44" s="112"/>
      <c r="LUO44" s="112"/>
      <c r="LUP44" s="112"/>
      <c r="LUQ44" s="112"/>
      <c r="LUR44" s="112"/>
      <c r="LUS44" s="112"/>
      <c r="LUT44" s="112"/>
      <c r="LUU44"/>
      <c r="LUV44"/>
      <c r="LUW44"/>
      <c r="LUX44"/>
      <c r="LUY44"/>
      <c r="LUZ44"/>
      <c r="LVA44"/>
      <c r="LVB44"/>
      <c r="LVC44"/>
      <c r="LVD44"/>
      <c r="LVE44"/>
      <c r="LVF44"/>
      <c r="LVG44"/>
      <c r="LVH44"/>
      <c r="LVI44"/>
      <c r="LVJ44"/>
      <c r="LVK44"/>
      <c r="LVL44"/>
      <c r="LVM44"/>
      <c r="LVN44"/>
      <c r="LVO44"/>
      <c r="LVP44"/>
      <c r="LWU44" s="112"/>
      <c r="LWV44" s="112"/>
      <c r="LWW44" s="112"/>
      <c r="LWX44" s="112"/>
      <c r="LWY44" s="112"/>
      <c r="LWZ44" s="112"/>
      <c r="LXA44" s="112"/>
      <c r="LXB44" s="112"/>
      <c r="LXC44"/>
      <c r="LXD44"/>
      <c r="LXE44"/>
      <c r="LXF44"/>
      <c r="LXG44"/>
      <c r="LXH44"/>
      <c r="LXI44"/>
      <c r="LXJ44"/>
      <c r="LXK44"/>
      <c r="LXL44"/>
      <c r="LXM44"/>
      <c r="LXN44"/>
      <c r="LXO44"/>
      <c r="LXP44"/>
      <c r="LXQ44"/>
      <c r="LXR44"/>
      <c r="LXS44"/>
      <c r="LXT44"/>
      <c r="LXU44"/>
      <c r="LXV44"/>
      <c r="LXW44"/>
      <c r="LXX44"/>
      <c r="LZC44" s="112"/>
      <c r="LZD44" s="112"/>
      <c r="LZE44" s="112"/>
      <c r="LZF44" s="112"/>
      <c r="LZG44" s="112"/>
      <c r="LZH44" s="112"/>
      <c r="LZI44" s="112"/>
      <c r="LZJ44" s="112"/>
      <c r="LZK44"/>
      <c r="LZL44"/>
      <c r="LZM44"/>
      <c r="LZN44"/>
      <c r="LZO44"/>
      <c r="LZP44"/>
      <c r="LZQ44"/>
      <c r="LZR44"/>
      <c r="LZS44"/>
      <c r="LZT44"/>
      <c r="LZU44"/>
      <c r="LZV44"/>
      <c r="LZW44"/>
      <c r="LZX44"/>
      <c r="LZY44"/>
      <c r="LZZ44"/>
      <c r="MAA44"/>
      <c r="MAB44"/>
      <c r="MAC44"/>
      <c r="MAD44"/>
      <c r="MAE44"/>
      <c r="MAF44"/>
      <c r="MBK44" s="112"/>
      <c r="MBL44" s="112"/>
      <c r="MBM44" s="112"/>
      <c r="MBN44" s="112"/>
      <c r="MBO44" s="112"/>
      <c r="MBP44" s="112"/>
      <c r="MBQ44" s="112"/>
      <c r="MBR44" s="112"/>
      <c r="MBS44"/>
      <c r="MBT44"/>
      <c r="MBU44"/>
      <c r="MBV44"/>
      <c r="MBW44"/>
      <c r="MBX44"/>
      <c r="MBY44"/>
      <c r="MBZ44"/>
      <c r="MCA44"/>
      <c r="MCB44"/>
      <c r="MCC44"/>
      <c r="MCD44"/>
      <c r="MCE44"/>
      <c r="MCF44"/>
      <c r="MCG44"/>
      <c r="MCH44"/>
      <c r="MCI44"/>
      <c r="MCJ44"/>
      <c r="MCK44"/>
      <c r="MCL44"/>
      <c r="MCM44"/>
      <c r="MCN44"/>
      <c r="MDS44" s="112"/>
      <c r="MDT44" s="112"/>
      <c r="MDU44" s="112"/>
      <c r="MDV44" s="112"/>
      <c r="MDW44" s="112"/>
      <c r="MDX44" s="112"/>
      <c r="MDY44" s="112"/>
      <c r="MDZ44" s="112"/>
      <c r="MEA44"/>
      <c r="MEB44"/>
      <c r="MEC44"/>
      <c r="MED44"/>
      <c r="MEE44"/>
      <c r="MEF44"/>
      <c r="MEG44"/>
      <c r="MEH44"/>
      <c r="MEI44"/>
      <c r="MEJ44"/>
      <c r="MEK44"/>
      <c r="MEL44"/>
      <c r="MEM44"/>
      <c r="MEN44"/>
      <c r="MEO44"/>
      <c r="MEP44"/>
      <c r="MEQ44"/>
      <c r="MER44"/>
      <c r="MES44"/>
      <c r="MET44"/>
      <c r="MEU44"/>
      <c r="MEV44"/>
      <c r="MGA44" s="112"/>
      <c r="MGB44" s="112"/>
      <c r="MGC44" s="112"/>
      <c r="MGD44" s="112"/>
      <c r="MGE44" s="112"/>
      <c r="MGF44" s="112"/>
      <c r="MGG44" s="112"/>
      <c r="MGH44" s="112"/>
      <c r="MGI44"/>
      <c r="MGJ44"/>
      <c r="MGK44"/>
      <c r="MGL44"/>
      <c r="MGM44"/>
      <c r="MGN44"/>
      <c r="MGO44"/>
      <c r="MGP44"/>
      <c r="MGQ44"/>
      <c r="MGR44"/>
      <c r="MGS44"/>
      <c r="MGT44"/>
      <c r="MGU44"/>
      <c r="MGV44"/>
      <c r="MGW44"/>
      <c r="MGX44"/>
      <c r="MGY44"/>
      <c r="MGZ44"/>
      <c r="MHA44"/>
      <c r="MHB44"/>
      <c r="MHC44"/>
      <c r="MHD44"/>
      <c r="MII44" s="112"/>
      <c r="MIJ44" s="112"/>
      <c r="MIK44" s="112"/>
      <c r="MIL44" s="112"/>
      <c r="MIM44" s="112"/>
      <c r="MIN44" s="112"/>
      <c r="MIO44" s="112"/>
      <c r="MIP44" s="112"/>
      <c r="MIQ44"/>
      <c r="MIR44"/>
      <c r="MIS44"/>
      <c r="MIT44"/>
      <c r="MIU44"/>
      <c r="MIV44"/>
      <c r="MIW44"/>
      <c r="MIX44"/>
      <c r="MIY44"/>
      <c r="MIZ44"/>
      <c r="MJA44"/>
      <c r="MJB44"/>
      <c r="MJC44"/>
      <c r="MJD44"/>
      <c r="MJE44"/>
      <c r="MJF44"/>
      <c r="MJG44"/>
      <c r="MJH44"/>
      <c r="MJI44"/>
      <c r="MJJ44"/>
      <c r="MJK44"/>
      <c r="MJL44"/>
      <c r="MKQ44" s="112"/>
      <c r="MKR44" s="112"/>
      <c r="MKS44" s="112"/>
      <c r="MKT44" s="112"/>
      <c r="MKU44" s="112"/>
      <c r="MKV44" s="112"/>
      <c r="MKW44" s="112"/>
      <c r="MKX44" s="112"/>
      <c r="MKY44"/>
      <c r="MKZ44"/>
      <c r="MLA44"/>
      <c r="MLB44"/>
      <c r="MLC44"/>
      <c r="MLD44"/>
      <c r="MLE44"/>
      <c r="MLF44"/>
      <c r="MLG44"/>
      <c r="MLH44"/>
      <c r="MLI44"/>
      <c r="MLJ44"/>
      <c r="MLK44"/>
      <c r="MLL44"/>
      <c r="MLM44"/>
      <c r="MLN44"/>
      <c r="MLO44"/>
      <c r="MLP44"/>
      <c r="MLQ44"/>
      <c r="MLR44"/>
      <c r="MLS44"/>
      <c r="MLT44"/>
      <c r="MMY44" s="112"/>
      <c r="MMZ44" s="112"/>
      <c r="MNA44" s="112"/>
      <c r="MNB44" s="112"/>
      <c r="MNC44" s="112"/>
      <c r="MND44" s="112"/>
      <c r="MNE44" s="112"/>
      <c r="MNF44" s="112"/>
      <c r="MNG44"/>
      <c r="MNH44"/>
      <c r="MNI44"/>
      <c r="MNJ44"/>
      <c r="MNK44"/>
      <c r="MNL44"/>
      <c r="MNM44"/>
      <c r="MNN44"/>
      <c r="MNO44"/>
      <c r="MNP44"/>
      <c r="MNQ44"/>
      <c r="MNR44"/>
      <c r="MNS44"/>
      <c r="MNT44"/>
      <c r="MNU44"/>
      <c r="MNV44"/>
      <c r="MNW44"/>
      <c r="MNX44"/>
      <c r="MNY44"/>
      <c r="MNZ44"/>
      <c r="MOA44"/>
      <c r="MOB44"/>
      <c r="MPG44" s="112"/>
      <c r="MPH44" s="112"/>
      <c r="MPI44" s="112"/>
      <c r="MPJ44" s="112"/>
      <c r="MPK44" s="112"/>
      <c r="MPL44" s="112"/>
      <c r="MPM44" s="112"/>
      <c r="MPN44" s="112"/>
      <c r="MPO44"/>
      <c r="MPP44"/>
      <c r="MPQ44"/>
      <c r="MPR44"/>
      <c r="MPS44"/>
      <c r="MPT44"/>
      <c r="MPU44"/>
      <c r="MPV44"/>
      <c r="MPW44"/>
      <c r="MPX44"/>
      <c r="MPY44"/>
      <c r="MPZ44"/>
      <c r="MQA44"/>
      <c r="MQB44"/>
      <c r="MQC44"/>
      <c r="MQD44"/>
      <c r="MQE44"/>
      <c r="MQF44"/>
      <c r="MQG44"/>
      <c r="MQH44"/>
      <c r="MQI44"/>
      <c r="MQJ44"/>
      <c r="MRO44" s="112"/>
      <c r="MRP44" s="112"/>
      <c r="MRQ44" s="112"/>
      <c r="MRR44" s="112"/>
      <c r="MRS44" s="112"/>
      <c r="MRT44" s="112"/>
      <c r="MRU44" s="112"/>
      <c r="MRV44" s="112"/>
      <c r="MRW44"/>
      <c r="MRX44"/>
      <c r="MRY44"/>
      <c r="MRZ44"/>
      <c r="MSA44"/>
      <c r="MSB44"/>
      <c r="MSC44"/>
      <c r="MSD44"/>
      <c r="MSE44"/>
      <c r="MSF44"/>
      <c r="MSG44"/>
      <c r="MSH44"/>
      <c r="MSI44"/>
      <c r="MSJ44"/>
      <c r="MSK44"/>
      <c r="MSL44"/>
      <c r="MSM44"/>
      <c r="MSN44"/>
      <c r="MSO44"/>
      <c r="MSP44"/>
      <c r="MSQ44"/>
      <c r="MSR44"/>
      <c r="MTW44" s="112"/>
      <c r="MTX44" s="112"/>
      <c r="MTY44" s="112"/>
      <c r="MTZ44" s="112"/>
      <c r="MUA44" s="112"/>
      <c r="MUB44" s="112"/>
      <c r="MUC44" s="112"/>
      <c r="MUD44" s="112"/>
      <c r="MUE44"/>
      <c r="MUF44"/>
      <c r="MUG44"/>
      <c r="MUH44"/>
      <c r="MUI44"/>
      <c r="MUJ44"/>
      <c r="MUK44"/>
      <c r="MUL44"/>
      <c r="MUM44"/>
      <c r="MUN44"/>
      <c r="MUO44"/>
      <c r="MUP44"/>
      <c r="MUQ44"/>
      <c r="MUR44"/>
      <c r="MUS44"/>
      <c r="MUT44"/>
      <c r="MUU44"/>
      <c r="MUV44"/>
      <c r="MUW44"/>
      <c r="MUX44"/>
      <c r="MUY44"/>
      <c r="MUZ44"/>
      <c r="MWE44" s="112"/>
      <c r="MWF44" s="112"/>
      <c r="MWG44" s="112"/>
      <c r="MWH44" s="112"/>
      <c r="MWI44" s="112"/>
      <c r="MWJ44" s="112"/>
      <c r="MWK44" s="112"/>
      <c r="MWL44" s="112"/>
      <c r="MWM44"/>
      <c r="MWN44"/>
      <c r="MWO44"/>
      <c r="MWP44"/>
      <c r="MWQ44"/>
      <c r="MWR44"/>
      <c r="MWS44"/>
      <c r="MWT44"/>
      <c r="MWU44"/>
      <c r="MWV44"/>
      <c r="MWW44"/>
      <c r="MWX44"/>
      <c r="MWY44"/>
      <c r="MWZ44"/>
      <c r="MXA44"/>
      <c r="MXB44"/>
      <c r="MXC44"/>
      <c r="MXD44"/>
      <c r="MXE44"/>
      <c r="MXF44"/>
      <c r="MXG44"/>
      <c r="MXH44"/>
      <c r="MYM44" s="112"/>
      <c r="MYN44" s="112"/>
      <c r="MYO44" s="112"/>
      <c r="MYP44" s="112"/>
      <c r="MYQ44" s="112"/>
      <c r="MYR44" s="112"/>
      <c r="MYS44" s="112"/>
      <c r="MYT44" s="112"/>
      <c r="MYU44"/>
      <c r="MYV44"/>
      <c r="MYW44"/>
      <c r="MYX44"/>
      <c r="MYY44"/>
      <c r="MYZ44"/>
      <c r="MZA44"/>
      <c r="MZB44"/>
      <c r="MZC44"/>
      <c r="MZD44"/>
      <c r="MZE44"/>
      <c r="MZF44"/>
      <c r="MZG44"/>
      <c r="MZH44"/>
      <c r="MZI44"/>
      <c r="MZJ44"/>
      <c r="MZK44"/>
      <c r="MZL44"/>
      <c r="MZM44"/>
      <c r="MZN44"/>
      <c r="MZO44"/>
      <c r="MZP44"/>
      <c r="NAU44" s="112"/>
      <c r="NAV44" s="112"/>
      <c r="NAW44" s="112"/>
      <c r="NAX44" s="112"/>
      <c r="NAY44" s="112"/>
      <c r="NAZ44" s="112"/>
      <c r="NBA44" s="112"/>
      <c r="NBB44" s="112"/>
      <c r="NBC44"/>
      <c r="NBD44"/>
      <c r="NBE44"/>
      <c r="NBF44"/>
      <c r="NBG44"/>
      <c r="NBH44"/>
      <c r="NBI44"/>
      <c r="NBJ44"/>
      <c r="NBK44"/>
      <c r="NBL44"/>
      <c r="NBM44"/>
      <c r="NBN44"/>
      <c r="NBO44"/>
      <c r="NBP44"/>
      <c r="NBQ44"/>
      <c r="NBR44"/>
      <c r="NBS44"/>
      <c r="NBT44"/>
      <c r="NBU44"/>
      <c r="NBV44"/>
      <c r="NBW44"/>
      <c r="NBX44"/>
      <c r="NDC44" s="112"/>
      <c r="NDD44" s="112"/>
      <c r="NDE44" s="112"/>
      <c r="NDF44" s="112"/>
      <c r="NDG44" s="112"/>
      <c r="NDH44" s="112"/>
      <c r="NDI44" s="112"/>
      <c r="NDJ44" s="112"/>
      <c r="NDK44"/>
      <c r="NDL44"/>
      <c r="NDM44"/>
      <c r="NDN44"/>
      <c r="NDO44"/>
      <c r="NDP44"/>
      <c r="NDQ44"/>
      <c r="NDR44"/>
      <c r="NDS44"/>
      <c r="NDT44"/>
      <c r="NDU44"/>
      <c r="NDV44"/>
      <c r="NDW44"/>
      <c r="NDX44"/>
      <c r="NDY44"/>
      <c r="NDZ44"/>
      <c r="NEA44"/>
      <c r="NEB44"/>
      <c r="NEC44"/>
      <c r="NED44"/>
      <c r="NEE44"/>
      <c r="NEF44"/>
      <c r="NFK44" s="112"/>
      <c r="NFL44" s="112"/>
      <c r="NFM44" s="112"/>
      <c r="NFN44" s="112"/>
      <c r="NFO44" s="112"/>
      <c r="NFP44" s="112"/>
      <c r="NFQ44" s="112"/>
      <c r="NFR44" s="112"/>
      <c r="NFS44"/>
      <c r="NFT44"/>
      <c r="NFU44"/>
      <c r="NFV44"/>
      <c r="NFW44"/>
      <c r="NFX44"/>
      <c r="NFY44"/>
      <c r="NFZ44"/>
      <c r="NGA44"/>
      <c r="NGB44"/>
      <c r="NGC44"/>
      <c r="NGD44"/>
      <c r="NGE44"/>
      <c r="NGF44"/>
      <c r="NGG44"/>
      <c r="NGH44"/>
      <c r="NGI44"/>
      <c r="NGJ44"/>
      <c r="NGK44"/>
      <c r="NGL44"/>
      <c r="NGM44"/>
      <c r="NGN44"/>
      <c r="NHS44" s="112"/>
      <c r="NHT44" s="112"/>
      <c r="NHU44" s="112"/>
      <c r="NHV44" s="112"/>
      <c r="NHW44" s="112"/>
      <c r="NHX44" s="112"/>
      <c r="NHY44" s="112"/>
      <c r="NHZ44" s="112"/>
      <c r="NIA44"/>
      <c r="NIB44"/>
      <c r="NIC44"/>
      <c r="NID44"/>
      <c r="NIE44"/>
      <c r="NIF44"/>
      <c r="NIG44"/>
      <c r="NIH44"/>
      <c r="NII44"/>
      <c r="NIJ44"/>
      <c r="NIK44"/>
      <c r="NIL44"/>
      <c r="NIM44"/>
      <c r="NIN44"/>
      <c r="NIO44"/>
      <c r="NIP44"/>
      <c r="NIQ44"/>
      <c r="NIR44"/>
      <c r="NIS44"/>
      <c r="NIT44"/>
      <c r="NIU44"/>
      <c r="NIV44"/>
      <c r="NKA44" s="112"/>
      <c r="NKB44" s="112"/>
      <c r="NKC44" s="112"/>
      <c r="NKD44" s="112"/>
      <c r="NKE44" s="112"/>
      <c r="NKF44" s="112"/>
      <c r="NKG44" s="112"/>
      <c r="NKH44" s="112"/>
      <c r="NKI44"/>
      <c r="NKJ44"/>
      <c r="NKK44"/>
      <c r="NKL44"/>
      <c r="NKM44"/>
      <c r="NKN44"/>
      <c r="NKO44"/>
      <c r="NKP44"/>
      <c r="NKQ44"/>
      <c r="NKR44"/>
      <c r="NKS44"/>
      <c r="NKT44"/>
      <c r="NKU44"/>
      <c r="NKV44"/>
      <c r="NKW44"/>
      <c r="NKX44"/>
      <c r="NKY44"/>
      <c r="NKZ44"/>
      <c r="NLA44"/>
      <c r="NLB44"/>
      <c r="NLC44"/>
      <c r="NLD44"/>
      <c r="NMI44" s="112"/>
      <c r="NMJ44" s="112"/>
      <c r="NMK44" s="112"/>
      <c r="NML44" s="112"/>
      <c r="NMM44" s="112"/>
      <c r="NMN44" s="112"/>
      <c r="NMO44" s="112"/>
      <c r="NMP44" s="112"/>
      <c r="NMQ44"/>
      <c r="NMR44"/>
      <c r="NMS44"/>
      <c r="NMT44"/>
      <c r="NMU44"/>
      <c r="NMV44"/>
      <c r="NMW44"/>
      <c r="NMX44"/>
      <c r="NMY44"/>
      <c r="NMZ44"/>
      <c r="NNA44"/>
      <c r="NNB44"/>
      <c r="NNC44"/>
      <c r="NND44"/>
      <c r="NNE44"/>
      <c r="NNF44"/>
      <c r="NNG44"/>
      <c r="NNH44"/>
      <c r="NNI44"/>
      <c r="NNJ44"/>
      <c r="NNK44"/>
      <c r="NNL44"/>
      <c r="NOQ44" s="112"/>
      <c r="NOR44" s="112"/>
      <c r="NOS44" s="112"/>
      <c r="NOT44" s="112"/>
      <c r="NOU44" s="112"/>
      <c r="NOV44" s="112"/>
      <c r="NOW44" s="112"/>
      <c r="NOX44" s="112"/>
      <c r="NOY44"/>
      <c r="NOZ44"/>
      <c r="NPA44"/>
      <c r="NPB44"/>
      <c r="NPC44"/>
      <c r="NPD44"/>
      <c r="NPE44"/>
      <c r="NPF44"/>
      <c r="NPG44"/>
      <c r="NPH44"/>
      <c r="NPI44"/>
      <c r="NPJ44"/>
      <c r="NPK44"/>
      <c r="NPL44"/>
      <c r="NPM44"/>
      <c r="NPN44"/>
      <c r="NPO44"/>
      <c r="NPP44"/>
      <c r="NPQ44"/>
      <c r="NPR44"/>
      <c r="NPS44"/>
      <c r="NPT44"/>
      <c r="NQY44" s="112"/>
      <c r="NQZ44" s="112"/>
      <c r="NRA44" s="112"/>
      <c r="NRB44" s="112"/>
      <c r="NRC44" s="112"/>
      <c r="NRD44" s="112"/>
      <c r="NRE44" s="112"/>
      <c r="NRF44" s="112"/>
      <c r="NRG44"/>
      <c r="NRH44"/>
      <c r="NRI44"/>
      <c r="NRJ44"/>
      <c r="NRK44"/>
      <c r="NRL44"/>
      <c r="NRM44"/>
      <c r="NRN44"/>
      <c r="NRO44"/>
      <c r="NRP44"/>
      <c r="NRQ44"/>
      <c r="NRR44"/>
      <c r="NRS44"/>
      <c r="NRT44"/>
      <c r="NRU44"/>
      <c r="NRV44"/>
      <c r="NRW44"/>
      <c r="NRX44"/>
      <c r="NRY44"/>
      <c r="NRZ44"/>
      <c r="NSA44"/>
      <c r="NSB44"/>
      <c r="NTG44" s="112"/>
      <c r="NTH44" s="112"/>
      <c r="NTI44" s="112"/>
      <c r="NTJ44" s="112"/>
      <c r="NTK44" s="112"/>
      <c r="NTL44" s="112"/>
      <c r="NTM44" s="112"/>
      <c r="NTN44" s="112"/>
      <c r="NTO44"/>
      <c r="NTP44"/>
      <c r="NTQ44"/>
      <c r="NTR44"/>
      <c r="NTS44"/>
      <c r="NTT44"/>
      <c r="NTU44"/>
      <c r="NTV44"/>
      <c r="NTW44"/>
      <c r="NTX44"/>
      <c r="NTY44"/>
      <c r="NTZ44"/>
      <c r="NUA44"/>
      <c r="NUB44"/>
      <c r="NUC44"/>
      <c r="NUD44"/>
      <c r="NUE44"/>
      <c r="NUF44"/>
      <c r="NUG44"/>
      <c r="NUH44"/>
      <c r="NUI44"/>
      <c r="NUJ44"/>
      <c r="NVO44" s="112"/>
      <c r="NVP44" s="112"/>
      <c r="NVQ44" s="112"/>
      <c r="NVR44" s="112"/>
      <c r="NVS44" s="112"/>
      <c r="NVT44" s="112"/>
      <c r="NVU44" s="112"/>
      <c r="NVV44" s="112"/>
      <c r="NVW44"/>
      <c r="NVX44"/>
      <c r="NVY44"/>
      <c r="NVZ44"/>
      <c r="NWA44"/>
      <c r="NWB44"/>
      <c r="NWC44"/>
      <c r="NWD44"/>
      <c r="NWE44"/>
      <c r="NWF44"/>
      <c r="NWG44"/>
      <c r="NWH44"/>
      <c r="NWI44"/>
      <c r="NWJ44"/>
      <c r="NWK44"/>
      <c r="NWL44"/>
      <c r="NWM44"/>
      <c r="NWN44"/>
      <c r="NWO44"/>
      <c r="NWP44"/>
      <c r="NWQ44"/>
      <c r="NWR44"/>
      <c r="NXW44" s="112"/>
      <c r="NXX44" s="112"/>
      <c r="NXY44" s="112"/>
      <c r="NXZ44" s="112"/>
      <c r="NYA44" s="112"/>
      <c r="NYB44" s="112"/>
      <c r="NYC44" s="112"/>
      <c r="NYD44" s="112"/>
      <c r="NYE44"/>
      <c r="NYF44"/>
      <c r="NYG44"/>
      <c r="NYH44"/>
      <c r="NYI44"/>
      <c r="NYJ44"/>
      <c r="NYK44"/>
      <c r="NYL44"/>
      <c r="NYM44"/>
      <c r="NYN44"/>
      <c r="NYO44"/>
      <c r="NYP44"/>
      <c r="NYQ44"/>
      <c r="NYR44"/>
      <c r="NYS44"/>
      <c r="NYT44"/>
      <c r="NYU44"/>
      <c r="NYV44"/>
      <c r="NYW44"/>
      <c r="NYX44"/>
      <c r="NYY44"/>
      <c r="NYZ44"/>
      <c r="OAE44" s="112"/>
      <c r="OAF44" s="112"/>
      <c r="OAG44" s="112"/>
      <c r="OAH44" s="112"/>
      <c r="OAI44" s="112"/>
      <c r="OAJ44" s="112"/>
      <c r="OAK44" s="112"/>
      <c r="OAL44" s="112"/>
      <c r="OAM44"/>
      <c r="OAN44"/>
      <c r="OAO44"/>
      <c r="OAP44"/>
      <c r="OAQ44"/>
      <c r="OAR44"/>
      <c r="OAS44"/>
      <c r="OAT44"/>
      <c r="OAU44"/>
      <c r="OAV44"/>
      <c r="OAW44"/>
      <c r="OAX44"/>
      <c r="OAY44"/>
      <c r="OAZ44"/>
      <c r="OBA44"/>
      <c r="OBB44"/>
      <c r="OBC44"/>
      <c r="OBD44"/>
      <c r="OBE44"/>
      <c r="OBF44"/>
      <c r="OBG44"/>
      <c r="OBH44"/>
      <c r="OCM44" s="112"/>
      <c r="OCN44" s="112"/>
      <c r="OCO44" s="112"/>
      <c r="OCP44" s="112"/>
      <c r="OCQ44" s="112"/>
      <c r="OCR44" s="112"/>
      <c r="OCS44" s="112"/>
      <c r="OCT44" s="112"/>
      <c r="OCU44"/>
      <c r="OCV44"/>
      <c r="OCW44"/>
      <c r="OCX44"/>
      <c r="OCY44"/>
      <c r="OCZ44"/>
      <c r="ODA44"/>
      <c r="ODB44"/>
      <c r="ODC44"/>
      <c r="ODD44"/>
      <c r="ODE44"/>
      <c r="ODF44"/>
      <c r="ODG44"/>
      <c r="ODH44"/>
      <c r="ODI44"/>
      <c r="ODJ44"/>
      <c r="ODK44"/>
      <c r="ODL44"/>
      <c r="ODM44"/>
      <c r="ODN44"/>
      <c r="ODO44"/>
      <c r="ODP44"/>
      <c r="OEU44" s="112"/>
      <c r="OEV44" s="112"/>
      <c r="OEW44" s="112"/>
      <c r="OEX44" s="112"/>
      <c r="OEY44" s="112"/>
      <c r="OEZ44" s="112"/>
      <c r="OFA44" s="112"/>
      <c r="OFB44" s="112"/>
      <c r="OFC44"/>
      <c r="OFD44"/>
      <c r="OFE44"/>
      <c r="OFF44"/>
      <c r="OFG44"/>
      <c r="OFH44"/>
      <c r="OFI44"/>
      <c r="OFJ44"/>
      <c r="OFK44"/>
      <c r="OFL44"/>
      <c r="OFM44"/>
      <c r="OFN44"/>
      <c r="OFO44"/>
      <c r="OFP44"/>
      <c r="OFQ44"/>
      <c r="OFR44"/>
      <c r="OFS44"/>
      <c r="OFT44"/>
      <c r="OFU44"/>
      <c r="OFV44"/>
      <c r="OFW44"/>
      <c r="OFX44"/>
      <c r="OHC44" s="112"/>
      <c r="OHD44" s="112"/>
      <c r="OHE44" s="112"/>
      <c r="OHF44" s="112"/>
      <c r="OHG44" s="112"/>
      <c r="OHH44" s="112"/>
      <c r="OHI44" s="112"/>
      <c r="OHJ44" s="112"/>
      <c r="OHK44"/>
      <c r="OHL44"/>
      <c r="OHM44"/>
      <c r="OHN44"/>
      <c r="OHO44"/>
      <c r="OHP44"/>
      <c r="OHQ44"/>
      <c r="OHR44"/>
      <c r="OHS44"/>
      <c r="OHT44"/>
      <c r="OHU44"/>
      <c r="OHV44"/>
      <c r="OHW44"/>
      <c r="OHX44"/>
      <c r="OHY44"/>
      <c r="OHZ44"/>
      <c r="OIA44"/>
      <c r="OIB44"/>
      <c r="OIC44"/>
      <c r="OID44"/>
      <c r="OIE44"/>
      <c r="OIF44"/>
      <c r="OJK44" s="112"/>
      <c r="OJL44" s="112"/>
      <c r="OJM44" s="112"/>
      <c r="OJN44" s="112"/>
      <c r="OJO44" s="112"/>
      <c r="OJP44" s="112"/>
      <c r="OJQ44" s="112"/>
      <c r="OJR44" s="112"/>
      <c r="OJS44"/>
      <c r="OJT44"/>
      <c r="OJU44"/>
      <c r="OJV44"/>
      <c r="OJW44"/>
      <c r="OJX44"/>
      <c r="OJY44"/>
      <c r="OJZ44"/>
      <c r="OKA44"/>
      <c r="OKB44"/>
      <c r="OKC44"/>
      <c r="OKD44"/>
      <c r="OKE44"/>
      <c r="OKF44"/>
      <c r="OKG44"/>
      <c r="OKH44"/>
      <c r="OKI44"/>
      <c r="OKJ44"/>
      <c r="OKK44"/>
      <c r="OKL44"/>
      <c r="OKM44"/>
      <c r="OKN44"/>
      <c r="OLS44" s="112"/>
      <c r="OLT44" s="112"/>
      <c r="OLU44" s="112"/>
      <c r="OLV44" s="112"/>
      <c r="OLW44" s="112"/>
      <c r="OLX44" s="112"/>
      <c r="OLY44" s="112"/>
      <c r="OLZ44" s="112"/>
      <c r="OMA44"/>
      <c r="OMB44"/>
      <c r="OMC44"/>
      <c r="OMD44"/>
      <c r="OME44"/>
      <c r="OMF44"/>
      <c r="OMG44"/>
      <c r="OMH44"/>
      <c r="OMI44"/>
      <c r="OMJ44"/>
      <c r="OMK44"/>
      <c r="OML44"/>
      <c r="OMM44"/>
      <c r="OMN44"/>
      <c r="OMO44"/>
      <c r="OMP44"/>
      <c r="OMQ44"/>
      <c r="OMR44"/>
      <c r="OMS44"/>
      <c r="OMT44"/>
      <c r="OMU44"/>
      <c r="OMV44"/>
      <c r="OOA44" s="112"/>
      <c r="OOB44" s="112"/>
      <c r="OOC44" s="112"/>
      <c r="OOD44" s="112"/>
      <c r="OOE44" s="112"/>
      <c r="OOF44" s="112"/>
      <c r="OOG44" s="112"/>
      <c r="OOH44" s="112"/>
      <c r="OOI44"/>
      <c r="OOJ44"/>
      <c r="OOK44"/>
      <c r="OOL44"/>
      <c r="OOM44"/>
      <c r="OON44"/>
      <c r="OOO44"/>
      <c r="OOP44"/>
      <c r="OOQ44"/>
      <c r="OOR44"/>
      <c r="OOS44"/>
      <c r="OOT44"/>
      <c r="OOU44"/>
      <c r="OOV44"/>
      <c r="OOW44"/>
      <c r="OOX44"/>
      <c r="OOY44"/>
      <c r="OOZ44"/>
      <c r="OPA44"/>
      <c r="OPB44"/>
      <c r="OPC44"/>
      <c r="OPD44"/>
      <c r="OQI44" s="112"/>
      <c r="OQJ44" s="112"/>
      <c r="OQK44" s="112"/>
      <c r="OQL44" s="112"/>
      <c r="OQM44" s="112"/>
      <c r="OQN44" s="112"/>
      <c r="OQO44" s="112"/>
      <c r="OQP44" s="112"/>
      <c r="OQQ44"/>
      <c r="OQR44"/>
      <c r="OQS44"/>
      <c r="OQT44"/>
      <c r="OQU44"/>
      <c r="OQV44"/>
      <c r="OQW44"/>
      <c r="OQX44"/>
      <c r="OQY44"/>
      <c r="OQZ44"/>
      <c r="ORA44"/>
      <c r="ORB44"/>
      <c r="ORC44"/>
      <c r="ORD44"/>
      <c r="ORE44"/>
      <c r="ORF44"/>
      <c r="ORG44"/>
      <c r="ORH44"/>
      <c r="ORI44"/>
      <c r="ORJ44"/>
      <c r="ORK44"/>
      <c r="ORL44"/>
      <c r="OSQ44" s="112"/>
      <c r="OSR44" s="112"/>
      <c r="OSS44" s="112"/>
      <c r="OST44" s="112"/>
      <c r="OSU44" s="112"/>
      <c r="OSV44" s="112"/>
      <c r="OSW44" s="112"/>
      <c r="OSX44" s="112"/>
      <c r="OSY44"/>
      <c r="OSZ44"/>
      <c r="OTA44"/>
      <c r="OTB44"/>
      <c r="OTC44"/>
      <c r="OTD44"/>
      <c r="OTE44"/>
      <c r="OTF44"/>
      <c r="OTG44"/>
      <c r="OTH44"/>
      <c r="OTI44"/>
      <c r="OTJ44"/>
      <c r="OTK44"/>
      <c r="OTL44"/>
      <c r="OTM44"/>
      <c r="OTN44"/>
      <c r="OTO44"/>
      <c r="OTP44"/>
      <c r="OTQ44"/>
      <c r="OTR44"/>
      <c r="OTS44"/>
      <c r="OTT44"/>
      <c r="OUY44" s="112"/>
      <c r="OUZ44" s="112"/>
      <c r="OVA44" s="112"/>
      <c r="OVB44" s="112"/>
      <c r="OVC44" s="112"/>
      <c r="OVD44" s="112"/>
      <c r="OVE44" s="112"/>
      <c r="OVF44" s="112"/>
      <c r="OVG44"/>
      <c r="OVH44"/>
      <c r="OVI44"/>
      <c r="OVJ44"/>
      <c r="OVK44"/>
      <c r="OVL44"/>
      <c r="OVM44"/>
      <c r="OVN44"/>
      <c r="OVO44"/>
      <c r="OVP44"/>
      <c r="OVQ44"/>
      <c r="OVR44"/>
      <c r="OVS44"/>
      <c r="OVT44"/>
      <c r="OVU44"/>
      <c r="OVV44"/>
      <c r="OVW44"/>
      <c r="OVX44"/>
      <c r="OVY44"/>
      <c r="OVZ44"/>
      <c r="OWA44"/>
      <c r="OWB44"/>
      <c r="OXG44" s="112"/>
      <c r="OXH44" s="112"/>
      <c r="OXI44" s="112"/>
      <c r="OXJ44" s="112"/>
      <c r="OXK44" s="112"/>
      <c r="OXL44" s="112"/>
      <c r="OXM44" s="112"/>
      <c r="OXN44" s="112"/>
      <c r="OXO44"/>
      <c r="OXP44"/>
      <c r="OXQ44"/>
      <c r="OXR44"/>
      <c r="OXS44"/>
      <c r="OXT44"/>
      <c r="OXU44"/>
      <c r="OXV44"/>
      <c r="OXW44"/>
      <c r="OXX44"/>
      <c r="OXY44"/>
      <c r="OXZ44"/>
      <c r="OYA44"/>
      <c r="OYB44"/>
      <c r="OYC44"/>
      <c r="OYD44"/>
      <c r="OYE44"/>
      <c r="OYF44"/>
      <c r="OYG44"/>
      <c r="OYH44"/>
      <c r="OYI44"/>
      <c r="OYJ44"/>
      <c r="OZO44" s="112"/>
      <c r="OZP44" s="112"/>
      <c r="OZQ44" s="112"/>
      <c r="OZR44" s="112"/>
      <c r="OZS44" s="112"/>
      <c r="OZT44" s="112"/>
      <c r="OZU44" s="112"/>
      <c r="OZV44" s="112"/>
      <c r="OZW44"/>
      <c r="OZX44"/>
      <c r="OZY44"/>
      <c r="OZZ44"/>
      <c r="PAA44"/>
      <c r="PAB44"/>
      <c r="PAC44"/>
      <c r="PAD44"/>
      <c r="PAE44"/>
      <c r="PAF44"/>
      <c r="PAG44"/>
      <c r="PAH44"/>
      <c r="PAI44"/>
      <c r="PAJ44"/>
      <c r="PAK44"/>
      <c r="PAL44"/>
      <c r="PAM44"/>
      <c r="PAN44"/>
      <c r="PAO44"/>
      <c r="PAP44"/>
      <c r="PAQ44"/>
      <c r="PAR44"/>
      <c r="PBW44" s="112"/>
      <c r="PBX44" s="112"/>
      <c r="PBY44" s="112"/>
      <c r="PBZ44" s="112"/>
      <c r="PCA44" s="112"/>
      <c r="PCB44" s="112"/>
      <c r="PCC44" s="112"/>
      <c r="PCD44" s="112"/>
      <c r="PCE44"/>
      <c r="PCF44"/>
      <c r="PCG44"/>
      <c r="PCH44"/>
      <c r="PCI44"/>
      <c r="PCJ44"/>
      <c r="PCK44"/>
      <c r="PCL44"/>
      <c r="PCM44"/>
      <c r="PCN44"/>
      <c r="PCO44"/>
      <c r="PCP44"/>
      <c r="PCQ44"/>
      <c r="PCR44"/>
      <c r="PCS44"/>
      <c r="PCT44"/>
      <c r="PCU44"/>
      <c r="PCV44"/>
      <c r="PCW44"/>
      <c r="PCX44"/>
      <c r="PCY44"/>
      <c r="PCZ44"/>
      <c r="PEE44" s="112"/>
      <c r="PEF44" s="112"/>
      <c r="PEG44" s="112"/>
      <c r="PEH44" s="112"/>
      <c r="PEI44" s="112"/>
      <c r="PEJ44" s="112"/>
      <c r="PEK44" s="112"/>
      <c r="PEL44" s="112"/>
      <c r="PEM44"/>
      <c r="PEN44"/>
      <c r="PEO44"/>
      <c r="PEP44"/>
      <c r="PEQ44"/>
      <c r="PER44"/>
      <c r="PES44"/>
      <c r="PET44"/>
      <c r="PEU44"/>
      <c r="PEV44"/>
      <c r="PEW44"/>
      <c r="PEX44"/>
      <c r="PEY44"/>
      <c r="PEZ44"/>
      <c r="PFA44"/>
      <c r="PFB44"/>
      <c r="PFC44"/>
      <c r="PFD44"/>
      <c r="PFE44"/>
      <c r="PFF44"/>
      <c r="PFG44"/>
      <c r="PFH44"/>
      <c r="PGM44" s="112"/>
      <c r="PGN44" s="112"/>
      <c r="PGO44" s="112"/>
      <c r="PGP44" s="112"/>
      <c r="PGQ44" s="112"/>
      <c r="PGR44" s="112"/>
      <c r="PGS44" s="112"/>
      <c r="PGT44" s="112"/>
      <c r="PGU44"/>
      <c r="PGV44"/>
      <c r="PGW44"/>
      <c r="PGX44"/>
      <c r="PGY44"/>
      <c r="PGZ44"/>
      <c r="PHA44"/>
      <c r="PHB44"/>
      <c r="PHC44"/>
      <c r="PHD44"/>
      <c r="PHE44"/>
      <c r="PHF44"/>
      <c r="PHG44"/>
      <c r="PHH44"/>
      <c r="PHI44"/>
      <c r="PHJ44"/>
      <c r="PHK44"/>
      <c r="PHL44"/>
      <c r="PHM44"/>
      <c r="PHN44"/>
      <c r="PHO44"/>
      <c r="PHP44"/>
      <c r="PIU44" s="112"/>
      <c r="PIV44" s="112"/>
      <c r="PIW44" s="112"/>
      <c r="PIX44" s="112"/>
      <c r="PIY44" s="112"/>
      <c r="PIZ44" s="112"/>
      <c r="PJA44" s="112"/>
      <c r="PJB44" s="112"/>
      <c r="PJC44"/>
      <c r="PJD44"/>
      <c r="PJE44"/>
      <c r="PJF44"/>
      <c r="PJG44"/>
      <c r="PJH44"/>
      <c r="PJI44"/>
      <c r="PJJ44"/>
      <c r="PJK44"/>
      <c r="PJL44"/>
      <c r="PJM44"/>
      <c r="PJN44"/>
      <c r="PJO44"/>
      <c r="PJP44"/>
      <c r="PJQ44"/>
      <c r="PJR44"/>
      <c r="PJS44"/>
      <c r="PJT44"/>
      <c r="PJU44"/>
      <c r="PJV44"/>
      <c r="PJW44"/>
      <c r="PJX44"/>
      <c r="PLC44" s="112"/>
      <c r="PLD44" s="112"/>
      <c r="PLE44" s="112"/>
      <c r="PLF44" s="112"/>
      <c r="PLG44" s="112"/>
      <c r="PLH44" s="112"/>
      <c r="PLI44" s="112"/>
      <c r="PLJ44" s="112"/>
      <c r="PLK44"/>
      <c r="PLL44"/>
      <c r="PLM44"/>
      <c r="PLN44"/>
      <c r="PLO44"/>
      <c r="PLP44"/>
      <c r="PLQ44"/>
      <c r="PLR44"/>
      <c r="PLS44"/>
      <c r="PLT44"/>
      <c r="PLU44"/>
      <c r="PLV44"/>
      <c r="PLW44"/>
      <c r="PLX44"/>
      <c r="PLY44"/>
      <c r="PLZ44"/>
      <c r="PMA44"/>
      <c r="PMB44"/>
      <c r="PMC44"/>
      <c r="PMD44"/>
      <c r="PME44"/>
      <c r="PMF44"/>
      <c r="PNK44" s="112"/>
      <c r="PNL44" s="112"/>
      <c r="PNM44" s="112"/>
      <c r="PNN44" s="112"/>
      <c r="PNO44" s="112"/>
      <c r="PNP44" s="112"/>
      <c r="PNQ44" s="112"/>
      <c r="PNR44" s="112"/>
      <c r="PNS44"/>
      <c r="PNT44"/>
      <c r="PNU44"/>
      <c r="PNV44"/>
      <c r="PNW44"/>
      <c r="PNX44"/>
      <c r="PNY44"/>
      <c r="PNZ44"/>
      <c r="POA44"/>
      <c r="POB44"/>
      <c r="POC44"/>
      <c r="POD44"/>
      <c r="POE44"/>
      <c r="POF44"/>
      <c r="POG44"/>
      <c r="POH44"/>
      <c r="POI44"/>
      <c r="POJ44"/>
      <c r="POK44"/>
      <c r="POL44"/>
      <c r="POM44"/>
      <c r="PON44"/>
      <c r="PPS44" s="112"/>
      <c r="PPT44" s="112"/>
      <c r="PPU44" s="112"/>
      <c r="PPV44" s="112"/>
      <c r="PPW44" s="112"/>
      <c r="PPX44" s="112"/>
      <c r="PPY44" s="112"/>
      <c r="PPZ44" s="112"/>
      <c r="PQA44"/>
      <c r="PQB44"/>
      <c r="PQC44"/>
      <c r="PQD44"/>
      <c r="PQE44"/>
      <c r="PQF44"/>
      <c r="PQG44"/>
      <c r="PQH44"/>
      <c r="PQI44"/>
      <c r="PQJ44"/>
      <c r="PQK44"/>
      <c r="PQL44"/>
      <c r="PQM44"/>
      <c r="PQN44"/>
      <c r="PQO44"/>
      <c r="PQP44"/>
      <c r="PQQ44"/>
      <c r="PQR44"/>
      <c r="PQS44"/>
      <c r="PQT44"/>
      <c r="PQU44"/>
      <c r="PQV44"/>
      <c r="PSA44" s="112"/>
      <c r="PSB44" s="112"/>
      <c r="PSC44" s="112"/>
      <c r="PSD44" s="112"/>
      <c r="PSE44" s="112"/>
      <c r="PSF44" s="112"/>
      <c r="PSG44" s="112"/>
      <c r="PSH44" s="112"/>
      <c r="PSI44"/>
      <c r="PSJ44"/>
      <c r="PSK44"/>
      <c r="PSL44"/>
      <c r="PSM44"/>
      <c r="PSN44"/>
      <c r="PSO44"/>
      <c r="PSP44"/>
      <c r="PSQ44"/>
      <c r="PSR44"/>
      <c r="PSS44"/>
      <c r="PST44"/>
      <c r="PSU44"/>
      <c r="PSV44"/>
      <c r="PSW44"/>
      <c r="PSX44"/>
      <c r="PSY44"/>
      <c r="PSZ44"/>
      <c r="PTA44"/>
      <c r="PTB44"/>
      <c r="PTC44"/>
      <c r="PTD44"/>
      <c r="PUI44" s="112"/>
      <c r="PUJ44" s="112"/>
      <c r="PUK44" s="112"/>
      <c r="PUL44" s="112"/>
      <c r="PUM44" s="112"/>
      <c r="PUN44" s="112"/>
      <c r="PUO44" s="112"/>
      <c r="PUP44" s="112"/>
      <c r="PUQ44"/>
      <c r="PUR44"/>
      <c r="PUS44"/>
      <c r="PUT44"/>
      <c r="PUU44"/>
      <c r="PUV44"/>
      <c r="PUW44"/>
      <c r="PUX44"/>
      <c r="PUY44"/>
      <c r="PUZ44"/>
      <c r="PVA44"/>
      <c r="PVB44"/>
      <c r="PVC44"/>
      <c r="PVD44"/>
      <c r="PVE44"/>
      <c r="PVF44"/>
      <c r="PVG44"/>
      <c r="PVH44"/>
      <c r="PVI44"/>
      <c r="PVJ44"/>
      <c r="PVK44"/>
      <c r="PVL44"/>
      <c r="PWQ44" s="112"/>
      <c r="PWR44" s="112"/>
      <c r="PWS44" s="112"/>
      <c r="PWT44" s="112"/>
      <c r="PWU44" s="112"/>
      <c r="PWV44" s="112"/>
      <c r="PWW44" s="112"/>
      <c r="PWX44" s="112"/>
      <c r="PWY44"/>
      <c r="PWZ44"/>
      <c r="PXA44"/>
      <c r="PXB44"/>
      <c r="PXC44"/>
      <c r="PXD44"/>
      <c r="PXE44"/>
      <c r="PXF44"/>
      <c r="PXG44"/>
      <c r="PXH44"/>
      <c r="PXI44"/>
      <c r="PXJ44"/>
      <c r="PXK44"/>
      <c r="PXL44"/>
      <c r="PXM44"/>
      <c r="PXN44"/>
      <c r="PXO44"/>
      <c r="PXP44"/>
      <c r="PXQ44"/>
      <c r="PXR44"/>
      <c r="PXS44"/>
      <c r="PXT44"/>
      <c r="PYY44" s="112"/>
      <c r="PYZ44" s="112"/>
      <c r="PZA44" s="112"/>
      <c r="PZB44" s="112"/>
      <c r="PZC44" s="112"/>
      <c r="PZD44" s="112"/>
      <c r="PZE44" s="112"/>
      <c r="PZF44" s="112"/>
      <c r="PZG44"/>
      <c r="PZH44"/>
      <c r="PZI44"/>
      <c r="PZJ44"/>
      <c r="PZK44"/>
      <c r="PZL44"/>
      <c r="PZM44"/>
      <c r="PZN44"/>
      <c r="PZO44"/>
      <c r="PZP44"/>
      <c r="PZQ44"/>
      <c r="PZR44"/>
      <c r="PZS44"/>
      <c r="PZT44"/>
      <c r="PZU44"/>
      <c r="PZV44"/>
      <c r="PZW44"/>
      <c r="PZX44"/>
      <c r="PZY44"/>
      <c r="PZZ44"/>
      <c r="QAA44"/>
      <c r="QAB44"/>
      <c r="QBG44" s="112"/>
      <c r="QBH44" s="112"/>
      <c r="QBI44" s="112"/>
      <c r="QBJ44" s="112"/>
      <c r="QBK44" s="112"/>
      <c r="QBL44" s="112"/>
      <c r="QBM44" s="112"/>
      <c r="QBN44" s="112"/>
      <c r="QBO44"/>
      <c r="QBP44"/>
      <c r="QBQ44"/>
      <c r="QBR44"/>
      <c r="QBS44"/>
      <c r="QBT44"/>
      <c r="QBU44"/>
      <c r="QBV44"/>
      <c r="QBW44"/>
      <c r="QBX44"/>
      <c r="QBY44"/>
      <c r="QBZ44"/>
      <c r="QCA44"/>
      <c r="QCB44"/>
      <c r="QCC44"/>
      <c r="QCD44"/>
      <c r="QCE44"/>
      <c r="QCF44"/>
      <c r="QCG44"/>
      <c r="QCH44"/>
      <c r="QCI44"/>
      <c r="QCJ44"/>
      <c r="QDO44" s="112"/>
      <c r="QDP44" s="112"/>
      <c r="QDQ44" s="112"/>
      <c r="QDR44" s="112"/>
      <c r="QDS44" s="112"/>
      <c r="QDT44" s="112"/>
      <c r="QDU44" s="112"/>
      <c r="QDV44" s="112"/>
      <c r="QDW44"/>
      <c r="QDX44"/>
      <c r="QDY44"/>
      <c r="QDZ44"/>
      <c r="QEA44"/>
      <c r="QEB44"/>
      <c r="QEC44"/>
      <c r="QED44"/>
      <c r="QEE44"/>
      <c r="QEF44"/>
      <c r="QEG44"/>
      <c r="QEH44"/>
      <c r="QEI44"/>
      <c r="QEJ44"/>
      <c r="QEK44"/>
      <c r="QEL44"/>
      <c r="QEM44"/>
      <c r="QEN44"/>
      <c r="QEO44"/>
      <c r="QEP44"/>
      <c r="QEQ44"/>
      <c r="QER44"/>
      <c r="QFW44" s="112"/>
      <c r="QFX44" s="112"/>
      <c r="QFY44" s="112"/>
      <c r="QFZ44" s="112"/>
      <c r="QGA44" s="112"/>
      <c r="QGB44" s="112"/>
      <c r="QGC44" s="112"/>
      <c r="QGD44" s="112"/>
      <c r="QGE44"/>
      <c r="QGF44"/>
      <c r="QGG44"/>
      <c r="QGH44"/>
      <c r="QGI44"/>
      <c r="QGJ44"/>
      <c r="QGK44"/>
      <c r="QGL44"/>
      <c r="QGM44"/>
      <c r="QGN44"/>
      <c r="QGO44"/>
      <c r="QGP44"/>
      <c r="QGQ44"/>
      <c r="QGR44"/>
      <c r="QGS44"/>
      <c r="QGT44"/>
      <c r="QGU44"/>
      <c r="QGV44"/>
      <c r="QGW44"/>
      <c r="QGX44"/>
      <c r="QGY44"/>
      <c r="QGZ44"/>
      <c r="QIE44" s="112"/>
      <c r="QIF44" s="112"/>
      <c r="QIG44" s="112"/>
      <c r="QIH44" s="112"/>
      <c r="QII44" s="112"/>
      <c r="QIJ44" s="112"/>
      <c r="QIK44" s="112"/>
      <c r="QIL44" s="112"/>
      <c r="QIM44"/>
      <c r="QIN44"/>
      <c r="QIO44"/>
      <c r="QIP44"/>
      <c r="QIQ44"/>
      <c r="QIR44"/>
      <c r="QIS44"/>
      <c r="QIT44"/>
      <c r="QIU44"/>
      <c r="QIV44"/>
      <c r="QIW44"/>
      <c r="QIX44"/>
      <c r="QIY44"/>
      <c r="QIZ44"/>
      <c r="QJA44"/>
      <c r="QJB44"/>
      <c r="QJC44"/>
      <c r="QJD44"/>
      <c r="QJE44"/>
      <c r="QJF44"/>
      <c r="QJG44"/>
      <c r="QJH44"/>
      <c r="QKM44" s="112"/>
      <c r="QKN44" s="112"/>
      <c r="QKO44" s="112"/>
      <c r="QKP44" s="112"/>
      <c r="QKQ44" s="112"/>
      <c r="QKR44" s="112"/>
      <c r="QKS44" s="112"/>
      <c r="QKT44" s="112"/>
      <c r="QKU44"/>
      <c r="QKV44"/>
      <c r="QKW44"/>
      <c r="QKX44"/>
      <c r="QKY44"/>
      <c r="QKZ44"/>
      <c r="QLA44"/>
      <c r="QLB44"/>
      <c r="QLC44"/>
      <c r="QLD44"/>
      <c r="QLE44"/>
      <c r="QLF44"/>
      <c r="QLG44"/>
      <c r="QLH44"/>
      <c r="QLI44"/>
      <c r="QLJ44"/>
      <c r="QLK44"/>
      <c r="QLL44"/>
      <c r="QLM44"/>
      <c r="QLN44"/>
      <c r="QLO44"/>
      <c r="QLP44"/>
      <c r="QMU44" s="112"/>
      <c r="QMV44" s="112"/>
      <c r="QMW44" s="112"/>
      <c r="QMX44" s="112"/>
      <c r="QMY44" s="112"/>
      <c r="QMZ44" s="112"/>
      <c r="QNA44" s="112"/>
      <c r="QNB44" s="112"/>
      <c r="QNC44"/>
      <c r="QND44"/>
      <c r="QNE44"/>
      <c r="QNF44"/>
      <c r="QNG44"/>
      <c r="QNH44"/>
      <c r="QNI44"/>
      <c r="QNJ44"/>
      <c r="QNK44"/>
      <c r="QNL44"/>
      <c r="QNM44"/>
      <c r="QNN44"/>
      <c r="QNO44"/>
      <c r="QNP44"/>
      <c r="QNQ44"/>
      <c r="QNR44"/>
      <c r="QNS44"/>
      <c r="QNT44"/>
      <c r="QNU44"/>
      <c r="QNV44"/>
      <c r="QNW44"/>
      <c r="QNX44"/>
      <c r="QPC44" s="112"/>
      <c r="QPD44" s="112"/>
      <c r="QPE44" s="112"/>
      <c r="QPF44" s="112"/>
      <c r="QPG44" s="112"/>
      <c r="QPH44" s="112"/>
      <c r="QPI44" s="112"/>
      <c r="QPJ44" s="112"/>
      <c r="QPK44"/>
      <c r="QPL44"/>
      <c r="QPM44"/>
      <c r="QPN44"/>
      <c r="QPO44"/>
      <c r="QPP44"/>
      <c r="QPQ44"/>
      <c r="QPR44"/>
      <c r="QPS44"/>
      <c r="QPT44"/>
      <c r="QPU44"/>
      <c r="QPV44"/>
      <c r="QPW44"/>
      <c r="QPX44"/>
      <c r="QPY44"/>
      <c r="QPZ44"/>
      <c r="QQA44"/>
      <c r="QQB44"/>
      <c r="QQC44"/>
      <c r="QQD44"/>
      <c r="QQE44"/>
      <c r="QQF44"/>
      <c r="QRK44" s="112"/>
      <c r="QRL44" s="112"/>
      <c r="QRM44" s="112"/>
      <c r="QRN44" s="112"/>
      <c r="QRO44" s="112"/>
      <c r="QRP44" s="112"/>
      <c r="QRQ44" s="112"/>
      <c r="QRR44" s="112"/>
      <c r="QRS44"/>
      <c r="QRT44"/>
      <c r="QRU44"/>
      <c r="QRV44"/>
      <c r="QRW44"/>
      <c r="QRX44"/>
      <c r="QRY44"/>
      <c r="QRZ44"/>
      <c r="QSA44"/>
      <c r="QSB44"/>
      <c r="QSC44"/>
      <c r="QSD44"/>
      <c r="QSE44"/>
      <c r="QSF44"/>
      <c r="QSG44"/>
      <c r="QSH44"/>
      <c r="QSI44"/>
      <c r="QSJ44"/>
      <c r="QSK44"/>
      <c r="QSL44"/>
      <c r="QSM44"/>
      <c r="QSN44"/>
      <c r="QTS44" s="112"/>
      <c r="QTT44" s="112"/>
      <c r="QTU44" s="112"/>
      <c r="QTV44" s="112"/>
      <c r="QTW44" s="112"/>
      <c r="QTX44" s="112"/>
      <c r="QTY44" s="112"/>
      <c r="QTZ44" s="112"/>
      <c r="QUA44"/>
      <c r="QUB44"/>
      <c r="QUC44"/>
      <c r="QUD44"/>
      <c r="QUE44"/>
      <c r="QUF44"/>
      <c r="QUG44"/>
      <c r="QUH44"/>
      <c r="QUI44"/>
      <c r="QUJ44"/>
      <c r="QUK44"/>
      <c r="QUL44"/>
      <c r="QUM44"/>
      <c r="QUN44"/>
      <c r="QUO44"/>
      <c r="QUP44"/>
      <c r="QUQ44"/>
      <c r="QUR44"/>
      <c r="QUS44"/>
      <c r="QUT44"/>
      <c r="QUU44"/>
      <c r="QUV44"/>
      <c r="QWA44" s="112"/>
      <c r="QWB44" s="112"/>
      <c r="QWC44" s="112"/>
      <c r="QWD44" s="112"/>
      <c r="QWE44" s="112"/>
      <c r="QWF44" s="112"/>
      <c r="QWG44" s="112"/>
      <c r="QWH44" s="112"/>
      <c r="QWI44"/>
      <c r="QWJ44"/>
      <c r="QWK44"/>
      <c r="QWL44"/>
      <c r="QWM44"/>
      <c r="QWN44"/>
      <c r="QWO44"/>
      <c r="QWP44"/>
      <c r="QWQ44"/>
      <c r="QWR44"/>
      <c r="QWS44"/>
      <c r="QWT44"/>
      <c r="QWU44"/>
      <c r="QWV44"/>
      <c r="QWW44"/>
      <c r="QWX44"/>
      <c r="QWY44"/>
      <c r="QWZ44"/>
      <c r="QXA44"/>
      <c r="QXB44"/>
      <c r="QXC44"/>
      <c r="QXD44"/>
      <c r="QYI44" s="112"/>
      <c r="QYJ44" s="112"/>
      <c r="QYK44" s="112"/>
      <c r="QYL44" s="112"/>
      <c r="QYM44" s="112"/>
      <c r="QYN44" s="112"/>
      <c r="QYO44" s="112"/>
      <c r="QYP44" s="112"/>
      <c r="QYQ44"/>
      <c r="QYR44"/>
      <c r="QYS44"/>
      <c r="QYT44"/>
      <c r="QYU44"/>
      <c r="QYV44"/>
      <c r="QYW44"/>
      <c r="QYX44"/>
      <c r="QYY44"/>
      <c r="QYZ44"/>
      <c r="QZA44"/>
      <c r="QZB44"/>
      <c r="QZC44"/>
      <c r="QZD44"/>
      <c r="QZE44"/>
      <c r="QZF44"/>
      <c r="QZG44"/>
      <c r="QZH44"/>
      <c r="QZI44"/>
      <c r="QZJ44"/>
      <c r="QZK44"/>
      <c r="QZL44"/>
      <c r="RAQ44" s="112"/>
      <c r="RAR44" s="112"/>
      <c r="RAS44" s="112"/>
      <c r="RAT44" s="112"/>
      <c r="RAU44" s="112"/>
      <c r="RAV44" s="112"/>
      <c r="RAW44" s="112"/>
      <c r="RAX44" s="112"/>
      <c r="RAY44"/>
      <c r="RAZ44"/>
      <c r="RBA44"/>
      <c r="RBB44"/>
      <c r="RBC44"/>
      <c r="RBD44"/>
      <c r="RBE44"/>
      <c r="RBF44"/>
      <c r="RBG44"/>
      <c r="RBH44"/>
      <c r="RBI44"/>
      <c r="RBJ44"/>
      <c r="RBK44"/>
      <c r="RBL44"/>
      <c r="RBM44"/>
      <c r="RBN44"/>
      <c r="RBO44"/>
      <c r="RBP44"/>
      <c r="RBQ44"/>
      <c r="RBR44"/>
      <c r="RBS44"/>
      <c r="RBT44"/>
      <c r="RCY44" s="112"/>
      <c r="RCZ44" s="112"/>
      <c r="RDA44" s="112"/>
      <c r="RDB44" s="112"/>
      <c r="RDC44" s="112"/>
      <c r="RDD44" s="112"/>
      <c r="RDE44" s="112"/>
      <c r="RDF44" s="112"/>
      <c r="RDG44"/>
      <c r="RDH44"/>
      <c r="RDI44"/>
      <c r="RDJ44"/>
      <c r="RDK44"/>
      <c r="RDL44"/>
      <c r="RDM44"/>
      <c r="RDN44"/>
      <c r="RDO44"/>
      <c r="RDP44"/>
      <c r="RDQ44"/>
      <c r="RDR44"/>
      <c r="RDS44"/>
      <c r="RDT44"/>
      <c r="RDU44"/>
      <c r="RDV44"/>
      <c r="RDW44"/>
      <c r="RDX44"/>
      <c r="RDY44"/>
      <c r="RDZ44"/>
      <c r="REA44"/>
      <c r="REB44"/>
      <c r="RFG44" s="112"/>
      <c r="RFH44" s="112"/>
      <c r="RFI44" s="112"/>
      <c r="RFJ44" s="112"/>
      <c r="RFK44" s="112"/>
      <c r="RFL44" s="112"/>
      <c r="RFM44" s="112"/>
      <c r="RFN44" s="112"/>
      <c r="RFO44"/>
      <c r="RFP44"/>
      <c r="RFQ44"/>
      <c r="RFR44"/>
      <c r="RFS44"/>
      <c r="RFT44"/>
      <c r="RFU44"/>
      <c r="RFV44"/>
      <c r="RFW44"/>
      <c r="RFX44"/>
      <c r="RFY44"/>
      <c r="RFZ44"/>
      <c r="RGA44"/>
      <c r="RGB44"/>
      <c r="RGC44"/>
      <c r="RGD44"/>
      <c r="RGE44"/>
      <c r="RGF44"/>
      <c r="RGG44"/>
      <c r="RGH44"/>
      <c r="RGI44"/>
      <c r="RGJ44"/>
      <c r="RHO44" s="112"/>
      <c r="RHP44" s="112"/>
      <c r="RHQ44" s="112"/>
      <c r="RHR44" s="112"/>
      <c r="RHS44" s="112"/>
      <c r="RHT44" s="112"/>
      <c r="RHU44" s="112"/>
      <c r="RHV44" s="112"/>
      <c r="RHW44"/>
      <c r="RHX44"/>
      <c r="RHY44"/>
      <c r="RHZ44"/>
      <c r="RIA44"/>
      <c r="RIB44"/>
      <c r="RIC44"/>
      <c r="RID44"/>
      <c r="RIE44"/>
      <c r="RIF44"/>
      <c r="RIG44"/>
      <c r="RIH44"/>
      <c r="RII44"/>
      <c r="RIJ44"/>
      <c r="RIK44"/>
      <c r="RIL44"/>
      <c r="RIM44"/>
      <c r="RIN44"/>
      <c r="RIO44"/>
      <c r="RIP44"/>
      <c r="RIQ44"/>
      <c r="RIR44"/>
      <c r="RJW44" s="112"/>
      <c r="RJX44" s="112"/>
      <c r="RJY44" s="112"/>
      <c r="RJZ44" s="112"/>
      <c r="RKA44" s="112"/>
      <c r="RKB44" s="112"/>
      <c r="RKC44" s="112"/>
      <c r="RKD44" s="112"/>
      <c r="RKE44"/>
      <c r="RKF44"/>
      <c r="RKG44"/>
      <c r="RKH44"/>
      <c r="RKI44"/>
      <c r="RKJ44"/>
      <c r="RKK44"/>
      <c r="RKL44"/>
      <c r="RKM44"/>
      <c r="RKN44"/>
      <c r="RKO44"/>
      <c r="RKP44"/>
      <c r="RKQ44"/>
      <c r="RKR44"/>
      <c r="RKS44"/>
      <c r="RKT44"/>
      <c r="RKU44"/>
      <c r="RKV44"/>
      <c r="RKW44"/>
      <c r="RKX44"/>
      <c r="RKY44"/>
      <c r="RKZ44"/>
      <c r="RME44" s="112"/>
      <c r="RMF44" s="112"/>
      <c r="RMG44" s="112"/>
      <c r="RMH44" s="112"/>
      <c r="RMI44" s="112"/>
      <c r="RMJ44" s="112"/>
      <c r="RMK44" s="112"/>
      <c r="RML44" s="112"/>
      <c r="RMM44"/>
      <c r="RMN44"/>
      <c r="RMO44"/>
      <c r="RMP44"/>
      <c r="RMQ44"/>
      <c r="RMR44"/>
      <c r="RMS44"/>
      <c r="RMT44"/>
      <c r="RMU44"/>
      <c r="RMV44"/>
      <c r="RMW44"/>
      <c r="RMX44"/>
      <c r="RMY44"/>
      <c r="RMZ44"/>
      <c r="RNA44"/>
      <c r="RNB44"/>
      <c r="RNC44"/>
      <c r="RND44"/>
      <c r="RNE44"/>
      <c r="RNF44"/>
      <c r="RNG44"/>
      <c r="RNH44"/>
      <c r="ROM44" s="112"/>
      <c r="RON44" s="112"/>
      <c r="ROO44" s="112"/>
      <c r="ROP44" s="112"/>
      <c r="ROQ44" s="112"/>
      <c r="ROR44" s="112"/>
      <c r="ROS44" s="112"/>
      <c r="ROT44" s="112"/>
      <c r="ROU44"/>
      <c r="ROV44"/>
      <c r="ROW44"/>
      <c r="ROX44"/>
      <c r="ROY44"/>
      <c r="ROZ44"/>
      <c r="RPA44"/>
      <c r="RPB44"/>
      <c r="RPC44"/>
      <c r="RPD44"/>
      <c r="RPE44"/>
      <c r="RPF44"/>
      <c r="RPG44"/>
      <c r="RPH44"/>
      <c r="RPI44"/>
      <c r="RPJ44"/>
      <c r="RPK44"/>
      <c r="RPL44"/>
      <c r="RPM44"/>
      <c r="RPN44"/>
      <c r="RPO44"/>
      <c r="RPP44"/>
      <c r="RQU44" s="112"/>
      <c r="RQV44" s="112"/>
      <c r="RQW44" s="112"/>
      <c r="RQX44" s="112"/>
      <c r="RQY44" s="112"/>
      <c r="RQZ44" s="112"/>
      <c r="RRA44" s="112"/>
      <c r="RRB44" s="112"/>
      <c r="RRC44"/>
      <c r="RRD44"/>
      <c r="RRE44"/>
      <c r="RRF44"/>
      <c r="RRG44"/>
      <c r="RRH44"/>
      <c r="RRI44"/>
      <c r="RRJ44"/>
      <c r="RRK44"/>
      <c r="RRL44"/>
      <c r="RRM44"/>
      <c r="RRN44"/>
      <c r="RRO44"/>
      <c r="RRP44"/>
      <c r="RRQ44"/>
      <c r="RRR44"/>
      <c r="RRS44"/>
      <c r="RRT44"/>
      <c r="RRU44"/>
      <c r="RRV44"/>
      <c r="RRW44"/>
      <c r="RRX44"/>
      <c r="RTC44" s="112"/>
      <c r="RTD44" s="112"/>
      <c r="RTE44" s="112"/>
      <c r="RTF44" s="112"/>
      <c r="RTG44" s="112"/>
      <c r="RTH44" s="112"/>
      <c r="RTI44" s="112"/>
      <c r="RTJ44" s="112"/>
      <c r="RTK44"/>
      <c r="RTL44"/>
      <c r="RTM44"/>
      <c r="RTN44"/>
      <c r="RTO44"/>
      <c r="RTP44"/>
      <c r="RTQ44"/>
      <c r="RTR44"/>
      <c r="RTS44"/>
      <c r="RTT44"/>
      <c r="RTU44"/>
      <c r="RTV44"/>
      <c r="RTW44"/>
      <c r="RTX44"/>
      <c r="RTY44"/>
      <c r="RTZ44"/>
      <c r="RUA44"/>
      <c r="RUB44"/>
      <c r="RUC44"/>
      <c r="RUD44"/>
      <c r="RUE44"/>
      <c r="RUF44"/>
      <c r="RVK44" s="112"/>
      <c r="RVL44" s="112"/>
      <c r="RVM44" s="112"/>
      <c r="RVN44" s="112"/>
      <c r="RVO44" s="112"/>
      <c r="RVP44" s="112"/>
      <c r="RVQ44" s="112"/>
      <c r="RVR44" s="112"/>
      <c r="RVS44"/>
      <c r="RVT44"/>
      <c r="RVU44"/>
      <c r="RVV44"/>
      <c r="RVW44"/>
      <c r="RVX44"/>
      <c r="RVY44"/>
      <c r="RVZ44"/>
      <c r="RWA44"/>
      <c r="RWB44"/>
      <c r="RWC44"/>
      <c r="RWD44"/>
      <c r="RWE44"/>
      <c r="RWF44"/>
      <c r="RWG44"/>
      <c r="RWH44"/>
      <c r="RWI44"/>
      <c r="RWJ44"/>
      <c r="RWK44"/>
      <c r="RWL44"/>
      <c r="RWM44"/>
      <c r="RWN44"/>
      <c r="RXS44" s="112"/>
      <c r="RXT44" s="112"/>
      <c r="RXU44" s="112"/>
      <c r="RXV44" s="112"/>
      <c r="RXW44" s="112"/>
      <c r="RXX44" s="112"/>
      <c r="RXY44" s="112"/>
      <c r="RXZ44" s="112"/>
      <c r="RYA44"/>
      <c r="RYB44"/>
      <c r="RYC44"/>
      <c r="RYD44"/>
      <c r="RYE44"/>
      <c r="RYF44"/>
      <c r="RYG44"/>
      <c r="RYH44"/>
      <c r="RYI44"/>
      <c r="RYJ44"/>
      <c r="RYK44"/>
      <c r="RYL44"/>
      <c r="RYM44"/>
      <c r="RYN44"/>
      <c r="RYO44"/>
      <c r="RYP44"/>
      <c r="RYQ44"/>
      <c r="RYR44"/>
      <c r="RYS44"/>
      <c r="RYT44"/>
      <c r="RYU44"/>
      <c r="RYV44"/>
      <c r="SAA44" s="112"/>
      <c r="SAB44" s="112"/>
      <c r="SAC44" s="112"/>
      <c r="SAD44" s="112"/>
      <c r="SAE44" s="112"/>
      <c r="SAF44" s="112"/>
      <c r="SAG44" s="112"/>
      <c r="SAH44" s="112"/>
      <c r="SAI44"/>
      <c r="SAJ44"/>
      <c r="SAK44"/>
      <c r="SAL44"/>
      <c r="SAM44"/>
      <c r="SAN44"/>
      <c r="SAO44"/>
      <c r="SAP44"/>
      <c r="SAQ44"/>
      <c r="SAR44"/>
      <c r="SAS44"/>
      <c r="SAT44"/>
      <c r="SAU44"/>
      <c r="SAV44"/>
      <c r="SAW44"/>
      <c r="SAX44"/>
      <c r="SAY44"/>
      <c r="SAZ44"/>
      <c r="SBA44"/>
      <c r="SBB44"/>
      <c r="SBC44"/>
      <c r="SBD44"/>
      <c r="SCI44" s="112"/>
      <c r="SCJ44" s="112"/>
      <c r="SCK44" s="112"/>
      <c r="SCL44" s="112"/>
      <c r="SCM44" s="112"/>
      <c r="SCN44" s="112"/>
      <c r="SCO44" s="112"/>
      <c r="SCP44" s="112"/>
      <c r="SCQ44"/>
      <c r="SCR44"/>
      <c r="SCS44"/>
      <c r="SCT44"/>
      <c r="SCU44"/>
      <c r="SCV44"/>
      <c r="SCW44"/>
      <c r="SCX44"/>
      <c r="SCY44"/>
      <c r="SCZ44"/>
      <c r="SDA44"/>
      <c r="SDB44"/>
      <c r="SDC44"/>
      <c r="SDD44"/>
      <c r="SDE44"/>
      <c r="SDF44"/>
      <c r="SDG44"/>
      <c r="SDH44"/>
      <c r="SDI44"/>
      <c r="SDJ44"/>
      <c r="SDK44"/>
      <c r="SDL44"/>
      <c r="SEQ44" s="112"/>
      <c r="SER44" s="112"/>
      <c r="SES44" s="112"/>
      <c r="SET44" s="112"/>
      <c r="SEU44" s="112"/>
      <c r="SEV44" s="112"/>
      <c r="SEW44" s="112"/>
      <c r="SEX44" s="112"/>
      <c r="SEY44"/>
      <c r="SEZ44"/>
      <c r="SFA44"/>
      <c r="SFB44"/>
      <c r="SFC44"/>
      <c r="SFD44"/>
      <c r="SFE44"/>
      <c r="SFF44"/>
      <c r="SFG44"/>
      <c r="SFH44"/>
      <c r="SFI44"/>
      <c r="SFJ44"/>
      <c r="SFK44"/>
      <c r="SFL44"/>
      <c r="SFM44"/>
      <c r="SFN44"/>
      <c r="SFO44"/>
      <c r="SFP44"/>
      <c r="SFQ44"/>
      <c r="SFR44"/>
      <c r="SFS44"/>
      <c r="SFT44"/>
      <c r="SGY44" s="112"/>
      <c r="SGZ44" s="112"/>
      <c r="SHA44" s="112"/>
      <c r="SHB44" s="112"/>
      <c r="SHC44" s="112"/>
      <c r="SHD44" s="112"/>
      <c r="SHE44" s="112"/>
      <c r="SHF44" s="112"/>
      <c r="SHG44"/>
      <c r="SHH44"/>
      <c r="SHI44"/>
      <c r="SHJ44"/>
      <c r="SHK44"/>
      <c r="SHL44"/>
      <c r="SHM44"/>
      <c r="SHN44"/>
      <c r="SHO44"/>
      <c r="SHP44"/>
      <c r="SHQ44"/>
      <c r="SHR44"/>
      <c r="SHS44"/>
      <c r="SHT44"/>
      <c r="SHU44"/>
      <c r="SHV44"/>
      <c r="SHW44"/>
      <c r="SHX44"/>
      <c r="SHY44"/>
      <c r="SHZ44"/>
      <c r="SIA44"/>
      <c r="SIB44"/>
      <c r="SJG44" s="112"/>
      <c r="SJH44" s="112"/>
      <c r="SJI44" s="112"/>
      <c r="SJJ44" s="112"/>
      <c r="SJK44" s="112"/>
      <c r="SJL44" s="112"/>
      <c r="SJM44" s="112"/>
      <c r="SJN44" s="112"/>
      <c r="SJO44"/>
      <c r="SJP44"/>
      <c r="SJQ44"/>
      <c r="SJR44"/>
      <c r="SJS44"/>
      <c r="SJT44"/>
      <c r="SJU44"/>
      <c r="SJV44"/>
      <c r="SJW44"/>
      <c r="SJX44"/>
      <c r="SJY44"/>
      <c r="SJZ44"/>
      <c r="SKA44"/>
      <c r="SKB44"/>
      <c r="SKC44"/>
      <c r="SKD44"/>
      <c r="SKE44"/>
      <c r="SKF44"/>
      <c r="SKG44"/>
      <c r="SKH44"/>
      <c r="SKI44"/>
      <c r="SKJ44"/>
      <c r="SLO44" s="112"/>
      <c r="SLP44" s="112"/>
      <c r="SLQ44" s="112"/>
      <c r="SLR44" s="112"/>
      <c r="SLS44" s="112"/>
      <c r="SLT44" s="112"/>
      <c r="SLU44" s="112"/>
      <c r="SLV44" s="112"/>
      <c r="SLW44"/>
      <c r="SLX44"/>
      <c r="SLY44"/>
      <c r="SLZ44"/>
      <c r="SMA44"/>
      <c r="SMB44"/>
      <c r="SMC44"/>
      <c r="SMD44"/>
      <c r="SME44"/>
      <c r="SMF44"/>
      <c r="SMG44"/>
      <c r="SMH44"/>
      <c r="SMI44"/>
      <c r="SMJ44"/>
      <c r="SMK44"/>
      <c r="SML44"/>
      <c r="SMM44"/>
      <c r="SMN44"/>
      <c r="SMO44"/>
      <c r="SMP44"/>
      <c r="SMQ44"/>
      <c r="SMR44"/>
      <c r="SNW44" s="112"/>
      <c r="SNX44" s="112"/>
      <c r="SNY44" s="112"/>
      <c r="SNZ44" s="112"/>
      <c r="SOA44" s="112"/>
      <c r="SOB44" s="112"/>
      <c r="SOC44" s="112"/>
      <c r="SOD44" s="112"/>
      <c r="SOE44"/>
      <c r="SOF44"/>
      <c r="SOG44"/>
      <c r="SOH44"/>
      <c r="SOI44"/>
      <c r="SOJ44"/>
      <c r="SOK44"/>
      <c r="SOL44"/>
      <c r="SOM44"/>
      <c r="SON44"/>
      <c r="SOO44"/>
      <c r="SOP44"/>
      <c r="SOQ44"/>
      <c r="SOR44"/>
      <c r="SOS44"/>
      <c r="SOT44"/>
      <c r="SOU44"/>
      <c r="SOV44"/>
      <c r="SOW44"/>
      <c r="SOX44"/>
      <c r="SOY44"/>
      <c r="SOZ44"/>
      <c r="SQE44" s="112"/>
      <c r="SQF44" s="112"/>
      <c r="SQG44" s="112"/>
      <c r="SQH44" s="112"/>
      <c r="SQI44" s="112"/>
      <c r="SQJ44" s="112"/>
      <c r="SQK44" s="112"/>
      <c r="SQL44" s="112"/>
      <c r="SQM44"/>
      <c r="SQN44"/>
      <c r="SQO44"/>
      <c r="SQP44"/>
      <c r="SQQ44"/>
      <c r="SQR44"/>
      <c r="SQS44"/>
      <c r="SQT44"/>
      <c r="SQU44"/>
      <c r="SQV44"/>
      <c r="SQW44"/>
      <c r="SQX44"/>
      <c r="SQY44"/>
      <c r="SQZ44"/>
      <c r="SRA44"/>
      <c r="SRB44"/>
      <c r="SRC44"/>
      <c r="SRD44"/>
      <c r="SRE44"/>
      <c r="SRF44"/>
      <c r="SRG44"/>
      <c r="SRH44"/>
      <c r="SSM44" s="112"/>
      <c r="SSN44" s="112"/>
      <c r="SSO44" s="112"/>
      <c r="SSP44" s="112"/>
      <c r="SSQ44" s="112"/>
      <c r="SSR44" s="112"/>
      <c r="SSS44" s="112"/>
      <c r="SST44" s="112"/>
      <c r="SSU44"/>
      <c r="SSV44"/>
      <c r="SSW44"/>
      <c r="SSX44"/>
      <c r="SSY44"/>
      <c r="SSZ44"/>
      <c r="STA44"/>
      <c r="STB44"/>
      <c r="STC44"/>
      <c r="STD44"/>
      <c r="STE44"/>
      <c r="STF44"/>
      <c r="STG44"/>
      <c r="STH44"/>
      <c r="STI44"/>
      <c r="STJ44"/>
      <c r="STK44"/>
      <c r="STL44"/>
      <c r="STM44"/>
      <c r="STN44"/>
      <c r="STO44"/>
      <c r="STP44"/>
      <c r="SUU44" s="112"/>
      <c r="SUV44" s="112"/>
      <c r="SUW44" s="112"/>
      <c r="SUX44" s="112"/>
      <c r="SUY44" s="112"/>
      <c r="SUZ44" s="112"/>
      <c r="SVA44" s="112"/>
      <c r="SVB44" s="112"/>
      <c r="SVC44"/>
      <c r="SVD44"/>
      <c r="SVE44"/>
      <c r="SVF44"/>
      <c r="SVG44"/>
      <c r="SVH44"/>
      <c r="SVI44"/>
      <c r="SVJ44"/>
      <c r="SVK44"/>
      <c r="SVL44"/>
      <c r="SVM44"/>
      <c r="SVN44"/>
      <c r="SVO44"/>
      <c r="SVP44"/>
      <c r="SVQ44"/>
      <c r="SVR44"/>
      <c r="SVS44"/>
      <c r="SVT44"/>
      <c r="SVU44"/>
      <c r="SVV44"/>
      <c r="SVW44"/>
      <c r="SVX44"/>
      <c r="SXC44" s="112"/>
      <c r="SXD44" s="112"/>
      <c r="SXE44" s="112"/>
      <c r="SXF44" s="112"/>
      <c r="SXG44" s="112"/>
      <c r="SXH44" s="112"/>
      <c r="SXI44" s="112"/>
      <c r="SXJ44" s="112"/>
      <c r="SXK44"/>
      <c r="SXL44"/>
      <c r="SXM44"/>
      <c r="SXN44"/>
      <c r="SXO44"/>
      <c r="SXP44"/>
      <c r="SXQ44"/>
      <c r="SXR44"/>
      <c r="SXS44"/>
      <c r="SXT44"/>
      <c r="SXU44"/>
      <c r="SXV44"/>
      <c r="SXW44"/>
      <c r="SXX44"/>
      <c r="SXY44"/>
      <c r="SXZ44"/>
      <c r="SYA44"/>
      <c r="SYB44"/>
      <c r="SYC44"/>
      <c r="SYD44"/>
      <c r="SYE44"/>
      <c r="SYF44"/>
      <c r="SZK44" s="112"/>
      <c r="SZL44" s="112"/>
      <c r="SZM44" s="112"/>
      <c r="SZN44" s="112"/>
      <c r="SZO44" s="112"/>
      <c r="SZP44" s="112"/>
      <c r="SZQ44" s="112"/>
      <c r="SZR44" s="112"/>
      <c r="SZS44"/>
      <c r="SZT44"/>
      <c r="SZU44"/>
      <c r="SZV44"/>
      <c r="SZW44"/>
      <c r="SZX44"/>
      <c r="SZY44"/>
      <c r="SZZ44"/>
      <c r="TAA44"/>
      <c r="TAB44"/>
      <c r="TAC44"/>
      <c r="TAD44"/>
      <c r="TAE44"/>
      <c r="TAF44"/>
      <c r="TAG44"/>
      <c r="TAH44"/>
      <c r="TAI44"/>
      <c r="TAJ44"/>
      <c r="TAK44"/>
      <c r="TAL44"/>
      <c r="TAM44"/>
      <c r="TAN44"/>
      <c r="TBS44" s="112"/>
      <c r="TBT44" s="112"/>
      <c r="TBU44" s="112"/>
      <c r="TBV44" s="112"/>
      <c r="TBW44" s="112"/>
      <c r="TBX44" s="112"/>
      <c r="TBY44" s="112"/>
      <c r="TBZ44" s="112"/>
      <c r="TCA44"/>
      <c r="TCB44"/>
      <c r="TCC44"/>
      <c r="TCD44"/>
      <c r="TCE44"/>
      <c r="TCF44"/>
      <c r="TCG44"/>
      <c r="TCH44"/>
      <c r="TCI44"/>
      <c r="TCJ44"/>
      <c r="TCK44"/>
      <c r="TCL44"/>
      <c r="TCM44"/>
      <c r="TCN44"/>
      <c r="TCO44"/>
      <c r="TCP44"/>
      <c r="TCQ44"/>
      <c r="TCR44"/>
      <c r="TCS44"/>
      <c r="TCT44"/>
      <c r="TCU44"/>
      <c r="TCV44"/>
      <c r="TEA44" s="112"/>
      <c r="TEB44" s="112"/>
      <c r="TEC44" s="112"/>
      <c r="TED44" s="112"/>
      <c r="TEE44" s="112"/>
      <c r="TEF44" s="112"/>
      <c r="TEG44" s="112"/>
      <c r="TEH44" s="112"/>
      <c r="TEI44"/>
      <c r="TEJ44"/>
      <c r="TEK44"/>
      <c r="TEL44"/>
      <c r="TEM44"/>
      <c r="TEN44"/>
      <c r="TEO44"/>
      <c r="TEP44"/>
      <c r="TEQ44"/>
      <c r="TER44"/>
      <c r="TES44"/>
      <c r="TET44"/>
      <c r="TEU44"/>
      <c r="TEV44"/>
      <c r="TEW44"/>
      <c r="TEX44"/>
      <c r="TEY44"/>
      <c r="TEZ44"/>
      <c r="TFA44"/>
      <c r="TFB44"/>
      <c r="TFC44"/>
      <c r="TFD44"/>
      <c r="TGI44" s="112"/>
      <c r="TGJ44" s="112"/>
      <c r="TGK44" s="112"/>
      <c r="TGL44" s="112"/>
      <c r="TGM44" s="112"/>
      <c r="TGN44" s="112"/>
      <c r="TGO44" s="112"/>
      <c r="TGP44" s="112"/>
      <c r="TGQ44"/>
      <c r="TGR44"/>
      <c r="TGS44"/>
      <c r="TGT44"/>
      <c r="TGU44"/>
      <c r="TGV44"/>
      <c r="TGW44"/>
      <c r="TGX44"/>
      <c r="TGY44"/>
      <c r="TGZ44"/>
      <c r="THA44"/>
      <c r="THB44"/>
      <c r="THC44"/>
      <c r="THD44"/>
      <c r="THE44"/>
      <c r="THF44"/>
      <c r="THG44"/>
      <c r="THH44"/>
      <c r="THI44"/>
      <c r="THJ44"/>
      <c r="THK44"/>
      <c r="THL44"/>
      <c r="TIQ44" s="112"/>
      <c r="TIR44" s="112"/>
      <c r="TIS44" s="112"/>
      <c r="TIT44" s="112"/>
      <c r="TIU44" s="112"/>
      <c r="TIV44" s="112"/>
      <c r="TIW44" s="112"/>
      <c r="TIX44" s="112"/>
      <c r="TIY44"/>
      <c r="TIZ44"/>
      <c r="TJA44"/>
      <c r="TJB44"/>
      <c r="TJC44"/>
      <c r="TJD44"/>
      <c r="TJE44"/>
      <c r="TJF44"/>
      <c r="TJG44"/>
      <c r="TJH44"/>
      <c r="TJI44"/>
      <c r="TJJ44"/>
      <c r="TJK44"/>
      <c r="TJL44"/>
      <c r="TJM44"/>
      <c r="TJN44"/>
      <c r="TJO44"/>
      <c r="TJP44"/>
      <c r="TJQ44"/>
      <c r="TJR44"/>
      <c r="TJS44"/>
      <c r="TJT44"/>
      <c r="TKY44" s="112"/>
      <c r="TKZ44" s="112"/>
      <c r="TLA44" s="112"/>
      <c r="TLB44" s="112"/>
      <c r="TLC44" s="112"/>
      <c r="TLD44" s="112"/>
      <c r="TLE44" s="112"/>
      <c r="TLF44" s="112"/>
      <c r="TLG44"/>
      <c r="TLH44"/>
      <c r="TLI44"/>
      <c r="TLJ44"/>
      <c r="TLK44"/>
      <c r="TLL44"/>
      <c r="TLM44"/>
      <c r="TLN44"/>
      <c r="TLO44"/>
      <c r="TLP44"/>
      <c r="TLQ44"/>
      <c r="TLR44"/>
      <c r="TLS44"/>
      <c r="TLT44"/>
      <c r="TLU44"/>
      <c r="TLV44"/>
      <c r="TLW44"/>
      <c r="TLX44"/>
      <c r="TLY44"/>
      <c r="TLZ44"/>
      <c r="TMA44"/>
      <c r="TMB44"/>
      <c r="TNG44" s="112"/>
      <c r="TNH44" s="112"/>
      <c r="TNI44" s="112"/>
      <c r="TNJ44" s="112"/>
      <c r="TNK44" s="112"/>
      <c r="TNL44" s="112"/>
      <c r="TNM44" s="112"/>
      <c r="TNN44" s="112"/>
      <c r="TNO44"/>
      <c r="TNP44"/>
      <c r="TNQ44"/>
      <c r="TNR44"/>
      <c r="TNS44"/>
      <c r="TNT44"/>
      <c r="TNU44"/>
      <c r="TNV44"/>
      <c r="TNW44"/>
      <c r="TNX44"/>
      <c r="TNY44"/>
      <c r="TNZ44"/>
      <c r="TOA44"/>
      <c r="TOB44"/>
      <c r="TOC44"/>
      <c r="TOD44"/>
      <c r="TOE44"/>
      <c r="TOF44"/>
      <c r="TOG44"/>
      <c r="TOH44"/>
      <c r="TOI44"/>
      <c r="TOJ44"/>
      <c r="TPO44" s="112"/>
      <c r="TPP44" s="112"/>
      <c r="TPQ44" s="112"/>
      <c r="TPR44" s="112"/>
      <c r="TPS44" s="112"/>
      <c r="TPT44" s="112"/>
      <c r="TPU44" s="112"/>
      <c r="TPV44" s="112"/>
      <c r="TPW44"/>
      <c r="TPX44"/>
      <c r="TPY44"/>
      <c r="TPZ44"/>
      <c r="TQA44"/>
      <c r="TQB44"/>
      <c r="TQC44"/>
      <c r="TQD44"/>
      <c r="TQE44"/>
      <c r="TQF44"/>
      <c r="TQG44"/>
      <c r="TQH44"/>
      <c r="TQI44"/>
      <c r="TQJ44"/>
      <c r="TQK44"/>
      <c r="TQL44"/>
      <c r="TQM44"/>
      <c r="TQN44"/>
      <c r="TQO44"/>
      <c r="TQP44"/>
      <c r="TQQ44"/>
      <c r="TQR44"/>
      <c r="TRW44" s="112"/>
      <c r="TRX44" s="112"/>
      <c r="TRY44" s="112"/>
      <c r="TRZ44" s="112"/>
      <c r="TSA44" s="112"/>
      <c r="TSB44" s="112"/>
      <c r="TSC44" s="112"/>
      <c r="TSD44" s="112"/>
      <c r="TSE44"/>
      <c r="TSF44"/>
      <c r="TSG44"/>
      <c r="TSH44"/>
      <c r="TSI44"/>
      <c r="TSJ44"/>
      <c r="TSK44"/>
      <c r="TSL44"/>
      <c r="TSM44"/>
      <c r="TSN44"/>
      <c r="TSO44"/>
      <c r="TSP44"/>
      <c r="TSQ44"/>
      <c r="TSR44"/>
      <c r="TSS44"/>
      <c r="TST44"/>
      <c r="TSU44"/>
      <c r="TSV44"/>
      <c r="TSW44"/>
      <c r="TSX44"/>
      <c r="TSY44"/>
      <c r="TSZ44"/>
      <c r="TUE44" s="112"/>
      <c r="TUF44" s="112"/>
      <c r="TUG44" s="112"/>
      <c r="TUH44" s="112"/>
      <c r="TUI44" s="112"/>
      <c r="TUJ44" s="112"/>
      <c r="TUK44" s="112"/>
      <c r="TUL44" s="112"/>
      <c r="TUM44"/>
      <c r="TUN44"/>
      <c r="TUO44"/>
      <c r="TUP44"/>
      <c r="TUQ44"/>
      <c r="TUR44"/>
      <c r="TUS44"/>
      <c r="TUT44"/>
      <c r="TUU44"/>
      <c r="TUV44"/>
      <c r="TUW44"/>
      <c r="TUX44"/>
      <c r="TUY44"/>
      <c r="TUZ44"/>
      <c r="TVA44"/>
      <c r="TVB44"/>
      <c r="TVC44"/>
      <c r="TVD44"/>
      <c r="TVE44"/>
      <c r="TVF44"/>
      <c r="TVG44"/>
      <c r="TVH44"/>
      <c r="TWM44" s="112"/>
      <c r="TWN44" s="112"/>
      <c r="TWO44" s="112"/>
      <c r="TWP44" s="112"/>
      <c r="TWQ44" s="112"/>
      <c r="TWR44" s="112"/>
      <c r="TWS44" s="112"/>
      <c r="TWT44" s="112"/>
      <c r="TWU44"/>
      <c r="TWV44"/>
      <c r="TWW44"/>
      <c r="TWX44"/>
      <c r="TWY44"/>
      <c r="TWZ44"/>
      <c r="TXA44"/>
      <c r="TXB44"/>
      <c r="TXC44"/>
      <c r="TXD44"/>
      <c r="TXE44"/>
      <c r="TXF44"/>
      <c r="TXG44"/>
      <c r="TXH44"/>
      <c r="TXI44"/>
      <c r="TXJ44"/>
      <c r="TXK44"/>
      <c r="TXL44"/>
      <c r="TXM44"/>
      <c r="TXN44"/>
      <c r="TXO44"/>
      <c r="TXP44"/>
      <c r="TYU44" s="112"/>
      <c r="TYV44" s="112"/>
      <c r="TYW44" s="112"/>
      <c r="TYX44" s="112"/>
      <c r="TYY44" s="112"/>
      <c r="TYZ44" s="112"/>
      <c r="TZA44" s="112"/>
      <c r="TZB44" s="112"/>
      <c r="TZC44"/>
      <c r="TZD44"/>
      <c r="TZE44"/>
      <c r="TZF44"/>
      <c r="TZG44"/>
      <c r="TZH44"/>
      <c r="TZI44"/>
      <c r="TZJ44"/>
      <c r="TZK44"/>
      <c r="TZL44"/>
      <c r="TZM44"/>
      <c r="TZN44"/>
      <c r="TZO44"/>
      <c r="TZP44"/>
      <c r="TZQ44"/>
      <c r="TZR44"/>
      <c r="TZS44"/>
      <c r="TZT44"/>
      <c r="TZU44"/>
      <c r="TZV44"/>
      <c r="TZW44"/>
      <c r="TZX44"/>
      <c r="UBC44" s="112"/>
      <c r="UBD44" s="112"/>
      <c r="UBE44" s="112"/>
      <c r="UBF44" s="112"/>
      <c r="UBG44" s="112"/>
      <c r="UBH44" s="112"/>
      <c r="UBI44" s="112"/>
      <c r="UBJ44" s="112"/>
      <c r="UBK44"/>
      <c r="UBL44"/>
      <c r="UBM44"/>
      <c r="UBN44"/>
      <c r="UBO44"/>
      <c r="UBP44"/>
      <c r="UBQ44"/>
      <c r="UBR44"/>
      <c r="UBS44"/>
      <c r="UBT44"/>
      <c r="UBU44"/>
      <c r="UBV44"/>
      <c r="UBW44"/>
      <c r="UBX44"/>
      <c r="UBY44"/>
      <c r="UBZ44"/>
      <c r="UCA44"/>
      <c r="UCB44"/>
      <c r="UCC44"/>
      <c r="UCD44"/>
      <c r="UCE44"/>
      <c r="UCF44"/>
      <c r="UDK44" s="112"/>
      <c r="UDL44" s="112"/>
      <c r="UDM44" s="112"/>
      <c r="UDN44" s="112"/>
      <c r="UDO44" s="112"/>
      <c r="UDP44" s="112"/>
      <c r="UDQ44" s="112"/>
      <c r="UDR44" s="112"/>
      <c r="UDS44"/>
      <c r="UDT44"/>
      <c r="UDU44"/>
      <c r="UDV44"/>
      <c r="UDW44"/>
      <c r="UDX44"/>
      <c r="UDY44"/>
      <c r="UDZ44"/>
      <c r="UEA44"/>
      <c r="UEB44"/>
      <c r="UEC44"/>
      <c r="UED44"/>
      <c r="UEE44"/>
      <c r="UEF44"/>
      <c r="UEG44"/>
      <c r="UEH44"/>
      <c r="UEI44"/>
      <c r="UEJ44"/>
      <c r="UEK44"/>
      <c r="UEL44"/>
      <c r="UEM44"/>
      <c r="UEN44"/>
      <c r="UFS44" s="112"/>
      <c r="UFT44" s="112"/>
      <c r="UFU44" s="112"/>
      <c r="UFV44" s="112"/>
      <c r="UFW44" s="112"/>
      <c r="UFX44" s="112"/>
      <c r="UFY44" s="112"/>
      <c r="UFZ44" s="112"/>
      <c r="UGA44"/>
      <c r="UGB44"/>
      <c r="UGC44"/>
      <c r="UGD44"/>
      <c r="UGE44"/>
      <c r="UGF44"/>
      <c r="UGG44"/>
      <c r="UGH44"/>
      <c r="UGI44"/>
      <c r="UGJ44"/>
      <c r="UGK44"/>
      <c r="UGL44"/>
      <c r="UGM44"/>
      <c r="UGN44"/>
      <c r="UGO44"/>
      <c r="UGP44"/>
      <c r="UGQ44"/>
      <c r="UGR44"/>
      <c r="UGS44"/>
      <c r="UGT44"/>
      <c r="UGU44"/>
      <c r="UGV44"/>
      <c r="UIA44" s="112"/>
      <c r="UIB44" s="112"/>
      <c r="UIC44" s="112"/>
      <c r="UID44" s="112"/>
      <c r="UIE44" s="112"/>
      <c r="UIF44" s="112"/>
      <c r="UIG44" s="112"/>
      <c r="UIH44" s="112"/>
      <c r="UII44"/>
      <c r="UIJ44"/>
      <c r="UIK44"/>
      <c r="UIL44"/>
      <c r="UIM44"/>
      <c r="UIN44"/>
      <c r="UIO44"/>
      <c r="UIP44"/>
      <c r="UIQ44"/>
      <c r="UIR44"/>
      <c r="UIS44"/>
      <c r="UIT44"/>
      <c r="UIU44"/>
      <c r="UIV44"/>
      <c r="UIW44"/>
      <c r="UIX44"/>
      <c r="UIY44"/>
      <c r="UIZ44"/>
      <c r="UJA44"/>
      <c r="UJB44"/>
      <c r="UJC44"/>
      <c r="UJD44"/>
      <c r="UKI44" s="112"/>
      <c r="UKJ44" s="112"/>
      <c r="UKK44" s="112"/>
      <c r="UKL44" s="112"/>
      <c r="UKM44" s="112"/>
      <c r="UKN44" s="112"/>
      <c r="UKO44" s="112"/>
      <c r="UKP44" s="112"/>
      <c r="UKQ44"/>
      <c r="UKR44"/>
      <c r="UKS44"/>
      <c r="UKT44"/>
      <c r="UKU44"/>
      <c r="UKV44"/>
      <c r="UKW44"/>
      <c r="UKX44"/>
      <c r="UKY44"/>
      <c r="UKZ44"/>
      <c r="ULA44"/>
      <c r="ULB44"/>
      <c r="ULC44"/>
      <c r="ULD44"/>
      <c r="ULE44"/>
      <c r="ULF44"/>
      <c r="ULG44"/>
      <c r="ULH44"/>
      <c r="ULI44"/>
      <c r="ULJ44"/>
      <c r="ULK44"/>
      <c r="ULL44"/>
      <c r="UMQ44" s="112"/>
      <c r="UMR44" s="112"/>
      <c r="UMS44" s="112"/>
      <c r="UMT44" s="112"/>
      <c r="UMU44" s="112"/>
      <c r="UMV44" s="112"/>
      <c r="UMW44" s="112"/>
      <c r="UMX44" s="112"/>
      <c r="UMY44"/>
      <c r="UMZ44"/>
      <c r="UNA44"/>
      <c r="UNB44"/>
      <c r="UNC44"/>
      <c r="UND44"/>
      <c r="UNE44"/>
      <c r="UNF44"/>
      <c r="UNG44"/>
      <c r="UNH44"/>
      <c r="UNI44"/>
      <c r="UNJ44"/>
      <c r="UNK44"/>
      <c r="UNL44"/>
      <c r="UNM44"/>
      <c r="UNN44"/>
      <c r="UNO44"/>
      <c r="UNP44"/>
      <c r="UNQ44"/>
      <c r="UNR44"/>
      <c r="UNS44"/>
      <c r="UNT44"/>
      <c r="UOY44" s="112"/>
      <c r="UOZ44" s="112"/>
      <c r="UPA44" s="112"/>
      <c r="UPB44" s="112"/>
      <c r="UPC44" s="112"/>
      <c r="UPD44" s="112"/>
      <c r="UPE44" s="112"/>
      <c r="UPF44" s="112"/>
      <c r="UPG44"/>
      <c r="UPH44"/>
      <c r="UPI44"/>
      <c r="UPJ44"/>
      <c r="UPK44"/>
      <c r="UPL44"/>
      <c r="UPM44"/>
      <c r="UPN44"/>
      <c r="UPO44"/>
      <c r="UPP44"/>
      <c r="UPQ44"/>
      <c r="UPR44"/>
      <c r="UPS44"/>
      <c r="UPT44"/>
      <c r="UPU44"/>
      <c r="UPV44"/>
      <c r="UPW44"/>
      <c r="UPX44"/>
      <c r="UPY44"/>
      <c r="UPZ44"/>
      <c r="UQA44"/>
      <c r="UQB44"/>
      <c r="URG44" s="112"/>
      <c r="URH44" s="112"/>
      <c r="URI44" s="112"/>
      <c r="URJ44" s="112"/>
      <c r="URK44" s="112"/>
      <c r="URL44" s="112"/>
      <c r="URM44" s="112"/>
      <c r="URN44" s="112"/>
      <c r="URO44"/>
      <c r="URP44"/>
      <c r="URQ44"/>
      <c r="URR44"/>
      <c r="URS44"/>
      <c r="URT44"/>
      <c r="URU44"/>
      <c r="URV44"/>
      <c r="URW44"/>
      <c r="URX44"/>
      <c r="URY44"/>
      <c r="URZ44"/>
      <c r="USA44"/>
      <c r="USB44"/>
      <c r="USC44"/>
      <c r="USD44"/>
      <c r="USE44"/>
      <c r="USF44"/>
      <c r="USG44"/>
      <c r="USH44"/>
      <c r="USI44"/>
      <c r="USJ44"/>
      <c r="UTO44" s="112"/>
      <c r="UTP44" s="112"/>
      <c r="UTQ44" s="112"/>
      <c r="UTR44" s="112"/>
      <c r="UTS44" s="112"/>
      <c r="UTT44" s="112"/>
      <c r="UTU44" s="112"/>
      <c r="UTV44" s="112"/>
      <c r="UTW44"/>
      <c r="UTX44"/>
      <c r="UTY44"/>
      <c r="UTZ44"/>
      <c r="UUA44"/>
      <c r="UUB44"/>
      <c r="UUC44"/>
      <c r="UUD44"/>
      <c r="UUE44"/>
      <c r="UUF44"/>
      <c r="UUG44"/>
      <c r="UUH44"/>
      <c r="UUI44"/>
      <c r="UUJ44"/>
      <c r="UUK44"/>
      <c r="UUL44"/>
      <c r="UUM44"/>
      <c r="UUN44"/>
      <c r="UUO44"/>
      <c r="UUP44"/>
      <c r="UUQ44"/>
      <c r="UUR44"/>
      <c r="UVW44" s="112"/>
      <c r="UVX44" s="112"/>
      <c r="UVY44" s="112"/>
      <c r="UVZ44" s="112"/>
      <c r="UWA44" s="112"/>
      <c r="UWB44" s="112"/>
      <c r="UWC44" s="112"/>
      <c r="UWD44" s="112"/>
      <c r="UWE44"/>
      <c r="UWF44"/>
      <c r="UWG44"/>
      <c r="UWH44"/>
      <c r="UWI44"/>
      <c r="UWJ44"/>
      <c r="UWK44"/>
      <c r="UWL44"/>
      <c r="UWM44"/>
      <c r="UWN44"/>
      <c r="UWO44"/>
      <c r="UWP44"/>
      <c r="UWQ44"/>
      <c r="UWR44"/>
      <c r="UWS44"/>
      <c r="UWT44"/>
      <c r="UWU44"/>
      <c r="UWV44"/>
      <c r="UWW44"/>
      <c r="UWX44"/>
      <c r="UWY44"/>
      <c r="UWZ44"/>
      <c r="UYE44" s="112"/>
      <c r="UYF44" s="112"/>
      <c r="UYG44" s="112"/>
      <c r="UYH44" s="112"/>
      <c r="UYI44" s="112"/>
      <c r="UYJ44" s="112"/>
      <c r="UYK44" s="112"/>
      <c r="UYL44" s="112"/>
      <c r="UYM44"/>
      <c r="UYN44"/>
      <c r="UYO44"/>
      <c r="UYP44"/>
      <c r="UYQ44"/>
      <c r="UYR44"/>
      <c r="UYS44"/>
      <c r="UYT44"/>
      <c r="UYU44"/>
      <c r="UYV44"/>
      <c r="UYW44"/>
      <c r="UYX44"/>
      <c r="UYY44"/>
      <c r="UYZ44"/>
      <c r="UZA44"/>
      <c r="UZB44"/>
      <c r="UZC44"/>
      <c r="UZD44"/>
      <c r="UZE44"/>
      <c r="UZF44"/>
      <c r="UZG44"/>
      <c r="UZH44"/>
      <c r="VAM44" s="112"/>
      <c r="VAN44" s="112"/>
      <c r="VAO44" s="112"/>
      <c r="VAP44" s="112"/>
      <c r="VAQ44" s="112"/>
      <c r="VAR44" s="112"/>
      <c r="VAS44" s="112"/>
      <c r="VAT44" s="112"/>
      <c r="VAU44"/>
      <c r="VAV44"/>
      <c r="VAW44"/>
      <c r="VAX44"/>
      <c r="VAY44"/>
      <c r="VAZ44"/>
      <c r="VBA44"/>
      <c r="VBB44"/>
      <c r="VBC44"/>
      <c r="VBD44"/>
      <c r="VBE44"/>
      <c r="VBF44"/>
      <c r="VBG44"/>
      <c r="VBH44"/>
      <c r="VBI44"/>
      <c r="VBJ44"/>
      <c r="VBK44"/>
      <c r="VBL44"/>
      <c r="VBM44"/>
      <c r="VBN44"/>
      <c r="VBO44"/>
      <c r="VBP44"/>
      <c r="VCU44" s="112"/>
      <c r="VCV44" s="112"/>
      <c r="VCW44" s="112"/>
      <c r="VCX44" s="112"/>
      <c r="VCY44" s="112"/>
      <c r="VCZ44" s="112"/>
      <c r="VDA44" s="112"/>
      <c r="VDB44" s="112"/>
      <c r="VDC44"/>
      <c r="VDD44"/>
      <c r="VDE44"/>
      <c r="VDF44"/>
      <c r="VDG44"/>
      <c r="VDH44"/>
      <c r="VDI44"/>
      <c r="VDJ44"/>
      <c r="VDK44"/>
      <c r="VDL44"/>
      <c r="VDM44"/>
      <c r="VDN44"/>
      <c r="VDO44"/>
      <c r="VDP44"/>
      <c r="VDQ44"/>
      <c r="VDR44"/>
      <c r="VDS44"/>
      <c r="VDT44"/>
      <c r="VDU44"/>
      <c r="VDV44"/>
      <c r="VDW44"/>
      <c r="VDX44"/>
      <c r="VFC44" s="112"/>
      <c r="VFD44" s="112"/>
      <c r="VFE44" s="112"/>
      <c r="VFF44" s="112"/>
      <c r="VFG44" s="112"/>
      <c r="VFH44" s="112"/>
      <c r="VFI44" s="112"/>
      <c r="VFJ44" s="112"/>
      <c r="VFK44"/>
      <c r="VFL44"/>
      <c r="VFM44"/>
      <c r="VFN44"/>
      <c r="VFO44"/>
      <c r="VFP44"/>
      <c r="VFQ44"/>
      <c r="VFR44"/>
      <c r="VFS44"/>
      <c r="VFT44"/>
      <c r="VFU44"/>
      <c r="VFV44"/>
      <c r="VFW44"/>
      <c r="VFX44"/>
      <c r="VFY44"/>
      <c r="VFZ44"/>
      <c r="VGA44"/>
      <c r="VGB44"/>
      <c r="VGC44"/>
      <c r="VGD44"/>
      <c r="VGE44"/>
      <c r="VGF44"/>
      <c r="VHK44" s="112"/>
      <c r="VHL44" s="112"/>
      <c r="VHM44" s="112"/>
      <c r="VHN44" s="112"/>
      <c r="VHO44" s="112"/>
      <c r="VHP44" s="112"/>
      <c r="VHQ44" s="112"/>
      <c r="VHR44" s="112"/>
      <c r="VHS44"/>
      <c r="VHT44"/>
      <c r="VHU44"/>
      <c r="VHV44"/>
      <c r="VHW44"/>
      <c r="VHX44"/>
      <c r="VHY44"/>
      <c r="VHZ44"/>
      <c r="VIA44"/>
      <c r="VIB44"/>
      <c r="VIC44"/>
      <c r="VID44"/>
      <c r="VIE44"/>
      <c r="VIF44"/>
      <c r="VIG44"/>
      <c r="VIH44"/>
      <c r="VII44"/>
      <c r="VIJ44"/>
      <c r="VIK44"/>
      <c r="VIL44"/>
      <c r="VIM44"/>
      <c r="VIN44"/>
      <c r="VJS44" s="112"/>
      <c r="VJT44" s="112"/>
      <c r="VJU44" s="112"/>
      <c r="VJV44" s="112"/>
      <c r="VJW44" s="112"/>
      <c r="VJX44" s="112"/>
      <c r="VJY44" s="112"/>
      <c r="VJZ44" s="112"/>
      <c r="VKA44"/>
      <c r="VKB44"/>
      <c r="VKC44"/>
      <c r="VKD44"/>
      <c r="VKE44"/>
      <c r="VKF44"/>
      <c r="VKG44"/>
      <c r="VKH44"/>
      <c r="VKI44"/>
      <c r="VKJ44"/>
      <c r="VKK44"/>
      <c r="VKL44"/>
      <c r="VKM44"/>
      <c r="VKN44"/>
      <c r="VKO44"/>
      <c r="VKP44"/>
      <c r="VKQ44"/>
      <c r="VKR44"/>
      <c r="VKS44"/>
      <c r="VKT44"/>
      <c r="VKU44"/>
      <c r="VKV44"/>
      <c r="VMA44" s="112"/>
      <c r="VMB44" s="112"/>
      <c r="VMC44" s="112"/>
      <c r="VMD44" s="112"/>
      <c r="VME44" s="112"/>
      <c r="VMF44" s="112"/>
      <c r="VMG44" s="112"/>
      <c r="VMH44" s="112"/>
      <c r="VMI44"/>
      <c r="VMJ44"/>
      <c r="VMK44"/>
      <c r="VML44"/>
      <c r="VMM44"/>
      <c r="VMN44"/>
      <c r="VMO44"/>
      <c r="VMP44"/>
      <c r="VMQ44"/>
      <c r="VMR44"/>
      <c r="VMS44"/>
      <c r="VMT44"/>
      <c r="VMU44"/>
      <c r="VMV44"/>
      <c r="VMW44"/>
      <c r="VMX44"/>
      <c r="VMY44"/>
      <c r="VMZ44"/>
      <c r="VNA44"/>
      <c r="VNB44"/>
      <c r="VNC44"/>
      <c r="VND44"/>
      <c r="VOI44" s="112"/>
      <c r="VOJ44" s="112"/>
      <c r="VOK44" s="112"/>
      <c r="VOL44" s="112"/>
      <c r="VOM44" s="112"/>
      <c r="VON44" s="112"/>
      <c r="VOO44" s="112"/>
      <c r="VOP44" s="112"/>
      <c r="VOQ44"/>
      <c r="VOR44"/>
      <c r="VOS44"/>
      <c r="VOT44"/>
      <c r="VOU44"/>
      <c r="VOV44"/>
      <c r="VOW44"/>
      <c r="VOX44"/>
      <c r="VOY44"/>
      <c r="VOZ44"/>
      <c r="VPA44"/>
      <c r="VPB44"/>
      <c r="VPC44"/>
      <c r="VPD44"/>
      <c r="VPE44"/>
      <c r="VPF44"/>
      <c r="VPG44"/>
      <c r="VPH44"/>
      <c r="VPI44"/>
      <c r="VPJ44"/>
      <c r="VPK44"/>
      <c r="VPL44"/>
      <c r="VQQ44" s="112"/>
      <c r="VQR44" s="112"/>
      <c r="VQS44" s="112"/>
      <c r="VQT44" s="112"/>
      <c r="VQU44" s="112"/>
      <c r="VQV44" s="112"/>
      <c r="VQW44" s="112"/>
      <c r="VQX44" s="112"/>
      <c r="VQY44"/>
      <c r="VQZ44"/>
      <c r="VRA44"/>
      <c r="VRB44"/>
      <c r="VRC44"/>
      <c r="VRD44"/>
      <c r="VRE44"/>
      <c r="VRF44"/>
      <c r="VRG44"/>
      <c r="VRH44"/>
      <c r="VRI44"/>
      <c r="VRJ44"/>
      <c r="VRK44"/>
      <c r="VRL44"/>
      <c r="VRM44"/>
      <c r="VRN44"/>
      <c r="VRO44"/>
      <c r="VRP44"/>
      <c r="VRQ44"/>
      <c r="VRR44"/>
      <c r="VRS44"/>
      <c r="VRT44"/>
      <c r="VSY44" s="112"/>
      <c r="VSZ44" s="112"/>
      <c r="VTA44" s="112"/>
      <c r="VTB44" s="112"/>
      <c r="VTC44" s="112"/>
      <c r="VTD44" s="112"/>
      <c r="VTE44" s="112"/>
      <c r="VTF44" s="112"/>
      <c r="VTG44"/>
      <c r="VTH44"/>
      <c r="VTI44"/>
      <c r="VTJ44"/>
      <c r="VTK44"/>
      <c r="VTL44"/>
      <c r="VTM44"/>
      <c r="VTN44"/>
      <c r="VTO44"/>
      <c r="VTP44"/>
      <c r="VTQ44"/>
      <c r="VTR44"/>
      <c r="VTS44"/>
      <c r="VTT44"/>
      <c r="VTU44"/>
      <c r="VTV44"/>
      <c r="VTW44"/>
      <c r="VTX44"/>
      <c r="VTY44"/>
      <c r="VTZ44"/>
      <c r="VUA44"/>
      <c r="VUB44"/>
      <c r="VVG44" s="112"/>
      <c r="VVH44" s="112"/>
      <c r="VVI44" s="112"/>
      <c r="VVJ44" s="112"/>
      <c r="VVK44" s="112"/>
      <c r="VVL44" s="112"/>
      <c r="VVM44" s="112"/>
      <c r="VVN44" s="112"/>
      <c r="VVO44"/>
      <c r="VVP44"/>
      <c r="VVQ44"/>
      <c r="VVR44"/>
      <c r="VVS44"/>
      <c r="VVT44"/>
      <c r="VVU44"/>
      <c r="VVV44"/>
      <c r="VVW44"/>
      <c r="VVX44"/>
      <c r="VVY44"/>
      <c r="VVZ44"/>
      <c r="VWA44"/>
      <c r="VWB44"/>
      <c r="VWC44"/>
      <c r="VWD44"/>
      <c r="VWE44"/>
      <c r="VWF44"/>
      <c r="VWG44"/>
      <c r="VWH44"/>
      <c r="VWI44"/>
      <c r="VWJ44"/>
      <c r="VXO44" s="112"/>
      <c r="VXP44" s="112"/>
      <c r="VXQ44" s="112"/>
      <c r="VXR44" s="112"/>
      <c r="VXS44" s="112"/>
      <c r="VXT44" s="112"/>
      <c r="VXU44" s="112"/>
      <c r="VXV44" s="112"/>
      <c r="VXW44"/>
      <c r="VXX44"/>
      <c r="VXY44"/>
      <c r="VXZ44"/>
      <c r="VYA44"/>
      <c r="VYB44"/>
      <c r="VYC44"/>
      <c r="VYD44"/>
      <c r="VYE44"/>
      <c r="VYF44"/>
      <c r="VYG44"/>
      <c r="VYH44"/>
      <c r="VYI44"/>
      <c r="VYJ44"/>
      <c r="VYK44"/>
      <c r="VYL44"/>
      <c r="VYM44"/>
      <c r="VYN44"/>
      <c r="VYO44"/>
      <c r="VYP44"/>
      <c r="VYQ44"/>
      <c r="VYR44"/>
      <c r="VZW44" s="112"/>
      <c r="VZX44" s="112"/>
      <c r="VZY44" s="112"/>
      <c r="VZZ44" s="112"/>
      <c r="WAA44" s="112"/>
      <c r="WAB44" s="112"/>
      <c r="WAC44" s="112"/>
      <c r="WAD44" s="112"/>
      <c r="WAE44"/>
      <c r="WAF44"/>
      <c r="WAG44"/>
      <c r="WAH44"/>
      <c r="WAI44"/>
      <c r="WAJ44"/>
      <c r="WAK44"/>
      <c r="WAL44"/>
      <c r="WAM44"/>
      <c r="WAN44"/>
      <c r="WAO44"/>
      <c r="WAP44"/>
      <c r="WAQ44"/>
      <c r="WAR44"/>
      <c r="WAS44"/>
      <c r="WAT44"/>
      <c r="WAU44"/>
      <c r="WAV44"/>
      <c r="WAW44"/>
      <c r="WAX44"/>
      <c r="WAY44"/>
      <c r="WAZ44"/>
      <c r="WCE44" s="112"/>
      <c r="WCF44" s="112"/>
      <c r="WCG44" s="112"/>
      <c r="WCH44" s="112"/>
      <c r="WCI44" s="112"/>
      <c r="WCJ44" s="112"/>
      <c r="WCK44" s="112"/>
      <c r="WCL44" s="112"/>
      <c r="WCM44"/>
      <c r="WCN44"/>
      <c r="WCO44"/>
      <c r="WCP44"/>
      <c r="WCQ44"/>
      <c r="WCR44"/>
      <c r="WCS44"/>
      <c r="WCT44"/>
      <c r="WCU44"/>
      <c r="WCV44"/>
      <c r="WCW44"/>
      <c r="WCX44"/>
      <c r="WCY44"/>
      <c r="WCZ44"/>
      <c r="WDA44"/>
      <c r="WDB44"/>
      <c r="WDC44"/>
      <c r="WDD44"/>
      <c r="WDE44"/>
      <c r="WDF44"/>
      <c r="WDG44"/>
      <c r="WDH44"/>
      <c r="WEM44" s="112"/>
      <c r="WEN44" s="112"/>
      <c r="WEO44" s="112"/>
      <c r="WEP44" s="112"/>
      <c r="WEQ44" s="112"/>
      <c r="WER44" s="112"/>
      <c r="WES44" s="112"/>
      <c r="WET44" s="112"/>
      <c r="WEU44"/>
      <c r="WEV44"/>
      <c r="WEW44"/>
      <c r="WEX44"/>
      <c r="WEY44"/>
      <c r="WEZ44"/>
      <c r="WFA44"/>
      <c r="WFB44"/>
      <c r="WFC44"/>
      <c r="WFD44"/>
      <c r="WFE44"/>
      <c r="WFF44"/>
      <c r="WFG44"/>
      <c r="WFH44"/>
      <c r="WFI44"/>
      <c r="WFJ44"/>
      <c r="WFK44"/>
      <c r="WFL44"/>
      <c r="WFM44"/>
      <c r="WFN44"/>
      <c r="WFO44"/>
      <c r="WFP44"/>
      <c r="WGU44" s="112"/>
      <c r="WGV44" s="112"/>
      <c r="WGW44" s="112"/>
      <c r="WGX44" s="112"/>
      <c r="WGY44" s="112"/>
      <c r="WGZ44" s="112"/>
      <c r="WHA44" s="112"/>
      <c r="WHB44" s="112"/>
      <c r="WHC44"/>
      <c r="WHD44"/>
      <c r="WHE44"/>
      <c r="WHF44"/>
      <c r="WHG44"/>
      <c r="WHH44"/>
      <c r="WHI44"/>
      <c r="WHJ44"/>
      <c r="WHK44"/>
      <c r="WHL44"/>
      <c r="WHM44"/>
      <c r="WHN44"/>
      <c r="WHO44"/>
      <c r="WHP44"/>
      <c r="WHQ44"/>
      <c r="WHR44"/>
      <c r="WHS44"/>
      <c r="WHT44"/>
      <c r="WHU44"/>
      <c r="WHV44"/>
      <c r="WHW44"/>
      <c r="WHX44"/>
      <c r="WJC44" s="112"/>
      <c r="WJD44" s="112"/>
      <c r="WJE44" s="112"/>
      <c r="WJF44" s="112"/>
      <c r="WJG44" s="112"/>
      <c r="WJH44" s="112"/>
      <c r="WJI44" s="112"/>
      <c r="WJJ44" s="112"/>
      <c r="WJK44"/>
      <c r="WJL44"/>
      <c r="WJM44"/>
      <c r="WJN44"/>
      <c r="WJO44"/>
      <c r="WJP44"/>
      <c r="WJQ44"/>
      <c r="WJR44"/>
      <c r="WJS44"/>
      <c r="WJT44"/>
      <c r="WJU44"/>
      <c r="WJV44"/>
      <c r="WJW44"/>
      <c r="WJX44"/>
      <c r="WJY44"/>
      <c r="WJZ44"/>
      <c r="WKA44"/>
      <c r="WKB44"/>
      <c r="WKC44"/>
      <c r="WKD44"/>
      <c r="WKE44"/>
      <c r="WKF44"/>
      <c r="WLK44" s="112"/>
      <c r="WLL44" s="112"/>
      <c r="WLM44" s="112"/>
      <c r="WLN44" s="112"/>
      <c r="WLO44" s="112"/>
      <c r="WLP44" s="112"/>
      <c r="WLQ44" s="112"/>
      <c r="WLR44" s="112"/>
      <c r="WLS44"/>
      <c r="WLT44"/>
      <c r="WLU44"/>
      <c r="WLV44"/>
      <c r="WLW44"/>
      <c r="WLX44"/>
      <c r="WLY44"/>
      <c r="WLZ44"/>
      <c r="WMA44"/>
      <c r="WMB44"/>
      <c r="WMC44"/>
      <c r="WMD44"/>
      <c r="WME44"/>
      <c r="WMF44"/>
      <c r="WMG44"/>
      <c r="WMH44"/>
      <c r="WMI44"/>
      <c r="WMJ44"/>
      <c r="WMK44"/>
      <c r="WML44"/>
      <c r="WMM44"/>
      <c r="WMN44"/>
      <c r="WNS44" s="112"/>
      <c r="WNT44" s="112"/>
      <c r="WNU44" s="112"/>
      <c r="WNV44" s="112"/>
      <c r="WNW44" s="112"/>
      <c r="WNX44" s="112"/>
      <c r="WNY44" s="112"/>
      <c r="WNZ44" s="112"/>
      <c r="WOA44"/>
      <c r="WOB44"/>
      <c r="WOC44"/>
      <c r="WOD44"/>
      <c r="WOE44"/>
      <c r="WOF44"/>
      <c r="WOG44"/>
      <c r="WOH44"/>
      <c r="WOI44"/>
      <c r="WOJ44"/>
      <c r="WOK44"/>
      <c r="WOL44"/>
      <c r="WOM44"/>
      <c r="WON44"/>
      <c r="WOO44"/>
      <c r="WOP44"/>
      <c r="WOQ44"/>
      <c r="WOR44"/>
      <c r="WOS44"/>
      <c r="WOT44"/>
      <c r="WOU44"/>
      <c r="WOV44"/>
      <c r="WQA44" s="112"/>
      <c r="WQB44" s="112"/>
      <c r="WQC44" s="112"/>
      <c r="WQD44" s="112"/>
      <c r="WQE44" s="112"/>
      <c r="WQF44" s="112"/>
      <c r="WQG44" s="112"/>
      <c r="WQH44" s="112"/>
      <c r="WQI44"/>
      <c r="WQJ44"/>
      <c r="WQK44"/>
      <c r="WQL44"/>
      <c r="WQM44"/>
      <c r="WQN44"/>
      <c r="WQO44"/>
      <c r="WQP44"/>
      <c r="WQQ44"/>
      <c r="WQR44"/>
      <c r="WQS44"/>
      <c r="WQT44"/>
      <c r="WQU44"/>
      <c r="WQV44"/>
      <c r="WQW44"/>
      <c r="WQX44"/>
      <c r="WQY44"/>
      <c r="WQZ44"/>
      <c r="WRA44"/>
      <c r="WRB44"/>
      <c r="WRC44"/>
      <c r="WRD44"/>
      <c r="WSI44" s="112"/>
      <c r="WSJ44" s="112"/>
      <c r="WSK44" s="112"/>
      <c r="WSL44" s="112"/>
      <c r="WSM44" s="112"/>
      <c r="WSN44" s="112"/>
      <c r="WSO44" s="112"/>
      <c r="WSP44" s="112"/>
      <c r="WSQ44"/>
      <c r="WSR44"/>
      <c r="WSS44"/>
      <c r="WST44"/>
      <c r="WSU44"/>
      <c r="WSV44"/>
      <c r="WSW44"/>
      <c r="WSX44"/>
      <c r="WSY44"/>
      <c r="WSZ44"/>
      <c r="WTA44"/>
      <c r="WTB44"/>
      <c r="WTC44"/>
      <c r="WTD44"/>
      <c r="WTE44"/>
      <c r="WTF44"/>
      <c r="WTG44"/>
      <c r="WTH44"/>
      <c r="WTI44"/>
      <c r="WTJ44"/>
      <c r="WTK44"/>
      <c r="WTL44"/>
      <c r="WUQ44" s="112"/>
      <c r="WUR44" s="112"/>
      <c r="WUS44" s="112"/>
      <c r="WUT44" s="112"/>
      <c r="WUU44" s="112"/>
      <c r="WUV44" s="112"/>
      <c r="WUW44" s="112"/>
      <c r="WUX44" s="112"/>
      <c r="WUY44"/>
      <c r="WUZ44"/>
      <c r="WVA44"/>
      <c r="WVB44"/>
      <c r="WVC44"/>
      <c r="WVD44"/>
      <c r="WVE44"/>
      <c r="WVF44"/>
      <c r="WVG44"/>
      <c r="WVH44"/>
      <c r="WVI44"/>
      <c r="WVJ44"/>
      <c r="WVK44"/>
      <c r="WVL44"/>
      <c r="WVM44"/>
      <c r="WVN44"/>
      <c r="WVO44"/>
      <c r="WVP44"/>
      <c r="WVQ44"/>
      <c r="WVR44"/>
      <c r="WVS44"/>
      <c r="WVT44"/>
      <c r="WWY44" s="112"/>
      <c r="WWZ44" s="112"/>
      <c r="WXA44" s="112"/>
      <c r="WXB44" s="112"/>
      <c r="WXC44" s="112"/>
      <c r="WXD44" s="112"/>
      <c r="WXE44" s="112"/>
      <c r="WXF44" s="112"/>
      <c r="WXG44"/>
      <c r="WXH44"/>
      <c r="WXI44"/>
      <c r="WXJ44"/>
      <c r="WXK44"/>
      <c r="WXL44"/>
      <c r="WXM44"/>
      <c r="WXN44"/>
      <c r="WXO44"/>
      <c r="WXP44"/>
      <c r="WXQ44"/>
      <c r="WXR44"/>
      <c r="WXS44"/>
      <c r="WXT44"/>
      <c r="WXU44"/>
      <c r="WXV44"/>
      <c r="WXW44"/>
      <c r="WXX44"/>
      <c r="WXY44"/>
      <c r="WXZ44"/>
      <c r="WYA44"/>
      <c r="WYB44"/>
      <c r="WZG44" s="112"/>
      <c r="WZH44" s="112"/>
      <c r="WZI44" s="112"/>
      <c r="WZJ44" s="112"/>
      <c r="WZK44" s="112"/>
      <c r="WZL44" s="112"/>
      <c r="WZM44" s="112"/>
      <c r="WZN44" s="112"/>
      <c r="WZO44"/>
      <c r="WZP44"/>
      <c r="WZQ44"/>
      <c r="WZR44"/>
      <c r="WZS44"/>
      <c r="WZT44"/>
      <c r="WZU44"/>
      <c r="WZV44"/>
      <c r="WZW44"/>
      <c r="WZX44"/>
      <c r="WZY44"/>
      <c r="WZZ44"/>
      <c r="XAA44"/>
      <c r="XAB44"/>
      <c r="XAC44"/>
      <c r="XAD44"/>
      <c r="XAE44"/>
      <c r="XAF44"/>
      <c r="XAG44"/>
      <c r="XAH44"/>
      <c r="XAI44"/>
      <c r="XAJ44"/>
      <c r="XBO44" s="112"/>
      <c r="XBP44" s="112"/>
      <c r="XBQ44" s="112"/>
      <c r="XBR44" s="112"/>
      <c r="XBS44" s="112"/>
      <c r="XBT44" s="112"/>
      <c r="XBU44" s="112"/>
      <c r="XBV44" s="112"/>
      <c r="XBW44"/>
      <c r="XBX44"/>
      <c r="XBY44"/>
      <c r="XBZ44"/>
      <c r="XCA44"/>
      <c r="XCB44"/>
      <c r="XCC44"/>
      <c r="XCD44"/>
      <c r="XCE44"/>
      <c r="XCF44"/>
      <c r="XCG44"/>
      <c r="XCH44"/>
      <c r="XCI44"/>
      <c r="XCJ44"/>
      <c r="XCK44"/>
      <c r="XCL44"/>
      <c r="XCM44"/>
      <c r="XCN44"/>
      <c r="XCO44"/>
      <c r="XCP44"/>
      <c r="XCQ44"/>
      <c r="XCR44"/>
      <c r="XDW44" s="112"/>
      <c r="XDX44" s="112"/>
      <c r="XDY44" s="112"/>
      <c r="XDZ44" s="112"/>
      <c r="XEA44" s="112"/>
      <c r="XEB44" s="112"/>
      <c r="XEC44" s="112"/>
      <c r="XED44" s="112"/>
      <c r="XEE44"/>
      <c r="XEF44"/>
      <c r="XEG44"/>
      <c r="XEH44"/>
      <c r="XEI44"/>
      <c r="XEJ44"/>
      <c r="XEK44"/>
      <c r="XEL44"/>
      <c r="XEM44"/>
      <c r="XEN44"/>
      <c r="XEO44"/>
      <c r="XEP44"/>
      <c r="XEQ44"/>
      <c r="XER44"/>
      <c r="XES44"/>
      <c r="XET44"/>
      <c r="XEU44"/>
      <c r="XEV44"/>
      <c r="XEW44"/>
      <c r="XEX44"/>
      <c r="XEY44"/>
      <c r="XEZ44"/>
    </row>
    <row r="45" spans="1:16384" s="5" customFormat="1">
      <c r="AE45" s="68"/>
      <c r="AF45" s="68"/>
      <c r="AG45" s="68"/>
      <c r="AH45" s="68"/>
      <c r="AI45" s="68"/>
      <c r="AJ45" s="112"/>
      <c r="AK45" s="112"/>
      <c r="AL45" s="112"/>
      <c r="AM45" s="188"/>
      <c r="AN45" s="188"/>
      <c r="AO45" s="188"/>
      <c r="AP45" s="188"/>
      <c r="AQ45" s="188"/>
      <c r="AR45" s="188"/>
      <c r="AS45"/>
      <c r="AT45"/>
      <c r="AU45"/>
      <c r="AV45"/>
      <c r="AW45"/>
      <c r="AX45"/>
      <c r="AY45"/>
      <c r="AZ45"/>
      <c r="BA45"/>
      <c r="BB45"/>
      <c r="BC45"/>
      <c r="BD45"/>
      <c r="BE45"/>
      <c r="BF45"/>
      <c r="BG45"/>
      <c r="BH45"/>
      <c r="CM45" s="112"/>
      <c r="CN45" s="112"/>
      <c r="CO45" s="112"/>
      <c r="CP45" s="112"/>
      <c r="CQ45" s="112"/>
      <c r="CR45" s="112"/>
      <c r="CS45" s="112"/>
      <c r="CT45" s="112"/>
      <c r="CU45"/>
      <c r="CV45"/>
      <c r="CW45"/>
      <c r="CX45"/>
      <c r="CY45"/>
      <c r="CZ45"/>
      <c r="DA45"/>
      <c r="DB45"/>
      <c r="DC45"/>
      <c r="DD45"/>
      <c r="DE45"/>
      <c r="DF45"/>
      <c r="DG45"/>
      <c r="DH45"/>
      <c r="DI45"/>
      <c r="DJ45"/>
      <c r="DK45"/>
      <c r="DL45"/>
      <c r="DM45"/>
      <c r="DN45"/>
      <c r="DO45"/>
      <c r="DP45"/>
      <c r="EU45" s="112"/>
      <c r="EV45" s="112"/>
      <c r="EW45" s="112"/>
      <c r="EX45" s="112"/>
      <c r="EY45" s="112"/>
      <c r="EZ45" s="112"/>
      <c r="FA45" s="112"/>
      <c r="FB45" s="112"/>
      <c r="FC45"/>
      <c r="FD45"/>
      <c r="FE45"/>
      <c r="FF45"/>
      <c r="FG45"/>
      <c r="FH45"/>
      <c r="FI45"/>
      <c r="FJ45"/>
      <c r="FK45"/>
      <c r="FL45"/>
      <c r="FM45"/>
      <c r="FN45"/>
      <c r="FO45"/>
      <c r="FP45"/>
      <c r="FQ45"/>
      <c r="FR45"/>
      <c r="FS45"/>
      <c r="FT45"/>
      <c r="FU45"/>
      <c r="FV45"/>
      <c r="FW45"/>
      <c r="FX45"/>
      <c r="HC45" s="112"/>
      <c r="HD45" s="112"/>
      <c r="HE45" s="112"/>
      <c r="HF45" s="112"/>
      <c r="HG45" s="112"/>
      <c r="HH45" s="112"/>
      <c r="HI45" s="112"/>
      <c r="HJ45" s="112"/>
      <c r="HK45"/>
      <c r="HL45"/>
      <c r="HM45"/>
      <c r="HN45"/>
      <c r="HO45"/>
      <c r="HP45"/>
      <c r="HQ45"/>
      <c r="HR45"/>
      <c r="HS45"/>
      <c r="HT45"/>
      <c r="HU45"/>
      <c r="HV45"/>
      <c r="HW45"/>
      <c r="HX45"/>
      <c r="HY45"/>
      <c r="HZ45"/>
      <c r="IA45"/>
      <c r="IB45"/>
      <c r="IC45"/>
      <c r="ID45"/>
      <c r="IE45"/>
      <c r="IF45"/>
      <c r="JK45" s="112"/>
      <c r="JL45" s="112"/>
      <c r="JM45" s="112"/>
      <c r="JN45" s="112"/>
      <c r="JO45" s="112"/>
      <c r="JP45" s="112"/>
      <c r="JQ45" s="112"/>
      <c r="JR45" s="112"/>
      <c r="JS45"/>
      <c r="JT45"/>
      <c r="JU45"/>
      <c r="JV45"/>
      <c r="JW45"/>
      <c r="JX45"/>
      <c r="JY45"/>
      <c r="JZ45"/>
      <c r="KA45"/>
      <c r="KB45"/>
      <c r="KC45"/>
      <c r="KD45"/>
      <c r="KE45"/>
      <c r="KF45"/>
      <c r="KG45"/>
      <c r="KH45"/>
      <c r="KI45"/>
      <c r="KJ45"/>
      <c r="KK45"/>
      <c r="KL45"/>
      <c r="KM45"/>
      <c r="KN45"/>
      <c r="LS45" s="112"/>
      <c r="LT45" s="112"/>
      <c r="LU45" s="112"/>
      <c r="LV45" s="112"/>
      <c r="LW45" s="112"/>
      <c r="LX45" s="112"/>
      <c r="LY45" s="112"/>
      <c r="LZ45" s="112"/>
      <c r="MA45"/>
      <c r="MB45"/>
      <c r="MC45"/>
      <c r="MD45"/>
      <c r="ME45"/>
      <c r="MF45"/>
      <c r="MG45"/>
      <c r="MH45"/>
      <c r="MI45"/>
      <c r="MJ45"/>
      <c r="MK45"/>
      <c r="ML45"/>
      <c r="MM45"/>
      <c r="MN45"/>
      <c r="MO45"/>
      <c r="MP45"/>
      <c r="MQ45"/>
      <c r="MR45"/>
      <c r="MS45"/>
      <c r="MT45"/>
      <c r="MU45"/>
      <c r="MV45"/>
      <c r="OA45" s="112"/>
      <c r="OB45" s="112"/>
      <c r="OC45" s="112"/>
      <c r="OD45" s="112"/>
      <c r="OE45" s="112"/>
      <c r="OF45" s="112"/>
      <c r="OG45" s="112"/>
      <c r="OH45" s="112"/>
      <c r="OI45"/>
      <c r="OJ45"/>
      <c r="OK45"/>
      <c r="OL45"/>
      <c r="OM45"/>
      <c r="ON45"/>
      <c r="OO45"/>
      <c r="OP45"/>
      <c r="OQ45"/>
      <c r="OR45"/>
      <c r="OS45"/>
      <c r="OT45"/>
      <c r="OU45"/>
      <c r="OV45"/>
      <c r="OW45"/>
      <c r="OX45"/>
      <c r="OY45"/>
      <c r="OZ45"/>
      <c r="PA45"/>
      <c r="PB45"/>
      <c r="PC45"/>
      <c r="PD45"/>
      <c r="QI45" s="112"/>
      <c r="QJ45" s="112"/>
      <c r="QK45" s="112"/>
      <c r="QL45" s="112"/>
      <c r="QM45" s="112"/>
      <c r="QN45" s="112"/>
      <c r="QO45" s="112"/>
      <c r="QP45" s="112"/>
      <c r="QQ45"/>
      <c r="QR45"/>
      <c r="QS45"/>
      <c r="QT45"/>
      <c r="QU45"/>
      <c r="QV45"/>
      <c r="QW45"/>
      <c r="QX45"/>
      <c r="QY45"/>
      <c r="QZ45"/>
      <c r="RA45"/>
      <c r="RB45"/>
      <c r="RC45"/>
      <c r="RD45"/>
      <c r="RE45"/>
      <c r="RF45"/>
      <c r="RG45"/>
      <c r="RH45"/>
      <c r="RI45"/>
      <c r="RJ45"/>
      <c r="RK45"/>
      <c r="RL45"/>
      <c r="SQ45" s="112"/>
      <c r="SR45" s="112"/>
      <c r="SS45" s="112"/>
      <c r="ST45" s="112"/>
      <c r="SU45" s="112"/>
      <c r="SV45" s="112"/>
      <c r="SW45" s="112"/>
      <c r="SX45" s="112"/>
      <c r="SY45"/>
      <c r="SZ45"/>
      <c r="TA45"/>
      <c r="TB45"/>
      <c r="TC45"/>
      <c r="TD45"/>
      <c r="TE45"/>
      <c r="TF45"/>
      <c r="TG45"/>
      <c r="TH45"/>
      <c r="TI45"/>
      <c r="TJ45"/>
      <c r="TK45"/>
      <c r="TL45"/>
      <c r="TM45"/>
      <c r="TN45"/>
      <c r="TO45"/>
      <c r="TP45"/>
      <c r="TQ45"/>
      <c r="TR45"/>
      <c r="TS45"/>
      <c r="TT45"/>
      <c r="UY45" s="112"/>
      <c r="UZ45" s="112"/>
      <c r="VA45" s="112"/>
      <c r="VB45" s="112"/>
      <c r="VC45" s="112"/>
      <c r="VD45" s="112"/>
      <c r="VE45" s="112"/>
      <c r="VF45" s="112"/>
      <c r="VG45"/>
      <c r="VH45"/>
      <c r="VI45"/>
      <c r="VJ45"/>
      <c r="VK45"/>
      <c r="VL45"/>
      <c r="VM45"/>
      <c r="VN45"/>
      <c r="VO45"/>
      <c r="VP45"/>
      <c r="VQ45"/>
      <c r="VR45"/>
      <c r="VS45"/>
      <c r="VT45"/>
      <c r="VU45"/>
      <c r="VV45"/>
      <c r="VW45"/>
      <c r="VX45"/>
      <c r="VY45"/>
      <c r="VZ45"/>
      <c r="WA45"/>
      <c r="WB45"/>
      <c r="XG45" s="112"/>
      <c r="XH45" s="112"/>
      <c r="XI45" s="112"/>
      <c r="XJ45" s="112"/>
      <c r="XK45" s="112"/>
      <c r="XL45" s="112"/>
      <c r="XM45" s="112"/>
      <c r="XN45" s="112"/>
      <c r="XO45"/>
      <c r="XP45"/>
      <c r="XQ45"/>
      <c r="XR45"/>
      <c r="XS45"/>
      <c r="XT45"/>
      <c r="XU45"/>
      <c r="XV45"/>
      <c r="XW45"/>
      <c r="XX45"/>
      <c r="XY45"/>
      <c r="XZ45"/>
      <c r="YA45"/>
      <c r="YB45"/>
      <c r="YC45"/>
      <c r="YD45"/>
      <c r="YE45"/>
      <c r="YF45"/>
      <c r="YG45"/>
      <c r="YH45"/>
      <c r="YI45"/>
      <c r="YJ45"/>
      <c r="ZO45" s="112"/>
      <c r="ZP45" s="112"/>
      <c r="ZQ45" s="112"/>
      <c r="ZR45" s="112"/>
      <c r="ZS45" s="112"/>
      <c r="ZT45" s="112"/>
      <c r="ZU45" s="112"/>
      <c r="ZV45" s="112"/>
      <c r="ZW45"/>
      <c r="ZX45"/>
      <c r="ZY45"/>
      <c r="ZZ45"/>
      <c r="AAA45"/>
      <c r="AAB45"/>
      <c r="AAC45"/>
      <c r="AAD45"/>
      <c r="AAE45"/>
      <c r="AAF45"/>
      <c r="AAG45"/>
      <c r="AAH45"/>
      <c r="AAI45"/>
      <c r="AAJ45"/>
      <c r="AAK45"/>
      <c r="AAL45"/>
      <c r="AAM45"/>
      <c r="AAN45"/>
      <c r="AAO45"/>
      <c r="AAP45"/>
      <c r="AAQ45"/>
      <c r="AAR45"/>
      <c r="ABW45" s="112"/>
      <c r="ABX45" s="112"/>
      <c r="ABY45" s="112"/>
      <c r="ABZ45" s="112"/>
      <c r="ACA45" s="112"/>
      <c r="ACB45" s="112"/>
      <c r="ACC45" s="112"/>
      <c r="ACD45" s="112"/>
      <c r="ACE45"/>
      <c r="ACF45"/>
      <c r="ACG45"/>
      <c r="ACH45"/>
      <c r="ACI45"/>
      <c r="ACJ45"/>
      <c r="ACK45"/>
      <c r="ACL45"/>
      <c r="ACM45"/>
      <c r="ACN45"/>
      <c r="ACO45"/>
      <c r="ACP45"/>
      <c r="ACQ45"/>
      <c r="ACR45"/>
      <c r="ACS45"/>
      <c r="ACT45"/>
      <c r="ACU45"/>
      <c r="ACV45"/>
      <c r="ACW45"/>
      <c r="ACX45"/>
      <c r="ACY45"/>
      <c r="ACZ45"/>
      <c r="AEE45" s="112"/>
      <c r="AEF45" s="112"/>
      <c r="AEG45" s="112"/>
      <c r="AEH45" s="112"/>
      <c r="AEI45" s="112"/>
      <c r="AEJ45" s="112"/>
      <c r="AEK45" s="112"/>
      <c r="AEL45" s="112"/>
      <c r="AEM45"/>
      <c r="AEN45"/>
      <c r="AEO45"/>
      <c r="AEP45"/>
      <c r="AEQ45"/>
      <c r="AER45"/>
      <c r="AES45"/>
      <c r="AET45"/>
      <c r="AEU45"/>
      <c r="AEV45"/>
      <c r="AEW45"/>
      <c r="AEX45"/>
      <c r="AEY45"/>
      <c r="AEZ45"/>
      <c r="AFA45"/>
      <c r="AFB45"/>
      <c r="AFC45"/>
      <c r="AFD45"/>
      <c r="AFE45"/>
      <c r="AFF45"/>
      <c r="AFG45"/>
      <c r="AFH45"/>
      <c r="AGM45" s="112"/>
      <c r="AGN45" s="112"/>
      <c r="AGO45" s="112"/>
      <c r="AGP45" s="112"/>
      <c r="AGQ45" s="112"/>
      <c r="AGR45" s="112"/>
      <c r="AGS45" s="112"/>
      <c r="AGT45" s="112"/>
      <c r="AGU45"/>
      <c r="AGV45"/>
      <c r="AGW45"/>
      <c r="AGX45"/>
      <c r="AGY45"/>
      <c r="AGZ45"/>
      <c r="AHA45"/>
      <c r="AHB45"/>
      <c r="AHC45"/>
      <c r="AHD45"/>
      <c r="AHE45"/>
      <c r="AHF45"/>
      <c r="AHG45"/>
      <c r="AHH45"/>
      <c r="AHI45"/>
      <c r="AHJ45"/>
      <c r="AHK45"/>
      <c r="AHL45"/>
      <c r="AHM45"/>
      <c r="AHN45"/>
      <c r="AHO45"/>
      <c r="AHP45"/>
      <c r="AIU45" s="112"/>
      <c r="AIV45" s="112"/>
      <c r="AIW45" s="112"/>
      <c r="AIX45" s="112"/>
      <c r="AIY45" s="112"/>
      <c r="AIZ45" s="112"/>
      <c r="AJA45" s="112"/>
      <c r="AJB45" s="112"/>
      <c r="AJC45"/>
      <c r="AJD45"/>
      <c r="AJE45"/>
      <c r="AJF45"/>
      <c r="AJG45"/>
      <c r="AJH45"/>
      <c r="AJI45"/>
      <c r="AJJ45"/>
      <c r="AJK45"/>
      <c r="AJL45"/>
      <c r="AJM45"/>
      <c r="AJN45"/>
      <c r="AJO45"/>
      <c r="AJP45"/>
      <c r="AJQ45"/>
      <c r="AJR45"/>
      <c r="AJS45"/>
      <c r="AJT45"/>
      <c r="AJU45"/>
      <c r="AJV45"/>
      <c r="AJW45"/>
      <c r="AJX45"/>
      <c r="ALC45" s="112"/>
      <c r="ALD45" s="112"/>
      <c r="ALE45" s="112"/>
      <c r="ALF45" s="112"/>
      <c r="ALG45" s="112"/>
      <c r="ALH45" s="112"/>
      <c r="ALI45" s="112"/>
      <c r="ALJ45" s="112"/>
      <c r="ALK45"/>
      <c r="ALL45"/>
      <c r="ALM45"/>
      <c r="ALN45"/>
      <c r="ALO45"/>
      <c r="ALP45"/>
      <c r="ALQ45"/>
      <c r="ALR45"/>
      <c r="ALS45"/>
      <c r="ALT45"/>
      <c r="ALU45"/>
      <c r="ALV45"/>
      <c r="ALW45"/>
      <c r="ALX45"/>
      <c r="ALY45"/>
      <c r="ALZ45"/>
      <c r="AMA45"/>
      <c r="AMB45"/>
      <c r="AMC45"/>
      <c r="AMD45"/>
      <c r="AME45"/>
      <c r="AMF45"/>
      <c r="ANK45" s="112"/>
      <c r="ANL45" s="112"/>
      <c r="ANM45" s="112"/>
      <c r="ANN45" s="112"/>
      <c r="ANO45" s="112"/>
      <c r="ANP45" s="112"/>
      <c r="ANQ45" s="112"/>
      <c r="ANR45" s="112"/>
      <c r="ANS45"/>
      <c r="ANT45"/>
      <c r="ANU45"/>
      <c r="ANV45"/>
      <c r="ANW45"/>
      <c r="ANX45"/>
      <c r="ANY45"/>
      <c r="ANZ45"/>
      <c r="AOA45"/>
      <c r="AOB45"/>
      <c r="AOC45"/>
      <c r="AOD45"/>
      <c r="AOE45"/>
      <c r="AOF45"/>
      <c r="AOG45"/>
      <c r="AOH45"/>
      <c r="AOI45"/>
      <c r="AOJ45"/>
      <c r="AOK45"/>
      <c r="AOL45"/>
      <c r="AOM45"/>
      <c r="AON45"/>
      <c r="APS45" s="112"/>
      <c r="APT45" s="112"/>
      <c r="APU45" s="112"/>
      <c r="APV45" s="112"/>
      <c r="APW45" s="112"/>
      <c r="APX45" s="112"/>
      <c r="APY45" s="112"/>
      <c r="APZ45" s="112"/>
      <c r="AQA45"/>
      <c r="AQB45"/>
      <c r="AQC45"/>
      <c r="AQD45"/>
      <c r="AQE45"/>
      <c r="AQF45"/>
      <c r="AQG45"/>
      <c r="AQH45"/>
      <c r="AQI45"/>
      <c r="AQJ45"/>
      <c r="AQK45"/>
      <c r="AQL45"/>
      <c r="AQM45"/>
      <c r="AQN45"/>
      <c r="AQO45"/>
      <c r="AQP45"/>
      <c r="AQQ45"/>
      <c r="AQR45"/>
      <c r="AQS45"/>
      <c r="AQT45"/>
      <c r="AQU45"/>
      <c r="AQV45"/>
      <c r="ASA45" s="112"/>
      <c r="ASB45" s="112"/>
      <c r="ASC45" s="112"/>
      <c r="ASD45" s="112"/>
      <c r="ASE45" s="112"/>
      <c r="ASF45" s="112"/>
      <c r="ASG45" s="112"/>
      <c r="ASH45" s="112"/>
      <c r="ASI45"/>
      <c r="ASJ45"/>
      <c r="ASK45"/>
      <c r="ASL45"/>
      <c r="ASM45"/>
      <c r="ASN45"/>
      <c r="ASO45"/>
      <c r="ASP45"/>
      <c r="ASQ45"/>
      <c r="ASR45"/>
      <c r="ASS45"/>
      <c r="AST45"/>
      <c r="ASU45"/>
      <c r="ASV45"/>
      <c r="ASW45"/>
      <c r="ASX45"/>
      <c r="ASY45"/>
      <c r="ASZ45"/>
      <c r="ATA45"/>
      <c r="ATB45"/>
      <c r="ATC45"/>
      <c r="ATD45"/>
      <c r="AUI45" s="112"/>
      <c r="AUJ45" s="112"/>
      <c r="AUK45" s="112"/>
      <c r="AUL45" s="112"/>
      <c r="AUM45" s="112"/>
      <c r="AUN45" s="112"/>
      <c r="AUO45" s="112"/>
      <c r="AUP45" s="112"/>
      <c r="AUQ45"/>
      <c r="AUR45"/>
      <c r="AUS45"/>
      <c r="AUT45"/>
      <c r="AUU45"/>
      <c r="AUV45"/>
      <c r="AUW45"/>
      <c r="AUX45"/>
      <c r="AUY45"/>
      <c r="AUZ45"/>
      <c r="AVA45"/>
      <c r="AVB45"/>
      <c r="AVC45"/>
      <c r="AVD45"/>
      <c r="AVE45"/>
      <c r="AVF45"/>
      <c r="AVG45"/>
      <c r="AVH45"/>
      <c r="AVI45"/>
      <c r="AVJ45"/>
      <c r="AVK45"/>
      <c r="AVL45"/>
      <c r="AWQ45" s="112"/>
      <c r="AWR45" s="112"/>
      <c r="AWS45" s="112"/>
      <c r="AWT45" s="112"/>
      <c r="AWU45" s="112"/>
      <c r="AWV45" s="112"/>
      <c r="AWW45" s="112"/>
      <c r="AWX45" s="112"/>
      <c r="AWY45"/>
      <c r="AWZ45"/>
      <c r="AXA45"/>
      <c r="AXB45"/>
      <c r="AXC45"/>
      <c r="AXD45"/>
      <c r="AXE45"/>
      <c r="AXF45"/>
      <c r="AXG45"/>
      <c r="AXH45"/>
      <c r="AXI45"/>
      <c r="AXJ45"/>
      <c r="AXK45"/>
      <c r="AXL45"/>
      <c r="AXM45"/>
      <c r="AXN45"/>
      <c r="AXO45"/>
      <c r="AXP45"/>
      <c r="AXQ45"/>
      <c r="AXR45"/>
      <c r="AXS45"/>
      <c r="AXT45"/>
      <c r="AYY45" s="112"/>
      <c r="AYZ45" s="112"/>
      <c r="AZA45" s="112"/>
      <c r="AZB45" s="112"/>
      <c r="AZC45" s="112"/>
      <c r="AZD45" s="112"/>
      <c r="AZE45" s="112"/>
      <c r="AZF45" s="112"/>
      <c r="AZG45"/>
      <c r="AZH45"/>
      <c r="AZI45"/>
      <c r="AZJ45"/>
      <c r="AZK45"/>
      <c r="AZL45"/>
      <c r="AZM45"/>
      <c r="AZN45"/>
      <c r="AZO45"/>
      <c r="AZP45"/>
      <c r="AZQ45"/>
      <c r="AZR45"/>
      <c r="AZS45"/>
      <c r="AZT45"/>
      <c r="AZU45"/>
      <c r="AZV45"/>
      <c r="AZW45"/>
      <c r="AZX45"/>
      <c r="AZY45"/>
      <c r="AZZ45"/>
      <c r="BAA45"/>
      <c r="BAB45"/>
      <c r="BBG45" s="112"/>
      <c r="BBH45" s="112"/>
      <c r="BBI45" s="112"/>
      <c r="BBJ45" s="112"/>
      <c r="BBK45" s="112"/>
      <c r="BBL45" s="112"/>
      <c r="BBM45" s="112"/>
      <c r="BBN45" s="112"/>
      <c r="BBO45"/>
      <c r="BBP45"/>
      <c r="BBQ45"/>
      <c r="BBR45"/>
      <c r="BBS45"/>
      <c r="BBT45"/>
      <c r="BBU45"/>
      <c r="BBV45"/>
      <c r="BBW45"/>
      <c r="BBX45"/>
      <c r="BBY45"/>
      <c r="BBZ45"/>
      <c r="BCA45"/>
      <c r="BCB45"/>
      <c r="BCC45"/>
      <c r="BCD45"/>
      <c r="BCE45"/>
      <c r="BCF45"/>
      <c r="BCG45"/>
      <c r="BCH45"/>
      <c r="BCI45"/>
      <c r="BCJ45"/>
      <c r="BDO45" s="112"/>
      <c r="BDP45" s="112"/>
      <c r="BDQ45" s="112"/>
      <c r="BDR45" s="112"/>
      <c r="BDS45" s="112"/>
      <c r="BDT45" s="112"/>
      <c r="BDU45" s="112"/>
      <c r="BDV45" s="112"/>
      <c r="BDW45"/>
      <c r="BDX45"/>
      <c r="BDY45"/>
      <c r="BDZ45"/>
      <c r="BEA45"/>
      <c r="BEB45"/>
      <c r="BEC45"/>
      <c r="BED45"/>
      <c r="BEE45"/>
      <c r="BEF45"/>
      <c r="BEG45"/>
      <c r="BEH45"/>
      <c r="BEI45"/>
      <c r="BEJ45"/>
      <c r="BEK45"/>
      <c r="BEL45"/>
      <c r="BEM45"/>
      <c r="BEN45"/>
      <c r="BEO45"/>
      <c r="BEP45"/>
      <c r="BEQ45"/>
      <c r="BER45"/>
      <c r="BFW45" s="112"/>
      <c r="BFX45" s="112"/>
      <c r="BFY45" s="112"/>
      <c r="BFZ45" s="112"/>
      <c r="BGA45" s="112"/>
      <c r="BGB45" s="112"/>
      <c r="BGC45" s="112"/>
      <c r="BGD45" s="112"/>
      <c r="BGE45"/>
      <c r="BGF45"/>
      <c r="BGG45"/>
      <c r="BGH45"/>
      <c r="BGI45"/>
      <c r="BGJ45"/>
      <c r="BGK45"/>
      <c r="BGL45"/>
      <c r="BGM45"/>
      <c r="BGN45"/>
      <c r="BGO45"/>
      <c r="BGP45"/>
      <c r="BGQ45"/>
      <c r="BGR45"/>
      <c r="BGS45"/>
      <c r="BGT45"/>
      <c r="BGU45"/>
      <c r="BGV45"/>
      <c r="BGW45"/>
      <c r="BGX45"/>
      <c r="BGY45"/>
      <c r="BGZ45"/>
      <c r="BIE45" s="112"/>
      <c r="BIF45" s="112"/>
      <c r="BIG45" s="112"/>
      <c r="BIH45" s="112"/>
      <c r="BII45" s="112"/>
      <c r="BIJ45" s="112"/>
      <c r="BIK45" s="112"/>
      <c r="BIL45" s="112"/>
      <c r="BIM45"/>
      <c r="BIN45"/>
      <c r="BIO45"/>
      <c r="BIP45"/>
      <c r="BIQ45"/>
      <c r="BIR45"/>
      <c r="BIS45"/>
      <c r="BIT45"/>
      <c r="BIU45"/>
      <c r="BIV45"/>
      <c r="BIW45"/>
      <c r="BIX45"/>
      <c r="BIY45"/>
      <c r="BIZ45"/>
      <c r="BJA45"/>
      <c r="BJB45"/>
      <c r="BJC45"/>
      <c r="BJD45"/>
      <c r="BJE45"/>
      <c r="BJF45"/>
      <c r="BJG45"/>
      <c r="BJH45"/>
      <c r="BKM45" s="112"/>
      <c r="BKN45" s="112"/>
      <c r="BKO45" s="112"/>
      <c r="BKP45" s="112"/>
      <c r="BKQ45" s="112"/>
      <c r="BKR45" s="112"/>
      <c r="BKS45" s="112"/>
      <c r="BKT45" s="112"/>
      <c r="BKU45"/>
      <c r="BKV45"/>
      <c r="BKW45"/>
      <c r="BKX45"/>
      <c r="BKY45"/>
      <c r="BKZ45"/>
      <c r="BLA45"/>
      <c r="BLB45"/>
      <c r="BLC45"/>
      <c r="BLD45"/>
      <c r="BLE45"/>
      <c r="BLF45"/>
      <c r="BLG45"/>
      <c r="BLH45"/>
      <c r="BLI45"/>
      <c r="BLJ45"/>
      <c r="BLK45"/>
      <c r="BLL45"/>
      <c r="BLM45"/>
      <c r="BLN45"/>
      <c r="BLO45"/>
      <c r="BLP45"/>
      <c r="BMU45" s="112"/>
      <c r="BMV45" s="112"/>
      <c r="BMW45" s="112"/>
      <c r="BMX45" s="112"/>
      <c r="BMY45" s="112"/>
      <c r="BMZ45" s="112"/>
      <c r="BNA45" s="112"/>
      <c r="BNB45" s="112"/>
      <c r="BNC45"/>
      <c r="BND45"/>
      <c r="BNE45"/>
      <c r="BNF45"/>
      <c r="BNG45"/>
      <c r="BNH45"/>
      <c r="BNI45"/>
      <c r="BNJ45"/>
      <c r="BNK45"/>
      <c r="BNL45"/>
      <c r="BNM45"/>
      <c r="BNN45"/>
      <c r="BNO45"/>
      <c r="BNP45"/>
      <c r="BNQ45"/>
      <c r="BNR45"/>
      <c r="BNS45"/>
      <c r="BNT45"/>
      <c r="BNU45"/>
      <c r="BNV45"/>
      <c r="BNW45"/>
      <c r="BNX45"/>
      <c r="BPC45" s="112"/>
      <c r="BPD45" s="112"/>
      <c r="BPE45" s="112"/>
      <c r="BPF45" s="112"/>
      <c r="BPG45" s="112"/>
      <c r="BPH45" s="112"/>
      <c r="BPI45" s="112"/>
      <c r="BPJ45" s="112"/>
      <c r="BPK45"/>
      <c r="BPL45"/>
      <c r="BPM45"/>
      <c r="BPN45"/>
      <c r="BPO45"/>
      <c r="BPP45"/>
      <c r="BPQ45"/>
      <c r="BPR45"/>
      <c r="BPS45"/>
      <c r="BPT45"/>
      <c r="BPU45"/>
      <c r="BPV45"/>
      <c r="BPW45"/>
      <c r="BPX45"/>
      <c r="BPY45"/>
      <c r="BPZ45"/>
      <c r="BQA45"/>
      <c r="BQB45"/>
      <c r="BQC45"/>
      <c r="BQD45"/>
      <c r="BQE45"/>
      <c r="BQF45"/>
      <c r="BRK45" s="112"/>
      <c r="BRL45" s="112"/>
      <c r="BRM45" s="112"/>
      <c r="BRN45" s="112"/>
      <c r="BRO45" s="112"/>
      <c r="BRP45" s="112"/>
      <c r="BRQ45" s="112"/>
      <c r="BRR45" s="112"/>
      <c r="BRS45"/>
      <c r="BRT45"/>
      <c r="BRU45"/>
      <c r="BRV45"/>
      <c r="BRW45"/>
      <c r="BRX45"/>
      <c r="BRY45"/>
      <c r="BRZ45"/>
      <c r="BSA45"/>
      <c r="BSB45"/>
      <c r="BSC45"/>
      <c r="BSD45"/>
      <c r="BSE45"/>
      <c r="BSF45"/>
      <c r="BSG45"/>
      <c r="BSH45"/>
      <c r="BSI45"/>
      <c r="BSJ45"/>
      <c r="BSK45"/>
      <c r="BSL45"/>
      <c r="BSM45"/>
      <c r="BSN45"/>
      <c r="BTS45" s="112"/>
      <c r="BTT45" s="112"/>
      <c r="BTU45" s="112"/>
      <c r="BTV45" s="112"/>
      <c r="BTW45" s="112"/>
      <c r="BTX45" s="112"/>
      <c r="BTY45" s="112"/>
      <c r="BTZ45" s="112"/>
      <c r="BUA45"/>
      <c r="BUB45"/>
      <c r="BUC45"/>
      <c r="BUD45"/>
      <c r="BUE45"/>
      <c r="BUF45"/>
      <c r="BUG45"/>
      <c r="BUH45"/>
      <c r="BUI45"/>
      <c r="BUJ45"/>
      <c r="BUK45"/>
      <c r="BUL45"/>
      <c r="BUM45"/>
      <c r="BUN45"/>
      <c r="BUO45"/>
      <c r="BUP45"/>
      <c r="BUQ45"/>
      <c r="BUR45"/>
      <c r="BUS45"/>
      <c r="BUT45"/>
      <c r="BUU45"/>
      <c r="BUV45"/>
      <c r="BWA45" s="112"/>
      <c r="BWB45" s="112"/>
      <c r="BWC45" s="112"/>
      <c r="BWD45" s="112"/>
      <c r="BWE45" s="112"/>
      <c r="BWF45" s="112"/>
      <c r="BWG45" s="112"/>
      <c r="BWH45" s="112"/>
      <c r="BWI45"/>
      <c r="BWJ45"/>
      <c r="BWK45"/>
      <c r="BWL45"/>
      <c r="BWM45"/>
      <c r="BWN45"/>
      <c r="BWO45"/>
      <c r="BWP45"/>
      <c r="BWQ45"/>
      <c r="BWR45"/>
      <c r="BWS45"/>
      <c r="BWT45"/>
      <c r="BWU45"/>
      <c r="BWV45"/>
      <c r="BWW45"/>
      <c r="BWX45"/>
      <c r="BWY45"/>
      <c r="BWZ45"/>
      <c r="BXA45"/>
      <c r="BXB45"/>
      <c r="BXC45"/>
      <c r="BXD45"/>
      <c r="BYI45" s="112"/>
      <c r="BYJ45" s="112"/>
      <c r="BYK45" s="112"/>
      <c r="BYL45" s="112"/>
      <c r="BYM45" s="112"/>
      <c r="BYN45" s="112"/>
      <c r="BYO45" s="112"/>
      <c r="BYP45" s="112"/>
      <c r="BYQ45"/>
      <c r="BYR45"/>
      <c r="BYS45"/>
      <c r="BYT45"/>
      <c r="BYU45"/>
      <c r="BYV45"/>
      <c r="BYW45"/>
      <c r="BYX45"/>
      <c r="BYY45"/>
      <c r="BYZ45"/>
      <c r="BZA45"/>
      <c r="BZB45"/>
      <c r="BZC45"/>
      <c r="BZD45"/>
      <c r="BZE45"/>
      <c r="BZF45"/>
      <c r="BZG45"/>
      <c r="BZH45"/>
      <c r="BZI45"/>
      <c r="BZJ45"/>
      <c r="BZK45"/>
      <c r="BZL45"/>
      <c r="CAQ45" s="112"/>
      <c r="CAR45" s="112"/>
      <c r="CAS45" s="112"/>
      <c r="CAT45" s="112"/>
      <c r="CAU45" s="112"/>
      <c r="CAV45" s="112"/>
      <c r="CAW45" s="112"/>
      <c r="CAX45" s="112"/>
      <c r="CAY45"/>
      <c r="CAZ45"/>
      <c r="CBA45"/>
      <c r="CBB45"/>
      <c r="CBC45"/>
      <c r="CBD45"/>
      <c r="CBE45"/>
      <c r="CBF45"/>
      <c r="CBG45"/>
      <c r="CBH45"/>
      <c r="CBI45"/>
      <c r="CBJ45"/>
      <c r="CBK45"/>
      <c r="CBL45"/>
      <c r="CBM45"/>
      <c r="CBN45"/>
      <c r="CBO45"/>
      <c r="CBP45"/>
      <c r="CBQ45"/>
      <c r="CBR45"/>
      <c r="CBS45"/>
      <c r="CBT45"/>
      <c r="CCY45" s="112"/>
      <c r="CCZ45" s="112"/>
      <c r="CDA45" s="112"/>
      <c r="CDB45" s="112"/>
      <c r="CDC45" s="112"/>
      <c r="CDD45" s="112"/>
      <c r="CDE45" s="112"/>
      <c r="CDF45" s="112"/>
      <c r="CDG45"/>
      <c r="CDH45"/>
      <c r="CDI45"/>
      <c r="CDJ45"/>
      <c r="CDK45"/>
      <c r="CDL45"/>
      <c r="CDM45"/>
      <c r="CDN45"/>
      <c r="CDO45"/>
      <c r="CDP45"/>
      <c r="CDQ45"/>
      <c r="CDR45"/>
      <c r="CDS45"/>
      <c r="CDT45"/>
      <c r="CDU45"/>
      <c r="CDV45"/>
      <c r="CDW45"/>
      <c r="CDX45"/>
      <c r="CDY45"/>
      <c r="CDZ45"/>
      <c r="CEA45"/>
      <c r="CEB45"/>
      <c r="CFG45" s="112"/>
      <c r="CFH45" s="112"/>
      <c r="CFI45" s="112"/>
      <c r="CFJ45" s="112"/>
      <c r="CFK45" s="112"/>
      <c r="CFL45" s="112"/>
      <c r="CFM45" s="112"/>
      <c r="CFN45" s="112"/>
      <c r="CFO45"/>
      <c r="CFP45"/>
      <c r="CFQ45"/>
      <c r="CFR45"/>
      <c r="CFS45"/>
      <c r="CFT45"/>
      <c r="CFU45"/>
      <c r="CFV45"/>
      <c r="CFW45"/>
      <c r="CFX45"/>
      <c r="CFY45"/>
      <c r="CFZ45"/>
      <c r="CGA45"/>
      <c r="CGB45"/>
      <c r="CGC45"/>
      <c r="CGD45"/>
      <c r="CGE45"/>
      <c r="CGF45"/>
      <c r="CGG45"/>
      <c r="CGH45"/>
      <c r="CGI45"/>
      <c r="CGJ45"/>
      <c r="CHO45" s="112"/>
      <c r="CHP45" s="112"/>
      <c r="CHQ45" s="112"/>
      <c r="CHR45" s="112"/>
      <c r="CHS45" s="112"/>
      <c r="CHT45" s="112"/>
      <c r="CHU45" s="112"/>
      <c r="CHV45" s="112"/>
      <c r="CHW45"/>
      <c r="CHX45"/>
      <c r="CHY45"/>
      <c r="CHZ45"/>
      <c r="CIA45"/>
      <c r="CIB45"/>
      <c r="CIC45"/>
      <c r="CID45"/>
      <c r="CIE45"/>
      <c r="CIF45"/>
      <c r="CIG45"/>
      <c r="CIH45"/>
      <c r="CII45"/>
      <c r="CIJ45"/>
      <c r="CIK45"/>
      <c r="CIL45"/>
      <c r="CIM45"/>
      <c r="CIN45"/>
      <c r="CIO45"/>
      <c r="CIP45"/>
      <c r="CIQ45"/>
      <c r="CIR45"/>
      <c r="CJW45" s="112"/>
      <c r="CJX45" s="112"/>
      <c r="CJY45" s="112"/>
      <c r="CJZ45" s="112"/>
      <c r="CKA45" s="112"/>
      <c r="CKB45" s="112"/>
      <c r="CKC45" s="112"/>
      <c r="CKD45" s="112"/>
      <c r="CKE45"/>
      <c r="CKF45"/>
      <c r="CKG45"/>
      <c r="CKH45"/>
      <c r="CKI45"/>
      <c r="CKJ45"/>
      <c r="CKK45"/>
      <c r="CKL45"/>
      <c r="CKM45"/>
      <c r="CKN45"/>
      <c r="CKO45"/>
      <c r="CKP45"/>
      <c r="CKQ45"/>
      <c r="CKR45"/>
      <c r="CKS45"/>
      <c r="CKT45"/>
      <c r="CKU45"/>
      <c r="CKV45"/>
      <c r="CKW45"/>
      <c r="CKX45"/>
      <c r="CKY45"/>
      <c r="CKZ45"/>
      <c r="CME45" s="112"/>
      <c r="CMF45" s="112"/>
      <c r="CMG45" s="112"/>
      <c r="CMH45" s="112"/>
      <c r="CMI45" s="112"/>
      <c r="CMJ45" s="112"/>
      <c r="CMK45" s="112"/>
      <c r="CML45" s="112"/>
      <c r="CMM45"/>
      <c r="CMN45"/>
      <c r="CMO45"/>
      <c r="CMP45"/>
      <c r="CMQ45"/>
      <c r="CMR45"/>
      <c r="CMS45"/>
      <c r="CMT45"/>
      <c r="CMU45"/>
      <c r="CMV45"/>
      <c r="CMW45"/>
      <c r="CMX45"/>
      <c r="CMY45"/>
      <c r="CMZ45"/>
      <c r="CNA45"/>
      <c r="CNB45"/>
      <c r="CNC45"/>
      <c r="CND45"/>
      <c r="CNE45"/>
      <c r="CNF45"/>
      <c r="CNG45"/>
      <c r="CNH45"/>
      <c r="COM45" s="112"/>
      <c r="CON45" s="112"/>
      <c r="COO45" s="112"/>
      <c r="COP45" s="112"/>
      <c r="COQ45" s="112"/>
      <c r="COR45" s="112"/>
      <c r="COS45" s="112"/>
      <c r="COT45" s="112"/>
      <c r="COU45"/>
      <c r="COV45"/>
      <c r="COW45"/>
      <c r="COX45"/>
      <c r="COY45"/>
      <c r="COZ45"/>
      <c r="CPA45"/>
      <c r="CPB45"/>
      <c r="CPC45"/>
      <c r="CPD45"/>
      <c r="CPE45"/>
      <c r="CPF45"/>
      <c r="CPG45"/>
      <c r="CPH45"/>
      <c r="CPI45"/>
      <c r="CPJ45"/>
      <c r="CPK45"/>
      <c r="CPL45"/>
      <c r="CPM45"/>
      <c r="CPN45"/>
      <c r="CPO45"/>
      <c r="CPP45"/>
      <c r="CQU45" s="112"/>
      <c r="CQV45" s="112"/>
      <c r="CQW45" s="112"/>
      <c r="CQX45" s="112"/>
      <c r="CQY45" s="112"/>
      <c r="CQZ45" s="112"/>
      <c r="CRA45" s="112"/>
      <c r="CRB45" s="112"/>
      <c r="CRC45"/>
      <c r="CRD45"/>
      <c r="CRE45"/>
      <c r="CRF45"/>
      <c r="CRG45"/>
      <c r="CRH45"/>
      <c r="CRI45"/>
      <c r="CRJ45"/>
      <c r="CRK45"/>
      <c r="CRL45"/>
      <c r="CRM45"/>
      <c r="CRN45"/>
      <c r="CRO45"/>
      <c r="CRP45"/>
      <c r="CRQ45"/>
      <c r="CRR45"/>
      <c r="CRS45"/>
      <c r="CRT45"/>
      <c r="CRU45"/>
      <c r="CRV45"/>
      <c r="CRW45"/>
      <c r="CRX45"/>
      <c r="CTC45" s="112"/>
      <c r="CTD45" s="112"/>
      <c r="CTE45" s="112"/>
      <c r="CTF45" s="112"/>
      <c r="CTG45" s="112"/>
      <c r="CTH45" s="112"/>
      <c r="CTI45" s="112"/>
      <c r="CTJ45" s="112"/>
      <c r="CTK45"/>
      <c r="CTL45"/>
      <c r="CTM45"/>
      <c r="CTN45"/>
      <c r="CTO45"/>
      <c r="CTP45"/>
      <c r="CTQ45"/>
      <c r="CTR45"/>
      <c r="CTS45"/>
      <c r="CTT45"/>
      <c r="CTU45"/>
      <c r="CTV45"/>
      <c r="CTW45"/>
      <c r="CTX45"/>
      <c r="CTY45"/>
      <c r="CTZ45"/>
      <c r="CUA45"/>
      <c r="CUB45"/>
      <c r="CUC45"/>
      <c r="CUD45"/>
      <c r="CUE45"/>
      <c r="CUF45"/>
      <c r="CVK45" s="112"/>
      <c r="CVL45" s="112"/>
      <c r="CVM45" s="112"/>
      <c r="CVN45" s="112"/>
      <c r="CVO45" s="112"/>
      <c r="CVP45" s="112"/>
      <c r="CVQ45" s="112"/>
      <c r="CVR45" s="112"/>
      <c r="CVS45"/>
      <c r="CVT45"/>
      <c r="CVU45"/>
      <c r="CVV45"/>
      <c r="CVW45"/>
      <c r="CVX45"/>
      <c r="CVY45"/>
      <c r="CVZ45"/>
      <c r="CWA45"/>
      <c r="CWB45"/>
      <c r="CWC45"/>
      <c r="CWD45"/>
      <c r="CWE45"/>
      <c r="CWF45"/>
      <c r="CWG45"/>
      <c r="CWH45"/>
      <c r="CWI45"/>
      <c r="CWJ45"/>
      <c r="CWK45"/>
      <c r="CWL45"/>
      <c r="CWM45"/>
      <c r="CWN45"/>
      <c r="CXS45" s="112"/>
      <c r="CXT45" s="112"/>
      <c r="CXU45" s="112"/>
      <c r="CXV45" s="112"/>
      <c r="CXW45" s="112"/>
      <c r="CXX45" s="112"/>
      <c r="CXY45" s="112"/>
      <c r="CXZ45" s="112"/>
      <c r="CYA45"/>
      <c r="CYB45"/>
      <c r="CYC45"/>
      <c r="CYD45"/>
      <c r="CYE45"/>
      <c r="CYF45"/>
      <c r="CYG45"/>
      <c r="CYH45"/>
      <c r="CYI45"/>
      <c r="CYJ45"/>
      <c r="CYK45"/>
      <c r="CYL45"/>
      <c r="CYM45"/>
      <c r="CYN45"/>
      <c r="CYO45"/>
      <c r="CYP45"/>
      <c r="CYQ45"/>
      <c r="CYR45"/>
      <c r="CYS45"/>
      <c r="CYT45"/>
      <c r="CYU45"/>
      <c r="CYV45"/>
      <c r="DAA45" s="112"/>
      <c r="DAB45" s="112"/>
      <c r="DAC45" s="112"/>
      <c r="DAD45" s="112"/>
      <c r="DAE45" s="112"/>
      <c r="DAF45" s="112"/>
      <c r="DAG45" s="112"/>
      <c r="DAH45" s="112"/>
      <c r="DAI45"/>
      <c r="DAJ45"/>
      <c r="DAK45"/>
      <c r="DAL45"/>
      <c r="DAM45"/>
      <c r="DAN45"/>
      <c r="DAO45"/>
      <c r="DAP45"/>
      <c r="DAQ45"/>
      <c r="DAR45"/>
      <c r="DAS45"/>
      <c r="DAT45"/>
      <c r="DAU45"/>
      <c r="DAV45"/>
      <c r="DAW45"/>
      <c r="DAX45"/>
      <c r="DAY45"/>
      <c r="DAZ45"/>
      <c r="DBA45"/>
      <c r="DBB45"/>
      <c r="DBC45"/>
      <c r="DBD45"/>
      <c r="DCI45" s="112"/>
      <c r="DCJ45" s="112"/>
      <c r="DCK45" s="112"/>
      <c r="DCL45" s="112"/>
      <c r="DCM45" s="112"/>
      <c r="DCN45" s="112"/>
      <c r="DCO45" s="112"/>
      <c r="DCP45" s="112"/>
      <c r="DCQ45"/>
      <c r="DCR45"/>
      <c r="DCS45"/>
      <c r="DCT45"/>
      <c r="DCU45"/>
      <c r="DCV45"/>
      <c r="DCW45"/>
      <c r="DCX45"/>
      <c r="DCY45"/>
      <c r="DCZ45"/>
      <c r="DDA45"/>
      <c r="DDB45"/>
      <c r="DDC45"/>
      <c r="DDD45"/>
      <c r="DDE45"/>
      <c r="DDF45"/>
      <c r="DDG45"/>
      <c r="DDH45"/>
      <c r="DDI45"/>
      <c r="DDJ45"/>
      <c r="DDK45"/>
      <c r="DDL45"/>
      <c r="DEQ45" s="112"/>
      <c r="DER45" s="112"/>
      <c r="DES45" s="112"/>
      <c r="DET45" s="112"/>
      <c r="DEU45" s="112"/>
      <c r="DEV45" s="112"/>
      <c r="DEW45" s="112"/>
      <c r="DEX45" s="112"/>
      <c r="DEY45"/>
      <c r="DEZ45"/>
      <c r="DFA45"/>
      <c r="DFB45"/>
      <c r="DFC45"/>
      <c r="DFD45"/>
      <c r="DFE45"/>
      <c r="DFF45"/>
      <c r="DFG45"/>
      <c r="DFH45"/>
      <c r="DFI45"/>
      <c r="DFJ45"/>
      <c r="DFK45"/>
      <c r="DFL45"/>
      <c r="DFM45"/>
      <c r="DFN45"/>
      <c r="DFO45"/>
      <c r="DFP45"/>
      <c r="DFQ45"/>
      <c r="DFR45"/>
      <c r="DFS45"/>
      <c r="DFT45"/>
      <c r="DGY45" s="112"/>
      <c r="DGZ45" s="112"/>
      <c r="DHA45" s="112"/>
      <c r="DHB45" s="112"/>
      <c r="DHC45" s="112"/>
      <c r="DHD45" s="112"/>
      <c r="DHE45" s="112"/>
      <c r="DHF45" s="112"/>
      <c r="DHG45"/>
      <c r="DHH45"/>
      <c r="DHI45"/>
      <c r="DHJ45"/>
      <c r="DHK45"/>
      <c r="DHL45"/>
      <c r="DHM45"/>
      <c r="DHN45"/>
      <c r="DHO45"/>
      <c r="DHP45"/>
      <c r="DHQ45"/>
      <c r="DHR45"/>
      <c r="DHS45"/>
      <c r="DHT45"/>
      <c r="DHU45"/>
      <c r="DHV45"/>
      <c r="DHW45"/>
      <c r="DHX45"/>
      <c r="DHY45"/>
      <c r="DHZ45"/>
      <c r="DIA45"/>
      <c r="DIB45"/>
      <c r="DJG45" s="112"/>
      <c r="DJH45" s="112"/>
      <c r="DJI45" s="112"/>
      <c r="DJJ45" s="112"/>
      <c r="DJK45" s="112"/>
      <c r="DJL45" s="112"/>
      <c r="DJM45" s="112"/>
      <c r="DJN45" s="112"/>
      <c r="DJO45"/>
      <c r="DJP45"/>
      <c r="DJQ45"/>
      <c r="DJR45"/>
      <c r="DJS45"/>
      <c r="DJT45"/>
      <c r="DJU45"/>
      <c r="DJV45"/>
      <c r="DJW45"/>
      <c r="DJX45"/>
      <c r="DJY45"/>
      <c r="DJZ45"/>
      <c r="DKA45"/>
      <c r="DKB45"/>
      <c r="DKC45"/>
      <c r="DKD45"/>
      <c r="DKE45"/>
      <c r="DKF45"/>
      <c r="DKG45"/>
      <c r="DKH45"/>
      <c r="DKI45"/>
      <c r="DKJ45"/>
      <c r="DLO45" s="112"/>
      <c r="DLP45" s="112"/>
      <c r="DLQ45" s="112"/>
      <c r="DLR45" s="112"/>
      <c r="DLS45" s="112"/>
      <c r="DLT45" s="112"/>
      <c r="DLU45" s="112"/>
      <c r="DLV45" s="112"/>
      <c r="DLW45"/>
      <c r="DLX45"/>
      <c r="DLY45"/>
      <c r="DLZ45"/>
      <c r="DMA45"/>
      <c r="DMB45"/>
      <c r="DMC45"/>
      <c r="DMD45"/>
      <c r="DME45"/>
      <c r="DMF45"/>
      <c r="DMG45"/>
      <c r="DMH45"/>
      <c r="DMI45"/>
      <c r="DMJ45"/>
      <c r="DMK45"/>
      <c r="DML45"/>
      <c r="DMM45"/>
      <c r="DMN45"/>
      <c r="DMO45"/>
      <c r="DMP45"/>
      <c r="DMQ45"/>
      <c r="DMR45"/>
      <c r="DNW45" s="112"/>
      <c r="DNX45" s="112"/>
      <c r="DNY45" s="112"/>
      <c r="DNZ45" s="112"/>
      <c r="DOA45" s="112"/>
      <c r="DOB45" s="112"/>
      <c r="DOC45" s="112"/>
      <c r="DOD45" s="112"/>
      <c r="DOE45"/>
      <c r="DOF45"/>
      <c r="DOG45"/>
      <c r="DOH45"/>
      <c r="DOI45"/>
      <c r="DOJ45"/>
      <c r="DOK45"/>
      <c r="DOL45"/>
      <c r="DOM45"/>
      <c r="DON45"/>
      <c r="DOO45"/>
      <c r="DOP45"/>
      <c r="DOQ45"/>
      <c r="DOR45"/>
      <c r="DOS45"/>
      <c r="DOT45"/>
      <c r="DOU45"/>
      <c r="DOV45"/>
      <c r="DOW45"/>
      <c r="DOX45"/>
      <c r="DOY45"/>
      <c r="DOZ45"/>
      <c r="DQE45" s="112"/>
      <c r="DQF45" s="112"/>
      <c r="DQG45" s="112"/>
      <c r="DQH45" s="112"/>
      <c r="DQI45" s="112"/>
      <c r="DQJ45" s="112"/>
      <c r="DQK45" s="112"/>
      <c r="DQL45" s="112"/>
      <c r="DQM45"/>
      <c r="DQN45"/>
      <c r="DQO45"/>
      <c r="DQP45"/>
      <c r="DQQ45"/>
      <c r="DQR45"/>
      <c r="DQS45"/>
      <c r="DQT45"/>
      <c r="DQU45"/>
      <c r="DQV45"/>
      <c r="DQW45"/>
      <c r="DQX45"/>
      <c r="DQY45"/>
      <c r="DQZ45"/>
      <c r="DRA45"/>
      <c r="DRB45"/>
      <c r="DRC45"/>
      <c r="DRD45"/>
      <c r="DRE45"/>
      <c r="DRF45"/>
      <c r="DRG45"/>
      <c r="DRH45"/>
      <c r="DSM45" s="112"/>
      <c r="DSN45" s="112"/>
      <c r="DSO45" s="112"/>
      <c r="DSP45" s="112"/>
      <c r="DSQ45" s="112"/>
      <c r="DSR45" s="112"/>
      <c r="DSS45" s="112"/>
      <c r="DST45" s="112"/>
      <c r="DSU45"/>
      <c r="DSV45"/>
      <c r="DSW45"/>
      <c r="DSX45"/>
      <c r="DSY45"/>
      <c r="DSZ45"/>
      <c r="DTA45"/>
      <c r="DTB45"/>
      <c r="DTC45"/>
      <c r="DTD45"/>
      <c r="DTE45"/>
      <c r="DTF45"/>
      <c r="DTG45"/>
      <c r="DTH45"/>
      <c r="DTI45"/>
      <c r="DTJ45"/>
      <c r="DTK45"/>
      <c r="DTL45"/>
      <c r="DTM45"/>
      <c r="DTN45"/>
      <c r="DTO45"/>
      <c r="DTP45"/>
      <c r="DUU45" s="112"/>
      <c r="DUV45" s="112"/>
      <c r="DUW45" s="112"/>
      <c r="DUX45" s="112"/>
      <c r="DUY45" s="112"/>
      <c r="DUZ45" s="112"/>
      <c r="DVA45" s="112"/>
      <c r="DVB45" s="112"/>
      <c r="DVC45"/>
      <c r="DVD45"/>
      <c r="DVE45"/>
      <c r="DVF45"/>
      <c r="DVG45"/>
      <c r="DVH45"/>
      <c r="DVI45"/>
      <c r="DVJ45"/>
      <c r="DVK45"/>
      <c r="DVL45"/>
      <c r="DVM45"/>
      <c r="DVN45"/>
      <c r="DVO45"/>
      <c r="DVP45"/>
      <c r="DVQ45"/>
      <c r="DVR45"/>
      <c r="DVS45"/>
      <c r="DVT45"/>
      <c r="DVU45"/>
      <c r="DVV45"/>
      <c r="DVW45"/>
      <c r="DVX45"/>
      <c r="DXC45" s="112"/>
      <c r="DXD45" s="112"/>
      <c r="DXE45" s="112"/>
      <c r="DXF45" s="112"/>
      <c r="DXG45" s="112"/>
      <c r="DXH45" s="112"/>
      <c r="DXI45" s="112"/>
      <c r="DXJ45" s="112"/>
      <c r="DXK45"/>
      <c r="DXL45"/>
      <c r="DXM45"/>
      <c r="DXN45"/>
      <c r="DXO45"/>
      <c r="DXP45"/>
      <c r="DXQ45"/>
      <c r="DXR45"/>
      <c r="DXS45"/>
      <c r="DXT45"/>
      <c r="DXU45"/>
      <c r="DXV45"/>
      <c r="DXW45"/>
      <c r="DXX45"/>
      <c r="DXY45"/>
      <c r="DXZ45"/>
      <c r="DYA45"/>
      <c r="DYB45"/>
      <c r="DYC45"/>
      <c r="DYD45"/>
      <c r="DYE45"/>
      <c r="DYF45"/>
      <c r="DZK45" s="112"/>
      <c r="DZL45" s="112"/>
      <c r="DZM45" s="112"/>
      <c r="DZN45" s="112"/>
      <c r="DZO45" s="112"/>
      <c r="DZP45" s="112"/>
      <c r="DZQ45" s="112"/>
      <c r="DZR45" s="112"/>
      <c r="DZS45"/>
      <c r="DZT45"/>
      <c r="DZU45"/>
      <c r="DZV45"/>
      <c r="DZW45"/>
      <c r="DZX45"/>
      <c r="DZY45"/>
      <c r="DZZ45"/>
      <c r="EAA45"/>
      <c r="EAB45"/>
      <c r="EAC45"/>
      <c r="EAD45"/>
      <c r="EAE45"/>
      <c r="EAF45"/>
      <c r="EAG45"/>
      <c r="EAH45"/>
      <c r="EAI45"/>
      <c r="EAJ45"/>
      <c r="EAK45"/>
      <c r="EAL45"/>
      <c r="EAM45"/>
      <c r="EAN45"/>
      <c r="EBS45" s="112"/>
      <c r="EBT45" s="112"/>
      <c r="EBU45" s="112"/>
      <c r="EBV45" s="112"/>
      <c r="EBW45" s="112"/>
      <c r="EBX45" s="112"/>
      <c r="EBY45" s="112"/>
      <c r="EBZ45" s="112"/>
      <c r="ECA45"/>
      <c r="ECB45"/>
      <c r="ECC45"/>
      <c r="ECD45"/>
      <c r="ECE45"/>
      <c r="ECF45"/>
      <c r="ECG45"/>
      <c r="ECH45"/>
      <c r="ECI45"/>
      <c r="ECJ45"/>
      <c r="ECK45"/>
      <c r="ECL45"/>
      <c r="ECM45"/>
      <c r="ECN45"/>
      <c r="ECO45"/>
      <c r="ECP45"/>
      <c r="ECQ45"/>
      <c r="ECR45"/>
      <c r="ECS45"/>
      <c r="ECT45"/>
      <c r="ECU45"/>
      <c r="ECV45"/>
      <c r="EEA45" s="112"/>
      <c r="EEB45" s="112"/>
      <c r="EEC45" s="112"/>
      <c r="EED45" s="112"/>
      <c r="EEE45" s="112"/>
      <c r="EEF45" s="112"/>
      <c r="EEG45" s="112"/>
      <c r="EEH45" s="112"/>
      <c r="EEI45"/>
      <c r="EEJ45"/>
      <c r="EEK45"/>
      <c r="EEL45"/>
      <c r="EEM45"/>
      <c r="EEN45"/>
      <c r="EEO45"/>
      <c r="EEP45"/>
      <c r="EEQ45"/>
      <c r="EER45"/>
      <c r="EES45"/>
      <c r="EET45"/>
      <c r="EEU45"/>
      <c r="EEV45"/>
      <c r="EEW45"/>
      <c r="EEX45"/>
      <c r="EEY45"/>
      <c r="EEZ45"/>
      <c r="EFA45"/>
      <c r="EFB45"/>
      <c r="EFC45"/>
      <c r="EFD45"/>
      <c r="EGI45" s="112"/>
      <c r="EGJ45" s="112"/>
      <c r="EGK45" s="112"/>
      <c r="EGL45" s="112"/>
      <c r="EGM45" s="112"/>
      <c r="EGN45" s="112"/>
      <c r="EGO45" s="112"/>
      <c r="EGP45" s="112"/>
      <c r="EGQ45"/>
      <c r="EGR45"/>
      <c r="EGS45"/>
      <c r="EGT45"/>
      <c r="EGU45"/>
      <c r="EGV45"/>
      <c r="EGW45"/>
      <c r="EGX45"/>
      <c r="EGY45"/>
      <c r="EGZ45"/>
      <c r="EHA45"/>
      <c r="EHB45"/>
      <c r="EHC45"/>
      <c r="EHD45"/>
      <c r="EHE45"/>
      <c r="EHF45"/>
      <c r="EHG45"/>
      <c r="EHH45"/>
      <c r="EHI45"/>
      <c r="EHJ45"/>
      <c r="EHK45"/>
      <c r="EHL45"/>
      <c r="EIQ45" s="112"/>
      <c r="EIR45" s="112"/>
      <c r="EIS45" s="112"/>
      <c r="EIT45" s="112"/>
      <c r="EIU45" s="112"/>
      <c r="EIV45" s="112"/>
      <c r="EIW45" s="112"/>
      <c r="EIX45" s="112"/>
      <c r="EIY45"/>
      <c r="EIZ45"/>
      <c r="EJA45"/>
      <c r="EJB45"/>
      <c r="EJC45"/>
      <c r="EJD45"/>
      <c r="EJE45"/>
      <c r="EJF45"/>
      <c r="EJG45"/>
      <c r="EJH45"/>
      <c r="EJI45"/>
      <c r="EJJ45"/>
      <c r="EJK45"/>
      <c r="EJL45"/>
      <c r="EJM45"/>
      <c r="EJN45"/>
      <c r="EJO45"/>
      <c r="EJP45"/>
      <c r="EJQ45"/>
      <c r="EJR45"/>
      <c r="EJS45"/>
      <c r="EJT45"/>
      <c r="EKY45" s="112"/>
      <c r="EKZ45" s="112"/>
      <c r="ELA45" s="112"/>
      <c r="ELB45" s="112"/>
      <c r="ELC45" s="112"/>
      <c r="ELD45" s="112"/>
      <c r="ELE45" s="112"/>
      <c r="ELF45" s="112"/>
      <c r="ELG45"/>
      <c r="ELH45"/>
      <c r="ELI45"/>
      <c r="ELJ45"/>
      <c r="ELK45"/>
      <c r="ELL45"/>
      <c r="ELM45"/>
      <c r="ELN45"/>
      <c r="ELO45"/>
      <c r="ELP45"/>
      <c r="ELQ45"/>
      <c r="ELR45"/>
      <c r="ELS45"/>
      <c r="ELT45"/>
      <c r="ELU45"/>
      <c r="ELV45"/>
      <c r="ELW45"/>
      <c r="ELX45"/>
      <c r="ELY45"/>
      <c r="ELZ45"/>
      <c r="EMA45"/>
      <c r="EMB45"/>
      <c r="ENG45" s="112"/>
      <c r="ENH45" s="112"/>
      <c r="ENI45" s="112"/>
      <c r="ENJ45" s="112"/>
      <c r="ENK45" s="112"/>
      <c r="ENL45" s="112"/>
      <c r="ENM45" s="112"/>
      <c r="ENN45" s="112"/>
      <c r="ENO45"/>
      <c r="ENP45"/>
      <c r="ENQ45"/>
      <c r="ENR45"/>
      <c r="ENS45"/>
      <c r="ENT45"/>
      <c r="ENU45"/>
      <c r="ENV45"/>
      <c r="ENW45"/>
      <c r="ENX45"/>
      <c r="ENY45"/>
      <c r="ENZ45"/>
      <c r="EOA45"/>
      <c r="EOB45"/>
      <c r="EOC45"/>
      <c r="EOD45"/>
      <c r="EOE45"/>
      <c r="EOF45"/>
      <c r="EOG45"/>
      <c r="EOH45"/>
      <c r="EOI45"/>
      <c r="EOJ45"/>
      <c r="EPO45" s="112"/>
      <c r="EPP45" s="112"/>
      <c r="EPQ45" s="112"/>
      <c r="EPR45" s="112"/>
      <c r="EPS45" s="112"/>
      <c r="EPT45" s="112"/>
      <c r="EPU45" s="112"/>
      <c r="EPV45" s="112"/>
      <c r="EPW45"/>
      <c r="EPX45"/>
      <c r="EPY45"/>
      <c r="EPZ45"/>
      <c r="EQA45"/>
      <c r="EQB45"/>
      <c r="EQC45"/>
      <c r="EQD45"/>
      <c r="EQE45"/>
      <c r="EQF45"/>
      <c r="EQG45"/>
      <c r="EQH45"/>
      <c r="EQI45"/>
      <c r="EQJ45"/>
      <c r="EQK45"/>
      <c r="EQL45"/>
      <c r="EQM45"/>
      <c r="EQN45"/>
      <c r="EQO45"/>
      <c r="EQP45"/>
      <c r="EQQ45"/>
      <c r="EQR45"/>
      <c r="ERW45" s="112"/>
      <c r="ERX45" s="112"/>
      <c r="ERY45" s="112"/>
      <c r="ERZ45" s="112"/>
      <c r="ESA45" s="112"/>
      <c r="ESB45" s="112"/>
      <c r="ESC45" s="112"/>
      <c r="ESD45" s="112"/>
      <c r="ESE45"/>
      <c r="ESF45"/>
      <c r="ESG45"/>
      <c r="ESH45"/>
      <c r="ESI45"/>
      <c r="ESJ45"/>
      <c r="ESK45"/>
      <c r="ESL45"/>
      <c r="ESM45"/>
      <c r="ESN45"/>
      <c r="ESO45"/>
      <c r="ESP45"/>
      <c r="ESQ45"/>
      <c r="ESR45"/>
      <c r="ESS45"/>
      <c r="EST45"/>
      <c r="ESU45"/>
      <c r="ESV45"/>
      <c r="ESW45"/>
      <c r="ESX45"/>
      <c r="ESY45"/>
      <c r="ESZ45"/>
      <c r="EUE45" s="112"/>
      <c r="EUF45" s="112"/>
      <c r="EUG45" s="112"/>
      <c r="EUH45" s="112"/>
      <c r="EUI45" s="112"/>
      <c r="EUJ45" s="112"/>
      <c r="EUK45" s="112"/>
      <c r="EUL45" s="112"/>
      <c r="EUM45"/>
      <c r="EUN45"/>
      <c r="EUO45"/>
      <c r="EUP45"/>
      <c r="EUQ45"/>
      <c r="EUR45"/>
      <c r="EUS45"/>
      <c r="EUT45"/>
      <c r="EUU45"/>
      <c r="EUV45"/>
      <c r="EUW45"/>
      <c r="EUX45"/>
      <c r="EUY45"/>
      <c r="EUZ45"/>
      <c r="EVA45"/>
      <c r="EVB45"/>
      <c r="EVC45"/>
      <c r="EVD45"/>
      <c r="EVE45"/>
      <c r="EVF45"/>
      <c r="EVG45"/>
      <c r="EVH45"/>
      <c r="EWM45" s="112"/>
      <c r="EWN45" s="112"/>
      <c r="EWO45" s="112"/>
      <c r="EWP45" s="112"/>
      <c r="EWQ45" s="112"/>
      <c r="EWR45" s="112"/>
      <c r="EWS45" s="112"/>
      <c r="EWT45" s="112"/>
      <c r="EWU45"/>
      <c r="EWV45"/>
      <c r="EWW45"/>
      <c r="EWX45"/>
      <c r="EWY45"/>
      <c r="EWZ45"/>
      <c r="EXA45"/>
      <c r="EXB45"/>
      <c r="EXC45"/>
      <c r="EXD45"/>
      <c r="EXE45"/>
      <c r="EXF45"/>
      <c r="EXG45"/>
      <c r="EXH45"/>
      <c r="EXI45"/>
      <c r="EXJ45"/>
      <c r="EXK45"/>
      <c r="EXL45"/>
      <c r="EXM45"/>
      <c r="EXN45"/>
      <c r="EXO45"/>
      <c r="EXP45"/>
      <c r="EYU45" s="112"/>
      <c r="EYV45" s="112"/>
      <c r="EYW45" s="112"/>
      <c r="EYX45" s="112"/>
      <c r="EYY45" s="112"/>
      <c r="EYZ45" s="112"/>
      <c r="EZA45" s="112"/>
      <c r="EZB45" s="112"/>
      <c r="EZC45"/>
      <c r="EZD45"/>
      <c r="EZE45"/>
      <c r="EZF45"/>
      <c r="EZG45"/>
      <c r="EZH45"/>
      <c r="EZI45"/>
      <c r="EZJ45"/>
      <c r="EZK45"/>
      <c r="EZL45"/>
      <c r="EZM45"/>
      <c r="EZN45"/>
      <c r="EZO45"/>
      <c r="EZP45"/>
      <c r="EZQ45"/>
      <c r="EZR45"/>
      <c r="EZS45"/>
      <c r="EZT45"/>
      <c r="EZU45"/>
      <c r="EZV45"/>
      <c r="EZW45"/>
      <c r="EZX45"/>
      <c r="FBC45" s="112"/>
      <c r="FBD45" s="112"/>
      <c r="FBE45" s="112"/>
      <c r="FBF45" s="112"/>
      <c r="FBG45" s="112"/>
      <c r="FBH45" s="112"/>
      <c r="FBI45" s="112"/>
      <c r="FBJ45" s="112"/>
      <c r="FBK45"/>
      <c r="FBL45"/>
      <c r="FBM45"/>
      <c r="FBN45"/>
      <c r="FBO45"/>
      <c r="FBP45"/>
      <c r="FBQ45"/>
      <c r="FBR45"/>
      <c r="FBS45"/>
      <c r="FBT45"/>
      <c r="FBU45"/>
      <c r="FBV45"/>
      <c r="FBW45"/>
      <c r="FBX45"/>
      <c r="FBY45"/>
      <c r="FBZ45"/>
      <c r="FCA45"/>
      <c r="FCB45"/>
      <c r="FCC45"/>
      <c r="FCD45"/>
      <c r="FCE45"/>
      <c r="FCF45"/>
      <c r="FDK45" s="112"/>
      <c r="FDL45" s="112"/>
      <c r="FDM45" s="112"/>
      <c r="FDN45" s="112"/>
      <c r="FDO45" s="112"/>
      <c r="FDP45" s="112"/>
      <c r="FDQ45" s="112"/>
      <c r="FDR45" s="112"/>
      <c r="FDS45"/>
      <c r="FDT45"/>
      <c r="FDU45"/>
      <c r="FDV45"/>
      <c r="FDW45"/>
      <c r="FDX45"/>
      <c r="FDY45"/>
      <c r="FDZ45"/>
      <c r="FEA45"/>
      <c r="FEB45"/>
      <c r="FEC45"/>
      <c r="FED45"/>
      <c r="FEE45"/>
      <c r="FEF45"/>
      <c r="FEG45"/>
      <c r="FEH45"/>
      <c r="FEI45"/>
      <c r="FEJ45"/>
      <c r="FEK45"/>
      <c r="FEL45"/>
      <c r="FEM45"/>
      <c r="FEN45"/>
      <c r="FFS45" s="112"/>
      <c r="FFT45" s="112"/>
      <c r="FFU45" s="112"/>
      <c r="FFV45" s="112"/>
      <c r="FFW45" s="112"/>
      <c r="FFX45" s="112"/>
      <c r="FFY45" s="112"/>
      <c r="FFZ45" s="112"/>
      <c r="FGA45"/>
      <c r="FGB45"/>
      <c r="FGC45"/>
      <c r="FGD45"/>
      <c r="FGE45"/>
      <c r="FGF45"/>
      <c r="FGG45"/>
      <c r="FGH45"/>
      <c r="FGI45"/>
      <c r="FGJ45"/>
      <c r="FGK45"/>
      <c r="FGL45"/>
      <c r="FGM45"/>
      <c r="FGN45"/>
      <c r="FGO45"/>
      <c r="FGP45"/>
      <c r="FGQ45"/>
      <c r="FGR45"/>
      <c r="FGS45"/>
      <c r="FGT45"/>
      <c r="FGU45"/>
      <c r="FGV45"/>
      <c r="FIA45" s="112"/>
      <c r="FIB45" s="112"/>
      <c r="FIC45" s="112"/>
      <c r="FID45" s="112"/>
      <c r="FIE45" s="112"/>
      <c r="FIF45" s="112"/>
      <c r="FIG45" s="112"/>
      <c r="FIH45" s="112"/>
      <c r="FII45"/>
      <c r="FIJ45"/>
      <c r="FIK45"/>
      <c r="FIL45"/>
      <c r="FIM45"/>
      <c r="FIN45"/>
      <c r="FIO45"/>
      <c r="FIP45"/>
      <c r="FIQ45"/>
      <c r="FIR45"/>
      <c r="FIS45"/>
      <c r="FIT45"/>
      <c r="FIU45"/>
      <c r="FIV45"/>
      <c r="FIW45"/>
      <c r="FIX45"/>
      <c r="FIY45"/>
      <c r="FIZ45"/>
      <c r="FJA45"/>
      <c r="FJB45"/>
      <c r="FJC45"/>
      <c r="FJD45"/>
      <c r="FKI45" s="112"/>
      <c r="FKJ45" s="112"/>
      <c r="FKK45" s="112"/>
      <c r="FKL45" s="112"/>
      <c r="FKM45" s="112"/>
      <c r="FKN45" s="112"/>
      <c r="FKO45" s="112"/>
      <c r="FKP45" s="112"/>
      <c r="FKQ45"/>
      <c r="FKR45"/>
      <c r="FKS45"/>
      <c r="FKT45"/>
      <c r="FKU45"/>
      <c r="FKV45"/>
      <c r="FKW45"/>
      <c r="FKX45"/>
      <c r="FKY45"/>
      <c r="FKZ45"/>
      <c r="FLA45"/>
      <c r="FLB45"/>
      <c r="FLC45"/>
      <c r="FLD45"/>
      <c r="FLE45"/>
      <c r="FLF45"/>
      <c r="FLG45"/>
      <c r="FLH45"/>
      <c r="FLI45"/>
      <c r="FLJ45"/>
      <c r="FLK45"/>
      <c r="FLL45"/>
      <c r="FMQ45" s="112"/>
      <c r="FMR45" s="112"/>
      <c r="FMS45" s="112"/>
      <c r="FMT45" s="112"/>
      <c r="FMU45" s="112"/>
      <c r="FMV45" s="112"/>
      <c r="FMW45" s="112"/>
      <c r="FMX45" s="112"/>
      <c r="FMY45"/>
      <c r="FMZ45"/>
      <c r="FNA45"/>
      <c r="FNB45"/>
      <c r="FNC45"/>
      <c r="FND45"/>
      <c r="FNE45"/>
      <c r="FNF45"/>
      <c r="FNG45"/>
      <c r="FNH45"/>
      <c r="FNI45"/>
      <c r="FNJ45"/>
      <c r="FNK45"/>
      <c r="FNL45"/>
      <c r="FNM45"/>
      <c r="FNN45"/>
      <c r="FNO45"/>
      <c r="FNP45"/>
      <c r="FNQ45"/>
      <c r="FNR45"/>
      <c r="FNS45"/>
      <c r="FNT45"/>
      <c r="FOY45" s="112"/>
      <c r="FOZ45" s="112"/>
      <c r="FPA45" s="112"/>
      <c r="FPB45" s="112"/>
      <c r="FPC45" s="112"/>
      <c r="FPD45" s="112"/>
      <c r="FPE45" s="112"/>
      <c r="FPF45" s="112"/>
      <c r="FPG45"/>
      <c r="FPH45"/>
      <c r="FPI45"/>
      <c r="FPJ45"/>
      <c r="FPK45"/>
      <c r="FPL45"/>
      <c r="FPM45"/>
      <c r="FPN45"/>
      <c r="FPO45"/>
      <c r="FPP45"/>
      <c r="FPQ45"/>
      <c r="FPR45"/>
      <c r="FPS45"/>
      <c r="FPT45"/>
      <c r="FPU45"/>
      <c r="FPV45"/>
      <c r="FPW45"/>
      <c r="FPX45"/>
      <c r="FPY45"/>
      <c r="FPZ45"/>
      <c r="FQA45"/>
      <c r="FQB45"/>
      <c r="FRG45" s="112"/>
      <c r="FRH45" s="112"/>
      <c r="FRI45" s="112"/>
      <c r="FRJ45" s="112"/>
      <c r="FRK45" s="112"/>
      <c r="FRL45" s="112"/>
      <c r="FRM45" s="112"/>
      <c r="FRN45" s="112"/>
      <c r="FRO45"/>
      <c r="FRP45"/>
      <c r="FRQ45"/>
      <c r="FRR45"/>
      <c r="FRS45"/>
      <c r="FRT45"/>
      <c r="FRU45"/>
      <c r="FRV45"/>
      <c r="FRW45"/>
      <c r="FRX45"/>
      <c r="FRY45"/>
      <c r="FRZ45"/>
      <c r="FSA45"/>
      <c r="FSB45"/>
      <c r="FSC45"/>
      <c r="FSD45"/>
      <c r="FSE45"/>
      <c r="FSF45"/>
      <c r="FSG45"/>
      <c r="FSH45"/>
      <c r="FSI45"/>
      <c r="FSJ45"/>
      <c r="FTO45" s="112"/>
      <c r="FTP45" s="112"/>
      <c r="FTQ45" s="112"/>
      <c r="FTR45" s="112"/>
      <c r="FTS45" s="112"/>
      <c r="FTT45" s="112"/>
      <c r="FTU45" s="112"/>
      <c r="FTV45" s="112"/>
      <c r="FTW45"/>
      <c r="FTX45"/>
      <c r="FTY45"/>
      <c r="FTZ45"/>
      <c r="FUA45"/>
      <c r="FUB45"/>
      <c r="FUC45"/>
      <c r="FUD45"/>
      <c r="FUE45"/>
      <c r="FUF45"/>
      <c r="FUG45"/>
      <c r="FUH45"/>
      <c r="FUI45"/>
      <c r="FUJ45"/>
      <c r="FUK45"/>
      <c r="FUL45"/>
      <c r="FUM45"/>
      <c r="FUN45"/>
      <c r="FUO45"/>
      <c r="FUP45"/>
      <c r="FUQ45"/>
      <c r="FUR45"/>
      <c r="FVW45" s="112"/>
      <c r="FVX45" s="112"/>
      <c r="FVY45" s="112"/>
      <c r="FVZ45" s="112"/>
      <c r="FWA45" s="112"/>
      <c r="FWB45" s="112"/>
      <c r="FWC45" s="112"/>
      <c r="FWD45" s="112"/>
      <c r="FWE45"/>
      <c r="FWF45"/>
      <c r="FWG45"/>
      <c r="FWH45"/>
      <c r="FWI45"/>
      <c r="FWJ45"/>
      <c r="FWK45"/>
      <c r="FWL45"/>
      <c r="FWM45"/>
      <c r="FWN45"/>
      <c r="FWO45"/>
      <c r="FWP45"/>
      <c r="FWQ45"/>
      <c r="FWR45"/>
      <c r="FWS45"/>
      <c r="FWT45"/>
      <c r="FWU45"/>
      <c r="FWV45"/>
      <c r="FWW45"/>
      <c r="FWX45"/>
      <c r="FWY45"/>
      <c r="FWZ45"/>
      <c r="FYE45" s="112"/>
      <c r="FYF45" s="112"/>
      <c r="FYG45" s="112"/>
      <c r="FYH45" s="112"/>
      <c r="FYI45" s="112"/>
      <c r="FYJ45" s="112"/>
      <c r="FYK45" s="112"/>
      <c r="FYL45" s="112"/>
      <c r="FYM45"/>
      <c r="FYN45"/>
      <c r="FYO45"/>
      <c r="FYP45"/>
      <c r="FYQ45"/>
      <c r="FYR45"/>
      <c r="FYS45"/>
      <c r="FYT45"/>
      <c r="FYU45"/>
      <c r="FYV45"/>
      <c r="FYW45"/>
      <c r="FYX45"/>
      <c r="FYY45"/>
      <c r="FYZ45"/>
      <c r="FZA45"/>
      <c r="FZB45"/>
      <c r="FZC45"/>
      <c r="FZD45"/>
      <c r="FZE45"/>
      <c r="FZF45"/>
      <c r="FZG45"/>
      <c r="FZH45"/>
      <c r="GAM45" s="112"/>
      <c r="GAN45" s="112"/>
      <c r="GAO45" s="112"/>
      <c r="GAP45" s="112"/>
      <c r="GAQ45" s="112"/>
      <c r="GAR45" s="112"/>
      <c r="GAS45" s="112"/>
      <c r="GAT45" s="112"/>
      <c r="GAU45"/>
      <c r="GAV45"/>
      <c r="GAW45"/>
      <c r="GAX45"/>
      <c r="GAY45"/>
      <c r="GAZ45"/>
      <c r="GBA45"/>
      <c r="GBB45"/>
      <c r="GBC45"/>
      <c r="GBD45"/>
      <c r="GBE45"/>
      <c r="GBF45"/>
      <c r="GBG45"/>
      <c r="GBH45"/>
      <c r="GBI45"/>
      <c r="GBJ45"/>
      <c r="GBK45"/>
      <c r="GBL45"/>
      <c r="GBM45"/>
      <c r="GBN45"/>
      <c r="GBO45"/>
      <c r="GBP45"/>
      <c r="GCU45" s="112"/>
      <c r="GCV45" s="112"/>
      <c r="GCW45" s="112"/>
      <c r="GCX45" s="112"/>
      <c r="GCY45" s="112"/>
      <c r="GCZ45" s="112"/>
      <c r="GDA45" s="112"/>
      <c r="GDB45" s="112"/>
      <c r="GDC45"/>
      <c r="GDD45"/>
      <c r="GDE45"/>
      <c r="GDF45"/>
      <c r="GDG45"/>
      <c r="GDH45"/>
      <c r="GDI45"/>
      <c r="GDJ45"/>
      <c r="GDK45"/>
      <c r="GDL45"/>
      <c r="GDM45"/>
      <c r="GDN45"/>
      <c r="GDO45"/>
      <c r="GDP45"/>
      <c r="GDQ45"/>
      <c r="GDR45"/>
      <c r="GDS45"/>
      <c r="GDT45"/>
      <c r="GDU45"/>
      <c r="GDV45"/>
      <c r="GDW45"/>
      <c r="GDX45"/>
      <c r="GFC45" s="112"/>
      <c r="GFD45" s="112"/>
      <c r="GFE45" s="112"/>
      <c r="GFF45" s="112"/>
      <c r="GFG45" s="112"/>
      <c r="GFH45" s="112"/>
      <c r="GFI45" s="112"/>
      <c r="GFJ45" s="112"/>
      <c r="GFK45"/>
      <c r="GFL45"/>
      <c r="GFM45"/>
      <c r="GFN45"/>
      <c r="GFO45"/>
      <c r="GFP45"/>
      <c r="GFQ45"/>
      <c r="GFR45"/>
      <c r="GFS45"/>
      <c r="GFT45"/>
      <c r="GFU45"/>
      <c r="GFV45"/>
      <c r="GFW45"/>
      <c r="GFX45"/>
      <c r="GFY45"/>
      <c r="GFZ45"/>
      <c r="GGA45"/>
      <c r="GGB45"/>
      <c r="GGC45"/>
      <c r="GGD45"/>
      <c r="GGE45"/>
      <c r="GGF45"/>
      <c r="GHK45" s="112"/>
      <c r="GHL45" s="112"/>
      <c r="GHM45" s="112"/>
      <c r="GHN45" s="112"/>
      <c r="GHO45" s="112"/>
      <c r="GHP45" s="112"/>
      <c r="GHQ45" s="112"/>
      <c r="GHR45" s="112"/>
      <c r="GHS45"/>
      <c r="GHT45"/>
      <c r="GHU45"/>
      <c r="GHV45"/>
      <c r="GHW45"/>
      <c r="GHX45"/>
      <c r="GHY45"/>
      <c r="GHZ45"/>
      <c r="GIA45"/>
      <c r="GIB45"/>
      <c r="GIC45"/>
      <c r="GID45"/>
      <c r="GIE45"/>
      <c r="GIF45"/>
      <c r="GIG45"/>
      <c r="GIH45"/>
      <c r="GII45"/>
      <c r="GIJ45"/>
      <c r="GIK45"/>
      <c r="GIL45"/>
      <c r="GIM45"/>
      <c r="GIN45"/>
      <c r="GJS45" s="112"/>
      <c r="GJT45" s="112"/>
      <c r="GJU45" s="112"/>
      <c r="GJV45" s="112"/>
      <c r="GJW45" s="112"/>
      <c r="GJX45" s="112"/>
      <c r="GJY45" s="112"/>
      <c r="GJZ45" s="112"/>
      <c r="GKA45"/>
      <c r="GKB45"/>
      <c r="GKC45"/>
      <c r="GKD45"/>
      <c r="GKE45"/>
      <c r="GKF45"/>
      <c r="GKG45"/>
      <c r="GKH45"/>
      <c r="GKI45"/>
      <c r="GKJ45"/>
      <c r="GKK45"/>
      <c r="GKL45"/>
      <c r="GKM45"/>
      <c r="GKN45"/>
      <c r="GKO45"/>
      <c r="GKP45"/>
      <c r="GKQ45"/>
      <c r="GKR45"/>
      <c r="GKS45"/>
      <c r="GKT45"/>
      <c r="GKU45"/>
      <c r="GKV45"/>
      <c r="GMA45" s="112"/>
      <c r="GMB45" s="112"/>
      <c r="GMC45" s="112"/>
      <c r="GMD45" s="112"/>
      <c r="GME45" s="112"/>
      <c r="GMF45" s="112"/>
      <c r="GMG45" s="112"/>
      <c r="GMH45" s="112"/>
      <c r="GMI45"/>
      <c r="GMJ45"/>
      <c r="GMK45"/>
      <c r="GML45"/>
      <c r="GMM45"/>
      <c r="GMN45"/>
      <c r="GMO45"/>
      <c r="GMP45"/>
      <c r="GMQ45"/>
      <c r="GMR45"/>
      <c r="GMS45"/>
      <c r="GMT45"/>
      <c r="GMU45"/>
      <c r="GMV45"/>
      <c r="GMW45"/>
      <c r="GMX45"/>
      <c r="GMY45"/>
      <c r="GMZ45"/>
      <c r="GNA45"/>
      <c r="GNB45"/>
      <c r="GNC45"/>
      <c r="GND45"/>
      <c r="GOI45" s="112"/>
      <c r="GOJ45" s="112"/>
      <c r="GOK45" s="112"/>
      <c r="GOL45" s="112"/>
      <c r="GOM45" s="112"/>
      <c r="GON45" s="112"/>
      <c r="GOO45" s="112"/>
      <c r="GOP45" s="112"/>
      <c r="GOQ45"/>
      <c r="GOR45"/>
      <c r="GOS45"/>
      <c r="GOT45"/>
      <c r="GOU45"/>
      <c r="GOV45"/>
      <c r="GOW45"/>
      <c r="GOX45"/>
      <c r="GOY45"/>
      <c r="GOZ45"/>
      <c r="GPA45"/>
      <c r="GPB45"/>
      <c r="GPC45"/>
      <c r="GPD45"/>
      <c r="GPE45"/>
      <c r="GPF45"/>
      <c r="GPG45"/>
      <c r="GPH45"/>
      <c r="GPI45"/>
      <c r="GPJ45"/>
      <c r="GPK45"/>
      <c r="GPL45"/>
      <c r="GQQ45" s="112"/>
      <c r="GQR45" s="112"/>
      <c r="GQS45" s="112"/>
      <c r="GQT45" s="112"/>
      <c r="GQU45" s="112"/>
      <c r="GQV45" s="112"/>
      <c r="GQW45" s="112"/>
      <c r="GQX45" s="112"/>
      <c r="GQY45"/>
      <c r="GQZ45"/>
      <c r="GRA45"/>
      <c r="GRB45"/>
      <c r="GRC45"/>
      <c r="GRD45"/>
      <c r="GRE45"/>
      <c r="GRF45"/>
      <c r="GRG45"/>
      <c r="GRH45"/>
      <c r="GRI45"/>
      <c r="GRJ45"/>
      <c r="GRK45"/>
      <c r="GRL45"/>
      <c r="GRM45"/>
      <c r="GRN45"/>
      <c r="GRO45"/>
      <c r="GRP45"/>
      <c r="GRQ45"/>
      <c r="GRR45"/>
      <c r="GRS45"/>
      <c r="GRT45"/>
      <c r="GSY45" s="112"/>
      <c r="GSZ45" s="112"/>
      <c r="GTA45" s="112"/>
      <c r="GTB45" s="112"/>
      <c r="GTC45" s="112"/>
      <c r="GTD45" s="112"/>
      <c r="GTE45" s="112"/>
      <c r="GTF45" s="112"/>
      <c r="GTG45"/>
      <c r="GTH45"/>
      <c r="GTI45"/>
      <c r="GTJ45"/>
      <c r="GTK45"/>
      <c r="GTL45"/>
      <c r="GTM45"/>
      <c r="GTN45"/>
      <c r="GTO45"/>
      <c r="GTP45"/>
      <c r="GTQ45"/>
      <c r="GTR45"/>
      <c r="GTS45"/>
      <c r="GTT45"/>
      <c r="GTU45"/>
      <c r="GTV45"/>
      <c r="GTW45"/>
      <c r="GTX45"/>
      <c r="GTY45"/>
      <c r="GTZ45"/>
      <c r="GUA45"/>
      <c r="GUB45"/>
      <c r="GVG45" s="112"/>
      <c r="GVH45" s="112"/>
      <c r="GVI45" s="112"/>
      <c r="GVJ45" s="112"/>
      <c r="GVK45" s="112"/>
      <c r="GVL45" s="112"/>
      <c r="GVM45" s="112"/>
      <c r="GVN45" s="112"/>
      <c r="GVO45"/>
      <c r="GVP45"/>
      <c r="GVQ45"/>
      <c r="GVR45"/>
      <c r="GVS45"/>
      <c r="GVT45"/>
      <c r="GVU45"/>
      <c r="GVV45"/>
      <c r="GVW45"/>
      <c r="GVX45"/>
      <c r="GVY45"/>
      <c r="GVZ45"/>
      <c r="GWA45"/>
      <c r="GWB45"/>
      <c r="GWC45"/>
      <c r="GWD45"/>
      <c r="GWE45"/>
      <c r="GWF45"/>
      <c r="GWG45"/>
      <c r="GWH45"/>
      <c r="GWI45"/>
      <c r="GWJ45"/>
      <c r="GXO45" s="112"/>
      <c r="GXP45" s="112"/>
      <c r="GXQ45" s="112"/>
      <c r="GXR45" s="112"/>
      <c r="GXS45" s="112"/>
      <c r="GXT45" s="112"/>
      <c r="GXU45" s="112"/>
      <c r="GXV45" s="112"/>
      <c r="GXW45"/>
      <c r="GXX45"/>
      <c r="GXY45"/>
      <c r="GXZ45"/>
      <c r="GYA45"/>
      <c r="GYB45"/>
      <c r="GYC45"/>
      <c r="GYD45"/>
      <c r="GYE45"/>
      <c r="GYF45"/>
      <c r="GYG45"/>
      <c r="GYH45"/>
      <c r="GYI45"/>
      <c r="GYJ45"/>
      <c r="GYK45"/>
      <c r="GYL45"/>
      <c r="GYM45"/>
      <c r="GYN45"/>
      <c r="GYO45"/>
      <c r="GYP45"/>
      <c r="GYQ45"/>
      <c r="GYR45"/>
      <c r="GZW45" s="112"/>
      <c r="GZX45" s="112"/>
      <c r="GZY45" s="112"/>
      <c r="GZZ45" s="112"/>
      <c r="HAA45" s="112"/>
      <c r="HAB45" s="112"/>
      <c r="HAC45" s="112"/>
      <c r="HAD45" s="112"/>
      <c r="HAE45"/>
      <c r="HAF45"/>
      <c r="HAG45"/>
      <c r="HAH45"/>
      <c r="HAI45"/>
      <c r="HAJ45"/>
      <c r="HAK45"/>
      <c r="HAL45"/>
      <c r="HAM45"/>
      <c r="HAN45"/>
      <c r="HAO45"/>
      <c r="HAP45"/>
      <c r="HAQ45"/>
      <c r="HAR45"/>
      <c r="HAS45"/>
      <c r="HAT45"/>
      <c r="HAU45"/>
      <c r="HAV45"/>
      <c r="HAW45"/>
      <c r="HAX45"/>
      <c r="HAY45"/>
      <c r="HAZ45"/>
      <c r="HCE45" s="112"/>
      <c r="HCF45" s="112"/>
      <c r="HCG45" s="112"/>
      <c r="HCH45" s="112"/>
      <c r="HCI45" s="112"/>
      <c r="HCJ45" s="112"/>
      <c r="HCK45" s="112"/>
      <c r="HCL45" s="112"/>
      <c r="HCM45"/>
      <c r="HCN45"/>
      <c r="HCO45"/>
      <c r="HCP45"/>
      <c r="HCQ45"/>
      <c r="HCR45"/>
      <c r="HCS45"/>
      <c r="HCT45"/>
      <c r="HCU45"/>
      <c r="HCV45"/>
      <c r="HCW45"/>
      <c r="HCX45"/>
      <c r="HCY45"/>
      <c r="HCZ45"/>
      <c r="HDA45"/>
      <c r="HDB45"/>
      <c r="HDC45"/>
      <c r="HDD45"/>
      <c r="HDE45"/>
      <c r="HDF45"/>
      <c r="HDG45"/>
      <c r="HDH45"/>
      <c r="HEM45" s="112"/>
      <c r="HEN45" s="112"/>
      <c r="HEO45" s="112"/>
      <c r="HEP45" s="112"/>
      <c r="HEQ45" s="112"/>
      <c r="HER45" s="112"/>
      <c r="HES45" s="112"/>
      <c r="HET45" s="112"/>
      <c r="HEU45"/>
      <c r="HEV45"/>
      <c r="HEW45"/>
      <c r="HEX45"/>
      <c r="HEY45"/>
      <c r="HEZ45"/>
      <c r="HFA45"/>
      <c r="HFB45"/>
      <c r="HFC45"/>
      <c r="HFD45"/>
      <c r="HFE45"/>
      <c r="HFF45"/>
      <c r="HFG45"/>
      <c r="HFH45"/>
      <c r="HFI45"/>
      <c r="HFJ45"/>
      <c r="HFK45"/>
      <c r="HFL45"/>
      <c r="HFM45"/>
      <c r="HFN45"/>
      <c r="HFO45"/>
      <c r="HFP45"/>
      <c r="HGU45" s="112"/>
      <c r="HGV45" s="112"/>
      <c r="HGW45" s="112"/>
      <c r="HGX45" s="112"/>
      <c r="HGY45" s="112"/>
      <c r="HGZ45" s="112"/>
      <c r="HHA45" s="112"/>
      <c r="HHB45" s="112"/>
      <c r="HHC45"/>
      <c r="HHD45"/>
      <c r="HHE45"/>
      <c r="HHF45"/>
      <c r="HHG45"/>
      <c r="HHH45"/>
      <c r="HHI45"/>
      <c r="HHJ45"/>
      <c r="HHK45"/>
      <c r="HHL45"/>
      <c r="HHM45"/>
      <c r="HHN45"/>
      <c r="HHO45"/>
      <c r="HHP45"/>
      <c r="HHQ45"/>
      <c r="HHR45"/>
      <c r="HHS45"/>
      <c r="HHT45"/>
      <c r="HHU45"/>
      <c r="HHV45"/>
      <c r="HHW45"/>
      <c r="HHX45"/>
      <c r="HJC45" s="112"/>
      <c r="HJD45" s="112"/>
      <c r="HJE45" s="112"/>
      <c r="HJF45" s="112"/>
      <c r="HJG45" s="112"/>
      <c r="HJH45" s="112"/>
      <c r="HJI45" s="112"/>
      <c r="HJJ45" s="112"/>
      <c r="HJK45"/>
      <c r="HJL45"/>
      <c r="HJM45"/>
      <c r="HJN45"/>
      <c r="HJO45"/>
      <c r="HJP45"/>
      <c r="HJQ45"/>
      <c r="HJR45"/>
      <c r="HJS45"/>
      <c r="HJT45"/>
      <c r="HJU45"/>
      <c r="HJV45"/>
      <c r="HJW45"/>
      <c r="HJX45"/>
      <c r="HJY45"/>
      <c r="HJZ45"/>
      <c r="HKA45"/>
      <c r="HKB45"/>
      <c r="HKC45"/>
      <c r="HKD45"/>
      <c r="HKE45"/>
      <c r="HKF45"/>
      <c r="HLK45" s="112"/>
      <c r="HLL45" s="112"/>
      <c r="HLM45" s="112"/>
      <c r="HLN45" s="112"/>
      <c r="HLO45" s="112"/>
      <c r="HLP45" s="112"/>
      <c r="HLQ45" s="112"/>
      <c r="HLR45" s="112"/>
      <c r="HLS45"/>
      <c r="HLT45"/>
      <c r="HLU45"/>
      <c r="HLV45"/>
      <c r="HLW45"/>
      <c r="HLX45"/>
      <c r="HLY45"/>
      <c r="HLZ45"/>
      <c r="HMA45"/>
      <c r="HMB45"/>
      <c r="HMC45"/>
      <c r="HMD45"/>
      <c r="HME45"/>
      <c r="HMF45"/>
      <c r="HMG45"/>
      <c r="HMH45"/>
      <c r="HMI45"/>
      <c r="HMJ45"/>
      <c r="HMK45"/>
      <c r="HML45"/>
      <c r="HMM45"/>
      <c r="HMN45"/>
      <c r="HNS45" s="112"/>
      <c r="HNT45" s="112"/>
      <c r="HNU45" s="112"/>
      <c r="HNV45" s="112"/>
      <c r="HNW45" s="112"/>
      <c r="HNX45" s="112"/>
      <c r="HNY45" s="112"/>
      <c r="HNZ45" s="112"/>
      <c r="HOA45"/>
      <c r="HOB45"/>
      <c r="HOC45"/>
      <c r="HOD45"/>
      <c r="HOE45"/>
      <c r="HOF45"/>
      <c r="HOG45"/>
      <c r="HOH45"/>
      <c r="HOI45"/>
      <c r="HOJ45"/>
      <c r="HOK45"/>
      <c r="HOL45"/>
      <c r="HOM45"/>
      <c r="HON45"/>
      <c r="HOO45"/>
      <c r="HOP45"/>
      <c r="HOQ45"/>
      <c r="HOR45"/>
      <c r="HOS45"/>
      <c r="HOT45"/>
      <c r="HOU45"/>
      <c r="HOV45"/>
      <c r="HQA45" s="112"/>
      <c r="HQB45" s="112"/>
      <c r="HQC45" s="112"/>
      <c r="HQD45" s="112"/>
      <c r="HQE45" s="112"/>
      <c r="HQF45" s="112"/>
      <c r="HQG45" s="112"/>
      <c r="HQH45" s="112"/>
      <c r="HQI45"/>
      <c r="HQJ45"/>
      <c r="HQK45"/>
      <c r="HQL45"/>
      <c r="HQM45"/>
      <c r="HQN45"/>
      <c r="HQO45"/>
      <c r="HQP45"/>
      <c r="HQQ45"/>
      <c r="HQR45"/>
      <c r="HQS45"/>
      <c r="HQT45"/>
      <c r="HQU45"/>
      <c r="HQV45"/>
      <c r="HQW45"/>
      <c r="HQX45"/>
      <c r="HQY45"/>
      <c r="HQZ45"/>
      <c r="HRA45"/>
      <c r="HRB45"/>
      <c r="HRC45"/>
      <c r="HRD45"/>
      <c r="HSI45" s="112"/>
      <c r="HSJ45" s="112"/>
      <c r="HSK45" s="112"/>
      <c r="HSL45" s="112"/>
      <c r="HSM45" s="112"/>
      <c r="HSN45" s="112"/>
      <c r="HSO45" s="112"/>
      <c r="HSP45" s="112"/>
      <c r="HSQ45"/>
      <c r="HSR45"/>
      <c r="HSS45"/>
      <c r="HST45"/>
      <c r="HSU45"/>
      <c r="HSV45"/>
      <c r="HSW45"/>
      <c r="HSX45"/>
      <c r="HSY45"/>
      <c r="HSZ45"/>
      <c r="HTA45"/>
      <c r="HTB45"/>
      <c r="HTC45"/>
      <c r="HTD45"/>
      <c r="HTE45"/>
      <c r="HTF45"/>
      <c r="HTG45"/>
      <c r="HTH45"/>
      <c r="HTI45"/>
      <c r="HTJ45"/>
      <c r="HTK45"/>
      <c r="HTL45"/>
      <c r="HUQ45" s="112"/>
      <c r="HUR45" s="112"/>
      <c r="HUS45" s="112"/>
      <c r="HUT45" s="112"/>
      <c r="HUU45" s="112"/>
      <c r="HUV45" s="112"/>
      <c r="HUW45" s="112"/>
      <c r="HUX45" s="112"/>
      <c r="HUY45"/>
      <c r="HUZ45"/>
      <c r="HVA45"/>
      <c r="HVB45"/>
      <c r="HVC45"/>
      <c r="HVD45"/>
      <c r="HVE45"/>
      <c r="HVF45"/>
      <c r="HVG45"/>
      <c r="HVH45"/>
      <c r="HVI45"/>
      <c r="HVJ45"/>
      <c r="HVK45"/>
      <c r="HVL45"/>
      <c r="HVM45"/>
      <c r="HVN45"/>
      <c r="HVO45"/>
      <c r="HVP45"/>
      <c r="HVQ45"/>
      <c r="HVR45"/>
      <c r="HVS45"/>
      <c r="HVT45"/>
      <c r="HWY45" s="112"/>
      <c r="HWZ45" s="112"/>
      <c r="HXA45" s="112"/>
      <c r="HXB45" s="112"/>
      <c r="HXC45" s="112"/>
      <c r="HXD45" s="112"/>
      <c r="HXE45" s="112"/>
      <c r="HXF45" s="112"/>
      <c r="HXG45"/>
      <c r="HXH45"/>
      <c r="HXI45"/>
      <c r="HXJ45"/>
      <c r="HXK45"/>
      <c r="HXL45"/>
      <c r="HXM45"/>
      <c r="HXN45"/>
      <c r="HXO45"/>
      <c r="HXP45"/>
      <c r="HXQ45"/>
      <c r="HXR45"/>
      <c r="HXS45"/>
      <c r="HXT45"/>
      <c r="HXU45"/>
      <c r="HXV45"/>
      <c r="HXW45"/>
      <c r="HXX45"/>
      <c r="HXY45"/>
      <c r="HXZ45"/>
      <c r="HYA45"/>
      <c r="HYB45"/>
      <c r="HZG45" s="112"/>
      <c r="HZH45" s="112"/>
      <c r="HZI45" s="112"/>
      <c r="HZJ45" s="112"/>
      <c r="HZK45" s="112"/>
      <c r="HZL45" s="112"/>
      <c r="HZM45" s="112"/>
      <c r="HZN45" s="112"/>
      <c r="HZO45"/>
      <c r="HZP45"/>
      <c r="HZQ45"/>
      <c r="HZR45"/>
      <c r="HZS45"/>
      <c r="HZT45"/>
      <c r="HZU45"/>
      <c r="HZV45"/>
      <c r="HZW45"/>
      <c r="HZX45"/>
      <c r="HZY45"/>
      <c r="HZZ45"/>
      <c r="IAA45"/>
      <c r="IAB45"/>
      <c r="IAC45"/>
      <c r="IAD45"/>
      <c r="IAE45"/>
      <c r="IAF45"/>
      <c r="IAG45"/>
      <c r="IAH45"/>
      <c r="IAI45"/>
      <c r="IAJ45"/>
      <c r="IBO45" s="112"/>
      <c r="IBP45" s="112"/>
      <c r="IBQ45" s="112"/>
      <c r="IBR45" s="112"/>
      <c r="IBS45" s="112"/>
      <c r="IBT45" s="112"/>
      <c r="IBU45" s="112"/>
      <c r="IBV45" s="112"/>
      <c r="IBW45"/>
      <c r="IBX45"/>
      <c r="IBY45"/>
      <c r="IBZ45"/>
      <c r="ICA45"/>
      <c r="ICB45"/>
      <c r="ICC45"/>
      <c r="ICD45"/>
      <c r="ICE45"/>
      <c r="ICF45"/>
      <c r="ICG45"/>
      <c r="ICH45"/>
      <c r="ICI45"/>
      <c r="ICJ45"/>
      <c r="ICK45"/>
      <c r="ICL45"/>
      <c r="ICM45"/>
      <c r="ICN45"/>
      <c r="ICO45"/>
      <c r="ICP45"/>
      <c r="ICQ45"/>
      <c r="ICR45"/>
      <c r="IDW45" s="112"/>
      <c r="IDX45" s="112"/>
      <c r="IDY45" s="112"/>
      <c r="IDZ45" s="112"/>
      <c r="IEA45" s="112"/>
      <c r="IEB45" s="112"/>
      <c r="IEC45" s="112"/>
      <c r="IED45" s="112"/>
      <c r="IEE45"/>
      <c r="IEF45"/>
      <c r="IEG45"/>
      <c r="IEH45"/>
      <c r="IEI45"/>
      <c r="IEJ45"/>
      <c r="IEK45"/>
      <c r="IEL45"/>
      <c r="IEM45"/>
      <c r="IEN45"/>
      <c r="IEO45"/>
      <c r="IEP45"/>
      <c r="IEQ45"/>
      <c r="IER45"/>
      <c r="IES45"/>
      <c r="IET45"/>
      <c r="IEU45"/>
      <c r="IEV45"/>
      <c r="IEW45"/>
      <c r="IEX45"/>
      <c r="IEY45"/>
      <c r="IEZ45"/>
      <c r="IGE45" s="112"/>
      <c r="IGF45" s="112"/>
      <c r="IGG45" s="112"/>
      <c r="IGH45" s="112"/>
      <c r="IGI45" s="112"/>
      <c r="IGJ45" s="112"/>
      <c r="IGK45" s="112"/>
      <c r="IGL45" s="112"/>
      <c r="IGM45"/>
      <c r="IGN45"/>
      <c r="IGO45"/>
      <c r="IGP45"/>
      <c r="IGQ45"/>
      <c r="IGR45"/>
      <c r="IGS45"/>
      <c r="IGT45"/>
      <c r="IGU45"/>
      <c r="IGV45"/>
      <c r="IGW45"/>
      <c r="IGX45"/>
      <c r="IGY45"/>
      <c r="IGZ45"/>
      <c r="IHA45"/>
      <c r="IHB45"/>
      <c r="IHC45"/>
      <c r="IHD45"/>
      <c r="IHE45"/>
      <c r="IHF45"/>
      <c r="IHG45"/>
      <c r="IHH45"/>
      <c r="IIM45" s="112"/>
      <c r="IIN45" s="112"/>
      <c r="IIO45" s="112"/>
      <c r="IIP45" s="112"/>
      <c r="IIQ45" s="112"/>
      <c r="IIR45" s="112"/>
      <c r="IIS45" s="112"/>
      <c r="IIT45" s="112"/>
      <c r="IIU45"/>
      <c r="IIV45"/>
      <c r="IIW45"/>
      <c r="IIX45"/>
      <c r="IIY45"/>
      <c r="IIZ45"/>
      <c r="IJA45"/>
      <c r="IJB45"/>
      <c r="IJC45"/>
      <c r="IJD45"/>
      <c r="IJE45"/>
      <c r="IJF45"/>
      <c r="IJG45"/>
      <c r="IJH45"/>
      <c r="IJI45"/>
      <c r="IJJ45"/>
      <c r="IJK45"/>
      <c r="IJL45"/>
      <c r="IJM45"/>
      <c r="IJN45"/>
      <c r="IJO45"/>
      <c r="IJP45"/>
      <c r="IKU45" s="112"/>
      <c r="IKV45" s="112"/>
      <c r="IKW45" s="112"/>
      <c r="IKX45" s="112"/>
      <c r="IKY45" s="112"/>
      <c r="IKZ45" s="112"/>
      <c r="ILA45" s="112"/>
      <c r="ILB45" s="112"/>
      <c r="ILC45"/>
      <c r="ILD45"/>
      <c r="ILE45"/>
      <c r="ILF45"/>
      <c r="ILG45"/>
      <c r="ILH45"/>
      <c r="ILI45"/>
      <c r="ILJ45"/>
      <c r="ILK45"/>
      <c r="ILL45"/>
      <c r="ILM45"/>
      <c r="ILN45"/>
      <c r="ILO45"/>
      <c r="ILP45"/>
      <c r="ILQ45"/>
      <c r="ILR45"/>
      <c r="ILS45"/>
      <c r="ILT45"/>
      <c r="ILU45"/>
      <c r="ILV45"/>
      <c r="ILW45"/>
      <c r="ILX45"/>
      <c r="INC45" s="112"/>
      <c r="IND45" s="112"/>
      <c r="INE45" s="112"/>
      <c r="INF45" s="112"/>
      <c r="ING45" s="112"/>
      <c r="INH45" s="112"/>
      <c r="INI45" s="112"/>
      <c r="INJ45" s="112"/>
      <c r="INK45"/>
      <c r="INL45"/>
      <c r="INM45"/>
      <c r="INN45"/>
      <c r="INO45"/>
      <c r="INP45"/>
      <c r="INQ45"/>
      <c r="INR45"/>
      <c r="INS45"/>
      <c r="INT45"/>
      <c r="INU45"/>
      <c r="INV45"/>
      <c r="INW45"/>
      <c r="INX45"/>
      <c r="INY45"/>
      <c r="INZ45"/>
      <c r="IOA45"/>
      <c r="IOB45"/>
      <c r="IOC45"/>
      <c r="IOD45"/>
      <c r="IOE45"/>
      <c r="IOF45"/>
      <c r="IPK45" s="112"/>
      <c r="IPL45" s="112"/>
      <c r="IPM45" s="112"/>
      <c r="IPN45" s="112"/>
      <c r="IPO45" s="112"/>
      <c r="IPP45" s="112"/>
      <c r="IPQ45" s="112"/>
      <c r="IPR45" s="112"/>
      <c r="IPS45"/>
      <c r="IPT45"/>
      <c r="IPU45"/>
      <c r="IPV45"/>
      <c r="IPW45"/>
      <c r="IPX45"/>
      <c r="IPY45"/>
      <c r="IPZ45"/>
      <c r="IQA45"/>
      <c r="IQB45"/>
      <c r="IQC45"/>
      <c r="IQD45"/>
      <c r="IQE45"/>
      <c r="IQF45"/>
      <c r="IQG45"/>
      <c r="IQH45"/>
      <c r="IQI45"/>
      <c r="IQJ45"/>
      <c r="IQK45"/>
      <c r="IQL45"/>
      <c r="IQM45"/>
      <c r="IQN45"/>
      <c r="IRS45" s="112"/>
      <c r="IRT45" s="112"/>
      <c r="IRU45" s="112"/>
      <c r="IRV45" s="112"/>
      <c r="IRW45" s="112"/>
      <c r="IRX45" s="112"/>
      <c r="IRY45" s="112"/>
      <c r="IRZ45" s="112"/>
      <c r="ISA45"/>
      <c r="ISB45"/>
      <c r="ISC45"/>
      <c r="ISD45"/>
      <c r="ISE45"/>
      <c r="ISF45"/>
      <c r="ISG45"/>
      <c r="ISH45"/>
      <c r="ISI45"/>
      <c r="ISJ45"/>
      <c r="ISK45"/>
      <c r="ISL45"/>
      <c r="ISM45"/>
      <c r="ISN45"/>
      <c r="ISO45"/>
      <c r="ISP45"/>
      <c r="ISQ45"/>
      <c r="ISR45"/>
      <c r="ISS45"/>
      <c r="IST45"/>
      <c r="ISU45"/>
      <c r="ISV45"/>
      <c r="IUA45" s="112"/>
      <c r="IUB45" s="112"/>
      <c r="IUC45" s="112"/>
      <c r="IUD45" s="112"/>
      <c r="IUE45" s="112"/>
      <c r="IUF45" s="112"/>
      <c r="IUG45" s="112"/>
      <c r="IUH45" s="112"/>
      <c r="IUI45"/>
      <c r="IUJ45"/>
      <c r="IUK45"/>
      <c r="IUL45"/>
      <c r="IUM45"/>
      <c r="IUN45"/>
      <c r="IUO45"/>
      <c r="IUP45"/>
      <c r="IUQ45"/>
      <c r="IUR45"/>
      <c r="IUS45"/>
      <c r="IUT45"/>
      <c r="IUU45"/>
      <c r="IUV45"/>
      <c r="IUW45"/>
      <c r="IUX45"/>
      <c r="IUY45"/>
      <c r="IUZ45"/>
      <c r="IVA45"/>
      <c r="IVB45"/>
      <c r="IVC45"/>
      <c r="IVD45"/>
      <c r="IWI45" s="112"/>
      <c r="IWJ45" s="112"/>
      <c r="IWK45" s="112"/>
      <c r="IWL45" s="112"/>
      <c r="IWM45" s="112"/>
      <c r="IWN45" s="112"/>
      <c r="IWO45" s="112"/>
      <c r="IWP45" s="112"/>
      <c r="IWQ45"/>
      <c r="IWR45"/>
      <c r="IWS45"/>
      <c r="IWT45"/>
      <c r="IWU45"/>
      <c r="IWV45"/>
      <c r="IWW45"/>
      <c r="IWX45"/>
      <c r="IWY45"/>
      <c r="IWZ45"/>
      <c r="IXA45"/>
      <c r="IXB45"/>
      <c r="IXC45"/>
      <c r="IXD45"/>
      <c r="IXE45"/>
      <c r="IXF45"/>
      <c r="IXG45"/>
      <c r="IXH45"/>
      <c r="IXI45"/>
      <c r="IXJ45"/>
      <c r="IXK45"/>
      <c r="IXL45"/>
      <c r="IYQ45" s="112"/>
      <c r="IYR45" s="112"/>
      <c r="IYS45" s="112"/>
      <c r="IYT45" s="112"/>
      <c r="IYU45" s="112"/>
      <c r="IYV45" s="112"/>
      <c r="IYW45" s="112"/>
      <c r="IYX45" s="112"/>
      <c r="IYY45"/>
      <c r="IYZ45"/>
      <c r="IZA45"/>
      <c r="IZB45"/>
      <c r="IZC45"/>
      <c r="IZD45"/>
      <c r="IZE45"/>
      <c r="IZF45"/>
      <c r="IZG45"/>
      <c r="IZH45"/>
      <c r="IZI45"/>
      <c r="IZJ45"/>
      <c r="IZK45"/>
      <c r="IZL45"/>
      <c r="IZM45"/>
      <c r="IZN45"/>
      <c r="IZO45"/>
      <c r="IZP45"/>
      <c r="IZQ45"/>
      <c r="IZR45"/>
      <c r="IZS45"/>
      <c r="IZT45"/>
      <c r="JAY45" s="112"/>
      <c r="JAZ45" s="112"/>
      <c r="JBA45" s="112"/>
      <c r="JBB45" s="112"/>
      <c r="JBC45" s="112"/>
      <c r="JBD45" s="112"/>
      <c r="JBE45" s="112"/>
      <c r="JBF45" s="112"/>
      <c r="JBG45"/>
      <c r="JBH45"/>
      <c r="JBI45"/>
      <c r="JBJ45"/>
      <c r="JBK45"/>
      <c r="JBL45"/>
      <c r="JBM45"/>
      <c r="JBN45"/>
      <c r="JBO45"/>
      <c r="JBP45"/>
      <c r="JBQ45"/>
      <c r="JBR45"/>
      <c r="JBS45"/>
      <c r="JBT45"/>
      <c r="JBU45"/>
      <c r="JBV45"/>
      <c r="JBW45"/>
      <c r="JBX45"/>
      <c r="JBY45"/>
      <c r="JBZ45"/>
      <c r="JCA45"/>
      <c r="JCB45"/>
      <c r="JDG45" s="112"/>
      <c r="JDH45" s="112"/>
      <c r="JDI45" s="112"/>
      <c r="JDJ45" s="112"/>
      <c r="JDK45" s="112"/>
      <c r="JDL45" s="112"/>
      <c r="JDM45" s="112"/>
      <c r="JDN45" s="112"/>
      <c r="JDO45"/>
      <c r="JDP45"/>
      <c r="JDQ45"/>
      <c r="JDR45"/>
      <c r="JDS45"/>
      <c r="JDT45"/>
      <c r="JDU45"/>
      <c r="JDV45"/>
      <c r="JDW45"/>
      <c r="JDX45"/>
      <c r="JDY45"/>
      <c r="JDZ45"/>
      <c r="JEA45"/>
      <c r="JEB45"/>
      <c r="JEC45"/>
      <c r="JED45"/>
      <c r="JEE45"/>
      <c r="JEF45"/>
      <c r="JEG45"/>
      <c r="JEH45"/>
      <c r="JEI45"/>
      <c r="JEJ45"/>
      <c r="JFO45" s="112"/>
      <c r="JFP45" s="112"/>
      <c r="JFQ45" s="112"/>
      <c r="JFR45" s="112"/>
      <c r="JFS45" s="112"/>
      <c r="JFT45" s="112"/>
      <c r="JFU45" s="112"/>
      <c r="JFV45" s="112"/>
      <c r="JFW45"/>
      <c r="JFX45"/>
      <c r="JFY45"/>
      <c r="JFZ45"/>
      <c r="JGA45"/>
      <c r="JGB45"/>
      <c r="JGC45"/>
      <c r="JGD45"/>
      <c r="JGE45"/>
      <c r="JGF45"/>
      <c r="JGG45"/>
      <c r="JGH45"/>
      <c r="JGI45"/>
      <c r="JGJ45"/>
      <c r="JGK45"/>
      <c r="JGL45"/>
      <c r="JGM45"/>
      <c r="JGN45"/>
      <c r="JGO45"/>
      <c r="JGP45"/>
      <c r="JGQ45"/>
      <c r="JGR45"/>
      <c r="JHW45" s="112"/>
      <c r="JHX45" s="112"/>
      <c r="JHY45" s="112"/>
      <c r="JHZ45" s="112"/>
      <c r="JIA45" s="112"/>
      <c r="JIB45" s="112"/>
      <c r="JIC45" s="112"/>
      <c r="JID45" s="112"/>
      <c r="JIE45"/>
      <c r="JIF45"/>
      <c r="JIG45"/>
      <c r="JIH45"/>
      <c r="JII45"/>
      <c r="JIJ45"/>
      <c r="JIK45"/>
      <c r="JIL45"/>
      <c r="JIM45"/>
      <c r="JIN45"/>
      <c r="JIO45"/>
      <c r="JIP45"/>
      <c r="JIQ45"/>
      <c r="JIR45"/>
      <c r="JIS45"/>
      <c r="JIT45"/>
      <c r="JIU45"/>
      <c r="JIV45"/>
      <c r="JIW45"/>
      <c r="JIX45"/>
      <c r="JIY45"/>
      <c r="JIZ45"/>
      <c r="JKE45" s="112"/>
      <c r="JKF45" s="112"/>
      <c r="JKG45" s="112"/>
      <c r="JKH45" s="112"/>
      <c r="JKI45" s="112"/>
      <c r="JKJ45" s="112"/>
      <c r="JKK45" s="112"/>
      <c r="JKL45" s="112"/>
      <c r="JKM45"/>
      <c r="JKN45"/>
      <c r="JKO45"/>
      <c r="JKP45"/>
      <c r="JKQ45"/>
      <c r="JKR45"/>
      <c r="JKS45"/>
      <c r="JKT45"/>
      <c r="JKU45"/>
      <c r="JKV45"/>
      <c r="JKW45"/>
      <c r="JKX45"/>
      <c r="JKY45"/>
      <c r="JKZ45"/>
      <c r="JLA45"/>
      <c r="JLB45"/>
      <c r="JLC45"/>
      <c r="JLD45"/>
      <c r="JLE45"/>
      <c r="JLF45"/>
      <c r="JLG45"/>
      <c r="JLH45"/>
      <c r="JMM45" s="112"/>
      <c r="JMN45" s="112"/>
      <c r="JMO45" s="112"/>
      <c r="JMP45" s="112"/>
      <c r="JMQ45" s="112"/>
      <c r="JMR45" s="112"/>
      <c r="JMS45" s="112"/>
      <c r="JMT45" s="112"/>
      <c r="JMU45"/>
      <c r="JMV45"/>
      <c r="JMW45"/>
      <c r="JMX45"/>
      <c r="JMY45"/>
      <c r="JMZ45"/>
      <c r="JNA45"/>
      <c r="JNB45"/>
      <c r="JNC45"/>
      <c r="JND45"/>
      <c r="JNE45"/>
      <c r="JNF45"/>
      <c r="JNG45"/>
      <c r="JNH45"/>
      <c r="JNI45"/>
      <c r="JNJ45"/>
      <c r="JNK45"/>
      <c r="JNL45"/>
      <c r="JNM45"/>
      <c r="JNN45"/>
      <c r="JNO45"/>
      <c r="JNP45"/>
      <c r="JOU45" s="112"/>
      <c r="JOV45" s="112"/>
      <c r="JOW45" s="112"/>
      <c r="JOX45" s="112"/>
      <c r="JOY45" s="112"/>
      <c r="JOZ45" s="112"/>
      <c r="JPA45" s="112"/>
      <c r="JPB45" s="112"/>
      <c r="JPC45"/>
      <c r="JPD45"/>
      <c r="JPE45"/>
      <c r="JPF45"/>
      <c r="JPG45"/>
      <c r="JPH45"/>
      <c r="JPI45"/>
      <c r="JPJ45"/>
      <c r="JPK45"/>
      <c r="JPL45"/>
      <c r="JPM45"/>
      <c r="JPN45"/>
      <c r="JPO45"/>
      <c r="JPP45"/>
      <c r="JPQ45"/>
      <c r="JPR45"/>
      <c r="JPS45"/>
      <c r="JPT45"/>
      <c r="JPU45"/>
      <c r="JPV45"/>
      <c r="JPW45"/>
      <c r="JPX45"/>
      <c r="JRC45" s="112"/>
      <c r="JRD45" s="112"/>
      <c r="JRE45" s="112"/>
      <c r="JRF45" s="112"/>
      <c r="JRG45" s="112"/>
      <c r="JRH45" s="112"/>
      <c r="JRI45" s="112"/>
      <c r="JRJ45" s="112"/>
      <c r="JRK45"/>
      <c r="JRL45"/>
      <c r="JRM45"/>
      <c r="JRN45"/>
      <c r="JRO45"/>
      <c r="JRP45"/>
      <c r="JRQ45"/>
      <c r="JRR45"/>
      <c r="JRS45"/>
      <c r="JRT45"/>
      <c r="JRU45"/>
      <c r="JRV45"/>
      <c r="JRW45"/>
      <c r="JRX45"/>
      <c r="JRY45"/>
      <c r="JRZ45"/>
      <c r="JSA45"/>
      <c r="JSB45"/>
      <c r="JSC45"/>
      <c r="JSD45"/>
      <c r="JSE45"/>
      <c r="JSF45"/>
      <c r="JTK45" s="112"/>
      <c r="JTL45" s="112"/>
      <c r="JTM45" s="112"/>
      <c r="JTN45" s="112"/>
      <c r="JTO45" s="112"/>
      <c r="JTP45" s="112"/>
      <c r="JTQ45" s="112"/>
      <c r="JTR45" s="112"/>
      <c r="JTS45"/>
      <c r="JTT45"/>
      <c r="JTU45"/>
      <c r="JTV45"/>
      <c r="JTW45"/>
      <c r="JTX45"/>
      <c r="JTY45"/>
      <c r="JTZ45"/>
      <c r="JUA45"/>
      <c r="JUB45"/>
      <c r="JUC45"/>
      <c r="JUD45"/>
      <c r="JUE45"/>
      <c r="JUF45"/>
      <c r="JUG45"/>
      <c r="JUH45"/>
      <c r="JUI45"/>
      <c r="JUJ45"/>
      <c r="JUK45"/>
      <c r="JUL45"/>
      <c r="JUM45"/>
      <c r="JUN45"/>
      <c r="JVS45" s="112"/>
      <c r="JVT45" s="112"/>
      <c r="JVU45" s="112"/>
      <c r="JVV45" s="112"/>
      <c r="JVW45" s="112"/>
      <c r="JVX45" s="112"/>
      <c r="JVY45" s="112"/>
      <c r="JVZ45" s="112"/>
      <c r="JWA45"/>
      <c r="JWB45"/>
      <c r="JWC45"/>
      <c r="JWD45"/>
      <c r="JWE45"/>
      <c r="JWF45"/>
      <c r="JWG45"/>
      <c r="JWH45"/>
      <c r="JWI45"/>
      <c r="JWJ45"/>
      <c r="JWK45"/>
      <c r="JWL45"/>
      <c r="JWM45"/>
      <c r="JWN45"/>
      <c r="JWO45"/>
      <c r="JWP45"/>
      <c r="JWQ45"/>
      <c r="JWR45"/>
      <c r="JWS45"/>
      <c r="JWT45"/>
      <c r="JWU45"/>
      <c r="JWV45"/>
      <c r="JYA45" s="112"/>
      <c r="JYB45" s="112"/>
      <c r="JYC45" s="112"/>
      <c r="JYD45" s="112"/>
      <c r="JYE45" s="112"/>
      <c r="JYF45" s="112"/>
      <c r="JYG45" s="112"/>
      <c r="JYH45" s="112"/>
      <c r="JYI45"/>
      <c r="JYJ45"/>
      <c r="JYK45"/>
      <c r="JYL45"/>
      <c r="JYM45"/>
      <c r="JYN45"/>
      <c r="JYO45"/>
      <c r="JYP45"/>
      <c r="JYQ45"/>
      <c r="JYR45"/>
      <c r="JYS45"/>
      <c r="JYT45"/>
      <c r="JYU45"/>
      <c r="JYV45"/>
      <c r="JYW45"/>
      <c r="JYX45"/>
      <c r="JYY45"/>
      <c r="JYZ45"/>
      <c r="JZA45"/>
      <c r="JZB45"/>
      <c r="JZC45"/>
      <c r="JZD45"/>
      <c r="KAI45" s="112"/>
      <c r="KAJ45" s="112"/>
      <c r="KAK45" s="112"/>
      <c r="KAL45" s="112"/>
      <c r="KAM45" s="112"/>
      <c r="KAN45" s="112"/>
      <c r="KAO45" s="112"/>
      <c r="KAP45" s="112"/>
      <c r="KAQ45"/>
      <c r="KAR45"/>
      <c r="KAS45"/>
      <c r="KAT45"/>
      <c r="KAU45"/>
      <c r="KAV45"/>
      <c r="KAW45"/>
      <c r="KAX45"/>
      <c r="KAY45"/>
      <c r="KAZ45"/>
      <c r="KBA45"/>
      <c r="KBB45"/>
      <c r="KBC45"/>
      <c r="KBD45"/>
      <c r="KBE45"/>
      <c r="KBF45"/>
      <c r="KBG45"/>
      <c r="KBH45"/>
      <c r="KBI45"/>
      <c r="KBJ45"/>
      <c r="KBK45"/>
      <c r="KBL45"/>
      <c r="KCQ45" s="112"/>
      <c r="KCR45" s="112"/>
      <c r="KCS45" s="112"/>
      <c r="KCT45" s="112"/>
      <c r="KCU45" s="112"/>
      <c r="KCV45" s="112"/>
      <c r="KCW45" s="112"/>
      <c r="KCX45" s="112"/>
      <c r="KCY45"/>
      <c r="KCZ45"/>
      <c r="KDA45"/>
      <c r="KDB45"/>
      <c r="KDC45"/>
      <c r="KDD45"/>
      <c r="KDE45"/>
      <c r="KDF45"/>
      <c r="KDG45"/>
      <c r="KDH45"/>
      <c r="KDI45"/>
      <c r="KDJ45"/>
      <c r="KDK45"/>
      <c r="KDL45"/>
      <c r="KDM45"/>
      <c r="KDN45"/>
      <c r="KDO45"/>
      <c r="KDP45"/>
      <c r="KDQ45"/>
      <c r="KDR45"/>
      <c r="KDS45"/>
      <c r="KDT45"/>
      <c r="KEY45" s="112"/>
      <c r="KEZ45" s="112"/>
      <c r="KFA45" s="112"/>
      <c r="KFB45" s="112"/>
      <c r="KFC45" s="112"/>
      <c r="KFD45" s="112"/>
      <c r="KFE45" s="112"/>
      <c r="KFF45" s="112"/>
      <c r="KFG45"/>
      <c r="KFH45"/>
      <c r="KFI45"/>
      <c r="KFJ45"/>
      <c r="KFK45"/>
      <c r="KFL45"/>
      <c r="KFM45"/>
      <c r="KFN45"/>
      <c r="KFO45"/>
      <c r="KFP45"/>
      <c r="KFQ45"/>
      <c r="KFR45"/>
      <c r="KFS45"/>
      <c r="KFT45"/>
      <c r="KFU45"/>
      <c r="KFV45"/>
      <c r="KFW45"/>
      <c r="KFX45"/>
      <c r="KFY45"/>
      <c r="KFZ45"/>
      <c r="KGA45"/>
      <c r="KGB45"/>
      <c r="KHG45" s="112"/>
      <c r="KHH45" s="112"/>
      <c r="KHI45" s="112"/>
      <c r="KHJ45" s="112"/>
      <c r="KHK45" s="112"/>
      <c r="KHL45" s="112"/>
      <c r="KHM45" s="112"/>
      <c r="KHN45" s="112"/>
      <c r="KHO45"/>
      <c r="KHP45"/>
      <c r="KHQ45"/>
      <c r="KHR45"/>
      <c r="KHS45"/>
      <c r="KHT45"/>
      <c r="KHU45"/>
      <c r="KHV45"/>
      <c r="KHW45"/>
      <c r="KHX45"/>
      <c r="KHY45"/>
      <c r="KHZ45"/>
      <c r="KIA45"/>
      <c r="KIB45"/>
      <c r="KIC45"/>
      <c r="KID45"/>
      <c r="KIE45"/>
      <c r="KIF45"/>
      <c r="KIG45"/>
      <c r="KIH45"/>
      <c r="KII45"/>
      <c r="KIJ45"/>
      <c r="KJO45" s="112"/>
      <c r="KJP45" s="112"/>
      <c r="KJQ45" s="112"/>
      <c r="KJR45" s="112"/>
      <c r="KJS45" s="112"/>
      <c r="KJT45" s="112"/>
      <c r="KJU45" s="112"/>
      <c r="KJV45" s="112"/>
      <c r="KJW45"/>
      <c r="KJX45"/>
      <c r="KJY45"/>
      <c r="KJZ45"/>
      <c r="KKA45"/>
      <c r="KKB45"/>
      <c r="KKC45"/>
      <c r="KKD45"/>
      <c r="KKE45"/>
      <c r="KKF45"/>
      <c r="KKG45"/>
      <c r="KKH45"/>
      <c r="KKI45"/>
      <c r="KKJ45"/>
      <c r="KKK45"/>
      <c r="KKL45"/>
      <c r="KKM45"/>
      <c r="KKN45"/>
      <c r="KKO45"/>
      <c r="KKP45"/>
      <c r="KKQ45"/>
      <c r="KKR45"/>
      <c r="KLW45" s="112"/>
      <c r="KLX45" s="112"/>
      <c r="KLY45" s="112"/>
      <c r="KLZ45" s="112"/>
      <c r="KMA45" s="112"/>
      <c r="KMB45" s="112"/>
      <c r="KMC45" s="112"/>
      <c r="KMD45" s="112"/>
      <c r="KME45"/>
      <c r="KMF45"/>
      <c r="KMG45"/>
      <c r="KMH45"/>
      <c r="KMI45"/>
      <c r="KMJ45"/>
      <c r="KMK45"/>
      <c r="KML45"/>
      <c r="KMM45"/>
      <c r="KMN45"/>
      <c r="KMO45"/>
      <c r="KMP45"/>
      <c r="KMQ45"/>
      <c r="KMR45"/>
      <c r="KMS45"/>
      <c r="KMT45"/>
      <c r="KMU45"/>
      <c r="KMV45"/>
      <c r="KMW45"/>
      <c r="KMX45"/>
      <c r="KMY45"/>
      <c r="KMZ45"/>
      <c r="KOE45" s="112"/>
      <c r="KOF45" s="112"/>
      <c r="KOG45" s="112"/>
      <c r="KOH45" s="112"/>
      <c r="KOI45" s="112"/>
      <c r="KOJ45" s="112"/>
      <c r="KOK45" s="112"/>
      <c r="KOL45" s="112"/>
      <c r="KOM45"/>
      <c r="KON45"/>
      <c r="KOO45"/>
      <c r="KOP45"/>
      <c r="KOQ45"/>
      <c r="KOR45"/>
      <c r="KOS45"/>
      <c r="KOT45"/>
      <c r="KOU45"/>
      <c r="KOV45"/>
      <c r="KOW45"/>
      <c r="KOX45"/>
      <c r="KOY45"/>
      <c r="KOZ45"/>
      <c r="KPA45"/>
      <c r="KPB45"/>
      <c r="KPC45"/>
      <c r="KPD45"/>
      <c r="KPE45"/>
      <c r="KPF45"/>
      <c r="KPG45"/>
      <c r="KPH45"/>
      <c r="KQM45" s="112"/>
      <c r="KQN45" s="112"/>
      <c r="KQO45" s="112"/>
      <c r="KQP45" s="112"/>
      <c r="KQQ45" s="112"/>
      <c r="KQR45" s="112"/>
      <c r="KQS45" s="112"/>
      <c r="KQT45" s="112"/>
      <c r="KQU45"/>
      <c r="KQV45"/>
      <c r="KQW45"/>
      <c r="KQX45"/>
      <c r="KQY45"/>
      <c r="KQZ45"/>
      <c r="KRA45"/>
      <c r="KRB45"/>
      <c r="KRC45"/>
      <c r="KRD45"/>
      <c r="KRE45"/>
      <c r="KRF45"/>
      <c r="KRG45"/>
      <c r="KRH45"/>
      <c r="KRI45"/>
      <c r="KRJ45"/>
      <c r="KRK45"/>
      <c r="KRL45"/>
      <c r="KRM45"/>
      <c r="KRN45"/>
      <c r="KRO45"/>
      <c r="KRP45"/>
      <c r="KSU45" s="112"/>
      <c r="KSV45" s="112"/>
      <c r="KSW45" s="112"/>
      <c r="KSX45" s="112"/>
      <c r="KSY45" s="112"/>
      <c r="KSZ45" s="112"/>
      <c r="KTA45" s="112"/>
      <c r="KTB45" s="112"/>
      <c r="KTC45"/>
      <c r="KTD45"/>
      <c r="KTE45"/>
      <c r="KTF45"/>
      <c r="KTG45"/>
      <c r="KTH45"/>
      <c r="KTI45"/>
      <c r="KTJ45"/>
      <c r="KTK45"/>
      <c r="KTL45"/>
      <c r="KTM45"/>
      <c r="KTN45"/>
      <c r="KTO45"/>
      <c r="KTP45"/>
      <c r="KTQ45"/>
      <c r="KTR45"/>
      <c r="KTS45"/>
      <c r="KTT45"/>
      <c r="KTU45"/>
      <c r="KTV45"/>
      <c r="KTW45"/>
      <c r="KTX45"/>
      <c r="KVC45" s="112"/>
      <c r="KVD45" s="112"/>
      <c r="KVE45" s="112"/>
      <c r="KVF45" s="112"/>
      <c r="KVG45" s="112"/>
      <c r="KVH45" s="112"/>
      <c r="KVI45" s="112"/>
      <c r="KVJ45" s="112"/>
      <c r="KVK45"/>
      <c r="KVL45"/>
      <c r="KVM45"/>
      <c r="KVN45"/>
      <c r="KVO45"/>
      <c r="KVP45"/>
      <c r="KVQ45"/>
      <c r="KVR45"/>
      <c r="KVS45"/>
      <c r="KVT45"/>
      <c r="KVU45"/>
      <c r="KVV45"/>
      <c r="KVW45"/>
      <c r="KVX45"/>
      <c r="KVY45"/>
      <c r="KVZ45"/>
      <c r="KWA45"/>
      <c r="KWB45"/>
      <c r="KWC45"/>
      <c r="KWD45"/>
      <c r="KWE45"/>
      <c r="KWF45"/>
      <c r="KXK45" s="112"/>
      <c r="KXL45" s="112"/>
      <c r="KXM45" s="112"/>
      <c r="KXN45" s="112"/>
      <c r="KXO45" s="112"/>
      <c r="KXP45" s="112"/>
      <c r="KXQ45" s="112"/>
      <c r="KXR45" s="112"/>
      <c r="KXS45"/>
      <c r="KXT45"/>
      <c r="KXU45"/>
      <c r="KXV45"/>
      <c r="KXW45"/>
      <c r="KXX45"/>
      <c r="KXY45"/>
      <c r="KXZ45"/>
      <c r="KYA45"/>
      <c r="KYB45"/>
      <c r="KYC45"/>
      <c r="KYD45"/>
      <c r="KYE45"/>
      <c r="KYF45"/>
      <c r="KYG45"/>
      <c r="KYH45"/>
      <c r="KYI45"/>
      <c r="KYJ45"/>
      <c r="KYK45"/>
      <c r="KYL45"/>
      <c r="KYM45"/>
      <c r="KYN45"/>
      <c r="KZS45" s="112"/>
      <c r="KZT45" s="112"/>
      <c r="KZU45" s="112"/>
      <c r="KZV45" s="112"/>
      <c r="KZW45" s="112"/>
      <c r="KZX45" s="112"/>
      <c r="KZY45" s="112"/>
      <c r="KZZ45" s="112"/>
      <c r="LAA45"/>
      <c r="LAB45"/>
      <c r="LAC45"/>
      <c r="LAD45"/>
      <c r="LAE45"/>
      <c r="LAF45"/>
      <c r="LAG45"/>
      <c r="LAH45"/>
      <c r="LAI45"/>
      <c r="LAJ45"/>
      <c r="LAK45"/>
      <c r="LAL45"/>
      <c r="LAM45"/>
      <c r="LAN45"/>
      <c r="LAO45"/>
      <c r="LAP45"/>
      <c r="LAQ45"/>
      <c r="LAR45"/>
      <c r="LAS45"/>
      <c r="LAT45"/>
      <c r="LAU45"/>
      <c r="LAV45"/>
      <c r="LCA45" s="112"/>
      <c r="LCB45" s="112"/>
      <c r="LCC45" s="112"/>
      <c r="LCD45" s="112"/>
      <c r="LCE45" s="112"/>
      <c r="LCF45" s="112"/>
      <c r="LCG45" s="112"/>
      <c r="LCH45" s="112"/>
      <c r="LCI45"/>
      <c r="LCJ45"/>
      <c r="LCK45"/>
      <c r="LCL45"/>
      <c r="LCM45"/>
      <c r="LCN45"/>
      <c r="LCO45"/>
      <c r="LCP45"/>
      <c r="LCQ45"/>
      <c r="LCR45"/>
      <c r="LCS45"/>
      <c r="LCT45"/>
      <c r="LCU45"/>
      <c r="LCV45"/>
      <c r="LCW45"/>
      <c r="LCX45"/>
      <c r="LCY45"/>
      <c r="LCZ45"/>
      <c r="LDA45"/>
      <c r="LDB45"/>
      <c r="LDC45"/>
      <c r="LDD45"/>
      <c r="LEI45" s="112"/>
      <c r="LEJ45" s="112"/>
      <c r="LEK45" s="112"/>
      <c r="LEL45" s="112"/>
      <c r="LEM45" s="112"/>
      <c r="LEN45" s="112"/>
      <c r="LEO45" s="112"/>
      <c r="LEP45" s="112"/>
      <c r="LEQ45"/>
      <c r="LER45"/>
      <c r="LES45"/>
      <c r="LET45"/>
      <c r="LEU45"/>
      <c r="LEV45"/>
      <c r="LEW45"/>
      <c r="LEX45"/>
      <c r="LEY45"/>
      <c r="LEZ45"/>
      <c r="LFA45"/>
      <c r="LFB45"/>
      <c r="LFC45"/>
      <c r="LFD45"/>
      <c r="LFE45"/>
      <c r="LFF45"/>
      <c r="LFG45"/>
      <c r="LFH45"/>
      <c r="LFI45"/>
      <c r="LFJ45"/>
      <c r="LFK45"/>
      <c r="LFL45"/>
      <c r="LGQ45" s="112"/>
      <c r="LGR45" s="112"/>
      <c r="LGS45" s="112"/>
      <c r="LGT45" s="112"/>
      <c r="LGU45" s="112"/>
      <c r="LGV45" s="112"/>
      <c r="LGW45" s="112"/>
      <c r="LGX45" s="112"/>
      <c r="LGY45"/>
      <c r="LGZ45"/>
      <c r="LHA45"/>
      <c r="LHB45"/>
      <c r="LHC45"/>
      <c r="LHD45"/>
      <c r="LHE45"/>
      <c r="LHF45"/>
      <c r="LHG45"/>
      <c r="LHH45"/>
      <c r="LHI45"/>
      <c r="LHJ45"/>
      <c r="LHK45"/>
      <c r="LHL45"/>
      <c r="LHM45"/>
      <c r="LHN45"/>
      <c r="LHO45"/>
      <c r="LHP45"/>
      <c r="LHQ45"/>
      <c r="LHR45"/>
      <c r="LHS45"/>
      <c r="LHT45"/>
      <c r="LIY45" s="112"/>
      <c r="LIZ45" s="112"/>
      <c r="LJA45" s="112"/>
      <c r="LJB45" s="112"/>
      <c r="LJC45" s="112"/>
      <c r="LJD45" s="112"/>
      <c r="LJE45" s="112"/>
      <c r="LJF45" s="112"/>
      <c r="LJG45"/>
      <c r="LJH45"/>
      <c r="LJI45"/>
      <c r="LJJ45"/>
      <c r="LJK45"/>
      <c r="LJL45"/>
      <c r="LJM45"/>
      <c r="LJN45"/>
      <c r="LJO45"/>
      <c r="LJP45"/>
      <c r="LJQ45"/>
      <c r="LJR45"/>
      <c r="LJS45"/>
      <c r="LJT45"/>
      <c r="LJU45"/>
      <c r="LJV45"/>
      <c r="LJW45"/>
      <c r="LJX45"/>
      <c r="LJY45"/>
      <c r="LJZ45"/>
      <c r="LKA45"/>
      <c r="LKB45"/>
      <c r="LLG45" s="112"/>
      <c r="LLH45" s="112"/>
      <c r="LLI45" s="112"/>
      <c r="LLJ45" s="112"/>
      <c r="LLK45" s="112"/>
      <c r="LLL45" s="112"/>
      <c r="LLM45" s="112"/>
      <c r="LLN45" s="112"/>
      <c r="LLO45"/>
      <c r="LLP45"/>
      <c r="LLQ45"/>
      <c r="LLR45"/>
      <c r="LLS45"/>
      <c r="LLT45"/>
      <c r="LLU45"/>
      <c r="LLV45"/>
      <c r="LLW45"/>
      <c r="LLX45"/>
      <c r="LLY45"/>
      <c r="LLZ45"/>
      <c r="LMA45"/>
      <c r="LMB45"/>
      <c r="LMC45"/>
      <c r="LMD45"/>
      <c r="LME45"/>
      <c r="LMF45"/>
      <c r="LMG45"/>
      <c r="LMH45"/>
      <c r="LMI45"/>
      <c r="LMJ45"/>
      <c r="LNO45" s="112"/>
      <c r="LNP45" s="112"/>
      <c r="LNQ45" s="112"/>
      <c r="LNR45" s="112"/>
      <c r="LNS45" s="112"/>
      <c r="LNT45" s="112"/>
      <c r="LNU45" s="112"/>
      <c r="LNV45" s="112"/>
      <c r="LNW45"/>
      <c r="LNX45"/>
      <c r="LNY45"/>
      <c r="LNZ45"/>
      <c r="LOA45"/>
      <c r="LOB45"/>
      <c r="LOC45"/>
      <c r="LOD45"/>
      <c r="LOE45"/>
      <c r="LOF45"/>
      <c r="LOG45"/>
      <c r="LOH45"/>
      <c r="LOI45"/>
      <c r="LOJ45"/>
      <c r="LOK45"/>
      <c r="LOL45"/>
      <c r="LOM45"/>
      <c r="LON45"/>
      <c r="LOO45"/>
      <c r="LOP45"/>
      <c r="LOQ45"/>
      <c r="LOR45"/>
      <c r="LPW45" s="112"/>
      <c r="LPX45" s="112"/>
      <c r="LPY45" s="112"/>
      <c r="LPZ45" s="112"/>
      <c r="LQA45" s="112"/>
      <c r="LQB45" s="112"/>
      <c r="LQC45" s="112"/>
      <c r="LQD45" s="112"/>
      <c r="LQE45"/>
      <c r="LQF45"/>
      <c r="LQG45"/>
      <c r="LQH45"/>
      <c r="LQI45"/>
      <c r="LQJ45"/>
      <c r="LQK45"/>
      <c r="LQL45"/>
      <c r="LQM45"/>
      <c r="LQN45"/>
      <c r="LQO45"/>
      <c r="LQP45"/>
      <c r="LQQ45"/>
      <c r="LQR45"/>
      <c r="LQS45"/>
      <c r="LQT45"/>
      <c r="LQU45"/>
      <c r="LQV45"/>
      <c r="LQW45"/>
      <c r="LQX45"/>
      <c r="LQY45"/>
      <c r="LQZ45"/>
      <c r="LSE45" s="112"/>
      <c r="LSF45" s="112"/>
      <c r="LSG45" s="112"/>
      <c r="LSH45" s="112"/>
      <c r="LSI45" s="112"/>
      <c r="LSJ45" s="112"/>
      <c r="LSK45" s="112"/>
      <c r="LSL45" s="112"/>
      <c r="LSM45"/>
      <c r="LSN45"/>
      <c r="LSO45"/>
      <c r="LSP45"/>
      <c r="LSQ45"/>
      <c r="LSR45"/>
      <c r="LSS45"/>
      <c r="LST45"/>
      <c r="LSU45"/>
      <c r="LSV45"/>
      <c r="LSW45"/>
      <c r="LSX45"/>
      <c r="LSY45"/>
      <c r="LSZ45"/>
      <c r="LTA45"/>
      <c r="LTB45"/>
      <c r="LTC45"/>
      <c r="LTD45"/>
      <c r="LTE45"/>
      <c r="LTF45"/>
      <c r="LTG45"/>
      <c r="LTH45"/>
      <c r="LUM45" s="112"/>
      <c r="LUN45" s="112"/>
      <c r="LUO45" s="112"/>
      <c r="LUP45" s="112"/>
      <c r="LUQ45" s="112"/>
      <c r="LUR45" s="112"/>
      <c r="LUS45" s="112"/>
      <c r="LUT45" s="112"/>
      <c r="LUU45"/>
      <c r="LUV45"/>
      <c r="LUW45"/>
      <c r="LUX45"/>
      <c r="LUY45"/>
      <c r="LUZ45"/>
      <c r="LVA45"/>
      <c r="LVB45"/>
      <c r="LVC45"/>
      <c r="LVD45"/>
      <c r="LVE45"/>
      <c r="LVF45"/>
      <c r="LVG45"/>
      <c r="LVH45"/>
      <c r="LVI45"/>
      <c r="LVJ45"/>
      <c r="LVK45"/>
      <c r="LVL45"/>
      <c r="LVM45"/>
      <c r="LVN45"/>
      <c r="LVO45"/>
      <c r="LVP45"/>
      <c r="LWU45" s="112"/>
      <c r="LWV45" s="112"/>
      <c r="LWW45" s="112"/>
      <c r="LWX45" s="112"/>
      <c r="LWY45" s="112"/>
      <c r="LWZ45" s="112"/>
      <c r="LXA45" s="112"/>
      <c r="LXB45" s="112"/>
      <c r="LXC45"/>
      <c r="LXD45"/>
      <c r="LXE45"/>
      <c r="LXF45"/>
      <c r="LXG45"/>
      <c r="LXH45"/>
      <c r="LXI45"/>
      <c r="LXJ45"/>
      <c r="LXK45"/>
      <c r="LXL45"/>
      <c r="LXM45"/>
      <c r="LXN45"/>
      <c r="LXO45"/>
      <c r="LXP45"/>
      <c r="LXQ45"/>
      <c r="LXR45"/>
      <c r="LXS45"/>
      <c r="LXT45"/>
      <c r="LXU45"/>
      <c r="LXV45"/>
      <c r="LXW45"/>
      <c r="LXX45"/>
      <c r="LZC45" s="112"/>
      <c r="LZD45" s="112"/>
      <c r="LZE45" s="112"/>
      <c r="LZF45" s="112"/>
      <c r="LZG45" s="112"/>
      <c r="LZH45" s="112"/>
      <c r="LZI45" s="112"/>
      <c r="LZJ45" s="112"/>
      <c r="LZK45"/>
      <c r="LZL45"/>
      <c r="LZM45"/>
      <c r="LZN45"/>
      <c r="LZO45"/>
      <c r="LZP45"/>
      <c r="LZQ45"/>
      <c r="LZR45"/>
      <c r="LZS45"/>
      <c r="LZT45"/>
      <c r="LZU45"/>
      <c r="LZV45"/>
      <c r="LZW45"/>
      <c r="LZX45"/>
      <c r="LZY45"/>
      <c r="LZZ45"/>
      <c r="MAA45"/>
      <c r="MAB45"/>
      <c r="MAC45"/>
      <c r="MAD45"/>
      <c r="MAE45"/>
      <c r="MAF45"/>
      <c r="MBK45" s="112"/>
      <c r="MBL45" s="112"/>
      <c r="MBM45" s="112"/>
      <c r="MBN45" s="112"/>
      <c r="MBO45" s="112"/>
      <c r="MBP45" s="112"/>
      <c r="MBQ45" s="112"/>
      <c r="MBR45" s="112"/>
      <c r="MBS45"/>
      <c r="MBT45"/>
      <c r="MBU45"/>
      <c r="MBV45"/>
      <c r="MBW45"/>
      <c r="MBX45"/>
      <c r="MBY45"/>
      <c r="MBZ45"/>
      <c r="MCA45"/>
      <c r="MCB45"/>
      <c r="MCC45"/>
      <c r="MCD45"/>
      <c r="MCE45"/>
      <c r="MCF45"/>
      <c r="MCG45"/>
      <c r="MCH45"/>
      <c r="MCI45"/>
      <c r="MCJ45"/>
      <c r="MCK45"/>
      <c r="MCL45"/>
      <c r="MCM45"/>
      <c r="MCN45"/>
      <c r="MDS45" s="112"/>
      <c r="MDT45" s="112"/>
      <c r="MDU45" s="112"/>
      <c r="MDV45" s="112"/>
      <c r="MDW45" s="112"/>
      <c r="MDX45" s="112"/>
      <c r="MDY45" s="112"/>
      <c r="MDZ45" s="112"/>
      <c r="MEA45"/>
      <c r="MEB45"/>
      <c r="MEC45"/>
      <c r="MED45"/>
      <c r="MEE45"/>
      <c r="MEF45"/>
      <c r="MEG45"/>
      <c r="MEH45"/>
      <c r="MEI45"/>
      <c r="MEJ45"/>
      <c r="MEK45"/>
      <c r="MEL45"/>
      <c r="MEM45"/>
      <c r="MEN45"/>
      <c r="MEO45"/>
      <c r="MEP45"/>
      <c r="MEQ45"/>
      <c r="MER45"/>
      <c r="MES45"/>
      <c r="MET45"/>
      <c r="MEU45"/>
      <c r="MEV45"/>
      <c r="MGA45" s="112"/>
      <c r="MGB45" s="112"/>
      <c r="MGC45" s="112"/>
      <c r="MGD45" s="112"/>
      <c r="MGE45" s="112"/>
      <c r="MGF45" s="112"/>
      <c r="MGG45" s="112"/>
      <c r="MGH45" s="112"/>
      <c r="MGI45"/>
      <c r="MGJ45"/>
      <c r="MGK45"/>
      <c r="MGL45"/>
      <c r="MGM45"/>
      <c r="MGN45"/>
      <c r="MGO45"/>
      <c r="MGP45"/>
      <c r="MGQ45"/>
      <c r="MGR45"/>
      <c r="MGS45"/>
      <c r="MGT45"/>
      <c r="MGU45"/>
      <c r="MGV45"/>
      <c r="MGW45"/>
      <c r="MGX45"/>
      <c r="MGY45"/>
      <c r="MGZ45"/>
      <c r="MHA45"/>
      <c r="MHB45"/>
      <c r="MHC45"/>
      <c r="MHD45"/>
      <c r="MII45" s="112"/>
      <c r="MIJ45" s="112"/>
      <c r="MIK45" s="112"/>
      <c r="MIL45" s="112"/>
      <c r="MIM45" s="112"/>
      <c r="MIN45" s="112"/>
      <c r="MIO45" s="112"/>
      <c r="MIP45" s="112"/>
      <c r="MIQ45"/>
      <c r="MIR45"/>
      <c r="MIS45"/>
      <c r="MIT45"/>
      <c r="MIU45"/>
      <c r="MIV45"/>
      <c r="MIW45"/>
      <c r="MIX45"/>
      <c r="MIY45"/>
      <c r="MIZ45"/>
      <c r="MJA45"/>
      <c r="MJB45"/>
      <c r="MJC45"/>
      <c r="MJD45"/>
      <c r="MJE45"/>
      <c r="MJF45"/>
      <c r="MJG45"/>
      <c r="MJH45"/>
      <c r="MJI45"/>
      <c r="MJJ45"/>
      <c r="MJK45"/>
      <c r="MJL45"/>
      <c r="MKQ45" s="112"/>
      <c r="MKR45" s="112"/>
      <c r="MKS45" s="112"/>
      <c r="MKT45" s="112"/>
      <c r="MKU45" s="112"/>
      <c r="MKV45" s="112"/>
      <c r="MKW45" s="112"/>
      <c r="MKX45" s="112"/>
      <c r="MKY45"/>
      <c r="MKZ45"/>
      <c r="MLA45"/>
      <c r="MLB45"/>
      <c r="MLC45"/>
      <c r="MLD45"/>
      <c r="MLE45"/>
      <c r="MLF45"/>
      <c r="MLG45"/>
      <c r="MLH45"/>
      <c r="MLI45"/>
      <c r="MLJ45"/>
      <c r="MLK45"/>
      <c r="MLL45"/>
      <c r="MLM45"/>
      <c r="MLN45"/>
      <c r="MLO45"/>
      <c r="MLP45"/>
      <c r="MLQ45"/>
      <c r="MLR45"/>
      <c r="MLS45"/>
      <c r="MLT45"/>
      <c r="MMY45" s="112"/>
      <c r="MMZ45" s="112"/>
      <c r="MNA45" s="112"/>
      <c r="MNB45" s="112"/>
      <c r="MNC45" s="112"/>
      <c r="MND45" s="112"/>
      <c r="MNE45" s="112"/>
      <c r="MNF45" s="112"/>
      <c r="MNG45"/>
      <c r="MNH45"/>
      <c r="MNI45"/>
      <c r="MNJ45"/>
      <c r="MNK45"/>
      <c r="MNL45"/>
      <c r="MNM45"/>
      <c r="MNN45"/>
      <c r="MNO45"/>
      <c r="MNP45"/>
      <c r="MNQ45"/>
      <c r="MNR45"/>
      <c r="MNS45"/>
      <c r="MNT45"/>
      <c r="MNU45"/>
      <c r="MNV45"/>
      <c r="MNW45"/>
      <c r="MNX45"/>
      <c r="MNY45"/>
      <c r="MNZ45"/>
      <c r="MOA45"/>
      <c r="MOB45"/>
      <c r="MPG45" s="112"/>
      <c r="MPH45" s="112"/>
      <c r="MPI45" s="112"/>
      <c r="MPJ45" s="112"/>
      <c r="MPK45" s="112"/>
      <c r="MPL45" s="112"/>
      <c r="MPM45" s="112"/>
      <c r="MPN45" s="112"/>
      <c r="MPO45"/>
      <c r="MPP45"/>
      <c r="MPQ45"/>
      <c r="MPR45"/>
      <c r="MPS45"/>
      <c r="MPT45"/>
      <c r="MPU45"/>
      <c r="MPV45"/>
      <c r="MPW45"/>
      <c r="MPX45"/>
      <c r="MPY45"/>
      <c r="MPZ45"/>
      <c r="MQA45"/>
      <c r="MQB45"/>
      <c r="MQC45"/>
      <c r="MQD45"/>
      <c r="MQE45"/>
      <c r="MQF45"/>
      <c r="MQG45"/>
      <c r="MQH45"/>
      <c r="MQI45"/>
      <c r="MQJ45"/>
      <c r="MRO45" s="112"/>
      <c r="MRP45" s="112"/>
      <c r="MRQ45" s="112"/>
      <c r="MRR45" s="112"/>
      <c r="MRS45" s="112"/>
      <c r="MRT45" s="112"/>
      <c r="MRU45" s="112"/>
      <c r="MRV45" s="112"/>
      <c r="MRW45"/>
      <c r="MRX45"/>
      <c r="MRY45"/>
      <c r="MRZ45"/>
      <c r="MSA45"/>
      <c r="MSB45"/>
      <c r="MSC45"/>
      <c r="MSD45"/>
      <c r="MSE45"/>
      <c r="MSF45"/>
      <c r="MSG45"/>
      <c r="MSH45"/>
      <c r="MSI45"/>
      <c r="MSJ45"/>
      <c r="MSK45"/>
      <c r="MSL45"/>
      <c r="MSM45"/>
      <c r="MSN45"/>
      <c r="MSO45"/>
      <c r="MSP45"/>
      <c r="MSQ45"/>
      <c r="MSR45"/>
      <c r="MTW45" s="112"/>
      <c r="MTX45" s="112"/>
      <c r="MTY45" s="112"/>
      <c r="MTZ45" s="112"/>
      <c r="MUA45" s="112"/>
      <c r="MUB45" s="112"/>
      <c r="MUC45" s="112"/>
      <c r="MUD45" s="112"/>
      <c r="MUE45"/>
      <c r="MUF45"/>
      <c r="MUG45"/>
      <c r="MUH45"/>
      <c r="MUI45"/>
      <c r="MUJ45"/>
      <c r="MUK45"/>
      <c r="MUL45"/>
      <c r="MUM45"/>
      <c r="MUN45"/>
      <c r="MUO45"/>
      <c r="MUP45"/>
      <c r="MUQ45"/>
      <c r="MUR45"/>
      <c r="MUS45"/>
      <c r="MUT45"/>
      <c r="MUU45"/>
      <c r="MUV45"/>
      <c r="MUW45"/>
      <c r="MUX45"/>
      <c r="MUY45"/>
      <c r="MUZ45"/>
      <c r="MWE45" s="112"/>
      <c r="MWF45" s="112"/>
      <c r="MWG45" s="112"/>
      <c r="MWH45" s="112"/>
      <c r="MWI45" s="112"/>
      <c r="MWJ45" s="112"/>
      <c r="MWK45" s="112"/>
      <c r="MWL45" s="112"/>
      <c r="MWM45"/>
      <c r="MWN45"/>
      <c r="MWO45"/>
      <c r="MWP45"/>
      <c r="MWQ45"/>
      <c r="MWR45"/>
      <c r="MWS45"/>
      <c r="MWT45"/>
      <c r="MWU45"/>
      <c r="MWV45"/>
      <c r="MWW45"/>
      <c r="MWX45"/>
      <c r="MWY45"/>
      <c r="MWZ45"/>
      <c r="MXA45"/>
      <c r="MXB45"/>
      <c r="MXC45"/>
      <c r="MXD45"/>
      <c r="MXE45"/>
      <c r="MXF45"/>
      <c r="MXG45"/>
      <c r="MXH45"/>
      <c r="MYM45" s="112"/>
      <c r="MYN45" s="112"/>
      <c r="MYO45" s="112"/>
      <c r="MYP45" s="112"/>
      <c r="MYQ45" s="112"/>
      <c r="MYR45" s="112"/>
      <c r="MYS45" s="112"/>
      <c r="MYT45" s="112"/>
      <c r="MYU45"/>
      <c r="MYV45"/>
      <c r="MYW45"/>
      <c r="MYX45"/>
      <c r="MYY45"/>
      <c r="MYZ45"/>
      <c r="MZA45"/>
      <c r="MZB45"/>
      <c r="MZC45"/>
      <c r="MZD45"/>
      <c r="MZE45"/>
      <c r="MZF45"/>
      <c r="MZG45"/>
      <c r="MZH45"/>
      <c r="MZI45"/>
      <c r="MZJ45"/>
      <c r="MZK45"/>
      <c r="MZL45"/>
      <c r="MZM45"/>
      <c r="MZN45"/>
      <c r="MZO45"/>
      <c r="MZP45"/>
      <c r="NAU45" s="112"/>
      <c r="NAV45" s="112"/>
      <c r="NAW45" s="112"/>
      <c r="NAX45" s="112"/>
      <c r="NAY45" s="112"/>
      <c r="NAZ45" s="112"/>
      <c r="NBA45" s="112"/>
      <c r="NBB45" s="112"/>
      <c r="NBC45"/>
      <c r="NBD45"/>
      <c r="NBE45"/>
      <c r="NBF45"/>
      <c r="NBG45"/>
      <c r="NBH45"/>
      <c r="NBI45"/>
      <c r="NBJ45"/>
      <c r="NBK45"/>
      <c r="NBL45"/>
      <c r="NBM45"/>
      <c r="NBN45"/>
      <c r="NBO45"/>
      <c r="NBP45"/>
      <c r="NBQ45"/>
      <c r="NBR45"/>
      <c r="NBS45"/>
      <c r="NBT45"/>
      <c r="NBU45"/>
      <c r="NBV45"/>
      <c r="NBW45"/>
      <c r="NBX45"/>
      <c r="NDC45" s="112"/>
      <c r="NDD45" s="112"/>
      <c r="NDE45" s="112"/>
      <c r="NDF45" s="112"/>
      <c r="NDG45" s="112"/>
      <c r="NDH45" s="112"/>
      <c r="NDI45" s="112"/>
      <c r="NDJ45" s="112"/>
      <c r="NDK45"/>
      <c r="NDL45"/>
      <c r="NDM45"/>
      <c r="NDN45"/>
      <c r="NDO45"/>
      <c r="NDP45"/>
      <c r="NDQ45"/>
      <c r="NDR45"/>
      <c r="NDS45"/>
      <c r="NDT45"/>
      <c r="NDU45"/>
      <c r="NDV45"/>
      <c r="NDW45"/>
      <c r="NDX45"/>
      <c r="NDY45"/>
      <c r="NDZ45"/>
      <c r="NEA45"/>
      <c r="NEB45"/>
      <c r="NEC45"/>
      <c r="NED45"/>
      <c r="NEE45"/>
      <c r="NEF45"/>
      <c r="NFK45" s="112"/>
      <c r="NFL45" s="112"/>
      <c r="NFM45" s="112"/>
      <c r="NFN45" s="112"/>
      <c r="NFO45" s="112"/>
      <c r="NFP45" s="112"/>
      <c r="NFQ45" s="112"/>
      <c r="NFR45" s="112"/>
      <c r="NFS45"/>
      <c r="NFT45"/>
      <c r="NFU45"/>
      <c r="NFV45"/>
      <c r="NFW45"/>
      <c r="NFX45"/>
      <c r="NFY45"/>
      <c r="NFZ45"/>
      <c r="NGA45"/>
      <c r="NGB45"/>
      <c r="NGC45"/>
      <c r="NGD45"/>
      <c r="NGE45"/>
      <c r="NGF45"/>
      <c r="NGG45"/>
      <c r="NGH45"/>
      <c r="NGI45"/>
      <c r="NGJ45"/>
      <c r="NGK45"/>
      <c r="NGL45"/>
      <c r="NGM45"/>
      <c r="NGN45"/>
      <c r="NHS45" s="112"/>
      <c r="NHT45" s="112"/>
      <c r="NHU45" s="112"/>
      <c r="NHV45" s="112"/>
      <c r="NHW45" s="112"/>
      <c r="NHX45" s="112"/>
      <c r="NHY45" s="112"/>
      <c r="NHZ45" s="112"/>
      <c r="NIA45"/>
      <c r="NIB45"/>
      <c r="NIC45"/>
      <c r="NID45"/>
      <c r="NIE45"/>
      <c r="NIF45"/>
      <c r="NIG45"/>
      <c r="NIH45"/>
      <c r="NII45"/>
      <c r="NIJ45"/>
      <c r="NIK45"/>
      <c r="NIL45"/>
      <c r="NIM45"/>
      <c r="NIN45"/>
      <c r="NIO45"/>
      <c r="NIP45"/>
      <c r="NIQ45"/>
      <c r="NIR45"/>
      <c r="NIS45"/>
      <c r="NIT45"/>
      <c r="NIU45"/>
      <c r="NIV45"/>
      <c r="NKA45" s="112"/>
      <c r="NKB45" s="112"/>
      <c r="NKC45" s="112"/>
      <c r="NKD45" s="112"/>
      <c r="NKE45" s="112"/>
      <c r="NKF45" s="112"/>
      <c r="NKG45" s="112"/>
      <c r="NKH45" s="112"/>
      <c r="NKI45"/>
      <c r="NKJ45"/>
      <c r="NKK45"/>
      <c r="NKL45"/>
      <c r="NKM45"/>
      <c r="NKN45"/>
      <c r="NKO45"/>
      <c r="NKP45"/>
      <c r="NKQ45"/>
      <c r="NKR45"/>
      <c r="NKS45"/>
      <c r="NKT45"/>
      <c r="NKU45"/>
      <c r="NKV45"/>
      <c r="NKW45"/>
      <c r="NKX45"/>
      <c r="NKY45"/>
      <c r="NKZ45"/>
      <c r="NLA45"/>
      <c r="NLB45"/>
      <c r="NLC45"/>
      <c r="NLD45"/>
      <c r="NMI45" s="112"/>
      <c r="NMJ45" s="112"/>
      <c r="NMK45" s="112"/>
      <c r="NML45" s="112"/>
      <c r="NMM45" s="112"/>
      <c r="NMN45" s="112"/>
      <c r="NMO45" s="112"/>
      <c r="NMP45" s="112"/>
      <c r="NMQ45"/>
      <c r="NMR45"/>
      <c r="NMS45"/>
      <c r="NMT45"/>
      <c r="NMU45"/>
      <c r="NMV45"/>
      <c r="NMW45"/>
      <c r="NMX45"/>
      <c r="NMY45"/>
      <c r="NMZ45"/>
      <c r="NNA45"/>
      <c r="NNB45"/>
      <c r="NNC45"/>
      <c r="NND45"/>
      <c r="NNE45"/>
      <c r="NNF45"/>
      <c r="NNG45"/>
      <c r="NNH45"/>
      <c r="NNI45"/>
      <c r="NNJ45"/>
      <c r="NNK45"/>
      <c r="NNL45"/>
      <c r="NOQ45" s="112"/>
      <c r="NOR45" s="112"/>
      <c r="NOS45" s="112"/>
      <c r="NOT45" s="112"/>
      <c r="NOU45" s="112"/>
      <c r="NOV45" s="112"/>
      <c r="NOW45" s="112"/>
      <c r="NOX45" s="112"/>
      <c r="NOY45"/>
      <c r="NOZ45"/>
      <c r="NPA45"/>
      <c r="NPB45"/>
      <c r="NPC45"/>
      <c r="NPD45"/>
      <c r="NPE45"/>
      <c r="NPF45"/>
      <c r="NPG45"/>
      <c r="NPH45"/>
      <c r="NPI45"/>
      <c r="NPJ45"/>
      <c r="NPK45"/>
      <c r="NPL45"/>
      <c r="NPM45"/>
      <c r="NPN45"/>
      <c r="NPO45"/>
      <c r="NPP45"/>
      <c r="NPQ45"/>
      <c r="NPR45"/>
      <c r="NPS45"/>
      <c r="NPT45"/>
      <c r="NQY45" s="112"/>
      <c r="NQZ45" s="112"/>
      <c r="NRA45" s="112"/>
      <c r="NRB45" s="112"/>
      <c r="NRC45" s="112"/>
      <c r="NRD45" s="112"/>
      <c r="NRE45" s="112"/>
      <c r="NRF45" s="112"/>
      <c r="NRG45"/>
      <c r="NRH45"/>
      <c r="NRI45"/>
      <c r="NRJ45"/>
      <c r="NRK45"/>
      <c r="NRL45"/>
      <c r="NRM45"/>
      <c r="NRN45"/>
      <c r="NRO45"/>
      <c r="NRP45"/>
      <c r="NRQ45"/>
      <c r="NRR45"/>
      <c r="NRS45"/>
      <c r="NRT45"/>
      <c r="NRU45"/>
      <c r="NRV45"/>
      <c r="NRW45"/>
      <c r="NRX45"/>
      <c r="NRY45"/>
      <c r="NRZ45"/>
      <c r="NSA45"/>
      <c r="NSB45"/>
      <c r="NTG45" s="112"/>
      <c r="NTH45" s="112"/>
      <c r="NTI45" s="112"/>
      <c r="NTJ45" s="112"/>
      <c r="NTK45" s="112"/>
      <c r="NTL45" s="112"/>
      <c r="NTM45" s="112"/>
      <c r="NTN45" s="112"/>
      <c r="NTO45"/>
      <c r="NTP45"/>
      <c r="NTQ45"/>
      <c r="NTR45"/>
      <c r="NTS45"/>
      <c r="NTT45"/>
      <c r="NTU45"/>
      <c r="NTV45"/>
      <c r="NTW45"/>
      <c r="NTX45"/>
      <c r="NTY45"/>
      <c r="NTZ45"/>
      <c r="NUA45"/>
      <c r="NUB45"/>
      <c r="NUC45"/>
      <c r="NUD45"/>
      <c r="NUE45"/>
      <c r="NUF45"/>
      <c r="NUG45"/>
      <c r="NUH45"/>
      <c r="NUI45"/>
      <c r="NUJ45"/>
      <c r="NVO45" s="112"/>
      <c r="NVP45" s="112"/>
      <c r="NVQ45" s="112"/>
      <c r="NVR45" s="112"/>
      <c r="NVS45" s="112"/>
      <c r="NVT45" s="112"/>
      <c r="NVU45" s="112"/>
      <c r="NVV45" s="112"/>
      <c r="NVW45"/>
      <c r="NVX45"/>
      <c r="NVY45"/>
      <c r="NVZ45"/>
      <c r="NWA45"/>
      <c r="NWB45"/>
      <c r="NWC45"/>
      <c r="NWD45"/>
      <c r="NWE45"/>
      <c r="NWF45"/>
      <c r="NWG45"/>
      <c r="NWH45"/>
      <c r="NWI45"/>
      <c r="NWJ45"/>
      <c r="NWK45"/>
      <c r="NWL45"/>
      <c r="NWM45"/>
      <c r="NWN45"/>
      <c r="NWO45"/>
      <c r="NWP45"/>
      <c r="NWQ45"/>
      <c r="NWR45"/>
      <c r="NXW45" s="112"/>
      <c r="NXX45" s="112"/>
      <c r="NXY45" s="112"/>
      <c r="NXZ45" s="112"/>
      <c r="NYA45" s="112"/>
      <c r="NYB45" s="112"/>
      <c r="NYC45" s="112"/>
      <c r="NYD45" s="112"/>
      <c r="NYE45"/>
      <c r="NYF45"/>
      <c r="NYG45"/>
      <c r="NYH45"/>
      <c r="NYI45"/>
      <c r="NYJ45"/>
      <c r="NYK45"/>
      <c r="NYL45"/>
      <c r="NYM45"/>
      <c r="NYN45"/>
      <c r="NYO45"/>
      <c r="NYP45"/>
      <c r="NYQ45"/>
      <c r="NYR45"/>
      <c r="NYS45"/>
      <c r="NYT45"/>
      <c r="NYU45"/>
      <c r="NYV45"/>
      <c r="NYW45"/>
      <c r="NYX45"/>
      <c r="NYY45"/>
      <c r="NYZ45"/>
      <c r="OAE45" s="112"/>
      <c r="OAF45" s="112"/>
      <c r="OAG45" s="112"/>
      <c r="OAH45" s="112"/>
      <c r="OAI45" s="112"/>
      <c r="OAJ45" s="112"/>
      <c r="OAK45" s="112"/>
      <c r="OAL45" s="112"/>
      <c r="OAM45"/>
      <c r="OAN45"/>
      <c r="OAO45"/>
      <c r="OAP45"/>
      <c r="OAQ45"/>
      <c r="OAR45"/>
      <c r="OAS45"/>
      <c r="OAT45"/>
      <c r="OAU45"/>
      <c r="OAV45"/>
      <c r="OAW45"/>
      <c r="OAX45"/>
      <c r="OAY45"/>
      <c r="OAZ45"/>
      <c r="OBA45"/>
      <c r="OBB45"/>
      <c r="OBC45"/>
      <c r="OBD45"/>
      <c r="OBE45"/>
      <c r="OBF45"/>
      <c r="OBG45"/>
      <c r="OBH45"/>
      <c r="OCM45" s="112"/>
      <c r="OCN45" s="112"/>
      <c r="OCO45" s="112"/>
      <c r="OCP45" s="112"/>
      <c r="OCQ45" s="112"/>
      <c r="OCR45" s="112"/>
      <c r="OCS45" s="112"/>
      <c r="OCT45" s="112"/>
      <c r="OCU45"/>
      <c r="OCV45"/>
      <c r="OCW45"/>
      <c r="OCX45"/>
      <c r="OCY45"/>
      <c r="OCZ45"/>
      <c r="ODA45"/>
      <c r="ODB45"/>
      <c r="ODC45"/>
      <c r="ODD45"/>
      <c r="ODE45"/>
      <c r="ODF45"/>
      <c r="ODG45"/>
      <c r="ODH45"/>
      <c r="ODI45"/>
      <c r="ODJ45"/>
      <c r="ODK45"/>
      <c r="ODL45"/>
      <c r="ODM45"/>
      <c r="ODN45"/>
      <c r="ODO45"/>
      <c r="ODP45"/>
      <c r="OEU45" s="112"/>
      <c r="OEV45" s="112"/>
      <c r="OEW45" s="112"/>
      <c r="OEX45" s="112"/>
      <c r="OEY45" s="112"/>
      <c r="OEZ45" s="112"/>
      <c r="OFA45" s="112"/>
      <c r="OFB45" s="112"/>
      <c r="OFC45"/>
      <c r="OFD45"/>
      <c r="OFE45"/>
      <c r="OFF45"/>
      <c r="OFG45"/>
      <c r="OFH45"/>
      <c r="OFI45"/>
      <c r="OFJ45"/>
      <c r="OFK45"/>
      <c r="OFL45"/>
      <c r="OFM45"/>
      <c r="OFN45"/>
      <c r="OFO45"/>
      <c r="OFP45"/>
      <c r="OFQ45"/>
      <c r="OFR45"/>
      <c r="OFS45"/>
      <c r="OFT45"/>
      <c r="OFU45"/>
      <c r="OFV45"/>
      <c r="OFW45"/>
      <c r="OFX45"/>
      <c r="OHC45" s="112"/>
      <c r="OHD45" s="112"/>
      <c r="OHE45" s="112"/>
      <c r="OHF45" s="112"/>
      <c r="OHG45" s="112"/>
      <c r="OHH45" s="112"/>
      <c r="OHI45" s="112"/>
      <c r="OHJ45" s="112"/>
      <c r="OHK45"/>
      <c r="OHL45"/>
      <c r="OHM45"/>
      <c r="OHN45"/>
      <c r="OHO45"/>
      <c r="OHP45"/>
      <c r="OHQ45"/>
      <c r="OHR45"/>
      <c r="OHS45"/>
      <c r="OHT45"/>
      <c r="OHU45"/>
      <c r="OHV45"/>
      <c r="OHW45"/>
      <c r="OHX45"/>
      <c r="OHY45"/>
      <c r="OHZ45"/>
      <c r="OIA45"/>
      <c r="OIB45"/>
      <c r="OIC45"/>
      <c r="OID45"/>
      <c r="OIE45"/>
      <c r="OIF45"/>
      <c r="OJK45" s="112"/>
      <c r="OJL45" s="112"/>
      <c r="OJM45" s="112"/>
      <c r="OJN45" s="112"/>
      <c r="OJO45" s="112"/>
      <c r="OJP45" s="112"/>
      <c r="OJQ45" s="112"/>
      <c r="OJR45" s="112"/>
      <c r="OJS45"/>
      <c r="OJT45"/>
      <c r="OJU45"/>
      <c r="OJV45"/>
      <c r="OJW45"/>
      <c r="OJX45"/>
      <c r="OJY45"/>
      <c r="OJZ45"/>
      <c r="OKA45"/>
      <c r="OKB45"/>
      <c r="OKC45"/>
      <c r="OKD45"/>
      <c r="OKE45"/>
      <c r="OKF45"/>
      <c r="OKG45"/>
      <c r="OKH45"/>
      <c r="OKI45"/>
      <c r="OKJ45"/>
      <c r="OKK45"/>
      <c r="OKL45"/>
      <c r="OKM45"/>
      <c r="OKN45"/>
      <c r="OLS45" s="112"/>
      <c r="OLT45" s="112"/>
      <c r="OLU45" s="112"/>
      <c r="OLV45" s="112"/>
      <c r="OLW45" s="112"/>
      <c r="OLX45" s="112"/>
      <c r="OLY45" s="112"/>
      <c r="OLZ45" s="112"/>
      <c r="OMA45"/>
      <c r="OMB45"/>
      <c r="OMC45"/>
      <c r="OMD45"/>
      <c r="OME45"/>
      <c r="OMF45"/>
      <c r="OMG45"/>
      <c r="OMH45"/>
      <c r="OMI45"/>
      <c r="OMJ45"/>
      <c r="OMK45"/>
      <c r="OML45"/>
      <c r="OMM45"/>
      <c r="OMN45"/>
      <c r="OMO45"/>
      <c r="OMP45"/>
      <c r="OMQ45"/>
      <c r="OMR45"/>
      <c r="OMS45"/>
      <c r="OMT45"/>
      <c r="OMU45"/>
      <c r="OMV45"/>
      <c r="OOA45" s="112"/>
      <c r="OOB45" s="112"/>
      <c r="OOC45" s="112"/>
      <c r="OOD45" s="112"/>
      <c r="OOE45" s="112"/>
      <c r="OOF45" s="112"/>
      <c r="OOG45" s="112"/>
      <c r="OOH45" s="112"/>
      <c r="OOI45"/>
      <c r="OOJ45"/>
      <c r="OOK45"/>
      <c r="OOL45"/>
      <c r="OOM45"/>
      <c r="OON45"/>
      <c r="OOO45"/>
      <c r="OOP45"/>
      <c r="OOQ45"/>
      <c r="OOR45"/>
      <c r="OOS45"/>
      <c r="OOT45"/>
      <c r="OOU45"/>
      <c r="OOV45"/>
      <c r="OOW45"/>
      <c r="OOX45"/>
      <c r="OOY45"/>
      <c r="OOZ45"/>
      <c r="OPA45"/>
      <c r="OPB45"/>
      <c r="OPC45"/>
      <c r="OPD45"/>
      <c r="OQI45" s="112"/>
      <c r="OQJ45" s="112"/>
      <c r="OQK45" s="112"/>
      <c r="OQL45" s="112"/>
      <c r="OQM45" s="112"/>
      <c r="OQN45" s="112"/>
      <c r="OQO45" s="112"/>
      <c r="OQP45" s="112"/>
      <c r="OQQ45"/>
      <c r="OQR45"/>
      <c r="OQS45"/>
      <c r="OQT45"/>
      <c r="OQU45"/>
      <c r="OQV45"/>
      <c r="OQW45"/>
      <c r="OQX45"/>
      <c r="OQY45"/>
      <c r="OQZ45"/>
      <c r="ORA45"/>
      <c r="ORB45"/>
      <c r="ORC45"/>
      <c r="ORD45"/>
      <c r="ORE45"/>
      <c r="ORF45"/>
      <c r="ORG45"/>
      <c r="ORH45"/>
      <c r="ORI45"/>
      <c r="ORJ45"/>
      <c r="ORK45"/>
      <c r="ORL45"/>
      <c r="OSQ45" s="112"/>
      <c r="OSR45" s="112"/>
      <c r="OSS45" s="112"/>
      <c r="OST45" s="112"/>
      <c r="OSU45" s="112"/>
      <c r="OSV45" s="112"/>
      <c r="OSW45" s="112"/>
      <c r="OSX45" s="112"/>
      <c r="OSY45"/>
      <c r="OSZ45"/>
      <c r="OTA45"/>
      <c r="OTB45"/>
      <c r="OTC45"/>
      <c r="OTD45"/>
      <c r="OTE45"/>
      <c r="OTF45"/>
      <c r="OTG45"/>
      <c r="OTH45"/>
      <c r="OTI45"/>
      <c r="OTJ45"/>
      <c r="OTK45"/>
      <c r="OTL45"/>
      <c r="OTM45"/>
      <c r="OTN45"/>
      <c r="OTO45"/>
      <c r="OTP45"/>
      <c r="OTQ45"/>
      <c r="OTR45"/>
      <c r="OTS45"/>
      <c r="OTT45"/>
      <c r="OUY45" s="112"/>
      <c r="OUZ45" s="112"/>
      <c r="OVA45" s="112"/>
      <c r="OVB45" s="112"/>
      <c r="OVC45" s="112"/>
      <c r="OVD45" s="112"/>
      <c r="OVE45" s="112"/>
      <c r="OVF45" s="112"/>
      <c r="OVG45"/>
      <c r="OVH45"/>
      <c r="OVI45"/>
      <c r="OVJ45"/>
      <c r="OVK45"/>
      <c r="OVL45"/>
      <c r="OVM45"/>
      <c r="OVN45"/>
      <c r="OVO45"/>
      <c r="OVP45"/>
      <c r="OVQ45"/>
      <c r="OVR45"/>
      <c r="OVS45"/>
      <c r="OVT45"/>
      <c r="OVU45"/>
      <c r="OVV45"/>
      <c r="OVW45"/>
      <c r="OVX45"/>
      <c r="OVY45"/>
      <c r="OVZ45"/>
      <c r="OWA45"/>
      <c r="OWB45"/>
      <c r="OXG45" s="112"/>
      <c r="OXH45" s="112"/>
      <c r="OXI45" s="112"/>
      <c r="OXJ45" s="112"/>
      <c r="OXK45" s="112"/>
      <c r="OXL45" s="112"/>
      <c r="OXM45" s="112"/>
      <c r="OXN45" s="112"/>
      <c r="OXO45"/>
      <c r="OXP45"/>
      <c r="OXQ45"/>
      <c r="OXR45"/>
      <c r="OXS45"/>
      <c r="OXT45"/>
      <c r="OXU45"/>
      <c r="OXV45"/>
      <c r="OXW45"/>
      <c r="OXX45"/>
      <c r="OXY45"/>
      <c r="OXZ45"/>
      <c r="OYA45"/>
      <c r="OYB45"/>
      <c r="OYC45"/>
      <c r="OYD45"/>
      <c r="OYE45"/>
      <c r="OYF45"/>
      <c r="OYG45"/>
      <c r="OYH45"/>
      <c r="OYI45"/>
      <c r="OYJ45"/>
      <c r="OZO45" s="112"/>
      <c r="OZP45" s="112"/>
      <c r="OZQ45" s="112"/>
      <c r="OZR45" s="112"/>
      <c r="OZS45" s="112"/>
      <c r="OZT45" s="112"/>
      <c r="OZU45" s="112"/>
      <c r="OZV45" s="112"/>
      <c r="OZW45"/>
      <c r="OZX45"/>
      <c r="OZY45"/>
      <c r="OZZ45"/>
      <c r="PAA45"/>
      <c r="PAB45"/>
      <c r="PAC45"/>
      <c r="PAD45"/>
      <c r="PAE45"/>
      <c r="PAF45"/>
      <c r="PAG45"/>
      <c r="PAH45"/>
      <c r="PAI45"/>
      <c r="PAJ45"/>
      <c r="PAK45"/>
      <c r="PAL45"/>
      <c r="PAM45"/>
      <c r="PAN45"/>
      <c r="PAO45"/>
      <c r="PAP45"/>
      <c r="PAQ45"/>
      <c r="PAR45"/>
      <c r="PBW45" s="112"/>
      <c r="PBX45" s="112"/>
      <c r="PBY45" s="112"/>
      <c r="PBZ45" s="112"/>
      <c r="PCA45" s="112"/>
      <c r="PCB45" s="112"/>
      <c r="PCC45" s="112"/>
      <c r="PCD45" s="112"/>
      <c r="PCE45"/>
      <c r="PCF45"/>
      <c r="PCG45"/>
      <c r="PCH45"/>
      <c r="PCI45"/>
      <c r="PCJ45"/>
      <c r="PCK45"/>
      <c r="PCL45"/>
      <c r="PCM45"/>
      <c r="PCN45"/>
      <c r="PCO45"/>
      <c r="PCP45"/>
      <c r="PCQ45"/>
      <c r="PCR45"/>
      <c r="PCS45"/>
      <c r="PCT45"/>
      <c r="PCU45"/>
      <c r="PCV45"/>
      <c r="PCW45"/>
      <c r="PCX45"/>
      <c r="PCY45"/>
      <c r="PCZ45"/>
      <c r="PEE45" s="112"/>
      <c r="PEF45" s="112"/>
      <c r="PEG45" s="112"/>
      <c r="PEH45" s="112"/>
      <c r="PEI45" s="112"/>
      <c r="PEJ45" s="112"/>
      <c r="PEK45" s="112"/>
      <c r="PEL45" s="112"/>
      <c r="PEM45"/>
      <c r="PEN45"/>
      <c r="PEO45"/>
      <c r="PEP45"/>
      <c r="PEQ45"/>
      <c r="PER45"/>
      <c r="PES45"/>
      <c r="PET45"/>
      <c r="PEU45"/>
      <c r="PEV45"/>
      <c r="PEW45"/>
      <c r="PEX45"/>
      <c r="PEY45"/>
      <c r="PEZ45"/>
      <c r="PFA45"/>
      <c r="PFB45"/>
      <c r="PFC45"/>
      <c r="PFD45"/>
      <c r="PFE45"/>
      <c r="PFF45"/>
      <c r="PFG45"/>
      <c r="PFH45"/>
      <c r="PGM45" s="112"/>
      <c r="PGN45" s="112"/>
      <c r="PGO45" s="112"/>
      <c r="PGP45" s="112"/>
      <c r="PGQ45" s="112"/>
      <c r="PGR45" s="112"/>
      <c r="PGS45" s="112"/>
      <c r="PGT45" s="112"/>
      <c r="PGU45"/>
      <c r="PGV45"/>
      <c r="PGW45"/>
      <c r="PGX45"/>
      <c r="PGY45"/>
      <c r="PGZ45"/>
      <c r="PHA45"/>
      <c r="PHB45"/>
      <c r="PHC45"/>
      <c r="PHD45"/>
      <c r="PHE45"/>
      <c r="PHF45"/>
      <c r="PHG45"/>
      <c r="PHH45"/>
      <c r="PHI45"/>
      <c r="PHJ45"/>
      <c r="PHK45"/>
      <c r="PHL45"/>
      <c r="PHM45"/>
      <c r="PHN45"/>
      <c r="PHO45"/>
      <c r="PHP45"/>
      <c r="PIU45" s="112"/>
      <c r="PIV45" s="112"/>
      <c r="PIW45" s="112"/>
      <c r="PIX45" s="112"/>
      <c r="PIY45" s="112"/>
      <c r="PIZ45" s="112"/>
      <c r="PJA45" s="112"/>
      <c r="PJB45" s="112"/>
      <c r="PJC45"/>
      <c r="PJD45"/>
      <c r="PJE45"/>
      <c r="PJF45"/>
      <c r="PJG45"/>
      <c r="PJH45"/>
      <c r="PJI45"/>
      <c r="PJJ45"/>
      <c r="PJK45"/>
      <c r="PJL45"/>
      <c r="PJM45"/>
      <c r="PJN45"/>
      <c r="PJO45"/>
      <c r="PJP45"/>
      <c r="PJQ45"/>
      <c r="PJR45"/>
      <c r="PJS45"/>
      <c r="PJT45"/>
      <c r="PJU45"/>
      <c r="PJV45"/>
      <c r="PJW45"/>
      <c r="PJX45"/>
      <c r="PLC45" s="112"/>
      <c r="PLD45" s="112"/>
      <c r="PLE45" s="112"/>
      <c r="PLF45" s="112"/>
      <c r="PLG45" s="112"/>
      <c r="PLH45" s="112"/>
      <c r="PLI45" s="112"/>
      <c r="PLJ45" s="112"/>
      <c r="PLK45"/>
      <c r="PLL45"/>
      <c r="PLM45"/>
      <c r="PLN45"/>
      <c r="PLO45"/>
      <c r="PLP45"/>
      <c r="PLQ45"/>
      <c r="PLR45"/>
      <c r="PLS45"/>
      <c r="PLT45"/>
      <c r="PLU45"/>
      <c r="PLV45"/>
      <c r="PLW45"/>
      <c r="PLX45"/>
      <c r="PLY45"/>
      <c r="PLZ45"/>
      <c r="PMA45"/>
      <c r="PMB45"/>
      <c r="PMC45"/>
      <c r="PMD45"/>
      <c r="PME45"/>
      <c r="PMF45"/>
      <c r="PNK45" s="112"/>
      <c r="PNL45" s="112"/>
      <c r="PNM45" s="112"/>
      <c r="PNN45" s="112"/>
      <c r="PNO45" s="112"/>
      <c r="PNP45" s="112"/>
      <c r="PNQ45" s="112"/>
      <c r="PNR45" s="112"/>
      <c r="PNS45"/>
      <c r="PNT45"/>
      <c r="PNU45"/>
      <c r="PNV45"/>
      <c r="PNW45"/>
      <c r="PNX45"/>
      <c r="PNY45"/>
      <c r="PNZ45"/>
      <c r="POA45"/>
      <c r="POB45"/>
      <c r="POC45"/>
      <c r="POD45"/>
      <c r="POE45"/>
      <c r="POF45"/>
      <c r="POG45"/>
      <c r="POH45"/>
      <c r="POI45"/>
      <c r="POJ45"/>
      <c r="POK45"/>
      <c r="POL45"/>
      <c r="POM45"/>
      <c r="PON45"/>
      <c r="PPS45" s="112"/>
      <c r="PPT45" s="112"/>
      <c r="PPU45" s="112"/>
      <c r="PPV45" s="112"/>
      <c r="PPW45" s="112"/>
      <c r="PPX45" s="112"/>
      <c r="PPY45" s="112"/>
      <c r="PPZ45" s="112"/>
      <c r="PQA45"/>
      <c r="PQB45"/>
      <c r="PQC45"/>
      <c r="PQD45"/>
      <c r="PQE45"/>
      <c r="PQF45"/>
      <c r="PQG45"/>
      <c r="PQH45"/>
      <c r="PQI45"/>
      <c r="PQJ45"/>
      <c r="PQK45"/>
      <c r="PQL45"/>
      <c r="PQM45"/>
      <c r="PQN45"/>
      <c r="PQO45"/>
      <c r="PQP45"/>
      <c r="PQQ45"/>
      <c r="PQR45"/>
      <c r="PQS45"/>
      <c r="PQT45"/>
      <c r="PQU45"/>
      <c r="PQV45"/>
      <c r="PSA45" s="112"/>
      <c r="PSB45" s="112"/>
      <c r="PSC45" s="112"/>
      <c r="PSD45" s="112"/>
      <c r="PSE45" s="112"/>
      <c r="PSF45" s="112"/>
      <c r="PSG45" s="112"/>
      <c r="PSH45" s="112"/>
      <c r="PSI45"/>
      <c r="PSJ45"/>
      <c r="PSK45"/>
      <c r="PSL45"/>
      <c r="PSM45"/>
      <c r="PSN45"/>
      <c r="PSO45"/>
      <c r="PSP45"/>
      <c r="PSQ45"/>
      <c r="PSR45"/>
      <c r="PSS45"/>
      <c r="PST45"/>
      <c r="PSU45"/>
      <c r="PSV45"/>
      <c r="PSW45"/>
      <c r="PSX45"/>
      <c r="PSY45"/>
      <c r="PSZ45"/>
      <c r="PTA45"/>
      <c r="PTB45"/>
      <c r="PTC45"/>
      <c r="PTD45"/>
      <c r="PUI45" s="112"/>
      <c r="PUJ45" s="112"/>
      <c r="PUK45" s="112"/>
      <c r="PUL45" s="112"/>
      <c r="PUM45" s="112"/>
      <c r="PUN45" s="112"/>
      <c r="PUO45" s="112"/>
      <c r="PUP45" s="112"/>
      <c r="PUQ45"/>
      <c r="PUR45"/>
      <c r="PUS45"/>
      <c r="PUT45"/>
      <c r="PUU45"/>
      <c r="PUV45"/>
      <c r="PUW45"/>
      <c r="PUX45"/>
      <c r="PUY45"/>
      <c r="PUZ45"/>
      <c r="PVA45"/>
      <c r="PVB45"/>
      <c r="PVC45"/>
      <c r="PVD45"/>
      <c r="PVE45"/>
      <c r="PVF45"/>
      <c r="PVG45"/>
      <c r="PVH45"/>
      <c r="PVI45"/>
      <c r="PVJ45"/>
      <c r="PVK45"/>
      <c r="PVL45"/>
      <c r="PWQ45" s="112"/>
      <c r="PWR45" s="112"/>
      <c r="PWS45" s="112"/>
      <c r="PWT45" s="112"/>
      <c r="PWU45" s="112"/>
      <c r="PWV45" s="112"/>
      <c r="PWW45" s="112"/>
      <c r="PWX45" s="112"/>
      <c r="PWY45"/>
      <c r="PWZ45"/>
      <c r="PXA45"/>
      <c r="PXB45"/>
      <c r="PXC45"/>
      <c r="PXD45"/>
      <c r="PXE45"/>
      <c r="PXF45"/>
      <c r="PXG45"/>
      <c r="PXH45"/>
      <c r="PXI45"/>
      <c r="PXJ45"/>
      <c r="PXK45"/>
      <c r="PXL45"/>
      <c r="PXM45"/>
      <c r="PXN45"/>
      <c r="PXO45"/>
      <c r="PXP45"/>
      <c r="PXQ45"/>
      <c r="PXR45"/>
      <c r="PXS45"/>
      <c r="PXT45"/>
      <c r="PYY45" s="112"/>
      <c r="PYZ45" s="112"/>
      <c r="PZA45" s="112"/>
      <c r="PZB45" s="112"/>
      <c r="PZC45" s="112"/>
      <c r="PZD45" s="112"/>
      <c r="PZE45" s="112"/>
      <c r="PZF45" s="112"/>
      <c r="PZG45"/>
      <c r="PZH45"/>
      <c r="PZI45"/>
      <c r="PZJ45"/>
      <c r="PZK45"/>
      <c r="PZL45"/>
      <c r="PZM45"/>
      <c r="PZN45"/>
      <c r="PZO45"/>
      <c r="PZP45"/>
      <c r="PZQ45"/>
      <c r="PZR45"/>
      <c r="PZS45"/>
      <c r="PZT45"/>
      <c r="PZU45"/>
      <c r="PZV45"/>
      <c r="PZW45"/>
      <c r="PZX45"/>
      <c r="PZY45"/>
      <c r="PZZ45"/>
      <c r="QAA45"/>
      <c r="QAB45"/>
      <c r="QBG45" s="112"/>
      <c r="QBH45" s="112"/>
      <c r="QBI45" s="112"/>
      <c r="QBJ45" s="112"/>
      <c r="QBK45" s="112"/>
      <c r="QBL45" s="112"/>
      <c r="QBM45" s="112"/>
      <c r="QBN45" s="112"/>
      <c r="QBO45"/>
      <c r="QBP45"/>
      <c r="QBQ45"/>
      <c r="QBR45"/>
      <c r="QBS45"/>
      <c r="QBT45"/>
      <c r="QBU45"/>
      <c r="QBV45"/>
      <c r="QBW45"/>
      <c r="QBX45"/>
      <c r="QBY45"/>
      <c r="QBZ45"/>
      <c r="QCA45"/>
      <c r="QCB45"/>
      <c r="QCC45"/>
      <c r="QCD45"/>
      <c r="QCE45"/>
      <c r="QCF45"/>
      <c r="QCG45"/>
      <c r="QCH45"/>
      <c r="QCI45"/>
      <c r="QCJ45"/>
      <c r="QDO45" s="112"/>
      <c r="QDP45" s="112"/>
      <c r="QDQ45" s="112"/>
      <c r="QDR45" s="112"/>
      <c r="QDS45" s="112"/>
      <c r="QDT45" s="112"/>
      <c r="QDU45" s="112"/>
      <c r="QDV45" s="112"/>
      <c r="QDW45"/>
      <c r="QDX45"/>
      <c r="QDY45"/>
      <c r="QDZ45"/>
      <c r="QEA45"/>
      <c r="QEB45"/>
      <c r="QEC45"/>
      <c r="QED45"/>
      <c r="QEE45"/>
      <c r="QEF45"/>
      <c r="QEG45"/>
      <c r="QEH45"/>
      <c r="QEI45"/>
      <c r="QEJ45"/>
      <c r="QEK45"/>
      <c r="QEL45"/>
      <c r="QEM45"/>
      <c r="QEN45"/>
      <c r="QEO45"/>
      <c r="QEP45"/>
      <c r="QEQ45"/>
      <c r="QER45"/>
      <c r="QFW45" s="112"/>
      <c r="QFX45" s="112"/>
      <c r="QFY45" s="112"/>
      <c r="QFZ45" s="112"/>
      <c r="QGA45" s="112"/>
      <c r="QGB45" s="112"/>
      <c r="QGC45" s="112"/>
      <c r="QGD45" s="112"/>
      <c r="QGE45"/>
      <c r="QGF45"/>
      <c r="QGG45"/>
      <c r="QGH45"/>
      <c r="QGI45"/>
      <c r="QGJ45"/>
      <c r="QGK45"/>
      <c r="QGL45"/>
      <c r="QGM45"/>
      <c r="QGN45"/>
      <c r="QGO45"/>
      <c r="QGP45"/>
      <c r="QGQ45"/>
      <c r="QGR45"/>
      <c r="QGS45"/>
      <c r="QGT45"/>
      <c r="QGU45"/>
      <c r="QGV45"/>
      <c r="QGW45"/>
      <c r="QGX45"/>
      <c r="QGY45"/>
      <c r="QGZ45"/>
      <c r="QIE45" s="112"/>
      <c r="QIF45" s="112"/>
      <c r="QIG45" s="112"/>
      <c r="QIH45" s="112"/>
      <c r="QII45" s="112"/>
      <c r="QIJ45" s="112"/>
      <c r="QIK45" s="112"/>
      <c r="QIL45" s="112"/>
      <c r="QIM45"/>
      <c r="QIN45"/>
      <c r="QIO45"/>
      <c r="QIP45"/>
      <c r="QIQ45"/>
      <c r="QIR45"/>
      <c r="QIS45"/>
      <c r="QIT45"/>
      <c r="QIU45"/>
      <c r="QIV45"/>
      <c r="QIW45"/>
      <c r="QIX45"/>
      <c r="QIY45"/>
      <c r="QIZ45"/>
      <c r="QJA45"/>
      <c r="QJB45"/>
      <c r="QJC45"/>
      <c r="QJD45"/>
      <c r="QJE45"/>
      <c r="QJF45"/>
      <c r="QJG45"/>
      <c r="QJH45"/>
      <c r="QKM45" s="112"/>
      <c r="QKN45" s="112"/>
      <c r="QKO45" s="112"/>
      <c r="QKP45" s="112"/>
      <c r="QKQ45" s="112"/>
      <c r="QKR45" s="112"/>
      <c r="QKS45" s="112"/>
      <c r="QKT45" s="112"/>
      <c r="QKU45"/>
      <c r="QKV45"/>
      <c r="QKW45"/>
      <c r="QKX45"/>
      <c r="QKY45"/>
      <c r="QKZ45"/>
      <c r="QLA45"/>
      <c r="QLB45"/>
      <c r="QLC45"/>
      <c r="QLD45"/>
      <c r="QLE45"/>
      <c r="QLF45"/>
      <c r="QLG45"/>
      <c r="QLH45"/>
      <c r="QLI45"/>
      <c r="QLJ45"/>
      <c r="QLK45"/>
      <c r="QLL45"/>
      <c r="QLM45"/>
      <c r="QLN45"/>
      <c r="QLO45"/>
      <c r="QLP45"/>
      <c r="QMU45" s="112"/>
      <c r="QMV45" s="112"/>
      <c r="QMW45" s="112"/>
      <c r="QMX45" s="112"/>
      <c r="QMY45" s="112"/>
      <c r="QMZ45" s="112"/>
      <c r="QNA45" s="112"/>
      <c r="QNB45" s="112"/>
      <c r="QNC45"/>
      <c r="QND45"/>
      <c r="QNE45"/>
      <c r="QNF45"/>
      <c r="QNG45"/>
      <c r="QNH45"/>
      <c r="QNI45"/>
      <c r="QNJ45"/>
      <c r="QNK45"/>
      <c r="QNL45"/>
      <c r="QNM45"/>
      <c r="QNN45"/>
      <c r="QNO45"/>
      <c r="QNP45"/>
      <c r="QNQ45"/>
      <c r="QNR45"/>
      <c r="QNS45"/>
      <c r="QNT45"/>
      <c r="QNU45"/>
      <c r="QNV45"/>
      <c r="QNW45"/>
      <c r="QNX45"/>
      <c r="QPC45" s="112"/>
      <c r="QPD45" s="112"/>
      <c r="QPE45" s="112"/>
      <c r="QPF45" s="112"/>
      <c r="QPG45" s="112"/>
      <c r="QPH45" s="112"/>
      <c r="QPI45" s="112"/>
      <c r="QPJ45" s="112"/>
      <c r="QPK45"/>
      <c r="QPL45"/>
      <c r="QPM45"/>
      <c r="QPN45"/>
      <c r="QPO45"/>
      <c r="QPP45"/>
      <c r="QPQ45"/>
      <c r="QPR45"/>
      <c r="QPS45"/>
      <c r="QPT45"/>
      <c r="QPU45"/>
      <c r="QPV45"/>
      <c r="QPW45"/>
      <c r="QPX45"/>
      <c r="QPY45"/>
      <c r="QPZ45"/>
      <c r="QQA45"/>
      <c r="QQB45"/>
      <c r="QQC45"/>
      <c r="QQD45"/>
      <c r="QQE45"/>
      <c r="QQF45"/>
      <c r="QRK45" s="112"/>
      <c r="QRL45" s="112"/>
      <c r="QRM45" s="112"/>
      <c r="QRN45" s="112"/>
      <c r="QRO45" s="112"/>
      <c r="QRP45" s="112"/>
      <c r="QRQ45" s="112"/>
      <c r="QRR45" s="112"/>
      <c r="QRS45"/>
      <c r="QRT45"/>
      <c r="QRU45"/>
      <c r="QRV45"/>
      <c r="QRW45"/>
      <c r="QRX45"/>
      <c r="QRY45"/>
      <c r="QRZ45"/>
      <c r="QSA45"/>
      <c r="QSB45"/>
      <c r="QSC45"/>
      <c r="QSD45"/>
      <c r="QSE45"/>
      <c r="QSF45"/>
      <c r="QSG45"/>
      <c r="QSH45"/>
      <c r="QSI45"/>
      <c r="QSJ45"/>
      <c r="QSK45"/>
      <c r="QSL45"/>
      <c r="QSM45"/>
      <c r="QSN45"/>
      <c r="QTS45" s="112"/>
      <c r="QTT45" s="112"/>
      <c r="QTU45" s="112"/>
      <c r="QTV45" s="112"/>
      <c r="QTW45" s="112"/>
      <c r="QTX45" s="112"/>
      <c r="QTY45" s="112"/>
      <c r="QTZ45" s="112"/>
      <c r="QUA45"/>
      <c r="QUB45"/>
      <c r="QUC45"/>
      <c r="QUD45"/>
      <c r="QUE45"/>
      <c r="QUF45"/>
      <c r="QUG45"/>
      <c r="QUH45"/>
      <c r="QUI45"/>
      <c r="QUJ45"/>
      <c r="QUK45"/>
      <c r="QUL45"/>
      <c r="QUM45"/>
      <c r="QUN45"/>
      <c r="QUO45"/>
      <c r="QUP45"/>
      <c r="QUQ45"/>
      <c r="QUR45"/>
      <c r="QUS45"/>
      <c r="QUT45"/>
      <c r="QUU45"/>
      <c r="QUV45"/>
      <c r="QWA45" s="112"/>
      <c r="QWB45" s="112"/>
      <c r="QWC45" s="112"/>
      <c r="QWD45" s="112"/>
      <c r="QWE45" s="112"/>
      <c r="QWF45" s="112"/>
      <c r="QWG45" s="112"/>
      <c r="QWH45" s="112"/>
      <c r="QWI45"/>
      <c r="QWJ45"/>
      <c r="QWK45"/>
      <c r="QWL45"/>
      <c r="QWM45"/>
      <c r="QWN45"/>
      <c r="QWO45"/>
      <c r="QWP45"/>
      <c r="QWQ45"/>
      <c r="QWR45"/>
      <c r="QWS45"/>
      <c r="QWT45"/>
      <c r="QWU45"/>
      <c r="QWV45"/>
      <c r="QWW45"/>
      <c r="QWX45"/>
      <c r="QWY45"/>
      <c r="QWZ45"/>
      <c r="QXA45"/>
      <c r="QXB45"/>
      <c r="QXC45"/>
      <c r="QXD45"/>
      <c r="QYI45" s="112"/>
      <c r="QYJ45" s="112"/>
      <c r="QYK45" s="112"/>
      <c r="QYL45" s="112"/>
      <c r="QYM45" s="112"/>
      <c r="QYN45" s="112"/>
      <c r="QYO45" s="112"/>
      <c r="QYP45" s="112"/>
      <c r="QYQ45"/>
      <c r="QYR45"/>
      <c r="QYS45"/>
      <c r="QYT45"/>
      <c r="QYU45"/>
      <c r="QYV45"/>
      <c r="QYW45"/>
      <c r="QYX45"/>
      <c r="QYY45"/>
      <c r="QYZ45"/>
      <c r="QZA45"/>
      <c r="QZB45"/>
      <c r="QZC45"/>
      <c r="QZD45"/>
      <c r="QZE45"/>
      <c r="QZF45"/>
      <c r="QZG45"/>
      <c r="QZH45"/>
      <c r="QZI45"/>
      <c r="QZJ45"/>
      <c r="QZK45"/>
      <c r="QZL45"/>
      <c r="RAQ45" s="112"/>
      <c r="RAR45" s="112"/>
      <c r="RAS45" s="112"/>
      <c r="RAT45" s="112"/>
      <c r="RAU45" s="112"/>
      <c r="RAV45" s="112"/>
      <c r="RAW45" s="112"/>
      <c r="RAX45" s="112"/>
      <c r="RAY45"/>
      <c r="RAZ45"/>
      <c r="RBA45"/>
      <c r="RBB45"/>
      <c r="RBC45"/>
      <c r="RBD45"/>
      <c r="RBE45"/>
      <c r="RBF45"/>
      <c r="RBG45"/>
      <c r="RBH45"/>
      <c r="RBI45"/>
      <c r="RBJ45"/>
      <c r="RBK45"/>
      <c r="RBL45"/>
      <c r="RBM45"/>
      <c r="RBN45"/>
      <c r="RBO45"/>
      <c r="RBP45"/>
      <c r="RBQ45"/>
      <c r="RBR45"/>
      <c r="RBS45"/>
      <c r="RBT45"/>
      <c r="RCY45" s="112"/>
      <c r="RCZ45" s="112"/>
      <c r="RDA45" s="112"/>
      <c r="RDB45" s="112"/>
      <c r="RDC45" s="112"/>
      <c r="RDD45" s="112"/>
      <c r="RDE45" s="112"/>
      <c r="RDF45" s="112"/>
      <c r="RDG45"/>
      <c r="RDH45"/>
      <c r="RDI45"/>
      <c r="RDJ45"/>
      <c r="RDK45"/>
      <c r="RDL45"/>
      <c r="RDM45"/>
      <c r="RDN45"/>
      <c r="RDO45"/>
      <c r="RDP45"/>
      <c r="RDQ45"/>
      <c r="RDR45"/>
      <c r="RDS45"/>
      <c r="RDT45"/>
      <c r="RDU45"/>
      <c r="RDV45"/>
      <c r="RDW45"/>
      <c r="RDX45"/>
      <c r="RDY45"/>
      <c r="RDZ45"/>
      <c r="REA45"/>
      <c r="REB45"/>
      <c r="RFG45" s="112"/>
      <c r="RFH45" s="112"/>
      <c r="RFI45" s="112"/>
      <c r="RFJ45" s="112"/>
      <c r="RFK45" s="112"/>
      <c r="RFL45" s="112"/>
      <c r="RFM45" s="112"/>
      <c r="RFN45" s="112"/>
      <c r="RFO45"/>
      <c r="RFP45"/>
      <c r="RFQ45"/>
      <c r="RFR45"/>
      <c r="RFS45"/>
      <c r="RFT45"/>
      <c r="RFU45"/>
      <c r="RFV45"/>
      <c r="RFW45"/>
      <c r="RFX45"/>
      <c r="RFY45"/>
      <c r="RFZ45"/>
      <c r="RGA45"/>
      <c r="RGB45"/>
      <c r="RGC45"/>
      <c r="RGD45"/>
      <c r="RGE45"/>
      <c r="RGF45"/>
      <c r="RGG45"/>
      <c r="RGH45"/>
      <c r="RGI45"/>
      <c r="RGJ45"/>
      <c r="RHO45" s="112"/>
      <c r="RHP45" s="112"/>
      <c r="RHQ45" s="112"/>
      <c r="RHR45" s="112"/>
      <c r="RHS45" s="112"/>
      <c r="RHT45" s="112"/>
      <c r="RHU45" s="112"/>
      <c r="RHV45" s="112"/>
      <c r="RHW45"/>
      <c r="RHX45"/>
      <c r="RHY45"/>
      <c r="RHZ45"/>
      <c r="RIA45"/>
      <c r="RIB45"/>
      <c r="RIC45"/>
      <c r="RID45"/>
      <c r="RIE45"/>
      <c r="RIF45"/>
      <c r="RIG45"/>
      <c r="RIH45"/>
      <c r="RII45"/>
      <c r="RIJ45"/>
      <c r="RIK45"/>
      <c r="RIL45"/>
      <c r="RIM45"/>
      <c r="RIN45"/>
      <c r="RIO45"/>
      <c r="RIP45"/>
      <c r="RIQ45"/>
      <c r="RIR45"/>
      <c r="RJW45" s="112"/>
      <c r="RJX45" s="112"/>
      <c r="RJY45" s="112"/>
      <c r="RJZ45" s="112"/>
      <c r="RKA45" s="112"/>
      <c r="RKB45" s="112"/>
      <c r="RKC45" s="112"/>
      <c r="RKD45" s="112"/>
      <c r="RKE45"/>
      <c r="RKF45"/>
      <c r="RKG45"/>
      <c r="RKH45"/>
      <c r="RKI45"/>
      <c r="RKJ45"/>
      <c r="RKK45"/>
      <c r="RKL45"/>
      <c r="RKM45"/>
      <c r="RKN45"/>
      <c r="RKO45"/>
      <c r="RKP45"/>
      <c r="RKQ45"/>
      <c r="RKR45"/>
      <c r="RKS45"/>
      <c r="RKT45"/>
      <c r="RKU45"/>
      <c r="RKV45"/>
      <c r="RKW45"/>
      <c r="RKX45"/>
      <c r="RKY45"/>
      <c r="RKZ45"/>
      <c r="RME45" s="112"/>
      <c r="RMF45" s="112"/>
      <c r="RMG45" s="112"/>
      <c r="RMH45" s="112"/>
      <c r="RMI45" s="112"/>
      <c r="RMJ45" s="112"/>
      <c r="RMK45" s="112"/>
      <c r="RML45" s="112"/>
      <c r="RMM45"/>
      <c r="RMN45"/>
      <c r="RMO45"/>
      <c r="RMP45"/>
      <c r="RMQ45"/>
      <c r="RMR45"/>
      <c r="RMS45"/>
      <c r="RMT45"/>
      <c r="RMU45"/>
      <c r="RMV45"/>
      <c r="RMW45"/>
      <c r="RMX45"/>
      <c r="RMY45"/>
      <c r="RMZ45"/>
      <c r="RNA45"/>
      <c r="RNB45"/>
      <c r="RNC45"/>
      <c r="RND45"/>
      <c r="RNE45"/>
      <c r="RNF45"/>
      <c r="RNG45"/>
      <c r="RNH45"/>
      <c r="ROM45" s="112"/>
      <c r="RON45" s="112"/>
      <c r="ROO45" s="112"/>
      <c r="ROP45" s="112"/>
      <c r="ROQ45" s="112"/>
      <c r="ROR45" s="112"/>
      <c r="ROS45" s="112"/>
      <c r="ROT45" s="112"/>
      <c r="ROU45"/>
      <c r="ROV45"/>
      <c r="ROW45"/>
      <c r="ROX45"/>
      <c r="ROY45"/>
      <c r="ROZ45"/>
      <c r="RPA45"/>
      <c r="RPB45"/>
      <c r="RPC45"/>
      <c r="RPD45"/>
      <c r="RPE45"/>
      <c r="RPF45"/>
      <c r="RPG45"/>
      <c r="RPH45"/>
      <c r="RPI45"/>
      <c r="RPJ45"/>
      <c r="RPK45"/>
      <c r="RPL45"/>
      <c r="RPM45"/>
      <c r="RPN45"/>
      <c r="RPO45"/>
      <c r="RPP45"/>
      <c r="RQU45" s="112"/>
      <c r="RQV45" s="112"/>
      <c r="RQW45" s="112"/>
      <c r="RQX45" s="112"/>
      <c r="RQY45" s="112"/>
      <c r="RQZ45" s="112"/>
      <c r="RRA45" s="112"/>
      <c r="RRB45" s="112"/>
      <c r="RRC45"/>
      <c r="RRD45"/>
      <c r="RRE45"/>
      <c r="RRF45"/>
      <c r="RRG45"/>
      <c r="RRH45"/>
      <c r="RRI45"/>
      <c r="RRJ45"/>
      <c r="RRK45"/>
      <c r="RRL45"/>
      <c r="RRM45"/>
      <c r="RRN45"/>
      <c r="RRO45"/>
      <c r="RRP45"/>
      <c r="RRQ45"/>
      <c r="RRR45"/>
      <c r="RRS45"/>
      <c r="RRT45"/>
      <c r="RRU45"/>
      <c r="RRV45"/>
      <c r="RRW45"/>
      <c r="RRX45"/>
      <c r="RTC45" s="112"/>
      <c r="RTD45" s="112"/>
      <c r="RTE45" s="112"/>
      <c r="RTF45" s="112"/>
      <c r="RTG45" s="112"/>
      <c r="RTH45" s="112"/>
      <c r="RTI45" s="112"/>
      <c r="RTJ45" s="112"/>
      <c r="RTK45"/>
      <c r="RTL45"/>
      <c r="RTM45"/>
      <c r="RTN45"/>
      <c r="RTO45"/>
      <c r="RTP45"/>
      <c r="RTQ45"/>
      <c r="RTR45"/>
      <c r="RTS45"/>
      <c r="RTT45"/>
      <c r="RTU45"/>
      <c r="RTV45"/>
      <c r="RTW45"/>
      <c r="RTX45"/>
      <c r="RTY45"/>
      <c r="RTZ45"/>
      <c r="RUA45"/>
      <c r="RUB45"/>
      <c r="RUC45"/>
      <c r="RUD45"/>
      <c r="RUE45"/>
      <c r="RUF45"/>
      <c r="RVK45" s="112"/>
      <c r="RVL45" s="112"/>
      <c r="RVM45" s="112"/>
      <c r="RVN45" s="112"/>
      <c r="RVO45" s="112"/>
      <c r="RVP45" s="112"/>
      <c r="RVQ45" s="112"/>
      <c r="RVR45" s="112"/>
      <c r="RVS45"/>
      <c r="RVT45"/>
      <c r="RVU45"/>
      <c r="RVV45"/>
      <c r="RVW45"/>
      <c r="RVX45"/>
      <c r="RVY45"/>
      <c r="RVZ45"/>
      <c r="RWA45"/>
      <c r="RWB45"/>
      <c r="RWC45"/>
      <c r="RWD45"/>
      <c r="RWE45"/>
      <c r="RWF45"/>
      <c r="RWG45"/>
      <c r="RWH45"/>
      <c r="RWI45"/>
      <c r="RWJ45"/>
      <c r="RWK45"/>
      <c r="RWL45"/>
      <c r="RWM45"/>
      <c r="RWN45"/>
      <c r="RXS45" s="112"/>
      <c r="RXT45" s="112"/>
      <c r="RXU45" s="112"/>
      <c r="RXV45" s="112"/>
      <c r="RXW45" s="112"/>
      <c r="RXX45" s="112"/>
      <c r="RXY45" s="112"/>
      <c r="RXZ45" s="112"/>
      <c r="RYA45"/>
      <c r="RYB45"/>
      <c r="RYC45"/>
      <c r="RYD45"/>
      <c r="RYE45"/>
      <c r="RYF45"/>
      <c r="RYG45"/>
      <c r="RYH45"/>
      <c r="RYI45"/>
      <c r="RYJ45"/>
      <c r="RYK45"/>
      <c r="RYL45"/>
      <c r="RYM45"/>
      <c r="RYN45"/>
      <c r="RYO45"/>
      <c r="RYP45"/>
      <c r="RYQ45"/>
      <c r="RYR45"/>
      <c r="RYS45"/>
      <c r="RYT45"/>
      <c r="RYU45"/>
      <c r="RYV45"/>
      <c r="SAA45" s="112"/>
      <c r="SAB45" s="112"/>
      <c r="SAC45" s="112"/>
      <c r="SAD45" s="112"/>
      <c r="SAE45" s="112"/>
      <c r="SAF45" s="112"/>
      <c r="SAG45" s="112"/>
      <c r="SAH45" s="112"/>
      <c r="SAI45"/>
      <c r="SAJ45"/>
      <c r="SAK45"/>
      <c r="SAL45"/>
      <c r="SAM45"/>
      <c r="SAN45"/>
      <c r="SAO45"/>
      <c r="SAP45"/>
      <c r="SAQ45"/>
      <c r="SAR45"/>
      <c r="SAS45"/>
      <c r="SAT45"/>
      <c r="SAU45"/>
      <c r="SAV45"/>
      <c r="SAW45"/>
      <c r="SAX45"/>
      <c r="SAY45"/>
      <c r="SAZ45"/>
      <c r="SBA45"/>
      <c r="SBB45"/>
      <c r="SBC45"/>
      <c r="SBD45"/>
      <c r="SCI45" s="112"/>
      <c r="SCJ45" s="112"/>
      <c r="SCK45" s="112"/>
      <c r="SCL45" s="112"/>
      <c r="SCM45" s="112"/>
      <c r="SCN45" s="112"/>
      <c r="SCO45" s="112"/>
      <c r="SCP45" s="112"/>
      <c r="SCQ45"/>
      <c r="SCR45"/>
      <c r="SCS45"/>
      <c r="SCT45"/>
      <c r="SCU45"/>
      <c r="SCV45"/>
      <c r="SCW45"/>
      <c r="SCX45"/>
      <c r="SCY45"/>
      <c r="SCZ45"/>
      <c r="SDA45"/>
      <c r="SDB45"/>
      <c r="SDC45"/>
      <c r="SDD45"/>
      <c r="SDE45"/>
      <c r="SDF45"/>
      <c r="SDG45"/>
      <c r="SDH45"/>
      <c r="SDI45"/>
      <c r="SDJ45"/>
      <c r="SDK45"/>
      <c r="SDL45"/>
      <c r="SEQ45" s="112"/>
      <c r="SER45" s="112"/>
      <c r="SES45" s="112"/>
      <c r="SET45" s="112"/>
      <c r="SEU45" s="112"/>
      <c r="SEV45" s="112"/>
      <c r="SEW45" s="112"/>
      <c r="SEX45" s="112"/>
      <c r="SEY45"/>
      <c r="SEZ45"/>
      <c r="SFA45"/>
      <c r="SFB45"/>
      <c r="SFC45"/>
      <c r="SFD45"/>
      <c r="SFE45"/>
      <c r="SFF45"/>
      <c r="SFG45"/>
      <c r="SFH45"/>
      <c r="SFI45"/>
      <c r="SFJ45"/>
      <c r="SFK45"/>
      <c r="SFL45"/>
      <c r="SFM45"/>
      <c r="SFN45"/>
      <c r="SFO45"/>
      <c r="SFP45"/>
      <c r="SFQ45"/>
      <c r="SFR45"/>
      <c r="SFS45"/>
      <c r="SFT45"/>
      <c r="SGY45" s="112"/>
      <c r="SGZ45" s="112"/>
      <c r="SHA45" s="112"/>
      <c r="SHB45" s="112"/>
      <c r="SHC45" s="112"/>
      <c r="SHD45" s="112"/>
      <c r="SHE45" s="112"/>
      <c r="SHF45" s="112"/>
      <c r="SHG45"/>
      <c r="SHH45"/>
      <c r="SHI45"/>
      <c r="SHJ45"/>
      <c r="SHK45"/>
      <c r="SHL45"/>
      <c r="SHM45"/>
      <c r="SHN45"/>
      <c r="SHO45"/>
      <c r="SHP45"/>
      <c r="SHQ45"/>
      <c r="SHR45"/>
      <c r="SHS45"/>
      <c r="SHT45"/>
      <c r="SHU45"/>
      <c r="SHV45"/>
      <c r="SHW45"/>
      <c r="SHX45"/>
      <c r="SHY45"/>
      <c r="SHZ45"/>
      <c r="SIA45"/>
      <c r="SIB45"/>
      <c r="SJG45" s="112"/>
      <c r="SJH45" s="112"/>
      <c r="SJI45" s="112"/>
      <c r="SJJ45" s="112"/>
      <c r="SJK45" s="112"/>
      <c r="SJL45" s="112"/>
      <c r="SJM45" s="112"/>
      <c r="SJN45" s="112"/>
      <c r="SJO45"/>
      <c r="SJP45"/>
      <c r="SJQ45"/>
      <c r="SJR45"/>
      <c r="SJS45"/>
      <c r="SJT45"/>
      <c r="SJU45"/>
      <c r="SJV45"/>
      <c r="SJW45"/>
      <c r="SJX45"/>
      <c r="SJY45"/>
      <c r="SJZ45"/>
      <c r="SKA45"/>
      <c r="SKB45"/>
      <c r="SKC45"/>
      <c r="SKD45"/>
      <c r="SKE45"/>
      <c r="SKF45"/>
      <c r="SKG45"/>
      <c r="SKH45"/>
      <c r="SKI45"/>
      <c r="SKJ45"/>
      <c r="SLO45" s="112"/>
      <c r="SLP45" s="112"/>
      <c r="SLQ45" s="112"/>
      <c r="SLR45" s="112"/>
      <c r="SLS45" s="112"/>
      <c r="SLT45" s="112"/>
      <c r="SLU45" s="112"/>
      <c r="SLV45" s="112"/>
      <c r="SLW45"/>
      <c r="SLX45"/>
      <c r="SLY45"/>
      <c r="SLZ45"/>
      <c r="SMA45"/>
      <c r="SMB45"/>
      <c r="SMC45"/>
      <c r="SMD45"/>
      <c r="SME45"/>
      <c r="SMF45"/>
      <c r="SMG45"/>
      <c r="SMH45"/>
      <c r="SMI45"/>
      <c r="SMJ45"/>
      <c r="SMK45"/>
      <c r="SML45"/>
      <c r="SMM45"/>
      <c r="SMN45"/>
      <c r="SMO45"/>
      <c r="SMP45"/>
      <c r="SMQ45"/>
      <c r="SMR45"/>
      <c r="SNW45" s="112"/>
      <c r="SNX45" s="112"/>
      <c r="SNY45" s="112"/>
      <c r="SNZ45" s="112"/>
      <c r="SOA45" s="112"/>
      <c r="SOB45" s="112"/>
      <c r="SOC45" s="112"/>
      <c r="SOD45" s="112"/>
      <c r="SOE45"/>
      <c r="SOF45"/>
      <c r="SOG45"/>
      <c r="SOH45"/>
      <c r="SOI45"/>
      <c r="SOJ45"/>
      <c r="SOK45"/>
      <c r="SOL45"/>
      <c r="SOM45"/>
      <c r="SON45"/>
      <c r="SOO45"/>
      <c r="SOP45"/>
      <c r="SOQ45"/>
      <c r="SOR45"/>
      <c r="SOS45"/>
      <c r="SOT45"/>
      <c r="SOU45"/>
      <c r="SOV45"/>
      <c r="SOW45"/>
      <c r="SOX45"/>
      <c r="SOY45"/>
      <c r="SOZ45"/>
      <c r="SQE45" s="112"/>
      <c r="SQF45" s="112"/>
      <c r="SQG45" s="112"/>
      <c r="SQH45" s="112"/>
      <c r="SQI45" s="112"/>
      <c r="SQJ45" s="112"/>
      <c r="SQK45" s="112"/>
      <c r="SQL45" s="112"/>
      <c r="SQM45"/>
      <c r="SQN45"/>
      <c r="SQO45"/>
      <c r="SQP45"/>
      <c r="SQQ45"/>
      <c r="SQR45"/>
      <c r="SQS45"/>
      <c r="SQT45"/>
      <c r="SQU45"/>
      <c r="SQV45"/>
      <c r="SQW45"/>
      <c r="SQX45"/>
      <c r="SQY45"/>
      <c r="SQZ45"/>
      <c r="SRA45"/>
      <c r="SRB45"/>
      <c r="SRC45"/>
      <c r="SRD45"/>
      <c r="SRE45"/>
      <c r="SRF45"/>
      <c r="SRG45"/>
      <c r="SRH45"/>
      <c r="SSM45" s="112"/>
      <c r="SSN45" s="112"/>
      <c r="SSO45" s="112"/>
      <c r="SSP45" s="112"/>
      <c r="SSQ45" s="112"/>
      <c r="SSR45" s="112"/>
      <c r="SSS45" s="112"/>
      <c r="SST45" s="112"/>
      <c r="SSU45"/>
      <c r="SSV45"/>
      <c r="SSW45"/>
      <c r="SSX45"/>
      <c r="SSY45"/>
      <c r="SSZ45"/>
      <c r="STA45"/>
      <c r="STB45"/>
      <c r="STC45"/>
      <c r="STD45"/>
      <c r="STE45"/>
      <c r="STF45"/>
      <c r="STG45"/>
      <c r="STH45"/>
      <c r="STI45"/>
      <c r="STJ45"/>
      <c r="STK45"/>
      <c r="STL45"/>
      <c r="STM45"/>
      <c r="STN45"/>
      <c r="STO45"/>
      <c r="STP45"/>
      <c r="SUU45" s="112"/>
      <c r="SUV45" s="112"/>
      <c r="SUW45" s="112"/>
      <c r="SUX45" s="112"/>
      <c r="SUY45" s="112"/>
      <c r="SUZ45" s="112"/>
      <c r="SVA45" s="112"/>
      <c r="SVB45" s="112"/>
      <c r="SVC45"/>
      <c r="SVD45"/>
      <c r="SVE45"/>
      <c r="SVF45"/>
      <c r="SVG45"/>
      <c r="SVH45"/>
      <c r="SVI45"/>
      <c r="SVJ45"/>
      <c r="SVK45"/>
      <c r="SVL45"/>
      <c r="SVM45"/>
      <c r="SVN45"/>
      <c r="SVO45"/>
      <c r="SVP45"/>
      <c r="SVQ45"/>
      <c r="SVR45"/>
      <c r="SVS45"/>
      <c r="SVT45"/>
      <c r="SVU45"/>
      <c r="SVV45"/>
      <c r="SVW45"/>
      <c r="SVX45"/>
      <c r="SXC45" s="112"/>
      <c r="SXD45" s="112"/>
      <c r="SXE45" s="112"/>
      <c r="SXF45" s="112"/>
      <c r="SXG45" s="112"/>
      <c r="SXH45" s="112"/>
      <c r="SXI45" s="112"/>
      <c r="SXJ45" s="112"/>
      <c r="SXK45"/>
      <c r="SXL45"/>
      <c r="SXM45"/>
      <c r="SXN45"/>
      <c r="SXO45"/>
      <c r="SXP45"/>
      <c r="SXQ45"/>
      <c r="SXR45"/>
      <c r="SXS45"/>
      <c r="SXT45"/>
      <c r="SXU45"/>
      <c r="SXV45"/>
      <c r="SXW45"/>
      <c r="SXX45"/>
      <c r="SXY45"/>
      <c r="SXZ45"/>
      <c r="SYA45"/>
      <c r="SYB45"/>
      <c r="SYC45"/>
      <c r="SYD45"/>
      <c r="SYE45"/>
      <c r="SYF45"/>
      <c r="SZK45" s="112"/>
      <c r="SZL45" s="112"/>
      <c r="SZM45" s="112"/>
      <c r="SZN45" s="112"/>
      <c r="SZO45" s="112"/>
      <c r="SZP45" s="112"/>
      <c r="SZQ45" s="112"/>
      <c r="SZR45" s="112"/>
      <c r="SZS45"/>
      <c r="SZT45"/>
      <c r="SZU45"/>
      <c r="SZV45"/>
      <c r="SZW45"/>
      <c r="SZX45"/>
      <c r="SZY45"/>
      <c r="SZZ45"/>
      <c r="TAA45"/>
      <c r="TAB45"/>
      <c r="TAC45"/>
      <c r="TAD45"/>
      <c r="TAE45"/>
      <c r="TAF45"/>
      <c r="TAG45"/>
      <c r="TAH45"/>
      <c r="TAI45"/>
      <c r="TAJ45"/>
      <c r="TAK45"/>
      <c r="TAL45"/>
      <c r="TAM45"/>
      <c r="TAN45"/>
      <c r="TBS45" s="112"/>
      <c r="TBT45" s="112"/>
      <c r="TBU45" s="112"/>
      <c r="TBV45" s="112"/>
      <c r="TBW45" s="112"/>
      <c r="TBX45" s="112"/>
      <c r="TBY45" s="112"/>
      <c r="TBZ45" s="112"/>
      <c r="TCA45"/>
      <c r="TCB45"/>
      <c r="TCC45"/>
      <c r="TCD45"/>
      <c r="TCE45"/>
      <c r="TCF45"/>
      <c r="TCG45"/>
      <c r="TCH45"/>
      <c r="TCI45"/>
      <c r="TCJ45"/>
      <c r="TCK45"/>
      <c r="TCL45"/>
      <c r="TCM45"/>
      <c r="TCN45"/>
      <c r="TCO45"/>
      <c r="TCP45"/>
      <c r="TCQ45"/>
      <c r="TCR45"/>
      <c r="TCS45"/>
      <c r="TCT45"/>
      <c r="TCU45"/>
      <c r="TCV45"/>
      <c r="TEA45" s="112"/>
      <c r="TEB45" s="112"/>
      <c r="TEC45" s="112"/>
      <c r="TED45" s="112"/>
      <c r="TEE45" s="112"/>
      <c r="TEF45" s="112"/>
      <c r="TEG45" s="112"/>
      <c r="TEH45" s="112"/>
      <c r="TEI45"/>
      <c r="TEJ45"/>
      <c r="TEK45"/>
      <c r="TEL45"/>
      <c r="TEM45"/>
      <c r="TEN45"/>
      <c r="TEO45"/>
      <c r="TEP45"/>
      <c r="TEQ45"/>
      <c r="TER45"/>
      <c r="TES45"/>
      <c r="TET45"/>
      <c r="TEU45"/>
      <c r="TEV45"/>
      <c r="TEW45"/>
      <c r="TEX45"/>
      <c r="TEY45"/>
      <c r="TEZ45"/>
      <c r="TFA45"/>
      <c r="TFB45"/>
      <c r="TFC45"/>
      <c r="TFD45"/>
      <c r="TGI45" s="112"/>
      <c r="TGJ45" s="112"/>
      <c r="TGK45" s="112"/>
      <c r="TGL45" s="112"/>
      <c r="TGM45" s="112"/>
      <c r="TGN45" s="112"/>
      <c r="TGO45" s="112"/>
      <c r="TGP45" s="112"/>
      <c r="TGQ45"/>
      <c r="TGR45"/>
      <c r="TGS45"/>
      <c r="TGT45"/>
      <c r="TGU45"/>
      <c r="TGV45"/>
      <c r="TGW45"/>
      <c r="TGX45"/>
      <c r="TGY45"/>
      <c r="TGZ45"/>
      <c r="THA45"/>
      <c r="THB45"/>
      <c r="THC45"/>
      <c r="THD45"/>
      <c r="THE45"/>
      <c r="THF45"/>
      <c r="THG45"/>
      <c r="THH45"/>
      <c r="THI45"/>
      <c r="THJ45"/>
      <c r="THK45"/>
      <c r="THL45"/>
      <c r="TIQ45" s="112"/>
      <c r="TIR45" s="112"/>
      <c r="TIS45" s="112"/>
      <c r="TIT45" s="112"/>
      <c r="TIU45" s="112"/>
      <c r="TIV45" s="112"/>
      <c r="TIW45" s="112"/>
      <c r="TIX45" s="112"/>
      <c r="TIY45"/>
      <c r="TIZ45"/>
      <c r="TJA45"/>
      <c r="TJB45"/>
      <c r="TJC45"/>
      <c r="TJD45"/>
      <c r="TJE45"/>
      <c r="TJF45"/>
      <c r="TJG45"/>
      <c r="TJH45"/>
      <c r="TJI45"/>
      <c r="TJJ45"/>
      <c r="TJK45"/>
      <c r="TJL45"/>
      <c r="TJM45"/>
      <c r="TJN45"/>
      <c r="TJO45"/>
      <c r="TJP45"/>
      <c r="TJQ45"/>
      <c r="TJR45"/>
      <c r="TJS45"/>
      <c r="TJT45"/>
      <c r="TKY45" s="112"/>
      <c r="TKZ45" s="112"/>
      <c r="TLA45" s="112"/>
      <c r="TLB45" s="112"/>
      <c r="TLC45" s="112"/>
      <c r="TLD45" s="112"/>
      <c r="TLE45" s="112"/>
      <c r="TLF45" s="112"/>
      <c r="TLG45"/>
      <c r="TLH45"/>
      <c r="TLI45"/>
      <c r="TLJ45"/>
      <c r="TLK45"/>
      <c r="TLL45"/>
      <c r="TLM45"/>
      <c r="TLN45"/>
      <c r="TLO45"/>
      <c r="TLP45"/>
      <c r="TLQ45"/>
      <c r="TLR45"/>
      <c r="TLS45"/>
      <c r="TLT45"/>
      <c r="TLU45"/>
      <c r="TLV45"/>
      <c r="TLW45"/>
      <c r="TLX45"/>
      <c r="TLY45"/>
      <c r="TLZ45"/>
      <c r="TMA45"/>
      <c r="TMB45"/>
      <c r="TNG45" s="112"/>
      <c r="TNH45" s="112"/>
      <c r="TNI45" s="112"/>
      <c r="TNJ45" s="112"/>
      <c r="TNK45" s="112"/>
      <c r="TNL45" s="112"/>
      <c r="TNM45" s="112"/>
      <c r="TNN45" s="112"/>
      <c r="TNO45"/>
      <c r="TNP45"/>
      <c r="TNQ45"/>
      <c r="TNR45"/>
      <c r="TNS45"/>
      <c r="TNT45"/>
      <c r="TNU45"/>
      <c r="TNV45"/>
      <c r="TNW45"/>
      <c r="TNX45"/>
      <c r="TNY45"/>
      <c r="TNZ45"/>
      <c r="TOA45"/>
      <c r="TOB45"/>
      <c r="TOC45"/>
      <c r="TOD45"/>
      <c r="TOE45"/>
      <c r="TOF45"/>
      <c r="TOG45"/>
      <c r="TOH45"/>
      <c r="TOI45"/>
      <c r="TOJ45"/>
      <c r="TPO45" s="112"/>
      <c r="TPP45" s="112"/>
      <c r="TPQ45" s="112"/>
      <c r="TPR45" s="112"/>
      <c r="TPS45" s="112"/>
      <c r="TPT45" s="112"/>
      <c r="TPU45" s="112"/>
      <c r="TPV45" s="112"/>
      <c r="TPW45"/>
      <c r="TPX45"/>
      <c r="TPY45"/>
      <c r="TPZ45"/>
      <c r="TQA45"/>
      <c r="TQB45"/>
      <c r="TQC45"/>
      <c r="TQD45"/>
      <c r="TQE45"/>
      <c r="TQF45"/>
      <c r="TQG45"/>
      <c r="TQH45"/>
      <c r="TQI45"/>
      <c r="TQJ45"/>
      <c r="TQK45"/>
      <c r="TQL45"/>
      <c r="TQM45"/>
      <c r="TQN45"/>
      <c r="TQO45"/>
      <c r="TQP45"/>
      <c r="TQQ45"/>
      <c r="TQR45"/>
      <c r="TRW45" s="112"/>
      <c r="TRX45" s="112"/>
      <c r="TRY45" s="112"/>
      <c r="TRZ45" s="112"/>
      <c r="TSA45" s="112"/>
      <c r="TSB45" s="112"/>
      <c r="TSC45" s="112"/>
      <c r="TSD45" s="112"/>
      <c r="TSE45"/>
      <c r="TSF45"/>
      <c r="TSG45"/>
      <c r="TSH45"/>
      <c r="TSI45"/>
      <c r="TSJ45"/>
      <c r="TSK45"/>
      <c r="TSL45"/>
      <c r="TSM45"/>
      <c r="TSN45"/>
      <c r="TSO45"/>
      <c r="TSP45"/>
      <c r="TSQ45"/>
      <c r="TSR45"/>
      <c r="TSS45"/>
      <c r="TST45"/>
      <c r="TSU45"/>
      <c r="TSV45"/>
      <c r="TSW45"/>
      <c r="TSX45"/>
      <c r="TSY45"/>
      <c r="TSZ45"/>
      <c r="TUE45" s="112"/>
      <c r="TUF45" s="112"/>
      <c r="TUG45" s="112"/>
      <c r="TUH45" s="112"/>
      <c r="TUI45" s="112"/>
      <c r="TUJ45" s="112"/>
      <c r="TUK45" s="112"/>
      <c r="TUL45" s="112"/>
      <c r="TUM45"/>
      <c r="TUN45"/>
      <c r="TUO45"/>
      <c r="TUP45"/>
      <c r="TUQ45"/>
      <c r="TUR45"/>
      <c r="TUS45"/>
      <c r="TUT45"/>
      <c r="TUU45"/>
      <c r="TUV45"/>
      <c r="TUW45"/>
      <c r="TUX45"/>
      <c r="TUY45"/>
      <c r="TUZ45"/>
      <c r="TVA45"/>
      <c r="TVB45"/>
      <c r="TVC45"/>
      <c r="TVD45"/>
      <c r="TVE45"/>
      <c r="TVF45"/>
      <c r="TVG45"/>
      <c r="TVH45"/>
      <c r="TWM45" s="112"/>
      <c r="TWN45" s="112"/>
      <c r="TWO45" s="112"/>
      <c r="TWP45" s="112"/>
      <c r="TWQ45" s="112"/>
      <c r="TWR45" s="112"/>
      <c r="TWS45" s="112"/>
      <c r="TWT45" s="112"/>
      <c r="TWU45"/>
      <c r="TWV45"/>
      <c r="TWW45"/>
      <c r="TWX45"/>
      <c r="TWY45"/>
      <c r="TWZ45"/>
      <c r="TXA45"/>
      <c r="TXB45"/>
      <c r="TXC45"/>
      <c r="TXD45"/>
      <c r="TXE45"/>
      <c r="TXF45"/>
      <c r="TXG45"/>
      <c r="TXH45"/>
      <c r="TXI45"/>
      <c r="TXJ45"/>
      <c r="TXK45"/>
      <c r="TXL45"/>
      <c r="TXM45"/>
      <c r="TXN45"/>
      <c r="TXO45"/>
      <c r="TXP45"/>
      <c r="TYU45" s="112"/>
      <c r="TYV45" s="112"/>
      <c r="TYW45" s="112"/>
      <c r="TYX45" s="112"/>
      <c r="TYY45" s="112"/>
      <c r="TYZ45" s="112"/>
      <c r="TZA45" s="112"/>
      <c r="TZB45" s="112"/>
      <c r="TZC45"/>
      <c r="TZD45"/>
      <c r="TZE45"/>
      <c r="TZF45"/>
      <c r="TZG45"/>
      <c r="TZH45"/>
      <c r="TZI45"/>
      <c r="TZJ45"/>
      <c r="TZK45"/>
      <c r="TZL45"/>
      <c r="TZM45"/>
      <c r="TZN45"/>
      <c r="TZO45"/>
      <c r="TZP45"/>
      <c r="TZQ45"/>
      <c r="TZR45"/>
      <c r="TZS45"/>
      <c r="TZT45"/>
      <c r="TZU45"/>
      <c r="TZV45"/>
      <c r="TZW45"/>
      <c r="TZX45"/>
      <c r="UBC45" s="112"/>
      <c r="UBD45" s="112"/>
      <c r="UBE45" s="112"/>
      <c r="UBF45" s="112"/>
      <c r="UBG45" s="112"/>
      <c r="UBH45" s="112"/>
      <c r="UBI45" s="112"/>
      <c r="UBJ45" s="112"/>
      <c r="UBK45"/>
      <c r="UBL45"/>
      <c r="UBM45"/>
      <c r="UBN45"/>
      <c r="UBO45"/>
      <c r="UBP45"/>
      <c r="UBQ45"/>
      <c r="UBR45"/>
      <c r="UBS45"/>
      <c r="UBT45"/>
      <c r="UBU45"/>
      <c r="UBV45"/>
      <c r="UBW45"/>
      <c r="UBX45"/>
      <c r="UBY45"/>
      <c r="UBZ45"/>
      <c r="UCA45"/>
      <c r="UCB45"/>
      <c r="UCC45"/>
      <c r="UCD45"/>
      <c r="UCE45"/>
      <c r="UCF45"/>
      <c r="UDK45" s="112"/>
      <c r="UDL45" s="112"/>
      <c r="UDM45" s="112"/>
      <c r="UDN45" s="112"/>
      <c r="UDO45" s="112"/>
      <c r="UDP45" s="112"/>
      <c r="UDQ45" s="112"/>
      <c r="UDR45" s="112"/>
      <c r="UDS45"/>
      <c r="UDT45"/>
      <c r="UDU45"/>
      <c r="UDV45"/>
      <c r="UDW45"/>
      <c r="UDX45"/>
      <c r="UDY45"/>
      <c r="UDZ45"/>
      <c r="UEA45"/>
      <c r="UEB45"/>
      <c r="UEC45"/>
      <c r="UED45"/>
      <c r="UEE45"/>
      <c r="UEF45"/>
      <c r="UEG45"/>
      <c r="UEH45"/>
      <c r="UEI45"/>
      <c r="UEJ45"/>
      <c r="UEK45"/>
      <c r="UEL45"/>
      <c r="UEM45"/>
      <c r="UEN45"/>
      <c r="UFS45" s="112"/>
      <c r="UFT45" s="112"/>
      <c r="UFU45" s="112"/>
      <c r="UFV45" s="112"/>
      <c r="UFW45" s="112"/>
      <c r="UFX45" s="112"/>
      <c r="UFY45" s="112"/>
      <c r="UFZ45" s="112"/>
      <c r="UGA45"/>
      <c r="UGB45"/>
      <c r="UGC45"/>
      <c r="UGD45"/>
      <c r="UGE45"/>
      <c r="UGF45"/>
      <c r="UGG45"/>
      <c r="UGH45"/>
      <c r="UGI45"/>
      <c r="UGJ45"/>
      <c r="UGK45"/>
      <c r="UGL45"/>
      <c r="UGM45"/>
      <c r="UGN45"/>
      <c r="UGO45"/>
      <c r="UGP45"/>
      <c r="UGQ45"/>
      <c r="UGR45"/>
      <c r="UGS45"/>
      <c r="UGT45"/>
      <c r="UGU45"/>
      <c r="UGV45"/>
      <c r="UIA45" s="112"/>
      <c r="UIB45" s="112"/>
      <c r="UIC45" s="112"/>
      <c r="UID45" s="112"/>
      <c r="UIE45" s="112"/>
      <c r="UIF45" s="112"/>
      <c r="UIG45" s="112"/>
      <c r="UIH45" s="112"/>
      <c r="UII45"/>
      <c r="UIJ45"/>
      <c r="UIK45"/>
      <c r="UIL45"/>
      <c r="UIM45"/>
      <c r="UIN45"/>
      <c r="UIO45"/>
      <c r="UIP45"/>
      <c r="UIQ45"/>
      <c r="UIR45"/>
      <c r="UIS45"/>
      <c r="UIT45"/>
      <c r="UIU45"/>
      <c r="UIV45"/>
      <c r="UIW45"/>
      <c r="UIX45"/>
      <c r="UIY45"/>
      <c r="UIZ45"/>
      <c r="UJA45"/>
      <c r="UJB45"/>
      <c r="UJC45"/>
      <c r="UJD45"/>
      <c r="UKI45" s="112"/>
      <c r="UKJ45" s="112"/>
      <c r="UKK45" s="112"/>
      <c r="UKL45" s="112"/>
      <c r="UKM45" s="112"/>
      <c r="UKN45" s="112"/>
      <c r="UKO45" s="112"/>
      <c r="UKP45" s="112"/>
      <c r="UKQ45"/>
      <c r="UKR45"/>
      <c r="UKS45"/>
      <c r="UKT45"/>
      <c r="UKU45"/>
      <c r="UKV45"/>
      <c r="UKW45"/>
      <c r="UKX45"/>
      <c r="UKY45"/>
      <c r="UKZ45"/>
      <c r="ULA45"/>
      <c r="ULB45"/>
      <c r="ULC45"/>
      <c r="ULD45"/>
      <c r="ULE45"/>
      <c r="ULF45"/>
      <c r="ULG45"/>
      <c r="ULH45"/>
      <c r="ULI45"/>
      <c r="ULJ45"/>
      <c r="ULK45"/>
      <c r="ULL45"/>
      <c r="UMQ45" s="112"/>
      <c r="UMR45" s="112"/>
      <c r="UMS45" s="112"/>
      <c r="UMT45" s="112"/>
      <c r="UMU45" s="112"/>
      <c r="UMV45" s="112"/>
      <c r="UMW45" s="112"/>
      <c r="UMX45" s="112"/>
      <c r="UMY45"/>
      <c r="UMZ45"/>
      <c r="UNA45"/>
      <c r="UNB45"/>
      <c r="UNC45"/>
      <c r="UND45"/>
      <c r="UNE45"/>
      <c r="UNF45"/>
      <c r="UNG45"/>
      <c r="UNH45"/>
      <c r="UNI45"/>
      <c r="UNJ45"/>
      <c r="UNK45"/>
      <c r="UNL45"/>
      <c r="UNM45"/>
      <c r="UNN45"/>
      <c r="UNO45"/>
      <c r="UNP45"/>
      <c r="UNQ45"/>
      <c r="UNR45"/>
      <c r="UNS45"/>
      <c r="UNT45"/>
      <c r="UOY45" s="112"/>
      <c r="UOZ45" s="112"/>
      <c r="UPA45" s="112"/>
      <c r="UPB45" s="112"/>
      <c r="UPC45" s="112"/>
      <c r="UPD45" s="112"/>
      <c r="UPE45" s="112"/>
      <c r="UPF45" s="112"/>
      <c r="UPG45"/>
      <c r="UPH45"/>
      <c r="UPI45"/>
      <c r="UPJ45"/>
      <c r="UPK45"/>
      <c r="UPL45"/>
      <c r="UPM45"/>
      <c r="UPN45"/>
      <c r="UPO45"/>
      <c r="UPP45"/>
      <c r="UPQ45"/>
      <c r="UPR45"/>
      <c r="UPS45"/>
      <c r="UPT45"/>
      <c r="UPU45"/>
      <c r="UPV45"/>
      <c r="UPW45"/>
      <c r="UPX45"/>
      <c r="UPY45"/>
      <c r="UPZ45"/>
      <c r="UQA45"/>
      <c r="UQB45"/>
      <c r="URG45" s="112"/>
      <c r="URH45" s="112"/>
      <c r="URI45" s="112"/>
      <c r="URJ45" s="112"/>
      <c r="URK45" s="112"/>
      <c r="URL45" s="112"/>
      <c r="URM45" s="112"/>
      <c r="URN45" s="112"/>
      <c r="URO45"/>
      <c r="URP45"/>
      <c r="URQ45"/>
      <c r="URR45"/>
      <c r="URS45"/>
      <c r="URT45"/>
      <c r="URU45"/>
      <c r="URV45"/>
      <c r="URW45"/>
      <c r="URX45"/>
      <c r="URY45"/>
      <c r="URZ45"/>
      <c r="USA45"/>
      <c r="USB45"/>
      <c r="USC45"/>
      <c r="USD45"/>
      <c r="USE45"/>
      <c r="USF45"/>
      <c r="USG45"/>
      <c r="USH45"/>
      <c r="USI45"/>
      <c r="USJ45"/>
      <c r="UTO45" s="112"/>
      <c r="UTP45" s="112"/>
      <c r="UTQ45" s="112"/>
      <c r="UTR45" s="112"/>
      <c r="UTS45" s="112"/>
      <c r="UTT45" s="112"/>
      <c r="UTU45" s="112"/>
      <c r="UTV45" s="112"/>
      <c r="UTW45"/>
      <c r="UTX45"/>
      <c r="UTY45"/>
      <c r="UTZ45"/>
      <c r="UUA45"/>
      <c r="UUB45"/>
      <c r="UUC45"/>
      <c r="UUD45"/>
      <c r="UUE45"/>
      <c r="UUF45"/>
      <c r="UUG45"/>
      <c r="UUH45"/>
      <c r="UUI45"/>
      <c r="UUJ45"/>
      <c r="UUK45"/>
      <c r="UUL45"/>
      <c r="UUM45"/>
      <c r="UUN45"/>
      <c r="UUO45"/>
      <c r="UUP45"/>
      <c r="UUQ45"/>
      <c r="UUR45"/>
      <c r="UVW45" s="112"/>
      <c r="UVX45" s="112"/>
      <c r="UVY45" s="112"/>
      <c r="UVZ45" s="112"/>
      <c r="UWA45" s="112"/>
      <c r="UWB45" s="112"/>
      <c r="UWC45" s="112"/>
      <c r="UWD45" s="112"/>
      <c r="UWE45"/>
      <c r="UWF45"/>
      <c r="UWG45"/>
      <c r="UWH45"/>
      <c r="UWI45"/>
      <c r="UWJ45"/>
      <c r="UWK45"/>
      <c r="UWL45"/>
      <c r="UWM45"/>
      <c r="UWN45"/>
      <c r="UWO45"/>
      <c r="UWP45"/>
      <c r="UWQ45"/>
      <c r="UWR45"/>
      <c r="UWS45"/>
      <c r="UWT45"/>
      <c r="UWU45"/>
      <c r="UWV45"/>
      <c r="UWW45"/>
      <c r="UWX45"/>
      <c r="UWY45"/>
      <c r="UWZ45"/>
      <c r="UYE45" s="112"/>
      <c r="UYF45" s="112"/>
      <c r="UYG45" s="112"/>
      <c r="UYH45" s="112"/>
      <c r="UYI45" s="112"/>
      <c r="UYJ45" s="112"/>
      <c r="UYK45" s="112"/>
      <c r="UYL45" s="112"/>
      <c r="UYM45"/>
      <c r="UYN45"/>
      <c r="UYO45"/>
      <c r="UYP45"/>
      <c r="UYQ45"/>
      <c r="UYR45"/>
      <c r="UYS45"/>
      <c r="UYT45"/>
      <c r="UYU45"/>
      <c r="UYV45"/>
      <c r="UYW45"/>
      <c r="UYX45"/>
      <c r="UYY45"/>
      <c r="UYZ45"/>
      <c r="UZA45"/>
      <c r="UZB45"/>
      <c r="UZC45"/>
      <c r="UZD45"/>
      <c r="UZE45"/>
      <c r="UZF45"/>
      <c r="UZG45"/>
      <c r="UZH45"/>
      <c r="VAM45" s="112"/>
      <c r="VAN45" s="112"/>
      <c r="VAO45" s="112"/>
      <c r="VAP45" s="112"/>
      <c r="VAQ45" s="112"/>
      <c r="VAR45" s="112"/>
      <c r="VAS45" s="112"/>
      <c r="VAT45" s="112"/>
      <c r="VAU45"/>
      <c r="VAV45"/>
      <c r="VAW45"/>
      <c r="VAX45"/>
      <c r="VAY45"/>
      <c r="VAZ45"/>
      <c r="VBA45"/>
      <c r="VBB45"/>
      <c r="VBC45"/>
      <c r="VBD45"/>
      <c r="VBE45"/>
      <c r="VBF45"/>
      <c r="VBG45"/>
      <c r="VBH45"/>
      <c r="VBI45"/>
      <c r="VBJ45"/>
      <c r="VBK45"/>
      <c r="VBL45"/>
      <c r="VBM45"/>
      <c r="VBN45"/>
      <c r="VBO45"/>
      <c r="VBP45"/>
      <c r="VCU45" s="112"/>
      <c r="VCV45" s="112"/>
      <c r="VCW45" s="112"/>
      <c r="VCX45" s="112"/>
      <c r="VCY45" s="112"/>
      <c r="VCZ45" s="112"/>
      <c r="VDA45" s="112"/>
      <c r="VDB45" s="112"/>
      <c r="VDC45"/>
      <c r="VDD45"/>
      <c r="VDE45"/>
      <c r="VDF45"/>
      <c r="VDG45"/>
      <c r="VDH45"/>
      <c r="VDI45"/>
      <c r="VDJ45"/>
      <c r="VDK45"/>
      <c r="VDL45"/>
      <c r="VDM45"/>
      <c r="VDN45"/>
      <c r="VDO45"/>
      <c r="VDP45"/>
      <c r="VDQ45"/>
      <c r="VDR45"/>
      <c r="VDS45"/>
      <c r="VDT45"/>
      <c r="VDU45"/>
      <c r="VDV45"/>
      <c r="VDW45"/>
      <c r="VDX45"/>
      <c r="VFC45" s="112"/>
      <c r="VFD45" s="112"/>
      <c r="VFE45" s="112"/>
      <c r="VFF45" s="112"/>
      <c r="VFG45" s="112"/>
      <c r="VFH45" s="112"/>
      <c r="VFI45" s="112"/>
      <c r="VFJ45" s="112"/>
      <c r="VFK45"/>
      <c r="VFL45"/>
      <c r="VFM45"/>
      <c r="VFN45"/>
      <c r="VFO45"/>
      <c r="VFP45"/>
      <c r="VFQ45"/>
      <c r="VFR45"/>
      <c r="VFS45"/>
      <c r="VFT45"/>
      <c r="VFU45"/>
      <c r="VFV45"/>
      <c r="VFW45"/>
      <c r="VFX45"/>
      <c r="VFY45"/>
      <c r="VFZ45"/>
      <c r="VGA45"/>
      <c r="VGB45"/>
      <c r="VGC45"/>
      <c r="VGD45"/>
      <c r="VGE45"/>
      <c r="VGF45"/>
      <c r="VHK45" s="112"/>
      <c r="VHL45" s="112"/>
      <c r="VHM45" s="112"/>
      <c r="VHN45" s="112"/>
      <c r="VHO45" s="112"/>
      <c r="VHP45" s="112"/>
      <c r="VHQ45" s="112"/>
      <c r="VHR45" s="112"/>
      <c r="VHS45"/>
      <c r="VHT45"/>
      <c r="VHU45"/>
      <c r="VHV45"/>
      <c r="VHW45"/>
      <c r="VHX45"/>
      <c r="VHY45"/>
      <c r="VHZ45"/>
      <c r="VIA45"/>
      <c r="VIB45"/>
      <c r="VIC45"/>
      <c r="VID45"/>
      <c r="VIE45"/>
      <c r="VIF45"/>
      <c r="VIG45"/>
      <c r="VIH45"/>
      <c r="VII45"/>
      <c r="VIJ45"/>
      <c r="VIK45"/>
      <c r="VIL45"/>
      <c r="VIM45"/>
      <c r="VIN45"/>
      <c r="VJS45" s="112"/>
      <c r="VJT45" s="112"/>
      <c r="VJU45" s="112"/>
      <c r="VJV45" s="112"/>
      <c r="VJW45" s="112"/>
      <c r="VJX45" s="112"/>
      <c r="VJY45" s="112"/>
      <c r="VJZ45" s="112"/>
      <c r="VKA45"/>
      <c r="VKB45"/>
      <c r="VKC45"/>
      <c r="VKD45"/>
      <c r="VKE45"/>
      <c r="VKF45"/>
      <c r="VKG45"/>
      <c r="VKH45"/>
      <c r="VKI45"/>
      <c r="VKJ45"/>
      <c r="VKK45"/>
      <c r="VKL45"/>
      <c r="VKM45"/>
      <c r="VKN45"/>
      <c r="VKO45"/>
      <c r="VKP45"/>
      <c r="VKQ45"/>
      <c r="VKR45"/>
      <c r="VKS45"/>
      <c r="VKT45"/>
      <c r="VKU45"/>
      <c r="VKV45"/>
      <c r="VMA45" s="112"/>
      <c r="VMB45" s="112"/>
      <c r="VMC45" s="112"/>
      <c r="VMD45" s="112"/>
      <c r="VME45" s="112"/>
      <c r="VMF45" s="112"/>
      <c r="VMG45" s="112"/>
      <c r="VMH45" s="112"/>
      <c r="VMI45"/>
      <c r="VMJ45"/>
      <c r="VMK45"/>
      <c r="VML45"/>
      <c r="VMM45"/>
      <c r="VMN45"/>
      <c r="VMO45"/>
      <c r="VMP45"/>
      <c r="VMQ45"/>
      <c r="VMR45"/>
      <c r="VMS45"/>
      <c r="VMT45"/>
      <c r="VMU45"/>
      <c r="VMV45"/>
      <c r="VMW45"/>
      <c r="VMX45"/>
      <c r="VMY45"/>
      <c r="VMZ45"/>
      <c r="VNA45"/>
      <c r="VNB45"/>
      <c r="VNC45"/>
      <c r="VND45"/>
      <c r="VOI45" s="112"/>
      <c r="VOJ45" s="112"/>
      <c r="VOK45" s="112"/>
      <c r="VOL45" s="112"/>
      <c r="VOM45" s="112"/>
      <c r="VON45" s="112"/>
      <c r="VOO45" s="112"/>
      <c r="VOP45" s="112"/>
      <c r="VOQ45"/>
      <c r="VOR45"/>
      <c r="VOS45"/>
      <c r="VOT45"/>
      <c r="VOU45"/>
      <c r="VOV45"/>
      <c r="VOW45"/>
      <c r="VOX45"/>
      <c r="VOY45"/>
      <c r="VOZ45"/>
      <c r="VPA45"/>
      <c r="VPB45"/>
      <c r="VPC45"/>
      <c r="VPD45"/>
      <c r="VPE45"/>
      <c r="VPF45"/>
      <c r="VPG45"/>
      <c r="VPH45"/>
      <c r="VPI45"/>
      <c r="VPJ45"/>
      <c r="VPK45"/>
      <c r="VPL45"/>
      <c r="VQQ45" s="112"/>
      <c r="VQR45" s="112"/>
      <c r="VQS45" s="112"/>
      <c r="VQT45" s="112"/>
      <c r="VQU45" s="112"/>
      <c r="VQV45" s="112"/>
      <c r="VQW45" s="112"/>
      <c r="VQX45" s="112"/>
      <c r="VQY45"/>
      <c r="VQZ45"/>
      <c r="VRA45"/>
      <c r="VRB45"/>
      <c r="VRC45"/>
      <c r="VRD45"/>
      <c r="VRE45"/>
      <c r="VRF45"/>
      <c r="VRG45"/>
      <c r="VRH45"/>
      <c r="VRI45"/>
      <c r="VRJ45"/>
      <c r="VRK45"/>
      <c r="VRL45"/>
      <c r="VRM45"/>
      <c r="VRN45"/>
      <c r="VRO45"/>
      <c r="VRP45"/>
      <c r="VRQ45"/>
      <c r="VRR45"/>
      <c r="VRS45"/>
      <c r="VRT45"/>
      <c r="VSY45" s="112"/>
      <c r="VSZ45" s="112"/>
      <c r="VTA45" s="112"/>
      <c r="VTB45" s="112"/>
      <c r="VTC45" s="112"/>
      <c r="VTD45" s="112"/>
      <c r="VTE45" s="112"/>
      <c r="VTF45" s="112"/>
      <c r="VTG45"/>
      <c r="VTH45"/>
      <c r="VTI45"/>
      <c r="VTJ45"/>
      <c r="VTK45"/>
      <c r="VTL45"/>
      <c r="VTM45"/>
      <c r="VTN45"/>
      <c r="VTO45"/>
      <c r="VTP45"/>
      <c r="VTQ45"/>
      <c r="VTR45"/>
      <c r="VTS45"/>
      <c r="VTT45"/>
      <c r="VTU45"/>
      <c r="VTV45"/>
      <c r="VTW45"/>
      <c r="VTX45"/>
      <c r="VTY45"/>
      <c r="VTZ45"/>
      <c r="VUA45"/>
      <c r="VUB45"/>
      <c r="VVG45" s="112"/>
      <c r="VVH45" s="112"/>
      <c r="VVI45" s="112"/>
      <c r="VVJ45" s="112"/>
      <c r="VVK45" s="112"/>
      <c r="VVL45" s="112"/>
      <c r="VVM45" s="112"/>
      <c r="VVN45" s="112"/>
      <c r="VVO45"/>
      <c r="VVP45"/>
      <c r="VVQ45"/>
      <c r="VVR45"/>
      <c r="VVS45"/>
      <c r="VVT45"/>
      <c r="VVU45"/>
      <c r="VVV45"/>
      <c r="VVW45"/>
      <c r="VVX45"/>
      <c r="VVY45"/>
      <c r="VVZ45"/>
      <c r="VWA45"/>
      <c r="VWB45"/>
      <c r="VWC45"/>
      <c r="VWD45"/>
      <c r="VWE45"/>
      <c r="VWF45"/>
      <c r="VWG45"/>
      <c r="VWH45"/>
      <c r="VWI45"/>
      <c r="VWJ45"/>
      <c r="VXO45" s="112"/>
      <c r="VXP45" s="112"/>
      <c r="VXQ45" s="112"/>
      <c r="VXR45" s="112"/>
      <c r="VXS45" s="112"/>
      <c r="VXT45" s="112"/>
      <c r="VXU45" s="112"/>
      <c r="VXV45" s="112"/>
      <c r="VXW45"/>
      <c r="VXX45"/>
      <c r="VXY45"/>
      <c r="VXZ45"/>
      <c r="VYA45"/>
      <c r="VYB45"/>
      <c r="VYC45"/>
      <c r="VYD45"/>
      <c r="VYE45"/>
      <c r="VYF45"/>
      <c r="VYG45"/>
      <c r="VYH45"/>
      <c r="VYI45"/>
      <c r="VYJ45"/>
      <c r="VYK45"/>
      <c r="VYL45"/>
      <c r="VYM45"/>
      <c r="VYN45"/>
      <c r="VYO45"/>
      <c r="VYP45"/>
      <c r="VYQ45"/>
      <c r="VYR45"/>
      <c r="VZW45" s="112"/>
      <c r="VZX45" s="112"/>
      <c r="VZY45" s="112"/>
      <c r="VZZ45" s="112"/>
      <c r="WAA45" s="112"/>
      <c r="WAB45" s="112"/>
      <c r="WAC45" s="112"/>
      <c r="WAD45" s="112"/>
      <c r="WAE45"/>
      <c r="WAF45"/>
      <c r="WAG45"/>
      <c r="WAH45"/>
      <c r="WAI45"/>
      <c r="WAJ45"/>
      <c r="WAK45"/>
      <c r="WAL45"/>
      <c r="WAM45"/>
      <c r="WAN45"/>
      <c r="WAO45"/>
      <c r="WAP45"/>
      <c r="WAQ45"/>
      <c r="WAR45"/>
      <c r="WAS45"/>
      <c r="WAT45"/>
      <c r="WAU45"/>
      <c r="WAV45"/>
      <c r="WAW45"/>
      <c r="WAX45"/>
      <c r="WAY45"/>
      <c r="WAZ45"/>
      <c r="WCE45" s="112"/>
      <c r="WCF45" s="112"/>
      <c r="WCG45" s="112"/>
      <c r="WCH45" s="112"/>
      <c r="WCI45" s="112"/>
      <c r="WCJ45" s="112"/>
      <c r="WCK45" s="112"/>
      <c r="WCL45" s="112"/>
      <c r="WCM45"/>
      <c r="WCN45"/>
      <c r="WCO45"/>
      <c r="WCP45"/>
      <c r="WCQ45"/>
      <c r="WCR45"/>
      <c r="WCS45"/>
      <c r="WCT45"/>
      <c r="WCU45"/>
      <c r="WCV45"/>
      <c r="WCW45"/>
      <c r="WCX45"/>
      <c r="WCY45"/>
      <c r="WCZ45"/>
      <c r="WDA45"/>
      <c r="WDB45"/>
      <c r="WDC45"/>
      <c r="WDD45"/>
      <c r="WDE45"/>
      <c r="WDF45"/>
      <c r="WDG45"/>
      <c r="WDH45"/>
      <c r="WEM45" s="112"/>
      <c r="WEN45" s="112"/>
      <c r="WEO45" s="112"/>
      <c r="WEP45" s="112"/>
      <c r="WEQ45" s="112"/>
      <c r="WER45" s="112"/>
      <c r="WES45" s="112"/>
      <c r="WET45" s="112"/>
      <c r="WEU45"/>
      <c r="WEV45"/>
      <c r="WEW45"/>
      <c r="WEX45"/>
      <c r="WEY45"/>
      <c r="WEZ45"/>
      <c r="WFA45"/>
      <c r="WFB45"/>
      <c r="WFC45"/>
      <c r="WFD45"/>
      <c r="WFE45"/>
      <c r="WFF45"/>
      <c r="WFG45"/>
      <c r="WFH45"/>
      <c r="WFI45"/>
      <c r="WFJ45"/>
      <c r="WFK45"/>
      <c r="WFL45"/>
      <c r="WFM45"/>
      <c r="WFN45"/>
      <c r="WFO45"/>
      <c r="WFP45"/>
      <c r="WGU45" s="112"/>
      <c r="WGV45" s="112"/>
      <c r="WGW45" s="112"/>
      <c r="WGX45" s="112"/>
      <c r="WGY45" s="112"/>
      <c r="WGZ45" s="112"/>
      <c r="WHA45" s="112"/>
      <c r="WHB45" s="112"/>
      <c r="WHC45"/>
      <c r="WHD45"/>
      <c r="WHE45"/>
      <c r="WHF45"/>
      <c r="WHG45"/>
      <c r="WHH45"/>
      <c r="WHI45"/>
      <c r="WHJ45"/>
      <c r="WHK45"/>
      <c r="WHL45"/>
      <c r="WHM45"/>
      <c r="WHN45"/>
      <c r="WHO45"/>
      <c r="WHP45"/>
      <c r="WHQ45"/>
      <c r="WHR45"/>
      <c r="WHS45"/>
      <c r="WHT45"/>
      <c r="WHU45"/>
      <c r="WHV45"/>
      <c r="WHW45"/>
      <c r="WHX45"/>
      <c r="WJC45" s="112"/>
      <c r="WJD45" s="112"/>
      <c r="WJE45" s="112"/>
      <c r="WJF45" s="112"/>
      <c r="WJG45" s="112"/>
      <c r="WJH45" s="112"/>
      <c r="WJI45" s="112"/>
      <c r="WJJ45" s="112"/>
      <c r="WJK45"/>
      <c r="WJL45"/>
      <c r="WJM45"/>
      <c r="WJN45"/>
      <c r="WJO45"/>
      <c r="WJP45"/>
      <c r="WJQ45"/>
      <c r="WJR45"/>
      <c r="WJS45"/>
      <c r="WJT45"/>
      <c r="WJU45"/>
      <c r="WJV45"/>
      <c r="WJW45"/>
      <c r="WJX45"/>
      <c r="WJY45"/>
      <c r="WJZ45"/>
      <c r="WKA45"/>
      <c r="WKB45"/>
      <c r="WKC45"/>
      <c r="WKD45"/>
      <c r="WKE45"/>
      <c r="WKF45"/>
      <c r="WLK45" s="112"/>
      <c r="WLL45" s="112"/>
      <c r="WLM45" s="112"/>
      <c r="WLN45" s="112"/>
      <c r="WLO45" s="112"/>
      <c r="WLP45" s="112"/>
      <c r="WLQ45" s="112"/>
      <c r="WLR45" s="112"/>
      <c r="WLS45"/>
      <c r="WLT45"/>
      <c r="WLU45"/>
      <c r="WLV45"/>
      <c r="WLW45"/>
      <c r="WLX45"/>
      <c r="WLY45"/>
      <c r="WLZ45"/>
      <c r="WMA45"/>
      <c r="WMB45"/>
      <c r="WMC45"/>
      <c r="WMD45"/>
      <c r="WME45"/>
      <c r="WMF45"/>
      <c r="WMG45"/>
      <c r="WMH45"/>
      <c r="WMI45"/>
      <c r="WMJ45"/>
      <c r="WMK45"/>
      <c r="WML45"/>
      <c r="WMM45"/>
      <c r="WMN45"/>
      <c r="WNS45" s="112"/>
      <c r="WNT45" s="112"/>
      <c r="WNU45" s="112"/>
      <c r="WNV45" s="112"/>
      <c r="WNW45" s="112"/>
      <c r="WNX45" s="112"/>
      <c r="WNY45" s="112"/>
      <c r="WNZ45" s="112"/>
      <c r="WOA45"/>
      <c r="WOB45"/>
      <c r="WOC45"/>
      <c r="WOD45"/>
      <c r="WOE45"/>
      <c r="WOF45"/>
      <c r="WOG45"/>
      <c r="WOH45"/>
      <c r="WOI45"/>
      <c r="WOJ45"/>
      <c r="WOK45"/>
      <c r="WOL45"/>
      <c r="WOM45"/>
      <c r="WON45"/>
      <c r="WOO45"/>
      <c r="WOP45"/>
      <c r="WOQ45"/>
      <c r="WOR45"/>
      <c r="WOS45"/>
      <c r="WOT45"/>
      <c r="WOU45"/>
      <c r="WOV45"/>
      <c r="WQA45" s="112"/>
      <c r="WQB45" s="112"/>
      <c r="WQC45" s="112"/>
      <c r="WQD45" s="112"/>
      <c r="WQE45" s="112"/>
      <c r="WQF45" s="112"/>
      <c r="WQG45" s="112"/>
      <c r="WQH45" s="112"/>
      <c r="WQI45"/>
      <c r="WQJ45"/>
      <c r="WQK45"/>
      <c r="WQL45"/>
      <c r="WQM45"/>
      <c r="WQN45"/>
      <c r="WQO45"/>
      <c r="WQP45"/>
      <c r="WQQ45"/>
      <c r="WQR45"/>
      <c r="WQS45"/>
      <c r="WQT45"/>
      <c r="WQU45"/>
      <c r="WQV45"/>
      <c r="WQW45"/>
      <c r="WQX45"/>
      <c r="WQY45"/>
      <c r="WQZ45"/>
      <c r="WRA45"/>
      <c r="WRB45"/>
      <c r="WRC45"/>
      <c r="WRD45"/>
      <c r="WSI45" s="112"/>
      <c r="WSJ45" s="112"/>
      <c r="WSK45" s="112"/>
      <c r="WSL45" s="112"/>
      <c r="WSM45" s="112"/>
      <c r="WSN45" s="112"/>
      <c r="WSO45" s="112"/>
      <c r="WSP45" s="112"/>
      <c r="WSQ45"/>
      <c r="WSR45"/>
      <c r="WSS45"/>
      <c r="WST45"/>
      <c r="WSU45"/>
      <c r="WSV45"/>
      <c r="WSW45"/>
      <c r="WSX45"/>
      <c r="WSY45"/>
      <c r="WSZ45"/>
      <c r="WTA45"/>
      <c r="WTB45"/>
      <c r="WTC45"/>
      <c r="WTD45"/>
      <c r="WTE45"/>
      <c r="WTF45"/>
      <c r="WTG45"/>
      <c r="WTH45"/>
      <c r="WTI45"/>
      <c r="WTJ45"/>
      <c r="WTK45"/>
      <c r="WTL45"/>
      <c r="WUQ45" s="112"/>
      <c r="WUR45" s="112"/>
      <c r="WUS45" s="112"/>
      <c r="WUT45" s="112"/>
      <c r="WUU45" s="112"/>
      <c r="WUV45" s="112"/>
      <c r="WUW45" s="112"/>
      <c r="WUX45" s="112"/>
      <c r="WUY45"/>
      <c r="WUZ45"/>
      <c r="WVA45"/>
      <c r="WVB45"/>
      <c r="WVC45"/>
      <c r="WVD45"/>
      <c r="WVE45"/>
      <c r="WVF45"/>
      <c r="WVG45"/>
      <c r="WVH45"/>
      <c r="WVI45"/>
      <c r="WVJ45"/>
      <c r="WVK45"/>
      <c r="WVL45"/>
      <c r="WVM45"/>
      <c r="WVN45"/>
      <c r="WVO45"/>
      <c r="WVP45"/>
      <c r="WVQ45"/>
      <c r="WVR45"/>
      <c r="WVS45"/>
      <c r="WVT45"/>
      <c r="WWY45" s="112"/>
      <c r="WWZ45" s="112"/>
      <c r="WXA45" s="112"/>
      <c r="WXB45" s="112"/>
      <c r="WXC45" s="112"/>
      <c r="WXD45" s="112"/>
      <c r="WXE45" s="112"/>
      <c r="WXF45" s="112"/>
      <c r="WXG45"/>
      <c r="WXH45"/>
      <c r="WXI45"/>
      <c r="WXJ45"/>
      <c r="WXK45"/>
      <c r="WXL45"/>
      <c r="WXM45"/>
      <c r="WXN45"/>
      <c r="WXO45"/>
      <c r="WXP45"/>
      <c r="WXQ45"/>
      <c r="WXR45"/>
      <c r="WXS45"/>
      <c r="WXT45"/>
      <c r="WXU45"/>
      <c r="WXV45"/>
      <c r="WXW45"/>
      <c r="WXX45"/>
      <c r="WXY45"/>
      <c r="WXZ45"/>
      <c r="WYA45"/>
      <c r="WYB45"/>
      <c r="WZG45" s="112"/>
      <c r="WZH45" s="112"/>
      <c r="WZI45" s="112"/>
      <c r="WZJ45" s="112"/>
      <c r="WZK45" s="112"/>
      <c r="WZL45" s="112"/>
      <c r="WZM45" s="112"/>
      <c r="WZN45" s="112"/>
      <c r="WZO45"/>
      <c r="WZP45"/>
      <c r="WZQ45"/>
      <c r="WZR45"/>
      <c r="WZS45"/>
      <c r="WZT45"/>
      <c r="WZU45"/>
      <c r="WZV45"/>
      <c r="WZW45"/>
      <c r="WZX45"/>
      <c r="WZY45"/>
      <c r="WZZ45"/>
      <c r="XAA45"/>
      <c r="XAB45"/>
      <c r="XAC45"/>
      <c r="XAD45"/>
      <c r="XAE45"/>
      <c r="XAF45"/>
      <c r="XAG45"/>
      <c r="XAH45"/>
      <c r="XAI45"/>
      <c r="XAJ45"/>
      <c r="XBO45" s="112"/>
      <c r="XBP45" s="112"/>
      <c r="XBQ45" s="112"/>
      <c r="XBR45" s="112"/>
      <c r="XBS45" s="112"/>
      <c r="XBT45" s="112"/>
      <c r="XBU45" s="112"/>
      <c r="XBV45" s="112"/>
      <c r="XBW45"/>
      <c r="XBX45"/>
      <c r="XBY45"/>
      <c r="XBZ45"/>
      <c r="XCA45"/>
      <c r="XCB45"/>
      <c r="XCC45"/>
      <c r="XCD45"/>
      <c r="XCE45"/>
      <c r="XCF45"/>
      <c r="XCG45"/>
      <c r="XCH45"/>
      <c r="XCI45"/>
      <c r="XCJ45"/>
      <c r="XCK45"/>
      <c r="XCL45"/>
      <c r="XCM45"/>
      <c r="XCN45"/>
      <c r="XCO45"/>
      <c r="XCP45"/>
      <c r="XCQ45"/>
      <c r="XCR45"/>
      <c r="XDW45" s="112"/>
      <c r="XDX45" s="112"/>
      <c r="XDY45" s="112"/>
      <c r="XDZ45" s="112"/>
      <c r="XEA45" s="112"/>
      <c r="XEB45" s="112"/>
      <c r="XEC45" s="112"/>
      <c r="XED45" s="112"/>
      <c r="XEE45"/>
      <c r="XEF45"/>
      <c r="XEG45"/>
      <c r="XEH45"/>
      <c r="XEI45"/>
      <c r="XEJ45"/>
      <c r="XEK45"/>
      <c r="XEL45"/>
      <c r="XEM45"/>
      <c r="XEN45"/>
      <c r="XEO45"/>
      <c r="XEP45"/>
      <c r="XEQ45"/>
      <c r="XER45"/>
      <c r="XES45"/>
      <c r="XET45"/>
      <c r="XEU45"/>
      <c r="XEV45"/>
      <c r="XEW45"/>
      <c r="XEX45"/>
      <c r="XEY45"/>
      <c r="XEZ45"/>
    </row>
    <row r="46" spans="1:16384" s="5" customFormat="1">
      <c r="AE46" s="68"/>
      <c r="AF46" s="68"/>
      <c r="AG46" s="68"/>
      <c r="AH46" s="68"/>
      <c r="AI46" s="68"/>
      <c r="AJ46" s="112"/>
      <c r="AK46" s="112"/>
      <c r="AL46" s="112"/>
      <c r="AM46" s="188"/>
      <c r="AN46" s="188"/>
      <c r="AO46" s="188"/>
      <c r="AP46" s="188"/>
      <c r="AQ46" s="188"/>
      <c r="AR46" s="188"/>
      <c r="AS46"/>
      <c r="AT46"/>
      <c r="AU46"/>
      <c r="AV46"/>
      <c r="AW46"/>
      <c r="AX46"/>
      <c r="AY46"/>
      <c r="AZ46"/>
      <c r="BA46"/>
      <c r="BB46"/>
      <c r="BC46"/>
      <c r="BD46"/>
      <c r="BE46"/>
      <c r="BF46"/>
      <c r="BG46"/>
      <c r="BH46"/>
      <c r="CM46" s="112"/>
      <c r="CN46" s="112"/>
      <c r="CO46" s="112"/>
      <c r="CP46" s="112"/>
      <c r="CQ46" s="112"/>
      <c r="CR46" s="112"/>
      <c r="CS46" s="112"/>
      <c r="CT46" s="112"/>
      <c r="CU46"/>
      <c r="CV46"/>
      <c r="CW46"/>
      <c r="CX46"/>
      <c r="CY46"/>
      <c r="CZ46"/>
      <c r="DA46"/>
      <c r="DB46"/>
      <c r="DC46"/>
      <c r="DD46"/>
      <c r="DE46"/>
      <c r="DF46"/>
      <c r="DG46"/>
      <c r="DH46"/>
      <c r="DI46"/>
      <c r="DJ46"/>
      <c r="DK46"/>
      <c r="DL46"/>
      <c r="DM46"/>
      <c r="DN46"/>
      <c r="DO46"/>
      <c r="DP46"/>
      <c r="EU46" s="112"/>
      <c r="EV46" s="112"/>
      <c r="EW46" s="112"/>
      <c r="EX46" s="112"/>
      <c r="EY46" s="112"/>
      <c r="EZ46" s="112"/>
      <c r="FA46" s="112"/>
      <c r="FB46" s="112"/>
      <c r="FC46"/>
      <c r="FD46"/>
      <c r="FE46"/>
      <c r="FF46"/>
      <c r="FG46"/>
      <c r="FH46"/>
      <c r="FI46"/>
      <c r="FJ46"/>
      <c r="FK46"/>
      <c r="FL46"/>
      <c r="FM46"/>
      <c r="FN46"/>
      <c r="FO46"/>
      <c r="FP46"/>
      <c r="FQ46"/>
      <c r="FR46"/>
      <c r="FS46"/>
      <c r="FT46"/>
      <c r="FU46"/>
      <c r="FV46"/>
      <c r="FW46"/>
      <c r="FX46"/>
      <c r="HC46" s="112"/>
      <c r="HD46" s="112"/>
      <c r="HE46" s="112"/>
      <c r="HF46" s="112"/>
      <c r="HG46" s="112"/>
      <c r="HH46" s="112"/>
      <c r="HI46" s="112"/>
      <c r="HJ46" s="112"/>
      <c r="HK46"/>
      <c r="HL46"/>
      <c r="HM46"/>
      <c r="HN46"/>
      <c r="HO46"/>
      <c r="HP46"/>
      <c r="HQ46"/>
      <c r="HR46"/>
      <c r="HS46"/>
      <c r="HT46"/>
      <c r="HU46"/>
      <c r="HV46"/>
      <c r="HW46"/>
      <c r="HX46"/>
      <c r="HY46"/>
      <c r="HZ46"/>
      <c r="IA46"/>
      <c r="IB46"/>
      <c r="IC46"/>
      <c r="ID46"/>
      <c r="IE46"/>
      <c r="IF46"/>
      <c r="JK46" s="112"/>
      <c r="JL46" s="112"/>
      <c r="JM46" s="112"/>
      <c r="JN46" s="112"/>
      <c r="JO46" s="112"/>
      <c r="JP46" s="112"/>
      <c r="JQ46" s="112"/>
      <c r="JR46" s="112"/>
      <c r="JS46"/>
      <c r="JT46"/>
      <c r="JU46"/>
      <c r="JV46"/>
      <c r="JW46"/>
      <c r="JX46"/>
      <c r="JY46"/>
      <c r="JZ46"/>
      <c r="KA46"/>
      <c r="KB46"/>
      <c r="KC46"/>
      <c r="KD46"/>
      <c r="KE46"/>
      <c r="KF46"/>
      <c r="KG46"/>
      <c r="KH46"/>
      <c r="KI46"/>
      <c r="KJ46"/>
      <c r="KK46"/>
      <c r="KL46"/>
      <c r="KM46"/>
      <c r="KN46"/>
      <c r="LS46" s="112"/>
      <c r="LT46" s="112"/>
      <c r="LU46" s="112"/>
      <c r="LV46" s="112"/>
      <c r="LW46" s="112"/>
      <c r="LX46" s="112"/>
      <c r="LY46" s="112"/>
      <c r="LZ46" s="112"/>
      <c r="MA46"/>
      <c r="MB46"/>
      <c r="MC46"/>
      <c r="MD46"/>
      <c r="ME46"/>
      <c r="MF46"/>
      <c r="MG46"/>
      <c r="MH46"/>
      <c r="MI46"/>
      <c r="MJ46"/>
      <c r="MK46"/>
      <c r="ML46"/>
      <c r="MM46"/>
      <c r="MN46"/>
      <c r="MO46"/>
      <c r="MP46"/>
      <c r="MQ46"/>
      <c r="MR46"/>
      <c r="MS46"/>
      <c r="MT46"/>
      <c r="MU46"/>
      <c r="MV46"/>
      <c r="OA46" s="112"/>
      <c r="OB46" s="112"/>
      <c r="OC46" s="112"/>
      <c r="OD46" s="112"/>
      <c r="OE46" s="112"/>
      <c r="OF46" s="112"/>
      <c r="OG46" s="112"/>
      <c r="OH46" s="112"/>
      <c r="OI46"/>
      <c r="OJ46"/>
      <c r="OK46"/>
      <c r="OL46"/>
      <c r="OM46"/>
      <c r="ON46"/>
      <c r="OO46"/>
      <c r="OP46"/>
      <c r="OQ46"/>
      <c r="OR46"/>
      <c r="OS46"/>
      <c r="OT46"/>
      <c r="OU46"/>
      <c r="OV46"/>
      <c r="OW46"/>
      <c r="OX46"/>
      <c r="OY46"/>
      <c r="OZ46"/>
      <c r="PA46"/>
      <c r="PB46"/>
      <c r="PC46"/>
      <c r="PD46"/>
      <c r="QI46" s="112"/>
      <c r="QJ46" s="112"/>
      <c r="QK46" s="112"/>
      <c r="QL46" s="112"/>
      <c r="QM46" s="112"/>
      <c r="QN46" s="112"/>
      <c r="QO46" s="112"/>
      <c r="QP46" s="112"/>
      <c r="QQ46"/>
      <c r="QR46"/>
      <c r="QS46"/>
      <c r="QT46"/>
      <c r="QU46"/>
      <c r="QV46"/>
      <c r="QW46"/>
      <c r="QX46"/>
      <c r="QY46"/>
      <c r="QZ46"/>
      <c r="RA46"/>
      <c r="RB46"/>
      <c r="RC46"/>
      <c r="RD46"/>
      <c r="RE46"/>
      <c r="RF46"/>
      <c r="RG46"/>
      <c r="RH46"/>
      <c r="RI46"/>
      <c r="RJ46"/>
      <c r="RK46"/>
      <c r="RL46"/>
      <c r="SQ46" s="112"/>
      <c r="SR46" s="112"/>
      <c r="SS46" s="112"/>
      <c r="ST46" s="112"/>
      <c r="SU46" s="112"/>
      <c r="SV46" s="112"/>
      <c r="SW46" s="112"/>
      <c r="SX46" s="112"/>
      <c r="SY46"/>
      <c r="SZ46"/>
      <c r="TA46"/>
      <c r="TB46"/>
      <c r="TC46"/>
      <c r="TD46"/>
      <c r="TE46"/>
      <c r="TF46"/>
      <c r="TG46"/>
      <c r="TH46"/>
      <c r="TI46"/>
      <c r="TJ46"/>
      <c r="TK46"/>
      <c r="TL46"/>
      <c r="TM46"/>
      <c r="TN46"/>
      <c r="TO46"/>
      <c r="TP46"/>
      <c r="TQ46"/>
      <c r="TR46"/>
      <c r="TS46"/>
      <c r="TT46"/>
      <c r="UY46" s="112"/>
      <c r="UZ46" s="112"/>
      <c r="VA46" s="112"/>
      <c r="VB46" s="112"/>
      <c r="VC46" s="112"/>
      <c r="VD46" s="112"/>
      <c r="VE46" s="112"/>
      <c r="VF46" s="112"/>
      <c r="VG46"/>
      <c r="VH46"/>
      <c r="VI46"/>
      <c r="VJ46"/>
      <c r="VK46"/>
      <c r="VL46"/>
      <c r="VM46"/>
      <c r="VN46"/>
      <c r="VO46"/>
      <c r="VP46"/>
      <c r="VQ46"/>
      <c r="VR46"/>
      <c r="VS46"/>
      <c r="VT46"/>
      <c r="VU46"/>
      <c r="VV46"/>
      <c r="VW46"/>
      <c r="VX46"/>
      <c r="VY46"/>
      <c r="VZ46"/>
      <c r="WA46"/>
      <c r="WB46"/>
      <c r="XG46" s="112"/>
      <c r="XH46" s="112"/>
      <c r="XI46" s="112"/>
      <c r="XJ46" s="112"/>
      <c r="XK46" s="112"/>
      <c r="XL46" s="112"/>
      <c r="XM46" s="112"/>
      <c r="XN46" s="112"/>
      <c r="XO46"/>
      <c r="XP46"/>
      <c r="XQ46"/>
      <c r="XR46"/>
      <c r="XS46"/>
      <c r="XT46"/>
      <c r="XU46"/>
      <c r="XV46"/>
      <c r="XW46"/>
      <c r="XX46"/>
      <c r="XY46"/>
      <c r="XZ46"/>
      <c r="YA46"/>
      <c r="YB46"/>
      <c r="YC46"/>
      <c r="YD46"/>
      <c r="YE46"/>
      <c r="YF46"/>
      <c r="YG46"/>
      <c r="YH46"/>
      <c r="YI46"/>
      <c r="YJ46"/>
      <c r="ZO46" s="112"/>
      <c r="ZP46" s="112"/>
      <c r="ZQ46" s="112"/>
      <c r="ZR46" s="112"/>
      <c r="ZS46" s="112"/>
      <c r="ZT46" s="112"/>
      <c r="ZU46" s="112"/>
      <c r="ZV46" s="112"/>
      <c r="ZW46"/>
      <c r="ZX46"/>
      <c r="ZY46"/>
      <c r="ZZ46"/>
      <c r="AAA46"/>
      <c r="AAB46"/>
      <c r="AAC46"/>
      <c r="AAD46"/>
      <c r="AAE46"/>
      <c r="AAF46"/>
      <c r="AAG46"/>
      <c r="AAH46"/>
      <c r="AAI46"/>
      <c r="AAJ46"/>
      <c r="AAK46"/>
      <c r="AAL46"/>
      <c r="AAM46"/>
      <c r="AAN46"/>
      <c r="AAO46"/>
      <c r="AAP46"/>
      <c r="AAQ46"/>
      <c r="AAR46"/>
      <c r="ABW46" s="112"/>
      <c r="ABX46" s="112"/>
      <c r="ABY46" s="112"/>
      <c r="ABZ46" s="112"/>
      <c r="ACA46" s="112"/>
      <c r="ACB46" s="112"/>
      <c r="ACC46" s="112"/>
      <c r="ACD46" s="112"/>
      <c r="ACE46"/>
      <c r="ACF46"/>
      <c r="ACG46"/>
      <c r="ACH46"/>
      <c r="ACI46"/>
      <c r="ACJ46"/>
      <c r="ACK46"/>
      <c r="ACL46"/>
      <c r="ACM46"/>
      <c r="ACN46"/>
      <c r="ACO46"/>
      <c r="ACP46"/>
      <c r="ACQ46"/>
      <c r="ACR46"/>
      <c r="ACS46"/>
      <c r="ACT46"/>
      <c r="ACU46"/>
      <c r="ACV46"/>
      <c r="ACW46"/>
      <c r="ACX46"/>
      <c r="ACY46"/>
      <c r="ACZ46"/>
      <c r="AEE46" s="112"/>
      <c r="AEF46" s="112"/>
      <c r="AEG46" s="112"/>
      <c r="AEH46" s="112"/>
      <c r="AEI46" s="112"/>
      <c r="AEJ46" s="112"/>
      <c r="AEK46" s="112"/>
      <c r="AEL46" s="112"/>
      <c r="AEM46"/>
      <c r="AEN46"/>
      <c r="AEO46"/>
      <c r="AEP46"/>
      <c r="AEQ46"/>
      <c r="AER46"/>
      <c r="AES46"/>
      <c r="AET46"/>
      <c r="AEU46"/>
      <c r="AEV46"/>
      <c r="AEW46"/>
      <c r="AEX46"/>
      <c r="AEY46"/>
      <c r="AEZ46"/>
      <c r="AFA46"/>
      <c r="AFB46"/>
      <c r="AFC46"/>
      <c r="AFD46"/>
      <c r="AFE46"/>
      <c r="AFF46"/>
      <c r="AFG46"/>
      <c r="AFH46"/>
      <c r="AGM46" s="112"/>
      <c r="AGN46" s="112"/>
      <c r="AGO46" s="112"/>
      <c r="AGP46" s="112"/>
      <c r="AGQ46" s="112"/>
      <c r="AGR46" s="112"/>
      <c r="AGS46" s="112"/>
      <c r="AGT46" s="112"/>
      <c r="AGU46"/>
      <c r="AGV46"/>
      <c r="AGW46"/>
      <c r="AGX46"/>
      <c r="AGY46"/>
      <c r="AGZ46"/>
      <c r="AHA46"/>
      <c r="AHB46"/>
      <c r="AHC46"/>
      <c r="AHD46"/>
      <c r="AHE46"/>
      <c r="AHF46"/>
      <c r="AHG46"/>
      <c r="AHH46"/>
      <c r="AHI46"/>
      <c r="AHJ46"/>
      <c r="AHK46"/>
      <c r="AHL46"/>
      <c r="AHM46"/>
      <c r="AHN46"/>
      <c r="AHO46"/>
      <c r="AHP46"/>
      <c r="AIU46" s="112"/>
      <c r="AIV46" s="112"/>
      <c r="AIW46" s="112"/>
      <c r="AIX46" s="112"/>
      <c r="AIY46" s="112"/>
      <c r="AIZ46" s="112"/>
      <c r="AJA46" s="112"/>
      <c r="AJB46" s="112"/>
      <c r="AJC46"/>
      <c r="AJD46"/>
      <c r="AJE46"/>
      <c r="AJF46"/>
      <c r="AJG46"/>
      <c r="AJH46"/>
      <c r="AJI46"/>
      <c r="AJJ46"/>
      <c r="AJK46"/>
      <c r="AJL46"/>
      <c r="AJM46"/>
      <c r="AJN46"/>
      <c r="AJO46"/>
      <c r="AJP46"/>
      <c r="AJQ46"/>
      <c r="AJR46"/>
      <c r="AJS46"/>
      <c r="AJT46"/>
      <c r="AJU46"/>
      <c r="AJV46"/>
      <c r="AJW46"/>
      <c r="AJX46"/>
      <c r="ALC46" s="112"/>
      <c r="ALD46" s="112"/>
      <c r="ALE46" s="112"/>
      <c r="ALF46" s="112"/>
      <c r="ALG46" s="112"/>
      <c r="ALH46" s="112"/>
      <c r="ALI46" s="112"/>
      <c r="ALJ46" s="112"/>
      <c r="ALK46"/>
      <c r="ALL46"/>
      <c r="ALM46"/>
      <c r="ALN46"/>
      <c r="ALO46"/>
      <c r="ALP46"/>
      <c r="ALQ46"/>
      <c r="ALR46"/>
      <c r="ALS46"/>
      <c r="ALT46"/>
      <c r="ALU46"/>
      <c r="ALV46"/>
      <c r="ALW46"/>
      <c r="ALX46"/>
      <c r="ALY46"/>
      <c r="ALZ46"/>
      <c r="AMA46"/>
      <c r="AMB46"/>
      <c r="AMC46"/>
      <c r="AMD46"/>
      <c r="AME46"/>
      <c r="AMF46"/>
      <c r="ANK46" s="112"/>
      <c r="ANL46" s="112"/>
      <c r="ANM46" s="112"/>
      <c r="ANN46" s="112"/>
      <c r="ANO46" s="112"/>
      <c r="ANP46" s="112"/>
      <c r="ANQ46" s="112"/>
      <c r="ANR46" s="112"/>
      <c r="ANS46"/>
      <c r="ANT46"/>
      <c r="ANU46"/>
      <c r="ANV46"/>
      <c r="ANW46"/>
      <c r="ANX46"/>
      <c r="ANY46"/>
      <c r="ANZ46"/>
      <c r="AOA46"/>
      <c r="AOB46"/>
      <c r="AOC46"/>
      <c r="AOD46"/>
      <c r="AOE46"/>
      <c r="AOF46"/>
      <c r="AOG46"/>
      <c r="AOH46"/>
      <c r="AOI46"/>
      <c r="AOJ46"/>
      <c r="AOK46"/>
      <c r="AOL46"/>
      <c r="AOM46"/>
      <c r="AON46"/>
      <c r="APS46" s="112"/>
      <c r="APT46" s="112"/>
      <c r="APU46" s="112"/>
      <c r="APV46" s="112"/>
      <c r="APW46" s="112"/>
      <c r="APX46" s="112"/>
      <c r="APY46" s="112"/>
      <c r="APZ46" s="112"/>
      <c r="AQA46"/>
      <c r="AQB46"/>
      <c r="AQC46"/>
      <c r="AQD46"/>
      <c r="AQE46"/>
      <c r="AQF46"/>
      <c r="AQG46"/>
      <c r="AQH46"/>
      <c r="AQI46"/>
      <c r="AQJ46"/>
      <c r="AQK46"/>
      <c r="AQL46"/>
      <c r="AQM46"/>
      <c r="AQN46"/>
      <c r="AQO46"/>
      <c r="AQP46"/>
      <c r="AQQ46"/>
      <c r="AQR46"/>
      <c r="AQS46"/>
      <c r="AQT46"/>
      <c r="AQU46"/>
      <c r="AQV46"/>
      <c r="ASA46" s="112"/>
      <c r="ASB46" s="112"/>
      <c r="ASC46" s="112"/>
      <c r="ASD46" s="112"/>
      <c r="ASE46" s="112"/>
      <c r="ASF46" s="112"/>
      <c r="ASG46" s="112"/>
      <c r="ASH46" s="112"/>
      <c r="ASI46"/>
      <c r="ASJ46"/>
      <c r="ASK46"/>
      <c r="ASL46"/>
      <c r="ASM46"/>
      <c r="ASN46"/>
      <c r="ASO46"/>
      <c r="ASP46"/>
      <c r="ASQ46"/>
      <c r="ASR46"/>
      <c r="ASS46"/>
      <c r="AST46"/>
      <c r="ASU46"/>
      <c r="ASV46"/>
      <c r="ASW46"/>
      <c r="ASX46"/>
      <c r="ASY46"/>
      <c r="ASZ46"/>
      <c r="ATA46"/>
      <c r="ATB46"/>
      <c r="ATC46"/>
      <c r="ATD46"/>
      <c r="AUI46" s="112"/>
      <c r="AUJ46" s="112"/>
      <c r="AUK46" s="112"/>
      <c r="AUL46" s="112"/>
      <c r="AUM46" s="112"/>
      <c r="AUN46" s="112"/>
      <c r="AUO46" s="112"/>
      <c r="AUP46" s="112"/>
      <c r="AUQ46"/>
      <c r="AUR46"/>
      <c r="AUS46"/>
      <c r="AUT46"/>
      <c r="AUU46"/>
      <c r="AUV46"/>
      <c r="AUW46"/>
      <c r="AUX46"/>
      <c r="AUY46"/>
      <c r="AUZ46"/>
      <c r="AVA46"/>
      <c r="AVB46"/>
      <c r="AVC46"/>
      <c r="AVD46"/>
      <c r="AVE46"/>
      <c r="AVF46"/>
      <c r="AVG46"/>
      <c r="AVH46"/>
      <c r="AVI46"/>
      <c r="AVJ46"/>
      <c r="AVK46"/>
      <c r="AVL46"/>
      <c r="AWQ46" s="112"/>
      <c r="AWR46" s="112"/>
      <c r="AWS46" s="112"/>
      <c r="AWT46" s="112"/>
      <c r="AWU46" s="112"/>
      <c r="AWV46" s="112"/>
      <c r="AWW46" s="112"/>
      <c r="AWX46" s="112"/>
      <c r="AWY46"/>
      <c r="AWZ46"/>
      <c r="AXA46"/>
      <c r="AXB46"/>
      <c r="AXC46"/>
      <c r="AXD46"/>
      <c r="AXE46"/>
      <c r="AXF46"/>
      <c r="AXG46"/>
      <c r="AXH46"/>
      <c r="AXI46"/>
      <c r="AXJ46"/>
      <c r="AXK46"/>
      <c r="AXL46"/>
      <c r="AXM46"/>
      <c r="AXN46"/>
      <c r="AXO46"/>
      <c r="AXP46"/>
      <c r="AXQ46"/>
      <c r="AXR46"/>
      <c r="AXS46"/>
      <c r="AXT46"/>
      <c r="AYY46" s="112"/>
      <c r="AYZ46" s="112"/>
      <c r="AZA46" s="112"/>
      <c r="AZB46" s="112"/>
      <c r="AZC46" s="112"/>
      <c r="AZD46" s="112"/>
      <c r="AZE46" s="112"/>
      <c r="AZF46" s="112"/>
      <c r="AZG46"/>
      <c r="AZH46"/>
      <c r="AZI46"/>
      <c r="AZJ46"/>
      <c r="AZK46"/>
      <c r="AZL46"/>
      <c r="AZM46"/>
      <c r="AZN46"/>
      <c r="AZO46"/>
      <c r="AZP46"/>
      <c r="AZQ46"/>
      <c r="AZR46"/>
      <c r="AZS46"/>
      <c r="AZT46"/>
      <c r="AZU46"/>
      <c r="AZV46"/>
      <c r="AZW46"/>
      <c r="AZX46"/>
      <c r="AZY46"/>
      <c r="AZZ46"/>
      <c r="BAA46"/>
      <c r="BAB46"/>
      <c r="BBG46" s="112"/>
      <c r="BBH46" s="112"/>
      <c r="BBI46" s="112"/>
      <c r="BBJ46" s="112"/>
      <c r="BBK46" s="112"/>
      <c r="BBL46" s="112"/>
      <c r="BBM46" s="112"/>
      <c r="BBN46" s="112"/>
      <c r="BBO46"/>
      <c r="BBP46"/>
      <c r="BBQ46"/>
      <c r="BBR46"/>
      <c r="BBS46"/>
      <c r="BBT46"/>
      <c r="BBU46"/>
      <c r="BBV46"/>
      <c r="BBW46"/>
      <c r="BBX46"/>
      <c r="BBY46"/>
      <c r="BBZ46"/>
      <c r="BCA46"/>
      <c r="BCB46"/>
      <c r="BCC46"/>
      <c r="BCD46"/>
      <c r="BCE46"/>
      <c r="BCF46"/>
      <c r="BCG46"/>
      <c r="BCH46"/>
      <c r="BCI46"/>
      <c r="BCJ46"/>
      <c r="BDO46" s="112"/>
      <c r="BDP46" s="112"/>
      <c r="BDQ46" s="112"/>
      <c r="BDR46" s="112"/>
      <c r="BDS46" s="112"/>
      <c r="BDT46" s="112"/>
      <c r="BDU46" s="112"/>
      <c r="BDV46" s="112"/>
      <c r="BDW46"/>
      <c r="BDX46"/>
      <c r="BDY46"/>
      <c r="BDZ46"/>
      <c r="BEA46"/>
      <c r="BEB46"/>
      <c r="BEC46"/>
      <c r="BED46"/>
      <c r="BEE46"/>
      <c r="BEF46"/>
      <c r="BEG46"/>
      <c r="BEH46"/>
      <c r="BEI46"/>
      <c r="BEJ46"/>
      <c r="BEK46"/>
      <c r="BEL46"/>
      <c r="BEM46"/>
      <c r="BEN46"/>
      <c r="BEO46"/>
      <c r="BEP46"/>
      <c r="BEQ46"/>
      <c r="BER46"/>
      <c r="BFW46" s="112"/>
      <c r="BFX46" s="112"/>
      <c r="BFY46" s="112"/>
      <c r="BFZ46" s="112"/>
      <c r="BGA46" s="112"/>
      <c r="BGB46" s="112"/>
      <c r="BGC46" s="112"/>
      <c r="BGD46" s="112"/>
      <c r="BGE46"/>
      <c r="BGF46"/>
      <c r="BGG46"/>
      <c r="BGH46"/>
      <c r="BGI46"/>
      <c r="BGJ46"/>
      <c r="BGK46"/>
      <c r="BGL46"/>
      <c r="BGM46"/>
      <c r="BGN46"/>
      <c r="BGO46"/>
      <c r="BGP46"/>
      <c r="BGQ46"/>
      <c r="BGR46"/>
      <c r="BGS46"/>
      <c r="BGT46"/>
      <c r="BGU46"/>
      <c r="BGV46"/>
      <c r="BGW46"/>
      <c r="BGX46"/>
      <c r="BGY46"/>
      <c r="BGZ46"/>
      <c r="BIE46" s="112"/>
      <c r="BIF46" s="112"/>
      <c r="BIG46" s="112"/>
      <c r="BIH46" s="112"/>
      <c r="BII46" s="112"/>
      <c r="BIJ46" s="112"/>
      <c r="BIK46" s="112"/>
      <c r="BIL46" s="112"/>
      <c r="BIM46"/>
      <c r="BIN46"/>
      <c r="BIO46"/>
      <c r="BIP46"/>
      <c r="BIQ46"/>
      <c r="BIR46"/>
      <c r="BIS46"/>
      <c r="BIT46"/>
      <c r="BIU46"/>
      <c r="BIV46"/>
      <c r="BIW46"/>
      <c r="BIX46"/>
      <c r="BIY46"/>
      <c r="BIZ46"/>
      <c r="BJA46"/>
      <c r="BJB46"/>
      <c r="BJC46"/>
      <c r="BJD46"/>
      <c r="BJE46"/>
      <c r="BJF46"/>
      <c r="BJG46"/>
      <c r="BJH46"/>
      <c r="BKM46" s="112"/>
      <c r="BKN46" s="112"/>
      <c r="BKO46" s="112"/>
      <c r="BKP46" s="112"/>
      <c r="BKQ46" s="112"/>
      <c r="BKR46" s="112"/>
      <c r="BKS46" s="112"/>
      <c r="BKT46" s="112"/>
      <c r="BKU46"/>
      <c r="BKV46"/>
      <c r="BKW46"/>
      <c r="BKX46"/>
      <c r="BKY46"/>
      <c r="BKZ46"/>
      <c r="BLA46"/>
      <c r="BLB46"/>
      <c r="BLC46"/>
      <c r="BLD46"/>
      <c r="BLE46"/>
      <c r="BLF46"/>
      <c r="BLG46"/>
      <c r="BLH46"/>
      <c r="BLI46"/>
      <c r="BLJ46"/>
      <c r="BLK46"/>
      <c r="BLL46"/>
      <c r="BLM46"/>
      <c r="BLN46"/>
      <c r="BLO46"/>
      <c r="BLP46"/>
      <c r="BMU46" s="112"/>
      <c r="BMV46" s="112"/>
      <c r="BMW46" s="112"/>
      <c r="BMX46" s="112"/>
      <c r="BMY46" s="112"/>
      <c r="BMZ46" s="112"/>
      <c r="BNA46" s="112"/>
      <c r="BNB46" s="112"/>
      <c r="BNC46"/>
      <c r="BND46"/>
      <c r="BNE46"/>
      <c r="BNF46"/>
      <c r="BNG46"/>
      <c r="BNH46"/>
      <c r="BNI46"/>
      <c r="BNJ46"/>
      <c r="BNK46"/>
      <c r="BNL46"/>
      <c r="BNM46"/>
      <c r="BNN46"/>
      <c r="BNO46"/>
      <c r="BNP46"/>
      <c r="BNQ46"/>
      <c r="BNR46"/>
      <c r="BNS46"/>
      <c r="BNT46"/>
      <c r="BNU46"/>
      <c r="BNV46"/>
      <c r="BNW46"/>
      <c r="BNX46"/>
      <c r="BPC46" s="112"/>
      <c r="BPD46" s="112"/>
      <c r="BPE46" s="112"/>
      <c r="BPF46" s="112"/>
      <c r="BPG46" s="112"/>
      <c r="BPH46" s="112"/>
      <c r="BPI46" s="112"/>
      <c r="BPJ46" s="112"/>
      <c r="BPK46"/>
      <c r="BPL46"/>
      <c r="BPM46"/>
      <c r="BPN46"/>
      <c r="BPO46"/>
      <c r="BPP46"/>
      <c r="BPQ46"/>
      <c r="BPR46"/>
      <c r="BPS46"/>
      <c r="BPT46"/>
      <c r="BPU46"/>
      <c r="BPV46"/>
      <c r="BPW46"/>
      <c r="BPX46"/>
      <c r="BPY46"/>
      <c r="BPZ46"/>
      <c r="BQA46"/>
      <c r="BQB46"/>
      <c r="BQC46"/>
      <c r="BQD46"/>
      <c r="BQE46"/>
      <c r="BQF46"/>
      <c r="BRK46" s="112"/>
      <c r="BRL46" s="112"/>
      <c r="BRM46" s="112"/>
      <c r="BRN46" s="112"/>
      <c r="BRO46" s="112"/>
      <c r="BRP46" s="112"/>
      <c r="BRQ46" s="112"/>
      <c r="BRR46" s="112"/>
      <c r="BRS46"/>
      <c r="BRT46"/>
      <c r="BRU46"/>
      <c r="BRV46"/>
      <c r="BRW46"/>
      <c r="BRX46"/>
      <c r="BRY46"/>
      <c r="BRZ46"/>
      <c r="BSA46"/>
      <c r="BSB46"/>
      <c r="BSC46"/>
      <c r="BSD46"/>
      <c r="BSE46"/>
      <c r="BSF46"/>
      <c r="BSG46"/>
      <c r="BSH46"/>
      <c r="BSI46"/>
      <c r="BSJ46"/>
      <c r="BSK46"/>
      <c r="BSL46"/>
      <c r="BSM46"/>
      <c r="BSN46"/>
      <c r="BTS46" s="112"/>
      <c r="BTT46" s="112"/>
      <c r="BTU46" s="112"/>
      <c r="BTV46" s="112"/>
      <c r="BTW46" s="112"/>
      <c r="BTX46" s="112"/>
      <c r="BTY46" s="112"/>
      <c r="BTZ46" s="112"/>
      <c r="BUA46"/>
      <c r="BUB46"/>
      <c r="BUC46"/>
      <c r="BUD46"/>
      <c r="BUE46"/>
      <c r="BUF46"/>
      <c r="BUG46"/>
      <c r="BUH46"/>
      <c r="BUI46"/>
      <c r="BUJ46"/>
      <c r="BUK46"/>
      <c r="BUL46"/>
      <c r="BUM46"/>
      <c r="BUN46"/>
      <c r="BUO46"/>
      <c r="BUP46"/>
      <c r="BUQ46"/>
      <c r="BUR46"/>
      <c r="BUS46"/>
      <c r="BUT46"/>
      <c r="BUU46"/>
      <c r="BUV46"/>
      <c r="BWA46" s="112"/>
      <c r="BWB46" s="112"/>
      <c r="BWC46" s="112"/>
      <c r="BWD46" s="112"/>
      <c r="BWE46" s="112"/>
      <c r="BWF46" s="112"/>
      <c r="BWG46" s="112"/>
      <c r="BWH46" s="112"/>
      <c r="BWI46"/>
      <c r="BWJ46"/>
      <c r="BWK46"/>
      <c r="BWL46"/>
      <c r="BWM46"/>
      <c r="BWN46"/>
      <c r="BWO46"/>
      <c r="BWP46"/>
      <c r="BWQ46"/>
      <c r="BWR46"/>
      <c r="BWS46"/>
      <c r="BWT46"/>
      <c r="BWU46"/>
      <c r="BWV46"/>
      <c r="BWW46"/>
      <c r="BWX46"/>
      <c r="BWY46"/>
      <c r="BWZ46"/>
      <c r="BXA46"/>
      <c r="BXB46"/>
      <c r="BXC46"/>
      <c r="BXD46"/>
      <c r="BYI46" s="112"/>
      <c r="BYJ46" s="112"/>
      <c r="BYK46" s="112"/>
      <c r="BYL46" s="112"/>
      <c r="BYM46" s="112"/>
      <c r="BYN46" s="112"/>
      <c r="BYO46" s="112"/>
      <c r="BYP46" s="112"/>
      <c r="BYQ46"/>
      <c r="BYR46"/>
      <c r="BYS46"/>
      <c r="BYT46"/>
      <c r="BYU46"/>
      <c r="BYV46"/>
      <c r="BYW46"/>
      <c r="BYX46"/>
      <c r="BYY46"/>
      <c r="BYZ46"/>
      <c r="BZA46"/>
      <c r="BZB46"/>
      <c r="BZC46"/>
      <c r="BZD46"/>
      <c r="BZE46"/>
      <c r="BZF46"/>
      <c r="BZG46"/>
      <c r="BZH46"/>
      <c r="BZI46"/>
      <c r="BZJ46"/>
      <c r="BZK46"/>
      <c r="BZL46"/>
      <c r="CAQ46" s="112"/>
      <c r="CAR46" s="112"/>
      <c r="CAS46" s="112"/>
      <c r="CAT46" s="112"/>
      <c r="CAU46" s="112"/>
      <c r="CAV46" s="112"/>
      <c r="CAW46" s="112"/>
      <c r="CAX46" s="112"/>
      <c r="CAY46"/>
      <c r="CAZ46"/>
      <c r="CBA46"/>
      <c r="CBB46"/>
      <c r="CBC46"/>
      <c r="CBD46"/>
      <c r="CBE46"/>
      <c r="CBF46"/>
      <c r="CBG46"/>
      <c r="CBH46"/>
      <c r="CBI46"/>
      <c r="CBJ46"/>
      <c r="CBK46"/>
      <c r="CBL46"/>
      <c r="CBM46"/>
      <c r="CBN46"/>
      <c r="CBO46"/>
      <c r="CBP46"/>
      <c r="CBQ46"/>
      <c r="CBR46"/>
      <c r="CBS46"/>
      <c r="CBT46"/>
      <c r="CCY46" s="112"/>
      <c r="CCZ46" s="112"/>
      <c r="CDA46" s="112"/>
      <c r="CDB46" s="112"/>
      <c r="CDC46" s="112"/>
      <c r="CDD46" s="112"/>
      <c r="CDE46" s="112"/>
      <c r="CDF46" s="112"/>
      <c r="CDG46"/>
      <c r="CDH46"/>
      <c r="CDI46"/>
      <c r="CDJ46"/>
      <c r="CDK46"/>
      <c r="CDL46"/>
      <c r="CDM46"/>
      <c r="CDN46"/>
      <c r="CDO46"/>
      <c r="CDP46"/>
      <c r="CDQ46"/>
      <c r="CDR46"/>
      <c r="CDS46"/>
      <c r="CDT46"/>
      <c r="CDU46"/>
      <c r="CDV46"/>
      <c r="CDW46"/>
      <c r="CDX46"/>
      <c r="CDY46"/>
      <c r="CDZ46"/>
      <c r="CEA46"/>
      <c r="CEB46"/>
      <c r="CFG46" s="112"/>
      <c r="CFH46" s="112"/>
      <c r="CFI46" s="112"/>
      <c r="CFJ46" s="112"/>
      <c r="CFK46" s="112"/>
      <c r="CFL46" s="112"/>
      <c r="CFM46" s="112"/>
      <c r="CFN46" s="112"/>
      <c r="CFO46"/>
      <c r="CFP46"/>
      <c r="CFQ46"/>
      <c r="CFR46"/>
      <c r="CFS46"/>
      <c r="CFT46"/>
      <c r="CFU46"/>
      <c r="CFV46"/>
      <c r="CFW46"/>
      <c r="CFX46"/>
      <c r="CFY46"/>
      <c r="CFZ46"/>
      <c r="CGA46"/>
      <c r="CGB46"/>
      <c r="CGC46"/>
      <c r="CGD46"/>
      <c r="CGE46"/>
      <c r="CGF46"/>
      <c r="CGG46"/>
      <c r="CGH46"/>
      <c r="CGI46"/>
      <c r="CGJ46"/>
      <c r="CHO46" s="112"/>
      <c r="CHP46" s="112"/>
      <c r="CHQ46" s="112"/>
      <c r="CHR46" s="112"/>
      <c r="CHS46" s="112"/>
      <c r="CHT46" s="112"/>
      <c r="CHU46" s="112"/>
      <c r="CHV46" s="112"/>
      <c r="CHW46"/>
      <c r="CHX46"/>
      <c r="CHY46"/>
      <c r="CHZ46"/>
      <c r="CIA46"/>
      <c r="CIB46"/>
      <c r="CIC46"/>
      <c r="CID46"/>
      <c r="CIE46"/>
      <c r="CIF46"/>
      <c r="CIG46"/>
      <c r="CIH46"/>
      <c r="CII46"/>
      <c r="CIJ46"/>
      <c r="CIK46"/>
      <c r="CIL46"/>
      <c r="CIM46"/>
      <c r="CIN46"/>
      <c r="CIO46"/>
      <c r="CIP46"/>
      <c r="CIQ46"/>
      <c r="CIR46"/>
      <c r="CJW46" s="112"/>
      <c r="CJX46" s="112"/>
      <c r="CJY46" s="112"/>
      <c r="CJZ46" s="112"/>
      <c r="CKA46" s="112"/>
      <c r="CKB46" s="112"/>
      <c r="CKC46" s="112"/>
      <c r="CKD46" s="112"/>
      <c r="CKE46"/>
      <c r="CKF46"/>
      <c r="CKG46"/>
      <c r="CKH46"/>
      <c r="CKI46"/>
      <c r="CKJ46"/>
      <c r="CKK46"/>
      <c r="CKL46"/>
      <c r="CKM46"/>
      <c r="CKN46"/>
      <c r="CKO46"/>
      <c r="CKP46"/>
      <c r="CKQ46"/>
      <c r="CKR46"/>
      <c r="CKS46"/>
      <c r="CKT46"/>
      <c r="CKU46"/>
      <c r="CKV46"/>
      <c r="CKW46"/>
      <c r="CKX46"/>
      <c r="CKY46"/>
      <c r="CKZ46"/>
      <c r="CME46" s="112"/>
      <c r="CMF46" s="112"/>
      <c r="CMG46" s="112"/>
      <c r="CMH46" s="112"/>
      <c r="CMI46" s="112"/>
      <c r="CMJ46" s="112"/>
      <c r="CMK46" s="112"/>
      <c r="CML46" s="112"/>
      <c r="CMM46"/>
      <c r="CMN46"/>
      <c r="CMO46"/>
      <c r="CMP46"/>
      <c r="CMQ46"/>
      <c r="CMR46"/>
      <c r="CMS46"/>
      <c r="CMT46"/>
      <c r="CMU46"/>
      <c r="CMV46"/>
      <c r="CMW46"/>
      <c r="CMX46"/>
      <c r="CMY46"/>
      <c r="CMZ46"/>
      <c r="CNA46"/>
      <c r="CNB46"/>
      <c r="CNC46"/>
      <c r="CND46"/>
      <c r="CNE46"/>
      <c r="CNF46"/>
      <c r="CNG46"/>
      <c r="CNH46"/>
      <c r="COM46" s="112"/>
      <c r="CON46" s="112"/>
      <c r="COO46" s="112"/>
      <c r="COP46" s="112"/>
      <c r="COQ46" s="112"/>
      <c r="COR46" s="112"/>
      <c r="COS46" s="112"/>
      <c r="COT46" s="112"/>
      <c r="COU46"/>
      <c r="COV46"/>
      <c r="COW46"/>
      <c r="COX46"/>
      <c r="COY46"/>
      <c r="COZ46"/>
      <c r="CPA46"/>
      <c r="CPB46"/>
      <c r="CPC46"/>
      <c r="CPD46"/>
      <c r="CPE46"/>
      <c r="CPF46"/>
      <c r="CPG46"/>
      <c r="CPH46"/>
      <c r="CPI46"/>
      <c r="CPJ46"/>
      <c r="CPK46"/>
      <c r="CPL46"/>
      <c r="CPM46"/>
      <c r="CPN46"/>
      <c r="CPO46"/>
      <c r="CPP46"/>
      <c r="CQU46" s="112"/>
      <c r="CQV46" s="112"/>
      <c r="CQW46" s="112"/>
      <c r="CQX46" s="112"/>
      <c r="CQY46" s="112"/>
      <c r="CQZ46" s="112"/>
      <c r="CRA46" s="112"/>
      <c r="CRB46" s="112"/>
      <c r="CRC46"/>
      <c r="CRD46"/>
      <c r="CRE46"/>
      <c r="CRF46"/>
      <c r="CRG46"/>
      <c r="CRH46"/>
      <c r="CRI46"/>
      <c r="CRJ46"/>
      <c r="CRK46"/>
      <c r="CRL46"/>
      <c r="CRM46"/>
      <c r="CRN46"/>
      <c r="CRO46"/>
      <c r="CRP46"/>
      <c r="CRQ46"/>
      <c r="CRR46"/>
      <c r="CRS46"/>
      <c r="CRT46"/>
      <c r="CRU46"/>
      <c r="CRV46"/>
      <c r="CRW46"/>
      <c r="CRX46"/>
      <c r="CTC46" s="112"/>
      <c r="CTD46" s="112"/>
      <c r="CTE46" s="112"/>
      <c r="CTF46" s="112"/>
      <c r="CTG46" s="112"/>
      <c r="CTH46" s="112"/>
      <c r="CTI46" s="112"/>
      <c r="CTJ46" s="112"/>
      <c r="CTK46"/>
      <c r="CTL46"/>
      <c r="CTM46"/>
      <c r="CTN46"/>
      <c r="CTO46"/>
      <c r="CTP46"/>
      <c r="CTQ46"/>
      <c r="CTR46"/>
      <c r="CTS46"/>
      <c r="CTT46"/>
      <c r="CTU46"/>
      <c r="CTV46"/>
      <c r="CTW46"/>
      <c r="CTX46"/>
      <c r="CTY46"/>
      <c r="CTZ46"/>
      <c r="CUA46"/>
      <c r="CUB46"/>
      <c r="CUC46"/>
      <c r="CUD46"/>
      <c r="CUE46"/>
      <c r="CUF46"/>
      <c r="CVK46" s="112"/>
      <c r="CVL46" s="112"/>
      <c r="CVM46" s="112"/>
      <c r="CVN46" s="112"/>
      <c r="CVO46" s="112"/>
      <c r="CVP46" s="112"/>
      <c r="CVQ46" s="112"/>
      <c r="CVR46" s="112"/>
      <c r="CVS46"/>
      <c r="CVT46"/>
      <c r="CVU46"/>
      <c r="CVV46"/>
      <c r="CVW46"/>
      <c r="CVX46"/>
      <c r="CVY46"/>
      <c r="CVZ46"/>
      <c r="CWA46"/>
      <c r="CWB46"/>
      <c r="CWC46"/>
      <c r="CWD46"/>
      <c r="CWE46"/>
      <c r="CWF46"/>
      <c r="CWG46"/>
      <c r="CWH46"/>
      <c r="CWI46"/>
      <c r="CWJ46"/>
      <c r="CWK46"/>
      <c r="CWL46"/>
      <c r="CWM46"/>
      <c r="CWN46"/>
      <c r="CXS46" s="112"/>
      <c r="CXT46" s="112"/>
      <c r="CXU46" s="112"/>
      <c r="CXV46" s="112"/>
      <c r="CXW46" s="112"/>
      <c r="CXX46" s="112"/>
      <c r="CXY46" s="112"/>
      <c r="CXZ46" s="112"/>
      <c r="CYA46"/>
      <c r="CYB46"/>
      <c r="CYC46"/>
      <c r="CYD46"/>
      <c r="CYE46"/>
      <c r="CYF46"/>
      <c r="CYG46"/>
      <c r="CYH46"/>
      <c r="CYI46"/>
      <c r="CYJ46"/>
      <c r="CYK46"/>
      <c r="CYL46"/>
      <c r="CYM46"/>
      <c r="CYN46"/>
      <c r="CYO46"/>
      <c r="CYP46"/>
      <c r="CYQ46"/>
      <c r="CYR46"/>
      <c r="CYS46"/>
      <c r="CYT46"/>
      <c r="CYU46"/>
      <c r="CYV46"/>
      <c r="DAA46" s="112"/>
      <c r="DAB46" s="112"/>
      <c r="DAC46" s="112"/>
      <c r="DAD46" s="112"/>
      <c r="DAE46" s="112"/>
      <c r="DAF46" s="112"/>
      <c r="DAG46" s="112"/>
      <c r="DAH46" s="112"/>
      <c r="DAI46"/>
      <c r="DAJ46"/>
      <c r="DAK46"/>
      <c r="DAL46"/>
      <c r="DAM46"/>
      <c r="DAN46"/>
      <c r="DAO46"/>
      <c r="DAP46"/>
      <c r="DAQ46"/>
      <c r="DAR46"/>
      <c r="DAS46"/>
      <c r="DAT46"/>
      <c r="DAU46"/>
      <c r="DAV46"/>
      <c r="DAW46"/>
      <c r="DAX46"/>
      <c r="DAY46"/>
      <c r="DAZ46"/>
      <c r="DBA46"/>
      <c r="DBB46"/>
      <c r="DBC46"/>
      <c r="DBD46"/>
      <c r="DCI46" s="112"/>
      <c r="DCJ46" s="112"/>
      <c r="DCK46" s="112"/>
      <c r="DCL46" s="112"/>
      <c r="DCM46" s="112"/>
      <c r="DCN46" s="112"/>
      <c r="DCO46" s="112"/>
      <c r="DCP46" s="112"/>
      <c r="DCQ46"/>
      <c r="DCR46"/>
      <c r="DCS46"/>
      <c r="DCT46"/>
      <c r="DCU46"/>
      <c r="DCV46"/>
      <c r="DCW46"/>
      <c r="DCX46"/>
      <c r="DCY46"/>
      <c r="DCZ46"/>
      <c r="DDA46"/>
      <c r="DDB46"/>
      <c r="DDC46"/>
      <c r="DDD46"/>
      <c r="DDE46"/>
      <c r="DDF46"/>
      <c r="DDG46"/>
      <c r="DDH46"/>
      <c r="DDI46"/>
      <c r="DDJ46"/>
      <c r="DDK46"/>
      <c r="DDL46"/>
      <c r="DEQ46" s="112"/>
      <c r="DER46" s="112"/>
      <c r="DES46" s="112"/>
      <c r="DET46" s="112"/>
      <c r="DEU46" s="112"/>
      <c r="DEV46" s="112"/>
      <c r="DEW46" s="112"/>
      <c r="DEX46" s="112"/>
      <c r="DEY46"/>
      <c r="DEZ46"/>
      <c r="DFA46"/>
      <c r="DFB46"/>
      <c r="DFC46"/>
      <c r="DFD46"/>
      <c r="DFE46"/>
      <c r="DFF46"/>
      <c r="DFG46"/>
      <c r="DFH46"/>
      <c r="DFI46"/>
      <c r="DFJ46"/>
      <c r="DFK46"/>
      <c r="DFL46"/>
      <c r="DFM46"/>
      <c r="DFN46"/>
      <c r="DFO46"/>
      <c r="DFP46"/>
      <c r="DFQ46"/>
      <c r="DFR46"/>
      <c r="DFS46"/>
      <c r="DFT46"/>
      <c r="DGY46" s="112"/>
      <c r="DGZ46" s="112"/>
      <c r="DHA46" s="112"/>
      <c r="DHB46" s="112"/>
      <c r="DHC46" s="112"/>
      <c r="DHD46" s="112"/>
      <c r="DHE46" s="112"/>
      <c r="DHF46" s="112"/>
      <c r="DHG46"/>
      <c r="DHH46"/>
      <c r="DHI46"/>
      <c r="DHJ46"/>
      <c r="DHK46"/>
      <c r="DHL46"/>
      <c r="DHM46"/>
      <c r="DHN46"/>
      <c r="DHO46"/>
      <c r="DHP46"/>
      <c r="DHQ46"/>
      <c r="DHR46"/>
      <c r="DHS46"/>
      <c r="DHT46"/>
      <c r="DHU46"/>
      <c r="DHV46"/>
      <c r="DHW46"/>
      <c r="DHX46"/>
      <c r="DHY46"/>
      <c r="DHZ46"/>
      <c r="DIA46"/>
      <c r="DIB46"/>
      <c r="DJG46" s="112"/>
      <c r="DJH46" s="112"/>
      <c r="DJI46" s="112"/>
      <c r="DJJ46" s="112"/>
      <c r="DJK46" s="112"/>
      <c r="DJL46" s="112"/>
      <c r="DJM46" s="112"/>
      <c r="DJN46" s="112"/>
      <c r="DJO46"/>
      <c r="DJP46"/>
      <c r="DJQ46"/>
      <c r="DJR46"/>
      <c r="DJS46"/>
      <c r="DJT46"/>
      <c r="DJU46"/>
      <c r="DJV46"/>
      <c r="DJW46"/>
      <c r="DJX46"/>
      <c r="DJY46"/>
      <c r="DJZ46"/>
      <c r="DKA46"/>
      <c r="DKB46"/>
      <c r="DKC46"/>
      <c r="DKD46"/>
      <c r="DKE46"/>
      <c r="DKF46"/>
      <c r="DKG46"/>
      <c r="DKH46"/>
      <c r="DKI46"/>
      <c r="DKJ46"/>
      <c r="DLO46" s="112"/>
      <c r="DLP46" s="112"/>
      <c r="DLQ46" s="112"/>
      <c r="DLR46" s="112"/>
      <c r="DLS46" s="112"/>
      <c r="DLT46" s="112"/>
      <c r="DLU46" s="112"/>
      <c r="DLV46" s="112"/>
      <c r="DLW46"/>
      <c r="DLX46"/>
      <c r="DLY46"/>
      <c r="DLZ46"/>
      <c r="DMA46"/>
      <c r="DMB46"/>
      <c r="DMC46"/>
      <c r="DMD46"/>
      <c r="DME46"/>
      <c r="DMF46"/>
      <c r="DMG46"/>
      <c r="DMH46"/>
      <c r="DMI46"/>
      <c r="DMJ46"/>
      <c r="DMK46"/>
      <c r="DML46"/>
      <c r="DMM46"/>
      <c r="DMN46"/>
      <c r="DMO46"/>
      <c r="DMP46"/>
      <c r="DMQ46"/>
      <c r="DMR46"/>
      <c r="DNW46" s="112"/>
      <c r="DNX46" s="112"/>
      <c r="DNY46" s="112"/>
      <c r="DNZ46" s="112"/>
      <c r="DOA46" s="112"/>
      <c r="DOB46" s="112"/>
      <c r="DOC46" s="112"/>
      <c r="DOD46" s="112"/>
      <c r="DOE46"/>
      <c r="DOF46"/>
      <c r="DOG46"/>
      <c r="DOH46"/>
      <c r="DOI46"/>
      <c r="DOJ46"/>
      <c r="DOK46"/>
      <c r="DOL46"/>
      <c r="DOM46"/>
      <c r="DON46"/>
      <c r="DOO46"/>
      <c r="DOP46"/>
      <c r="DOQ46"/>
      <c r="DOR46"/>
      <c r="DOS46"/>
      <c r="DOT46"/>
      <c r="DOU46"/>
      <c r="DOV46"/>
      <c r="DOW46"/>
      <c r="DOX46"/>
      <c r="DOY46"/>
      <c r="DOZ46"/>
      <c r="DQE46" s="112"/>
      <c r="DQF46" s="112"/>
      <c r="DQG46" s="112"/>
      <c r="DQH46" s="112"/>
      <c r="DQI46" s="112"/>
      <c r="DQJ46" s="112"/>
      <c r="DQK46" s="112"/>
      <c r="DQL46" s="112"/>
      <c r="DQM46"/>
      <c r="DQN46"/>
      <c r="DQO46"/>
      <c r="DQP46"/>
      <c r="DQQ46"/>
      <c r="DQR46"/>
      <c r="DQS46"/>
      <c r="DQT46"/>
      <c r="DQU46"/>
      <c r="DQV46"/>
      <c r="DQW46"/>
      <c r="DQX46"/>
      <c r="DQY46"/>
      <c r="DQZ46"/>
      <c r="DRA46"/>
      <c r="DRB46"/>
      <c r="DRC46"/>
      <c r="DRD46"/>
      <c r="DRE46"/>
      <c r="DRF46"/>
      <c r="DRG46"/>
      <c r="DRH46"/>
      <c r="DSM46" s="112"/>
      <c r="DSN46" s="112"/>
      <c r="DSO46" s="112"/>
      <c r="DSP46" s="112"/>
      <c r="DSQ46" s="112"/>
      <c r="DSR46" s="112"/>
      <c r="DSS46" s="112"/>
      <c r="DST46" s="112"/>
      <c r="DSU46"/>
      <c r="DSV46"/>
      <c r="DSW46"/>
      <c r="DSX46"/>
      <c r="DSY46"/>
      <c r="DSZ46"/>
      <c r="DTA46"/>
      <c r="DTB46"/>
      <c r="DTC46"/>
      <c r="DTD46"/>
      <c r="DTE46"/>
      <c r="DTF46"/>
      <c r="DTG46"/>
      <c r="DTH46"/>
      <c r="DTI46"/>
      <c r="DTJ46"/>
      <c r="DTK46"/>
      <c r="DTL46"/>
      <c r="DTM46"/>
      <c r="DTN46"/>
      <c r="DTO46"/>
      <c r="DTP46"/>
      <c r="DUU46" s="112"/>
      <c r="DUV46" s="112"/>
      <c r="DUW46" s="112"/>
      <c r="DUX46" s="112"/>
      <c r="DUY46" s="112"/>
      <c r="DUZ46" s="112"/>
      <c r="DVA46" s="112"/>
      <c r="DVB46" s="112"/>
      <c r="DVC46"/>
      <c r="DVD46"/>
      <c r="DVE46"/>
      <c r="DVF46"/>
      <c r="DVG46"/>
      <c r="DVH46"/>
      <c r="DVI46"/>
      <c r="DVJ46"/>
      <c r="DVK46"/>
      <c r="DVL46"/>
      <c r="DVM46"/>
      <c r="DVN46"/>
      <c r="DVO46"/>
      <c r="DVP46"/>
      <c r="DVQ46"/>
      <c r="DVR46"/>
      <c r="DVS46"/>
      <c r="DVT46"/>
      <c r="DVU46"/>
      <c r="DVV46"/>
      <c r="DVW46"/>
      <c r="DVX46"/>
      <c r="DXC46" s="112"/>
      <c r="DXD46" s="112"/>
      <c r="DXE46" s="112"/>
      <c r="DXF46" s="112"/>
      <c r="DXG46" s="112"/>
      <c r="DXH46" s="112"/>
      <c r="DXI46" s="112"/>
      <c r="DXJ46" s="112"/>
      <c r="DXK46"/>
      <c r="DXL46"/>
      <c r="DXM46"/>
      <c r="DXN46"/>
      <c r="DXO46"/>
      <c r="DXP46"/>
      <c r="DXQ46"/>
      <c r="DXR46"/>
      <c r="DXS46"/>
      <c r="DXT46"/>
      <c r="DXU46"/>
      <c r="DXV46"/>
      <c r="DXW46"/>
      <c r="DXX46"/>
      <c r="DXY46"/>
      <c r="DXZ46"/>
      <c r="DYA46"/>
      <c r="DYB46"/>
      <c r="DYC46"/>
      <c r="DYD46"/>
      <c r="DYE46"/>
      <c r="DYF46"/>
      <c r="DZK46" s="112"/>
      <c r="DZL46" s="112"/>
      <c r="DZM46" s="112"/>
      <c r="DZN46" s="112"/>
      <c r="DZO46" s="112"/>
      <c r="DZP46" s="112"/>
      <c r="DZQ46" s="112"/>
      <c r="DZR46" s="112"/>
      <c r="DZS46"/>
      <c r="DZT46"/>
      <c r="DZU46"/>
      <c r="DZV46"/>
      <c r="DZW46"/>
      <c r="DZX46"/>
      <c r="DZY46"/>
      <c r="DZZ46"/>
      <c r="EAA46"/>
      <c r="EAB46"/>
      <c r="EAC46"/>
      <c r="EAD46"/>
      <c r="EAE46"/>
      <c r="EAF46"/>
      <c r="EAG46"/>
      <c r="EAH46"/>
      <c r="EAI46"/>
      <c r="EAJ46"/>
      <c r="EAK46"/>
      <c r="EAL46"/>
      <c r="EAM46"/>
      <c r="EAN46"/>
      <c r="EBS46" s="112"/>
      <c r="EBT46" s="112"/>
      <c r="EBU46" s="112"/>
      <c r="EBV46" s="112"/>
      <c r="EBW46" s="112"/>
      <c r="EBX46" s="112"/>
      <c r="EBY46" s="112"/>
      <c r="EBZ46" s="112"/>
      <c r="ECA46"/>
      <c r="ECB46"/>
      <c r="ECC46"/>
      <c r="ECD46"/>
      <c r="ECE46"/>
      <c r="ECF46"/>
      <c r="ECG46"/>
      <c r="ECH46"/>
      <c r="ECI46"/>
      <c r="ECJ46"/>
      <c r="ECK46"/>
      <c r="ECL46"/>
      <c r="ECM46"/>
      <c r="ECN46"/>
      <c r="ECO46"/>
      <c r="ECP46"/>
      <c r="ECQ46"/>
      <c r="ECR46"/>
      <c r="ECS46"/>
      <c r="ECT46"/>
      <c r="ECU46"/>
      <c r="ECV46"/>
      <c r="EEA46" s="112"/>
      <c r="EEB46" s="112"/>
      <c r="EEC46" s="112"/>
      <c r="EED46" s="112"/>
      <c r="EEE46" s="112"/>
      <c r="EEF46" s="112"/>
      <c r="EEG46" s="112"/>
      <c r="EEH46" s="112"/>
      <c r="EEI46"/>
      <c r="EEJ46"/>
      <c r="EEK46"/>
      <c r="EEL46"/>
      <c r="EEM46"/>
      <c r="EEN46"/>
      <c r="EEO46"/>
      <c r="EEP46"/>
      <c r="EEQ46"/>
      <c r="EER46"/>
      <c r="EES46"/>
      <c r="EET46"/>
      <c r="EEU46"/>
      <c r="EEV46"/>
      <c r="EEW46"/>
      <c r="EEX46"/>
      <c r="EEY46"/>
      <c r="EEZ46"/>
      <c r="EFA46"/>
      <c r="EFB46"/>
      <c r="EFC46"/>
      <c r="EFD46"/>
      <c r="EGI46" s="112"/>
      <c r="EGJ46" s="112"/>
      <c r="EGK46" s="112"/>
      <c r="EGL46" s="112"/>
      <c r="EGM46" s="112"/>
      <c r="EGN46" s="112"/>
      <c r="EGO46" s="112"/>
      <c r="EGP46" s="112"/>
      <c r="EGQ46"/>
      <c r="EGR46"/>
      <c r="EGS46"/>
      <c r="EGT46"/>
      <c r="EGU46"/>
      <c r="EGV46"/>
      <c r="EGW46"/>
      <c r="EGX46"/>
      <c r="EGY46"/>
      <c r="EGZ46"/>
      <c r="EHA46"/>
      <c r="EHB46"/>
      <c r="EHC46"/>
      <c r="EHD46"/>
      <c r="EHE46"/>
      <c r="EHF46"/>
      <c r="EHG46"/>
      <c r="EHH46"/>
      <c r="EHI46"/>
      <c r="EHJ46"/>
      <c r="EHK46"/>
      <c r="EHL46"/>
      <c r="EIQ46" s="112"/>
      <c r="EIR46" s="112"/>
      <c r="EIS46" s="112"/>
      <c r="EIT46" s="112"/>
      <c r="EIU46" s="112"/>
      <c r="EIV46" s="112"/>
      <c r="EIW46" s="112"/>
      <c r="EIX46" s="112"/>
      <c r="EIY46"/>
      <c r="EIZ46"/>
      <c r="EJA46"/>
      <c r="EJB46"/>
      <c r="EJC46"/>
      <c r="EJD46"/>
      <c r="EJE46"/>
      <c r="EJF46"/>
      <c r="EJG46"/>
      <c r="EJH46"/>
      <c r="EJI46"/>
      <c r="EJJ46"/>
      <c r="EJK46"/>
      <c r="EJL46"/>
      <c r="EJM46"/>
      <c r="EJN46"/>
      <c r="EJO46"/>
      <c r="EJP46"/>
      <c r="EJQ46"/>
      <c r="EJR46"/>
      <c r="EJS46"/>
      <c r="EJT46"/>
      <c r="EKY46" s="112"/>
      <c r="EKZ46" s="112"/>
      <c r="ELA46" s="112"/>
      <c r="ELB46" s="112"/>
      <c r="ELC46" s="112"/>
      <c r="ELD46" s="112"/>
      <c r="ELE46" s="112"/>
      <c r="ELF46" s="112"/>
      <c r="ELG46"/>
      <c r="ELH46"/>
      <c r="ELI46"/>
      <c r="ELJ46"/>
      <c r="ELK46"/>
      <c r="ELL46"/>
      <c r="ELM46"/>
      <c r="ELN46"/>
      <c r="ELO46"/>
      <c r="ELP46"/>
      <c r="ELQ46"/>
      <c r="ELR46"/>
      <c r="ELS46"/>
      <c r="ELT46"/>
      <c r="ELU46"/>
      <c r="ELV46"/>
      <c r="ELW46"/>
      <c r="ELX46"/>
      <c r="ELY46"/>
      <c r="ELZ46"/>
      <c r="EMA46"/>
      <c r="EMB46"/>
      <c r="ENG46" s="112"/>
      <c r="ENH46" s="112"/>
      <c r="ENI46" s="112"/>
      <c r="ENJ46" s="112"/>
      <c r="ENK46" s="112"/>
      <c r="ENL46" s="112"/>
      <c r="ENM46" s="112"/>
      <c r="ENN46" s="112"/>
      <c r="ENO46"/>
      <c r="ENP46"/>
      <c r="ENQ46"/>
      <c r="ENR46"/>
      <c r="ENS46"/>
      <c r="ENT46"/>
      <c r="ENU46"/>
      <c r="ENV46"/>
      <c r="ENW46"/>
      <c r="ENX46"/>
      <c r="ENY46"/>
      <c r="ENZ46"/>
      <c r="EOA46"/>
      <c r="EOB46"/>
      <c r="EOC46"/>
      <c r="EOD46"/>
      <c r="EOE46"/>
      <c r="EOF46"/>
      <c r="EOG46"/>
      <c r="EOH46"/>
      <c r="EOI46"/>
      <c r="EOJ46"/>
      <c r="EPO46" s="112"/>
      <c r="EPP46" s="112"/>
      <c r="EPQ46" s="112"/>
      <c r="EPR46" s="112"/>
      <c r="EPS46" s="112"/>
      <c r="EPT46" s="112"/>
      <c r="EPU46" s="112"/>
      <c r="EPV46" s="112"/>
      <c r="EPW46"/>
      <c r="EPX46"/>
      <c r="EPY46"/>
      <c r="EPZ46"/>
      <c r="EQA46"/>
      <c r="EQB46"/>
      <c r="EQC46"/>
      <c r="EQD46"/>
      <c r="EQE46"/>
      <c r="EQF46"/>
      <c r="EQG46"/>
      <c r="EQH46"/>
      <c r="EQI46"/>
      <c r="EQJ46"/>
      <c r="EQK46"/>
      <c r="EQL46"/>
      <c r="EQM46"/>
      <c r="EQN46"/>
      <c r="EQO46"/>
      <c r="EQP46"/>
      <c r="EQQ46"/>
      <c r="EQR46"/>
      <c r="ERW46" s="112"/>
      <c r="ERX46" s="112"/>
      <c r="ERY46" s="112"/>
      <c r="ERZ46" s="112"/>
      <c r="ESA46" s="112"/>
      <c r="ESB46" s="112"/>
      <c r="ESC46" s="112"/>
      <c r="ESD46" s="112"/>
      <c r="ESE46"/>
      <c r="ESF46"/>
      <c r="ESG46"/>
      <c r="ESH46"/>
      <c r="ESI46"/>
      <c r="ESJ46"/>
      <c r="ESK46"/>
      <c r="ESL46"/>
      <c r="ESM46"/>
      <c r="ESN46"/>
      <c r="ESO46"/>
      <c r="ESP46"/>
      <c r="ESQ46"/>
      <c r="ESR46"/>
      <c r="ESS46"/>
      <c r="EST46"/>
      <c r="ESU46"/>
      <c r="ESV46"/>
      <c r="ESW46"/>
      <c r="ESX46"/>
      <c r="ESY46"/>
      <c r="ESZ46"/>
      <c r="EUE46" s="112"/>
      <c r="EUF46" s="112"/>
      <c r="EUG46" s="112"/>
      <c r="EUH46" s="112"/>
      <c r="EUI46" s="112"/>
      <c r="EUJ46" s="112"/>
      <c r="EUK46" s="112"/>
      <c r="EUL46" s="112"/>
      <c r="EUM46"/>
      <c r="EUN46"/>
      <c r="EUO46"/>
      <c r="EUP46"/>
      <c r="EUQ46"/>
      <c r="EUR46"/>
      <c r="EUS46"/>
      <c r="EUT46"/>
      <c r="EUU46"/>
      <c r="EUV46"/>
      <c r="EUW46"/>
      <c r="EUX46"/>
      <c r="EUY46"/>
      <c r="EUZ46"/>
      <c r="EVA46"/>
      <c r="EVB46"/>
      <c r="EVC46"/>
      <c r="EVD46"/>
      <c r="EVE46"/>
      <c r="EVF46"/>
      <c r="EVG46"/>
      <c r="EVH46"/>
      <c r="EWM46" s="112"/>
      <c r="EWN46" s="112"/>
      <c r="EWO46" s="112"/>
      <c r="EWP46" s="112"/>
      <c r="EWQ46" s="112"/>
      <c r="EWR46" s="112"/>
      <c r="EWS46" s="112"/>
      <c r="EWT46" s="112"/>
      <c r="EWU46"/>
      <c r="EWV46"/>
      <c r="EWW46"/>
      <c r="EWX46"/>
      <c r="EWY46"/>
      <c r="EWZ46"/>
      <c r="EXA46"/>
      <c r="EXB46"/>
      <c r="EXC46"/>
      <c r="EXD46"/>
      <c r="EXE46"/>
      <c r="EXF46"/>
      <c r="EXG46"/>
      <c r="EXH46"/>
      <c r="EXI46"/>
      <c r="EXJ46"/>
      <c r="EXK46"/>
      <c r="EXL46"/>
      <c r="EXM46"/>
      <c r="EXN46"/>
      <c r="EXO46"/>
      <c r="EXP46"/>
      <c r="EYU46" s="112"/>
      <c r="EYV46" s="112"/>
      <c r="EYW46" s="112"/>
      <c r="EYX46" s="112"/>
      <c r="EYY46" s="112"/>
      <c r="EYZ46" s="112"/>
      <c r="EZA46" s="112"/>
      <c r="EZB46" s="112"/>
      <c r="EZC46"/>
      <c r="EZD46"/>
      <c r="EZE46"/>
      <c r="EZF46"/>
      <c r="EZG46"/>
      <c r="EZH46"/>
      <c r="EZI46"/>
      <c r="EZJ46"/>
      <c r="EZK46"/>
      <c r="EZL46"/>
      <c r="EZM46"/>
      <c r="EZN46"/>
      <c r="EZO46"/>
      <c r="EZP46"/>
      <c r="EZQ46"/>
      <c r="EZR46"/>
      <c r="EZS46"/>
      <c r="EZT46"/>
      <c r="EZU46"/>
      <c r="EZV46"/>
      <c r="EZW46"/>
      <c r="EZX46"/>
      <c r="FBC46" s="112"/>
      <c r="FBD46" s="112"/>
      <c r="FBE46" s="112"/>
      <c r="FBF46" s="112"/>
      <c r="FBG46" s="112"/>
      <c r="FBH46" s="112"/>
      <c r="FBI46" s="112"/>
      <c r="FBJ46" s="112"/>
      <c r="FBK46"/>
      <c r="FBL46"/>
      <c r="FBM46"/>
      <c r="FBN46"/>
      <c r="FBO46"/>
      <c r="FBP46"/>
      <c r="FBQ46"/>
      <c r="FBR46"/>
      <c r="FBS46"/>
      <c r="FBT46"/>
      <c r="FBU46"/>
      <c r="FBV46"/>
      <c r="FBW46"/>
      <c r="FBX46"/>
      <c r="FBY46"/>
      <c r="FBZ46"/>
      <c r="FCA46"/>
      <c r="FCB46"/>
      <c r="FCC46"/>
      <c r="FCD46"/>
      <c r="FCE46"/>
      <c r="FCF46"/>
      <c r="FDK46" s="112"/>
      <c r="FDL46" s="112"/>
      <c r="FDM46" s="112"/>
      <c r="FDN46" s="112"/>
      <c r="FDO46" s="112"/>
      <c r="FDP46" s="112"/>
      <c r="FDQ46" s="112"/>
      <c r="FDR46" s="112"/>
      <c r="FDS46"/>
      <c r="FDT46"/>
      <c r="FDU46"/>
      <c r="FDV46"/>
      <c r="FDW46"/>
      <c r="FDX46"/>
      <c r="FDY46"/>
      <c r="FDZ46"/>
      <c r="FEA46"/>
      <c r="FEB46"/>
      <c r="FEC46"/>
      <c r="FED46"/>
      <c r="FEE46"/>
      <c r="FEF46"/>
      <c r="FEG46"/>
      <c r="FEH46"/>
      <c r="FEI46"/>
      <c r="FEJ46"/>
      <c r="FEK46"/>
      <c r="FEL46"/>
      <c r="FEM46"/>
      <c r="FEN46"/>
      <c r="FFS46" s="112"/>
      <c r="FFT46" s="112"/>
      <c r="FFU46" s="112"/>
      <c r="FFV46" s="112"/>
      <c r="FFW46" s="112"/>
      <c r="FFX46" s="112"/>
      <c r="FFY46" s="112"/>
      <c r="FFZ46" s="112"/>
      <c r="FGA46"/>
      <c r="FGB46"/>
      <c r="FGC46"/>
      <c r="FGD46"/>
      <c r="FGE46"/>
      <c r="FGF46"/>
      <c r="FGG46"/>
      <c r="FGH46"/>
      <c r="FGI46"/>
      <c r="FGJ46"/>
      <c r="FGK46"/>
      <c r="FGL46"/>
      <c r="FGM46"/>
      <c r="FGN46"/>
      <c r="FGO46"/>
      <c r="FGP46"/>
      <c r="FGQ46"/>
      <c r="FGR46"/>
      <c r="FGS46"/>
      <c r="FGT46"/>
      <c r="FGU46"/>
      <c r="FGV46"/>
      <c r="FIA46" s="112"/>
      <c r="FIB46" s="112"/>
      <c r="FIC46" s="112"/>
      <c r="FID46" s="112"/>
      <c r="FIE46" s="112"/>
      <c r="FIF46" s="112"/>
      <c r="FIG46" s="112"/>
      <c r="FIH46" s="112"/>
      <c r="FII46"/>
      <c r="FIJ46"/>
      <c r="FIK46"/>
      <c r="FIL46"/>
      <c r="FIM46"/>
      <c r="FIN46"/>
      <c r="FIO46"/>
      <c r="FIP46"/>
      <c r="FIQ46"/>
      <c r="FIR46"/>
      <c r="FIS46"/>
      <c r="FIT46"/>
      <c r="FIU46"/>
      <c r="FIV46"/>
      <c r="FIW46"/>
      <c r="FIX46"/>
      <c r="FIY46"/>
      <c r="FIZ46"/>
      <c r="FJA46"/>
      <c r="FJB46"/>
      <c r="FJC46"/>
      <c r="FJD46"/>
      <c r="FKI46" s="112"/>
      <c r="FKJ46" s="112"/>
      <c r="FKK46" s="112"/>
      <c r="FKL46" s="112"/>
      <c r="FKM46" s="112"/>
      <c r="FKN46" s="112"/>
      <c r="FKO46" s="112"/>
      <c r="FKP46" s="112"/>
      <c r="FKQ46"/>
      <c r="FKR46"/>
      <c r="FKS46"/>
      <c r="FKT46"/>
      <c r="FKU46"/>
      <c r="FKV46"/>
      <c r="FKW46"/>
      <c r="FKX46"/>
      <c r="FKY46"/>
      <c r="FKZ46"/>
      <c r="FLA46"/>
      <c r="FLB46"/>
      <c r="FLC46"/>
      <c r="FLD46"/>
      <c r="FLE46"/>
      <c r="FLF46"/>
      <c r="FLG46"/>
      <c r="FLH46"/>
      <c r="FLI46"/>
      <c r="FLJ46"/>
      <c r="FLK46"/>
      <c r="FLL46"/>
      <c r="FMQ46" s="112"/>
      <c r="FMR46" s="112"/>
      <c r="FMS46" s="112"/>
      <c r="FMT46" s="112"/>
      <c r="FMU46" s="112"/>
      <c r="FMV46" s="112"/>
      <c r="FMW46" s="112"/>
      <c r="FMX46" s="112"/>
      <c r="FMY46"/>
      <c r="FMZ46"/>
      <c r="FNA46"/>
      <c r="FNB46"/>
      <c r="FNC46"/>
      <c r="FND46"/>
      <c r="FNE46"/>
      <c r="FNF46"/>
      <c r="FNG46"/>
      <c r="FNH46"/>
      <c r="FNI46"/>
      <c r="FNJ46"/>
      <c r="FNK46"/>
      <c r="FNL46"/>
      <c r="FNM46"/>
      <c r="FNN46"/>
      <c r="FNO46"/>
      <c r="FNP46"/>
      <c r="FNQ46"/>
      <c r="FNR46"/>
      <c r="FNS46"/>
      <c r="FNT46"/>
      <c r="FOY46" s="112"/>
      <c r="FOZ46" s="112"/>
      <c r="FPA46" s="112"/>
      <c r="FPB46" s="112"/>
      <c r="FPC46" s="112"/>
      <c r="FPD46" s="112"/>
      <c r="FPE46" s="112"/>
      <c r="FPF46" s="112"/>
      <c r="FPG46"/>
      <c r="FPH46"/>
      <c r="FPI46"/>
      <c r="FPJ46"/>
      <c r="FPK46"/>
      <c r="FPL46"/>
      <c r="FPM46"/>
      <c r="FPN46"/>
      <c r="FPO46"/>
      <c r="FPP46"/>
      <c r="FPQ46"/>
      <c r="FPR46"/>
      <c r="FPS46"/>
      <c r="FPT46"/>
      <c r="FPU46"/>
      <c r="FPV46"/>
      <c r="FPW46"/>
      <c r="FPX46"/>
      <c r="FPY46"/>
      <c r="FPZ46"/>
      <c r="FQA46"/>
      <c r="FQB46"/>
      <c r="FRG46" s="112"/>
      <c r="FRH46" s="112"/>
      <c r="FRI46" s="112"/>
      <c r="FRJ46" s="112"/>
      <c r="FRK46" s="112"/>
      <c r="FRL46" s="112"/>
      <c r="FRM46" s="112"/>
      <c r="FRN46" s="112"/>
      <c r="FRO46"/>
      <c r="FRP46"/>
      <c r="FRQ46"/>
      <c r="FRR46"/>
      <c r="FRS46"/>
      <c r="FRT46"/>
      <c r="FRU46"/>
      <c r="FRV46"/>
      <c r="FRW46"/>
      <c r="FRX46"/>
      <c r="FRY46"/>
      <c r="FRZ46"/>
      <c r="FSA46"/>
      <c r="FSB46"/>
      <c r="FSC46"/>
      <c r="FSD46"/>
      <c r="FSE46"/>
      <c r="FSF46"/>
      <c r="FSG46"/>
      <c r="FSH46"/>
      <c r="FSI46"/>
      <c r="FSJ46"/>
      <c r="FTO46" s="112"/>
      <c r="FTP46" s="112"/>
      <c r="FTQ46" s="112"/>
      <c r="FTR46" s="112"/>
      <c r="FTS46" s="112"/>
      <c r="FTT46" s="112"/>
      <c r="FTU46" s="112"/>
      <c r="FTV46" s="112"/>
      <c r="FTW46"/>
      <c r="FTX46"/>
      <c r="FTY46"/>
      <c r="FTZ46"/>
      <c r="FUA46"/>
      <c r="FUB46"/>
      <c r="FUC46"/>
      <c r="FUD46"/>
      <c r="FUE46"/>
      <c r="FUF46"/>
      <c r="FUG46"/>
      <c r="FUH46"/>
      <c r="FUI46"/>
      <c r="FUJ46"/>
      <c r="FUK46"/>
      <c r="FUL46"/>
      <c r="FUM46"/>
      <c r="FUN46"/>
      <c r="FUO46"/>
      <c r="FUP46"/>
      <c r="FUQ46"/>
      <c r="FUR46"/>
      <c r="FVW46" s="112"/>
      <c r="FVX46" s="112"/>
      <c r="FVY46" s="112"/>
      <c r="FVZ46" s="112"/>
      <c r="FWA46" s="112"/>
      <c r="FWB46" s="112"/>
      <c r="FWC46" s="112"/>
      <c r="FWD46" s="112"/>
      <c r="FWE46"/>
      <c r="FWF46"/>
      <c r="FWG46"/>
      <c r="FWH46"/>
      <c r="FWI46"/>
      <c r="FWJ46"/>
      <c r="FWK46"/>
      <c r="FWL46"/>
      <c r="FWM46"/>
      <c r="FWN46"/>
      <c r="FWO46"/>
      <c r="FWP46"/>
      <c r="FWQ46"/>
      <c r="FWR46"/>
      <c r="FWS46"/>
      <c r="FWT46"/>
      <c r="FWU46"/>
      <c r="FWV46"/>
      <c r="FWW46"/>
      <c r="FWX46"/>
      <c r="FWY46"/>
      <c r="FWZ46"/>
      <c r="FYE46" s="112"/>
      <c r="FYF46" s="112"/>
      <c r="FYG46" s="112"/>
      <c r="FYH46" s="112"/>
      <c r="FYI46" s="112"/>
      <c r="FYJ46" s="112"/>
      <c r="FYK46" s="112"/>
      <c r="FYL46" s="112"/>
      <c r="FYM46"/>
      <c r="FYN46"/>
      <c r="FYO46"/>
      <c r="FYP46"/>
      <c r="FYQ46"/>
      <c r="FYR46"/>
      <c r="FYS46"/>
      <c r="FYT46"/>
      <c r="FYU46"/>
      <c r="FYV46"/>
      <c r="FYW46"/>
      <c r="FYX46"/>
      <c r="FYY46"/>
      <c r="FYZ46"/>
      <c r="FZA46"/>
      <c r="FZB46"/>
      <c r="FZC46"/>
      <c r="FZD46"/>
      <c r="FZE46"/>
      <c r="FZF46"/>
      <c r="FZG46"/>
      <c r="FZH46"/>
      <c r="GAM46" s="112"/>
      <c r="GAN46" s="112"/>
      <c r="GAO46" s="112"/>
      <c r="GAP46" s="112"/>
      <c r="GAQ46" s="112"/>
      <c r="GAR46" s="112"/>
      <c r="GAS46" s="112"/>
      <c r="GAT46" s="112"/>
      <c r="GAU46"/>
      <c r="GAV46"/>
      <c r="GAW46"/>
      <c r="GAX46"/>
      <c r="GAY46"/>
      <c r="GAZ46"/>
      <c r="GBA46"/>
      <c r="GBB46"/>
      <c r="GBC46"/>
      <c r="GBD46"/>
      <c r="GBE46"/>
      <c r="GBF46"/>
      <c r="GBG46"/>
      <c r="GBH46"/>
      <c r="GBI46"/>
      <c r="GBJ46"/>
      <c r="GBK46"/>
      <c r="GBL46"/>
      <c r="GBM46"/>
      <c r="GBN46"/>
      <c r="GBO46"/>
      <c r="GBP46"/>
      <c r="GCU46" s="112"/>
      <c r="GCV46" s="112"/>
      <c r="GCW46" s="112"/>
      <c r="GCX46" s="112"/>
      <c r="GCY46" s="112"/>
      <c r="GCZ46" s="112"/>
      <c r="GDA46" s="112"/>
      <c r="GDB46" s="112"/>
      <c r="GDC46"/>
      <c r="GDD46"/>
      <c r="GDE46"/>
      <c r="GDF46"/>
      <c r="GDG46"/>
      <c r="GDH46"/>
      <c r="GDI46"/>
      <c r="GDJ46"/>
      <c r="GDK46"/>
      <c r="GDL46"/>
      <c r="GDM46"/>
      <c r="GDN46"/>
      <c r="GDO46"/>
      <c r="GDP46"/>
      <c r="GDQ46"/>
      <c r="GDR46"/>
      <c r="GDS46"/>
      <c r="GDT46"/>
      <c r="GDU46"/>
      <c r="GDV46"/>
      <c r="GDW46"/>
      <c r="GDX46"/>
      <c r="GFC46" s="112"/>
      <c r="GFD46" s="112"/>
      <c r="GFE46" s="112"/>
      <c r="GFF46" s="112"/>
      <c r="GFG46" s="112"/>
      <c r="GFH46" s="112"/>
      <c r="GFI46" s="112"/>
      <c r="GFJ46" s="112"/>
      <c r="GFK46"/>
      <c r="GFL46"/>
      <c r="GFM46"/>
      <c r="GFN46"/>
      <c r="GFO46"/>
      <c r="GFP46"/>
      <c r="GFQ46"/>
      <c r="GFR46"/>
      <c r="GFS46"/>
      <c r="GFT46"/>
      <c r="GFU46"/>
      <c r="GFV46"/>
      <c r="GFW46"/>
      <c r="GFX46"/>
      <c r="GFY46"/>
      <c r="GFZ46"/>
      <c r="GGA46"/>
      <c r="GGB46"/>
      <c r="GGC46"/>
      <c r="GGD46"/>
      <c r="GGE46"/>
      <c r="GGF46"/>
      <c r="GHK46" s="112"/>
      <c r="GHL46" s="112"/>
      <c r="GHM46" s="112"/>
      <c r="GHN46" s="112"/>
      <c r="GHO46" s="112"/>
      <c r="GHP46" s="112"/>
      <c r="GHQ46" s="112"/>
      <c r="GHR46" s="112"/>
      <c r="GHS46"/>
      <c r="GHT46"/>
      <c r="GHU46"/>
      <c r="GHV46"/>
      <c r="GHW46"/>
      <c r="GHX46"/>
      <c r="GHY46"/>
      <c r="GHZ46"/>
      <c r="GIA46"/>
      <c r="GIB46"/>
      <c r="GIC46"/>
      <c r="GID46"/>
      <c r="GIE46"/>
      <c r="GIF46"/>
      <c r="GIG46"/>
      <c r="GIH46"/>
      <c r="GII46"/>
      <c r="GIJ46"/>
      <c r="GIK46"/>
      <c r="GIL46"/>
      <c r="GIM46"/>
      <c r="GIN46"/>
      <c r="GJS46" s="112"/>
      <c r="GJT46" s="112"/>
      <c r="GJU46" s="112"/>
      <c r="GJV46" s="112"/>
      <c r="GJW46" s="112"/>
      <c r="GJX46" s="112"/>
      <c r="GJY46" s="112"/>
      <c r="GJZ46" s="112"/>
      <c r="GKA46"/>
      <c r="GKB46"/>
      <c r="GKC46"/>
      <c r="GKD46"/>
      <c r="GKE46"/>
      <c r="GKF46"/>
      <c r="GKG46"/>
      <c r="GKH46"/>
      <c r="GKI46"/>
      <c r="GKJ46"/>
      <c r="GKK46"/>
      <c r="GKL46"/>
      <c r="GKM46"/>
      <c r="GKN46"/>
      <c r="GKO46"/>
      <c r="GKP46"/>
      <c r="GKQ46"/>
      <c r="GKR46"/>
      <c r="GKS46"/>
      <c r="GKT46"/>
      <c r="GKU46"/>
      <c r="GKV46"/>
      <c r="GMA46" s="112"/>
      <c r="GMB46" s="112"/>
      <c r="GMC46" s="112"/>
      <c r="GMD46" s="112"/>
      <c r="GME46" s="112"/>
      <c r="GMF46" s="112"/>
      <c r="GMG46" s="112"/>
      <c r="GMH46" s="112"/>
      <c r="GMI46"/>
      <c r="GMJ46"/>
      <c r="GMK46"/>
      <c r="GML46"/>
      <c r="GMM46"/>
      <c r="GMN46"/>
      <c r="GMO46"/>
      <c r="GMP46"/>
      <c r="GMQ46"/>
      <c r="GMR46"/>
      <c r="GMS46"/>
      <c r="GMT46"/>
      <c r="GMU46"/>
      <c r="GMV46"/>
      <c r="GMW46"/>
      <c r="GMX46"/>
      <c r="GMY46"/>
      <c r="GMZ46"/>
      <c r="GNA46"/>
      <c r="GNB46"/>
      <c r="GNC46"/>
      <c r="GND46"/>
      <c r="GOI46" s="112"/>
      <c r="GOJ46" s="112"/>
      <c r="GOK46" s="112"/>
      <c r="GOL46" s="112"/>
      <c r="GOM46" s="112"/>
      <c r="GON46" s="112"/>
      <c r="GOO46" s="112"/>
      <c r="GOP46" s="112"/>
      <c r="GOQ46"/>
      <c r="GOR46"/>
      <c r="GOS46"/>
      <c r="GOT46"/>
      <c r="GOU46"/>
      <c r="GOV46"/>
      <c r="GOW46"/>
      <c r="GOX46"/>
      <c r="GOY46"/>
      <c r="GOZ46"/>
      <c r="GPA46"/>
      <c r="GPB46"/>
      <c r="GPC46"/>
      <c r="GPD46"/>
      <c r="GPE46"/>
      <c r="GPF46"/>
      <c r="GPG46"/>
      <c r="GPH46"/>
      <c r="GPI46"/>
      <c r="GPJ46"/>
      <c r="GPK46"/>
      <c r="GPL46"/>
      <c r="GQQ46" s="112"/>
      <c r="GQR46" s="112"/>
      <c r="GQS46" s="112"/>
      <c r="GQT46" s="112"/>
      <c r="GQU46" s="112"/>
      <c r="GQV46" s="112"/>
      <c r="GQW46" s="112"/>
      <c r="GQX46" s="112"/>
      <c r="GQY46"/>
      <c r="GQZ46"/>
      <c r="GRA46"/>
      <c r="GRB46"/>
      <c r="GRC46"/>
      <c r="GRD46"/>
      <c r="GRE46"/>
      <c r="GRF46"/>
      <c r="GRG46"/>
      <c r="GRH46"/>
      <c r="GRI46"/>
      <c r="GRJ46"/>
      <c r="GRK46"/>
      <c r="GRL46"/>
      <c r="GRM46"/>
      <c r="GRN46"/>
      <c r="GRO46"/>
      <c r="GRP46"/>
      <c r="GRQ46"/>
      <c r="GRR46"/>
      <c r="GRS46"/>
      <c r="GRT46"/>
      <c r="GSY46" s="112"/>
      <c r="GSZ46" s="112"/>
      <c r="GTA46" s="112"/>
      <c r="GTB46" s="112"/>
      <c r="GTC46" s="112"/>
      <c r="GTD46" s="112"/>
      <c r="GTE46" s="112"/>
      <c r="GTF46" s="112"/>
      <c r="GTG46"/>
      <c r="GTH46"/>
      <c r="GTI46"/>
      <c r="GTJ46"/>
      <c r="GTK46"/>
      <c r="GTL46"/>
      <c r="GTM46"/>
      <c r="GTN46"/>
      <c r="GTO46"/>
      <c r="GTP46"/>
      <c r="GTQ46"/>
      <c r="GTR46"/>
      <c r="GTS46"/>
      <c r="GTT46"/>
      <c r="GTU46"/>
      <c r="GTV46"/>
      <c r="GTW46"/>
      <c r="GTX46"/>
      <c r="GTY46"/>
      <c r="GTZ46"/>
      <c r="GUA46"/>
      <c r="GUB46"/>
      <c r="GVG46" s="112"/>
      <c r="GVH46" s="112"/>
      <c r="GVI46" s="112"/>
      <c r="GVJ46" s="112"/>
      <c r="GVK46" s="112"/>
      <c r="GVL46" s="112"/>
      <c r="GVM46" s="112"/>
      <c r="GVN46" s="112"/>
      <c r="GVO46"/>
      <c r="GVP46"/>
      <c r="GVQ46"/>
      <c r="GVR46"/>
      <c r="GVS46"/>
      <c r="GVT46"/>
      <c r="GVU46"/>
      <c r="GVV46"/>
      <c r="GVW46"/>
      <c r="GVX46"/>
      <c r="GVY46"/>
      <c r="GVZ46"/>
      <c r="GWA46"/>
      <c r="GWB46"/>
      <c r="GWC46"/>
      <c r="GWD46"/>
      <c r="GWE46"/>
      <c r="GWF46"/>
      <c r="GWG46"/>
      <c r="GWH46"/>
      <c r="GWI46"/>
      <c r="GWJ46"/>
      <c r="GXO46" s="112"/>
      <c r="GXP46" s="112"/>
      <c r="GXQ46" s="112"/>
      <c r="GXR46" s="112"/>
      <c r="GXS46" s="112"/>
      <c r="GXT46" s="112"/>
      <c r="GXU46" s="112"/>
      <c r="GXV46" s="112"/>
      <c r="GXW46"/>
      <c r="GXX46"/>
      <c r="GXY46"/>
      <c r="GXZ46"/>
      <c r="GYA46"/>
      <c r="GYB46"/>
      <c r="GYC46"/>
      <c r="GYD46"/>
      <c r="GYE46"/>
      <c r="GYF46"/>
      <c r="GYG46"/>
      <c r="GYH46"/>
      <c r="GYI46"/>
      <c r="GYJ46"/>
      <c r="GYK46"/>
      <c r="GYL46"/>
      <c r="GYM46"/>
      <c r="GYN46"/>
      <c r="GYO46"/>
      <c r="GYP46"/>
      <c r="GYQ46"/>
      <c r="GYR46"/>
      <c r="GZW46" s="112"/>
      <c r="GZX46" s="112"/>
      <c r="GZY46" s="112"/>
      <c r="GZZ46" s="112"/>
      <c r="HAA46" s="112"/>
      <c r="HAB46" s="112"/>
      <c r="HAC46" s="112"/>
      <c r="HAD46" s="112"/>
      <c r="HAE46"/>
      <c r="HAF46"/>
      <c r="HAG46"/>
      <c r="HAH46"/>
      <c r="HAI46"/>
      <c r="HAJ46"/>
      <c r="HAK46"/>
      <c r="HAL46"/>
      <c r="HAM46"/>
      <c r="HAN46"/>
      <c r="HAO46"/>
      <c r="HAP46"/>
      <c r="HAQ46"/>
      <c r="HAR46"/>
      <c r="HAS46"/>
      <c r="HAT46"/>
      <c r="HAU46"/>
      <c r="HAV46"/>
      <c r="HAW46"/>
      <c r="HAX46"/>
      <c r="HAY46"/>
      <c r="HAZ46"/>
      <c r="HCE46" s="112"/>
      <c r="HCF46" s="112"/>
      <c r="HCG46" s="112"/>
      <c r="HCH46" s="112"/>
      <c r="HCI46" s="112"/>
      <c r="HCJ46" s="112"/>
      <c r="HCK46" s="112"/>
      <c r="HCL46" s="112"/>
      <c r="HCM46"/>
      <c r="HCN46"/>
      <c r="HCO46"/>
      <c r="HCP46"/>
      <c r="HCQ46"/>
      <c r="HCR46"/>
      <c r="HCS46"/>
      <c r="HCT46"/>
      <c r="HCU46"/>
      <c r="HCV46"/>
      <c r="HCW46"/>
      <c r="HCX46"/>
      <c r="HCY46"/>
      <c r="HCZ46"/>
      <c r="HDA46"/>
      <c r="HDB46"/>
      <c r="HDC46"/>
      <c r="HDD46"/>
      <c r="HDE46"/>
      <c r="HDF46"/>
      <c r="HDG46"/>
      <c r="HDH46"/>
      <c r="HEM46" s="112"/>
      <c r="HEN46" s="112"/>
      <c r="HEO46" s="112"/>
      <c r="HEP46" s="112"/>
      <c r="HEQ46" s="112"/>
      <c r="HER46" s="112"/>
      <c r="HES46" s="112"/>
      <c r="HET46" s="112"/>
      <c r="HEU46"/>
      <c r="HEV46"/>
      <c r="HEW46"/>
      <c r="HEX46"/>
      <c r="HEY46"/>
      <c r="HEZ46"/>
      <c r="HFA46"/>
      <c r="HFB46"/>
      <c r="HFC46"/>
      <c r="HFD46"/>
      <c r="HFE46"/>
      <c r="HFF46"/>
      <c r="HFG46"/>
      <c r="HFH46"/>
      <c r="HFI46"/>
      <c r="HFJ46"/>
      <c r="HFK46"/>
      <c r="HFL46"/>
      <c r="HFM46"/>
      <c r="HFN46"/>
      <c r="HFO46"/>
      <c r="HFP46"/>
      <c r="HGU46" s="112"/>
      <c r="HGV46" s="112"/>
      <c r="HGW46" s="112"/>
      <c r="HGX46" s="112"/>
      <c r="HGY46" s="112"/>
      <c r="HGZ46" s="112"/>
      <c r="HHA46" s="112"/>
      <c r="HHB46" s="112"/>
      <c r="HHC46"/>
      <c r="HHD46"/>
      <c r="HHE46"/>
      <c r="HHF46"/>
      <c r="HHG46"/>
      <c r="HHH46"/>
      <c r="HHI46"/>
      <c r="HHJ46"/>
      <c r="HHK46"/>
      <c r="HHL46"/>
      <c r="HHM46"/>
      <c r="HHN46"/>
      <c r="HHO46"/>
      <c r="HHP46"/>
      <c r="HHQ46"/>
      <c r="HHR46"/>
      <c r="HHS46"/>
      <c r="HHT46"/>
      <c r="HHU46"/>
      <c r="HHV46"/>
      <c r="HHW46"/>
      <c r="HHX46"/>
      <c r="HJC46" s="112"/>
      <c r="HJD46" s="112"/>
      <c r="HJE46" s="112"/>
      <c r="HJF46" s="112"/>
      <c r="HJG46" s="112"/>
      <c r="HJH46" s="112"/>
      <c r="HJI46" s="112"/>
      <c r="HJJ46" s="112"/>
      <c r="HJK46"/>
      <c r="HJL46"/>
      <c r="HJM46"/>
      <c r="HJN46"/>
      <c r="HJO46"/>
      <c r="HJP46"/>
      <c r="HJQ46"/>
      <c r="HJR46"/>
      <c r="HJS46"/>
      <c r="HJT46"/>
      <c r="HJU46"/>
      <c r="HJV46"/>
      <c r="HJW46"/>
      <c r="HJX46"/>
      <c r="HJY46"/>
      <c r="HJZ46"/>
      <c r="HKA46"/>
      <c r="HKB46"/>
      <c r="HKC46"/>
      <c r="HKD46"/>
      <c r="HKE46"/>
      <c r="HKF46"/>
      <c r="HLK46" s="112"/>
      <c r="HLL46" s="112"/>
      <c r="HLM46" s="112"/>
      <c r="HLN46" s="112"/>
      <c r="HLO46" s="112"/>
      <c r="HLP46" s="112"/>
      <c r="HLQ46" s="112"/>
      <c r="HLR46" s="112"/>
      <c r="HLS46"/>
      <c r="HLT46"/>
      <c r="HLU46"/>
      <c r="HLV46"/>
      <c r="HLW46"/>
      <c r="HLX46"/>
      <c r="HLY46"/>
      <c r="HLZ46"/>
      <c r="HMA46"/>
      <c r="HMB46"/>
      <c r="HMC46"/>
      <c r="HMD46"/>
      <c r="HME46"/>
      <c r="HMF46"/>
      <c r="HMG46"/>
      <c r="HMH46"/>
      <c r="HMI46"/>
      <c r="HMJ46"/>
      <c r="HMK46"/>
      <c r="HML46"/>
      <c r="HMM46"/>
      <c r="HMN46"/>
      <c r="HNS46" s="112"/>
      <c r="HNT46" s="112"/>
      <c r="HNU46" s="112"/>
      <c r="HNV46" s="112"/>
      <c r="HNW46" s="112"/>
      <c r="HNX46" s="112"/>
      <c r="HNY46" s="112"/>
      <c r="HNZ46" s="112"/>
      <c r="HOA46"/>
      <c r="HOB46"/>
      <c r="HOC46"/>
      <c r="HOD46"/>
      <c r="HOE46"/>
      <c r="HOF46"/>
      <c r="HOG46"/>
      <c r="HOH46"/>
      <c r="HOI46"/>
      <c r="HOJ46"/>
      <c r="HOK46"/>
      <c r="HOL46"/>
      <c r="HOM46"/>
      <c r="HON46"/>
      <c r="HOO46"/>
      <c r="HOP46"/>
      <c r="HOQ46"/>
      <c r="HOR46"/>
      <c r="HOS46"/>
      <c r="HOT46"/>
      <c r="HOU46"/>
      <c r="HOV46"/>
      <c r="HQA46" s="112"/>
      <c r="HQB46" s="112"/>
      <c r="HQC46" s="112"/>
      <c r="HQD46" s="112"/>
      <c r="HQE46" s="112"/>
      <c r="HQF46" s="112"/>
      <c r="HQG46" s="112"/>
      <c r="HQH46" s="112"/>
      <c r="HQI46"/>
      <c r="HQJ46"/>
      <c r="HQK46"/>
      <c r="HQL46"/>
      <c r="HQM46"/>
      <c r="HQN46"/>
      <c r="HQO46"/>
      <c r="HQP46"/>
      <c r="HQQ46"/>
      <c r="HQR46"/>
      <c r="HQS46"/>
      <c r="HQT46"/>
      <c r="HQU46"/>
      <c r="HQV46"/>
      <c r="HQW46"/>
      <c r="HQX46"/>
      <c r="HQY46"/>
      <c r="HQZ46"/>
      <c r="HRA46"/>
      <c r="HRB46"/>
      <c r="HRC46"/>
      <c r="HRD46"/>
      <c r="HSI46" s="112"/>
      <c r="HSJ46" s="112"/>
      <c r="HSK46" s="112"/>
      <c r="HSL46" s="112"/>
      <c r="HSM46" s="112"/>
      <c r="HSN46" s="112"/>
      <c r="HSO46" s="112"/>
      <c r="HSP46" s="112"/>
      <c r="HSQ46"/>
      <c r="HSR46"/>
      <c r="HSS46"/>
      <c r="HST46"/>
      <c r="HSU46"/>
      <c r="HSV46"/>
      <c r="HSW46"/>
      <c r="HSX46"/>
      <c r="HSY46"/>
      <c r="HSZ46"/>
      <c r="HTA46"/>
      <c r="HTB46"/>
      <c r="HTC46"/>
      <c r="HTD46"/>
      <c r="HTE46"/>
      <c r="HTF46"/>
      <c r="HTG46"/>
      <c r="HTH46"/>
      <c r="HTI46"/>
      <c r="HTJ46"/>
      <c r="HTK46"/>
      <c r="HTL46"/>
      <c r="HUQ46" s="112"/>
      <c r="HUR46" s="112"/>
      <c r="HUS46" s="112"/>
      <c r="HUT46" s="112"/>
      <c r="HUU46" s="112"/>
      <c r="HUV46" s="112"/>
      <c r="HUW46" s="112"/>
      <c r="HUX46" s="112"/>
      <c r="HUY46"/>
      <c r="HUZ46"/>
      <c r="HVA46"/>
      <c r="HVB46"/>
      <c r="HVC46"/>
      <c r="HVD46"/>
      <c r="HVE46"/>
      <c r="HVF46"/>
      <c r="HVG46"/>
      <c r="HVH46"/>
      <c r="HVI46"/>
      <c r="HVJ46"/>
      <c r="HVK46"/>
      <c r="HVL46"/>
      <c r="HVM46"/>
      <c r="HVN46"/>
      <c r="HVO46"/>
      <c r="HVP46"/>
      <c r="HVQ46"/>
      <c r="HVR46"/>
      <c r="HVS46"/>
      <c r="HVT46"/>
      <c r="HWY46" s="112"/>
      <c r="HWZ46" s="112"/>
      <c r="HXA46" s="112"/>
      <c r="HXB46" s="112"/>
      <c r="HXC46" s="112"/>
      <c r="HXD46" s="112"/>
      <c r="HXE46" s="112"/>
      <c r="HXF46" s="112"/>
      <c r="HXG46"/>
      <c r="HXH46"/>
      <c r="HXI46"/>
      <c r="HXJ46"/>
      <c r="HXK46"/>
      <c r="HXL46"/>
      <c r="HXM46"/>
      <c r="HXN46"/>
      <c r="HXO46"/>
      <c r="HXP46"/>
      <c r="HXQ46"/>
      <c r="HXR46"/>
      <c r="HXS46"/>
      <c r="HXT46"/>
      <c r="HXU46"/>
      <c r="HXV46"/>
      <c r="HXW46"/>
      <c r="HXX46"/>
      <c r="HXY46"/>
      <c r="HXZ46"/>
      <c r="HYA46"/>
      <c r="HYB46"/>
      <c r="HZG46" s="112"/>
      <c r="HZH46" s="112"/>
      <c r="HZI46" s="112"/>
      <c r="HZJ46" s="112"/>
      <c r="HZK46" s="112"/>
      <c r="HZL46" s="112"/>
      <c r="HZM46" s="112"/>
      <c r="HZN46" s="112"/>
      <c r="HZO46"/>
      <c r="HZP46"/>
      <c r="HZQ46"/>
      <c r="HZR46"/>
      <c r="HZS46"/>
      <c r="HZT46"/>
      <c r="HZU46"/>
      <c r="HZV46"/>
      <c r="HZW46"/>
      <c r="HZX46"/>
      <c r="HZY46"/>
      <c r="HZZ46"/>
      <c r="IAA46"/>
      <c r="IAB46"/>
      <c r="IAC46"/>
      <c r="IAD46"/>
      <c r="IAE46"/>
      <c r="IAF46"/>
      <c r="IAG46"/>
      <c r="IAH46"/>
      <c r="IAI46"/>
      <c r="IAJ46"/>
      <c r="IBO46" s="112"/>
      <c r="IBP46" s="112"/>
      <c r="IBQ46" s="112"/>
      <c r="IBR46" s="112"/>
      <c r="IBS46" s="112"/>
      <c r="IBT46" s="112"/>
      <c r="IBU46" s="112"/>
      <c r="IBV46" s="112"/>
      <c r="IBW46"/>
      <c r="IBX46"/>
      <c r="IBY46"/>
      <c r="IBZ46"/>
      <c r="ICA46"/>
      <c r="ICB46"/>
      <c r="ICC46"/>
      <c r="ICD46"/>
      <c r="ICE46"/>
      <c r="ICF46"/>
      <c r="ICG46"/>
      <c r="ICH46"/>
      <c r="ICI46"/>
      <c r="ICJ46"/>
      <c r="ICK46"/>
      <c r="ICL46"/>
      <c r="ICM46"/>
      <c r="ICN46"/>
      <c r="ICO46"/>
      <c r="ICP46"/>
      <c r="ICQ46"/>
      <c r="ICR46"/>
      <c r="IDW46" s="112"/>
      <c r="IDX46" s="112"/>
      <c r="IDY46" s="112"/>
      <c r="IDZ46" s="112"/>
      <c r="IEA46" s="112"/>
      <c r="IEB46" s="112"/>
      <c r="IEC46" s="112"/>
      <c r="IED46" s="112"/>
      <c r="IEE46"/>
      <c r="IEF46"/>
      <c r="IEG46"/>
      <c r="IEH46"/>
      <c r="IEI46"/>
      <c r="IEJ46"/>
      <c r="IEK46"/>
      <c r="IEL46"/>
      <c r="IEM46"/>
      <c r="IEN46"/>
      <c r="IEO46"/>
      <c r="IEP46"/>
      <c r="IEQ46"/>
      <c r="IER46"/>
      <c r="IES46"/>
      <c r="IET46"/>
      <c r="IEU46"/>
      <c r="IEV46"/>
      <c r="IEW46"/>
      <c r="IEX46"/>
      <c r="IEY46"/>
      <c r="IEZ46"/>
      <c r="IGE46" s="112"/>
      <c r="IGF46" s="112"/>
      <c r="IGG46" s="112"/>
      <c r="IGH46" s="112"/>
      <c r="IGI46" s="112"/>
      <c r="IGJ46" s="112"/>
      <c r="IGK46" s="112"/>
      <c r="IGL46" s="112"/>
      <c r="IGM46"/>
      <c r="IGN46"/>
      <c r="IGO46"/>
      <c r="IGP46"/>
      <c r="IGQ46"/>
      <c r="IGR46"/>
      <c r="IGS46"/>
      <c r="IGT46"/>
      <c r="IGU46"/>
      <c r="IGV46"/>
      <c r="IGW46"/>
      <c r="IGX46"/>
      <c r="IGY46"/>
      <c r="IGZ46"/>
      <c r="IHA46"/>
      <c r="IHB46"/>
      <c r="IHC46"/>
      <c r="IHD46"/>
      <c r="IHE46"/>
      <c r="IHF46"/>
      <c r="IHG46"/>
      <c r="IHH46"/>
      <c r="IIM46" s="112"/>
      <c r="IIN46" s="112"/>
      <c r="IIO46" s="112"/>
      <c r="IIP46" s="112"/>
      <c r="IIQ46" s="112"/>
      <c r="IIR46" s="112"/>
      <c r="IIS46" s="112"/>
      <c r="IIT46" s="112"/>
      <c r="IIU46"/>
      <c r="IIV46"/>
      <c r="IIW46"/>
      <c r="IIX46"/>
      <c r="IIY46"/>
      <c r="IIZ46"/>
      <c r="IJA46"/>
      <c r="IJB46"/>
      <c r="IJC46"/>
      <c r="IJD46"/>
      <c r="IJE46"/>
      <c r="IJF46"/>
      <c r="IJG46"/>
      <c r="IJH46"/>
      <c r="IJI46"/>
      <c r="IJJ46"/>
      <c r="IJK46"/>
      <c r="IJL46"/>
      <c r="IJM46"/>
      <c r="IJN46"/>
      <c r="IJO46"/>
      <c r="IJP46"/>
      <c r="IKU46" s="112"/>
      <c r="IKV46" s="112"/>
      <c r="IKW46" s="112"/>
      <c r="IKX46" s="112"/>
      <c r="IKY46" s="112"/>
      <c r="IKZ46" s="112"/>
      <c r="ILA46" s="112"/>
      <c r="ILB46" s="112"/>
      <c r="ILC46"/>
      <c r="ILD46"/>
      <c r="ILE46"/>
      <c r="ILF46"/>
      <c r="ILG46"/>
      <c r="ILH46"/>
      <c r="ILI46"/>
      <c r="ILJ46"/>
      <c r="ILK46"/>
      <c r="ILL46"/>
      <c r="ILM46"/>
      <c r="ILN46"/>
      <c r="ILO46"/>
      <c r="ILP46"/>
      <c r="ILQ46"/>
      <c r="ILR46"/>
      <c r="ILS46"/>
      <c r="ILT46"/>
      <c r="ILU46"/>
      <c r="ILV46"/>
      <c r="ILW46"/>
      <c r="ILX46"/>
      <c r="INC46" s="112"/>
      <c r="IND46" s="112"/>
      <c r="INE46" s="112"/>
      <c r="INF46" s="112"/>
      <c r="ING46" s="112"/>
      <c r="INH46" s="112"/>
      <c r="INI46" s="112"/>
      <c r="INJ46" s="112"/>
      <c r="INK46"/>
      <c r="INL46"/>
      <c r="INM46"/>
      <c r="INN46"/>
      <c r="INO46"/>
      <c r="INP46"/>
      <c r="INQ46"/>
      <c r="INR46"/>
      <c r="INS46"/>
      <c r="INT46"/>
      <c r="INU46"/>
      <c r="INV46"/>
      <c r="INW46"/>
      <c r="INX46"/>
      <c r="INY46"/>
      <c r="INZ46"/>
      <c r="IOA46"/>
      <c r="IOB46"/>
      <c r="IOC46"/>
      <c r="IOD46"/>
      <c r="IOE46"/>
      <c r="IOF46"/>
      <c r="IPK46" s="112"/>
      <c r="IPL46" s="112"/>
      <c r="IPM46" s="112"/>
      <c r="IPN46" s="112"/>
      <c r="IPO46" s="112"/>
      <c r="IPP46" s="112"/>
      <c r="IPQ46" s="112"/>
      <c r="IPR46" s="112"/>
      <c r="IPS46"/>
      <c r="IPT46"/>
      <c r="IPU46"/>
      <c r="IPV46"/>
      <c r="IPW46"/>
      <c r="IPX46"/>
      <c r="IPY46"/>
      <c r="IPZ46"/>
      <c r="IQA46"/>
      <c r="IQB46"/>
      <c r="IQC46"/>
      <c r="IQD46"/>
      <c r="IQE46"/>
      <c r="IQF46"/>
      <c r="IQG46"/>
      <c r="IQH46"/>
      <c r="IQI46"/>
      <c r="IQJ46"/>
      <c r="IQK46"/>
      <c r="IQL46"/>
      <c r="IQM46"/>
      <c r="IQN46"/>
      <c r="IRS46" s="112"/>
      <c r="IRT46" s="112"/>
      <c r="IRU46" s="112"/>
      <c r="IRV46" s="112"/>
      <c r="IRW46" s="112"/>
      <c r="IRX46" s="112"/>
      <c r="IRY46" s="112"/>
      <c r="IRZ46" s="112"/>
      <c r="ISA46"/>
      <c r="ISB46"/>
      <c r="ISC46"/>
      <c r="ISD46"/>
      <c r="ISE46"/>
      <c r="ISF46"/>
      <c r="ISG46"/>
      <c r="ISH46"/>
      <c r="ISI46"/>
      <c r="ISJ46"/>
      <c r="ISK46"/>
      <c r="ISL46"/>
      <c r="ISM46"/>
      <c r="ISN46"/>
      <c r="ISO46"/>
      <c r="ISP46"/>
      <c r="ISQ46"/>
      <c r="ISR46"/>
      <c r="ISS46"/>
      <c r="IST46"/>
      <c r="ISU46"/>
      <c r="ISV46"/>
      <c r="IUA46" s="112"/>
      <c r="IUB46" s="112"/>
      <c r="IUC46" s="112"/>
      <c r="IUD46" s="112"/>
      <c r="IUE46" s="112"/>
      <c r="IUF46" s="112"/>
      <c r="IUG46" s="112"/>
      <c r="IUH46" s="112"/>
      <c r="IUI46"/>
      <c r="IUJ46"/>
      <c r="IUK46"/>
      <c r="IUL46"/>
      <c r="IUM46"/>
      <c r="IUN46"/>
      <c r="IUO46"/>
      <c r="IUP46"/>
      <c r="IUQ46"/>
      <c r="IUR46"/>
      <c r="IUS46"/>
      <c r="IUT46"/>
      <c r="IUU46"/>
      <c r="IUV46"/>
      <c r="IUW46"/>
      <c r="IUX46"/>
      <c r="IUY46"/>
      <c r="IUZ46"/>
      <c r="IVA46"/>
      <c r="IVB46"/>
      <c r="IVC46"/>
      <c r="IVD46"/>
      <c r="IWI46" s="112"/>
      <c r="IWJ46" s="112"/>
      <c r="IWK46" s="112"/>
      <c r="IWL46" s="112"/>
      <c r="IWM46" s="112"/>
      <c r="IWN46" s="112"/>
      <c r="IWO46" s="112"/>
      <c r="IWP46" s="112"/>
      <c r="IWQ46"/>
      <c r="IWR46"/>
      <c r="IWS46"/>
      <c r="IWT46"/>
      <c r="IWU46"/>
      <c r="IWV46"/>
      <c r="IWW46"/>
      <c r="IWX46"/>
      <c r="IWY46"/>
      <c r="IWZ46"/>
      <c r="IXA46"/>
      <c r="IXB46"/>
      <c r="IXC46"/>
      <c r="IXD46"/>
      <c r="IXE46"/>
      <c r="IXF46"/>
      <c r="IXG46"/>
      <c r="IXH46"/>
      <c r="IXI46"/>
      <c r="IXJ46"/>
      <c r="IXK46"/>
      <c r="IXL46"/>
      <c r="IYQ46" s="112"/>
      <c r="IYR46" s="112"/>
      <c r="IYS46" s="112"/>
      <c r="IYT46" s="112"/>
      <c r="IYU46" s="112"/>
      <c r="IYV46" s="112"/>
      <c r="IYW46" s="112"/>
      <c r="IYX46" s="112"/>
      <c r="IYY46"/>
      <c r="IYZ46"/>
      <c r="IZA46"/>
      <c r="IZB46"/>
      <c r="IZC46"/>
      <c r="IZD46"/>
      <c r="IZE46"/>
      <c r="IZF46"/>
      <c r="IZG46"/>
      <c r="IZH46"/>
      <c r="IZI46"/>
      <c r="IZJ46"/>
      <c r="IZK46"/>
      <c r="IZL46"/>
      <c r="IZM46"/>
      <c r="IZN46"/>
      <c r="IZO46"/>
      <c r="IZP46"/>
      <c r="IZQ46"/>
      <c r="IZR46"/>
      <c r="IZS46"/>
      <c r="IZT46"/>
      <c r="JAY46" s="112"/>
      <c r="JAZ46" s="112"/>
      <c r="JBA46" s="112"/>
      <c r="JBB46" s="112"/>
      <c r="JBC46" s="112"/>
      <c r="JBD46" s="112"/>
      <c r="JBE46" s="112"/>
      <c r="JBF46" s="112"/>
      <c r="JBG46"/>
      <c r="JBH46"/>
      <c r="JBI46"/>
      <c r="JBJ46"/>
      <c r="JBK46"/>
      <c r="JBL46"/>
      <c r="JBM46"/>
      <c r="JBN46"/>
      <c r="JBO46"/>
      <c r="JBP46"/>
      <c r="JBQ46"/>
      <c r="JBR46"/>
      <c r="JBS46"/>
      <c r="JBT46"/>
      <c r="JBU46"/>
      <c r="JBV46"/>
      <c r="JBW46"/>
      <c r="JBX46"/>
      <c r="JBY46"/>
      <c r="JBZ46"/>
      <c r="JCA46"/>
      <c r="JCB46"/>
      <c r="JDG46" s="112"/>
      <c r="JDH46" s="112"/>
      <c r="JDI46" s="112"/>
      <c r="JDJ46" s="112"/>
      <c r="JDK46" s="112"/>
      <c r="JDL46" s="112"/>
      <c r="JDM46" s="112"/>
      <c r="JDN46" s="112"/>
      <c r="JDO46"/>
      <c r="JDP46"/>
      <c r="JDQ46"/>
      <c r="JDR46"/>
      <c r="JDS46"/>
      <c r="JDT46"/>
      <c r="JDU46"/>
      <c r="JDV46"/>
      <c r="JDW46"/>
      <c r="JDX46"/>
      <c r="JDY46"/>
      <c r="JDZ46"/>
      <c r="JEA46"/>
      <c r="JEB46"/>
      <c r="JEC46"/>
      <c r="JED46"/>
      <c r="JEE46"/>
      <c r="JEF46"/>
      <c r="JEG46"/>
      <c r="JEH46"/>
      <c r="JEI46"/>
      <c r="JEJ46"/>
      <c r="JFO46" s="112"/>
      <c r="JFP46" s="112"/>
      <c r="JFQ46" s="112"/>
      <c r="JFR46" s="112"/>
      <c r="JFS46" s="112"/>
      <c r="JFT46" s="112"/>
      <c r="JFU46" s="112"/>
      <c r="JFV46" s="112"/>
      <c r="JFW46"/>
      <c r="JFX46"/>
      <c r="JFY46"/>
      <c r="JFZ46"/>
      <c r="JGA46"/>
      <c r="JGB46"/>
      <c r="JGC46"/>
      <c r="JGD46"/>
      <c r="JGE46"/>
      <c r="JGF46"/>
      <c r="JGG46"/>
      <c r="JGH46"/>
      <c r="JGI46"/>
      <c r="JGJ46"/>
      <c r="JGK46"/>
      <c r="JGL46"/>
      <c r="JGM46"/>
      <c r="JGN46"/>
      <c r="JGO46"/>
      <c r="JGP46"/>
      <c r="JGQ46"/>
      <c r="JGR46"/>
      <c r="JHW46" s="112"/>
      <c r="JHX46" s="112"/>
      <c r="JHY46" s="112"/>
      <c r="JHZ46" s="112"/>
      <c r="JIA46" s="112"/>
      <c r="JIB46" s="112"/>
      <c r="JIC46" s="112"/>
      <c r="JID46" s="112"/>
      <c r="JIE46"/>
      <c r="JIF46"/>
      <c r="JIG46"/>
      <c r="JIH46"/>
      <c r="JII46"/>
      <c r="JIJ46"/>
      <c r="JIK46"/>
      <c r="JIL46"/>
      <c r="JIM46"/>
      <c r="JIN46"/>
      <c r="JIO46"/>
      <c r="JIP46"/>
      <c r="JIQ46"/>
      <c r="JIR46"/>
      <c r="JIS46"/>
      <c r="JIT46"/>
      <c r="JIU46"/>
      <c r="JIV46"/>
      <c r="JIW46"/>
      <c r="JIX46"/>
      <c r="JIY46"/>
      <c r="JIZ46"/>
      <c r="JKE46" s="112"/>
      <c r="JKF46" s="112"/>
      <c r="JKG46" s="112"/>
      <c r="JKH46" s="112"/>
      <c r="JKI46" s="112"/>
      <c r="JKJ46" s="112"/>
      <c r="JKK46" s="112"/>
      <c r="JKL46" s="112"/>
      <c r="JKM46"/>
      <c r="JKN46"/>
      <c r="JKO46"/>
      <c r="JKP46"/>
      <c r="JKQ46"/>
      <c r="JKR46"/>
      <c r="JKS46"/>
      <c r="JKT46"/>
      <c r="JKU46"/>
      <c r="JKV46"/>
      <c r="JKW46"/>
      <c r="JKX46"/>
      <c r="JKY46"/>
      <c r="JKZ46"/>
      <c r="JLA46"/>
      <c r="JLB46"/>
      <c r="JLC46"/>
      <c r="JLD46"/>
      <c r="JLE46"/>
      <c r="JLF46"/>
      <c r="JLG46"/>
      <c r="JLH46"/>
      <c r="JMM46" s="112"/>
      <c r="JMN46" s="112"/>
      <c r="JMO46" s="112"/>
      <c r="JMP46" s="112"/>
      <c r="JMQ46" s="112"/>
      <c r="JMR46" s="112"/>
      <c r="JMS46" s="112"/>
      <c r="JMT46" s="112"/>
      <c r="JMU46"/>
      <c r="JMV46"/>
      <c r="JMW46"/>
      <c r="JMX46"/>
      <c r="JMY46"/>
      <c r="JMZ46"/>
      <c r="JNA46"/>
      <c r="JNB46"/>
      <c r="JNC46"/>
      <c r="JND46"/>
      <c r="JNE46"/>
      <c r="JNF46"/>
      <c r="JNG46"/>
      <c r="JNH46"/>
      <c r="JNI46"/>
      <c r="JNJ46"/>
      <c r="JNK46"/>
      <c r="JNL46"/>
      <c r="JNM46"/>
      <c r="JNN46"/>
      <c r="JNO46"/>
      <c r="JNP46"/>
      <c r="JOU46" s="112"/>
      <c r="JOV46" s="112"/>
      <c r="JOW46" s="112"/>
      <c r="JOX46" s="112"/>
      <c r="JOY46" s="112"/>
      <c r="JOZ46" s="112"/>
      <c r="JPA46" s="112"/>
      <c r="JPB46" s="112"/>
      <c r="JPC46"/>
      <c r="JPD46"/>
      <c r="JPE46"/>
      <c r="JPF46"/>
      <c r="JPG46"/>
      <c r="JPH46"/>
      <c r="JPI46"/>
      <c r="JPJ46"/>
      <c r="JPK46"/>
      <c r="JPL46"/>
      <c r="JPM46"/>
      <c r="JPN46"/>
      <c r="JPO46"/>
      <c r="JPP46"/>
      <c r="JPQ46"/>
      <c r="JPR46"/>
      <c r="JPS46"/>
      <c r="JPT46"/>
      <c r="JPU46"/>
      <c r="JPV46"/>
      <c r="JPW46"/>
      <c r="JPX46"/>
      <c r="JRC46" s="112"/>
      <c r="JRD46" s="112"/>
      <c r="JRE46" s="112"/>
      <c r="JRF46" s="112"/>
      <c r="JRG46" s="112"/>
      <c r="JRH46" s="112"/>
      <c r="JRI46" s="112"/>
      <c r="JRJ46" s="112"/>
      <c r="JRK46"/>
      <c r="JRL46"/>
      <c r="JRM46"/>
      <c r="JRN46"/>
      <c r="JRO46"/>
      <c r="JRP46"/>
      <c r="JRQ46"/>
      <c r="JRR46"/>
      <c r="JRS46"/>
      <c r="JRT46"/>
      <c r="JRU46"/>
      <c r="JRV46"/>
      <c r="JRW46"/>
      <c r="JRX46"/>
      <c r="JRY46"/>
      <c r="JRZ46"/>
      <c r="JSA46"/>
      <c r="JSB46"/>
      <c r="JSC46"/>
      <c r="JSD46"/>
      <c r="JSE46"/>
      <c r="JSF46"/>
      <c r="JTK46" s="112"/>
      <c r="JTL46" s="112"/>
      <c r="JTM46" s="112"/>
      <c r="JTN46" s="112"/>
      <c r="JTO46" s="112"/>
      <c r="JTP46" s="112"/>
      <c r="JTQ46" s="112"/>
      <c r="JTR46" s="112"/>
      <c r="JTS46"/>
      <c r="JTT46"/>
      <c r="JTU46"/>
      <c r="JTV46"/>
      <c r="JTW46"/>
      <c r="JTX46"/>
      <c r="JTY46"/>
      <c r="JTZ46"/>
      <c r="JUA46"/>
      <c r="JUB46"/>
      <c r="JUC46"/>
      <c r="JUD46"/>
      <c r="JUE46"/>
      <c r="JUF46"/>
      <c r="JUG46"/>
      <c r="JUH46"/>
      <c r="JUI46"/>
      <c r="JUJ46"/>
      <c r="JUK46"/>
      <c r="JUL46"/>
      <c r="JUM46"/>
      <c r="JUN46"/>
      <c r="JVS46" s="112"/>
      <c r="JVT46" s="112"/>
      <c r="JVU46" s="112"/>
      <c r="JVV46" s="112"/>
      <c r="JVW46" s="112"/>
      <c r="JVX46" s="112"/>
      <c r="JVY46" s="112"/>
      <c r="JVZ46" s="112"/>
      <c r="JWA46"/>
      <c r="JWB46"/>
      <c r="JWC46"/>
      <c r="JWD46"/>
      <c r="JWE46"/>
      <c r="JWF46"/>
      <c r="JWG46"/>
      <c r="JWH46"/>
      <c r="JWI46"/>
      <c r="JWJ46"/>
      <c r="JWK46"/>
      <c r="JWL46"/>
      <c r="JWM46"/>
      <c r="JWN46"/>
      <c r="JWO46"/>
      <c r="JWP46"/>
      <c r="JWQ46"/>
      <c r="JWR46"/>
      <c r="JWS46"/>
      <c r="JWT46"/>
      <c r="JWU46"/>
      <c r="JWV46"/>
      <c r="JYA46" s="112"/>
      <c r="JYB46" s="112"/>
      <c r="JYC46" s="112"/>
      <c r="JYD46" s="112"/>
      <c r="JYE46" s="112"/>
      <c r="JYF46" s="112"/>
      <c r="JYG46" s="112"/>
      <c r="JYH46" s="112"/>
      <c r="JYI46"/>
      <c r="JYJ46"/>
      <c r="JYK46"/>
      <c r="JYL46"/>
      <c r="JYM46"/>
      <c r="JYN46"/>
      <c r="JYO46"/>
      <c r="JYP46"/>
      <c r="JYQ46"/>
      <c r="JYR46"/>
      <c r="JYS46"/>
      <c r="JYT46"/>
      <c r="JYU46"/>
      <c r="JYV46"/>
      <c r="JYW46"/>
      <c r="JYX46"/>
      <c r="JYY46"/>
      <c r="JYZ46"/>
      <c r="JZA46"/>
      <c r="JZB46"/>
      <c r="JZC46"/>
      <c r="JZD46"/>
      <c r="KAI46" s="112"/>
      <c r="KAJ46" s="112"/>
      <c r="KAK46" s="112"/>
      <c r="KAL46" s="112"/>
      <c r="KAM46" s="112"/>
      <c r="KAN46" s="112"/>
      <c r="KAO46" s="112"/>
      <c r="KAP46" s="112"/>
      <c r="KAQ46"/>
      <c r="KAR46"/>
      <c r="KAS46"/>
      <c r="KAT46"/>
      <c r="KAU46"/>
      <c r="KAV46"/>
      <c r="KAW46"/>
      <c r="KAX46"/>
      <c r="KAY46"/>
      <c r="KAZ46"/>
      <c r="KBA46"/>
      <c r="KBB46"/>
      <c r="KBC46"/>
      <c r="KBD46"/>
      <c r="KBE46"/>
      <c r="KBF46"/>
      <c r="KBG46"/>
      <c r="KBH46"/>
      <c r="KBI46"/>
      <c r="KBJ46"/>
      <c r="KBK46"/>
      <c r="KBL46"/>
      <c r="KCQ46" s="112"/>
      <c r="KCR46" s="112"/>
      <c r="KCS46" s="112"/>
      <c r="KCT46" s="112"/>
      <c r="KCU46" s="112"/>
      <c r="KCV46" s="112"/>
      <c r="KCW46" s="112"/>
      <c r="KCX46" s="112"/>
      <c r="KCY46"/>
      <c r="KCZ46"/>
      <c r="KDA46"/>
      <c r="KDB46"/>
      <c r="KDC46"/>
      <c r="KDD46"/>
      <c r="KDE46"/>
      <c r="KDF46"/>
      <c r="KDG46"/>
      <c r="KDH46"/>
      <c r="KDI46"/>
      <c r="KDJ46"/>
      <c r="KDK46"/>
      <c r="KDL46"/>
      <c r="KDM46"/>
      <c r="KDN46"/>
      <c r="KDO46"/>
      <c r="KDP46"/>
      <c r="KDQ46"/>
      <c r="KDR46"/>
      <c r="KDS46"/>
      <c r="KDT46"/>
      <c r="KEY46" s="112"/>
      <c r="KEZ46" s="112"/>
      <c r="KFA46" s="112"/>
      <c r="KFB46" s="112"/>
      <c r="KFC46" s="112"/>
      <c r="KFD46" s="112"/>
      <c r="KFE46" s="112"/>
      <c r="KFF46" s="112"/>
      <c r="KFG46"/>
      <c r="KFH46"/>
      <c r="KFI46"/>
      <c r="KFJ46"/>
      <c r="KFK46"/>
      <c r="KFL46"/>
      <c r="KFM46"/>
      <c r="KFN46"/>
      <c r="KFO46"/>
      <c r="KFP46"/>
      <c r="KFQ46"/>
      <c r="KFR46"/>
      <c r="KFS46"/>
      <c r="KFT46"/>
      <c r="KFU46"/>
      <c r="KFV46"/>
      <c r="KFW46"/>
      <c r="KFX46"/>
      <c r="KFY46"/>
      <c r="KFZ46"/>
      <c r="KGA46"/>
      <c r="KGB46"/>
      <c r="KHG46" s="112"/>
      <c r="KHH46" s="112"/>
      <c r="KHI46" s="112"/>
      <c r="KHJ46" s="112"/>
      <c r="KHK46" s="112"/>
      <c r="KHL46" s="112"/>
      <c r="KHM46" s="112"/>
      <c r="KHN46" s="112"/>
      <c r="KHO46"/>
      <c r="KHP46"/>
      <c r="KHQ46"/>
      <c r="KHR46"/>
      <c r="KHS46"/>
      <c r="KHT46"/>
      <c r="KHU46"/>
      <c r="KHV46"/>
      <c r="KHW46"/>
      <c r="KHX46"/>
      <c r="KHY46"/>
      <c r="KHZ46"/>
      <c r="KIA46"/>
      <c r="KIB46"/>
      <c r="KIC46"/>
      <c r="KID46"/>
      <c r="KIE46"/>
      <c r="KIF46"/>
      <c r="KIG46"/>
      <c r="KIH46"/>
      <c r="KII46"/>
      <c r="KIJ46"/>
      <c r="KJO46" s="112"/>
      <c r="KJP46" s="112"/>
      <c r="KJQ46" s="112"/>
      <c r="KJR46" s="112"/>
      <c r="KJS46" s="112"/>
      <c r="KJT46" s="112"/>
      <c r="KJU46" s="112"/>
      <c r="KJV46" s="112"/>
      <c r="KJW46"/>
      <c r="KJX46"/>
      <c r="KJY46"/>
      <c r="KJZ46"/>
      <c r="KKA46"/>
      <c r="KKB46"/>
      <c r="KKC46"/>
      <c r="KKD46"/>
      <c r="KKE46"/>
      <c r="KKF46"/>
      <c r="KKG46"/>
      <c r="KKH46"/>
      <c r="KKI46"/>
      <c r="KKJ46"/>
      <c r="KKK46"/>
      <c r="KKL46"/>
      <c r="KKM46"/>
      <c r="KKN46"/>
      <c r="KKO46"/>
      <c r="KKP46"/>
      <c r="KKQ46"/>
      <c r="KKR46"/>
      <c r="KLW46" s="112"/>
      <c r="KLX46" s="112"/>
      <c r="KLY46" s="112"/>
      <c r="KLZ46" s="112"/>
      <c r="KMA46" s="112"/>
      <c r="KMB46" s="112"/>
      <c r="KMC46" s="112"/>
      <c r="KMD46" s="112"/>
      <c r="KME46"/>
      <c r="KMF46"/>
      <c r="KMG46"/>
      <c r="KMH46"/>
      <c r="KMI46"/>
      <c r="KMJ46"/>
      <c r="KMK46"/>
      <c r="KML46"/>
      <c r="KMM46"/>
      <c r="KMN46"/>
      <c r="KMO46"/>
      <c r="KMP46"/>
      <c r="KMQ46"/>
      <c r="KMR46"/>
      <c r="KMS46"/>
      <c r="KMT46"/>
      <c r="KMU46"/>
      <c r="KMV46"/>
      <c r="KMW46"/>
      <c r="KMX46"/>
      <c r="KMY46"/>
      <c r="KMZ46"/>
      <c r="KOE46" s="112"/>
      <c r="KOF46" s="112"/>
      <c r="KOG46" s="112"/>
      <c r="KOH46" s="112"/>
      <c r="KOI46" s="112"/>
      <c r="KOJ46" s="112"/>
      <c r="KOK46" s="112"/>
      <c r="KOL46" s="112"/>
      <c r="KOM46"/>
      <c r="KON46"/>
      <c r="KOO46"/>
      <c r="KOP46"/>
      <c r="KOQ46"/>
      <c r="KOR46"/>
      <c r="KOS46"/>
      <c r="KOT46"/>
      <c r="KOU46"/>
      <c r="KOV46"/>
      <c r="KOW46"/>
      <c r="KOX46"/>
      <c r="KOY46"/>
      <c r="KOZ46"/>
      <c r="KPA46"/>
      <c r="KPB46"/>
      <c r="KPC46"/>
      <c r="KPD46"/>
      <c r="KPE46"/>
      <c r="KPF46"/>
      <c r="KPG46"/>
      <c r="KPH46"/>
      <c r="KQM46" s="112"/>
      <c r="KQN46" s="112"/>
      <c r="KQO46" s="112"/>
      <c r="KQP46" s="112"/>
      <c r="KQQ46" s="112"/>
      <c r="KQR46" s="112"/>
      <c r="KQS46" s="112"/>
      <c r="KQT46" s="112"/>
      <c r="KQU46"/>
      <c r="KQV46"/>
      <c r="KQW46"/>
      <c r="KQX46"/>
      <c r="KQY46"/>
      <c r="KQZ46"/>
      <c r="KRA46"/>
      <c r="KRB46"/>
      <c r="KRC46"/>
      <c r="KRD46"/>
      <c r="KRE46"/>
      <c r="KRF46"/>
      <c r="KRG46"/>
      <c r="KRH46"/>
      <c r="KRI46"/>
      <c r="KRJ46"/>
      <c r="KRK46"/>
      <c r="KRL46"/>
      <c r="KRM46"/>
      <c r="KRN46"/>
      <c r="KRO46"/>
      <c r="KRP46"/>
      <c r="KSU46" s="112"/>
      <c r="KSV46" s="112"/>
      <c r="KSW46" s="112"/>
      <c r="KSX46" s="112"/>
      <c r="KSY46" s="112"/>
      <c r="KSZ46" s="112"/>
      <c r="KTA46" s="112"/>
      <c r="KTB46" s="112"/>
      <c r="KTC46"/>
      <c r="KTD46"/>
      <c r="KTE46"/>
      <c r="KTF46"/>
      <c r="KTG46"/>
      <c r="KTH46"/>
      <c r="KTI46"/>
      <c r="KTJ46"/>
      <c r="KTK46"/>
      <c r="KTL46"/>
      <c r="KTM46"/>
      <c r="KTN46"/>
      <c r="KTO46"/>
      <c r="KTP46"/>
      <c r="KTQ46"/>
      <c r="KTR46"/>
      <c r="KTS46"/>
      <c r="KTT46"/>
      <c r="KTU46"/>
      <c r="KTV46"/>
      <c r="KTW46"/>
      <c r="KTX46"/>
      <c r="KVC46" s="112"/>
      <c r="KVD46" s="112"/>
      <c r="KVE46" s="112"/>
      <c r="KVF46" s="112"/>
      <c r="KVG46" s="112"/>
      <c r="KVH46" s="112"/>
      <c r="KVI46" s="112"/>
      <c r="KVJ46" s="112"/>
      <c r="KVK46"/>
      <c r="KVL46"/>
      <c r="KVM46"/>
      <c r="KVN46"/>
      <c r="KVO46"/>
      <c r="KVP46"/>
      <c r="KVQ46"/>
      <c r="KVR46"/>
      <c r="KVS46"/>
      <c r="KVT46"/>
      <c r="KVU46"/>
      <c r="KVV46"/>
      <c r="KVW46"/>
      <c r="KVX46"/>
      <c r="KVY46"/>
      <c r="KVZ46"/>
      <c r="KWA46"/>
      <c r="KWB46"/>
      <c r="KWC46"/>
      <c r="KWD46"/>
      <c r="KWE46"/>
      <c r="KWF46"/>
      <c r="KXK46" s="112"/>
      <c r="KXL46" s="112"/>
      <c r="KXM46" s="112"/>
      <c r="KXN46" s="112"/>
      <c r="KXO46" s="112"/>
      <c r="KXP46" s="112"/>
      <c r="KXQ46" s="112"/>
      <c r="KXR46" s="112"/>
      <c r="KXS46"/>
      <c r="KXT46"/>
      <c r="KXU46"/>
      <c r="KXV46"/>
      <c r="KXW46"/>
      <c r="KXX46"/>
      <c r="KXY46"/>
      <c r="KXZ46"/>
      <c r="KYA46"/>
      <c r="KYB46"/>
      <c r="KYC46"/>
      <c r="KYD46"/>
      <c r="KYE46"/>
      <c r="KYF46"/>
      <c r="KYG46"/>
      <c r="KYH46"/>
      <c r="KYI46"/>
      <c r="KYJ46"/>
      <c r="KYK46"/>
      <c r="KYL46"/>
      <c r="KYM46"/>
      <c r="KYN46"/>
      <c r="KZS46" s="112"/>
      <c r="KZT46" s="112"/>
      <c r="KZU46" s="112"/>
      <c r="KZV46" s="112"/>
      <c r="KZW46" s="112"/>
      <c r="KZX46" s="112"/>
      <c r="KZY46" s="112"/>
      <c r="KZZ46" s="112"/>
      <c r="LAA46"/>
      <c r="LAB46"/>
      <c r="LAC46"/>
      <c r="LAD46"/>
      <c r="LAE46"/>
      <c r="LAF46"/>
      <c r="LAG46"/>
      <c r="LAH46"/>
      <c r="LAI46"/>
      <c r="LAJ46"/>
      <c r="LAK46"/>
      <c r="LAL46"/>
      <c r="LAM46"/>
      <c r="LAN46"/>
      <c r="LAO46"/>
      <c r="LAP46"/>
      <c r="LAQ46"/>
      <c r="LAR46"/>
      <c r="LAS46"/>
      <c r="LAT46"/>
      <c r="LAU46"/>
      <c r="LAV46"/>
      <c r="LCA46" s="112"/>
      <c r="LCB46" s="112"/>
      <c r="LCC46" s="112"/>
      <c r="LCD46" s="112"/>
      <c r="LCE46" s="112"/>
      <c r="LCF46" s="112"/>
      <c r="LCG46" s="112"/>
      <c r="LCH46" s="112"/>
      <c r="LCI46"/>
      <c r="LCJ46"/>
      <c r="LCK46"/>
      <c r="LCL46"/>
      <c r="LCM46"/>
      <c r="LCN46"/>
      <c r="LCO46"/>
      <c r="LCP46"/>
      <c r="LCQ46"/>
      <c r="LCR46"/>
      <c r="LCS46"/>
      <c r="LCT46"/>
      <c r="LCU46"/>
      <c r="LCV46"/>
      <c r="LCW46"/>
      <c r="LCX46"/>
      <c r="LCY46"/>
      <c r="LCZ46"/>
      <c r="LDA46"/>
      <c r="LDB46"/>
      <c r="LDC46"/>
      <c r="LDD46"/>
      <c r="LEI46" s="112"/>
      <c r="LEJ46" s="112"/>
      <c r="LEK46" s="112"/>
      <c r="LEL46" s="112"/>
      <c r="LEM46" s="112"/>
      <c r="LEN46" s="112"/>
      <c r="LEO46" s="112"/>
      <c r="LEP46" s="112"/>
      <c r="LEQ46"/>
      <c r="LER46"/>
      <c r="LES46"/>
      <c r="LET46"/>
      <c r="LEU46"/>
      <c r="LEV46"/>
      <c r="LEW46"/>
      <c r="LEX46"/>
      <c r="LEY46"/>
      <c r="LEZ46"/>
      <c r="LFA46"/>
      <c r="LFB46"/>
      <c r="LFC46"/>
      <c r="LFD46"/>
      <c r="LFE46"/>
      <c r="LFF46"/>
      <c r="LFG46"/>
      <c r="LFH46"/>
      <c r="LFI46"/>
      <c r="LFJ46"/>
      <c r="LFK46"/>
      <c r="LFL46"/>
      <c r="LGQ46" s="112"/>
      <c r="LGR46" s="112"/>
      <c r="LGS46" s="112"/>
      <c r="LGT46" s="112"/>
      <c r="LGU46" s="112"/>
      <c r="LGV46" s="112"/>
      <c r="LGW46" s="112"/>
      <c r="LGX46" s="112"/>
      <c r="LGY46"/>
      <c r="LGZ46"/>
      <c r="LHA46"/>
      <c r="LHB46"/>
      <c r="LHC46"/>
      <c r="LHD46"/>
      <c r="LHE46"/>
      <c r="LHF46"/>
      <c r="LHG46"/>
      <c r="LHH46"/>
      <c r="LHI46"/>
      <c r="LHJ46"/>
      <c r="LHK46"/>
      <c r="LHL46"/>
      <c r="LHM46"/>
      <c r="LHN46"/>
      <c r="LHO46"/>
      <c r="LHP46"/>
      <c r="LHQ46"/>
      <c r="LHR46"/>
      <c r="LHS46"/>
      <c r="LHT46"/>
      <c r="LIY46" s="112"/>
      <c r="LIZ46" s="112"/>
      <c r="LJA46" s="112"/>
      <c r="LJB46" s="112"/>
      <c r="LJC46" s="112"/>
      <c r="LJD46" s="112"/>
      <c r="LJE46" s="112"/>
      <c r="LJF46" s="112"/>
      <c r="LJG46"/>
      <c r="LJH46"/>
      <c r="LJI46"/>
      <c r="LJJ46"/>
      <c r="LJK46"/>
      <c r="LJL46"/>
      <c r="LJM46"/>
      <c r="LJN46"/>
      <c r="LJO46"/>
      <c r="LJP46"/>
      <c r="LJQ46"/>
      <c r="LJR46"/>
      <c r="LJS46"/>
      <c r="LJT46"/>
      <c r="LJU46"/>
      <c r="LJV46"/>
      <c r="LJW46"/>
      <c r="LJX46"/>
      <c r="LJY46"/>
      <c r="LJZ46"/>
      <c r="LKA46"/>
      <c r="LKB46"/>
      <c r="LLG46" s="112"/>
      <c r="LLH46" s="112"/>
      <c r="LLI46" s="112"/>
      <c r="LLJ46" s="112"/>
      <c r="LLK46" s="112"/>
      <c r="LLL46" s="112"/>
      <c r="LLM46" s="112"/>
      <c r="LLN46" s="112"/>
      <c r="LLO46"/>
      <c r="LLP46"/>
      <c r="LLQ46"/>
      <c r="LLR46"/>
      <c r="LLS46"/>
      <c r="LLT46"/>
      <c r="LLU46"/>
      <c r="LLV46"/>
      <c r="LLW46"/>
      <c r="LLX46"/>
      <c r="LLY46"/>
      <c r="LLZ46"/>
      <c r="LMA46"/>
      <c r="LMB46"/>
      <c r="LMC46"/>
      <c r="LMD46"/>
      <c r="LME46"/>
      <c r="LMF46"/>
      <c r="LMG46"/>
      <c r="LMH46"/>
      <c r="LMI46"/>
      <c r="LMJ46"/>
      <c r="LNO46" s="112"/>
      <c r="LNP46" s="112"/>
      <c r="LNQ46" s="112"/>
      <c r="LNR46" s="112"/>
      <c r="LNS46" s="112"/>
      <c r="LNT46" s="112"/>
      <c r="LNU46" s="112"/>
      <c r="LNV46" s="112"/>
      <c r="LNW46"/>
      <c r="LNX46"/>
      <c r="LNY46"/>
      <c r="LNZ46"/>
      <c r="LOA46"/>
      <c r="LOB46"/>
      <c r="LOC46"/>
      <c r="LOD46"/>
      <c r="LOE46"/>
      <c r="LOF46"/>
      <c r="LOG46"/>
      <c r="LOH46"/>
      <c r="LOI46"/>
      <c r="LOJ46"/>
      <c r="LOK46"/>
      <c r="LOL46"/>
      <c r="LOM46"/>
      <c r="LON46"/>
      <c r="LOO46"/>
      <c r="LOP46"/>
      <c r="LOQ46"/>
      <c r="LOR46"/>
      <c r="LPW46" s="112"/>
      <c r="LPX46" s="112"/>
      <c r="LPY46" s="112"/>
      <c r="LPZ46" s="112"/>
      <c r="LQA46" s="112"/>
      <c r="LQB46" s="112"/>
      <c r="LQC46" s="112"/>
      <c r="LQD46" s="112"/>
      <c r="LQE46"/>
      <c r="LQF46"/>
      <c r="LQG46"/>
      <c r="LQH46"/>
      <c r="LQI46"/>
      <c r="LQJ46"/>
      <c r="LQK46"/>
      <c r="LQL46"/>
      <c r="LQM46"/>
      <c r="LQN46"/>
      <c r="LQO46"/>
      <c r="LQP46"/>
      <c r="LQQ46"/>
      <c r="LQR46"/>
      <c r="LQS46"/>
      <c r="LQT46"/>
      <c r="LQU46"/>
      <c r="LQV46"/>
      <c r="LQW46"/>
      <c r="LQX46"/>
      <c r="LQY46"/>
      <c r="LQZ46"/>
      <c r="LSE46" s="112"/>
      <c r="LSF46" s="112"/>
      <c r="LSG46" s="112"/>
      <c r="LSH46" s="112"/>
      <c r="LSI46" s="112"/>
      <c r="LSJ46" s="112"/>
      <c r="LSK46" s="112"/>
      <c r="LSL46" s="112"/>
      <c r="LSM46"/>
      <c r="LSN46"/>
      <c r="LSO46"/>
      <c r="LSP46"/>
      <c r="LSQ46"/>
      <c r="LSR46"/>
      <c r="LSS46"/>
      <c r="LST46"/>
      <c r="LSU46"/>
      <c r="LSV46"/>
      <c r="LSW46"/>
      <c r="LSX46"/>
      <c r="LSY46"/>
      <c r="LSZ46"/>
      <c r="LTA46"/>
      <c r="LTB46"/>
      <c r="LTC46"/>
      <c r="LTD46"/>
      <c r="LTE46"/>
      <c r="LTF46"/>
      <c r="LTG46"/>
      <c r="LTH46"/>
      <c r="LUM46" s="112"/>
      <c r="LUN46" s="112"/>
      <c r="LUO46" s="112"/>
      <c r="LUP46" s="112"/>
      <c r="LUQ46" s="112"/>
      <c r="LUR46" s="112"/>
      <c r="LUS46" s="112"/>
      <c r="LUT46" s="112"/>
      <c r="LUU46"/>
      <c r="LUV46"/>
      <c r="LUW46"/>
      <c r="LUX46"/>
      <c r="LUY46"/>
      <c r="LUZ46"/>
      <c r="LVA46"/>
      <c r="LVB46"/>
      <c r="LVC46"/>
      <c r="LVD46"/>
      <c r="LVE46"/>
      <c r="LVF46"/>
      <c r="LVG46"/>
      <c r="LVH46"/>
      <c r="LVI46"/>
      <c r="LVJ46"/>
      <c r="LVK46"/>
      <c r="LVL46"/>
      <c r="LVM46"/>
      <c r="LVN46"/>
      <c r="LVO46"/>
      <c r="LVP46"/>
      <c r="LWU46" s="112"/>
      <c r="LWV46" s="112"/>
      <c r="LWW46" s="112"/>
      <c r="LWX46" s="112"/>
      <c r="LWY46" s="112"/>
      <c r="LWZ46" s="112"/>
      <c r="LXA46" s="112"/>
      <c r="LXB46" s="112"/>
      <c r="LXC46"/>
      <c r="LXD46"/>
      <c r="LXE46"/>
      <c r="LXF46"/>
      <c r="LXG46"/>
      <c r="LXH46"/>
      <c r="LXI46"/>
      <c r="LXJ46"/>
      <c r="LXK46"/>
      <c r="LXL46"/>
      <c r="LXM46"/>
      <c r="LXN46"/>
      <c r="LXO46"/>
      <c r="LXP46"/>
      <c r="LXQ46"/>
      <c r="LXR46"/>
      <c r="LXS46"/>
      <c r="LXT46"/>
      <c r="LXU46"/>
      <c r="LXV46"/>
      <c r="LXW46"/>
      <c r="LXX46"/>
      <c r="LZC46" s="112"/>
      <c r="LZD46" s="112"/>
      <c r="LZE46" s="112"/>
      <c r="LZF46" s="112"/>
      <c r="LZG46" s="112"/>
      <c r="LZH46" s="112"/>
      <c r="LZI46" s="112"/>
      <c r="LZJ46" s="112"/>
      <c r="LZK46"/>
      <c r="LZL46"/>
      <c r="LZM46"/>
      <c r="LZN46"/>
      <c r="LZO46"/>
      <c r="LZP46"/>
      <c r="LZQ46"/>
      <c r="LZR46"/>
      <c r="LZS46"/>
      <c r="LZT46"/>
      <c r="LZU46"/>
      <c r="LZV46"/>
      <c r="LZW46"/>
      <c r="LZX46"/>
      <c r="LZY46"/>
      <c r="LZZ46"/>
      <c r="MAA46"/>
      <c r="MAB46"/>
      <c r="MAC46"/>
      <c r="MAD46"/>
      <c r="MAE46"/>
      <c r="MAF46"/>
      <c r="MBK46" s="112"/>
      <c r="MBL46" s="112"/>
      <c r="MBM46" s="112"/>
      <c r="MBN46" s="112"/>
      <c r="MBO46" s="112"/>
      <c r="MBP46" s="112"/>
      <c r="MBQ46" s="112"/>
      <c r="MBR46" s="112"/>
      <c r="MBS46"/>
      <c r="MBT46"/>
      <c r="MBU46"/>
      <c r="MBV46"/>
      <c r="MBW46"/>
      <c r="MBX46"/>
      <c r="MBY46"/>
      <c r="MBZ46"/>
      <c r="MCA46"/>
      <c r="MCB46"/>
      <c r="MCC46"/>
      <c r="MCD46"/>
      <c r="MCE46"/>
      <c r="MCF46"/>
      <c r="MCG46"/>
      <c r="MCH46"/>
      <c r="MCI46"/>
      <c r="MCJ46"/>
      <c r="MCK46"/>
      <c r="MCL46"/>
      <c r="MCM46"/>
      <c r="MCN46"/>
      <c r="MDS46" s="112"/>
      <c r="MDT46" s="112"/>
      <c r="MDU46" s="112"/>
      <c r="MDV46" s="112"/>
      <c r="MDW46" s="112"/>
      <c r="MDX46" s="112"/>
      <c r="MDY46" s="112"/>
      <c r="MDZ46" s="112"/>
      <c r="MEA46"/>
      <c r="MEB46"/>
      <c r="MEC46"/>
      <c r="MED46"/>
      <c r="MEE46"/>
      <c r="MEF46"/>
      <c r="MEG46"/>
      <c r="MEH46"/>
      <c r="MEI46"/>
      <c r="MEJ46"/>
      <c r="MEK46"/>
      <c r="MEL46"/>
      <c r="MEM46"/>
      <c r="MEN46"/>
      <c r="MEO46"/>
      <c r="MEP46"/>
      <c r="MEQ46"/>
      <c r="MER46"/>
      <c r="MES46"/>
      <c r="MET46"/>
      <c r="MEU46"/>
      <c r="MEV46"/>
      <c r="MGA46" s="112"/>
      <c r="MGB46" s="112"/>
      <c r="MGC46" s="112"/>
      <c r="MGD46" s="112"/>
      <c r="MGE46" s="112"/>
      <c r="MGF46" s="112"/>
      <c r="MGG46" s="112"/>
      <c r="MGH46" s="112"/>
      <c r="MGI46"/>
      <c r="MGJ46"/>
      <c r="MGK46"/>
      <c r="MGL46"/>
      <c r="MGM46"/>
      <c r="MGN46"/>
      <c r="MGO46"/>
      <c r="MGP46"/>
      <c r="MGQ46"/>
      <c r="MGR46"/>
      <c r="MGS46"/>
      <c r="MGT46"/>
      <c r="MGU46"/>
      <c r="MGV46"/>
      <c r="MGW46"/>
      <c r="MGX46"/>
      <c r="MGY46"/>
      <c r="MGZ46"/>
      <c r="MHA46"/>
      <c r="MHB46"/>
      <c r="MHC46"/>
      <c r="MHD46"/>
      <c r="MII46" s="112"/>
      <c r="MIJ46" s="112"/>
      <c r="MIK46" s="112"/>
      <c r="MIL46" s="112"/>
      <c r="MIM46" s="112"/>
      <c r="MIN46" s="112"/>
      <c r="MIO46" s="112"/>
      <c r="MIP46" s="112"/>
      <c r="MIQ46"/>
      <c r="MIR46"/>
      <c r="MIS46"/>
      <c r="MIT46"/>
      <c r="MIU46"/>
      <c r="MIV46"/>
      <c r="MIW46"/>
      <c r="MIX46"/>
      <c r="MIY46"/>
      <c r="MIZ46"/>
      <c r="MJA46"/>
      <c r="MJB46"/>
      <c r="MJC46"/>
      <c r="MJD46"/>
      <c r="MJE46"/>
      <c r="MJF46"/>
      <c r="MJG46"/>
      <c r="MJH46"/>
      <c r="MJI46"/>
      <c r="MJJ46"/>
      <c r="MJK46"/>
      <c r="MJL46"/>
      <c r="MKQ46" s="112"/>
      <c r="MKR46" s="112"/>
      <c r="MKS46" s="112"/>
      <c r="MKT46" s="112"/>
      <c r="MKU46" s="112"/>
      <c r="MKV46" s="112"/>
      <c r="MKW46" s="112"/>
      <c r="MKX46" s="112"/>
      <c r="MKY46"/>
      <c r="MKZ46"/>
      <c r="MLA46"/>
      <c r="MLB46"/>
      <c r="MLC46"/>
      <c r="MLD46"/>
      <c r="MLE46"/>
      <c r="MLF46"/>
      <c r="MLG46"/>
      <c r="MLH46"/>
      <c r="MLI46"/>
      <c r="MLJ46"/>
      <c r="MLK46"/>
      <c r="MLL46"/>
      <c r="MLM46"/>
      <c r="MLN46"/>
      <c r="MLO46"/>
      <c r="MLP46"/>
      <c r="MLQ46"/>
      <c r="MLR46"/>
      <c r="MLS46"/>
      <c r="MLT46"/>
      <c r="MMY46" s="112"/>
      <c r="MMZ46" s="112"/>
      <c r="MNA46" s="112"/>
      <c r="MNB46" s="112"/>
      <c r="MNC46" s="112"/>
      <c r="MND46" s="112"/>
      <c r="MNE46" s="112"/>
      <c r="MNF46" s="112"/>
      <c r="MNG46"/>
      <c r="MNH46"/>
      <c r="MNI46"/>
      <c r="MNJ46"/>
      <c r="MNK46"/>
      <c r="MNL46"/>
      <c r="MNM46"/>
      <c r="MNN46"/>
      <c r="MNO46"/>
      <c r="MNP46"/>
      <c r="MNQ46"/>
      <c r="MNR46"/>
      <c r="MNS46"/>
      <c r="MNT46"/>
      <c r="MNU46"/>
      <c r="MNV46"/>
      <c r="MNW46"/>
      <c r="MNX46"/>
      <c r="MNY46"/>
      <c r="MNZ46"/>
      <c r="MOA46"/>
      <c r="MOB46"/>
      <c r="MPG46" s="112"/>
      <c r="MPH46" s="112"/>
      <c r="MPI46" s="112"/>
      <c r="MPJ46" s="112"/>
      <c r="MPK46" s="112"/>
      <c r="MPL46" s="112"/>
      <c r="MPM46" s="112"/>
      <c r="MPN46" s="112"/>
      <c r="MPO46"/>
      <c r="MPP46"/>
      <c r="MPQ46"/>
      <c r="MPR46"/>
      <c r="MPS46"/>
      <c r="MPT46"/>
      <c r="MPU46"/>
      <c r="MPV46"/>
      <c r="MPW46"/>
      <c r="MPX46"/>
      <c r="MPY46"/>
      <c r="MPZ46"/>
      <c r="MQA46"/>
      <c r="MQB46"/>
      <c r="MQC46"/>
      <c r="MQD46"/>
      <c r="MQE46"/>
      <c r="MQF46"/>
      <c r="MQG46"/>
      <c r="MQH46"/>
      <c r="MQI46"/>
      <c r="MQJ46"/>
      <c r="MRO46" s="112"/>
      <c r="MRP46" s="112"/>
      <c r="MRQ46" s="112"/>
      <c r="MRR46" s="112"/>
      <c r="MRS46" s="112"/>
      <c r="MRT46" s="112"/>
      <c r="MRU46" s="112"/>
      <c r="MRV46" s="112"/>
      <c r="MRW46"/>
      <c r="MRX46"/>
      <c r="MRY46"/>
      <c r="MRZ46"/>
      <c r="MSA46"/>
      <c r="MSB46"/>
      <c r="MSC46"/>
      <c r="MSD46"/>
      <c r="MSE46"/>
      <c r="MSF46"/>
      <c r="MSG46"/>
      <c r="MSH46"/>
      <c r="MSI46"/>
      <c r="MSJ46"/>
      <c r="MSK46"/>
      <c r="MSL46"/>
      <c r="MSM46"/>
      <c r="MSN46"/>
      <c r="MSO46"/>
      <c r="MSP46"/>
      <c r="MSQ46"/>
      <c r="MSR46"/>
      <c r="MTW46" s="112"/>
      <c r="MTX46" s="112"/>
      <c r="MTY46" s="112"/>
      <c r="MTZ46" s="112"/>
      <c r="MUA46" s="112"/>
      <c r="MUB46" s="112"/>
      <c r="MUC46" s="112"/>
      <c r="MUD46" s="112"/>
      <c r="MUE46"/>
      <c r="MUF46"/>
      <c r="MUG46"/>
      <c r="MUH46"/>
      <c r="MUI46"/>
      <c r="MUJ46"/>
      <c r="MUK46"/>
      <c r="MUL46"/>
      <c r="MUM46"/>
      <c r="MUN46"/>
      <c r="MUO46"/>
      <c r="MUP46"/>
      <c r="MUQ46"/>
      <c r="MUR46"/>
      <c r="MUS46"/>
      <c r="MUT46"/>
      <c r="MUU46"/>
      <c r="MUV46"/>
      <c r="MUW46"/>
      <c r="MUX46"/>
      <c r="MUY46"/>
      <c r="MUZ46"/>
      <c r="MWE46" s="112"/>
      <c r="MWF46" s="112"/>
      <c r="MWG46" s="112"/>
      <c r="MWH46" s="112"/>
      <c r="MWI46" s="112"/>
      <c r="MWJ46" s="112"/>
      <c r="MWK46" s="112"/>
      <c r="MWL46" s="112"/>
      <c r="MWM46"/>
      <c r="MWN46"/>
      <c r="MWO46"/>
      <c r="MWP46"/>
      <c r="MWQ46"/>
      <c r="MWR46"/>
      <c r="MWS46"/>
      <c r="MWT46"/>
      <c r="MWU46"/>
      <c r="MWV46"/>
      <c r="MWW46"/>
      <c r="MWX46"/>
      <c r="MWY46"/>
      <c r="MWZ46"/>
      <c r="MXA46"/>
      <c r="MXB46"/>
      <c r="MXC46"/>
      <c r="MXD46"/>
      <c r="MXE46"/>
      <c r="MXF46"/>
      <c r="MXG46"/>
      <c r="MXH46"/>
      <c r="MYM46" s="112"/>
      <c r="MYN46" s="112"/>
      <c r="MYO46" s="112"/>
      <c r="MYP46" s="112"/>
      <c r="MYQ46" s="112"/>
      <c r="MYR46" s="112"/>
      <c r="MYS46" s="112"/>
      <c r="MYT46" s="112"/>
      <c r="MYU46"/>
      <c r="MYV46"/>
      <c r="MYW46"/>
      <c r="MYX46"/>
      <c r="MYY46"/>
      <c r="MYZ46"/>
      <c r="MZA46"/>
      <c r="MZB46"/>
      <c r="MZC46"/>
      <c r="MZD46"/>
      <c r="MZE46"/>
      <c r="MZF46"/>
      <c r="MZG46"/>
      <c r="MZH46"/>
      <c r="MZI46"/>
      <c r="MZJ46"/>
      <c r="MZK46"/>
      <c r="MZL46"/>
      <c r="MZM46"/>
      <c r="MZN46"/>
      <c r="MZO46"/>
      <c r="MZP46"/>
      <c r="NAU46" s="112"/>
      <c r="NAV46" s="112"/>
      <c r="NAW46" s="112"/>
      <c r="NAX46" s="112"/>
      <c r="NAY46" s="112"/>
      <c r="NAZ46" s="112"/>
      <c r="NBA46" s="112"/>
      <c r="NBB46" s="112"/>
      <c r="NBC46"/>
      <c r="NBD46"/>
      <c r="NBE46"/>
      <c r="NBF46"/>
      <c r="NBG46"/>
      <c r="NBH46"/>
      <c r="NBI46"/>
      <c r="NBJ46"/>
      <c r="NBK46"/>
      <c r="NBL46"/>
      <c r="NBM46"/>
      <c r="NBN46"/>
      <c r="NBO46"/>
      <c r="NBP46"/>
      <c r="NBQ46"/>
      <c r="NBR46"/>
      <c r="NBS46"/>
      <c r="NBT46"/>
      <c r="NBU46"/>
      <c r="NBV46"/>
      <c r="NBW46"/>
      <c r="NBX46"/>
      <c r="NDC46" s="112"/>
      <c r="NDD46" s="112"/>
      <c r="NDE46" s="112"/>
      <c r="NDF46" s="112"/>
      <c r="NDG46" s="112"/>
      <c r="NDH46" s="112"/>
      <c r="NDI46" s="112"/>
      <c r="NDJ46" s="112"/>
      <c r="NDK46"/>
      <c r="NDL46"/>
      <c r="NDM46"/>
      <c r="NDN46"/>
      <c r="NDO46"/>
      <c r="NDP46"/>
      <c r="NDQ46"/>
      <c r="NDR46"/>
      <c r="NDS46"/>
      <c r="NDT46"/>
      <c r="NDU46"/>
      <c r="NDV46"/>
      <c r="NDW46"/>
      <c r="NDX46"/>
      <c r="NDY46"/>
      <c r="NDZ46"/>
      <c r="NEA46"/>
      <c r="NEB46"/>
      <c r="NEC46"/>
      <c r="NED46"/>
      <c r="NEE46"/>
      <c r="NEF46"/>
      <c r="NFK46" s="112"/>
      <c r="NFL46" s="112"/>
      <c r="NFM46" s="112"/>
      <c r="NFN46" s="112"/>
      <c r="NFO46" s="112"/>
      <c r="NFP46" s="112"/>
      <c r="NFQ46" s="112"/>
      <c r="NFR46" s="112"/>
      <c r="NFS46"/>
      <c r="NFT46"/>
      <c r="NFU46"/>
      <c r="NFV46"/>
      <c r="NFW46"/>
      <c r="NFX46"/>
      <c r="NFY46"/>
      <c r="NFZ46"/>
      <c r="NGA46"/>
      <c r="NGB46"/>
      <c r="NGC46"/>
      <c r="NGD46"/>
      <c r="NGE46"/>
      <c r="NGF46"/>
      <c r="NGG46"/>
      <c r="NGH46"/>
      <c r="NGI46"/>
      <c r="NGJ46"/>
      <c r="NGK46"/>
      <c r="NGL46"/>
      <c r="NGM46"/>
      <c r="NGN46"/>
      <c r="NHS46" s="112"/>
      <c r="NHT46" s="112"/>
      <c r="NHU46" s="112"/>
      <c r="NHV46" s="112"/>
      <c r="NHW46" s="112"/>
      <c r="NHX46" s="112"/>
      <c r="NHY46" s="112"/>
      <c r="NHZ46" s="112"/>
      <c r="NIA46"/>
      <c r="NIB46"/>
      <c r="NIC46"/>
      <c r="NID46"/>
      <c r="NIE46"/>
      <c r="NIF46"/>
      <c r="NIG46"/>
      <c r="NIH46"/>
      <c r="NII46"/>
      <c r="NIJ46"/>
      <c r="NIK46"/>
      <c r="NIL46"/>
      <c r="NIM46"/>
      <c r="NIN46"/>
      <c r="NIO46"/>
      <c r="NIP46"/>
      <c r="NIQ46"/>
      <c r="NIR46"/>
      <c r="NIS46"/>
      <c r="NIT46"/>
      <c r="NIU46"/>
      <c r="NIV46"/>
      <c r="NKA46" s="112"/>
      <c r="NKB46" s="112"/>
      <c r="NKC46" s="112"/>
      <c r="NKD46" s="112"/>
      <c r="NKE46" s="112"/>
      <c r="NKF46" s="112"/>
      <c r="NKG46" s="112"/>
      <c r="NKH46" s="112"/>
      <c r="NKI46"/>
      <c r="NKJ46"/>
      <c r="NKK46"/>
      <c r="NKL46"/>
      <c r="NKM46"/>
      <c r="NKN46"/>
      <c r="NKO46"/>
      <c r="NKP46"/>
      <c r="NKQ46"/>
      <c r="NKR46"/>
      <c r="NKS46"/>
      <c r="NKT46"/>
      <c r="NKU46"/>
      <c r="NKV46"/>
      <c r="NKW46"/>
      <c r="NKX46"/>
      <c r="NKY46"/>
      <c r="NKZ46"/>
      <c r="NLA46"/>
      <c r="NLB46"/>
      <c r="NLC46"/>
      <c r="NLD46"/>
      <c r="NMI46" s="112"/>
      <c r="NMJ46" s="112"/>
      <c r="NMK46" s="112"/>
      <c r="NML46" s="112"/>
      <c r="NMM46" s="112"/>
      <c r="NMN46" s="112"/>
      <c r="NMO46" s="112"/>
      <c r="NMP46" s="112"/>
      <c r="NMQ46"/>
      <c r="NMR46"/>
      <c r="NMS46"/>
      <c r="NMT46"/>
      <c r="NMU46"/>
      <c r="NMV46"/>
      <c r="NMW46"/>
      <c r="NMX46"/>
      <c r="NMY46"/>
      <c r="NMZ46"/>
      <c r="NNA46"/>
      <c r="NNB46"/>
      <c r="NNC46"/>
      <c r="NND46"/>
      <c r="NNE46"/>
      <c r="NNF46"/>
      <c r="NNG46"/>
      <c r="NNH46"/>
      <c r="NNI46"/>
      <c r="NNJ46"/>
      <c r="NNK46"/>
      <c r="NNL46"/>
      <c r="NOQ46" s="112"/>
      <c r="NOR46" s="112"/>
      <c r="NOS46" s="112"/>
      <c r="NOT46" s="112"/>
      <c r="NOU46" s="112"/>
      <c r="NOV46" s="112"/>
      <c r="NOW46" s="112"/>
      <c r="NOX46" s="112"/>
      <c r="NOY46"/>
      <c r="NOZ46"/>
      <c r="NPA46"/>
      <c r="NPB46"/>
      <c r="NPC46"/>
      <c r="NPD46"/>
      <c r="NPE46"/>
      <c r="NPF46"/>
      <c r="NPG46"/>
      <c r="NPH46"/>
      <c r="NPI46"/>
      <c r="NPJ46"/>
      <c r="NPK46"/>
      <c r="NPL46"/>
      <c r="NPM46"/>
      <c r="NPN46"/>
      <c r="NPO46"/>
      <c r="NPP46"/>
      <c r="NPQ46"/>
      <c r="NPR46"/>
      <c r="NPS46"/>
      <c r="NPT46"/>
      <c r="NQY46" s="112"/>
      <c r="NQZ46" s="112"/>
      <c r="NRA46" s="112"/>
      <c r="NRB46" s="112"/>
      <c r="NRC46" s="112"/>
      <c r="NRD46" s="112"/>
      <c r="NRE46" s="112"/>
      <c r="NRF46" s="112"/>
      <c r="NRG46"/>
      <c r="NRH46"/>
      <c r="NRI46"/>
      <c r="NRJ46"/>
      <c r="NRK46"/>
      <c r="NRL46"/>
      <c r="NRM46"/>
      <c r="NRN46"/>
      <c r="NRO46"/>
      <c r="NRP46"/>
      <c r="NRQ46"/>
      <c r="NRR46"/>
      <c r="NRS46"/>
      <c r="NRT46"/>
      <c r="NRU46"/>
      <c r="NRV46"/>
      <c r="NRW46"/>
      <c r="NRX46"/>
      <c r="NRY46"/>
      <c r="NRZ46"/>
      <c r="NSA46"/>
      <c r="NSB46"/>
      <c r="NTG46" s="112"/>
      <c r="NTH46" s="112"/>
      <c r="NTI46" s="112"/>
      <c r="NTJ46" s="112"/>
      <c r="NTK46" s="112"/>
      <c r="NTL46" s="112"/>
      <c r="NTM46" s="112"/>
      <c r="NTN46" s="112"/>
      <c r="NTO46"/>
      <c r="NTP46"/>
      <c r="NTQ46"/>
      <c r="NTR46"/>
      <c r="NTS46"/>
      <c r="NTT46"/>
      <c r="NTU46"/>
      <c r="NTV46"/>
      <c r="NTW46"/>
      <c r="NTX46"/>
      <c r="NTY46"/>
      <c r="NTZ46"/>
      <c r="NUA46"/>
      <c r="NUB46"/>
      <c r="NUC46"/>
      <c r="NUD46"/>
      <c r="NUE46"/>
      <c r="NUF46"/>
      <c r="NUG46"/>
      <c r="NUH46"/>
      <c r="NUI46"/>
      <c r="NUJ46"/>
      <c r="NVO46" s="112"/>
      <c r="NVP46" s="112"/>
      <c r="NVQ46" s="112"/>
      <c r="NVR46" s="112"/>
      <c r="NVS46" s="112"/>
      <c r="NVT46" s="112"/>
      <c r="NVU46" s="112"/>
      <c r="NVV46" s="112"/>
      <c r="NVW46"/>
      <c r="NVX46"/>
      <c r="NVY46"/>
      <c r="NVZ46"/>
      <c r="NWA46"/>
      <c r="NWB46"/>
      <c r="NWC46"/>
      <c r="NWD46"/>
      <c r="NWE46"/>
      <c r="NWF46"/>
      <c r="NWG46"/>
      <c r="NWH46"/>
      <c r="NWI46"/>
      <c r="NWJ46"/>
      <c r="NWK46"/>
      <c r="NWL46"/>
      <c r="NWM46"/>
      <c r="NWN46"/>
      <c r="NWO46"/>
      <c r="NWP46"/>
      <c r="NWQ46"/>
      <c r="NWR46"/>
      <c r="NXW46" s="112"/>
      <c r="NXX46" s="112"/>
      <c r="NXY46" s="112"/>
      <c r="NXZ46" s="112"/>
      <c r="NYA46" s="112"/>
      <c r="NYB46" s="112"/>
      <c r="NYC46" s="112"/>
      <c r="NYD46" s="112"/>
      <c r="NYE46"/>
      <c r="NYF46"/>
      <c r="NYG46"/>
      <c r="NYH46"/>
      <c r="NYI46"/>
      <c r="NYJ46"/>
      <c r="NYK46"/>
      <c r="NYL46"/>
      <c r="NYM46"/>
      <c r="NYN46"/>
      <c r="NYO46"/>
      <c r="NYP46"/>
      <c r="NYQ46"/>
      <c r="NYR46"/>
      <c r="NYS46"/>
      <c r="NYT46"/>
      <c r="NYU46"/>
      <c r="NYV46"/>
      <c r="NYW46"/>
      <c r="NYX46"/>
      <c r="NYY46"/>
      <c r="NYZ46"/>
      <c r="OAE46" s="112"/>
      <c r="OAF46" s="112"/>
      <c r="OAG46" s="112"/>
      <c r="OAH46" s="112"/>
      <c r="OAI46" s="112"/>
      <c r="OAJ46" s="112"/>
      <c r="OAK46" s="112"/>
      <c r="OAL46" s="112"/>
      <c r="OAM46"/>
      <c r="OAN46"/>
      <c r="OAO46"/>
      <c r="OAP46"/>
      <c r="OAQ46"/>
      <c r="OAR46"/>
      <c r="OAS46"/>
      <c r="OAT46"/>
      <c r="OAU46"/>
      <c r="OAV46"/>
      <c r="OAW46"/>
      <c r="OAX46"/>
      <c r="OAY46"/>
      <c r="OAZ46"/>
      <c r="OBA46"/>
      <c r="OBB46"/>
      <c r="OBC46"/>
      <c r="OBD46"/>
      <c r="OBE46"/>
      <c r="OBF46"/>
      <c r="OBG46"/>
      <c r="OBH46"/>
      <c r="OCM46" s="112"/>
      <c r="OCN46" s="112"/>
      <c r="OCO46" s="112"/>
      <c r="OCP46" s="112"/>
      <c r="OCQ46" s="112"/>
      <c r="OCR46" s="112"/>
      <c r="OCS46" s="112"/>
      <c r="OCT46" s="112"/>
      <c r="OCU46"/>
      <c r="OCV46"/>
      <c r="OCW46"/>
      <c r="OCX46"/>
      <c r="OCY46"/>
      <c r="OCZ46"/>
      <c r="ODA46"/>
      <c r="ODB46"/>
      <c r="ODC46"/>
      <c r="ODD46"/>
      <c r="ODE46"/>
      <c r="ODF46"/>
      <c r="ODG46"/>
      <c r="ODH46"/>
      <c r="ODI46"/>
      <c r="ODJ46"/>
      <c r="ODK46"/>
      <c r="ODL46"/>
      <c r="ODM46"/>
      <c r="ODN46"/>
      <c r="ODO46"/>
      <c r="ODP46"/>
      <c r="OEU46" s="112"/>
      <c r="OEV46" s="112"/>
      <c r="OEW46" s="112"/>
      <c r="OEX46" s="112"/>
      <c r="OEY46" s="112"/>
      <c r="OEZ46" s="112"/>
      <c r="OFA46" s="112"/>
      <c r="OFB46" s="112"/>
      <c r="OFC46"/>
      <c r="OFD46"/>
      <c r="OFE46"/>
      <c r="OFF46"/>
      <c r="OFG46"/>
      <c r="OFH46"/>
      <c r="OFI46"/>
      <c r="OFJ46"/>
      <c r="OFK46"/>
      <c r="OFL46"/>
      <c r="OFM46"/>
      <c r="OFN46"/>
      <c r="OFO46"/>
      <c r="OFP46"/>
      <c r="OFQ46"/>
      <c r="OFR46"/>
      <c r="OFS46"/>
      <c r="OFT46"/>
      <c r="OFU46"/>
      <c r="OFV46"/>
      <c r="OFW46"/>
      <c r="OFX46"/>
      <c r="OHC46" s="112"/>
      <c r="OHD46" s="112"/>
      <c r="OHE46" s="112"/>
      <c r="OHF46" s="112"/>
      <c r="OHG46" s="112"/>
      <c r="OHH46" s="112"/>
      <c r="OHI46" s="112"/>
      <c r="OHJ46" s="112"/>
      <c r="OHK46"/>
      <c r="OHL46"/>
      <c r="OHM46"/>
      <c r="OHN46"/>
      <c r="OHO46"/>
      <c r="OHP46"/>
      <c r="OHQ46"/>
      <c r="OHR46"/>
      <c r="OHS46"/>
      <c r="OHT46"/>
      <c r="OHU46"/>
      <c r="OHV46"/>
      <c r="OHW46"/>
      <c r="OHX46"/>
      <c r="OHY46"/>
      <c r="OHZ46"/>
      <c r="OIA46"/>
      <c r="OIB46"/>
      <c r="OIC46"/>
      <c r="OID46"/>
      <c r="OIE46"/>
      <c r="OIF46"/>
      <c r="OJK46" s="112"/>
      <c r="OJL46" s="112"/>
      <c r="OJM46" s="112"/>
      <c r="OJN46" s="112"/>
      <c r="OJO46" s="112"/>
      <c r="OJP46" s="112"/>
      <c r="OJQ46" s="112"/>
      <c r="OJR46" s="112"/>
      <c r="OJS46"/>
      <c r="OJT46"/>
      <c r="OJU46"/>
      <c r="OJV46"/>
      <c r="OJW46"/>
      <c r="OJX46"/>
      <c r="OJY46"/>
      <c r="OJZ46"/>
      <c r="OKA46"/>
      <c r="OKB46"/>
      <c r="OKC46"/>
      <c r="OKD46"/>
      <c r="OKE46"/>
      <c r="OKF46"/>
      <c r="OKG46"/>
      <c r="OKH46"/>
      <c r="OKI46"/>
      <c r="OKJ46"/>
      <c r="OKK46"/>
      <c r="OKL46"/>
      <c r="OKM46"/>
      <c r="OKN46"/>
      <c r="OLS46" s="112"/>
      <c r="OLT46" s="112"/>
      <c r="OLU46" s="112"/>
      <c r="OLV46" s="112"/>
      <c r="OLW46" s="112"/>
      <c r="OLX46" s="112"/>
      <c r="OLY46" s="112"/>
      <c r="OLZ46" s="112"/>
      <c r="OMA46"/>
      <c r="OMB46"/>
      <c r="OMC46"/>
      <c r="OMD46"/>
      <c r="OME46"/>
      <c r="OMF46"/>
      <c r="OMG46"/>
      <c r="OMH46"/>
      <c r="OMI46"/>
      <c r="OMJ46"/>
      <c r="OMK46"/>
      <c r="OML46"/>
      <c r="OMM46"/>
      <c r="OMN46"/>
      <c r="OMO46"/>
      <c r="OMP46"/>
      <c r="OMQ46"/>
      <c r="OMR46"/>
      <c r="OMS46"/>
      <c r="OMT46"/>
      <c r="OMU46"/>
      <c r="OMV46"/>
      <c r="OOA46" s="112"/>
      <c r="OOB46" s="112"/>
      <c r="OOC46" s="112"/>
      <c r="OOD46" s="112"/>
      <c r="OOE46" s="112"/>
      <c r="OOF46" s="112"/>
      <c r="OOG46" s="112"/>
      <c r="OOH46" s="112"/>
      <c r="OOI46"/>
      <c r="OOJ46"/>
      <c r="OOK46"/>
      <c r="OOL46"/>
      <c r="OOM46"/>
      <c r="OON46"/>
      <c r="OOO46"/>
      <c r="OOP46"/>
      <c r="OOQ46"/>
      <c r="OOR46"/>
      <c r="OOS46"/>
      <c r="OOT46"/>
      <c r="OOU46"/>
      <c r="OOV46"/>
      <c r="OOW46"/>
      <c r="OOX46"/>
      <c r="OOY46"/>
      <c r="OOZ46"/>
      <c r="OPA46"/>
      <c r="OPB46"/>
      <c r="OPC46"/>
      <c r="OPD46"/>
      <c r="OQI46" s="112"/>
      <c r="OQJ46" s="112"/>
      <c r="OQK46" s="112"/>
      <c r="OQL46" s="112"/>
      <c r="OQM46" s="112"/>
      <c r="OQN46" s="112"/>
      <c r="OQO46" s="112"/>
      <c r="OQP46" s="112"/>
      <c r="OQQ46"/>
      <c r="OQR46"/>
      <c r="OQS46"/>
      <c r="OQT46"/>
      <c r="OQU46"/>
      <c r="OQV46"/>
      <c r="OQW46"/>
      <c r="OQX46"/>
      <c r="OQY46"/>
      <c r="OQZ46"/>
      <c r="ORA46"/>
      <c r="ORB46"/>
      <c r="ORC46"/>
      <c r="ORD46"/>
      <c r="ORE46"/>
      <c r="ORF46"/>
      <c r="ORG46"/>
      <c r="ORH46"/>
      <c r="ORI46"/>
      <c r="ORJ46"/>
      <c r="ORK46"/>
      <c r="ORL46"/>
      <c r="OSQ46" s="112"/>
      <c r="OSR46" s="112"/>
      <c r="OSS46" s="112"/>
      <c r="OST46" s="112"/>
      <c r="OSU46" s="112"/>
      <c r="OSV46" s="112"/>
      <c r="OSW46" s="112"/>
      <c r="OSX46" s="112"/>
      <c r="OSY46"/>
      <c r="OSZ46"/>
      <c r="OTA46"/>
      <c r="OTB46"/>
      <c r="OTC46"/>
      <c r="OTD46"/>
      <c r="OTE46"/>
      <c r="OTF46"/>
      <c r="OTG46"/>
      <c r="OTH46"/>
      <c r="OTI46"/>
      <c r="OTJ46"/>
      <c r="OTK46"/>
      <c r="OTL46"/>
      <c r="OTM46"/>
      <c r="OTN46"/>
      <c r="OTO46"/>
      <c r="OTP46"/>
      <c r="OTQ46"/>
      <c r="OTR46"/>
      <c r="OTS46"/>
      <c r="OTT46"/>
      <c r="OUY46" s="112"/>
      <c r="OUZ46" s="112"/>
      <c r="OVA46" s="112"/>
      <c r="OVB46" s="112"/>
      <c r="OVC46" s="112"/>
      <c r="OVD46" s="112"/>
      <c r="OVE46" s="112"/>
      <c r="OVF46" s="112"/>
      <c r="OVG46"/>
      <c r="OVH46"/>
      <c r="OVI46"/>
      <c r="OVJ46"/>
      <c r="OVK46"/>
      <c r="OVL46"/>
      <c r="OVM46"/>
      <c r="OVN46"/>
      <c r="OVO46"/>
      <c r="OVP46"/>
      <c r="OVQ46"/>
      <c r="OVR46"/>
      <c r="OVS46"/>
      <c r="OVT46"/>
      <c r="OVU46"/>
      <c r="OVV46"/>
      <c r="OVW46"/>
      <c r="OVX46"/>
      <c r="OVY46"/>
      <c r="OVZ46"/>
      <c r="OWA46"/>
      <c r="OWB46"/>
      <c r="OXG46" s="112"/>
      <c r="OXH46" s="112"/>
      <c r="OXI46" s="112"/>
      <c r="OXJ46" s="112"/>
      <c r="OXK46" s="112"/>
      <c r="OXL46" s="112"/>
      <c r="OXM46" s="112"/>
      <c r="OXN46" s="112"/>
      <c r="OXO46"/>
      <c r="OXP46"/>
      <c r="OXQ46"/>
      <c r="OXR46"/>
      <c r="OXS46"/>
      <c r="OXT46"/>
      <c r="OXU46"/>
      <c r="OXV46"/>
      <c r="OXW46"/>
      <c r="OXX46"/>
      <c r="OXY46"/>
      <c r="OXZ46"/>
      <c r="OYA46"/>
      <c r="OYB46"/>
      <c r="OYC46"/>
      <c r="OYD46"/>
      <c r="OYE46"/>
      <c r="OYF46"/>
      <c r="OYG46"/>
      <c r="OYH46"/>
      <c r="OYI46"/>
      <c r="OYJ46"/>
      <c r="OZO46" s="112"/>
      <c r="OZP46" s="112"/>
      <c r="OZQ46" s="112"/>
      <c r="OZR46" s="112"/>
      <c r="OZS46" s="112"/>
      <c r="OZT46" s="112"/>
      <c r="OZU46" s="112"/>
      <c r="OZV46" s="112"/>
      <c r="OZW46"/>
      <c r="OZX46"/>
      <c r="OZY46"/>
      <c r="OZZ46"/>
      <c r="PAA46"/>
      <c r="PAB46"/>
      <c r="PAC46"/>
      <c r="PAD46"/>
      <c r="PAE46"/>
      <c r="PAF46"/>
      <c r="PAG46"/>
      <c r="PAH46"/>
      <c r="PAI46"/>
      <c r="PAJ46"/>
      <c r="PAK46"/>
      <c r="PAL46"/>
      <c r="PAM46"/>
      <c r="PAN46"/>
      <c r="PAO46"/>
      <c r="PAP46"/>
      <c r="PAQ46"/>
      <c r="PAR46"/>
      <c r="PBW46" s="112"/>
      <c r="PBX46" s="112"/>
      <c r="PBY46" s="112"/>
      <c r="PBZ46" s="112"/>
      <c r="PCA46" s="112"/>
      <c r="PCB46" s="112"/>
      <c r="PCC46" s="112"/>
      <c r="PCD46" s="112"/>
      <c r="PCE46"/>
      <c r="PCF46"/>
      <c r="PCG46"/>
      <c r="PCH46"/>
      <c r="PCI46"/>
      <c r="PCJ46"/>
      <c r="PCK46"/>
      <c r="PCL46"/>
      <c r="PCM46"/>
      <c r="PCN46"/>
      <c r="PCO46"/>
      <c r="PCP46"/>
      <c r="PCQ46"/>
      <c r="PCR46"/>
      <c r="PCS46"/>
      <c r="PCT46"/>
      <c r="PCU46"/>
      <c r="PCV46"/>
      <c r="PCW46"/>
      <c r="PCX46"/>
      <c r="PCY46"/>
      <c r="PCZ46"/>
      <c r="PEE46" s="112"/>
      <c r="PEF46" s="112"/>
      <c r="PEG46" s="112"/>
      <c r="PEH46" s="112"/>
      <c r="PEI46" s="112"/>
      <c r="PEJ46" s="112"/>
      <c r="PEK46" s="112"/>
      <c r="PEL46" s="112"/>
      <c r="PEM46"/>
      <c r="PEN46"/>
      <c r="PEO46"/>
      <c r="PEP46"/>
      <c r="PEQ46"/>
      <c r="PER46"/>
      <c r="PES46"/>
      <c r="PET46"/>
      <c r="PEU46"/>
      <c r="PEV46"/>
      <c r="PEW46"/>
      <c r="PEX46"/>
      <c r="PEY46"/>
      <c r="PEZ46"/>
      <c r="PFA46"/>
      <c r="PFB46"/>
      <c r="PFC46"/>
      <c r="PFD46"/>
      <c r="PFE46"/>
      <c r="PFF46"/>
      <c r="PFG46"/>
      <c r="PFH46"/>
      <c r="PGM46" s="112"/>
      <c r="PGN46" s="112"/>
      <c r="PGO46" s="112"/>
      <c r="PGP46" s="112"/>
      <c r="PGQ46" s="112"/>
      <c r="PGR46" s="112"/>
      <c r="PGS46" s="112"/>
      <c r="PGT46" s="112"/>
      <c r="PGU46"/>
      <c r="PGV46"/>
      <c r="PGW46"/>
      <c r="PGX46"/>
      <c r="PGY46"/>
      <c r="PGZ46"/>
      <c r="PHA46"/>
      <c r="PHB46"/>
      <c r="PHC46"/>
      <c r="PHD46"/>
      <c r="PHE46"/>
      <c r="PHF46"/>
      <c r="PHG46"/>
      <c r="PHH46"/>
      <c r="PHI46"/>
      <c r="PHJ46"/>
      <c r="PHK46"/>
      <c r="PHL46"/>
      <c r="PHM46"/>
      <c r="PHN46"/>
      <c r="PHO46"/>
      <c r="PHP46"/>
      <c r="PIU46" s="112"/>
      <c r="PIV46" s="112"/>
      <c r="PIW46" s="112"/>
      <c r="PIX46" s="112"/>
      <c r="PIY46" s="112"/>
      <c r="PIZ46" s="112"/>
      <c r="PJA46" s="112"/>
      <c r="PJB46" s="112"/>
      <c r="PJC46"/>
      <c r="PJD46"/>
      <c r="PJE46"/>
      <c r="PJF46"/>
      <c r="PJG46"/>
      <c r="PJH46"/>
      <c r="PJI46"/>
      <c r="PJJ46"/>
      <c r="PJK46"/>
      <c r="PJL46"/>
      <c r="PJM46"/>
      <c r="PJN46"/>
      <c r="PJO46"/>
      <c r="PJP46"/>
      <c r="PJQ46"/>
      <c r="PJR46"/>
      <c r="PJS46"/>
      <c r="PJT46"/>
      <c r="PJU46"/>
      <c r="PJV46"/>
      <c r="PJW46"/>
      <c r="PJX46"/>
      <c r="PLC46" s="112"/>
      <c r="PLD46" s="112"/>
      <c r="PLE46" s="112"/>
      <c r="PLF46" s="112"/>
      <c r="PLG46" s="112"/>
      <c r="PLH46" s="112"/>
      <c r="PLI46" s="112"/>
      <c r="PLJ46" s="112"/>
      <c r="PLK46"/>
      <c r="PLL46"/>
      <c r="PLM46"/>
      <c r="PLN46"/>
      <c r="PLO46"/>
      <c r="PLP46"/>
      <c r="PLQ46"/>
      <c r="PLR46"/>
      <c r="PLS46"/>
      <c r="PLT46"/>
      <c r="PLU46"/>
      <c r="PLV46"/>
      <c r="PLW46"/>
      <c r="PLX46"/>
      <c r="PLY46"/>
      <c r="PLZ46"/>
      <c r="PMA46"/>
      <c r="PMB46"/>
      <c r="PMC46"/>
      <c r="PMD46"/>
      <c r="PME46"/>
      <c r="PMF46"/>
      <c r="PNK46" s="112"/>
      <c r="PNL46" s="112"/>
      <c r="PNM46" s="112"/>
      <c r="PNN46" s="112"/>
      <c r="PNO46" s="112"/>
      <c r="PNP46" s="112"/>
      <c r="PNQ46" s="112"/>
      <c r="PNR46" s="112"/>
      <c r="PNS46"/>
      <c r="PNT46"/>
      <c r="PNU46"/>
      <c r="PNV46"/>
      <c r="PNW46"/>
      <c r="PNX46"/>
      <c r="PNY46"/>
      <c r="PNZ46"/>
      <c r="POA46"/>
      <c r="POB46"/>
      <c r="POC46"/>
      <c r="POD46"/>
      <c r="POE46"/>
      <c r="POF46"/>
      <c r="POG46"/>
      <c r="POH46"/>
      <c r="POI46"/>
      <c r="POJ46"/>
      <c r="POK46"/>
      <c r="POL46"/>
      <c r="POM46"/>
      <c r="PON46"/>
      <c r="PPS46" s="112"/>
      <c r="PPT46" s="112"/>
      <c r="PPU46" s="112"/>
      <c r="PPV46" s="112"/>
      <c r="PPW46" s="112"/>
      <c r="PPX46" s="112"/>
      <c r="PPY46" s="112"/>
      <c r="PPZ46" s="112"/>
      <c r="PQA46"/>
      <c r="PQB46"/>
      <c r="PQC46"/>
      <c r="PQD46"/>
      <c r="PQE46"/>
      <c r="PQF46"/>
      <c r="PQG46"/>
      <c r="PQH46"/>
      <c r="PQI46"/>
      <c r="PQJ46"/>
      <c r="PQK46"/>
      <c r="PQL46"/>
      <c r="PQM46"/>
      <c r="PQN46"/>
      <c r="PQO46"/>
      <c r="PQP46"/>
      <c r="PQQ46"/>
      <c r="PQR46"/>
      <c r="PQS46"/>
      <c r="PQT46"/>
      <c r="PQU46"/>
      <c r="PQV46"/>
      <c r="PSA46" s="112"/>
      <c r="PSB46" s="112"/>
      <c r="PSC46" s="112"/>
      <c r="PSD46" s="112"/>
      <c r="PSE46" s="112"/>
      <c r="PSF46" s="112"/>
      <c r="PSG46" s="112"/>
      <c r="PSH46" s="112"/>
      <c r="PSI46"/>
      <c r="PSJ46"/>
      <c r="PSK46"/>
      <c r="PSL46"/>
      <c r="PSM46"/>
      <c r="PSN46"/>
      <c r="PSO46"/>
      <c r="PSP46"/>
      <c r="PSQ46"/>
      <c r="PSR46"/>
      <c r="PSS46"/>
      <c r="PST46"/>
      <c r="PSU46"/>
      <c r="PSV46"/>
      <c r="PSW46"/>
      <c r="PSX46"/>
      <c r="PSY46"/>
      <c r="PSZ46"/>
      <c r="PTA46"/>
      <c r="PTB46"/>
      <c r="PTC46"/>
      <c r="PTD46"/>
      <c r="PUI46" s="112"/>
      <c r="PUJ46" s="112"/>
      <c r="PUK46" s="112"/>
      <c r="PUL46" s="112"/>
      <c r="PUM46" s="112"/>
      <c r="PUN46" s="112"/>
      <c r="PUO46" s="112"/>
      <c r="PUP46" s="112"/>
      <c r="PUQ46"/>
      <c r="PUR46"/>
      <c r="PUS46"/>
      <c r="PUT46"/>
      <c r="PUU46"/>
      <c r="PUV46"/>
      <c r="PUW46"/>
      <c r="PUX46"/>
      <c r="PUY46"/>
      <c r="PUZ46"/>
      <c r="PVA46"/>
      <c r="PVB46"/>
      <c r="PVC46"/>
      <c r="PVD46"/>
      <c r="PVE46"/>
      <c r="PVF46"/>
      <c r="PVG46"/>
      <c r="PVH46"/>
      <c r="PVI46"/>
      <c r="PVJ46"/>
      <c r="PVK46"/>
      <c r="PVL46"/>
      <c r="PWQ46" s="112"/>
      <c r="PWR46" s="112"/>
      <c r="PWS46" s="112"/>
      <c r="PWT46" s="112"/>
      <c r="PWU46" s="112"/>
      <c r="PWV46" s="112"/>
      <c r="PWW46" s="112"/>
      <c r="PWX46" s="112"/>
      <c r="PWY46"/>
      <c r="PWZ46"/>
      <c r="PXA46"/>
      <c r="PXB46"/>
      <c r="PXC46"/>
      <c r="PXD46"/>
      <c r="PXE46"/>
      <c r="PXF46"/>
      <c r="PXG46"/>
      <c r="PXH46"/>
      <c r="PXI46"/>
      <c r="PXJ46"/>
      <c r="PXK46"/>
      <c r="PXL46"/>
      <c r="PXM46"/>
      <c r="PXN46"/>
      <c r="PXO46"/>
      <c r="PXP46"/>
      <c r="PXQ46"/>
      <c r="PXR46"/>
      <c r="PXS46"/>
      <c r="PXT46"/>
      <c r="PYY46" s="112"/>
      <c r="PYZ46" s="112"/>
      <c r="PZA46" s="112"/>
      <c r="PZB46" s="112"/>
      <c r="PZC46" s="112"/>
      <c r="PZD46" s="112"/>
      <c r="PZE46" s="112"/>
      <c r="PZF46" s="112"/>
      <c r="PZG46"/>
      <c r="PZH46"/>
      <c r="PZI46"/>
      <c r="PZJ46"/>
      <c r="PZK46"/>
      <c r="PZL46"/>
      <c r="PZM46"/>
      <c r="PZN46"/>
      <c r="PZO46"/>
      <c r="PZP46"/>
      <c r="PZQ46"/>
      <c r="PZR46"/>
      <c r="PZS46"/>
      <c r="PZT46"/>
      <c r="PZU46"/>
      <c r="PZV46"/>
      <c r="PZW46"/>
      <c r="PZX46"/>
      <c r="PZY46"/>
      <c r="PZZ46"/>
      <c r="QAA46"/>
      <c r="QAB46"/>
      <c r="QBG46" s="112"/>
      <c r="QBH46" s="112"/>
      <c r="QBI46" s="112"/>
      <c r="QBJ46" s="112"/>
      <c r="QBK46" s="112"/>
      <c r="QBL46" s="112"/>
      <c r="QBM46" s="112"/>
      <c r="QBN46" s="112"/>
      <c r="QBO46"/>
      <c r="QBP46"/>
      <c r="QBQ46"/>
      <c r="QBR46"/>
      <c r="QBS46"/>
      <c r="QBT46"/>
      <c r="QBU46"/>
      <c r="QBV46"/>
      <c r="QBW46"/>
      <c r="QBX46"/>
      <c r="QBY46"/>
      <c r="QBZ46"/>
      <c r="QCA46"/>
      <c r="QCB46"/>
      <c r="QCC46"/>
      <c r="QCD46"/>
      <c r="QCE46"/>
      <c r="QCF46"/>
      <c r="QCG46"/>
      <c r="QCH46"/>
      <c r="QCI46"/>
      <c r="QCJ46"/>
      <c r="QDO46" s="112"/>
      <c r="QDP46" s="112"/>
      <c r="QDQ46" s="112"/>
      <c r="QDR46" s="112"/>
      <c r="QDS46" s="112"/>
      <c r="QDT46" s="112"/>
      <c r="QDU46" s="112"/>
      <c r="QDV46" s="112"/>
      <c r="QDW46"/>
      <c r="QDX46"/>
      <c r="QDY46"/>
      <c r="QDZ46"/>
      <c r="QEA46"/>
      <c r="QEB46"/>
      <c r="QEC46"/>
      <c r="QED46"/>
      <c r="QEE46"/>
      <c r="QEF46"/>
      <c r="QEG46"/>
      <c r="QEH46"/>
      <c r="QEI46"/>
      <c r="QEJ46"/>
      <c r="QEK46"/>
      <c r="QEL46"/>
      <c r="QEM46"/>
      <c r="QEN46"/>
      <c r="QEO46"/>
      <c r="QEP46"/>
      <c r="QEQ46"/>
      <c r="QER46"/>
      <c r="QFW46" s="112"/>
      <c r="QFX46" s="112"/>
      <c r="QFY46" s="112"/>
      <c r="QFZ46" s="112"/>
      <c r="QGA46" s="112"/>
      <c r="QGB46" s="112"/>
      <c r="QGC46" s="112"/>
      <c r="QGD46" s="112"/>
      <c r="QGE46"/>
      <c r="QGF46"/>
      <c r="QGG46"/>
      <c r="QGH46"/>
      <c r="QGI46"/>
      <c r="QGJ46"/>
      <c r="QGK46"/>
      <c r="QGL46"/>
      <c r="QGM46"/>
      <c r="QGN46"/>
      <c r="QGO46"/>
      <c r="QGP46"/>
      <c r="QGQ46"/>
      <c r="QGR46"/>
      <c r="QGS46"/>
      <c r="QGT46"/>
      <c r="QGU46"/>
      <c r="QGV46"/>
      <c r="QGW46"/>
      <c r="QGX46"/>
      <c r="QGY46"/>
      <c r="QGZ46"/>
      <c r="QIE46" s="112"/>
      <c r="QIF46" s="112"/>
      <c r="QIG46" s="112"/>
      <c r="QIH46" s="112"/>
      <c r="QII46" s="112"/>
      <c r="QIJ46" s="112"/>
      <c r="QIK46" s="112"/>
      <c r="QIL46" s="112"/>
      <c r="QIM46"/>
      <c r="QIN46"/>
      <c r="QIO46"/>
      <c r="QIP46"/>
      <c r="QIQ46"/>
      <c r="QIR46"/>
      <c r="QIS46"/>
      <c r="QIT46"/>
      <c r="QIU46"/>
      <c r="QIV46"/>
      <c r="QIW46"/>
      <c r="QIX46"/>
      <c r="QIY46"/>
      <c r="QIZ46"/>
      <c r="QJA46"/>
      <c r="QJB46"/>
      <c r="QJC46"/>
      <c r="QJD46"/>
      <c r="QJE46"/>
      <c r="QJF46"/>
      <c r="QJG46"/>
      <c r="QJH46"/>
      <c r="QKM46" s="112"/>
      <c r="QKN46" s="112"/>
      <c r="QKO46" s="112"/>
      <c r="QKP46" s="112"/>
      <c r="QKQ46" s="112"/>
      <c r="QKR46" s="112"/>
      <c r="QKS46" s="112"/>
      <c r="QKT46" s="112"/>
      <c r="QKU46"/>
      <c r="QKV46"/>
      <c r="QKW46"/>
      <c r="QKX46"/>
      <c r="QKY46"/>
      <c r="QKZ46"/>
      <c r="QLA46"/>
      <c r="QLB46"/>
      <c r="QLC46"/>
      <c r="QLD46"/>
      <c r="QLE46"/>
      <c r="QLF46"/>
      <c r="QLG46"/>
      <c r="QLH46"/>
      <c r="QLI46"/>
      <c r="QLJ46"/>
      <c r="QLK46"/>
      <c r="QLL46"/>
      <c r="QLM46"/>
      <c r="QLN46"/>
      <c r="QLO46"/>
      <c r="QLP46"/>
      <c r="QMU46" s="112"/>
      <c r="QMV46" s="112"/>
      <c r="QMW46" s="112"/>
      <c r="QMX46" s="112"/>
      <c r="QMY46" s="112"/>
      <c r="QMZ46" s="112"/>
      <c r="QNA46" s="112"/>
      <c r="QNB46" s="112"/>
      <c r="QNC46"/>
      <c r="QND46"/>
      <c r="QNE46"/>
      <c r="QNF46"/>
      <c r="QNG46"/>
      <c r="QNH46"/>
      <c r="QNI46"/>
      <c r="QNJ46"/>
      <c r="QNK46"/>
      <c r="QNL46"/>
      <c r="QNM46"/>
      <c r="QNN46"/>
      <c r="QNO46"/>
      <c r="QNP46"/>
      <c r="QNQ46"/>
      <c r="QNR46"/>
      <c r="QNS46"/>
      <c r="QNT46"/>
      <c r="QNU46"/>
      <c r="QNV46"/>
      <c r="QNW46"/>
      <c r="QNX46"/>
      <c r="QPC46" s="112"/>
      <c r="QPD46" s="112"/>
      <c r="QPE46" s="112"/>
      <c r="QPF46" s="112"/>
      <c r="QPG46" s="112"/>
      <c r="QPH46" s="112"/>
      <c r="QPI46" s="112"/>
      <c r="QPJ46" s="112"/>
      <c r="QPK46"/>
      <c r="QPL46"/>
      <c r="QPM46"/>
      <c r="QPN46"/>
      <c r="QPO46"/>
      <c r="QPP46"/>
      <c r="QPQ46"/>
      <c r="QPR46"/>
      <c r="QPS46"/>
      <c r="QPT46"/>
      <c r="QPU46"/>
      <c r="QPV46"/>
      <c r="QPW46"/>
      <c r="QPX46"/>
      <c r="QPY46"/>
      <c r="QPZ46"/>
      <c r="QQA46"/>
      <c r="QQB46"/>
      <c r="QQC46"/>
      <c r="QQD46"/>
      <c r="QQE46"/>
      <c r="QQF46"/>
      <c r="QRK46" s="112"/>
      <c r="QRL46" s="112"/>
      <c r="QRM46" s="112"/>
      <c r="QRN46" s="112"/>
      <c r="QRO46" s="112"/>
      <c r="QRP46" s="112"/>
      <c r="QRQ46" s="112"/>
      <c r="QRR46" s="112"/>
      <c r="QRS46"/>
      <c r="QRT46"/>
      <c r="QRU46"/>
      <c r="QRV46"/>
      <c r="QRW46"/>
      <c r="QRX46"/>
      <c r="QRY46"/>
      <c r="QRZ46"/>
      <c r="QSA46"/>
      <c r="QSB46"/>
      <c r="QSC46"/>
      <c r="QSD46"/>
      <c r="QSE46"/>
      <c r="QSF46"/>
      <c r="QSG46"/>
      <c r="QSH46"/>
      <c r="QSI46"/>
      <c r="QSJ46"/>
      <c r="QSK46"/>
      <c r="QSL46"/>
      <c r="QSM46"/>
      <c r="QSN46"/>
      <c r="QTS46" s="112"/>
      <c r="QTT46" s="112"/>
      <c r="QTU46" s="112"/>
      <c r="QTV46" s="112"/>
      <c r="QTW46" s="112"/>
      <c r="QTX46" s="112"/>
      <c r="QTY46" s="112"/>
      <c r="QTZ46" s="112"/>
      <c r="QUA46"/>
      <c r="QUB46"/>
      <c r="QUC46"/>
      <c r="QUD46"/>
      <c r="QUE46"/>
      <c r="QUF46"/>
      <c r="QUG46"/>
      <c r="QUH46"/>
      <c r="QUI46"/>
      <c r="QUJ46"/>
      <c r="QUK46"/>
      <c r="QUL46"/>
      <c r="QUM46"/>
      <c r="QUN46"/>
      <c r="QUO46"/>
      <c r="QUP46"/>
      <c r="QUQ46"/>
      <c r="QUR46"/>
      <c r="QUS46"/>
      <c r="QUT46"/>
      <c r="QUU46"/>
      <c r="QUV46"/>
      <c r="QWA46" s="112"/>
      <c r="QWB46" s="112"/>
      <c r="QWC46" s="112"/>
      <c r="QWD46" s="112"/>
      <c r="QWE46" s="112"/>
      <c r="QWF46" s="112"/>
      <c r="QWG46" s="112"/>
      <c r="QWH46" s="112"/>
      <c r="QWI46"/>
      <c r="QWJ46"/>
      <c r="QWK46"/>
      <c r="QWL46"/>
      <c r="QWM46"/>
      <c r="QWN46"/>
      <c r="QWO46"/>
      <c r="QWP46"/>
      <c r="QWQ46"/>
      <c r="QWR46"/>
      <c r="QWS46"/>
      <c r="QWT46"/>
      <c r="QWU46"/>
      <c r="QWV46"/>
      <c r="QWW46"/>
      <c r="QWX46"/>
      <c r="QWY46"/>
      <c r="QWZ46"/>
      <c r="QXA46"/>
      <c r="QXB46"/>
      <c r="QXC46"/>
      <c r="QXD46"/>
      <c r="QYI46" s="112"/>
      <c r="QYJ46" s="112"/>
      <c r="QYK46" s="112"/>
      <c r="QYL46" s="112"/>
      <c r="QYM46" s="112"/>
      <c r="QYN46" s="112"/>
      <c r="QYO46" s="112"/>
      <c r="QYP46" s="112"/>
      <c r="QYQ46"/>
      <c r="QYR46"/>
      <c r="QYS46"/>
      <c r="QYT46"/>
      <c r="QYU46"/>
      <c r="QYV46"/>
      <c r="QYW46"/>
      <c r="QYX46"/>
      <c r="QYY46"/>
      <c r="QYZ46"/>
      <c r="QZA46"/>
      <c r="QZB46"/>
      <c r="QZC46"/>
      <c r="QZD46"/>
      <c r="QZE46"/>
      <c r="QZF46"/>
      <c r="QZG46"/>
      <c r="QZH46"/>
      <c r="QZI46"/>
      <c r="QZJ46"/>
      <c r="QZK46"/>
      <c r="QZL46"/>
      <c r="RAQ46" s="112"/>
      <c r="RAR46" s="112"/>
      <c r="RAS46" s="112"/>
      <c r="RAT46" s="112"/>
      <c r="RAU46" s="112"/>
      <c r="RAV46" s="112"/>
      <c r="RAW46" s="112"/>
      <c r="RAX46" s="112"/>
      <c r="RAY46"/>
      <c r="RAZ46"/>
      <c r="RBA46"/>
      <c r="RBB46"/>
      <c r="RBC46"/>
      <c r="RBD46"/>
      <c r="RBE46"/>
      <c r="RBF46"/>
      <c r="RBG46"/>
      <c r="RBH46"/>
      <c r="RBI46"/>
      <c r="RBJ46"/>
      <c r="RBK46"/>
      <c r="RBL46"/>
      <c r="RBM46"/>
      <c r="RBN46"/>
      <c r="RBO46"/>
      <c r="RBP46"/>
      <c r="RBQ46"/>
      <c r="RBR46"/>
      <c r="RBS46"/>
      <c r="RBT46"/>
      <c r="RCY46" s="112"/>
      <c r="RCZ46" s="112"/>
      <c r="RDA46" s="112"/>
      <c r="RDB46" s="112"/>
      <c r="RDC46" s="112"/>
      <c r="RDD46" s="112"/>
      <c r="RDE46" s="112"/>
      <c r="RDF46" s="112"/>
      <c r="RDG46"/>
      <c r="RDH46"/>
      <c r="RDI46"/>
      <c r="RDJ46"/>
      <c r="RDK46"/>
      <c r="RDL46"/>
      <c r="RDM46"/>
      <c r="RDN46"/>
      <c r="RDO46"/>
      <c r="RDP46"/>
      <c r="RDQ46"/>
      <c r="RDR46"/>
      <c r="RDS46"/>
      <c r="RDT46"/>
      <c r="RDU46"/>
      <c r="RDV46"/>
      <c r="RDW46"/>
      <c r="RDX46"/>
      <c r="RDY46"/>
      <c r="RDZ46"/>
      <c r="REA46"/>
      <c r="REB46"/>
      <c r="RFG46" s="112"/>
      <c r="RFH46" s="112"/>
      <c r="RFI46" s="112"/>
      <c r="RFJ46" s="112"/>
      <c r="RFK46" s="112"/>
      <c r="RFL46" s="112"/>
      <c r="RFM46" s="112"/>
      <c r="RFN46" s="112"/>
      <c r="RFO46"/>
      <c r="RFP46"/>
      <c r="RFQ46"/>
      <c r="RFR46"/>
      <c r="RFS46"/>
      <c r="RFT46"/>
      <c r="RFU46"/>
      <c r="RFV46"/>
      <c r="RFW46"/>
      <c r="RFX46"/>
      <c r="RFY46"/>
      <c r="RFZ46"/>
      <c r="RGA46"/>
      <c r="RGB46"/>
      <c r="RGC46"/>
      <c r="RGD46"/>
      <c r="RGE46"/>
      <c r="RGF46"/>
      <c r="RGG46"/>
      <c r="RGH46"/>
      <c r="RGI46"/>
      <c r="RGJ46"/>
      <c r="RHO46" s="112"/>
      <c r="RHP46" s="112"/>
      <c r="RHQ46" s="112"/>
      <c r="RHR46" s="112"/>
      <c r="RHS46" s="112"/>
      <c r="RHT46" s="112"/>
      <c r="RHU46" s="112"/>
      <c r="RHV46" s="112"/>
      <c r="RHW46"/>
      <c r="RHX46"/>
      <c r="RHY46"/>
      <c r="RHZ46"/>
      <c r="RIA46"/>
      <c r="RIB46"/>
      <c r="RIC46"/>
      <c r="RID46"/>
      <c r="RIE46"/>
      <c r="RIF46"/>
      <c r="RIG46"/>
      <c r="RIH46"/>
      <c r="RII46"/>
      <c r="RIJ46"/>
      <c r="RIK46"/>
      <c r="RIL46"/>
      <c r="RIM46"/>
      <c r="RIN46"/>
      <c r="RIO46"/>
      <c r="RIP46"/>
      <c r="RIQ46"/>
      <c r="RIR46"/>
      <c r="RJW46" s="112"/>
      <c r="RJX46" s="112"/>
      <c r="RJY46" s="112"/>
      <c r="RJZ46" s="112"/>
      <c r="RKA46" s="112"/>
      <c r="RKB46" s="112"/>
      <c r="RKC46" s="112"/>
      <c r="RKD46" s="112"/>
      <c r="RKE46"/>
      <c r="RKF46"/>
      <c r="RKG46"/>
      <c r="RKH46"/>
      <c r="RKI46"/>
      <c r="RKJ46"/>
      <c r="RKK46"/>
      <c r="RKL46"/>
      <c r="RKM46"/>
      <c r="RKN46"/>
      <c r="RKO46"/>
      <c r="RKP46"/>
      <c r="RKQ46"/>
      <c r="RKR46"/>
      <c r="RKS46"/>
      <c r="RKT46"/>
      <c r="RKU46"/>
      <c r="RKV46"/>
      <c r="RKW46"/>
      <c r="RKX46"/>
      <c r="RKY46"/>
      <c r="RKZ46"/>
      <c r="RME46" s="112"/>
      <c r="RMF46" s="112"/>
      <c r="RMG46" s="112"/>
      <c r="RMH46" s="112"/>
      <c r="RMI46" s="112"/>
      <c r="RMJ46" s="112"/>
      <c r="RMK46" s="112"/>
      <c r="RML46" s="112"/>
      <c r="RMM46"/>
      <c r="RMN46"/>
      <c r="RMO46"/>
      <c r="RMP46"/>
      <c r="RMQ46"/>
      <c r="RMR46"/>
      <c r="RMS46"/>
      <c r="RMT46"/>
      <c r="RMU46"/>
      <c r="RMV46"/>
      <c r="RMW46"/>
      <c r="RMX46"/>
      <c r="RMY46"/>
      <c r="RMZ46"/>
      <c r="RNA46"/>
      <c r="RNB46"/>
      <c r="RNC46"/>
      <c r="RND46"/>
      <c r="RNE46"/>
      <c r="RNF46"/>
      <c r="RNG46"/>
      <c r="RNH46"/>
      <c r="ROM46" s="112"/>
      <c r="RON46" s="112"/>
      <c r="ROO46" s="112"/>
      <c r="ROP46" s="112"/>
      <c r="ROQ46" s="112"/>
      <c r="ROR46" s="112"/>
      <c r="ROS46" s="112"/>
      <c r="ROT46" s="112"/>
      <c r="ROU46"/>
      <c r="ROV46"/>
      <c r="ROW46"/>
      <c r="ROX46"/>
      <c r="ROY46"/>
      <c r="ROZ46"/>
      <c r="RPA46"/>
      <c r="RPB46"/>
      <c r="RPC46"/>
      <c r="RPD46"/>
      <c r="RPE46"/>
      <c r="RPF46"/>
      <c r="RPG46"/>
      <c r="RPH46"/>
      <c r="RPI46"/>
      <c r="RPJ46"/>
      <c r="RPK46"/>
      <c r="RPL46"/>
      <c r="RPM46"/>
      <c r="RPN46"/>
      <c r="RPO46"/>
      <c r="RPP46"/>
      <c r="RQU46" s="112"/>
      <c r="RQV46" s="112"/>
      <c r="RQW46" s="112"/>
      <c r="RQX46" s="112"/>
      <c r="RQY46" s="112"/>
      <c r="RQZ46" s="112"/>
      <c r="RRA46" s="112"/>
      <c r="RRB46" s="112"/>
      <c r="RRC46"/>
      <c r="RRD46"/>
      <c r="RRE46"/>
      <c r="RRF46"/>
      <c r="RRG46"/>
      <c r="RRH46"/>
      <c r="RRI46"/>
      <c r="RRJ46"/>
      <c r="RRK46"/>
      <c r="RRL46"/>
      <c r="RRM46"/>
      <c r="RRN46"/>
      <c r="RRO46"/>
      <c r="RRP46"/>
      <c r="RRQ46"/>
      <c r="RRR46"/>
      <c r="RRS46"/>
      <c r="RRT46"/>
      <c r="RRU46"/>
      <c r="RRV46"/>
      <c r="RRW46"/>
      <c r="RRX46"/>
      <c r="RTC46" s="112"/>
      <c r="RTD46" s="112"/>
      <c r="RTE46" s="112"/>
      <c r="RTF46" s="112"/>
      <c r="RTG46" s="112"/>
      <c r="RTH46" s="112"/>
      <c r="RTI46" s="112"/>
      <c r="RTJ46" s="112"/>
      <c r="RTK46"/>
      <c r="RTL46"/>
      <c r="RTM46"/>
      <c r="RTN46"/>
      <c r="RTO46"/>
      <c r="RTP46"/>
      <c r="RTQ46"/>
      <c r="RTR46"/>
      <c r="RTS46"/>
      <c r="RTT46"/>
      <c r="RTU46"/>
      <c r="RTV46"/>
      <c r="RTW46"/>
      <c r="RTX46"/>
      <c r="RTY46"/>
      <c r="RTZ46"/>
      <c r="RUA46"/>
      <c r="RUB46"/>
      <c r="RUC46"/>
      <c r="RUD46"/>
      <c r="RUE46"/>
      <c r="RUF46"/>
      <c r="RVK46" s="112"/>
      <c r="RVL46" s="112"/>
      <c r="RVM46" s="112"/>
      <c r="RVN46" s="112"/>
      <c r="RVO46" s="112"/>
      <c r="RVP46" s="112"/>
      <c r="RVQ46" s="112"/>
      <c r="RVR46" s="112"/>
      <c r="RVS46"/>
      <c r="RVT46"/>
      <c r="RVU46"/>
      <c r="RVV46"/>
      <c r="RVW46"/>
      <c r="RVX46"/>
      <c r="RVY46"/>
      <c r="RVZ46"/>
      <c r="RWA46"/>
      <c r="RWB46"/>
      <c r="RWC46"/>
      <c r="RWD46"/>
      <c r="RWE46"/>
      <c r="RWF46"/>
      <c r="RWG46"/>
      <c r="RWH46"/>
      <c r="RWI46"/>
      <c r="RWJ46"/>
      <c r="RWK46"/>
      <c r="RWL46"/>
      <c r="RWM46"/>
      <c r="RWN46"/>
      <c r="RXS46" s="112"/>
      <c r="RXT46" s="112"/>
      <c r="RXU46" s="112"/>
      <c r="RXV46" s="112"/>
      <c r="RXW46" s="112"/>
      <c r="RXX46" s="112"/>
      <c r="RXY46" s="112"/>
      <c r="RXZ46" s="112"/>
      <c r="RYA46"/>
      <c r="RYB46"/>
      <c r="RYC46"/>
      <c r="RYD46"/>
      <c r="RYE46"/>
      <c r="RYF46"/>
      <c r="RYG46"/>
      <c r="RYH46"/>
      <c r="RYI46"/>
      <c r="RYJ46"/>
      <c r="RYK46"/>
      <c r="RYL46"/>
      <c r="RYM46"/>
      <c r="RYN46"/>
      <c r="RYO46"/>
      <c r="RYP46"/>
      <c r="RYQ46"/>
      <c r="RYR46"/>
      <c r="RYS46"/>
      <c r="RYT46"/>
      <c r="RYU46"/>
      <c r="RYV46"/>
      <c r="SAA46" s="112"/>
      <c r="SAB46" s="112"/>
      <c r="SAC46" s="112"/>
      <c r="SAD46" s="112"/>
      <c r="SAE46" s="112"/>
      <c r="SAF46" s="112"/>
      <c r="SAG46" s="112"/>
      <c r="SAH46" s="112"/>
      <c r="SAI46"/>
      <c r="SAJ46"/>
      <c r="SAK46"/>
      <c r="SAL46"/>
      <c r="SAM46"/>
      <c r="SAN46"/>
      <c r="SAO46"/>
      <c r="SAP46"/>
      <c r="SAQ46"/>
      <c r="SAR46"/>
      <c r="SAS46"/>
      <c r="SAT46"/>
      <c r="SAU46"/>
      <c r="SAV46"/>
      <c r="SAW46"/>
      <c r="SAX46"/>
      <c r="SAY46"/>
      <c r="SAZ46"/>
      <c r="SBA46"/>
      <c r="SBB46"/>
      <c r="SBC46"/>
      <c r="SBD46"/>
      <c r="SCI46" s="112"/>
      <c r="SCJ46" s="112"/>
      <c r="SCK46" s="112"/>
      <c r="SCL46" s="112"/>
      <c r="SCM46" s="112"/>
      <c r="SCN46" s="112"/>
      <c r="SCO46" s="112"/>
      <c r="SCP46" s="112"/>
      <c r="SCQ46"/>
      <c r="SCR46"/>
      <c r="SCS46"/>
      <c r="SCT46"/>
      <c r="SCU46"/>
      <c r="SCV46"/>
      <c r="SCW46"/>
      <c r="SCX46"/>
      <c r="SCY46"/>
      <c r="SCZ46"/>
      <c r="SDA46"/>
      <c r="SDB46"/>
      <c r="SDC46"/>
      <c r="SDD46"/>
      <c r="SDE46"/>
      <c r="SDF46"/>
      <c r="SDG46"/>
      <c r="SDH46"/>
      <c r="SDI46"/>
      <c r="SDJ46"/>
      <c r="SDK46"/>
      <c r="SDL46"/>
      <c r="SEQ46" s="112"/>
      <c r="SER46" s="112"/>
      <c r="SES46" s="112"/>
      <c r="SET46" s="112"/>
      <c r="SEU46" s="112"/>
      <c r="SEV46" s="112"/>
      <c r="SEW46" s="112"/>
      <c r="SEX46" s="112"/>
      <c r="SEY46"/>
      <c r="SEZ46"/>
      <c r="SFA46"/>
      <c r="SFB46"/>
      <c r="SFC46"/>
      <c r="SFD46"/>
      <c r="SFE46"/>
      <c r="SFF46"/>
      <c r="SFG46"/>
      <c r="SFH46"/>
      <c r="SFI46"/>
      <c r="SFJ46"/>
      <c r="SFK46"/>
      <c r="SFL46"/>
      <c r="SFM46"/>
      <c r="SFN46"/>
      <c r="SFO46"/>
      <c r="SFP46"/>
      <c r="SFQ46"/>
      <c r="SFR46"/>
      <c r="SFS46"/>
      <c r="SFT46"/>
      <c r="SGY46" s="112"/>
      <c r="SGZ46" s="112"/>
      <c r="SHA46" s="112"/>
      <c r="SHB46" s="112"/>
      <c r="SHC46" s="112"/>
      <c r="SHD46" s="112"/>
      <c r="SHE46" s="112"/>
      <c r="SHF46" s="112"/>
      <c r="SHG46"/>
      <c r="SHH46"/>
      <c r="SHI46"/>
      <c r="SHJ46"/>
      <c r="SHK46"/>
      <c r="SHL46"/>
      <c r="SHM46"/>
      <c r="SHN46"/>
      <c r="SHO46"/>
      <c r="SHP46"/>
      <c r="SHQ46"/>
      <c r="SHR46"/>
      <c r="SHS46"/>
      <c r="SHT46"/>
      <c r="SHU46"/>
      <c r="SHV46"/>
      <c r="SHW46"/>
      <c r="SHX46"/>
      <c r="SHY46"/>
      <c r="SHZ46"/>
      <c r="SIA46"/>
      <c r="SIB46"/>
      <c r="SJG46" s="112"/>
      <c r="SJH46" s="112"/>
      <c r="SJI46" s="112"/>
      <c r="SJJ46" s="112"/>
      <c r="SJK46" s="112"/>
      <c r="SJL46" s="112"/>
      <c r="SJM46" s="112"/>
      <c r="SJN46" s="112"/>
      <c r="SJO46"/>
      <c r="SJP46"/>
      <c r="SJQ46"/>
      <c r="SJR46"/>
      <c r="SJS46"/>
      <c r="SJT46"/>
      <c r="SJU46"/>
      <c r="SJV46"/>
      <c r="SJW46"/>
      <c r="SJX46"/>
      <c r="SJY46"/>
      <c r="SJZ46"/>
      <c r="SKA46"/>
      <c r="SKB46"/>
      <c r="SKC46"/>
      <c r="SKD46"/>
      <c r="SKE46"/>
      <c r="SKF46"/>
      <c r="SKG46"/>
      <c r="SKH46"/>
      <c r="SKI46"/>
      <c r="SKJ46"/>
      <c r="SLO46" s="112"/>
      <c r="SLP46" s="112"/>
      <c r="SLQ46" s="112"/>
      <c r="SLR46" s="112"/>
      <c r="SLS46" s="112"/>
      <c r="SLT46" s="112"/>
      <c r="SLU46" s="112"/>
      <c r="SLV46" s="112"/>
      <c r="SLW46"/>
      <c r="SLX46"/>
      <c r="SLY46"/>
      <c r="SLZ46"/>
      <c r="SMA46"/>
      <c r="SMB46"/>
      <c r="SMC46"/>
      <c r="SMD46"/>
      <c r="SME46"/>
      <c r="SMF46"/>
      <c r="SMG46"/>
      <c r="SMH46"/>
      <c r="SMI46"/>
      <c r="SMJ46"/>
      <c r="SMK46"/>
      <c r="SML46"/>
      <c r="SMM46"/>
      <c r="SMN46"/>
      <c r="SMO46"/>
      <c r="SMP46"/>
      <c r="SMQ46"/>
      <c r="SMR46"/>
      <c r="SNW46" s="112"/>
      <c r="SNX46" s="112"/>
      <c r="SNY46" s="112"/>
      <c r="SNZ46" s="112"/>
      <c r="SOA46" s="112"/>
      <c r="SOB46" s="112"/>
      <c r="SOC46" s="112"/>
      <c r="SOD46" s="112"/>
      <c r="SOE46"/>
      <c r="SOF46"/>
      <c r="SOG46"/>
      <c r="SOH46"/>
      <c r="SOI46"/>
      <c r="SOJ46"/>
      <c r="SOK46"/>
      <c r="SOL46"/>
      <c r="SOM46"/>
      <c r="SON46"/>
      <c r="SOO46"/>
      <c r="SOP46"/>
      <c r="SOQ46"/>
      <c r="SOR46"/>
      <c r="SOS46"/>
      <c r="SOT46"/>
      <c r="SOU46"/>
      <c r="SOV46"/>
      <c r="SOW46"/>
      <c r="SOX46"/>
      <c r="SOY46"/>
      <c r="SOZ46"/>
      <c r="SQE46" s="112"/>
      <c r="SQF46" s="112"/>
      <c r="SQG46" s="112"/>
      <c r="SQH46" s="112"/>
      <c r="SQI46" s="112"/>
      <c r="SQJ46" s="112"/>
      <c r="SQK46" s="112"/>
      <c r="SQL46" s="112"/>
      <c r="SQM46"/>
      <c r="SQN46"/>
      <c r="SQO46"/>
      <c r="SQP46"/>
      <c r="SQQ46"/>
      <c r="SQR46"/>
      <c r="SQS46"/>
      <c r="SQT46"/>
      <c r="SQU46"/>
      <c r="SQV46"/>
      <c r="SQW46"/>
      <c r="SQX46"/>
      <c r="SQY46"/>
      <c r="SQZ46"/>
      <c r="SRA46"/>
      <c r="SRB46"/>
      <c r="SRC46"/>
      <c r="SRD46"/>
      <c r="SRE46"/>
      <c r="SRF46"/>
      <c r="SRG46"/>
      <c r="SRH46"/>
      <c r="SSM46" s="112"/>
      <c r="SSN46" s="112"/>
      <c r="SSO46" s="112"/>
      <c r="SSP46" s="112"/>
      <c r="SSQ46" s="112"/>
      <c r="SSR46" s="112"/>
      <c r="SSS46" s="112"/>
      <c r="SST46" s="112"/>
      <c r="SSU46"/>
      <c r="SSV46"/>
      <c r="SSW46"/>
      <c r="SSX46"/>
      <c r="SSY46"/>
      <c r="SSZ46"/>
      <c r="STA46"/>
      <c r="STB46"/>
      <c r="STC46"/>
      <c r="STD46"/>
      <c r="STE46"/>
      <c r="STF46"/>
      <c r="STG46"/>
      <c r="STH46"/>
      <c r="STI46"/>
      <c r="STJ46"/>
      <c r="STK46"/>
      <c r="STL46"/>
      <c r="STM46"/>
      <c r="STN46"/>
      <c r="STO46"/>
      <c r="STP46"/>
      <c r="SUU46" s="112"/>
      <c r="SUV46" s="112"/>
      <c r="SUW46" s="112"/>
      <c r="SUX46" s="112"/>
      <c r="SUY46" s="112"/>
      <c r="SUZ46" s="112"/>
      <c r="SVA46" s="112"/>
      <c r="SVB46" s="112"/>
      <c r="SVC46"/>
      <c r="SVD46"/>
      <c r="SVE46"/>
      <c r="SVF46"/>
      <c r="SVG46"/>
      <c r="SVH46"/>
      <c r="SVI46"/>
      <c r="SVJ46"/>
      <c r="SVK46"/>
      <c r="SVL46"/>
      <c r="SVM46"/>
      <c r="SVN46"/>
      <c r="SVO46"/>
      <c r="SVP46"/>
      <c r="SVQ46"/>
      <c r="SVR46"/>
      <c r="SVS46"/>
      <c r="SVT46"/>
      <c r="SVU46"/>
      <c r="SVV46"/>
      <c r="SVW46"/>
      <c r="SVX46"/>
      <c r="SXC46" s="112"/>
      <c r="SXD46" s="112"/>
      <c r="SXE46" s="112"/>
      <c r="SXF46" s="112"/>
      <c r="SXG46" s="112"/>
      <c r="SXH46" s="112"/>
      <c r="SXI46" s="112"/>
      <c r="SXJ46" s="112"/>
      <c r="SXK46"/>
      <c r="SXL46"/>
      <c r="SXM46"/>
      <c r="SXN46"/>
      <c r="SXO46"/>
      <c r="SXP46"/>
      <c r="SXQ46"/>
      <c r="SXR46"/>
      <c r="SXS46"/>
      <c r="SXT46"/>
      <c r="SXU46"/>
      <c r="SXV46"/>
      <c r="SXW46"/>
      <c r="SXX46"/>
      <c r="SXY46"/>
      <c r="SXZ46"/>
      <c r="SYA46"/>
      <c r="SYB46"/>
      <c r="SYC46"/>
      <c r="SYD46"/>
      <c r="SYE46"/>
      <c r="SYF46"/>
      <c r="SZK46" s="112"/>
      <c r="SZL46" s="112"/>
      <c r="SZM46" s="112"/>
      <c r="SZN46" s="112"/>
      <c r="SZO46" s="112"/>
      <c r="SZP46" s="112"/>
      <c r="SZQ46" s="112"/>
      <c r="SZR46" s="112"/>
      <c r="SZS46"/>
      <c r="SZT46"/>
      <c r="SZU46"/>
      <c r="SZV46"/>
      <c r="SZW46"/>
      <c r="SZX46"/>
      <c r="SZY46"/>
      <c r="SZZ46"/>
      <c r="TAA46"/>
      <c r="TAB46"/>
      <c r="TAC46"/>
      <c r="TAD46"/>
      <c r="TAE46"/>
      <c r="TAF46"/>
      <c r="TAG46"/>
      <c r="TAH46"/>
      <c r="TAI46"/>
      <c r="TAJ46"/>
      <c r="TAK46"/>
      <c r="TAL46"/>
      <c r="TAM46"/>
      <c r="TAN46"/>
      <c r="TBS46" s="112"/>
      <c r="TBT46" s="112"/>
      <c r="TBU46" s="112"/>
      <c r="TBV46" s="112"/>
      <c r="TBW46" s="112"/>
      <c r="TBX46" s="112"/>
      <c r="TBY46" s="112"/>
      <c r="TBZ46" s="112"/>
      <c r="TCA46"/>
      <c r="TCB46"/>
      <c r="TCC46"/>
      <c r="TCD46"/>
      <c r="TCE46"/>
      <c r="TCF46"/>
      <c r="TCG46"/>
      <c r="TCH46"/>
      <c r="TCI46"/>
      <c r="TCJ46"/>
      <c r="TCK46"/>
      <c r="TCL46"/>
      <c r="TCM46"/>
      <c r="TCN46"/>
      <c r="TCO46"/>
      <c r="TCP46"/>
      <c r="TCQ46"/>
      <c r="TCR46"/>
      <c r="TCS46"/>
      <c r="TCT46"/>
      <c r="TCU46"/>
      <c r="TCV46"/>
      <c r="TEA46" s="112"/>
      <c r="TEB46" s="112"/>
      <c r="TEC46" s="112"/>
      <c r="TED46" s="112"/>
      <c r="TEE46" s="112"/>
      <c r="TEF46" s="112"/>
      <c r="TEG46" s="112"/>
      <c r="TEH46" s="112"/>
      <c r="TEI46"/>
      <c r="TEJ46"/>
      <c r="TEK46"/>
      <c r="TEL46"/>
      <c r="TEM46"/>
      <c r="TEN46"/>
      <c r="TEO46"/>
      <c r="TEP46"/>
      <c r="TEQ46"/>
      <c r="TER46"/>
      <c r="TES46"/>
      <c r="TET46"/>
      <c r="TEU46"/>
      <c r="TEV46"/>
      <c r="TEW46"/>
      <c r="TEX46"/>
      <c r="TEY46"/>
      <c r="TEZ46"/>
      <c r="TFA46"/>
      <c r="TFB46"/>
      <c r="TFC46"/>
      <c r="TFD46"/>
      <c r="TGI46" s="112"/>
      <c r="TGJ46" s="112"/>
      <c r="TGK46" s="112"/>
      <c r="TGL46" s="112"/>
      <c r="TGM46" s="112"/>
      <c r="TGN46" s="112"/>
      <c r="TGO46" s="112"/>
      <c r="TGP46" s="112"/>
      <c r="TGQ46"/>
      <c r="TGR46"/>
      <c r="TGS46"/>
      <c r="TGT46"/>
      <c r="TGU46"/>
      <c r="TGV46"/>
      <c r="TGW46"/>
      <c r="TGX46"/>
      <c r="TGY46"/>
      <c r="TGZ46"/>
      <c r="THA46"/>
      <c r="THB46"/>
      <c r="THC46"/>
      <c r="THD46"/>
      <c r="THE46"/>
      <c r="THF46"/>
      <c r="THG46"/>
      <c r="THH46"/>
      <c r="THI46"/>
      <c r="THJ46"/>
      <c r="THK46"/>
      <c r="THL46"/>
      <c r="TIQ46" s="112"/>
      <c r="TIR46" s="112"/>
      <c r="TIS46" s="112"/>
      <c r="TIT46" s="112"/>
      <c r="TIU46" s="112"/>
      <c r="TIV46" s="112"/>
      <c r="TIW46" s="112"/>
      <c r="TIX46" s="112"/>
      <c r="TIY46"/>
      <c r="TIZ46"/>
      <c r="TJA46"/>
      <c r="TJB46"/>
      <c r="TJC46"/>
      <c r="TJD46"/>
      <c r="TJE46"/>
      <c r="TJF46"/>
      <c r="TJG46"/>
      <c r="TJH46"/>
      <c r="TJI46"/>
      <c r="TJJ46"/>
      <c r="TJK46"/>
      <c r="TJL46"/>
      <c r="TJM46"/>
      <c r="TJN46"/>
      <c r="TJO46"/>
      <c r="TJP46"/>
      <c r="TJQ46"/>
      <c r="TJR46"/>
      <c r="TJS46"/>
      <c r="TJT46"/>
      <c r="TKY46" s="112"/>
      <c r="TKZ46" s="112"/>
      <c r="TLA46" s="112"/>
      <c r="TLB46" s="112"/>
      <c r="TLC46" s="112"/>
      <c r="TLD46" s="112"/>
      <c r="TLE46" s="112"/>
      <c r="TLF46" s="112"/>
      <c r="TLG46"/>
      <c r="TLH46"/>
      <c r="TLI46"/>
      <c r="TLJ46"/>
      <c r="TLK46"/>
      <c r="TLL46"/>
      <c r="TLM46"/>
      <c r="TLN46"/>
      <c r="TLO46"/>
      <c r="TLP46"/>
      <c r="TLQ46"/>
      <c r="TLR46"/>
      <c r="TLS46"/>
      <c r="TLT46"/>
      <c r="TLU46"/>
      <c r="TLV46"/>
      <c r="TLW46"/>
      <c r="TLX46"/>
      <c r="TLY46"/>
      <c r="TLZ46"/>
      <c r="TMA46"/>
      <c r="TMB46"/>
      <c r="TNG46" s="112"/>
      <c r="TNH46" s="112"/>
      <c r="TNI46" s="112"/>
      <c r="TNJ46" s="112"/>
      <c r="TNK46" s="112"/>
      <c r="TNL46" s="112"/>
      <c r="TNM46" s="112"/>
      <c r="TNN46" s="112"/>
      <c r="TNO46"/>
      <c r="TNP46"/>
      <c r="TNQ46"/>
      <c r="TNR46"/>
      <c r="TNS46"/>
      <c r="TNT46"/>
      <c r="TNU46"/>
      <c r="TNV46"/>
      <c r="TNW46"/>
      <c r="TNX46"/>
      <c r="TNY46"/>
      <c r="TNZ46"/>
      <c r="TOA46"/>
      <c r="TOB46"/>
      <c r="TOC46"/>
      <c r="TOD46"/>
      <c r="TOE46"/>
      <c r="TOF46"/>
      <c r="TOG46"/>
      <c r="TOH46"/>
      <c r="TOI46"/>
      <c r="TOJ46"/>
      <c r="TPO46" s="112"/>
      <c r="TPP46" s="112"/>
      <c r="TPQ46" s="112"/>
      <c r="TPR46" s="112"/>
      <c r="TPS46" s="112"/>
      <c r="TPT46" s="112"/>
      <c r="TPU46" s="112"/>
      <c r="TPV46" s="112"/>
      <c r="TPW46"/>
      <c r="TPX46"/>
      <c r="TPY46"/>
      <c r="TPZ46"/>
      <c r="TQA46"/>
      <c r="TQB46"/>
      <c r="TQC46"/>
      <c r="TQD46"/>
      <c r="TQE46"/>
      <c r="TQF46"/>
      <c r="TQG46"/>
      <c r="TQH46"/>
      <c r="TQI46"/>
      <c r="TQJ46"/>
      <c r="TQK46"/>
      <c r="TQL46"/>
      <c r="TQM46"/>
      <c r="TQN46"/>
      <c r="TQO46"/>
      <c r="TQP46"/>
      <c r="TQQ46"/>
      <c r="TQR46"/>
      <c r="TRW46" s="112"/>
      <c r="TRX46" s="112"/>
      <c r="TRY46" s="112"/>
      <c r="TRZ46" s="112"/>
      <c r="TSA46" s="112"/>
      <c r="TSB46" s="112"/>
      <c r="TSC46" s="112"/>
      <c r="TSD46" s="112"/>
      <c r="TSE46"/>
      <c r="TSF46"/>
      <c r="TSG46"/>
      <c r="TSH46"/>
      <c r="TSI46"/>
      <c r="TSJ46"/>
      <c r="TSK46"/>
      <c r="TSL46"/>
      <c r="TSM46"/>
      <c r="TSN46"/>
      <c r="TSO46"/>
      <c r="TSP46"/>
      <c r="TSQ46"/>
      <c r="TSR46"/>
      <c r="TSS46"/>
      <c r="TST46"/>
      <c r="TSU46"/>
      <c r="TSV46"/>
      <c r="TSW46"/>
      <c r="TSX46"/>
      <c r="TSY46"/>
      <c r="TSZ46"/>
      <c r="TUE46" s="112"/>
      <c r="TUF46" s="112"/>
      <c r="TUG46" s="112"/>
      <c r="TUH46" s="112"/>
      <c r="TUI46" s="112"/>
      <c r="TUJ46" s="112"/>
      <c r="TUK46" s="112"/>
      <c r="TUL46" s="112"/>
      <c r="TUM46"/>
      <c r="TUN46"/>
      <c r="TUO46"/>
      <c r="TUP46"/>
      <c r="TUQ46"/>
      <c r="TUR46"/>
      <c r="TUS46"/>
      <c r="TUT46"/>
      <c r="TUU46"/>
      <c r="TUV46"/>
      <c r="TUW46"/>
      <c r="TUX46"/>
      <c r="TUY46"/>
      <c r="TUZ46"/>
      <c r="TVA46"/>
      <c r="TVB46"/>
      <c r="TVC46"/>
      <c r="TVD46"/>
      <c r="TVE46"/>
      <c r="TVF46"/>
      <c r="TVG46"/>
      <c r="TVH46"/>
      <c r="TWM46" s="112"/>
      <c r="TWN46" s="112"/>
      <c r="TWO46" s="112"/>
      <c r="TWP46" s="112"/>
      <c r="TWQ46" s="112"/>
      <c r="TWR46" s="112"/>
      <c r="TWS46" s="112"/>
      <c r="TWT46" s="112"/>
      <c r="TWU46"/>
      <c r="TWV46"/>
      <c r="TWW46"/>
      <c r="TWX46"/>
      <c r="TWY46"/>
      <c r="TWZ46"/>
      <c r="TXA46"/>
      <c r="TXB46"/>
      <c r="TXC46"/>
      <c r="TXD46"/>
      <c r="TXE46"/>
      <c r="TXF46"/>
      <c r="TXG46"/>
      <c r="TXH46"/>
      <c r="TXI46"/>
      <c r="TXJ46"/>
      <c r="TXK46"/>
      <c r="TXL46"/>
      <c r="TXM46"/>
      <c r="TXN46"/>
      <c r="TXO46"/>
      <c r="TXP46"/>
      <c r="TYU46" s="112"/>
      <c r="TYV46" s="112"/>
      <c r="TYW46" s="112"/>
      <c r="TYX46" s="112"/>
      <c r="TYY46" s="112"/>
      <c r="TYZ46" s="112"/>
      <c r="TZA46" s="112"/>
      <c r="TZB46" s="112"/>
      <c r="TZC46"/>
      <c r="TZD46"/>
      <c r="TZE46"/>
      <c r="TZF46"/>
      <c r="TZG46"/>
      <c r="TZH46"/>
      <c r="TZI46"/>
      <c r="TZJ46"/>
      <c r="TZK46"/>
      <c r="TZL46"/>
      <c r="TZM46"/>
      <c r="TZN46"/>
      <c r="TZO46"/>
      <c r="TZP46"/>
      <c r="TZQ46"/>
      <c r="TZR46"/>
      <c r="TZS46"/>
      <c r="TZT46"/>
      <c r="TZU46"/>
      <c r="TZV46"/>
      <c r="TZW46"/>
      <c r="TZX46"/>
      <c r="UBC46" s="112"/>
      <c r="UBD46" s="112"/>
      <c r="UBE46" s="112"/>
      <c r="UBF46" s="112"/>
      <c r="UBG46" s="112"/>
      <c r="UBH46" s="112"/>
      <c r="UBI46" s="112"/>
      <c r="UBJ46" s="112"/>
      <c r="UBK46"/>
      <c r="UBL46"/>
      <c r="UBM46"/>
      <c r="UBN46"/>
      <c r="UBO46"/>
      <c r="UBP46"/>
      <c r="UBQ46"/>
      <c r="UBR46"/>
      <c r="UBS46"/>
      <c r="UBT46"/>
      <c r="UBU46"/>
      <c r="UBV46"/>
      <c r="UBW46"/>
      <c r="UBX46"/>
      <c r="UBY46"/>
      <c r="UBZ46"/>
      <c r="UCA46"/>
      <c r="UCB46"/>
      <c r="UCC46"/>
      <c r="UCD46"/>
      <c r="UCE46"/>
      <c r="UCF46"/>
      <c r="UDK46" s="112"/>
      <c r="UDL46" s="112"/>
      <c r="UDM46" s="112"/>
      <c r="UDN46" s="112"/>
      <c r="UDO46" s="112"/>
      <c r="UDP46" s="112"/>
      <c r="UDQ46" s="112"/>
      <c r="UDR46" s="112"/>
      <c r="UDS46"/>
      <c r="UDT46"/>
      <c r="UDU46"/>
      <c r="UDV46"/>
      <c r="UDW46"/>
      <c r="UDX46"/>
      <c r="UDY46"/>
      <c r="UDZ46"/>
      <c r="UEA46"/>
      <c r="UEB46"/>
      <c r="UEC46"/>
      <c r="UED46"/>
      <c r="UEE46"/>
      <c r="UEF46"/>
      <c r="UEG46"/>
      <c r="UEH46"/>
      <c r="UEI46"/>
      <c r="UEJ46"/>
      <c r="UEK46"/>
      <c r="UEL46"/>
      <c r="UEM46"/>
      <c r="UEN46"/>
      <c r="UFS46" s="112"/>
      <c r="UFT46" s="112"/>
      <c r="UFU46" s="112"/>
      <c r="UFV46" s="112"/>
      <c r="UFW46" s="112"/>
      <c r="UFX46" s="112"/>
      <c r="UFY46" s="112"/>
      <c r="UFZ46" s="112"/>
      <c r="UGA46"/>
      <c r="UGB46"/>
      <c r="UGC46"/>
      <c r="UGD46"/>
      <c r="UGE46"/>
      <c r="UGF46"/>
      <c r="UGG46"/>
      <c r="UGH46"/>
      <c r="UGI46"/>
      <c r="UGJ46"/>
      <c r="UGK46"/>
      <c r="UGL46"/>
      <c r="UGM46"/>
      <c r="UGN46"/>
      <c r="UGO46"/>
      <c r="UGP46"/>
      <c r="UGQ46"/>
      <c r="UGR46"/>
      <c r="UGS46"/>
      <c r="UGT46"/>
      <c r="UGU46"/>
      <c r="UGV46"/>
      <c r="UIA46" s="112"/>
      <c r="UIB46" s="112"/>
      <c r="UIC46" s="112"/>
      <c r="UID46" s="112"/>
      <c r="UIE46" s="112"/>
      <c r="UIF46" s="112"/>
      <c r="UIG46" s="112"/>
      <c r="UIH46" s="112"/>
      <c r="UII46"/>
      <c r="UIJ46"/>
      <c r="UIK46"/>
      <c r="UIL46"/>
      <c r="UIM46"/>
      <c r="UIN46"/>
      <c r="UIO46"/>
      <c r="UIP46"/>
      <c r="UIQ46"/>
      <c r="UIR46"/>
      <c r="UIS46"/>
      <c r="UIT46"/>
      <c r="UIU46"/>
      <c r="UIV46"/>
      <c r="UIW46"/>
      <c r="UIX46"/>
      <c r="UIY46"/>
      <c r="UIZ46"/>
      <c r="UJA46"/>
      <c r="UJB46"/>
      <c r="UJC46"/>
      <c r="UJD46"/>
      <c r="UKI46" s="112"/>
      <c r="UKJ46" s="112"/>
      <c r="UKK46" s="112"/>
      <c r="UKL46" s="112"/>
      <c r="UKM46" s="112"/>
      <c r="UKN46" s="112"/>
      <c r="UKO46" s="112"/>
      <c r="UKP46" s="112"/>
      <c r="UKQ46"/>
      <c r="UKR46"/>
      <c r="UKS46"/>
      <c r="UKT46"/>
      <c r="UKU46"/>
      <c r="UKV46"/>
      <c r="UKW46"/>
      <c r="UKX46"/>
      <c r="UKY46"/>
      <c r="UKZ46"/>
      <c r="ULA46"/>
      <c r="ULB46"/>
      <c r="ULC46"/>
      <c r="ULD46"/>
      <c r="ULE46"/>
      <c r="ULF46"/>
      <c r="ULG46"/>
      <c r="ULH46"/>
      <c r="ULI46"/>
      <c r="ULJ46"/>
      <c r="ULK46"/>
      <c r="ULL46"/>
      <c r="UMQ46" s="112"/>
      <c r="UMR46" s="112"/>
      <c r="UMS46" s="112"/>
      <c r="UMT46" s="112"/>
      <c r="UMU46" s="112"/>
      <c r="UMV46" s="112"/>
      <c r="UMW46" s="112"/>
      <c r="UMX46" s="112"/>
      <c r="UMY46"/>
      <c r="UMZ46"/>
      <c r="UNA46"/>
      <c r="UNB46"/>
      <c r="UNC46"/>
      <c r="UND46"/>
      <c r="UNE46"/>
      <c r="UNF46"/>
      <c r="UNG46"/>
      <c r="UNH46"/>
      <c r="UNI46"/>
      <c r="UNJ46"/>
      <c r="UNK46"/>
      <c r="UNL46"/>
      <c r="UNM46"/>
      <c r="UNN46"/>
      <c r="UNO46"/>
      <c r="UNP46"/>
      <c r="UNQ46"/>
      <c r="UNR46"/>
      <c r="UNS46"/>
      <c r="UNT46"/>
      <c r="UOY46" s="112"/>
      <c r="UOZ46" s="112"/>
      <c r="UPA46" s="112"/>
      <c r="UPB46" s="112"/>
      <c r="UPC46" s="112"/>
      <c r="UPD46" s="112"/>
      <c r="UPE46" s="112"/>
      <c r="UPF46" s="112"/>
      <c r="UPG46"/>
      <c r="UPH46"/>
      <c r="UPI46"/>
      <c r="UPJ46"/>
      <c r="UPK46"/>
      <c r="UPL46"/>
      <c r="UPM46"/>
      <c r="UPN46"/>
      <c r="UPO46"/>
      <c r="UPP46"/>
      <c r="UPQ46"/>
      <c r="UPR46"/>
      <c r="UPS46"/>
      <c r="UPT46"/>
      <c r="UPU46"/>
      <c r="UPV46"/>
      <c r="UPW46"/>
      <c r="UPX46"/>
      <c r="UPY46"/>
      <c r="UPZ46"/>
      <c r="UQA46"/>
      <c r="UQB46"/>
      <c r="URG46" s="112"/>
      <c r="URH46" s="112"/>
      <c r="URI46" s="112"/>
      <c r="URJ46" s="112"/>
      <c r="URK46" s="112"/>
      <c r="URL46" s="112"/>
      <c r="URM46" s="112"/>
      <c r="URN46" s="112"/>
      <c r="URO46"/>
      <c r="URP46"/>
      <c r="URQ46"/>
      <c r="URR46"/>
      <c r="URS46"/>
      <c r="URT46"/>
      <c r="URU46"/>
      <c r="URV46"/>
      <c r="URW46"/>
      <c r="URX46"/>
      <c r="URY46"/>
      <c r="URZ46"/>
      <c r="USA46"/>
      <c r="USB46"/>
      <c r="USC46"/>
      <c r="USD46"/>
      <c r="USE46"/>
      <c r="USF46"/>
      <c r="USG46"/>
      <c r="USH46"/>
      <c r="USI46"/>
      <c r="USJ46"/>
      <c r="UTO46" s="112"/>
      <c r="UTP46" s="112"/>
      <c r="UTQ46" s="112"/>
      <c r="UTR46" s="112"/>
      <c r="UTS46" s="112"/>
      <c r="UTT46" s="112"/>
      <c r="UTU46" s="112"/>
      <c r="UTV46" s="112"/>
      <c r="UTW46"/>
      <c r="UTX46"/>
      <c r="UTY46"/>
      <c r="UTZ46"/>
      <c r="UUA46"/>
      <c r="UUB46"/>
      <c r="UUC46"/>
      <c r="UUD46"/>
      <c r="UUE46"/>
      <c r="UUF46"/>
      <c r="UUG46"/>
      <c r="UUH46"/>
      <c r="UUI46"/>
      <c r="UUJ46"/>
      <c r="UUK46"/>
      <c r="UUL46"/>
      <c r="UUM46"/>
      <c r="UUN46"/>
      <c r="UUO46"/>
      <c r="UUP46"/>
      <c r="UUQ46"/>
      <c r="UUR46"/>
      <c r="UVW46" s="112"/>
      <c r="UVX46" s="112"/>
      <c r="UVY46" s="112"/>
      <c r="UVZ46" s="112"/>
      <c r="UWA46" s="112"/>
      <c r="UWB46" s="112"/>
      <c r="UWC46" s="112"/>
      <c r="UWD46" s="112"/>
      <c r="UWE46"/>
      <c r="UWF46"/>
      <c r="UWG46"/>
      <c r="UWH46"/>
      <c r="UWI46"/>
      <c r="UWJ46"/>
      <c r="UWK46"/>
      <c r="UWL46"/>
      <c r="UWM46"/>
      <c r="UWN46"/>
      <c r="UWO46"/>
      <c r="UWP46"/>
      <c r="UWQ46"/>
      <c r="UWR46"/>
      <c r="UWS46"/>
      <c r="UWT46"/>
      <c r="UWU46"/>
      <c r="UWV46"/>
      <c r="UWW46"/>
      <c r="UWX46"/>
      <c r="UWY46"/>
      <c r="UWZ46"/>
      <c r="UYE46" s="112"/>
      <c r="UYF46" s="112"/>
      <c r="UYG46" s="112"/>
      <c r="UYH46" s="112"/>
      <c r="UYI46" s="112"/>
      <c r="UYJ46" s="112"/>
      <c r="UYK46" s="112"/>
      <c r="UYL46" s="112"/>
      <c r="UYM46"/>
      <c r="UYN46"/>
      <c r="UYO46"/>
      <c r="UYP46"/>
      <c r="UYQ46"/>
      <c r="UYR46"/>
      <c r="UYS46"/>
      <c r="UYT46"/>
      <c r="UYU46"/>
      <c r="UYV46"/>
      <c r="UYW46"/>
      <c r="UYX46"/>
      <c r="UYY46"/>
      <c r="UYZ46"/>
      <c r="UZA46"/>
      <c r="UZB46"/>
      <c r="UZC46"/>
      <c r="UZD46"/>
      <c r="UZE46"/>
      <c r="UZF46"/>
      <c r="UZG46"/>
      <c r="UZH46"/>
      <c r="VAM46" s="112"/>
      <c r="VAN46" s="112"/>
      <c r="VAO46" s="112"/>
      <c r="VAP46" s="112"/>
      <c r="VAQ46" s="112"/>
      <c r="VAR46" s="112"/>
      <c r="VAS46" s="112"/>
      <c r="VAT46" s="112"/>
      <c r="VAU46"/>
      <c r="VAV46"/>
      <c r="VAW46"/>
      <c r="VAX46"/>
      <c r="VAY46"/>
      <c r="VAZ46"/>
      <c r="VBA46"/>
      <c r="VBB46"/>
      <c r="VBC46"/>
      <c r="VBD46"/>
      <c r="VBE46"/>
      <c r="VBF46"/>
      <c r="VBG46"/>
      <c r="VBH46"/>
      <c r="VBI46"/>
      <c r="VBJ46"/>
      <c r="VBK46"/>
      <c r="VBL46"/>
      <c r="VBM46"/>
      <c r="VBN46"/>
      <c r="VBO46"/>
      <c r="VBP46"/>
      <c r="VCU46" s="112"/>
      <c r="VCV46" s="112"/>
      <c r="VCW46" s="112"/>
      <c r="VCX46" s="112"/>
      <c r="VCY46" s="112"/>
      <c r="VCZ46" s="112"/>
      <c r="VDA46" s="112"/>
      <c r="VDB46" s="112"/>
      <c r="VDC46"/>
      <c r="VDD46"/>
      <c r="VDE46"/>
      <c r="VDF46"/>
      <c r="VDG46"/>
      <c r="VDH46"/>
      <c r="VDI46"/>
      <c r="VDJ46"/>
      <c r="VDK46"/>
      <c r="VDL46"/>
      <c r="VDM46"/>
      <c r="VDN46"/>
      <c r="VDO46"/>
      <c r="VDP46"/>
      <c r="VDQ46"/>
      <c r="VDR46"/>
      <c r="VDS46"/>
      <c r="VDT46"/>
      <c r="VDU46"/>
      <c r="VDV46"/>
      <c r="VDW46"/>
      <c r="VDX46"/>
      <c r="VFC46" s="112"/>
      <c r="VFD46" s="112"/>
      <c r="VFE46" s="112"/>
      <c r="VFF46" s="112"/>
      <c r="VFG46" s="112"/>
      <c r="VFH46" s="112"/>
      <c r="VFI46" s="112"/>
      <c r="VFJ46" s="112"/>
      <c r="VFK46"/>
      <c r="VFL46"/>
      <c r="VFM46"/>
      <c r="VFN46"/>
      <c r="VFO46"/>
      <c r="VFP46"/>
      <c r="VFQ46"/>
      <c r="VFR46"/>
      <c r="VFS46"/>
      <c r="VFT46"/>
      <c r="VFU46"/>
      <c r="VFV46"/>
      <c r="VFW46"/>
      <c r="VFX46"/>
      <c r="VFY46"/>
      <c r="VFZ46"/>
      <c r="VGA46"/>
      <c r="VGB46"/>
      <c r="VGC46"/>
      <c r="VGD46"/>
      <c r="VGE46"/>
      <c r="VGF46"/>
      <c r="VHK46" s="112"/>
      <c r="VHL46" s="112"/>
      <c r="VHM46" s="112"/>
      <c r="VHN46" s="112"/>
      <c r="VHO46" s="112"/>
      <c r="VHP46" s="112"/>
      <c r="VHQ46" s="112"/>
      <c r="VHR46" s="112"/>
      <c r="VHS46"/>
      <c r="VHT46"/>
      <c r="VHU46"/>
      <c r="VHV46"/>
      <c r="VHW46"/>
      <c r="VHX46"/>
      <c r="VHY46"/>
      <c r="VHZ46"/>
      <c r="VIA46"/>
      <c r="VIB46"/>
      <c r="VIC46"/>
      <c r="VID46"/>
      <c r="VIE46"/>
      <c r="VIF46"/>
      <c r="VIG46"/>
      <c r="VIH46"/>
      <c r="VII46"/>
      <c r="VIJ46"/>
      <c r="VIK46"/>
      <c r="VIL46"/>
      <c r="VIM46"/>
      <c r="VIN46"/>
      <c r="VJS46" s="112"/>
      <c r="VJT46" s="112"/>
      <c r="VJU46" s="112"/>
      <c r="VJV46" s="112"/>
      <c r="VJW46" s="112"/>
      <c r="VJX46" s="112"/>
      <c r="VJY46" s="112"/>
      <c r="VJZ46" s="112"/>
      <c r="VKA46"/>
      <c r="VKB46"/>
      <c r="VKC46"/>
      <c r="VKD46"/>
      <c r="VKE46"/>
      <c r="VKF46"/>
      <c r="VKG46"/>
      <c r="VKH46"/>
      <c r="VKI46"/>
      <c r="VKJ46"/>
      <c r="VKK46"/>
      <c r="VKL46"/>
      <c r="VKM46"/>
      <c r="VKN46"/>
      <c r="VKO46"/>
      <c r="VKP46"/>
      <c r="VKQ46"/>
      <c r="VKR46"/>
      <c r="VKS46"/>
      <c r="VKT46"/>
      <c r="VKU46"/>
      <c r="VKV46"/>
      <c r="VMA46" s="112"/>
      <c r="VMB46" s="112"/>
      <c r="VMC46" s="112"/>
      <c r="VMD46" s="112"/>
      <c r="VME46" s="112"/>
      <c r="VMF46" s="112"/>
      <c r="VMG46" s="112"/>
      <c r="VMH46" s="112"/>
      <c r="VMI46"/>
      <c r="VMJ46"/>
      <c r="VMK46"/>
      <c r="VML46"/>
      <c r="VMM46"/>
      <c r="VMN46"/>
      <c r="VMO46"/>
      <c r="VMP46"/>
      <c r="VMQ46"/>
      <c r="VMR46"/>
      <c r="VMS46"/>
      <c r="VMT46"/>
      <c r="VMU46"/>
      <c r="VMV46"/>
      <c r="VMW46"/>
      <c r="VMX46"/>
      <c r="VMY46"/>
      <c r="VMZ46"/>
      <c r="VNA46"/>
      <c r="VNB46"/>
      <c r="VNC46"/>
      <c r="VND46"/>
      <c r="VOI46" s="112"/>
      <c r="VOJ46" s="112"/>
      <c r="VOK46" s="112"/>
      <c r="VOL46" s="112"/>
      <c r="VOM46" s="112"/>
      <c r="VON46" s="112"/>
      <c r="VOO46" s="112"/>
      <c r="VOP46" s="112"/>
      <c r="VOQ46"/>
      <c r="VOR46"/>
      <c r="VOS46"/>
      <c r="VOT46"/>
      <c r="VOU46"/>
      <c r="VOV46"/>
      <c r="VOW46"/>
      <c r="VOX46"/>
      <c r="VOY46"/>
      <c r="VOZ46"/>
      <c r="VPA46"/>
      <c r="VPB46"/>
      <c r="VPC46"/>
      <c r="VPD46"/>
      <c r="VPE46"/>
      <c r="VPF46"/>
      <c r="VPG46"/>
      <c r="VPH46"/>
      <c r="VPI46"/>
      <c r="VPJ46"/>
      <c r="VPK46"/>
      <c r="VPL46"/>
      <c r="VQQ46" s="112"/>
      <c r="VQR46" s="112"/>
      <c r="VQS46" s="112"/>
      <c r="VQT46" s="112"/>
      <c r="VQU46" s="112"/>
      <c r="VQV46" s="112"/>
      <c r="VQW46" s="112"/>
      <c r="VQX46" s="112"/>
      <c r="VQY46"/>
      <c r="VQZ46"/>
      <c r="VRA46"/>
      <c r="VRB46"/>
      <c r="VRC46"/>
      <c r="VRD46"/>
      <c r="VRE46"/>
      <c r="VRF46"/>
      <c r="VRG46"/>
      <c r="VRH46"/>
      <c r="VRI46"/>
      <c r="VRJ46"/>
      <c r="VRK46"/>
      <c r="VRL46"/>
      <c r="VRM46"/>
      <c r="VRN46"/>
      <c r="VRO46"/>
      <c r="VRP46"/>
      <c r="VRQ46"/>
      <c r="VRR46"/>
      <c r="VRS46"/>
      <c r="VRT46"/>
      <c r="VSY46" s="112"/>
      <c r="VSZ46" s="112"/>
      <c r="VTA46" s="112"/>
      <c r="VTB46" s="112"/>
      <c r="VTC46" s="112"/>
      <c r="VTD46" s="112"/>
      <c r="VTE46" s="112"/>
      <c r="VTF46" s="112"/>
      <c r="VTG46"/>
      <c r="VTH46"/>
      <c r="VTI46"/>
      <c r="VTJ46"/>
      <c r="VTK46"/>
      <c r="VTL46"/>
      <c r="VTM46"/>
      <c r="VTN46"/>
      <c r="VTO46"/>
      <c r="VTP46"/>
      <c r="VTQ46"/>
      <c r="VTR46"/>
      <c r="VTS46"/>
      <c r="VTT46"/>
      <c r="VTU46"/>
      <c r="VTV46"/>
      <c r="VTW46"/>
      <c r="VTX46"/>
      <c r="VTY46"/>
      <c r="VTZ46"/>
      <c r="VUA46"/>
      <c r="VUB46"/>
      <c r="VVG46" s="112"/>
      <c r="VVH46" s="112"/>
      <c r="VVI46" s="112"/>
      <c r="VVJ46" s="112"/>
      <c r="VVK46" s="112"/>
      <c r="VVL46" s="112"/>
      <c r="VVM46" s="112"/>
      <c r="VVN46" s="112"/>
      <c r="VVO46"/>
      <c r="VVP46"/>
      <c r="VVQ46"/>
      <c r="VVR46"/>
      <c r="VVS46"/>
      <c r="VVT46"/>
      <c r="VVU46"/>
      <c r="VVV46"/>
      <c r="VVW46"/>
      <c r="VVX46"/>
      <c r="VVY46"/>
      <c r="VVZ46"/>
      <c r="VWA46"/>
      <c r="VWB46"/>
      <c r="VWC46"/>
      <c r="VWD46"/>
      <c r="VWE46"/>
      <c r="VWF46"/>
      <c r="VWG46"/>
      <c r="VWH46"/>
      <c r="VWI46"/>
      <c r="VWJ46"/>
      <c r="VXO46" s="112"/>
      <c r="VXP46" s="112"/>
      <c r="VXQ46" s="112"/>
      <c r="VXR46" s="112"/>
      <c r="VXS46" s="112"/>
      <c r="VXT46" s="112"/>
      <c r="VXU46" s="112"/>
      <c r="VXV46" s="112"/>
      <c r="VXW46"/>
      <c r="VXX46"/>
      <c r="VXY46"/>
      <c r="VXZ46"/>
      <c r="VYA46"/>
      <c r="VYB46"/>
      <c r="VYC46"/>
      <c r="VYD46"/>
      <c r="VYE46"/>
      <c r="VYF46"/>
      <c r="VYG46"/>
      <c r="VYH46"/>
      <c r="VYI46"/>
      <c r="VYJ46"/>
      <c r="VYK46"/>
      <c r="VYL46"/>
      <c r="VYM46"/>
      <c r="VYN46"/>
      <c r="VYO46"/>
      <c r="VYP46"/>
      <c r="VYQ46"/>
      <c r="VYR46"/>
      <c r="VZW46" s="112"/>
      <c r="VZX46" s="112"/>
      <c r="VZY46" s="112"/>
      <c r="VZZ46" s="112"/>
      <c r="WAA46" s="112"/>
      <c r="WAB46" s="112"/>
      <c r="WAC46" s="112"/>
      <c r="WAD46" s="112"/>
      <c r="WAE46"/>
      <c r="WAF46"/>
      <c r="WAG46"/>
      <c r="WAH46"/>
      <c r="WAI46"/>
      <c r="WAJ46"/>
      <c r="WAK46"/>
      <c r="WAL46"/>
      <c r="WAM46"/>
      <c r="WAN46"/>
      <c r="WAO46"/>
      <c r="WAP46"/>
      <c r="WAQ46"/>
      <c r="WAR46"/>
      <c r="WAS46"/>
      <c r="WAT46"/>
      <c r="WAU46"/>
      <c r="WAV46"/>
      <c r="WAW46"/>
      <c r="WAX46"/>
      <c r="WAY46"/>
      <c r="WAZ46"/>
      <c r="WCE46" s="112"/>
      <c r="WCF46" s="112"/>
      <c r="WCG46" s="112"/>
      <c r="WCH46" s="112"/>
      <c r="WCI46" s="112"/>
      <c r="WCJ46" s="112"/>
      <c r="WCK46" s="112"/>
      <c r="WCL46" s="112"/>
      <c r="WCM46"/>
      <c r="WCN46"/>
      <c r="WCO46"/>
      <c r="WCP46"/>
      <c r="WCQ46"/>
      <c r="WCR46"/>
      <c r="WCS46"/>
      <c r="WCT46"/>
      <c r="WCU46"/>
      <c r="WCV46"/>
      <c r="WCW46"/>
      <c r="WCX46"/>
      <c r="WCY46"/>
      <c r="WCZ46"/>
      <c r="WDA46"/>
      <c r="WDB46"/>
      <c r="WDC46"/>
      <c r="WDD46"/>
      <c r="WDE46"/>
      <c r="WDF46"/>
      <c r="WDG46"/>
      <c r="WDH46"/>
      <c r="WEM46" s="112"/>
      <c r="WEN46" s="112"/>
      <c r="WEO46" s="112"/>
      <c r="WEP46" s="112"/>
      <c r="WEQ46" s="112"/>
      <c r="WER46" s="112"/>
      <c r="WES46" s="112"/>
      <c r="WET46" s="112"/>
      <c r="WEU46"/>
      <c r="WEV46"/>
      <c r="WEW46"/>
      <c r="WEX46"/>
      <c r="WEY46"/>
      <c r="WEZ46"/>
      <c r="WFA46"/>
      <c r="WFB46"/>
      <c r="WFC46"/>
      <c r="WFD46"/>
      <c r="WFE46"/>
      <c r="WFF46"/>
      <c r="WFG46"/>
      <c r="WFH46"/>
      <c r="WFI46"/>
      <c r="WFJ46"/>
      <c r="WFK46"/>
      <c r="WFL46"/>
      <c r="WFM46"/>
      <c r="WFN46"/>
      <c r="WFO46"/>
      <c r="WFP46"/>
      <c r="WGU46" s="112"/>
      <c r="WGV46" s="112"/>
      <c r="WGW46" s="112"/>
      <c r="WGX46" s="112"/>
      <c r="WGY46" s="112"/>
      <c r="WGZ46" s="112"/>
      <c r="WHA46" s="112"/>
      <c r="WHB46" s="112"/>
      <c r="WHC46"/>
      <c r="WHD46"/>
      <c r="WHE46"/>
      <c r="WHF46"/>
      <c r="WHG46"/>
      <c r="WHH46"/>
      <c r="WHI46"/>
      <c r="WHJ46"/>
      <c r="WHK46"/>
      <c r="WHL46"/>
      <c r="WHM46"/>
      <c r="WHN46"/>
      <c r="WHO46"/>
      <c r="WHP46"/>
      <c r="WHQ46"/>
      <c r="WHR46"/>
      <c r="WHS46"/>
      <c r="WHT46"/>
      <c r="WHU46"/>
      <c r="WHV46"/>
      <c r="WHW46"/>
      <c r="WHX46"/>
      <c r="WJC46" s="112"/>
      <c r="WJD46" s="112"/>
      <c r="WJE46" s="112"/>
      <c r="WJF46" s="112"/>
      <c r="WJG46" s="112"/>
      <c r="WJH46" s="112"/>
      <c r="WJI46" s="112"/>
      <c r="WJJ46" s="112"/>
      <c r="WJK46"/>
      <c r="WJL46"/>
      <c r="WJM46"/>
      <c r="WJN46"/>
      <c r="WJO46"/>
      <c r="WJP46"/>
      <c r="WJQ46"/>
      <c r="WJR46"/>
      <c r="WJS46"/>
      <c r="WJT46"/>
      <c r="WJU46"/>
      <c r="WJV46"/>
      <c r="WJW46"/>
      <c r="WJX46"/>
      <c r="WJY46"/>
      <c r="WJZ46"/>
      <c r="WKA46"/>
      <c r="WKB46"/>
      <c r="WKC46"/>
      <c r="WKD46"/>
      <c r="WKE46"/>
      <c r="WKF46"/>
      <c r="WLK46" s="112"/>
      <c r="WLL46" s="112"/>
      <c r="WLM46" s="112"/>
      <c r="WLN46" s="112"/>
      <c r="WLO46" s="112"/>
      <c r="WLP46" s="112"/>
      <c r="WLQ46" s="112"/>
      <c r="WLR46" s="112"/>
      <c r="WLS46"/>
      <c r="WLT46"/>
      <c r="WLU46"/>
      <c r="WLV46"/>
      <c r="WLW46"/>
      <c r="WLX46"/>
      <c r="WLY46"/>
      <c r="WLZ46"/>
      <c r="WMA46"/>
      <c r="WMB46"/>
      <c r="WMC46"/>
      <c r="WMD46"/>
      <c r="WME46"/>
      <c r="WMF46"/>
      <c r="WMG46"/>
      <c r="WMH46"/>
      <c r="WMI46"/>
      <c r="WMJ46"/>
      <c r="WMK46"/>
      <c r="WML46"/>
      <c r="WMM46"/>
      <c r="WMN46"/>
      <c r="WNS46" s="112"/>
      <c r="WNT46" s="112"/>
      <c r="WNU46" s="112"/>
      <c r="WNV46" s="112"/>
      <c r="WNW46" s="112"/>
      <c r="WNX46" s="112"/>
      <c r="WNY46" s="112"/>
      <c r="WNZ46" s="112"/>
      <c r="WOA46"/>
      <c r="WOB46"/>
      <c r="WOC46"/>
      <c r="WOD46"/>
      <c r="WOE46"/>
      <c r="WOF46"/>
      <c r="WOG46"/>
      <c r="WOH46"/>
      <c r="WOI46"/>
      <c r="WOJ46"/>
      <c r="WOK46"/>
      <c r="WOL46"/>
      <c r="WOM46"/>
      <c r="WON46"/>
      <c r="WOO46"/>
      <c r="WOP46"/>
      <c r="WOQ46"/>
      <c r="WOR46"/>
      <c r="WOS46"/>
      <c r="WOT46"/>
      <c r="WOU46"/>
      <c r="WOV46"/>
      <c r="WQA46" s="112"/>
      <c r="WQB46" s="112"/>
      <c r="WQC46" s="112"/>
      <c r="WQD46" s="112"/>
      <c r="WQE46" s="112"/>
      <c r="WQF46" s="112"/>
      <c r="WQG46" s="112"/>
      <c r="WQH46" s="112"/>
      <c r="WQI46"/>
      <c r="WQJ46"/>
      <c r="WQK46"/>
      <c r="WQL46"/>
      <c r="WQM46"/>
      <c r="WQN46"/>
      <c r="WQO46"/>
      <c r="WQP46"/>
      <c r="WQQ46"/>
      <c r="WQR46"/>
      <c r="WQS46"/>
      <c r="WQT46"/>
      <c r="WQU46"/>
      <c r="WQV46"/>
      <c r="WQW46"/>
      <c r="WQX46"/>
      <c r="WQY46"/>
      <c r="WQZ46"/>
      <c r="WRA46"/>
      <c r="WRB46"/>
      <c r="WRC46"/>
      <c r="WRD46"/>
      <c r="WSI46" s="112"/>
      <c r="WSJ46" s="112"/>
      <c r="WSK46" s="112"/>
      <c r="WSL46" s="112"/>
      <c r="WSM46" s="112"/>
      <c r="WSN46" s="112"/>
      <c r="WSO46" s="112"/>
      <c r="WSP46" s="112"/>
      <c r="WSQ46"/>
      <c r="WSR46"/>
      <c r="WSS46"/>
      <c r="WST46"/>
      <c r="WSU46"/>
      <c r="WSV46"/>
      <c r="WSW46"/>
      <c r="WSX46"/>
      <c r="WSY46"/>
      <c r="WSZ46"/>
      <c r="WTA46"/>
      <c r="WTB46"/>
      <c r="WTC46"/>
      <c r="WTD46"/>
      <c r="WTE46"/>
      <c r="WTF46"/>
      <c r="WTG46"/>
      <c r="WTH46"/>
      <c r="WTI46"/>
      <c r="WTJ46"/>
      <c r="WTK46"/>
      <c r="WTL46"/>
      <c r="WUQ46" s="112"/>
      <c r="WUR46" s="112"/>
      <c r="WUS46" s="112"/>
      <c r="WUT46" s="112"/>
      <c r="WUU46" s="112"/>
      <c r="WUV46" s="112"/>
      <c r="WUW46" s="112"/>
      <c r="WUX46" s="112"/>
      <c r="WUY46"/>
      <c r="WUZ46"/>
      <c r="WVA46"/>
      <c r="WVB46"/>
      <c r="WVC46"/>
      <c r="WVD46"/>
      <c r="WVE46"/>
      <c r="WVF46"/>
      <c r="WVG46"/>
      <c r="WVH46"/>
      <c r="WVI46"/>
      <c r="WVJ46"/>
      <c r="WVK46"/>
      <c r="WVL46"/>
      <c r="WVM46"/>
      <c r="WVN46"/>
      <c r="WVO46"/>
      <c r="WVP46"/>
      <c r="WVQ46"/>
      <c r="WVR46"/>
      <c r="WVS46"/>
      <c r="WVT46"/>
      <c r="WWY46" s="112"/>
      <c r="WWZ46" s="112"/>
      <c r="WXA46" s="112"/>
      <c r="WXB46" s="112"/>
      <c r="WXC46" s="112"/>
      <c r="WXD46" s="112"/>
      <c r="WXE46" s="112"/>
      <c r="WXF46" s="112"/>
      <c r="WXG46"/>
      <c r="WXH46"/>
      <c r="WXI46"/>
      <c r="WXJ46"/>
      <c r="WXK46"/>
      <c r="WXL46"/>
      <c r="WXM46"/>
      <c r="WXN46"/>
      <c r="WXO46"/>
      <c r="WXP46"/>
      <c r="WXQ46"/>
      <c r="WXR46"/>
      <c r="WXS46"/>
      <c r="WXT46"/>
      <c r="WXU46"/>
      <c r="WXV46"/>
      <c r="WXW46"/>
      <c r="WXX46"/>
      <c r="WXY46"/>
      <c r="WXZ46"/>
      <c r="WYA46"/>
      <c r="WYB46"/>
      <c r="WZG46" s="112"/>
      <c r="WZH46" s="112"/>
      <c r="WZI46" s="112"/>
      <c r="WZJ46" s="112"/>
      <c r="WZK46" s="112"/>
      <c r="WZL46" s="112"/>
      <c r="WZM46" s="112"/>
      <c r="WZN46" s="112"/>
      <c r="WZO46"/>
      <c r="WZP46"/>
      <c r="WZQ46"/>
      <c r="WZR46"/>
      <c r="WZS46"/>
      <c r="WZT46"/>
      <c r="WZU46"/>
      <c r="WZV46"/>
      <c r="WZW46"/>
      <c r="WZX46"/>
      <c r="WZY46"/>
      <c r="WZZ46"/>
      <c r="XAA46"/>
      <c r="XAB46"/>
      <c r="XAC46"/>
      <c r="XAD46"/>
      <c r="XAE46"/>
      <c r="XAF46"/>
      <c r="XAG46"/>
      <c r="XAH46"/>
      <c r="XAI46"/>
      <c r="XAJ46"/>
      <c r="XBO46" s="112"/>
      <c r="XBP46" s="112"/>
      <c r="XBQ46" s="112"/>
      <c r="XBR46" s="112"/>
      <c r="XBS46" s="112"/>
      <c r="XBT46" s="112"/>
      <c r="XBU46" s="112"/>
      <c r="XBV46" s="112"/>
      <c r="XBW46"/>
      <c r="XBX46"/>
      <c r="XBY46"/>
      <c r="XBZ46"/>
      <c r="XCA46"/>
      <c r="XCB46"/>
      <c r="XCC46"/>
      <c r="XCD46"/>
      <c r="XCE46"/>
      <c r="XCF46"/>
      <c r="XCG46"/>
      <c r="XCH46"/>
      <c r="XCI46"/>
      <c r="XCJ46"/>
      <c r="XCK46"/>
      <c r="XCL46"/>
      <c r="XCM46"/>
      <c r="XCN46"/>
      <c r="XCO46"/>
      <c r="XCP46"/>
      <c r="XCQ46"/>
      <c r="XCR46"/>
      <c r="XDW46" s="112"/>
      <c r="XDX46" s="112"/>
      <c r="XDY46" s="112"/>
      <c r="XDZ46" s="112"/>
      <c r="XEA46" s="112"/>
      <c r="XEB46" s="112"/>
      <c r="XEC46" s="112"/>
      <c r="XED46" s="112"/>
      <c r="XEE46"/>
      <c r="XEF46"/>
      <c r="XEG46"/>
      <c r="XEH46"/>
      <c r="XEI46"/>
      <c r="XEJ46"/>
      <c r="XEK46"/>
      <c r="XEL46"/>
      <c r="XEM46"/>
      <c r="XEN46"/>
      <c r="XEO46"/>
      <c r="XEP46"/>
      <c r="XEQ46"/>
      <c r="XER46"/>
      <c r="XES46"/>
      <c r="XET46"/>
      <c r="XEU46"/>
      <c r="XEV46"/>
      <c r="XEW46"/>
      <c r="XEX46"/>
      <c r="XEY46"/>
      <c r="XEZ46"/>
    </row>
    <row r="47" spans="1:16384" s="5" customFormat="1">
      <c r="AE47" s="68"/>
      <c r="AF47" s="68"/>
      <c r="AG47" s="68"/>
      <c r="AH47" s="68"/>
      <c r="AI47" s="68"/>
      <c r="AJ47" s="112"/>
      <c r="AK47" s="112"/>
      <c r="AL47" s="112"/>
      <c r="AM47" s="188"/>
      <c r="AN47" s="188"/>
      <c r="AO47" s="188"/>
      <c r="AP47" s="188"/>
      <c r="AQ47" s="188"/>
      <c r="AR47" s="188"/>
      <c r="AS47"/>
      <c r="AT47"/>
      <c r="AU47"/>
      <c r="AV47"/>
      <c r="AW47"/>
      <c r="AX47"/>
      <c r="AY47"/>
      <c r="AZ47"/>
      <c r="BA47"/>
      <c r="BB47"/>
      <c r="BC47"/>
      <c r="BD47"/>
      <c r="BE47"/>
      <c r="BF47"/>
      <c r="BG47"/>
      <c r="BH47"/>
      <c r="CM47" s="112"/>
      <c r="CN47" s="112"/>
      <c r="CO47" s="112"/>
      <c r="CP47" s="112"/>
      <c r="CQ47" s="112"/>
      <c r="CR47" s="112"/>
      <c r="CS47" s="112"/>
      <c r="CT47" s="112"/>
      <c r="CU47"/>
      <c r="CV47"/>
      <c r="CW47"/>
      <c r="CX47"/>
      <c r="CY47"/>
      <c r="CZ47"/>
      <c r="DA47"/>
      <c r="DB47"/>
      <c r="DC47"/>
      <c r="DD47"/>
      <c r="DE47"/>
      <c r="DF47"/>
      <c r="DG47"/>
      <c r="DH47"/>
      <c r="DI47"/>
      <c r="DJ47"/>
      <c r="DK47"/>
      <c r="DL47"/>
      <c r="DM47"/>
      <c r="DN47"/>
      <c r="DO47"/>
      <c r="DP47"/>
      <c r="EU47" s="112"/>
      <c r="EV47" s="112"/>
      <c r="EW47" s="112"/>
      <c r="EX47" s="112"/>
      <c r="EY47" s="112"/>
      <c r="EZ47" s="112"/>
      <c r="FA47" s="112"/>
      <c r="FB47" s="112"/>
      <c r="FC47"/>
      <c r="FD47"/>
      <c r="FE47"/>
      <c r="FF47"/>
      <c r="FG47"/>
      <c r="FH47"/>
      <c r="FI47"/>
      <c r="FJ47"/>
      <c r="FK47"/>
      <c r="FL47"/>
      <c r="FM47"/>
      <c r="FN47"/>
      <c r="FO47"/>
      <c r="FP47"/>
      <c r="FQ47"/>
      <c r="FR47"/>
      <c r="FS47"/>
      <c r="FT47"/>
      <c r="FU47"/>
      <c r="FV47"/>
      <c r="FW47"/>
      <c r="FX47"/>
      <c r="HC47" s="112"/>
      <c r="HD47" s="112"/>
      <c r="HE47" s="112"/>
      <c r="HF47" s="112"/>
      <c r="HG47" s="112"/>
      <c r="HH47" s="112"/>
      <c r="HI47" s="112"/>
      <c r="HJ47" s="112"/>
      <c r="HK47"/>
      <c r="HL47"/>
      <c r="HM47"/>
      <c r="HN47"/>
      <c r="HO47"/>
      <c r="HP47"/>
      <c r="HQ47"/>
      <c r="HR47"/>
      <c r="HS47"/>
      <c r="HT47"/>
      <c r="HU47"/>
      <c r="HV47"/>
      <c r="HW47"/>
      <c r="HX47"/>
      <c r="HY47"/>
      <c r="HZ47"/>
      <c r="IA47"/>
      <c r="IB47"/>
      <c r="IC47"/>
      <c r="ID47"/>
      <c r="IE47"/>
      <c r="IF47"/>
      <c r="JK47" s="112"/>
      <c r="JL47" s="112"/>
      <c r="JM47" s="112"/>
      <c r="JN47" s="112"/>
      <c r="JO47" s="112"/>
      <c r="JP47" s="112"/>
      <c r="JQ47" s="112"/>
      <c r="JR47" s="112"/>
      <c r="JS47"/>
      <c r="JT47"/>
      <c r="JU47"/>
      <c r="JV47"/>
      <c r="JW47"/>
      <c r="JX47"/>
      <c r="JY47"/>
      <c r="JZ47"/>
      <c r="KA47"/>
      <c r="KB47"/>
      <c r="KC47"/>
      <c r="KD47"/>
      <c r="KE47"/>
      <c r="KF47"/>
      <c r="KG47"/>
      <c r="KH47"/>
      <c r="KI47"/>
      <c r="KJ47"/>
      <c r="KK47"/>
      <c r="KL47"/>
      <c r="KM47"/>
      <c r="KN47"/>
      <c r="LS47" s="112"/>
      <c r="LT47" s="112"/>
      <c r="LU47" s="112"/>
      <c r="LV47" s="112"/>
      <c r="LW47" s="112"/>
      <c r="LX47" s="112"/>
      <c r="LY47" s="112"/>
      <c r="LZ47" s="112"/>
      <c r="MA47"/>
      <c r="MB47"/>
      <c r="MC47"/>
      <c r="MD47"/>
      <c r="ME47"/>
      <c r="MF47"/>
      <c r="MG47"/>
      <c r="MH47"/>
      <c r="MI47"/>
      <c r="MJ47"/>
      <c r="MK47"/>
      <c r="ML47"/>
      <c r="MM47"/>
      <c r="MN47"/>
      <c r="MO47"/>
      <c r="MP47"/>
      <c r="MQ47"/>
      <c r="MR47"/>
      <c r="MS47"/>
      <c r="MT47"/>
      <c r="MU47"/>
      <c r="MV47"/>
      <c r="OA47" s="112"/>
      <c r="OB47" s="112"/>
      <c r="OC47" s="112"/>
      <c r="OD47" s="112"/>
      <c r="OE47" s="112"/>
      <c r="OF47" s="112"/>
      <c r="OG47" s="112"/>
      <c r="OH47" s="112"/>
      <c r="OI47"/>
      <c r="OJ47"/>
      <c r="OK47"/>
      <c r="OL47"/>
      <c r="OM47"/>
      <c r="ON47"/>
      <c r="OO47"/>
      <c r="OP47"/>
      <c r="OQ47"/>
      <c r="OR47"/>
      <c r="OS47"/>
      <c r="OT47"/>
      <c r="OU47"/>
      <c r="OV47"/>
      <c r="OW47"/>
      <c r="OX47"/>
      <c r="OY47"/>
      <c r="OZ47"/>
      <c r="PA47"/>
      <c r="PB47"/>
      <c r="PC47"/>
      <c r="PD47"/>
      <c r="QI47" s="112"/>
      <c r="QJ47" s="112"/>
      <c r="QK47" s="112"/>
      <c r="QL47" s="112"/>
      <c r="QM47" s="112"/>
      <c r="QN47" s="112"/>
      <c r="QO47" s="112"/>
      <c r="QP47" s="112"/>
      <c r="QQ47"/>
      <c r="QR47"/>
      <c r="QS47"/>
      <c r="QT47"/>
      <c r="QU47"/>
      <c r="QV47"/>
      <c r="QW47"/>
      <c r="QX47"/>
      <c r="QY47"/>
      <c r="QZ47"/>
      <c r="RA47"/>
      <c r="RB47"/>
      <c r="RC47"/>
      <c r="RD47"/>
      <c r="RE47"/>
      <c r="RF47"/>
      <c r="RG47"/>
      <c r="RH47"/>
      <c r="RI47"/>
      <c r="RJ47"/>
      <c r="RK47"/>
      <c r="RL47"/>
      <c r="SQ47" s="112"/>
      <c r="SR47" s="112"/>
      <c r="SS47" s="112"/>
      <c r="ST47" s="112"/>
      <c r="SU47" s="112"/>
      <c r="SV47" s="112"/>
      <c r="SW47" s="112"/>
      <c r="SX47" s="112"/>
      <c r="SY47"/>
      <c r="SZ47"/>
      <c r="TA47"/>
      <c r="TB47"/>
      <c r="TC47"/>
      <c r="TD47"/>
      <c r="TE47"/>
      <c r="TF47"/>
      <c r="TG47"/>
      <c r="TH47"/>
      <c r="TI47"/>
      <c r="TJ47"/>
      <c r="TK47"/>
      <c r="TL47"/>
      <c r="TM47"/>
      <c r="TN47"/>
      <c r="TO47"/>
      <c r="TP47"/>
      <c r="TQ47"/>
      <c r="TR47"/>
      <c r="TS47"/>
      <c r="TT47"/>
      <c r="UY47" s="112"/>
      <c r="UZ47" s="112"/>
      <c r="VA47" s="112"/>
      <c r="VB47" s="112"/>
      <c r="VC47" s="112"/>
      <c r="VD47" s="112"/>
      <c r="VE47" s="112"/>
      <c r="VF47" s="112"/>
      <c r="VG47"/>
      <c r="VH47"/>
      <c r="VI47"/>
      <c r="VJ47"/>
      <c r="VK47"/>
      <c r="VL47"/>
      <c r="VM47"/>
      <c r="VN47"/>
      <c r="VO47"/>
      <c r="VP47"/>
      <c r="VQ47"/>
      <c r="VR47"/>
      <c r="VS47"/>
      <c r="VT47"/>
      <c r="VU47"/>
      <c r="VV47"/>
      <c r="VW47"/>
      <c r="VX47"/>
      <c r="VY47"/>
      <c r="VZ47"/>
      <c r="WA47"/>
      <c r="WB47"/>
      <c r="XG47" s="112"/>
      <c r="XH47" s="112"/>
      <c r="XI47" s="112"/>
      <c r="XJ47" s="112"/>
      <c r="XK47" s="112"/>
      <c r="XL47" s="112"/>
      <c r="XM47" s="112"/>
      <c r="XN47" s="112"/>
      <c r="XO47"/>
      <c r="XP47"/>
      <c r="XQ47"/>
      <c r="XR47"/>
      <c r="XS47"/>
      <c r="XT47"/>
      <c r="XU47"/>
      <c r="XV47"/>
      <c r="XW47"/>
      <c r="XX47"/>
      <c r="XY47"/>
      <c r="XZ47"/>
      <c r="YA47"/>
      <c r="YB47"/>
      <c r="YC47"/>
      <c r="YD47"/>
      <c r="YE47"/>
      <c r="YF47"/>
      <c r="YG47"/>
      <c r="YH47"/>
      <c r="YI47"/>
      <c r="YJ47"/>
      <c r="ZO47" s="112"/>
      <c r="ZP47" s="112"/>
      <c r="ZQ47" s="112"/>
      <c r="ZR47" s="112"/>
      <c r="ZS47" s="112"/>
      <c r="ZT47" s="112"/>
      <c r="ZU47" s="112"/>
      <c r="ZV47" s="112"/>
      <c r="ZW47"/>
      <c r="ZX47"/>
      <c r="ZY47"/>
      <c r="ZZ47"/>
      <c r="AAA47"/>
      <c r="AAB47"/>
      <c r="AAC47"/>
      <c r="AAD47"/>
      <c r="AAE47"/>
      <c r="AAF47"/>
      <c r="AAG47"/>
      <c r="AAH47"/>
      <c r="AAI47"/>
      <c r="AAJ47"/>
      <c r="AAK47"/>
      <c r="AAL47"/>
      <c r="AAM47"/>
      <c r="AAN47"/>
      <c r="AAO47"/>
      <c r="AAP47"/>
      <c r="AAQ47"/>
      <c r="AAR47"/>
      <c r="ABW47" s="112"/>
      <c r="ABX47" s="112"/>
      <c r="ABY47" s="112"/>
      <c r="ABZ47" s="112"/>
      <c r="ACA47" s="112"/>
      <c r="ACB47" s="112"/>
      <c r="ACC47" s="112"/>
      <c r="ACD47" s="112"/>
      <c r="ACE47"/>
      <c r="ACF47"/>
      <c r="ACG47"/>
      <c r="ACH47"/>
      <c r="ACI47"/>
      <c r="ACJ47"/>
      <c r="ACK47"/>
      <c r="ACL47"/>
      <c r="ACM47"/>
      <c r="ACN47"/>
      <c r="ACO47"/>
      <c r="ACP47"/>
      <c r="ACQ47"/>
      <c r="ACR47"/>
      <c r="ACS47"/>
      <c r="ACT47"/>
      <c r="ACU47"/>
      <c r="ACV47"/>
      <c r="ACW47"/>
      <c r="ACX47"/>
      <c r="ACY47"/>
      <c r="ACZ47"/>
      <c r="AEE47" s="112"/>
      <c r="AEF47" s="112"/>
      <c r="AEG47" s="112"/>
      <c r="AEH47" s="112"/>
      <c r="AEI47" s="112"/>
      <c r="AEJ47" s="112"/>
      <c r="AEK47" s="112"/>
      <c r="AEL47" s="112"/>
      <c r="AEM47"/>
      <c r="AEN47"/>
      <c r="AEO47"/>
      <c r="AEP47"/>
      <c r="AEQ47"/>
      <c r="AER47"/>
      <c r="AES47"/>
      <c r="AET47"/>
      <c r="AEU47"/>
      <c r="AEV47"/>
      <c r="AEW47"/>
      <c r="AEX47"/>
      <c r="AEY47"/>
      <c r="AEZ47"/>
      <c r="AFA47"/>
      <c r="AFB47"/>
      <c r="AFC47"/>
      <c r="AFD47"/>
      <c r="AFE47"/>
      <c r="AFF47"/>
      <c r="AFG47"/>
      <c r="AFH47"/>
      <c r="AGM47" s="112"/>
      <c r="AGN47" s="112"/>
      <c r="AGO47" s="112"/>
      <c r="AGP47" s="112"/>
      <c r="AGQ47" s="112"/>
      <c r="AGR47" s="112"/>
      <c r="AGS47" s="112"/>
      <c r="AGT47" s="112"/>
      <c r="AGU47"/>
      <c r="AGV47"/>
      <c r="AGW47"/>
      <c r="AGX47"/>
      <c r="AGY47"/>
      <c r="AGZ47"/>
      <c r="AHA47"/>
      <c r="AHB47"/>
      <c r="AHC47"/>
      <c r="AHD47"/>
      <c r="AHE47"/>
      <c r="AHF47"/>
      <c r="AHG47"/>
      <c r="AHH47"/>
      <c r="AHI47"/>
      <c r="AHJ47"/>
      <c r="AHK47"/>
      <c r="AHL47"/>
      <c r="AHM47"/>
      <c r="AHN47"/>
      <c r="AHO47"/>
      <c r="AHP47"/>
      <c r="AIU47" s="112"/>
      <c r="AIV47" s="112"/>
      <c r="AIW47" s="112"/>
      <c r="AIX47" s="112"/>
      <c r="AIY47" s="112"/>
      <c r="AIZ47" s="112"/>
      <c r="AJA47" s="112"/>
      <c r="AJB47" s="112"/>
      <c r="AJC47"/>
      <c r="AJD47"/>
      <c r="AJE47"/>
      <c r="AJF47"/>
      <c r="AJG47"/>
      <c r="AJH47"/>
      <c r="AJI47"/>
      <c r="AJJ47"/>
      <c r="AJK47"/>
      <c r="AJL47"/>
      <c r="AJM47"/>
      <c r="AJN47"/>
      <c r="AJO47"/>
      <c r="AJP47"/>
      <c r="AJQ47"/>
      <c r="AJR47"/>
      <c r="AJS47"/>
      <c r="AJT47"/>
      <c r="AJU47"/>
      <c r="AJV47"/>
      <c r="AJW47"/>
      <c r="AJX47"/>
      <c r="ALC47" s="112"/>
      <c r="ALD47" s="112"/>
      <c r="ALE47" s="112"/>
      <c r="ALF47" s="112"/>
      <c r="ALG47" s="112"/>
      <c r="ALH47" s="112"/>
      <c r="ALI47" s="112"/>
      <c r="ALJ47" s="112"/>
      <c r="ALK47"/>
      <c r="ALL47"/>
      <c r="ALM47"/>
      <c r="ALN47"/>
      <c r="ALO47"/>
      <c r="ALP47"/>
      <c r="ALQ47"/>
      <c r="ALR47"/>
      <c r="ALS47"/>
      <c r="ALT47"/>
      <c r="ALU47"/>
      <c r="ALV47"/>
      <c r="ALW47"/>
      <c r="ALX47"/>
      <c r="ALY47"/>
      <c r="ALZ47"/>
      <c r="AMA47"/>
      <c r="AMB47"/>
      <c r="AMC47"/>
      <c r="AMD47"/>
      <c r="AME47"/>
      <c r="AMF47"/>
      <c r="ANK47" s="112"/>
      <c r="ANL47" s="112"/>
      <c r="ANM47" s="112"/>
      <c r="ANN47" s="112"/>
      <c r="ANO47" s="112"/>
      <c r="ANP47" s="112"/>
      <c r="ANQ47" s="112"/>
      <c r="ANR47" s="112"/>
      <c r="ANS47"/>
      <c r="ANT47"/>
      <c r="ANU47"/>
      <c r="ANV47"/>
      <c r="ANW47"/>
      <c r="ANX47"/>
      <c r="ANY47"/>
      <c r="ANZ47"/>
      <c r="AOA47"/>
      <c r="AOB47"/>
      <c r="AOC47"/>
      <c r="AOD47"/>
      <c r="AOE47"/>
      <c r="AOF47"/>
      <c r="AOG47"/>
      <c r="AOH47"/>
      <c r="AOI47"/>
      <c r="AOJ47"/>
      <c r="AOK47"/>
      <c r="AOL47"/>
      <c r="AOM47"/>
      <c r="AON47"/>
      <c r="APS47" s="112"/>
      <c r="APT47" s="112"/>
      <c r="APU47" s="112"/>
      <c r="APV47" s="112"/>
      <c r="APW47" s="112"/>
      <c r="APX47" s="112"/>
      <c r="APY47" s="112"/>
      <c r="APZ47" s="112"/>
      <c r="AQA47"/>
      <c r="AQB47"/>
      <c r="AQC47"/>
      <c r="AQD47"/>
      <c r="AQE47"/>
      <c r="AQF47"/>
      <c r="AQG47"/>
      <c r="AQH47"/>
      <c r="AQI47"/>
      <c r="AQJ47"/>
      <c r="AQK47"/>
      <c r="AQL47"/>
      <c r="AQM47"/>
      <c r="AQN47"/>
      <c r="AQO47"/>
      <c r="AQP47"/>
      <c r="AQQ47"/>
      <c r="AQR47"/>
      <c r="AQS47"/>
      <c r="AQT47"/>
      <c r="AQU47"/>
      <c r="AQV47"/>
      <c r="ASA47" s="112"/>
      <c r="ASB47" s="112"/>
      <c r="ASC47" s="112"/>
      <c r="ASD47" s="112"/>
      <c r="ASE47" s="112"/>
      <c r="ASF47" s="112"/>
      <c r="ASG47" s="112"/>
      <c r="ASH47" s="112"/>
      <c r="ASI47"/>
      <c r="ASJ47"/>
      <c r="ASK47"/>
      <c r="ASL47"/>
      <c r="ASM47"/>
      <c r="ASN47"/>
      <c r="ASO47"/>
      <c r="ASP47"/>
      <c r="ASQ47"/>
      <c r="ASR47"/>
      <c r="ASS47"/>
      <c r="AST47"/>
      <c r="ASU47"/>
      <c r="ASV47"/>
      <c r="ASW47"/>
      <c r="ASX47"/>
      <c r="ASY47"/>
      <c r="ASZ47"/>
      <c r="ATA47"/>
      <c r="ATB47"/>
      <c r="ATC47"/>
      <c r="ATD47"/>
      <c r="AUI47" s="112"/>
      <c r="AUJ47" s="112"/>
      <c r="AUK47" s="112"/>
      <c r="AUL47" s="112"/>
      <c r="AUM47" s="112"/>
      <c r="AUN47" s="112"/>
      <c r="AUO47" s="112"/>
      <c r="AUP47" s="112"/>
      <c r="AUQ47"/>
      <c r="AUR47"/>
      <c r="AUS47"/>
      <c r="AUT47"/>
      <c r="AUU47"/>
      <c r="AUV47"/>
      <c r="AUW47"/>
      <c r="AUX47"/>
      <c r="AUY47"/>
      <c r="AUZ47"/>
      <c r="AVA47"/>
      <c r="AVB47"/>
      <c r="AVC47"/>
      <c r="AVD47"/>
      <c r="AVE47"/>
      <c r="AVF47"/>
      <c r="AVG47"/>
      <c r="AVH47"/>
      <c r="AVI47"/>
      <c r="AVJ47"/>
      <c r="AVK47"/>
      <c r="AVL47"/>
      <c r="AWQ47" s="112"/>
      <c r="AWR47" s="112"/>
      <c r="AWS47" s="112"/>
      <c r="AWT47" s="112"/>
      <c r="AWU47" s="112"/>
      <c r="AWV47" s="112"/>
      <c r="AWW47" s="112"/>
      <c r="AWX47" s="112"/>
      <c r="AWY47"/>
      <c r="AWZ47"/>
      <c r="AXA47"/>
      <c r="AXB47"/>
      <c r="AXC47"/>
      <c r="AXD47"/>
      <c r="AXE47"/>
      <c r="AXF47"/>
      <c r="AXG47"/>
      <c r="AXH47"/>
      <c r="AXI47"/>
      <c r="AXJ47"/>
      <c r="AXK47"/>
      <c r="AXL47"/>
      <c r="AXM47"/>
      <c r="AXN47"/>
      <c r="AXO47"/>
      <c r="AXP47"/>
      <c r="AXQ47"/>
      <c r="AXR47"/>
      <c r="AXS47"/>
      <c r="AXT47"/>
      <c r="AYY47" s="112"/>
      <c r="AYZ47" s="112"/>
      <c r="AZA47" s="112"/>
      <c r="AZB47" s="112"/>
      <c r="AZC47" s="112"/>
      <c r="AZD47" s="112"/>
      <c r="AZE47" s="112"/>
      <c r="AZF47" s="112"/>
      <c r="AZG47"/>
      <c r="AZH47"/>
      <c r="AZI47"/>
      <c r="AZJ47"/>
      <c r="AZK47"/>
      <c r="AZL47"/>
      <c r="AZM47"/>
      <c r="AZN47"/>
      <c r="AZO47"/>
      <c r="AZP47"/>
      <c r="AZQ47"/>
      <c r="AZR47"/>
      <c r="AZS47"/>
      <c r="AZT47"/>
      <c r="AZU47"/>
      <c r="AZV47"/>
      <c r="AZW47"/>
      <c r="AZX47"/>
      <c r="AZY47"/>
      <c r="AZZ47"/>
      <c r="BAA47"/>
      <c r="BAB47"/>
      <c r="BBG47" s="112"/>
      <c r="BBH47" s="112"/>
      <c r="BBI47" s="112"/>
      <c r="BBJ47" s="112"/>
      <c r="BBK47" s="112"/>
      <c r="BBL47" s="112"/>
      <c r="BBM47" s="112"/>
      <c r="BBN47" s="112"/>
      <c r="BBO47"/>
      <c r="BBP47"/>
      <c r="BBQ47"/>
      <c r="BBR47"/>
      <c r="BBS47"/>
      <c r="BBT47"/>
      <c r="BBU47"/>
      <c r="BBV47"/>
      <c r="BBW47"/>
      <c r="BBX47"/>
      <c r="BBY47"/>
      <c r="BBZ47"/>
      <c r="BCA47"/>
      <c r="BCB47"/>
      <c r="BCC47"/>
      <c r="BCD47"/>
      <c r="BCE47"/>
      <c r="BCF47"/>
      <c r="BCG47"/>
      <c r="BCH47"/>
      <c r="BCI47"/>
      <c r="BCJ47"/>
      <c r="BDO47" s="112"/>
      <c r="BDP47" s="112"/>
      <c r="BDQ47" s="112"/>
      <c r="BDR47" s="112"/>
      <c r="BDS47" s="112"/>
      <c r="BDT47" s="112"/>
      <c r="BDU47" s="112"/>
      <c r="BDV47" s="112"/>
      <c r="BDW47"/>
      <c r="BDX47"/>
      <c r="BDY47"/>
      <c r="BDZ47"/>
      <c r="BEA47"/>
      <c r="BEB47"/>
      <c r="BEC47"/>
      <c r="BED47"/>
      <c r="BEE47"/>
      <c r="BEF47"/>
      <c r="BEG47"/>
      <c r="BEH47"/>
      <c r="BEI47"/>
      <c r="BEJ47"/>
      <c r="BEK47"/>
      <c r="BEL47"/>
      <c r="BEM47"/>
      <c r="BEN47"/>
      <c r="BEO47"/>
      <c r="BEP47"/>
      <c r="BEQ47"/>
      <c r="BER47"/>
      <c r="BFW47" s="112"/>
      <c r="BFX47" s="112"/>
      <c r="BFY47" s="112"/>
      <c r="BFZ47" s="112"/>
      <c r="BGA47" s="112"/>
      <c r="BGB47" s="112"/>
      <c r="BGC47" s="112"/>
      <c r="BGD47" s="112"/>
      <c r="BGE47"/>
      <c r="BGF47"/>
      <c r="BGG47"/>
      <c r="BGH47"/>
      <c r="BGI47"/>
      <c r="BGJ47"/>
      <c r="BGK47"/>
      <c r="BGL47"/>
      <c r="BGM47"/>
      <c r="BGN47"/>
      <c r="BGO47"/>
      <c r="BGP47"/>
      <c r="BGQ47"/>
      <c r="BGR47"/>
      <c r="BGS47"/>
      <c r="BGT47"/>
      <c r="BGU47"/>
      <c r="BGV47"/>
      <c r="BGW47"/>
      <c r="BGX47"/>
      <c r="BGY47"/>
      <c r="BGZ47"/>
      <c r="BIE47" s="112"/>
      <c r="BIF47" s="112"/>
      <c r="BIG47" s="112"/>
      <c r="BIH47" s="112"/>
      <c r="BII47" s="112"/>
      <c r="BIJ47" s="112"/>
      <c r="BIK47" s="112"/>
      <c r="BIL47" s="112"/>
      <c r="BIM47"/>
      <c r="BIN47"/>
      <c r="BIO47"/>
      <c r="BIP47"/>
      <c r="BIQ47"/>
      <c r="BIR47"/>
      <c r="BIS47"/>
      <c r="BIT47"/>
      <c r="BIU47"/>
      <c r="BIV47"/>
      <c r="BIW47"/>
      <c r="BIX47"/>
      <c r="BIY47"/>
      <c r="BIZ47"/>
      <c r="BJA47"/>
      <c r="BJB47"/>
      <c r="BJC47"/>
      <c r="BJD47"/>
      <c r="BJE47"/>
      <c r="BJF47"/>
      <c r="BJG47"/>
      <c r="BJH47"/>
      <c r="BKM47" s="112"/>
      <c r="BKN47" s="112"/>
      <c r="BKO47" s="112"/>
      <c r="BKP47" s="112"/>
      <c r="BKQ47" s="112"/>
      <c r="BKR47" s="112"/>
      <c r="BKS47" s="112"/>
      <c r="BKT47" s="112"/>
      <c r="BKU47"/>
      <c r="BKV47"/>
      <c r="BKW47"/>
      <c r="BKX47"/>
      <c r="BKY47"/>
      <c r="BKZ47"/>
      <c r="BLA47"/>
      <c r="BLB47"/>
      <c r="BLC47"/>
      <c r="BLD47"/>
      <c r="BLE47"/>
      <c r="BLF47"/>
      <c r="BLG47"/>
      <c r="BLH47"/>
      <c r="BLI47"/>
      <c r="BLJ47"/>
      <c r="BLK47"/>
      <c r="BLL47"/>
      <c r="BLM47"/>
      <c r="BLN47"/>
      <c r="BLO47"/>
      <c r="BLP47"/>
      <c r="BMU47" s="112"/>
      <c r="BMV47" s="112"/>
      <c r="BMW47" s="112"/>
      <c r="BMX47" s="112"/>
      <c r="BMY47" s="112"/>
      <c r="BMZ47" s="112"/>
      <c r="BNA47" s="112"/>
      <c r="BNB47" s="112"/>
      <c r="BNC47"/>
      <c r="BND47"/>
      <c r="BNE47"/>
      <c r="BNF47"/>
      <c r="BNG47"/>
      <c r="BNH47"/>
      <c r="BNI47"/>
      <c r="BNJ47"/>
      <c r="BNK47"/>
      <c r="BNL47"/>
      <c r="BNM47"/>
      <c r="BNN47"/>
      <c r="BNO47"/>
      <c r="BNP47"/>
      <c r="BNQ47"/>
      <c r="BNR47"/>
      <c r="BNS47"/>
      <c r="BNT47"/>
      <c r="BNU47"/>
      <c r="BNV47"/>
      <c r="BNW47"/>
      <c r="BNX47"/>
      <c r="BPC47" s="112"/>
      <c r="BPD47" s="112"/>
      <c r="BPE47" s="112"/>
      <c r="BPF47" s="112"/>
      <c r="BPG47" s="112"/>
      <c r="BPH47" s="112"/>
      <c r="BPI47" s="112"/>
      <c r="BPJ47" s="112"/>
      <c r="BPK47"/>
      <c r="BPL47"/>
      <c r="BPM47"/>
      <c r="BPN47"/>
      <c r="BPO47"/>
      <c r="BPP47"/>
      <c r="BPQ47"/>
      <c r="BPR47"/>
      <c r="BPS47"/>
      <c r="BPT47"/>
      <c r="BPU47"/>
      <c r="BPV47"/>
      <c r="BPW47"/>
      <c r="BPX47"/>
      <c r="BPY47"/>
      <c r="BPZ47"/>
      <c r="BQA47"/>
      <c r="BQB47"/>
      <c r="BQC47"/>
      <c r="BQD47"/>
      <c r="BQE47"/>
      <c r="BQF47"/>
      <c r="BRK47" s="112"/>
      <c r="BRL47" s="112"/>
      <c r="BRM47" s="112"/>
      <c r="BRN47" s="112"/>
      <c r="BRO47" s="112"/>
      <c r="BRP47" s="112"/>
      <c r="BRQ47" s="112"/>
      <c r="BRR47" s="112"/>
      <c r="BRS47"/>
      <c r="BRT47"/>
      <c r="BRU47"/>
      <c r="BRV47"/>
      <c r="BRW47"/>
      <c r="BRX47"/>
      <c r="BRY47"/>
      <c r="BRZ47"/>
      <c r="BSA47"/>
      <c r="BSB47"/>
      <c r="BSC47"/>
      <c r="BSD47"/>
      <c r="BSE47"/>
      <c r="BSF47"/>
      <c r="BSG47"/>
      <c r="BSH47"/>
      <c r="BSI47"/>
      <c r="BSJ47"/>
      <c r="BSK47"/>
      <c r="BSL47"/>
      <c r="BSM47"/>
      <c r="BSN47"/>
      <c r="BTS47" s="112"/>
      <c r="BTT47" s="112"/>
      <c r="BTU47" s="112"/>
      <c r="BTV47" s="112"/>
      <c r="BTW47" s="112"/>
      <c r="BTX47" s="112"/>
      <c r="BTY47" s="112"/>
      <c r="BTZ47" s="112"/>
      <c r="BUA47"/>
      <c r="BUB47"/>
      <c r="BUC47"/>
      <c r="BUD47"/>
      <c r="BUE47"/>
      <c r="BUF47"/>
      <c r="BUG47"/>
      <c r="BUH47"/>
      <c r="BUI47"/>
      <c r="BUJ47"/>
      <c r="BUK47"/>
      <c r="BUL47"/>
      <c r="BUM47"/>
      <c r="BUN47"/>
      <c r="BUO47"/>
      <c r="BUP47"/>
      <c r="BUQ47"/>
      <c r="BUR47"/>
      <c r="BUS47"/>
      <c r="BUT47"/>
      <c r="BUU47"/>
      <c r="BUV47"/>
      <c r="BWA47" s="112"/>
      <c r="BWB47" s="112"/>
      <c r="BWC47" s="112"/>
      <c r="BWD47" s="112"/>
      <c r="BWE47" s="112"/>
      <c r="BWF47" s="112"/>
      <c r="BWG47" s="112"/>
      <c r="BWH47" s="112"/>
      <c r="BWI47"/>
      <c r="BWJ47"/>
      <c r="BWK47"/>
      <c r="BWL47"/>
      <c r="BWM47"/>
      <c r="BWN47"/>
      <c r="BWO47"/>
      <c r="BWP47"/>
      <c r="BWQ47"/>
      <c r="BWR47"/>
      <c r="BWS47"/>
      <c r="BWT47"/>
      <c r="BWU47"/>
      <c r="BWV47"/>
      <c r="BWW47"/>
      <c r="BWX47"/>
      <c r="BWY47"/>
      <c r="BWZ47"/>
      <c r="BXA47"/>
      <c r="BXB47"/>
      <c r="BXC47"/>
      <c r="BXD47"/>
      <c r="BYI47" s="112"/>
      <c r="BYJ47" s="112"/>
      <c r="BYK47" s="112"/>
      <c r="BYL47" s="112"/>
      <c r="BYM47" s="112"/>
      <c r="BYN47" s="112"/>
      <c r="BYO47" s="112"/>
      <c r="BYP47" s="112"/>
      <c r="BYQ47"/>
      <c r="BYR47"/>
      <c r="BYS47"/>
      <c r="BYT47"/>
      <c r="BYU47"/>
      <c r="BYV47"/>
      <c r="BYW47"/>
      <c r="BYX47"/>
      <c r="BYY47"/>
      <c r="BYZ47"/>
      <c r="BZA47"/>
      <c r="BZB47"/>
      <c r="BZC47"/>
      <c r="BZD47"/>
      <c r="BZE47"/>
      <c r="BZF47"/>
      <c r="BZG47"/>
      <c r="BZH47"/>
      <c r="BZI47"/>
      <c r="BZJ47"/>
      <c r="BZK47"/>
      <c r="BZL47"/>
      <c r="CAQ47" s="112"/>
      <c r="CAR47" s="112"/>
      <c r="CAS47" s="112"/>
      <c r="CAT47" s="112"/>
      <c r="CAU47" s="112"/>
      <c r="CAV47" s="112"/>
      <c r="CAW47" s="112"/>
      <c r="CAX47" s="112"/>
      <c r="CAY47"/>
      <c r="CAZ47"/>
      <c r="CBA47"/>
      <c r="CBB47"/>
      <c r="CBC47"/>
      <c r="CBD47"/>
      <c r="CBE47"/>
      <c r="CBF47"/>
      <c r="CBG47"/>
      <c r="CBH47"/>
      <c r="CBI47"/>
      <c r="CBJ47"/>
      <c r="CBK47"/>
      <c r="CBL47"/>
      <c r="CBM47"/>
      <c r="CBN47"/>
      <c r="CBO47"/>
      <c r="CBP47"/>
      <c r="CBQ47"/>
      <c r="CBR47"/>
      <c r="CBS47"/>
      <c r="CBT47"/>
      <c r="CCY47" s="112"/>
      <c r="CCZ47" s="112"/>
      <c r="CDA47" s="112"/>
      <c r="CDB47" s="112"/>
      <c r="CDC47" s="112"/>
      <c r="CDD47" s="112"/>
      <c r="CDE47" s="112"/>
      <c r="CDF47" s="112"/>
      <c r="CDG47"/>
      <c r="CDH47"/>
      <c r="CDI47"/>
      <c r="CDJ47"/>
      <c r="CDK47"/>
      <c r="CDL47"/>
      <c r="CDM47"/>
      <c r="CDN47"/>
      <c r="CDO47"/>
      <c r="CDP47"/>
      <c r="CDQ47"/>
      <c r="CDR47"/>
      <c r="CDS47"/>
      <c r="CDT47"/>
      <c r="CDU47"/>
      <c r="CDV47"/>
      <c r="CDW47"/>
      <c r="CDX47"/>
      <c r="CDY47"/>
      <c r="CDZ47"/>
      <c r="CEA47"/>
      <c r="CEB47"/>
      <c r="CFG47" s="112"/>
      <c r="CFH47" s="112"/>
      <c r="CFI47" s="112"/>
      <c r="CFJ47" s="112"/>
      <c r="CFK47" s="112"/>
      <c r="CFL47" s="112"/>
      <c r="CFM47" s="112"/>
      <c r="CFN47" s="112"/>
      <c r="CFO47"/>
      <c r="CFP47"/>
      <c r="CFQ47"/>
      <c r="CFR47"/>
      <c r="CFS47"/>
      <c r="CFT47"/>
      <c r="CFU47"/>
      <c r="CFV47"/>
      <c r="CFW47"/>
      <c r="CFX47"/>
      <c r="CFY47"/>
      <c r="CFZ47"/>
      <c r="CGA47"/>
      <c r="CGB47"/>
      <c r="CGC47"/>
      <c r="CGD47"/>
      <c r="CGE47"/>
      <c r="CGF47"/>
      <c r="CGG47"/>
      <c r="CGH47"/>
      <c r="CGI47"/>
      <c r="CGJ47"/>
      <c r="CHO47" s="112"/>
      <c r="CHP47" s="112"/>
      <c r="CHQ47" s="112"/>
      <c r="CHR47" s="112"/>
      <c r="CHS47" s="112"/>
      <c r="CHT47" s="112"/>
      <c r="CHU47" s="112"/>
      <c r="CHV47" s="112"/>
      <c r="CHW47"/>
      <c r="CHX47"/>
      <c r="CHY47"/>
      <c r="CHZ47"/>
      <c r="CIA47"/>
      <c r="CIB47"/>
      <c r="CIC47"/>
      <c r="CID47"/>
      <c r="CIE47"/>
      <c r="CIF47"/>
      <c r="CIG47"/>
      <c r="CIH47"/>
      <c r="CII47"/>
      <c r="CIJ47"/>
      <c r="CIK47"/>
      <c r="CIL47"/>
      <c r="CIM47"/>
      <c r="CIN47"/>
      <c r="CIO47"/>
      <c r="CIP47"/>
      <c r="CIQ47"/>
      <c r="CIR47"/>
      <c r="CJW47" s="112"/>
      <c r="CJX47" s="112"/>
      <c r="CJY47" s="112"/>
      <c r="CJZ47" s="112"/>
      <c r="CKA47" s="112"/>
      <c r="CKB47" s="112"/>
      <c r="CKC47" s="112"/>
      <c r="CKD47" s="112"/>
      <c r="CKE47"/>
      <c r="CKF47"/>
      <c r="CKG47"/>
      <c r="CKH47"/>
      <c r="CKI47"/>
      <c r="CKJ47"/>
      <c r="CKK47"/>
      <c r="CKL47"/>
      <c r="CKM47"/>
      <c r="CKN47"/>
      <c r="CKO47"/>
      <c r="CKP47"/>
      <c r="CKQ47"/>
      <c r="CKR47"/>
      <c r="CKS47"/>
      <c r="CKT47"/>
      <c r="CKU47"/>
      <c r="CKV47"/>
      <c r="CKW47"/>
      <c r="CKX47"/>
      <c r="CKY47"/>
      <c r="CKZ47"/>
      <c r="CME47" s="112"/>
      <c r="CMF47" s="112"/>
      <c r="CMG47" s="112"/>
      <c r="CMH47" s="112"/>
      <c r="CMI47" s="112"/>
      <c r="CMJ47" s="112"/>
      <c r="CMK47" s="112"/>
      <c r="CML47" s="112"/>
      <c r="CMM47"/>
      <c r="CMN47"/>
      <c r="CMO47"/>
      <c r="CMP47"/>
      <c r="CMQ47"/>
      <c r="CMR47"/>
      <c r="CMS47"/>
      <c r="CMT47"/>
      <c r="CMU47"/>
      <c r="CMV47"/>
      <c r="CMW47"/>
      <c r="CMX47"/>
      <c r="CMY47"/>
      <c r="CMZ47"/>
      <c r="CNA47"/>
      <c r="CNB47"/>
      <c r="CNC47"/>
      <c r="CND47"/>
      <c r="CNE47"/>
      <c r="CNF47"/>
      <c r="CNG47"/>
      <c r="CNH47"/>
      <c r="COM47" s="112"/>
      <c r="CON47" s="112"/>
      <c r="COO47" s="112"/>
      <c r="COP47" s="112"/>
      <c r="COQ47" s="112"/>
      <c r="COR47" s="112"/>
      <c r="COS47" s="112"/>
      <c r="COT47" s="112"/>
      <c r="COU47"/>
      <c r="COV47"/>
      <c r="COW47"/>
      <c r="COX47"/>
      <c r="COY47"/>
      <c r="COZ47"/>
      <c r="CPA47"/>
      <c r="CPB47"/>
      <c r="CPC47"/>
      <c r="CPD47"/>
      <c r="CPE47"/>
      <c r="CPF47"/>
      <c r="CPG47"/>
      <c r="CPH47"/>
      <c r="CPI47"/>
      <c r="CPJ47"/>
      <c r="CPK47"/>
      <c r="CPL47"/>
      <c r="CPM47"/>
      <c r="CPN47"/>
      <c r="CPO47"/>
      <c r="CPP47"/>
      <c r="CQU47" s="112"/>
      <c r="CQV47" s="112"/>
      <c r="CQW47" s="112"/>
      <c r="CQX47" s="112"/>
      <c r="CQY47" s="112"/>
      <c r="CQZ47" s="112"/>
      <c r="CRA47" s="112"/>
      <c r="CRB47" s="112"/>
      <c r="CRC47"/>
      <c r="CRD47"/>
      <c r="CRE47"/>
      <c r="CRF47"/>
      <c r="CRG47"/>
      <c r="CRH47"/>
      <c r="CRI47"/>
      <c r="CRJ47"/>
      <c r="CRK47"/>
      <c r="CRL47"/>
      <c r="CRM47"/>
      <c r="CRN47"/>
      <c r="CRO47"/>
      <c r="CRP47"/>
      <c r="CRQ47"/>
      <c r="CRR47"/>
      <c r="CRS47"/>
      <c r="CRT47"/>
      <c r="CRU47"/>
      <c r="CRV47"/>
      <c r="CRW47"/>
      <c r="CRX47"/>
      <c r="CTC47" s="112"/>
      <c r="CTD47" s="112"/>
      <c r="CTE47" s="112"/>
      <c r="CTF47" s="112"/>
      <c r="CTG47" s="112"/>
      <c r="CTH47" s="112"/>
      <c r="CTI47" s="112"/>
      <c r="CTJ47" s="112"/>
      <c r="CTK47"/>
      <c r="CTL47"/>
      <c r="CTM47"/>
      <c r="CTN47"/>
      <c r="CTO47"/>
      <c r="CTP47"/>
      <c r="CTQ47"/>
      <c r="CTR47"/>
      <c r="CTS47"/>
      <c r="CTT47"/>
      <c r="CTU47"/>
      <c r="CTV47"/>
      <c r="CTW47"/>
      <c r="CTX47"/>
      <c r="CTY47"/>
      <c r="CTZ47"/>
      <c r="CUA47"/>
      <c r="CUB47"/>
      <c r="CUC47"/>
      <c r="CUD47"/>
      <c r="CUE47"/>
      <c r="CUF47"/>
      <c r="CVK47" s="112"/>
      <c r="CVL47" s="112"/>
      <c r="CVM47" s="112"/>
      <c r="CVN47" s="112"/>
      <c r="CVO47" s="112"/>
      <c r="CVP47" s="112"/>
      <c r="CVQ47" s="112"/>
      <c r="CVR47" s="112"/>
      <c r="CVS47"/>
      <c r="CVT47"/>
      <c r="CVU47"/>
      <c r="CVV47"/>
      <c r="CVW47"/>
      <c r="CVX47"/>
      <c r="CVY47"/>
      <c r="CVZ47"/>
      <c r="CWA47"/>
      <c r="CWB47"/>
      <c r="CWC47"/>
      <c r="CWD47"/>
      <c r="CWE47"/>
      <c r="CWF47"/>
      <c r="CWG47"/>
      <c r="CWH47"/>
      <c r="CWI47"/>
      <c r="CWJ47"/>
      <c r="CWK47"/>
      <c r="CWL47"/>
      <c r="CWM47"/>
      <c r="CWN47"/>
      <c r="CXS47" s="112"/>
      <c r="CXT47" s="112"/>
      <c r="CXU47" s="112"/>
      <c r="CXV47" s="112"/>
      <c r="CXW47" s="112"/>
      <c r="CXX47" s="112"/>
      <c r="CXY47" s="112"/>
      <c r="CXZ47" s="112"/>
      <c r="CYA47"/>
      <c r="CYB47"/>
      <c r="CYC47"/>
      <c r="CYD47"/>
      <c r="CYE47"/>
      <c r="CYF47"/>
      <c r="CYG47"/>
      <c r="CYH47"/>
      <c r="CYI47"/>
      <c r="CYJ47"/>
      <c r="CYK47"/>
      <c r="CYL47"/>
      <c r="CYM47"/>
      <c r="CYN47"/>
      <c r="CYO47"/>
      <c r="CYP47"/>
      <c r="CYQ47"/>
      <c r="CYR47"/>
      <c r="CYS47"/>
      <c r="CYT47"/>
      <c r="CYU47"/>
      <c r="CYV47"/>
      <c r="DAA47" s="112"/>
      <c r="DAB47" s="112"/>
      <c r="DAC47" s="112"/>
      <c r="DAD47" s="112"/>
      <c r="DAE47" s="112"/>
      <c r="DAF47" s="112"/>
      <c r="DAG47" s="112"/>
      <c r="DAH47" s="112"/>
      <c r="DAI47"/>
      <c r="DAJ47"/>
      <c r="DAK47"/>
      <c r="DAL47"/>
      <c r="DAM47"/>
      <c r="DAN47"/>
      <c r="DAO47"/>
      <c r="DAP47"/>
      <c r="DAQ47"/>
      <c r="DAR47"/>
      <c r="DAS47"/>
      <c r="DAT47"/>
      <c r="DAU47"/>
      <c r="DAV47"/>
      <c r="DAW47"/>
      <c r="DAX47"/>
      <c r="DAY47"/>
      <c r="DAZ47"/>
      <c r="DBA47"/>
      <c r="DBB47"/>
      <c r="DBC47"/>
      <c r="DBD47"/>
      <c r="DCI47" s="112"/>
      <c r="DCJ47" s="112"/>
      <c r="DCK47" s="112"/>
      <c r="DCL47" s="112"/>
      <c r="DCM47" s="112"/>
      <c r="DCN47" s="112"/>
      <c r="DCO47" s="112"/>
      <c r="DCP47" s="112"/>
      <c r="DCQ47"/>
      <c r="DCR47"/>
      <c r="DCS47"/>
      <c r="DCT47"/>
      <c r="DCU47"/>
      <c r="DCV47"/>
      <c r="DCW47"/>
      <c r="DCX47"/>
      <c r="DCY47"/>
      <c r="DCZ47"/>
      <c r="DDA47"/>
      <c r="DDB47"/>
      <c r="DDC47"/>
      <c r="DDD47"/>
      <c r="DDE47"/>
      <c r="DDF47"/>
      <c r="DDG47"/>
      <c r="DDH47"/>
      <c r="DDI47"/>
      <c r="DDJ47"/>
      <c r="DDK47"/>
      <c r="DDL47"/>
      <c r="DEQ47" s="112"/>
      <c r="DER47" s="112"/>
      <c r="DES47" s="112"/>
      <c r="DET47" s="112"/>
      <c r="DEU47" s="112"/>
      <c r="DEV47" s="112"/>
      <c r="DEW47" s="112"/>
      <c r="DEX47" s="112"/>
      <c r="DEY47"/>
      <c r="DEZ47"/>
      <c r="DFA47"/>
      <c r="DFB47"/>
      <c r="DFC47"/>
      <c r="DFD47"/>
      <c r="DFE47"/>
      <c r="DFF47"/>
      <c r="DFG47"/>
      <c r="DFH47"/>
      <c r="DFI47"/>
      <c r="DFJ47"/>
      <c r="DFK47"/>
      <c r="DFL47"/>
      <c r="DFM47"/>
      <c r="DFN47"/>
      <c r="DFO47"/>
      <c r="DFP47"/>
      <c r="DFQ47"/>
      <c r="DFR47"/>
      <c r="DFS47"/>
      <c r="DFT47"/>
      <c r="DGY47" s="112"/>
      <c r="DGZ47" s="112"/>
      <c r="DHA47" s="112"/>
      <c r="DHB47" s="112"/>
      <c r="DHC47" s="112"/>
      <c r="DHD47" s="112"/>
      <c r="DHE47" s="112"/>
      <c r="DHF47" s="112"/>
      <c r="DHG47"/>
      <c r="DHH47"/>
      <c r="DHI47"/>
      <c r="DHJ47"/>
      <c r="DHK47"/>
      <c r="DHL47"/>
      <c r="DHM47"/>
      <c r="DHN47"/>
      <c r="DHO47"/>
      <c r="DHP47"/>
      <c r="DHQ47"/>
      <c r="DHR47"/>
      <c r="DHS47"/>
      <c r="DHT47"/>
      <c r="DHU47"/>
      <c r="DHV47"/>
      <c r="DHW47"/>
      <c r="DHX47"/>
      <c r="DHY47"/>
      <c r="DHZ47"/>
      <c r="DIA47"/>
      <c r="DIB47"/>
      <c r="DJG47" s="112"/>
      <c r="DJH47" s="112"/>
      <c r="DJI47" s="112"/>
      <c r="DJJ47" s="112"/>
      <c r="DJK47" s="112"/>
      <c r="DJL47" s="112"/>
      <c r="DJM47" s="112"/>
      <c r="DJN47" s="112"/>
      <c r="DJO47"/>
      <c r="DJP47"/>
      <c r="DJQ47"/>
      <c r="DJR47"/>
      <c r="DJS47"/>
      <c r="DJT47"/>
      <c r="DJU47"/>
      <c r="DJV47"/>
      <c r="DJW47"/>
      <c r="DJX47"/>
      <c r="DJY47"/>
      <c r="DJZ47"/>
      <c r="DKA47"/>
      <c r="DKB47"/>
      <c r="DKC47"/>
      <c r="DKD47"/>
      <c r="DKE47"/>
      <c r="DKF47"/>
      <c r="DKG47"/>
      <c r="DKH47"/>
      <c r="DKI47"/>
      <c r="DKJ47"/>
      <c r="DLO47" s="112"/>
      <c r="DLP47" s="112"/>
      <c r="DLQ47" s="112"/>
      <c r="DLR47" s="112"/>
      <c r="DLS47" s="112"/>
      <c r="DLT47" s="112"/>
      <c r="DLU47" s="112"/>
      <c r="DLV47" s="112"/>
      <c r="DLW47"/>
      <c r="DLX47"/>
      <c r="DLY47"/>
      <c r="DLZ47"/>
      <c r="DMA47"/>
      <c r="DMB47"/>
      <c r="DMC47"/>
      <c r="DMD47"/>
      <c r="DME47"/>
      <c r="DMF47"/>
      <c r="DMG47"/>
      <c r="DMH47"/>
      <c r="DMI47"/>
      <c r="DMJ47"/>
      <c r="DMK47"/>
      <c r="DML47"/>
      <c r="DMM47"/>
      <c r="DMN47"/>
      <c r="DMO47"/>
      <c r="DMP47"/>
      <c r="DMQ47"/>
      <c r="DMR47"/>
      <c r="DNW47" s="112"/>
      <c r="DNX47" s="112"/>
      <c r="DNY47" s="112"/>
      <c r="DNZ47" s="112"/>
      <c r="DOA47" s="112"/>
      <c r="DOB47" s="112"/>
      <c r="DOC47" s="112"/>
      <c r="DOD47" s="112"/>
      <c r="DOE47"/>
      <c r="DOF47"/>
      <c r="DOG47"/>
      <c r="DOH47"/>
      <c r="DOI47"/>
      <c r="DOJ47"/>
      <c r="DOK47"/>
      <c r="DOL47"/>
      <c r="DOM47"/>
      <c r="DON47"/>
      <c r="DOO47"/>
      <c r="DOP47"/>
      <c r="DOQ47"/>
      <c r="DOR47"/>
      <c r="DOS47"/>
      <c r="DOT47"/>
      <c r="DOU47"/>
      <c r="DOV47"/>
      <c r="DOW47"/>
      <c r="DOX47"/>
      <c r="DOY47"/>
      <c r="DOZ47"/>
      <c r="DQE47" s="112"/>
      <c r="DQF47" s="112"/>
      <c r="DQG47" s="112"/>
      <c r="DQH47" s="112"/>
      <c r="DQI47" s="112"/>
      <c r="DQJ47" s="112"/>
      <c r="DQK47" s="112"/>
      <c r="DQL47" s="112"/>
      <c r="DQM47"/>
      <c r="DQN47"/>
      <c r="DQO47"/>
      <c r="DQP47"/>
      <c r="DQQ47"/>
      <c r="DQR47"/>
      <c r="DQS47"/>
      <c r="DQT47"/>
      <c r="DQU47"/>
      <c r="DQV47"/>
      <c r="DQW47"/>
      <c r="DQX47"/>
      <c r="DQY47"/>
      <c r="DQZ47"/>
      <c r="DRA47"/>
      <c r="DRB47"/>
      <c r="DRC47"/>
      <c r="DRD47"/>
      <c r="DRE47"/>
      <c r="DRF47"/>
      <c r="DRG47"/>
      <c r="DRH47"/>
      <c r="DSM47" s="112"/>
      <c r="DSN47" s="112"/>
      <c r="DSO47" s="112"/>
      <c r="DSP47" s="112"/>
      <c r="DSQ47" s="112"/>
      <c r="DSR47" s="112"/>
      <c r="DSS47" s="112"/>
      <c r="DST47" s="112"/>
      <c r="DSU47"/>
      <c r="DSV47"/>
      <c r="DSW47"/>
      <c r="DSX47"/>
      <c r="DSY47"/>
      <c r="DSZ47"/>
      <c r="DTA47"/>
      <c r="DTB47"/>
      <c r="DTC47"/>
      <c r="DTD47"/>
      <c r="DTE47"/>
      <c r="DTF47"/>
      <c r="DTG47"/>
      <c r="DTH47"/>
      <c r="DTI47"/>
      <c r="DTJ47"/>
      <c r="DTK47"/>
      <c r="DTL47"/>
      <c r="DTM47"/>
      <c r="DTN47"/>
      <c r="DTO47"/>
      <c r="DTP47"/>
      <c r="DUU47" s="112"/>
      <c r="DUV47" s="112"/>
      <c r="DUW47" s="112"/>
      <c r="DUX47" s="112"/>
      <c r="DUY47" s="112"/>
      <c r="DUZ47" s="112"/>
      <c r="DVA47" s="112"/>
      <c r="DVB47" s="112"/>
      <c r="DVC47"/>
      <c r="DVD47"/>
      <c r="DVE47"/>
      <c r="DVF47"/>
      <c r="DVG47"/>
      <c r="DVH47"/>
      <c r="DVI47"/>
      <c r="DVJ47"/>
      <c r="DVK47"/>
      <c r="DVL47"/>
      <c r="DVM47"/>
      <c r="DVN47"/>
      <c r="DVO47"/>
      <c r="DVP47"/>
      <c r="DVQ47"/>
      <c r="DVR47"/>
      <c r="DVS47"/>
      <c r="DVT47"/>
      <c r="DVU47"/>
      <c r="DVV47"/>
      <c r="DVW47"/>
      <c r="DVX47"/>
      <c r="DXC47" s="112"/>
      <c r="DXD47" s="112"/>
      <c r="DXE47" s="112"/>
      <c r="DXF47" s="112"/>
      <c r="DXG47" s="112"/>
      <c r="DXH47" s="112"/>
      <c r="DXI47" s="112"/>
      <c r="DXJ47" s="112"/>
      <c r="DXK47"/>
      <c r="DXL47"/>
      <c r="DXM47"/>
      <c r="DXN47"/>
      <c r="DXO47"/>
      <c r="DXP47"/>
      <c r="DXQ47"/>
      <c r="DXR47"/>
      <c r="DXS47"/>
      <c r="DXT47"/>
      <c r="DXU47"/>
      <c r="DXV47"/>
      <c r="DXW47"/>
      <c r="DXX47"/>
      <c r="DXY47"/>
      <c r="DXZ47"/>
      <c r="DYA47"/>
      <c r="DYB47"/>
      <c r="DYC47"/>
      <c r="DYD47"/>
      <c r="DYE47"/>
      <c r="DYF47"/>
      <c r="DZK47" s="112"/>
      <c r="DZL47" s="112"/>
      <c r="DZM47" s="112"/>
      <c r="DZN47" s="112"/>
      <c r="DZO47" s="112"/>
      <c r="DZP47" s="112"/>
      <c r="DZQ47" s="112"/>
      <c r="DZR47" s="112"/>
      <c r="DZS47"/>
      <c r="DZT47"/>
      <c r="DZU47"/>
      <c r="DZV47"/>
      <c r="DZW47"/>
      <c r="DZX47"/>
      <c r="DZY47"/>
      <c r="DZZ47"/>
      <c r="EAA47"/>
      <c r="EAB47"/>
      <c r="EAC47"/>
      <c r="EAD47"/>
      <c r="EAE47"/>
      <c r="EAF47"/>
      <c r="EAG47"/>
      <c r="EAH47"/>
      <c r="EAI47"/>
      <c r="EAJ47"/>
      <c r="EAK47"/>
      <c r="EAL47"/>
      <c r="EAM47"/>
      <c r="EAN47"/>
      <c r="EBS47" s="112"/>
      <c r="EBT47" s="112"/>
      <c r="EBU47" s="112"/>
      <c r="EBV47" s="112"/>
      <c r="EBW47" s="112"/>
      <c r="EBX47" s="112"/>
      <c r="EBY47" s="112"/>
      <c r="EBZ47" s="112"/>
      <c r="ECA47"/>
      <c r="ECB47"/>
      <c r="ECC47"/>
      <c r="ECD47"/>
      <c r="ECE47"/>
      <c r="ECF47"/>
      <c r="ECG47"/>
      <c r="ECH47"/>
      <c r="ECI47"/>
      <c r="ECJ47"/>
      <c r="ECK47"/>
      <c r="ECL47"/>
      <c r="ECM47"/>
      <c r="ECN47"/>
      <c r="ECO47"/>
      <c r="ECP47"/>
      <c r="ECQ47"/>
      <c r="ECR47"/>
      <c r="ECS47"/>
      <c r="ECT47"/>
      <c r="ECU47"/>
      <c r="ECV47"/>
      <c r="EEA47" s="112"/>
      <c r="EEB47" s="112"/>
      <c r="EEC47" s="112"/>
      <c r="EED47" s="112"/>
      <c r="EEE47" s="112"/>
      <c r="EEF47" s="112"/>
      <c r="EEG47" s="112"/>
      <c r="EEH47" s="112"/>
      <c r="EEI47"/>
      <c r="EEJ47"/>
      <c r="EEK47"/>
      <c r="EEL47"/>
      <c r="EEM47"/>
      <c r="EEN47"/>
      <c r="EEO47"/>
      <c r="EEP47"/>
      <c r="EEQ47"/>
      <c r="EER47"/>
      <c r="EES47"/>
      <c r="EET47"/>
      <c r="EEU47"/>
      <c r="EEV47"/>
      <c r="EEW47"/>
      <c r="EEX47"/>
      <c r="EEY47"/>
      <c r="EEZ47"/>
      <c r="EFA47"/>
      <c r="EFB47"/>
      <c r="EFC47"/>
      <c r="EFD47"/>
      <c r="EGI47" s="112"/>
      <c r="EGJ47" s="112"/>
      <c r="EGK47" s="112"/>
      <c r="EGL47" s="112"/>
      <c r="EGM47" s="112"/>
      <c r="EGN47" s="112"/>
      <c r="EGO47" s="112"/>
      <c r="EGP47" s="112"/>
      <c r="EGQ47"/>
      <c r="EGR47"/>
      <c r="EGS47"/>
      <c r="EGT47"/>
      <c r="EGU47"/>
      <c r="EGV47"/>
      <c r="EGW47"/>
      <c r="EGX47"/>
      <c r="EGY47"/>
      <c r="EGZ47"/>
      <c r="EHA47"/>
      <c r="EHB47"/>
      <c r="EHC47"/>
      <c r="EHD47"/>
      <c r="EHE47"/>
      <c r="EHF47"/>
      <c r="EHG47"/>
      <c r="EHH47"/>
      <c r="EHI47"/>
      <c r="EHJ47"/>
      <c r="EHK47"/>
      <c r="EHL47"/>
      <c r="EIQ47" s="112"/>
      <c r="EIR47" s="112"/>
      <c r="EIS47" s="112"/>
      <c r="EIT47" s="112"/>
      <c r="EIU47" s="112"/>
      <c r="EIV47" s="112"/>
      <c r="EIW47" s="112"/>
      <c r="EIX47" s="112"/>
      <c r="EIY47"/>
      <c r="EIZ47"/>
      <c r="EJA47"/>
      <c r="EJB47"/>
      <c r="EJC47"/>
      <c r="EJD47"/>
      <c r="EJE47"/>
      <c r="EJF47"/>
      <c r="EJG47"/>
      <c r="EJH47"/>
      <c r="EJI47"/>
      <c r="EJJ47"/>
      <c r="EJK47"/>
      <c r="EJL47"/>
      <c r="EJM47"/>
      <c r="EJN47"/>
      <c r="EJO47"/>
      <c r="EJP47"/>
      <c r="EJQ47"/>
      <c r="EJR47"/>
      <c r="EJS47"/>
      <c r="EJT47"/>
      <c r="EKY47" s="112"/>
      <c r="EKZ47" s="112"/>
      <c r="ELA47" s="112"/>
      <c r="ELB47" s="112"/>
      <c r="ELC47" s="112"/>
      <c r="ELD47" s="112"/>
      <c r="ELE47" s="112"/>
      <c r="ELF47" s="112"/>
      <c r="ELG47"/>
      <c r="ELH47"/>
      <c r="ELI47"/>
      <c r="ELJ47"/>
      <c r="ELK47"/>
      <c r="ELL47"/>
      <c r="ELM47"/>
      <c r="ELN47"/>
      <c r="ELO47"/>
      <c r="ELP47"/>
      <c r="ELQ47"/>
      <c r="ELR47"/>
      <c r="ELS47"/>
      <c r="ELT47"/>
      <c r="ELU47"/>
      <c r="ELV47"/>
      <c r="ELW47"/>
      <c r="ELX47"/>
      <c r="ELY47"/>
      <c r="ELZ47"/>
      <c r="EMA47"/>
      <c r="EMB47"/>
      <c r="ENG47" s="112"/>
      <c r="ENH47" s="112"/>
      <c r="ENI47" s="112"/>
      <c r="ENJ47" s="112"/>
      <c r="ENK47" s="112"/>
      <c r="ENL47" s="112"/>
      <c r="ENM47" s="112"/>
      <c r="ENN47" s="112"/>
      <c r="ENO47"/>
      <c r="ENP47"/>
      <c r="ENQ47"/>
      <c r="ENR47"/>
      <c r="ENS47"/>
      <c r="ENT47"/>
      <c r="ENU47"/>
      <c r="ENV47"/>
      <c r="ENW47"/>
      <c r="ENX47"/>
      <c r="ENY47"/>
      <c r="ENZ47"/>
      <c r="EOA47"/>
      <c r="EOB47"/>
      <c r="EOC47"/>
      <c r="EOD47"/>
      <c r="EOE47"/>
      <c r="EOF47"/>
      <c r="EOG47"/>
      <c r="EOH47"/>
      <c r="EOI47"/>
      <c r="EOJ47"/>
      <c r="EPO47" s="112"/>
      <c r="EPP47" s="112"/>
      <c r="EPQ47" s="112"/>
      <c r="EPR47" s="112"/>
      <c r="EPS47" s="112"/>
      <c r="EPT47" s="112"/>
      <c r="EPU47" s="112"/>
      <c r="EPV47" s="112"/>
      <c r="EPW47"/>
      <c r="EPX47"/>
      <c r="EPY47"/>
      <c r="EPZ47"/>
      <c r="EQA47"/>
      <c r="EQB47"/>
      <c r="EQC47"/>
      <c r="EQD47"/>
      <c r="EQE47"/>
      <c r="EQF47"/>
      <c r="EQG47"/>
      <c r="EQH47"/>
      <c r="EQI47"/>
      <c r="EQJ47"/>
      <c r="EQK47"/>
      <c r="EQL47"/>
      <c r="EQM47"/>
      <c r="EQN47"/>
      <c r="EQO47"/>
      <c r="EQP47"/>
      <c r="EQQ47"/>
      <c r="EQR47"/>
      <c r="ERW47" s="112"/>
      <c r="ERX47" s="112"/>
      <c r="ERY47" s="112"/>
      <c r="ERZ47" s="112"/>
      <c r="ESA47" s="112"/>
      <c r="ESB47" s="112"/>
      <c r="ESC47" s="112"/>
      <c r="ESD47" s="112"/>
      <c r="ESE47"/>
      <c r="ESF47"/>
      <c r="ESG47"/>
      <c r="ESH47"/>
      <c r="ESI47"/>
      <c r="ESJ47"/>
      <c r="ESK47"/>
      <c r="ESL47"/>
      <c r="ESM47"/>
      <c r="ESN47"/>
      <c r="ESO47"/>
      <c r="ESP47"/>
      <c r="ESQ47"/>
      <c r="ESR47"/>
      <c r="ESS47"/>
      <c r="EST47"/>
      <c r="ESU47"/>
      <c r="ESV47"/>
      <c r="ESW47"/>
      <c r="ESX47"/>
      <c r="ESY47"/>
      <c r="ESZ47"/>
      <c r="EUE47" s="112"/>
      <c r="EUF47" s="112"/>
      <c r="EUG47" s="112"/>
      <c r="EUH47" s="112"/>
      <c r="EUI47" s="112"/>
      <c r="EUJ47" s="112"/>
      <c r="EUK47" s="112"/>
      <c r="EUL47" s="112"/>
      <c r="EUM47"/>
      <c r="EUN47"/>
      <c r="EUO47"/>
      <c r="EUP47"/>
      <c r="EUQ47"/>
      <c r="EUR47"/>
      <c r="EUS47"/>
      <c r="EUT47"/>
      <c r="EUU47"/>
      <c r="EUV47"/>
      <c r="EUW47"/>
      <c r="EUX47"/>
      <c r="EUY47"/>
      <c r="EUZ47"/>
      <c r="EVA47"/>
      <c r="EVB47"/>
      <c r="EVC47"/>
      <c r="EVD47"/>
      <c r="EVE47"/>
      <c r="EVF47"/>
      <c r="EVG47"/>
      <c r="EVH47"/>
      <c r="EWM47" s="112"/>
      <c r="EWN47" s="112"/>
      <c r="EWO47" s="112"/>
      <c r="EWP47" s="112"/>
      <c r="EWQ47" s="112"/>
      <c r="EWR47" s="112"/>
      <c r="EWS47" s="112"/>
      <c r="EWT47" s="112"/>
      <c r="EWU47"/>
      <c r="EWV47"/>
      <c r="EWW47"/>
      <c r="EWX47"/>
      <c r="EWY47"/>
      <c r="EWZ47"/>
      <c r="EXA47"/>
      <c r="EXB47"/>
      <c r="EXC47"/>
      <c r="EXD47"/>
      <c r="EXE47"/>
      <c r="EXF47"/>
      <c r="EXG47"/>
      <c r="EXH47"/>
      <c r="EXI47"/>
      <c r="EXJ47"/>
      <c r="EXK47"/>
      <c r="EXL47"/>
      <c r="EXM47"/>
      <c r="EXN47"/>
      <c r="EXO47"/>
      <c r="EXP47"/>
      <c r="EYU47" s="112"/>
      <c r="EYV47" s="112"/>
      <c r="EYW47" s="112"/>
      <c r="EYX47" s="112"/>
      <c r="EYY47" s="112"/>
      <c r="EYZ47" s="112"/>
      <c r="EZA47" s="112"/>
      <c r="EZB47" s="112"/>
      <c r="EZC47"/>
      <c r="EZD47"/>
      <c r="EZE47"/>
      <c r="EZF47"/>
      <c r="EZG47"/>
      <c r="EZH47"/>
      <c r="EZI47"/>
      <c r="EZJ47"/>
      <c r="EZK47"/>
      <c r="EZL47"/>
      <c r="EZM47"/>
      <c r="EZN47"/>
      <c r="EZO47"/>
      <c r="EZP47"/>
      <c r="EZQ47"/>
      <c r="EZR47"/>
      <c r="EZS47"/>
      <c r="EZT47"/>
      <c r="EZU47"/>
      <c r="EZV47"/>
      <c r="EZW47"/>
      <c r="EZX47"/>
      <c r="FBC47" s="112"/>
      <c r="FBD47" s="112"/>
      <c r="FBE47" s="112"/>
      <c r="FBF47" s="112"/>
      <c r="FBG47" s="112"/>
      <c r="FBH47" s="112"/>
      <c r="FBI47" s="112"/>
      <c r="FBJ47" s="112"/>
      <c r="FBK47"/>
      <c r="FBL47"/>
      <c r="FBM47"/>
      <c r="FBN47"/>
      <c r="FBO47"/>
      <c r="FBP47"/>
      <c r="FBQ47"/>
      <c r="FBR47"/>
      <c r="FBS47"/>
      <c r="FBT47"/>
      <c r="FBU47"/>
      <c r="FBV47"/>
      <c r="FBW47"/>
      <c r="FBX47"/>
      <c r="FBY47"/>
      <c r="FBZ47"/>
      <c r="FCA47"/>
      <c r="FCB47"/>
      <c r="FCC47"/>
      <c r="FCD47"/>
      <c r="FCE47"/>
      <c r="FCF47"/>
      <c r="FDK47" s="112"/>
      <c r="FDL47" s="112"/>
      <c r="FDM47" s="112"/>
      <c r="FDN47" s="112"/>
      <c r="FDO47" s="112"/>
      <c r="FDP47" s="112"/>
      <c r="FDQ47" s="112"/>
      <c r="FDR47" s="112"/>
      <c r="FDS47"/>
      <c r="FDT47"/>
      <c r="FDU47"/>
      <c r="FDV47"/>
      <c r="FDW47"/>
      <c r="FDX47"/>
      <c r="FDY47"/>
      <c r="FDZ47"/>
      <c r="FEA47"/>
      <c r="FEB47"/>
      <c r="FEC47"/>
      <c r="FED47"/>
      <c r="FEE47"/>
      <c r="FEF47"/>
      <c r="FEG47"/>
      <c r="FEH47"/>
      <c r="FEI47"/>
      <c r="FEJ47"/>
      <c r="FEK47"/>
      <c r="FEL47"/>
      <c r="FEM47"/>
      <c r="FEN47"/>
      <c r="FFS47" s="112"/>
      <c r="FFT47" s="112"/>
      <c r="FFU47" s="112"/>
      <c r="FFV47" s="112"/>
      <c r="FFW47" s="112"/>
      <c r="FFX47" s="112"/>
      <c r="FFY47" s="112"/>
      <c r="FFZ47" s="112"/>
      <c r="FGA47"/>
      <c r="FGB47"/>
      <c r="FGC47"/>
      <c r="FGD47"/>
      <c r="FGE47"/>
      <c r="FGF47"/>
      <c r="FGG47"/>
      <c r="FGH47"/>
      <c r="FGI47"/>
      <c r="FGJ47"/>
      <c r="FGK47"/>
      <c r="FGL47"/>
      <c r="FGM47"/>
      <c r="FGN47"/>
      <c r="FGO47"/>
      <c r="FGP47"/>
      <c r="FGQ47"/>
      <c r="FGR47"/>
      <c r="FGS47"/>
      <c r="FGT47"/>
      <c r="FGU47"/>
      <c r="FGV47"/>
      <c r="FIA47" s="112"/>
      <c r="FIB47" s="112"/>
      <c r="FIC47" s="112"/>
      <c r="FID47" s="112"/>
      <c r="FIE47" s="112"/>
      <c r="FIF47" s="112"/>
      <c r="FIG47" s="112"/>
      <c r="FIH47" s="112"/>
      <c r="FII47"/>
      <c r="FIJ47"/>
      <c r="FIK47"/>
      <c r="FIL47"/>
      <c r="FIM47"/>
      <c r="FIN47"/>
      <c r="FIO47"/>
      <c r="FIP47"/>
      <c r="FIQ47"/>
      <c r="FIR47"/>
      <c r="FIS47"/>
      <c r="FIT47"/>
      <c r="FIU47"/>
      <c r="FIV47"/>
      <c r="FIW47"/>
      <c r="FIX47"/>
      <c r="FIY47"/>
      <c r="FIZ47"/>
      <c r="FJA47"/>
      <c r="FJB47"/>
      <c r="FJC47"/>
      <c r="FJD47"/>
      <c r="FKI47" s="112"/>
      <c r="FKJ47" s="112"/>
      <c r="FKK47" s="112"/>
      <c r="FKL47" s="112"/>
      <c r="FKM47" s="112"/>
      <c r="FKN47" s="112"/>
      <c r="FKO47" s="112"/>
      <c r="FKP47" s="112"/>
      <c r="FKQ47"/>
      <c r="FKR47"/>
      <c r="FKS47"/>
      <c r="FKT47"/>
      <c r="FKU47"/>
      <c r="FKV47"/>
      <c r="FKW47"/>
      <c r="FKX47"/>
      <c r="FKY47"/>
      <c r="FKZ47"/>
      <c r="FLA47"/>
      <c r="FLB47"/>
      <c r="FLC47"/>
      <c r="FLD47"/>
      <c r="FLE47"/>
      <c r="FLF47"/>
      <c r="FLG47"/>
      <c r="FLH47"/>
      <c r="FLI47"/>
      <c r="FLJ47"/>
      <c r="FLK47"/>
      <c r="FLL47"/>
      <c r="FMQ47" s="112"/>
      <c r="FMR47" s="112"/>
      <c r="FMS47" s="112"/>
      <c r="FMT47" s="112"/>
      <c r="FMU47" s="112"/>
      <c r="FMV47" s="112"/>
      <c r="FMW47" s="112"/>
      <c r="FMX47" s="112"/>
      <c r="FMY47"/>
      <c r="FMZ47"/>
      <c r="FNA47"/>
      <c r="FNB47"/>
      <c r="FNC47"/>
      <c r="FND47"/>
      <c r="FNE47"/>
      <c r="FNF47"/>
      <c r="FNG47"/>
      <c r="FNH47"/>
      <c r="FNI47"/>
      <c r="FNJ47"/>
      <c r="FNK47"/>
      <c r="FNL47"/>
      <c r="FNM47"/>
      <c r="FNN47"/>
      <c r="FNO47"/>
      <c r="FNP47"/>
      <c r="FNQ47"/>
      <c r="FNR47"/>
      <c r="FNS47"/>
      <c r="FNT47"/>
      <c r="FOY47" s="112"/>
      <c r="FOZ47" s="112"/>
      <c r="FPA47" s="112"/>
      <c r="FPB47" s="112"/>
      <c r="FPC47" s="112"/>
      <c r="FPD47" s="112"/>
      <c r="FPE47" s="112"/>
      <c r="FPF47" s="112"/>
      <c r="FPG47"/>
      <c r="FPH47"/>
      <c r="FPI47"/>
      <c r="FPJ47"/>
      <c r="FPK47"/>
      <c r="FPL47"/>
      <c r="FPM47"/>
      <c r="FPN47"/>
      <c r="FPO47"/>
      <c r="FPP47"/>
      <c r="FPQ47"/>
      <c r="FPR47"/>
      <c r="FPS47"/>
      <c r="FPT47"/>
      <c r="FPU47"/>
      <c r="FPV47"/>
      <c r="FPW47"/>
      <c r="FPX47"/>
      <c r="FPY47"/>
      <c r="FPZ47"/>
      <c r="FQA47"/>
      <c r="FQB47"/>
      <c r="FRG47" s="112"/>
      <c r="FRH47" s="112"/>
      <c r="FRI47" s="112"/>
      <c r="FRJ47" s="112"/>
      <c r="FRK47" s="112"/>
      <c r="FRL47" s="112"/>
      <c r="FRM47" s="112"/>
      <c r="FRN47" s="112"/>
      <c r="FRO47"/>
      <c r="FRP47"/>
      <c r="FRQ47"/>
      <c r="FRR47"/>
      <c r="FRS47"/>
      <c r="FRT47"/>
      <c r="FRU47"/>
      <c r="FRV47"/>
      <c r="FRW47"/>
      <c r="FRX47"/>
      <c r="FRY47"/>
      <c r="FRZ47"/>
      <c r="FSA47"/>
      <c r="FSB47"/>
      <c r="FSC47"/>
      <c r="FSD47"/>
      <c r="FSE47"/>
      <c r="FSF47"/>
      <c r="FSG47"/>
      <c r="FSH47"/>
      <c r="FSI47"/>
      <c r="FSJ47"/>
      <c r="FTO47" s="112"/>
      <c r="FTP47" s="112"/>
      <c r="FTQ47" s="112"/>
      <c r="FTR47" s="112"/>
      <c r="FTS47" s="112"/>
      <c r="FTT47" s="112"/>
      <c r="FTU47" s="112"/>
      <c r="FTV47" s="112"/>
      <c r="FTW47"/>
      <c r="FTX47"/>
      <c r="FTY47"/>
      <c r="FTZ47"/>
      <c r="FUA47"/>
      <c r="FUB47"/>
      <c r="FUC47"/>
      <c r="FUD47"/>
      <c r="FUE47"/>
      <c r="FUF47"/>
      <c r="FUG47"/>
      <c r="FUH47"/>
      <c r="FUI47"/>
      <c r="FUJ47"/>
      <c r="FUK47"/>
      <c r="FUL47"/>
      <c r="FUM47"/>
      <c r="FUN47"/>
      <c r="FUO47"/>
      <c r="FUP47"/>
      <c r="FUQ47"/>
      <c r="FUR47"/>
      <c r="FVW47" s="112"/>
      <c r="FVX47" s="112"/>
      <c r="FVY47" s="112"/>
      <c r="FVZ47" s="112"/>
      <c r="FWA47" s="112"/>
      <c r="FWB47" s="112"/>
      <c r="FWC47" s="112"/>
      <c r="FWD47" s="112"/>
      <c r="FWE47"/>
      <c r="FWF47"/>
      <c r="FWG47"/>
      <c r="FWH47"/>
      <c r="FWI47"/>
      <c r="FWJ47"/>
      <c r="FWK47"/>
      <c r="FWL47"/>
      <c r="FWM47"/>
      <c r="FWN47"/>
      <c r="FWO47"/>
      <c r="FWP47"/>
      <c r="FWQ47"/>
      <c r="FWR47"/>
      <c r="FWS47"/>
      <c r="FWT47"/>
      <c r="FWU47"/>
      <c r="FWV47"/>
      <c r="FWW47"/>
      <c r="FWX47"/>
      <c r="FWY47"/>
      <c r="FWZ47"/>
      <c r="FYE47" s="112"/>
      <c r="FYF47" s="112"/>
      <c r="FYG47" s="112"/>
      <c r="FYH47" s="112"/>
      <c r="FYI47" s="112"/>
      <c r="FYJ47" s="112"/>
      <c r="FYK47" s="112"/>
      <c r="FYL47" s="112"/>
      <c r="FYM47"/>
      <c r="FYN47"/>
      <c r="FYO47"/>
      <c r="FYP47"/>
      <c r="FYQ47"/>
      <c r="FYR47"/>
      <c r="FYS47"/>
      <c r="FYT47"/>
      <c r="FYU47"/>
      <c r="FYV47"/>
      <c r="FYW47"/>
      <c r="FYX47"/>
      <c r="FYY47"/>
      <c r="FYZ47"/>
      <c r="FZA47"/>
      <c r="FZB47"/>
      <c r="FZC47"/>
      <c r="FZD47"/>
      <c r="FZE47"/>
      <c r="FZF47"/>
      <c r="FZG47"/>
      <c r="FZH47"/>
      <c r="GAM47" s="112"/>
      <c r="GAN47" s="112"/>
      <c r="GAO47" s="112"/>
      <c r="GAP47" s="112"/>
      <c r="GAQ47" s="112"/>
      <c r="GAR47" s="112"/>
      <c r="GAS47" s="112"/>
      <c r="GAT47" s="112"/>
      <c r="GAU47"/>
      <c r="GAV47"/>
      <c r="GAW47"/>
      <c r="GAX47"/>
      <c r="GAY47"/>
      <c r="GAZ47"/>
      <c r="GBA47"/>
      <c r="GBB47"/>
      <c r="GBC47"/>
      <c r="GBD47"/>
      <c r="GBE47"/>
      <c r="GBF47"/>
      <c r="GBG47"/>
      <c r="GBH47"/>
      <c r="GBI47"/>
      <c r="GBJ47"/>
      <c r="GBK47"/>
      <c r="GBL47"/>
      <c r="GBM47"/>
      <c r="GBN47"/>
      <c r="GBO47"/>
      <c r="GBP47"/>
      <c r="GCU47" s="112"/>
      <c r="GCV47" s="112"/>
      <c r="GCW47" s="112"/>
      <c r="GCX47" s="112"/>
      <c r="GCY47" s="112"/>
      <c r="GCZ47" s="112"/>
      <c r="GDA47" s="112"/>
      <c r="GDB47" s="112"/>
      <c r="GDC47"/>
      <c r="GDD47"/>
      <c r="GDE47"/>
      <c r="GDF47"/>
      <c r="GDG47"/>
      <c r="GDH47"/>
      <c r="GDI47"/>
      <c r="GDJ47"/>
      <c r="GDK47"/>
      <c r="GDL47"/>
      <c r="GDM47"/>
      <c r="GDN47"/>
      <c r="GDO47"/>
      <c r="GDP47"/>
      <c r="GDQ47"/>
      <c r="GDR47"/>
      <c r="GDS47"/>
      <c r="GDT47"/>
      <c r="GDU47"/>
      <c r="GDV47"/>
      <c r="GDW47"/>
      <c r="GDX47"/>
      <c r="GFC47" s="112"/>
      <c r="GFD47" s="112"/>
      <c r="GFE47" s="112"/>
      <c r="GFF47" s="112"/>
      <c r="GFG47" s="112"/>
      <c r="GFH47" s="112"/>
      <c r="GFI47" s="112"/>
      <c r="GFJ47" s="112"/>
      <c r="GFK47"/>
      <c r="GFL47"/>
      <c r="GFM47"/>
      <c r="GFN47"/>
      <c r="GFO47"/>
      <c r="GFP47"/>
      <c r="GFQ47"/>
      <c r="GFR47"/>
      <c r="GFS47"/>
      <c r="GFT47"/>
      <c r="GFU47"/>
      <c r="GFV47"/>
      <c r="GFW47"/>
      <c r="GFX47"/>
      <c r="GFY47"/>
      <c r="GFZ47"/>
      <c r="GGA47"/>
      <c r="GGB47"/>
      <c r="GGC47"/>
      <c r="GGD47"/>
      <c r="GGE47"/>
      <c r="GGF47"/>
      <c r="GHK47" s="112"/>
      <c r="GHL47" s="112"/>
      <c r="GHM47" s="112"/>
      <c r="GHN47" s="112"/>
      <c r="GHO47" s="112"/>
      <c r="GHP47" s="112"/>
      <c r="GHQ47" s="112"/>
      <c r="GHR47" s="112"/>
      <c r="GHS47"/>
      <c r="GHT47"/>
      <c r="GHU47"/>
      <c r="GHV47"/>
      <c r="GHW47"/>
      <c r="GHX47"/>
      <c r="GHY47"/>
      <c r="GHZ47"/>
      <c r="GIA47"/>
      <c r="GIB47"/>
      <c r="GIC47"/>
      <c r="GID47"/>
      <c r="GIE47"/>
      <c r="GIF47"/>
      <c r="GIG47"/>
      <c r="GIH47"/>
      <c r="GII47"/>
      <c r="GIJ47"/>
      <c r="GIK47"/>
      <c r="GIL47"/>
      <c r="GIM47"/>
      <c r="GIN47"/>
      <c r="GJS47" s="112"/>
      <c r="GJT47" s="112"/>
      <c r="GJU47" s="112"/>
      <c r="GJV47" s="112"/>
      <c r="GJW47" s="112"/>
      <c r="GJX47" s="112"/>
      <c r="GJY47" s="112"/>
      <c r="GJZ47" s="112"/>
      <c r="GKA47"/>
      <c r="GKB47"/>
      <c r="GKC47"/>
      <c r="GKD47"/>
      <c r="GKE47"/>
      <c r="GKF47"/>
      <c r="GKG47"/>
      <c r="GKH47"/>
      <c r="GKI47"/>
      <c r="GKJ47"/>
      <c r="GKK47"/>
      <c r="GKL47"/>
      <c r="GKM47"/>
      <c r="GKN47"/>
      <c r="GKO47"/>
      <c r="GKP47"/>
      <c r="GKQ47"/>
      <c r="GKR47"/>
      <c r="GKS47"/>
      <c r="GKT47"/>
      <c r="GKU47"/>
      <c r="GKV47"/>
      <c r="GMA47" s="112"/>
      <c r="GMB47" s="112"/>
      <c r="GMC47" s="112"/>
      <c r="GMD47" s="112"/>
      <c r="GME47" s="112"/>
      <c r="GMF47" s="112"/>
      <c r="GMG47" s="112"/>
      <c r="GMH47" s="112"/>
      <c r="GMI47"/>
      <c r="GMJ47"/>
      <c r="GMK47"/>
      <c r="GML47"/>
      <c r="GMM47"/>
      <c r="GMN47"/>
      <c r="GMO47"/>
      <c r="GMP47"/>
      <c r="GMQ47"/>
      <c r="GMR47"/>
      <c r="GMS47"/>
      <c r="GMT47"/>
      <c r="GMU47"/>
      <c r="GMV47"/>
      <c r="GMW47"/>
      <c r="GMX47"/>
      <c r="GMY47"/>
      <c r="GMZ47"/>
      <c r="GNA47"/>
      <c r="GNB47"/>
      <c r="GNC47"/>
      <c r="GND47"/>
      <c r="GOI47" s="112"/>
      <c r="GOJ47" s="112"/>
      <c r="GOK47" s="112"/>
      <c r="GOL47" s="112"/>
      <c r="GOM47" s="112"/>
      <c r="GON47" s="112"/>
      <c r="GOO47" s="112"/>
      <c r="GOP47" s="112"/>
      <c r="GOQ47"/>
      <c r="GOR47"/>
      <c r="GOS47"/>
      <c r="GOT47"/>
      <c r="GOU47"/>
      <c r="GOV47"/>
      <c r="GOW47"/>
      <c r="GOX47"/>
      <c r="GOY47"/>
      <c r="GOZ47"/>
      <c r="GPA47"/>
      <c r="GPB47"/>
      <c r="GPC47"/>
      <c r="GPD47"/>
      <c r="GPE47"/>
      <c r="GPF47"/>
      <c r="GPG47"/>
      <c r="GPH47"/>
      <c r="GPI47"/>
      <c r="GPJ47"/>
      <c r="GPK47"/>
      <c r="GPL47"/>
      <c r="GQQ47" s="112"/>
      <c r="GQR47" s="112"/>
      <c r="GQS47" s="112"/>
      <c r="GQT47" s="112"/>
      <c r="GQU47" s="112"/>
      <c r="GQV47" s="112"/>
      <c r="GQW47" s="112"/>
      <c r="GQX47" s="112"/>
      <c r="GQY47"/>
      <c r="GQZ47"/>
      <c r="GRA47"/>
      <c r="GRB47"/>
      <c r="GRC47"/>
      <c r="GRD47"/>
      <c r="GRE47"/>
      <c r="GRF47"/>
      <c r="GRG47"/>
      <c r="GRH47"/>
      <c r="GRI47"/>
      <c r="GRJ47"/>
      <c r="GRK47"/>
      <c r="GRL47"/>
      <c r="GRM47"/>
      <c r="GRN47"/>
      <c r="GRO47"/>
      <c r="GRP47"/>
      <c r="GRQ47"/>
      <c r="GRR47"/>
      <c r="GRS47"/>
      <c r="GRT47"/>
      <c r="GSY47" s="112"/>
      <c r="GSZ47" s="112"/>
      <c r="GTA47" s="112"/>
      <c r="GTB47" s="112"/>
      <c r="GTC47" s="112"/>
      <c r="GTD47" s="112"/>
      <c r="GTE47" s="112"/>
      <c r="GTF47" s="112"/>
      <c r="GTG47"/>
      <c r="GTH47"/>
      <c r="GTI47"/>
      <c r="GTJ47"/>
      <c r="GTK47"/>
      <c r="GTL47"/>
      <c r="GTM47"/>
      <c r="GTN47"/>
      <c r="GTO47"/>
      <c r="GTP47"/>
      <c r="GTQ47"/>
      <c r="GTR47"/>
      <c r="GTS47"/>
      <c r="GTT47"/>
      <c r="GTU47"/>
      <c r="GTV47"/>
      <c r="GTW47"/>
      <c r="GTX47"/>
      <c r="GTY47"/>
      <c r="GTZ47"/>
      <c r="GUA47"/>
      <c r="GUB47"/>
      <c r="GVG47" s="112"/>
      <c r="GVH47" s="112"/>
      <c r="GVI47" s="112"/>
      <c r="GVJ47" s="112"/>
      <c r="GVK47" s="112"/>
      <c r="GVL47" s="112"/>
      <c r="GVM47" s="112"/>
      <c r="GVN47" s="112"/>
      <c r="GVO47"/>
      <c r="GVP47"/>
      <c r="GVQ47"/>
      <c r="GVR47"/>
      <c r="GVS47"/>
      <c r="GVT47"/>
      <c r="GVU47"/>
      <c r="GVV47"/>
      <c r="GVW47"/>
      <c r="GVX47"/>
      <c r="GVY47"/>
      <c r="GVZ47"/>
      <c r="GWA47"/>
      <c r="GWB47"/>
      <c r="GWC47"/>
      <c r="GWD47"/>
      <c r="GWE47"/>
      <c r="GWF47"/>
      <c r="GWG47"/>
      <c r="GWH47"/>
      <c r="GWI47"/>
      <c r="GWJ47"/>
      <c r="GXO47" s="112"/>
      <c r="GXP47" s="112"/>
      <c r="GXQ47" s="112"/>
      <c r="GXR47" s="112"/>
      <c r="GXS47" s="112"/>
      <c r="GXT47" s="112"/>
      <c r="GXU47" s="112"/>
      <c r="GXV47" s="112"/>
      <c r="GXW47"/>
      <c r="GXX47"/>
      <c r="GXY47"/>
      <c r="GXZ47"/>
      <c r="GYA47"/>
      <c r="GYB47"/>
      <c r="GYC47"/>
      <c r="GYD47"/>
      <c r="GYE47"/>
      <c r="GYF47"/>
      <c r="GYG47"/>
      <c r="GYH47"/>
      <c r="GYI47"/>
      <c r="GYJ47"/>
      <c r="GYK47"/>
      <c r="GYL47"/>
      <c r="GYM47"/>
      <c r="GYN47"/>
      <c r="GYO47"/>
      <c r="GYP47"/>
      <c r="GYQ47"/>
      <c r="GYR47"/>
      <c r="GZW47" s="112"/>
      <c r="GZX47" s="112"/>
      <c r="GZY47" s="112"/>
      <c r="GZZ47" s="112"/>
      <c r="HAA47" s="112"/>
      <c r="HAB47" s="112"/>
      <c r="HAC47" s="112"/>
      <c r="HAD47" s="112"/>
      <c r="HAE47"/>
      <c r="HAF47"/>
      <c r="HAG47"/>
      <c r="HAH47"/>
      <c r="HAI47"/>
      <c r="HAJ47"/>
      <c r="HAK47"/>
      <c r="HAL47"/>
      <c r="HAM47"/>
      <c r="HAN47"/>
      <c r="HAO47"/>
      <c r="HAP47"/>
      <c r="HAQ47"/>
      <c r="HAR47"/>
      <c r="HAS47"/>
      <c r="HAT47"/>
      <c r="HAU47"/>
      <c r="HAV47"/>
      <c r="HAW47"/>
      <c r="HAX47"/>
      <c r="HAY47"/>
      <c r="HAZ47"/>
      <c r="HCE47" s="112"/>
      <c r="HCF47" s="112"/>
      <c r="HCG47" s="112"/>
      <c r="HCH47" s="112"/>
      <c r="HCI47" s="112"/>
      <c r="HCJ47" s="112"/>
      <c r="HCK47" s="112"/>
      <c r="HCL47" s="112"/>
      <c r="HCM47"/>
      <c r="HCN47"/>
      <c r="HCO47"/>
      <c r="HCP47"/>
      <c r="HCQ47"/>
      <c r="HCR47"/>
      <c r="HCS47"/>
      <c r="HCT47"/>
      <c r="HCU47"/>
      <c r="HCV47"/>
      <c r="HCW47"/>
      <c r="HCX47"/>
      <c r="HCY47"/>
      <c r="HCZ47"/>
      <c r="HDA47"/>
      <c r="HDB47"/>
      <c r="HDC47"/>
      <c r="HDD47"/>
      <c r="HDE47"/>
      <c r="HDF47"/>
      <c r="HDG47"/>
      <c r="HDH47"/>
      <c r="HEM47" s="112"/>
      <c r="HEN47" s="112"/>
      <c r="HEO47" s="112"/>
      <c r="HEP47" s="112"/>
      <c r="HEQ47" s="112"/>
      <c r="HER47" s="112"/>
      <c r="HES47" s="112"/>
      <c r="HET47" s="112"/>
      <c r="HEU47"/>
      <c r="HEV47"/>
      <c r="HEW47"/>
      <c r="HEX47"/>
      <c r="HEY47"/>
      <c r="HEZ47"/>
      <c r="HFA47"/>
      <c r="HFB47"/>
      <c r="HFC47"/>
      <c r="HFD47"/>
      <c r="HFE47"/>
      <c r="HFF47"/>
      <c r="HFG47"/>
      <c r="HFH47"/>
      <c r="HFI47"/>
      <c r="HFJ47"/>
      <c r="HFK47"/>
      <c r="HFL47"/>
      <c r="HFM47"/>
      <c r="HFN47"/>
      <c r="HFO47"/>
      <c r="HFP47"/>
      <c r="HGU47" s="112"/>
      <c r="HGV47" s="112"/>
      <c r="HGW47" s="112"/>
      <c r="HGX47" s="112"/>
      <c r="HGY47" s="112"/>
      <c r="HGZ47" s="112"/>
      <c r="HHA47" s="112"/>
      <c r="HHB47" s="112"/>
      <c r="HHC47"/>
      <c r="HHD47"/>
      <c r="HHE47"/>
      <c r="HHF47"/>
      <c r="HHG47"/>
      <c r="HHH47"/>
      <c r="HHI47"/>
      <c r="HHJ47"/>
      <c r="HHK47"/>
      <c r="HHL47"/>
      <c r="HHM47"/>
      <c r="HHN47"/>
      <c r="HHO47"/>
      <c r="HHP47"/>
      <c r="HHQ47"/>
      <c r="HHR47"/>
      <c r="HHS47"/>
      <c r="HHT47"/>
      <c r="HHU47"/>
      <c r="HHV47"/>
      <c r="HHW47"/>
      <c r="HHX47"/>
      <c r="HJC47" s="112"/>
      <c r="HJD47" s="112"/>
      <c r="HJE47" s="112"/>
      <c r="HJF47" s="112"/>
      <c r="HJG47" s="112"/>
      <c r="HJH47" s="112"/>
      <c r="HJI47" s="112"/>
      <c r="HJJ47" s="112"/>
      <c r="HJK47"/>
      <c r="HJL47"/>
      <c r="HJM47"/>
      <c r="HJN47"/>
      <c r="HJO47"/>
      <c r="HJP47"/>
      <c r="HJQ47"/>
      <c r="HJR47"/>
      <c r="HJS47"/>
      <c r="HJT47"/>
      <c r="HJU47"/>
      <c r="HJV47"/>
      <c r="HJW47"/>
      <c r="HJX47"/>
      <c r="HJY47"/>
      <c r="HJZ47"/>
      <c r="HKA47"/>
      <c r="HKB47"/>
      <c r="HKC47"/>
      <c r="HKD47"/>
      <c r="HKE47"/>
      <c r="HKF47"/>
      <c r="HLK47" s="112"/>
      <c r="HLL47" s="112"/>
      <c r="HLM47" s="112"/>
      <c r="HLN47" s="112"/>
      <c r="HLO47" s="112"/>
      <c r="HLP47" s="112"/>
      <c r="HLQ47" s="112"/>
      <c r="HLR47" s="112"/>
      <c r="HLS47"/>
      <c r="HLT47"/>
      <c r="HLU47"/>
      <c r="HLV47"/>
      <c r="HLW47"/>
      <c r="HLX47"/>
      <c r="HLY47"/>
      <c r="HLZ47"/>
      <c r="HMA47"/>
      <c r="HMB47"/>
      <c r="HMC47"/>
      <c r="HMD47"/>
      <c r="HME47"/>
      <c r="HMF47"/>
      <c r="HMG47"/>
      <c r="HMH47"/>
      <c r="HMI47"/>
      <c r="HMJ47"/>
      <c r="HMK47"/>
      <c r="HML47"/>
      <c r="HMM47"/>
      <c r="HMN47"/>
      <c r="HNS47" s="112"/>
      <c r="HNT47" s="112"/>
      <c r="HNU47" s="112"/>
      <c r="HNV47" s="112"/>
      <c r="HNW47" s="112"/>
      <c r="HNX47" s="112"/>
      <c r="HNY47" s="112"/>
      <c r="HNZ47" s="112"/>
      <c r="HOA47"/>
      <c r="HOB47"/>
      <c r="HOC47"/>
      <c r="HOD47"/>
      <c r="HOE47"/>
      <c r="HOF47"/>
      <c r="HOG47"/>
      <c r="HOH47"/>
      <c r="HOI47"/>
      <c r="HOJ47"/>
      <c r="HOK47"/>
      <c r="HOL47"/>
      <c r="HOM47"/>
      <c r="HON47"/>
      <c r="HOO47"/>
      <c r="HOP47"/>
      <c r="HOQ47"/>
      <c r="HOR47"/>
      <c r="HOS47"/>
      <c r="HOT47"/>
      <c r="HOU47"/>
      <c r="HOV47"/>
      <c r="HQA47" s="112"/>
      <c r="HQB47" s="112"/>
      <c r="HQC47" s="112"/>
      <c r="HQD47" s="112"/>
      <c r="HQE47" s="112"/>
      <c r="HQF47" s="112"/>
      <c r="HQG47" s="112"/>
      <c r="HQH47" s="112"/>
      <c r="HQI47"/>
      <c r="HQJ47"/>
      <c r="HQK47"/>
      <c r="HQL47"/>
      <c r="HQM47"/>
      <c r="HQN47"/>
      <c r="HQO47"/>
      <c r="HQP47"/>
      <c r="HQQ47"/>
      <c r="HQR47"/>
      <c r="HQS47"/>
      <c r="HQT47"/>
      <c r="HQU47"/>
      <c r="HQV47"/>
      <c r="HQW47"/>
      <c r="HQX47"/>
      <c r="HQY47"/>
      <c r="HQZ47"/>
      <c r="HRA47"/>
      <c r="HRB47"/>
      <c r="HRC47"/>
      <c r="HRD47"/>
      <c r="HSI47" s="112"/>
      <c r="HSJ47" s="112"/>
      <c r="HSK47" s="112"/>
      <c r="HSL47" s="112"/>
      <c r="HSM47" s="112"/>
      <c r="HSN47" s="112"/>
      <c r="HSO47" s="112"/>
      <c r="HSP47" s="112"/>
      <c r="HSQ47"/>
      <c r="HSR47"/>
      <c r="HSS47"/>
      <c r="HST47"/>
      <c r="HSU47"/>
      <c r="HSV47"/>
      <c r="HSW47"/>
      <c r="HSX47"/>
      <c r="HSY47"/>
      <c r="HSZ47"/>
      <c r="HTA47"/>
      <c r="HTB47"/>
      <c r="HTC47"/>
      <c r="HTD47"/>
      <c r="HTE47"/>
      <c r="HTF47"/>
      <c r="HTG47"/>
      <c r="HTH47"/>
      <c r="HTI47"/>
      <c r="HTJ47"/>
      <c r="HTK47"/>
      <c r="HTL47"/>
      <c r="HUQ47" s="112"/>
      <c r="HUR47" s="112"/>
      <c r="HUS47" s="112"/>
      <c r="HUT47" s="112"/>
      <c r="HUU47" s="112"/>
      <c r="HUV47" s="112"/>
      <c r="HUW47" s="112"/>
      <c r="HUX47" s="112"/>
      <c r="HUY47"/>
      <c r="HUZ47"/>
      <c r="HVA47"/>
      <c r="HVB47"/>
      <c r="HVC47"/>
      <c r="HVD47"/>
      <c r="HVE47"/>
      <c r="HVF47"/>
      <c r="HVG47"/>
      <c r="HVH47"/>
      <c r="HVI47"/>
      <c r="HVJ47"/>
      <c r="HVK47"/>
      <c r="HVL47"/>
      <c r="HVM47"/>
      <c r="HVN47"/>
      <c r="HVO47"/>
      <c r="HVP47"/>
      <c r="HVQ47"/>
      <c r="HVR47"/>
      <c r="HVS47"/>
      <c r="HVT47"/>
      <c r="HWY47" s="112"/>
      <c r="HWZ47" s="112"/>
      <c r="HXA47" s="112"/>
      <c r="HXB47" s="112"/>
      <c r="HXC47" s="112"/>
      <c r="HXD47" s="112"/>
      <c r="HXE47" s="112"/>
      <c r="HXF47" s="112"/>
      <c r="HXG47"/>
      <c r="HXH47"/>
      <c r="HXI47"/>
      <c r="HXJ47"/>
      <c r="HXK47"/>
      <c r="HXL47"/>
      <c r="HXM47"/>
      <c r="HXN47"/>
      <c r="HXO47"/>
      <c r="HXP47"/>
      <c r="HXQ47"/>
      <c r="HXR47"/>
      <c r="HXS47"/>
      <c r="HXT47"/>
      <c r="HXU47"/>
      <c r="HXV47"/>
      <c r="HXW47"/>
      <c r="HXX47"/>
      <c r="HXY47"/>
      <c r="HXZ47"/>
      <c r="HYA47"/>
      <c r="HYB47"/>
      <c r="HZG47" s="112"/>
      <c r="HZH47" s="112"/>
      <c r="HZI47" s="112"/>
      <c r="HZJ47" s="112"/>
      <c r="HZK47" s="112"/>
      <c r="HZL47" s="112"/>
      <c r="HZM47" s="112"/>
      <c r="HZN47" s="112"/>
      <c r="HZO47"/>
      <c r="HZP47"/>
      <c r="HZQ47"/>
      <c r="HZR47"/>
      <c r="HZS47"/>
      <c r="HZT47"/>
      <c r="HZU47"/>
      <c r="HZV47"/>
      <c r="HZW47"/>
      <c r="HZX47"/>
      <c r="HZY47"/>
      <c r="HZZ47"/>
      <c r="IAA47"/>
      <c r="IAB47"/>
      <c r="IAC47"/>
      <c r="IAD47"/>
      <c r="IAE47"/>
      <c r="IAF47"/>
      <c r="IAG47"/>
      <c r="IAH47"/>
      <c r="IAI47"/>
      <c r="IAJ47"/>
      <c r="IBO47" s="112"/>
      <c r="IBP47" s="112"/>
      <c r="IBQ47" s="112"/>
      <c r="IBR47" s="112"/>
      <c r="IBS47" s="112"/>
      <c r="IBT47" s="112"/>
      <c r="IBU47" s="112"/>
      <c r="IBV47" s="112"/>
      <c r="IBW47"/>
      <c r="IBX47"/>
      <c r="IBY47"/>
      <c r="IBZ47"/>
      <c r="ICA47"/>
      <c r="ICB47"/>
      <c r="ICC47"/>
      <c r="ICD47"/>
      <c r="ICE47"/>
      <c r="ICF47"/>
      <c r="ICG47"/>
      <c r="ICH47"/>
      <c r="ICI47"/>
      <c r="ICJ47"/>
      <c r="ICK47"/>
      <c r="ICL47"/>
      <c r="ICM47"/>
      <c r="ICN47"/>
      <c r="ICO47"/>
      <c r="ICP47"/>
      <c r="ICQ47"/>
      <c r="ICR47"/>
      <c r="IDW47" s="112"/>
      <c r="IDX47" s="112"/>
      <c r="IDY47" s="112"/>
      <c r="IDZ47" s="112"/>
      <c r="IEA47" s="112"/>
      <c r="IEB47" s="112"/>
      <c r="IEC47" s="112"/>
      <c r="IED47" s="112"/>
      <c r="IEE47"/>
      <c r="IEF47"/>
      <c r="IEG47"/>
      <c r="IEH47"/>
      <c r="IEI47"/>
      <c r="IEJ47"/>
      <c r="IEK47"/>
      <c r="IEL47"/>
      <c r="IEM47"/>
      <c r="IEN47"/>
      <c r="IEO47"/>
      <c r="IEP47"/>
      <c r="IEQ47"/>
      <c r="IER47"/>
      <c r="IES47"/>
      <c r="IET47"/>
      <c r="IEU47"/>
      <c r="IEV47"/>
      <c r="IEW47"/>
      <c r="IEX47"/>
      <c r="IEY47"/>
      <c r="IEZ47"/>
      <c r="IGE47" s="112"/>
      <c r="IGF47" s="112"/>
      <c r="IGG47" s="112"/>
      <c r="IGH47" s="112"/>
      <c r="IGI47" s="112"/>
      <c r="IGJ47" s="112"/>
      <c r="IGK47" s="112"/>
      <c r="IGL47" s="112"/>
      <c r="IGM47"/>
      <c r="IGN47"/>
      <c r="IGO47"/>
      <c r="IGP47"/>
      <c r="IGQ47"/>
      <c r="IGR47"/>
      <c r="IGS47"/>
      <c r="IGT47"/>
      <c r="IGU47"/>
      <c r="IGV47"/>
      <c r="IGW47"/>
      <c r="IGX47"/>
      <c r="IGY47"/>
      <c r="IGZ47"/>
      <c r="IHA47"/>
      <c r="IHB47"/>
      <c r="IHC47"/>
      <c r="IHD47"/>
      <c r="IHE47"/>
      <c r="IHF47"/>
      <c r="IHG47"/>
      <c r="IHH47"/>
      <c r="IIM47" s="112"/>
      <c r="IIN47" s="112"/>
      <c r="IIO47" s="112"/>
      <c r="IIP47" s="112"/>
      <c r="IIQ47" s="112"/>
      <c r="IIR47" s="112"/>
      <c r="IIS47" s="112"/>
      <c r="IIT47" s="112"/>
      <c r="IIU47"/>
      <c r="IIV47"/>
      <c r="IIW47"/>
      <c r="IIX47"/>
      <c r="IIY47"/>
      <c r="IIZ47"/>
      <c r="IJA47"/>
      <c r="IJB47"/>
      <c r="IJC47"/>
      <c r="IJD47"/>
      <c r="IJE47"/>
      <c r="IJF47"/>
      <c r="IJG47"/>
      <c r="IJH47"/>
      <c r="IJI47"/>
      <c r="IJJ47"/>
      <c r="IJK47"/>
      <c r="IJL47"/>
      <c r="IJM47"/>
      <c r="IJN47"/>
      <c r="IJO47"/>
      <c r="IJP47"/>
      <c r="IKU47" s="112"/>
      <c r="IKV47" s="112"/>
      <c r="IKW47" s="112"/>
      <c r="IKX47" s="112"/>
      <c r="IKY47" s="112"/>
      <c r="IKZ47" s="112"/>
      <c r="ILA47" s="112"/>
      <c r="ILB47" s="112"/>
      <c r="ILC47"/>
      <c r="ILD47"/>
      <c r="ILE47"/>
      <c r="ILF47"/>
      <c r="ILG47"/>
      <c r="ILH47"/>
      <c r="ILI47"/>
      <c r="ILJ47"/>
      <c r="ILK47"/>
      <c r="ILL47"/>
      <c r="ILM47"/>
      <c r="ILN47"/>
      <c r="ILO47"/>
      <c r="ILP47"/>
      <c r="ILQ47"/>
      <c r="ILR47"/>
      <c r="ILS47"/>
      <c r="ILT47"/>
      <c r="ILU47"/>
      <c r="ILV47"/>
      <c r="ILW47"/>
      <c r="ILX47"/>
      <c r="INC47" s="112"/>
      <c r="IND47" s="112"/>
      <c r="INE47" s="112"/>
      <c r="INF47" s="112"/>
      <c r="ING47" s="112"/>
      <c r="INH47" s="112"/>
      <c r="INI47" s="112"/>
      <c r="INJ47" s="112"/>
      <c r="INK47"/>
      <c r="INL47"/>
      <c r="INM47"/>
      <c r="INN47"/>
      <c r="INO47"/>
      <c r="INP47"/>
      <c r="INQ47"/>
      <c r="INR47"/>
      <c r="INS47"/>
      <c r="INT47"/>
      <c r="INU47"/>
      <c r="INV47"/>
      <c r="INW47"/>
      <c r="INX47"/>
      <c r="INY47"/>
      <c r="INZ47"/>
      <c r="IOA47"/>
      <c r="IOB47"/>
      <c r="IOC47"/>
      <c r="IOD47"/>
      <c r="IOE47"/>
      <c r="IOF47"/>
      <c r="IPK47" s="112"/>
      <c r="IPL47" s="112"/>
      <c r="IPM47" s="112"/>
      <c r="IPN47" s="112"/>
      <c r="IPO47" s="112"/>
      <c r="IPP47" s="112"/>
      <c r="IPQ47" s="112"/>
      <c r="IPR47" s="112"/>
      <c r="IPS47"/>
      <c r="IPT47"/>
      <c r="IPU47"/>
      <c r="IPV47"/>
      <c r="IPW47"/>
      <c r="IPX47"/>
      <c r="IPY47"/>
      <c r="IPZ47"/>
      <c r="IQA47"/>
      <c r="IQB47"/>
      <c r="IQC47"/>
      <c r="IQD47"/>
      <c r="IQE47"/>
      <c r="IQF47"/>
      <c r="IQG47"/>
      <c r="IQH47"/>
      <c r="IQI47"/>
      <c r="IQJ47"/>
      <c r="IQK47"/>
      <c r="IQL47"/>
      <c r="IQM47"/>
      <c r="IQN47"/>
      <c r="IRS47" s="112"/>
      <c r="IRT47" s="112"/>
      <c r="IRU47" s="112"/>
      <c r="IRV47" s="112"/>
      <c r="IRW47" s="112"/>
      <c r="IRX47" s="112"/>
      <c r="IRY47" s="112"/>
      <c r="IRZ47" s="112"/>
      <c r="ISA47"/>
      <c r="ISB47"/>
      <c r="ISC47"/>
      <c r="ISD47"/>
      <c r="ISE47"/>
      <c r="ISF47"/>
      <c r="ISG47"/>
      <c r="ISH47"/>
      <c r="ISI47"/>
      <c r="ISJ47"/>
      <c r="ISK47"/>
      <c r="ISL47"/>
      <c r="ISM47"/>
      <c r="ISN47"/>
      <c r="ISO47"/>
      <c r="ISP47"/>
      <c r="ISQ47"/>
      <c r="ISR47"/>
      <c r="ISS47"/>
      <c r="IST47"/>
      <c r="ISU47"/>
      <c r="ISV47"/>
      <c r="IUA47" s="112"/>
      <c r="IUB47" s="112"/>
      <c r="IUC47" s="112"/>
      <c r="IUD47" s="112"/>
      <c r="IUE47" s="112"/>
      <c r="IUF47" s="112"/>
      <c r="IUG47" s="112"/>
      <c r="IUH47" s="112"/>
      <c r="IUI47"/>
      <c r="IUJ47"/>
      <c r="IUK47"/>
      <c r="IUL47"/>
      <c r="IUM47"/>
      <c r="IUN47"/>
      <c r="IUO47"/>
      <c r="IUP47"/>
      <c r="IUQ47"/>
      <c r="IUR47"/>
      <c r="IUS47"/>
      <c r="IUT47"/>
      <c r="IUU47"/>
      <c r="IUV47"/>
      <c r="IUW47"/>
      <c r="IUX47"/>
      <c r="IUY47"/>
      <c r="IUZ47"/>
      <c r="IVA47"/>
      <c r="IVB47"/>
      <c r="IVC47"/>
      <c r="IVD47"/>
      <c r="IWI47" s="112"/>
      <c r="IWJ47" s="112"/>
      <c r="IWK47" s="112"/>
      <c r="IWL47" s="112"/>
      <c r="IWM47" s="112"/>
      <c r="IWN47" s="112"/>
      <c r="IWO47" s="112"/>
      <c r="IWP47" s="112"/>
      <c r="IWQ47"/>
      <c r="IWR47"/>
      <c r="IWS47"/>
      <c r="IWT47"/>
      <c r="IWU47"/>
      <c r="IWV47"/>
      <c r="IWW47"/>
      <c r="IWX47"/>
      <c r="IWY47"/>
      <c r="IWZ47"/>
      <c r="IXA47"/>
      <c r="IXB47"/>
      <c r="IXC47"/>
      <c r="IXD47"/>
      <c r="IXE47"/>
      <c r="IXF47"/>
      <c r="IXG47"/>
      <c r="IXH47"/>
      <c r="IXI47"/>
      <c r="IXJ47"/>
      <c r="IXK47"/>
      <c r="IXL47"/>
      <c r="IYQ47" s="112"/>
      <c r="IYR47" s="112"/>
      <c r="IYS47" s="112"/>
      <c r="IYT47" s="112"/>
      <c r="IYU47" s="112"/>
      <c r="IYV47" s="112"/>
      <c r="IYW47" s="112"/>
      <c r="IYX47" s="112"/>
      <c r="IYY47"/>
      <c r="IYZ47"/>
      <c r="IZA47"/>
      <c r="IZB47"/>
      <c r="IZC47"/>
      <c r="IZD47"/>
      <c r="IZE47"/>
      <c r="IZF47"/>
      <c r="IZG47"/>
      <c r="IZH47"/>
      <c r="IZI47"/>
      <c r="IZJ47"/>
      <c r="IZK47"/>
      <c r="IZL47"/>
      <c r="IZM47"/>
      <c r="IZN47"/>
      <c r="IZO47"/>
      <c r="IZP47"/>
      <c r="IZQ47"/>
      <c r="IZR47"/>
      <c r="IZS47"/>
      <c r="IZT47"/>
      <c r="JAY47" s="112"/>
      <c r="JAZ47" s="112"/>
      <c r="JBA47" s="112"/>
      <c r="JBB47" s="112"/>
      <c r="JBC47" s="112"/>
      <c r="JBD47" s="112"/>
      <c r="JBE47" s="112"/>
      <c r="JBF47" s="112"/>
      <c r="JBG47"/>
      <c r="JBH47"/>
      <c r="JBI47"/>
      <c r="JBJ47"/>
      <c r="JBK47"/>
      <c r="JBL47"/>
      <c r="JBM47"/>
      <c r="JBN47"/>
      <c r="JBO47"/>
      <c r="JBP47"/>
      <c r="JBQ47"/>
      <c r="JBR47"/>
      <c r="JBS47"/>
      <c r="JBT47"/>
      <c r="JBU47"/>
      <c r="JBV47"/>
      <c r="JBW47"/>
      <c r="JBX47"/>
      <c r="JBY47"/>
      <c r="JBZ47"/>
      <c r="JCA47"/>
      <c r="JCB47"/>
      <c r="JDG47" s="112"/>
      <c r="JDH47" s="112"/>
      <c r="JDI47" s="112"/>
      <c r="JDJ47" s="112"/>
      <c r="JDK47" s="112"/>
      <c r="JDL47" s="112"/>
      <c r="JDM47" s="112"/>
      <c r="JDN47" s="112"/>
      <c r="JDO47"/>
      <c r="JDP47"/>
      <c r="JDQ47"/>
      <c r="JDR47"/>
      <c r="JDS47"/>
      <c r="JDT47"/>
      <c r="JDU47"/>
      <c r="JDV47"/>
      <c r="JDW47"/>
      <c r="JDX47"/>
      <c r="JDY47"/>
      <c r="JDZ47"/>
      <c r="JEA47"/>
      <c r="JEB47"/>
      <c r="JEC47"/>
      <c r="JED47"/>
      <c r="JEE47"/>
      <c r="JEF47"/>
      <c r="JEG47"/>
      <c r="JEH47"/>
      <c r="JEI47"/>
      <c r="JEJ47"/>
      <c r="JFO47" s="112"/>
      <c r="JFP47" s="112"/>
      <c r="JFQ47" s="112"/>
      <c r="JFR47" s="112"/>
      <c r="JFS47" s="112"/>
      <c r="JFT47" s="112"/>
      <c r="JFU47" s="112"/>
      <c r="JFV47" s="112"/>
      <c r="JFW47"/>
      <c r="JFX47"/>
      <c r="JFY47"/>
      <c r="JFZ47"/>
      <c r="JGA47"/>
      <c r="JGB47"/>
      <c r="JGC47"/>
      <c r="JGD47"/>
      <c r="JGE47"/>
      <c r="JGF47"/>
      <c r="JGG47"/>
      <c r="JGH47"/>
      <c r="JGI47"/>
      <c r="JGJ47"/>
      <c r="JGK47"/>
      <c r="JGL47"/>
      <c r="JGM47"/>
      <c r="JGN47"/>
      <c r="JGO47"/>
      <c r="JGP47"/>
      <c r="JGQ47"/>
      <c r="JGR47"/>
      <c r="JHW47" s="112"/>
      <c r="JHX47" s="112"/>
      <c r="JHY47" s="112"/>
      <c r="JHZ47" s="112"/>
      <c r="JIA47" s="112"/>
      <c r="JIB47" s="112"/>
      <c r="JIC47" s="112"/>
      <c r="JID47" s="112"/>
      <c r="JIE47"/>
      <c r="JIF47"/>
      <c r="JIG47"/>
      <c r="JIH47"/>
      <c r="JII47"/>
      <c r="JIJ47"/>
      <c r="JIK47"/>
      <c r="JIL47"/>
      <c r="JIM47"/>
      <c r="JIN47"/>
      <c r="JIO47"/>
      <c r="JIP47"/>
      <c r="JIQ47"/>
      <c r="JIR47"/>
      <c r="JIS47"/>
      <c r="JIT47"/>
      <c r="JIU47"/>
      <c r="JIV47"/>
      <c r="JIW47"/>
      <c r="JIX47"/>
      <c r="JIY47"/>
      <c r="JIZ47"/>
      <c r="JKE47" s="112"/>
      <c r="JKF47" s="112"/>
      <c r="JKG47" s="112"/>
      <c r="JKH47" s="112"/>
      <c r="JKI47" s="112"/>
      <c r="JKJ47" s="112"/>
      <c r="JKK47" s="112"/>
      <c r="JKL47" s="112"/>
      <c r="JKM47"/>
      <c r="JKN47"/>
      <c r="JKO47"/>
      <c r="JKP47"/>
      <c r="JKQ47"/>
      <c r="JKR47"/>
      <c r="JKS47"/>
      <c r="JKT47"/>
      <c r="JKU47"/>
      <c r="JKV47"/>
      <c r="JKW47"/>
      <c r="JKX47"/>
      <c r="JKY47"/>
      <c r="JKZ47"/>
      <c r="JLA47"/>
      <c r="JLB47"/>
      <c r="JLC47"/>
      <c r="JLD47"/>
      <c r="JLE47"/>
      <c r="JLF47"/>
      <c r="JLG47"/>
      <c r="JLH47"/>
      <c r="JMM47" s="112"/>
      <c r="JMN47" s="112"/>
      <c r="JMO47" s="112"/>
      <c r="JMP47" s="112"/>
      <c r="JMQ47" s="112"/>
      <c r="JMR47" s="112"/>
      <c r="JMS47" s="112"/>
      <c r="JMT47" s="112"/>
      <c r="JMU47"/>
      <c r="JMV47"/>
      <c r="JMW47"/>
      <c r="JMX47"/>
      <c r="JMY47"/>
      <c r="JMZ47"/>
      <c r="JNA47"/>
      <c r="JNB47"/>
      <c r="JNC47"/>
      <c r="JND47"/>
      <c r="JNE47"/>
      <c r="JNF47"/>
      <c r="JNG47"/>
      <c r="JNH47"/>
      <c r="JNI47"/>
      <c r="JNJ47"/>
      <c r="JNK47"/>
      <c r="JNL47"/>
      <c r="JNM47"/>
      <c r="JNN47"/>
      <c r="JNO47"/>
      <c r="JNP47"/>
      <c r="JOU47" s="112"/>
      <c r="JOV47" s="112"/>
      <c r="JOW47" s="112"/>
      <c r="JOX47" s="112"/>
      <c r="JOY47" s="112"/>
      <c r="JOZ47" s="112"/>
      <c r="JPA47" s="112"/>
      <c r="JPB47" s="112"/>
      <c r="JPC47"/>
      <c r="JPD47"/>
      <c r="JPE47"/>
      <c r="JPF47"/>
      <c r="JPG47"/>
      <c r="JPH47"/>
      <c r="JPI47"/>
      <c r="JPJ47"/>
      <c r="JPK47"/>
      <c r="JPL47"/>
      <c r="JPM47"/>
      <c r="JPN47"/>
      <c r="JPO47"/>
      <c r="JPP47"/>
      <c r="JPQ47"/>
      <c r="JPR47"/>
      <c r="JPS47"/>
      <c r="JPT47"/>
      <c r="JPU47"/>
      <c r="JPV47"/>
      <c r="JPW47"/>
      <c r="JPX47"/>
      <c r="JRC47" s="112"/>
      <c r="JRD47" s="112"/>
      <c r="JRE47" s="112"/>
      <c r="JRF47" s="112"/>
      <c r="JRG47" s="112"/>
      <c r="JRH47" s="112"/>
      <c r="JRI47" s="112"/>
      <c r="JRJ47" s="112"/>
      <c r="JRK47"/>
      <c r="JRL47"/>
      <c r="JRM47"/>
      <c r="JRN47"/>
      <c r="JRO47"/>
      <c r="JRP47"/>
      <c r="JRQ47"/>
      <c r="JRR47"/>
      <c r="JRS47"/>
      <c r="JRT47"/>
      <c r="JRU47"/>
      <c r="JRV47"/>
      <c r="JRW47"/>
      <c r="JRX47"/>
      <c r="JRY47"/>
      <c r="JRZ47"/>
      <c r="JSA47"/>
      <c r="JSB47"/>
      <c r="JSC47"/>
      <c r="JSD47"/>
      <c r="JSE47"/>
      <c r="JSF47"/>
      <c r="JTK47" s="112"/>
      <c r="JTL47" s="112"/>
      <c r="JTM47" s="112"/>
      <c r="JTN47" s="112"/>
      <c r="JTO47" s="112"/>
      <c r="JTP47" s="112"/>
      <c r="JTQ47" s="112"/>
      <c r="JTR47" s="112"/>
      <c r="JTS47"/>
      <c r="JTT47"/>
      <c r="JTU47"/>
      <c r="JTV47"/>
      <c r="JTW47"/>
      <c r="JTX47"/>
      <c r="JTY47"/>
      <c r="JTZ47"/>
      <c r="JUA47"/>
      <c r="JUB47"/>
      <c r="JUC47"/>
      <c r="JUD47"/>
      <c r="JUE47"/>
      <c r="JUF47"/>
      <c r="JUG47"/>
      <c r="JUH47"/>
      <c r="JUI47"/>
      <c r="JUJ47"/>
      <c r="JUK47"/>
      <c r="JUL47"/>
      <c r="JUM47"/>
      <c r="JUN47"/>
      <c r="JVS47" s="112"/>
      <c r="JVT47" s="112"/>
      <c r="JVU47" s="112"/>
      <c r="JVV47" s="112"/>
      <c r="JVW47" s="112"/>
      <c r="JVX47" s="112"/>
      <c r="JVY47" s="112"/>
      <c r="JVZ47" s="112"/>
      <c r="JWA47"/>
      <c r="JWB47"/>
      <c r="JWC47"/>
      <c r="JWD47"/>
      <c r="JWE47"/>
      <c r="JWF47"/>
      <c r="JWG47"/>
      <c r="JWH47"/>
      <c r="JWI47"/>
      <c r="JWJ47"/>
      <c r="JWK47"/>
      <c r="JWL47"/>
      <c r="JWM47"/>
      <c r="JWN47"/>
      <c r="JWO47"/>
      <c r="JWP47"/>
      <c r="JWQ47"/>
      <c r="JWR47"/>
      <c r="JWS47"/>
      <c r="JWT47"/>
      <c r="JWU47"/>
      <c r="JWV47"/>
      <c r="JYA47" s="112"/>
      <c r="JYB47" s="112"/>
      <c r="JYC47" s="112"/>
      <c r="JYD47" s="112"/>
      <c r="JYE47" s="112"/>
      <c r="JYF47" s="112"/>
      <c r="JYG47" s="112"/>
      <c r="JYH47" s="112"/>
      <c r="JYI47"/>
      <c r="JYJ47"/>
      <c r="JYK47"/>
      <c r="JYL47"/>
      <c r="JYM47"/>
      <c r="JYN47"/>
      <c r="JYO47"/>
      <c r="JYP47"/>
      <c r="JYQ47"/>
      <c r="JYR47"/>
      <c r="JYS47"/>
      <c r="JYT47"/>
      <c r="JYU47"/>
      <c r="JYV47"/>
      <c r="JYW47"/>
      <c r="JYX47"/>
      <c r="JYY47"/>
      <c r="JYZ47"/>
      <c r="JZA47"/>
      <c r="JZB47"/>
      <c r="JZC47"/>
      <c r="JZD47"/>
      <c r="KAI47" s="112"/>
      <c r="KAJ47" s="112"/>
      <c r="KAK47" s="112"/>
      <c r="KAL47" s="112"/>
      <c r="KAM47" s="112"/>
      <c r="KAN47" s="112"/>
      <c r="KAO47" s="112"/>
      <c r="KAP47" s="112"/>
      <c r="KAQ47"/>
      <c r="KAR47"/>
      <c r="KAS47"/>
      <c r="KAT47"/>
      <c r="KAU47"/>
      <c r="KAV47"/>
      <c r="KAW47"/>
      <c r="KAX47"/>
      <c r="KAY47"/>
      <c r="KAZ47"/>
      <c r="KBA47"/>
      <c r="KBB47"/>
      <c r="KBC47"/>
      <c r="KBD47"/>
      <c r="KBE47"/>
      <c r="KBF47"/>
      <c r="KBG47"/>
      <c r="KBH47"/>
      <c r="KBI47"/>
      <c r="KBJ47"/>
      <c r="KBK47"/>
      <c r="KBL47"/>
      <c r="KCQ47" s="112"/>
      <c r="KCR47" s="112"/>
      <c r="KCS47" s="112"/>
      <c r="KCT47" s="112"/>
      <c r="KCU47" s="112"/>
      <c r="KCV47" s="112"/>
      <c r="KCW47" s="112"/>
      <c r="KCX47" s="112"/>
      <c r="KCY47"/>
      <c r="KCZ47"/>
      <c r="KDA47"/>
      <c r="KDB47"/>
      <c r="KDC47"/>
      <c r="KDD47"/>
      <c r="KDE47"/>
      <c r="KDF47"/>
      <c r="KDG47"/>
      <c r="KDH47"/>
      <c r="KDI47"/>
      <c r="KDJ47"/>
      <c r="KDK47"/>
      <c r="KDL47"/>
      <c r="KDM47"/>
      <c r="KDN47"/>
      <c r="KDO47"/>
      <c r="KDP47"/>
      <c r="KDQ47"/>
      <c r="KDR47"/>
      <c r="KDS47"/>
      <c r="KDT47"/>
      <c r="KEY47" s="112"/>
      <c r="KEZ47" s="112"/>
      <c r="KFA47" s="112"/>
      <c r="KFB47" s="112"/>
      <c r="KFC47" s="112"/>
      <c r="KFD47" s="112"/>
      <c r="KFE47" s="112"/>
      <c r="KFF47" s="112"/>
      <c r="KFG47"/>
      <c r="KFH47"/>
      <c r="KFI47"/>
      <c r="KFJ47"/>
      <c r="KFK47"/>
      <c r="KFL47"/>
      <c r="KFM47"/>
      <c r="KFN47"/>
      <c r="KFO47"/>
      <c r="KFP47"/>
      <c r="KFQ47"/>
      <c r="KFR47"/>
      <c r="KFS47"/>
      <c r="KFT47"/>
      <c r="KFU47"/>
      <c r="KFV47"/>
      <c r="KFW47"/>
      <c r="KFX47"/>
      <c r="KFY47"/>
      <c r="KFZ47"/>
      <c r="KGA47"/>
      <c r="KGB47"/>
      <c r="KHG47" s="112"/>
      <c r="KHH47" s="112"/>
      <c r="KHI47" s="112"/>
      <c r="KHJ47" s="112"/>
      <c r="KHK47" s="112"/>
      <c r="KHL47" s="112"/>
      <c r="KHM47" s="112"/>
      <c r="KHN47" s="112"/>
      <c r="KHO47"/>
      <c r="KHP47"/>
      <c r="KHQ47"/>
      <c r="KHR47"/>
      <c r="KHS47"/>
      <c r="KHT47"/>
      <c r="KHU47"/>
      <c r="KHV47"/>
      <c r="KHW47"/>
      <c r="KHX47"/>
      <c r="KHY47"/>
      <c r="KHZ47"/>
      <c r="KIA47"/>
      <c r="KIB47"/>
      <c r="KIC47"/>
      <c r="KID47"/>
      <c r="KIE47"/>
      <c r="KIF47"/>
      <c r="KIG47"/>
      <c r="KIH47"/>
      <c r="KII47"/>
      <c r="KIJ47"/>
      <c r="KJO47" s="112"/>
      <c r="KJP47" s="112"/>
      <c r="KJQ47" s="112"/>
      <c r="KJR47" s="112"/>
      <c r="KJS47" s="112"/>
      <c r="KJT47" s="112"/>
      <c r="KJU47" s="112"/>
      <c r="KJV47" s="112"/>
      <c r="KJW47"/>
      <c r="KJX47"/>
      <c r="KJY47"/>
      <c r="KJZ47"/>
      <c r="KKA47"/>
      <c r="KKB47"/>
      <c r="KKC47"/>
      <c r="KKD47"/>
      <c r="KKE47"/>
      <c r="KKF47"/>
      <c r="KKG47"/>
      <c r="KKH47"/>
      <c r="KKI47"/>
      <c r="KKJ47"/>
      <c r="KKK47"/>
      <c r="KKL47"/>
      <c r="KKM47"/>
      <c r="KKN47"/>
      <c r="KKO47"/>
      <c r="KKP47"/>
      <c r="KKQ47"/>
      <c r="KKR47"/>
      <c r="KLW47" s="112"/>
      <c r="KLX47" s="112"/>
      <c r="KLY47" s="112"/>
      <c r="KLZ47" s="112"/>
      <c r="KMA47" s="112"/>
      <c r="KMB47" s="112"/>
      <c r="KMC47" s="112"/>
      <c r="KMD47" s="112"/>
      <c r="KME47"/>
      <c r="KMF47"/>
      <c r="KMG47"/>
      <c r="KMH47"/>
      <c r="KMI47"/>
      <c r="KMJ47"/>
      <c r="KMK47"/>
      <c r="KML47"/>
      <c r="KMM47"/>
      <c r="KMN47"/>
      <c r="KMO47"/>
      <c r="KMP47"/>
      <c r="KMQ47"/>
      <c r="KMR47"/>
      <c r="KMS47"/>
      <c r="KMT47"/>
      <c r="KMU47"/>
      <c r="KMV47"/>
      <c r="KMW47"/>
      <c r="KMX47"/>
      <c r="KMY47"/>
      <c r="KMZ47"/>
      <c r="KOE47" s="112"/>
      <c r="KOF47" s="112"/>
      <c r="KOG47" s="112"/>
      <c r="KOH47" s="112"/>
      <c r="KOI47" s="112"/>
      <c r="KOJ47" s="112"/>
      <c r="KOK47" s="112"/>
      <c r="KOL47" s="112"/>
      <c r="KOM47"/>
      <c r="KON47"/>
      <c r="KOO47"/>
      <c r="KOP47"/>
      <c r="KOQ47"/>
      <c r="KOR47"/>
      <c r="KOS47"/>
      <c r="KOT47"/>
      <c r="KOU47"/>
      <c r="KOV47"/>
      <c r="KOW47"/>
      <c r="KOX47"/>
      <c r="KOY47"/>
      <c r="KOZ47"/>
      <c r="KPA47"/>
      <c r="KPB47"/>
      <c r="KPC47"/>
      <c r="KPD47"/>
      <c r="KPE47"/>
      <c r="KPF47"/>
      <c r="KPG47"/>
      <c r="KPH47"/>
      <c r="KQM47" s="112"/>
      <c r="KQN47" s="112"/>
      <c r="KQO47" s="112"/>
      <c r="KQP47" s="112"/>
      <c r="KQQ47" s="112"/>
      <c r="KQR47" s="112"/>
      <c r="KQS47" s="112"/>
      <c r="KQT47" s="112"/>
      <c r="KQU47"/>
      <c r="KQV47"/>
      <c r="KQW47"/>
      <c r="KQX47"/>
      <c r="KQY47"/>
      <c r="KQZ47"/>
      <c r="KRA47"/>
      <c r="KRB47"/>
      <c r="KRC47"/>
      <c r="KRD47"/>
      <c r="KRE47"/>
      <c r="KRF47"/>
      <c r="KRG47"/>
      <c r="KRH47"/>
      <c r="KRI47"/>
      <c r="KRJ47"/>
      <c r="KRK47"/>
      <c r="KRL47"/>
      <c r="KRM47"/>
      <c r="KRN47"/>
      <c r="KRO47"/>
      <c r="KRP47"/>
      <c r="KSU47" s="112"/>
      <c r="KSV47" s="112"/>
      <c r="KSW47" s="112"/>
      <c r="KSX47" s="112"/>
      <c r="KSY47" s="112"/>
      <c r="KSZ47" s="112"/>
      <c r="KTA47" s="112"/>
      <c r="KTB47" s="112"/>
      <c r="KTC47"/>
      <c r="KTD47"/>
      <c r="KTE47"/>
      <c r="KTF47"/>
      <c r="KTG47"/>
      <c r="KTH47"/>
      <c r="KTI47"/>
      <c r="KTJ47"/>
      <c r="KTK47"/>
      <c r="KTL47"/>
      <c r="KTM47"/>
      <c r="KTN47"/>
      <c r="KTO47"/>
      <c r="KTP47"/>
      <c r="KTQ47"/>
      <c r="KTR47"/>
      <c r="KTS47"/>
      <c r="KTT47"/>
      <c r="KTU47"/>
      <c r="KTV47"/>
      <c r="KTW47"/>
      <c r="KTX47"/>
      <c r="KVC47" s="112"/>
      <c r="KVD47" s="112"/>
      <c r="KVE47" s="112"/>
      <c r="KVF47" s="112"/>
      <c r="KVG47" s="112"/>
      <c r="KVH47" s="112"/>
      <c r="KVI47" s="112"/>
      <c r="KVJ47" s="112"/>
      <c r="KVK47"/>
      <c r="KVL47"/>
      <c r="KVM47"/>
      <c r="KVN47"/>
      <c r="KVO47"/>
      <c r="KVP47"/>
      <c r="KVQ47"/>
      <c r="KVR47"/>
      <c r="KVS47"/>
      <c r="KVT47"/>
      <c r="KVU47"/>
      <c r="KVV47"/>
      <c r="KVW47"/>
      <c r="KVX47"/>
      <c r="KVY47"/>
      <c r="KVZ47"/>
      <c r="KWA47"/>
      <c r="KWB47"/>
      <c r="KWC47"/>
      <c r="KWD47"/>
      <c r="KWE47"/>
      <c r="KWF47"/>
      <c r="KXK47" s="112"/>
      <c r="KXL47" s="112"/>
      <c r="KXM47" s="112"/>
      <c r="KXN47" s="112"/>
      <c r="KXO47" s="112"/>
      <c r="KXP47" s="112"/>
      <c r="KXQ47" s="112"/>
      <c r="KXR47" s="112"/>
      <c r="KXS47"/>
      <c r="KXT47"/>
      <c r="KXU47"/>
      <c r="KXV47"/>
      <c r="KXW47"/>
      <c r="KXX47"/>
      <c r="KXY47"/>
      <c r="KXZ47"/>
      <c r="KYA47"/>
      <c r="KYB47"/>
      <c r="KYC47"/>
      <c r="KYD47"/>
      <c r="KYE47"/>
      <c r="KYF47"/>
      <c r="KYG47"/>
      <c r="KYH47"/>
      <c r="KYI47"/>
      <c r="KYJ47"/>
      <c r="KYK47"/>
      <c r="KYL47"/>
      <c r="KYM47"/>
      <c r="KYN47"/>
      <c r="KZS47" s="112"/>
      <c r="KZT47" s="112"/>
      <c r="KZU47" s="112"/>
      <c r="KZV47" s="112"/>
      <c r="KZW47" s="112"/>
      <c r="KZX47" s="112"/>
      <c r="KZY47" s="112"/>
      <c r="KZZ47" s="112"/>
      <c r="LAA47"/>
      <c r="LAB47"/>
      <c r="LAC47"/>
      <c r="LAD47"/>
      <c r="LAE47"/>
      <c r="LAF47"/>
      <c r="LAG47"/>
      <c r="LAH47"/>
      <c r="LAI47"/>
      <c r="LAJ47"/>
      <c r="LAK47"/>
      <c r="LAL47"/>
      <c r="LAM47"/>
      <c r="LAN47"/>
      <c r="LAO47"/>
      <c r="LAP47"/>
      <c r="LAQ47"/>
      <c r="LAR47"/>
      <c r="LAS47"/>
      <c r="LAT47"/>
      <c r="LAU47"/>
      <c r="LAV47"/>
      <c r="LCA47" s="112"/>
      <c r="LCB47" s="112"/>
      <c r="LCC47" s="112"/>
      <c r="LCD47" s="112"/>
      <c r="LCE47" s="112"/>
      <c r="LCF47" s="112"/>
      <c r="LCG47" s="112"/>
      <c r="LCH47" s="112"/>
      <c r="LCI47"/>
      <c r="LCJ47"/>
      <c r="LCK47"/>
      <c r="LCL47"/>
      <c r="LCM47"/>
      <c r="LCN47"/>
      <c r="LCO47"/>
      <c r="LCP47"/>
      <c r="LCQ47"/>
      <c r="LCR47"/>
      <c r="LCS47"/>
      <c r="LCT47"/>
      <c r="LCU47"/>
      <c r="LCV47"/>
      <c r="LCW47"/>
      <c r="LCX47"/>
      <c r="LCY47"/>
      <c r="LCZ47"/>
      <c r="LDA47"/>
      <c r="LDB47"/>
      <c r="LDC47"/>
      <c r="LDD47"/>
      <c r="LEI47" s="112"/>
      <c r="LEJ47" s="112"/>
      <c r="LEK47" s="112"/>
      <c r="LEL47" s="112"/>
      <c r="LEM47" s="112"/>
      <c r="LEN47" s="112"/>
      <c r="LEO47" s="112"/>
      <c r="LEP47" s="112"/>
      <c r="LEQ47"/>
      <c r="LER47"/>
      <c r="LES47"/>
      <c r="LET47"/>
      <c r="LEU47"/>
      <c r="LEV47"/>
      <c r="LEW47"/>
      <c r="LEX47"/>
      <c r="LEY47"/>
      <c r="LEZ47"/>
      <c r="LFA47"/>
      <c r="LFB47"/>
      <c r="LFC47"/>
      <c r="LFD47"/>
      <c r="LFE47"/>
      <c r="LFF47"/>
      <c r="LFG47"/>
      <c r="LFH47"/>
      <c r="LFI47"/>
      <c r="LFJ47"/>
      <c r="LFK47"/>
      <c r="LFL47"/>
      <c r="LGQ47" s="112"/>
      <c r="LGR47" s="112"/>
      <c r="LGS47" s="112"/>
      <c r="LGT47" s="112"/>
      <c r="LGU47" s="112"/>
      <c r="LGV47" s="112"/>
      <c r="LGW47" s="112"/>
      <c r="LGX47" s="112"/>
      <c r="LGY47"/>
      <c r="LGZ47"/>
      <c r="LHA47"/>
      <c r="LHB47"/>
      <c r="LHC47"/>
      <c r="LHD47"/>
      <c r="LHE47"/>
      <c r="LHF47"/>
      <c r="LHG47"/>
      <c r="LHH47"/>
      <c r="LHI47"/>
      <c r="LHJ47"/>
      <c r="LHK47"/>
      <c r="LHL47"/>
      <c r="LHM47"/>
      <c r="LHN47"/>
      <c r="LHO47"/>
      <c r="LHP47"/>
      <c r="LHQ47"/>
      <c r="LHR47"/>
      <c r="LHS47"/>
      <c r="LHT47"/>
      <c r="LIY47" s="112"/>
      <c r="LIZ47" s="112"/>
      <c r="LJA47" s="112"/>
      <c r="LJB47" s="112"/>
      <c r="LJC47" s="112"/>
      <c r="LJD47" s="112"/>
      <c r="LJE47" s="112"/>
      <c r="LJF47" s="112"/>
      <c r="LJG47"/>
      <c r="LJH47"/>
      <c r="LJI47"/>
      <c r="LJJ47"/>
      <c r="LJK47"/>
      <c r="LJL47"/>
      <c r="LJM47"/>
      <c r="LJN47"/>
      <c r="LJO47"/>
      <c r="LJP47"/>
      <c r="LJQ47"/>
      <c r="LJR47"/>
      <c r="LJS47"/>
      <c r="LJT47"/>
      <c r="LJU47"/>
      <c r="LJV47"/>
      <c r="LJW47"/>
      <c r="LJX47"/>
      <c r="LJY47"/>
      <c r="LJZ47"/>
      <c r="LKA47"/>
      <c r="LKB47"/>
      <c r="LLG47" s="112"/>
      <c r="LLH47" s="112"/>
      <c r="LLI47" s="112"/>
      <c r="LLJ47" s="112"/>
      <c r="LLK47" s="112"/>
      <c r="LLL47" s="112"/>
      <c r="LLM47" s="112"/>
      <c r="LLN47" s="112"/>
      <c r="LLO47"/>
      <c r="LLP47"/>
      <c r="LLQ47"/>
      <c r="LLR47"/>
      <c r="LLS47"/>
      <c r="LLT47"/>
      <c r="LLU47"/>
      <c r="LLV47"/>
      <c r="LLW47"/>
      <c r="LLX47"/>
      <c r="LLY47"/>
      <c r="LLZ47"/>
      <c r="LMA47"/>
      <c r="LMB47"/>
      <c r="LMC47"/>
      <c r="LMD47"/>
      <c r="LME47"/>
      <c r="LMF47"/>
      <c r="LMG47"/>
      <c r="LMH47"/>
      <c r="LMI47"/>
      <c r="LMJ47"/>
      <c r="LNO47" s="112"/>
      <c r="LNP47" s="112"/>
      <c r="LNQ47" s="112"/>
      <c r="LNR47" s="112"/>
      <c r="LNS47" s="112"/>
      <c r="LNT47" s="112"/>
      <c r="LNU47" s="112"/>
      <c r="LNV47" s="112"/>
      <c r="LNW47"/>
      <c r="LNX47"/>
      <c r="LNY47"/>
      <c r="LNZ47"/>
      <c r="LOA47"/>
      <c r="LOB47"/>
      <c r="LOC47"/>
      <c r="LOD47"/>
      <c r="LOE47"/>
      <c r="LOF47"/>
      <c r="LOG47"/>
      <c r="LOH47"/>
      <c r="LOI47"/>
      <c r="LOJ47"/>
      <c r="LOK47"/>
      <c r="LOL47"/>
      <c r="LOM47"/>
      <c r="LON47"/>
      <c r="LOO47"/>
      <c r="LOP47"/>
      <c r="LOQ47"/>
      <c r="LOR47"/>
      <c r="LPW47" s="112"/>
      <c r="LPX47" s="112"/>
      <c r="LPY47" s="112"/>
      <c r="LPZ47" s="112"/>
      <c r="LQA47" s="112"/>
      <c r="LQB47" s="112"/>
      <c r="LQC47" s="112"/>
      <c r="LQD47" s="112"/>
      <c r="LQE47"/>
      <c r="LQF47"/>
      <c r="LQG47"/>
      <c r="LQH47"/>
      <c r="LQI47"/>
      <c r="LQJ47"/>
      <c r="LQK47"/>
      <c r="LQL47"/>
      <c r="LQM47"/>
      <c r="LQN47"/>
      <c r="LQO47"/>
      <c r="LQP47"/>
      <c r="LQQ47"/>
      <c r="LQR47"/>
      <c r="LQS47"/>
      <c r="LQT47"/>
      <c r="LQU47"/>
      <c r="LQV47"/>
      <c r="LQW47"/>
      <c r="LQX47"/>
      <c r="LQY47"/>
      <c r="LQZ47"/>
      <c r="LSE47" s="112"/>
      <c r="LSF47" s="112"/>
      <c r="LSG47" s="112"/>
      <c r="LSH47" s="112"/>
      <c r="LSI47" s="112"/>
      <c r="LSJ47" s="112"/>
      <c r="LSK47" s="112"/>
      <c r="LSL47" s="112"/>
      <c r="LSM47"/>
      <c r="LSN47"/>
      <c r="LSO47"/>
      <c r="LSP47"/>
      <c r="LSQ47"/>
      <c r="LSR47"/>
      <c r="LSS47"/>
      <c r="LST47"/>
      <c r="LSU47"/>
      <c r="LSV47"/>
      <c r="LSW47"/>
      <c r="LSX47"/>
      <c r="LSY47"/>
      <c r="LSZ47"/>
      <c r="LTA47"/>
      <c r="LTB47"/>
      <c r="LTC47"/>
      <c r="LTD47"/>
      <c r="LTE47"/>
      <c r="LTF47"/>
      <c r="LTG47"/>
      <c r="LTH47"/>
      <c r="LUM47" s="112"/>
      <c r="LUN47" s="112"/>
      <c r="LUO47" s="112"/>
      <c r="LUP47" s="112"/>
      <c r="LUQ47" s="112"/>
      <c r="LUR47" s="112"/>
      <c r="LUS47" s="112"/>
      <c r="LUT47" s="112"/>
      <c r="LUU47"/>
      <c r="LUV47"/>
      <c r="LUW47"/>
      <c r="LUX47"/>
      <c r="LUY47"/>
      <c r="LUZ47"/>
      <c r="LVA47"/>
      <c r="LVB47"/>
      <c r="LVC47"/>
      <c r="LVD47"/>
      <c r="LVE47"/>
      <c r="LVF47"/>
      <c r="LVG47"/>
      <c r="LVH47"/>
      <c r="LVI47"/>
      <c r="LVJ47"/>
      <c r="LVK47"/>
      <c r="LVL47"/>
      <c r="LVM47"/>
      <c r="LVN47"/>
      <c r="LVO47"/>
      <c r="LVP47"/>
      <c r="LWU47" s="112"/>
      <c r="LWV47" s="112"/>
      <c r="LWW47" s="112"/>
      <c r="LWX47" s="112"/>
      <c r="LWY47" s="112"/>
      <c r="LWZ47" s="112"/>
      <c r="LXA47" s="112"/>
      <c r="LXB47" s="112"/>
      <c r="LXC47"/>
      <c r="LXD47"/>
      <c r="LXE47"/>
      <c r="LXF47"/>
      <c r="LXG47"/>
      <c r="LXH47"/>
      <c r="LXI47"/>
      <c r="LXJ47"/>
      <c r="LXK47"/>
      <c r="LXL47"/>
      <c r="LXM47"/>
      <c r="LXN47"/>
      <c r="LXO47"/>
      <c r="LXP47"/>
      <c r="LXQ47"/>
      <c r="LXR47"/>
      <c r="LXS47"/>
      <c r="LXT47"/>
      <c r="LXU47"/>
      <c r="LXV47"/>
      <c r="LXW47"/>
      <c r="LXX47"/>
      <c r="LZC47" s="112"/>
      <c r="LZD47" s="112"/>
      <c r="LZE47" s="112"/>
      <c r="LZF47" s="112"/>
      <c r="LZG47" s="112"/>
      <c r="LZH47" s="112"/>
      <c r="LZI47" s="112"/>
      <c r="LZJ47" s="112"/>
      <c r="LZK47"/>
      <c r="LZL47"/>
      <c r="LZM47"/>
      <c r="LZN47"/>
      <c r="LZO47"/>
      <c r="LZP47"/>
      <c r="LZQ47"/>
      <c r="LZR47"/>
      <c r="LZS47"/>
      <c r="LZT47"/>
      <c r="LZU47"/>
      <c r="LZV47"/>
      <c r="LZW47"/>
      <c r="LZX47"/>
      <c r="LZY47"/>
      <c r="LZZ47"/>
      <c r="MAA47"/>
      <c r="MAB47"/>
      <c r="MAC47"/>
      <c r="MAD47"/>
      <c r="MAE47"/>
      <c r="MAF47"/>
      <c r="MBK47" s="112"/>
      <c r="MBL47" s="112"/>
      <c r="MBM47" s="112"/>
      <c r="MBN47" s="112"/>
      <c r="MBO47" s="112"/>
      <c r="MBP47" s="112"/>
      <c r="MBQ47" s="112"/>
      <c r="MBR47" s="112"/>
      <c r="MBS47"/>
      <c r="MBT47"/>
      <c r="MBU47"/>
      <c r="MBV47"/>
      <c r="MBW47"/>
      <c r="MBX47"/>
      <c r="MBY47"/>
      <c r="MBZ47"/>
      <c r="MCA47"/>
      <c r="MCB47"/>
      <c r="MCC47"/>
      <c r="MCD47"/>
      <c r="MCE47"/>
      <c r="MCF47"/>
      <c r="MCG47"/>
      <c r="MCH47"/>
      <c r="MCI47"/>
      <c r="MCJ47"/>
      <c r="MCK47"/>
      <c r="MCL47"/>
      <c r="MCM47"/>
      <c r="MCN47"/>
      <c r="MDS47" s="112"/>
      <c r="MDT47" s="112"/>
      <c r="MDU47" s="112"/>
      <c r="MDV47" s="112"/>
      <c r="MDW47" s="112"/>
      <c r="MDX47" s="112"/>
      <c r="MDY47" s="112"/>
      <c r="MDZ47" s="112"/>
      <c r="MEA47"/>
      <c r="MEB47"/>
      <c r="MEC47"/>
      <c r="MED47"/>
      <c r="MEE47"/>
      <c r="MEF47"/>
      <c r="MEG47"/>
      <c r="MEH47"/>
      <c r="MEI47"/>
      <c r="MEJ47"/>
      <c r="MEK47"/>
      <c r="MEL47"/>
      <c r="MEM47"/>
      <c r="MEN47"/>
      <c r="MEO47"/>
      <c r="MEP47"/>
      <c r="MEQ47"/>
      <c r="MER47"/>
      <c r="MES47"/>
      <c r="MET47"/>
      <c r="MEU47"/>
      <c r="MEV47"/>
      <c r="MGA47" s="112"/>
      <c r="MGB47" s="112"/>
      <c r="MGC47" s="112"/>
      <c r="MGD47" s="112"/>
      <c r="MGE47" s="112"/>
      <c r="MGF47" s="112"/>
      <c r="MGG47" s="112"/>
      <c r="MGH47" s="112"/>
      <c r="MGI47"/>
      <c r="MGJ47"/>
      <c r="MGK47"/>
      <c r="MGL47"/>
      <c r="MGM47"/>
      <c r="MGN47"/>
      <c r="MGO47"/>
      <c r="MGP47"/>
      <c r="MGQ47"/>
      <c r="MGR47"/>
      <c r="MGS47"/>
      <c r="MGT47"/>
      <c r="MGU47"/>
      <c r="MGV47"/>
      <c r="MGW47"/>
      <c r="MGX47"/>
      <c r="MGY47"/>
      <c r="MGZ47"/>
      <c r="MHA47"/>
      <c r="MHB47"/>
      <c r="MHC47"/>
      <c r="MHD47"/>
      <c r="MII47" s="112"/>
      <c r="MIJ47" s="112"/>
      <c r="MIK47" s="112"/>
      <c r="MIL47" s="112"/>
      <c r="MIM47" s="112"/>
      <c r="MIN47" s="112"/>
      <c r="MIO47" s="112"/>
      <c r="MIP47" s="112"/>
      <c r="MIQ47"/>
      <c r="MIR47"/>
      <c r="MIS47"/>
      <c r="MIT47"/>
      <c r="MIU47"/>
      <c r="MIV47"/>
      <c r="MIW47"/>
      <c r="MIX47"/>
      <c r="MIY47"/>
      <c r="MIZ47"/>
      <c r="MJA47"/>
      <c r="MJB47"/>
      <c r="MJC47"/>
      <c r="MJD47"/>
      <c r="MJE47"/>
      <c r="MJF47"/>
      <c r="MJG47"/>
      <c r="MJH47"/>
      <c r="MJI47"/>
      <c r="MJJ47"/>
      <c r="MJK47"/>
      <c r="MJL47"/>
      <c r="MKQ47" s="112"/>
      <c r="MKR47" s="112"/>
      <c r="MKS47" s="112"/>
      <c r="MKT47" s="112"/>
      <c r="MKU47" s="112"/>
      <c r="MKV47" s="112"/>
      <c r="MKW47" s="112"/>
      <c r="MKX47" s="112"/>
      <c r="MKY47"/>
      <c r="MKZ47"/>
      <c r="MLA47"/>
      <c r="MLB47"/>
      <c r="MLC47"/>
      <c r="MLD47"/>
      <c r="MLE47"/>
      <c r="MLF47"/>
      <c r="MLG47"/>
      <c r="MLH47"/>
      <c r="MLI47"/>
      <c r="MLJ47"/>
      <c r="MLK47"/>
      <c r="MLL47"/>
      <c r="MLM47"/>
      <c r="MLN47"/>
      <c r="MLO47"/>
      <c r="MLP47"/>
      <c r="MLQ47"/>
      <c r="MLR47"/>
      <c r="MLS47"/>
      <c r="MLT47"/>
      <c r="MMY47" s="112"/>
      <c r="MMZ47" s="112"/>
      <c r="MNA47" s="112"/>
      <c r="MNB47" s="112"/>
      <c r="MNC47" s="112"/>
      <c r="MND47" s="112"/>
      <c r="MNE47" s="112"/>
      <c r="MNF47" s="112"/>
      <c r="MNG47"/>
      <c r="MNH47"/>
      <c r="MNI47"/>
      <c r="MNJ47"/>
      <c r="MNK47"/>
      <c r="MNL47"/>
      <c r="MNM47"/>
      <c r="MNN47"/>
      <c r="MNO47"/>
      <c r="MNP47"/>
      <c r="MNQ47"/>
      <c r="MNR47"/>
      <c r="MNS47"/>
      <c r="MNT47"/>
      <c r="MNU47"/>
      <c r="MNV47"/>
      <c r="MNW47"/>
      <c r="MNX47"/>
      <c r="MNY47"/>
      <c r="MNZ47"/>
      <c r="MOA47"/>
      <c r="MOB47"/>
      <c r="MPG47" s="112"/>
      <c r="MPH47" s="112"/>
      <c r="MPI47" s="112"/>
      <c r="MPJ47" s="112"/>
      <c r="MPK47" s="112"/>
      <c r="MPL47" s="112"/>
      <c r="MPM47" s="112"/>
      <c r="MPN47" s="112"/>
      <c r="MPO47"/>
      <c r="MPP47"/>
      <c r="MPQ47"/>
      <c r="MPR47"/>
      <c r="MPS47"/>
      <c r="MPT47"/>
      <c r="MPU47"/>
      <c r="MPV47"/>
      <c r="MPW47"/>
      <c r="MPX47"/>
      <c r="MPY47"/>
      <c r="MPZ47"/>
      <c r="MQA47"/>
      <c r="MQB47"/>
      <c r="MQC47"/>
      <c r="MQD47"/>
      <c r="MQE47"/>
      <c r="MQF47"/>
      <c r="MQG47"/>
      <c r="MQH47"/>
      <c r="MQI47"/>
      <c r="MQJ47"/>
      <c r="MRO47" s="112"/>
      <c r="MRP47" s="112"/>
      <c r="MRQ47" s="112"/>
      <c r="MRR47" s="112"/>
      <c r="MRS47" s="112"/>
      <c r="MRT47" s="112"/>
      <c r="MRU47" s="112"/>
      <c r="MRV47" s="112"/>
      <c r="MRW47"/>
      <c r="MRX47"/>
      <c r="MRY47"/>
      <c r="MRZ47"/>
      <c r="MSA47"/>
      <c r="MSB47"/>
      <c r="MSC47"/>
      <c r="MSD47"/>
      <c r="MSE47"/>
      <c r="MSF47"/>
      <c r="MSG47"/>
      <c r="MSH47"/>
      <c r="MSI47"/>
      <c r="MSJ47"/>
      <c r="MSK47"/>
      <c r="MSL47"/>
      <c r="MSM47"/>
      <c r="MSN47"/>
      <c r="MSO47"/>
      <c r="MSP47"/>
      <c r="MSQ47"/>
      <c r="MSR47"/>
      <c r="MTW47" s="112"/>
      <c r="MTX47" s="112"/>
      <c r="MTY47" s="112"/>
      <c r="MTZ47" s="112"/>
      <c r="MUA47" s="112"/>
      <c r="MUB47" s="112"/>
      <c r="MUC47" s="112"/>
      <c r="MUD47" s="112"/>
      <c r="MUE47"/>
      <c r="MUF47"/>
      <c r="MUG47"/>
      <c r="MUH47"/>
      <c r="MUI47"/>
      <c r="MUJ47"/>
      <c r="MUK47"/>
      <c r="MUL47"/>
      <c r="MUM47"/>
      <c r="MUN47"/>
      <c r="MUO47"/>
      <c r="MUP47"/>
      <c r="MUQ47"/>
      <c r="MUR47"/>
      <c r="MUS47"/>
      <c r="MUT47"/>
      <c r="MUU47"/>
      <c r="MUV47"/>
      <c r="MUW47"/>
      <c r="MUX47"/>
      <c r="MUY47"/>
      <c r="MUZ47"/>
      <c r="MWE47" s="112"/>
      <c r="MWF47" s="112"/>
      <c r="MWG47" s="112"/>
      <c r="MWH47" s="112"/>
      <c r="MWI47" s="112"/>
      <c r="MWJ47" s="112"/>
      <c r="MWK47" s="112"/>
      <c r="MWL47" s="112"/>
      <c r="MWM47"/>
      <c r="MWN47"/>
      <c r="MWO47"/>
      <c r="MWP47"/>
      <c r="MWQ47"/>
      <c r="MWR47"/>
      <c r="MWS47"/>
      <c r="MWT47"/>
      <c r="MWU47"/>
      <c r="MWV47"/>
      <c r="MWW47"/>
      <c r="MWX47"/>
      <c r="MWY47"/>
      <c r="MWZ47"/>
      <c r="MXA47"/>
      <c r="MXB47"/>
      <c r="MXC47"/>
      <c r="MXD47"/>
      <c r="MXE47"/>
      <c r="MXF47"/>
      <c r="MXG47"/>
      <c r="MXH47"/>
      <c r="MYM47" s="112"/>
      <c r="MYN47" s="112"/>
      <c r="MYO47" s="112"/>
      <c r="MYP47" s="112"/>
      <c r="MYQ47" s="112"/>
      <c r="MYR47" s="112"/>
      <c r="MYS47" s="112"/>
      <c r="MYT47" s="112"/>
      <c r="MYU47"/>
      <c r="MYV47"/>
      <c r="MYW47"/>
      <c r="MYX47"/>
      <c r="MYY47"/>
      <c r="MYZ47"/>
      <c r="MZA47"/>
      <c r="MZB47"/>
      <c r="MZC47"/>
      <c r="MZD47"/>
      <c r="MZE47"/>
      <c r="MZF47"/>
      <c r="MZG47"/>
      <c r="MZH47"/>
      <c r="MZI47"/>
      <c r="MZJ47"/>
      <c r="MZK47"/>
      <c r="MZL47"/>
      <c r="MZM47"/>
      <c r="MZN47"/>
      <c r="MZO47"/>
      <c r="MZP47"/>
      <c r="NAU47" s="112"/>
      <c r="NAV47" s="112"/>
      <c r="NAW47" s="112"/>
      <c r="NAX47" s="112"/>
      <c r="NAY47" s="112"/>
      <c r="NAZ47" s="112"/>
      <c r="NBA47" s="112"/>
      <c r="NBB47" s="112"/>
      <c r="NBC47"/>
      <c r="NBD47"/>
      <c r="NBE47"/>
      <c r="NBF47"/>
      <c r="NBG47"/>
      <c r="NBH47"/>
      <c r="NBI47"/>
      <c r="NBJ47"/>
      <c r="NBK47"/>
      <c r="NBL47"/>
      <c r="NBM47"/>
      <c r="NBN47"/>
      <c r="NBO47"/>
      <c r="NBP47"/>
      <c r="NBQ47"/>
      <c r="NBR47"/>
      <c r="NBS47"/>
      <c r="NBT47"/>
      <c r="NBU47"/>
      <c r="NBV47"/>
      <c r="NBW47"/>
      <c r="NBX47"/>
      <c r="NDC47" s="112"/>
      <c r="NDD47" s="112"/>
      <c r="NDE47" s="112"/>
      <c r="NDF47" s="112"/>
      <c r="NDG47" s="112"/>
      <c r="NDH47" s="112"/>
      <c r="NDI47" s="112"/>
      <c r="NDJ47" s="112"/>
      <c r="NDK47"/>
      <c r="NDL47"/>
      <c r="NDM47"/>
      <c r="NDN47"/>
      <c r="NDO47"/>
      <c r="NDP47"/>
      <c r="NDQ47"/>
      <c r="NDR47"/>
      <c r="NDS47"/>
      <c r="NDT47"/>
      <c r="NDU47"/>
      <c r="NDV47"/>
      <c r="NDW47"/>
      <c r="NDX47"/>
      <c r="NDY47"/>
      <c r="NDZ47"/>
      <c r="NEA47"/>
      <c r="NEB47"/>
      <c r="NEC47"/>
      <c r="NED47"/>
      <c r="NEE47"/>
      <c r="NEF47"/>
      <c r="NFK47" s="112"/>
      <c r="NFL47" s="112"/>
      <c r="NFM47" s="112"/>
      <c r="NFN47" s="112"/>
      <c r="NFO47" s="112"/>
      <c r="NFP47" s="112"/>
      <c r="NFQ47" s="112"/>
      <c r="NFR47" s="112"/>
      <c r="NFS47"/>
      <c r="NFT47"/>
      <c r="NFU47"/>
      <c r="NFV47"/>
      <c r="NFW47"/>
      <c r="NFX47"/>
      <c r="NFY47"/>
      <c r="NFZ47"/>
      <c r="NGA47"/>
      <c r="NGB47"/>
      <c r="NGC47"/>
      <c r="NGD47"/>
      <c r="NGE47"/>
      <c r="NGF47"/>
      <c r="NGG47"/>
      <c r="NGH47"/>
      <c r="NGI47"/>
      <c r="NGJ47"/>
      <c r="NGK47"/>
      <c r="NGL47"/>
      <c r="NGM47"/>
      <c r="NGN47"/>
      <c r="NHS47" s="112"/>
      <c r="NHT47" s="112"/>
      <c r="NHU47" s="112"/>
      <c r="NHV47" s="112"/>
      <c r="NHW47" s="112"/>
      <c r="NHX47" s="112"/>
      <c r="NHY47" s="112"/>
      <c r="NHZ47" s="112"/>
      <c r="NIA47"/>
      <c r="NIB47"/>
      <c r="NIC47"/>
      <c r="NID47"/>
      <c r="NIE47"/>
      <c r="NIF47"/>
      <c r="NIG47"/>
      <c r="NIH47"/>
      <c r="NII47"/>
      <c r="NIJ47"/>
      <c r="NIK47"/>
      <c r="NIL47"/>
      <c r="NIM47"/>
      <c r="NIN47"/>
      <c r="NIO47"/>
      <c r="NIP47"/>
      <c r="NIQ47"/>
      <c r="NIR47"/>
      <c r="NIS47"/>
      <c r="NIT47"/>
      <c r="NIU47"/>
      <c r="NIV47"/>
      <c r="NKA47" s="112"/>
      <c r="NKB47" s="112"/>
      <c r="NKC47" s="112"/>
      <c r="NKD47" s="112"/>
      <c r="NKE47" s="112"/>
      <c r="NKF47" s="112"/>
      <c r="NKG47" s="112"/>
      <c r="NKH47" s="112"/>
      <c r="NKI47"/>
      <c r="NKJ47"/>
      <c r="NKK47"/>
      <c r="NKL47"/>
      <c r="NKM47"/>
      <c r="NKN47"/>
      <c r="NKO47"/>
      <c r="NKP47"/>
      <c r="NKQ47"/>
      <c r="NKR47"/>
      <c r="NKS47"/>
      <c r="NKT47"/>
      <c r="NKU47"/>
      <c r="NKV47"/>
      <c r="NKW47"/>
      <c r="NKX47"/>
      <c r="NKY47"/>
      <c r="NKZ47"/>
      <c r="NLA47"/>
      <c r="NLB47"/>
      <c r="NLC47"/>
      <c r="NLD47"/>
      <c r="NMI47" s="112"/>
      <c r="NMJ47" s="112"/>
      <c r="NMK47" s="112"/>
      <c r="NML47" s="112"/>
      <c r="NMM47" s="112"/>
      <c r="NMN47" s="112"/>
      <c r="NMO47" s="112"/>
      <c r="NMP47" s="112"/>
      <c r="NMQ47"/>
      <c r="NMR47"/>
      <c r="NMS47"/>
      <c r="NMT47"/>
      <c r="NMU47"/>
      <c r="NMV47"/>
      <c r="NMW47"/>
      <c r="NMX47"/>
      <c r="NMY47"/>
      <c r="NMZ47"/>
      <c r="NNA47"/>
      <c r="NNB47"/>
      <c r="NNC47"/>
      <c r="NND47"/>
      <c r="NNE47"/>
      <c r="NNF47"/>
      <c r="NNG47"/>
      <c r="NNH47"/>
      <c r="NNI47"/>
      <c r="NNJ47"/>
      <c r="NNK47"/>
      <c r="NNL47"/>
      <c r="NOQ47" s="112"/>
      <c r="NOR47" s="112"/>
      <c r="NOS47" s="112"/>
      <c r="NOT47" s="112"/>
      <c r="NOU47" s="112"/>
      <c r="NOV47" s="112"/>
      <c r="NOW47" s="112"/>
      <c r="NOX47" s="112"/>
      <c r="NOY47"/>
      <c r="NOZ47"/>
      <c r="NPA47"/>
      <c r="NPB47"/>
      <c r="NPC47"/>
      <c r="NPD47"/>
      <c r="NPE47"/>
      <c r="NPF47"/>
      <c r="NPG47"/>
      <c r="NPH47"/>
      <c r="NPI47"/>
      <c r="NPJ47"/>
      <c r="NPK47"/>
      <c r="NPL47"/>
      <c r="NPM47"/>
      <c r="NPN47"/>
      <c r="NPO47"/>
      <c r="NPP47"/>
      <c r="NPQ47"/>
      <c r="NPR47"/>
      <c r="NPS47"/>
      <c r="NPT47"/>
      <c r="NQY47" s="112"/>
      <c r="NQZ47" s="112"/>
      <c r="NRA47" s="112"/>
      <c r="NRB47" s="112"/>
      <c r="NRC47" s="112"/>
      <c r="NRD47" s="112"/>
      <c r="NRE47" s="112"/>
      <c r="NRF47" s="112"/>
      <c r="NRG47"/>
      <c r="NRH47"/>
      <c r="NRI47"/>
      <c r="NRJ47"/>
      <c r="NRK47"/>
      <c r="NRL47"/>
      <c r="NRM47"/>
      <c r="NRN47"/>
      <c r="NRO47"/>
      <c r="NRP47"/>
      <c r="NRQ47"/>
      <c r="NRR47"/>
      <c r="NRS47"/>
      <c r="NRT47"/>
      <c r="NRU47"/>
      <c r="NRV47"/>
      <c r="NRW47"/>
      <c r="NRX47"/>
      <c r="NRY47"/>
      <c r="NRZ47"/>
      <c r="NSA47"/>
      <c r="NSB47"/>
      <c r="NTG47" s="112"/>
      <c r="NTH47" s="112"/>
      <c r="NTI47" s="112"/>
      <c r="NTJ47" s="112"/>
      <c r="NTK47" s="112"/>
      <c r="NTL47" s="112"/>
      <c r="NTM47" s="112"/>
      <c r="NTN47" s="112"/>
      <c r="NTO47"/>
      <c r="NTP47"/>
      <c r="NTQ47"/>
      <c r="NTR47"/>
      <c r="NTS47"/>
      <c r="NTT47"/>
      <c r="NTU47"/>
      <c r="NTV47"/>
      <c r="NTW47"/>
      <c r="NTX47"/>
      <c r="NTY47"/>
      <c r="NTZ47"/>
      <c r="NUA47"/>
      <c r="NUB47"/>
      <c r="NUC47"/>
      <c r="NUD47"/>
      <c r="NUE47"/>
      <c r="NUF47"/>
      <c r="NUG47"/>
      <c r="NUH47"/>
      <c r="NUI47"/>
      <c r="NUJ47"/>
      <c r="NVO47" s="112"/>
      <c r="NVP47" s="112"/>
      <c r="NVQ47" s="112"/>
      <c r="NVR47" s="112"/>
      <c r="NVS47" s="112"/>
      <c r="NVT47" s="112"/>
      <c r="NVU47" s="112"/>
      <c r="NVV47" s="112"/>
      <c r="NVW47"/>
      <c r="NVX47"/>
      <c r="NVY47"/>
      <c r="NVZ47"/>
      <c r="NWA47"/>
      <c r="NWB47"/>
      <c r="NWC47"/>
      <c r="NWD47"/>
      <c r="NWE47"/>
      <c r="NWF47"/>
      <c r="NWG47"/>
      <c r="NWH47"/>
      <c r="NWI47"/>
      <c r="NWJ47"/>
      <c r="NWK47"/>
      <c r="NWL47"/>
      <c r="NWM47"/>
      <c r="NWN47"/>
      <c r="NWO47"/>
      <c r="NWP47"/>
      <c r="NWQ47"/>
      <c r="NWR47"/>
      <c r="NXW47" s="112"/>
      <c r="NXX47" s="112"/>
      <c r="NXY47" s="112"/>
      <c r="NXZ47" s="112"/>
      <c r="NYA47" s="112"/>
      <c r="NYB47" s="112"/>
      <c r="NYC47" s="112"/>
      <c r="NYD47" s="112"/>
      <c r="NYE47"/>
      <c r="NYF47"/>
      <c r="NYG47"/>
      <c r="NYH47"/>
      <c r="NYI47"/>
      <c r="NYJ47"/>
      <c r="NYK47"/>
      <c r="NYL47"/>
      <c r="NYM47"/>
      <c r="NYN47"/>
      <c r="NYO47"/>
      <c r="NYP47"/>
      <c r="NYQ47"/>
      <c r="NYR47"/>
      <c r="NYS47"/>
      <c r="NYT47"/>
      <c r="NYU47"/>
      <c r="NYV47"/>
      <c r="NYW47"/>
      <c r="NYX47"/>
      <c r="NYY47"/>
      <c r="NYZ47"/>
      <c r="OAE47" s="112"/>
      <c r="OAF47" s="112"/>
      <c r="OAG47" s="112"/>
      <c r="OAH47" s="112"/>
      <c r="OAI47" s="112"/>
      <c r="OAJ47" s="112"/>
      <c r="OAK47" s="112"/>
      <c r="OAL47" s="112"/>
      <c r="OAM47"/>
      <c r="OAN47"/>
      <c r="OAO47"/>
      <c r="OAP47"/>
      <c r="OAQ47"/>
      <c r="OAR47"/>
      <c r="OAS47"/>
      <c r="OAT47"/>
      <c r="OAU47"/>
      <c r="OAV47"/>
      <c r="OAW47"/>
      <c r="OAX47"/>
      <c r="OAY47"/>
      <c r="OAZ47"/>
      <c r="OBA47"/>
      <c r="OBB47"/>
      <c r="OBC47"/>
      <c r="OBD47"/>
      <c r="OBE47"/>
      <c r="OBF47"/>
      <c r="OBG47"/>
      <c r="OBH47"/>
      <c r="OCM47" s="112"/>
      <c r="OCN47" s="112"/>
      <c r="OCO47" s="112"/>
      <c r="OCP47" s="112"/>
      <c r="OCQ47" s="112"/>
      <c r="OCR47" s="112"/>
      <c r="OCS47" s="112"/>
      <c r="OCT47" s="112"/>
      <c r="OCU47"/>
      <c r="OCV47"/>
      <c r="OCW47"/>
      <c r="OCX47"/>
      <c r="OCY47"/>
      <c r="OCZ47"/>
      <c r="ODA47"/>
      <c r="ODB47"/>
      <c r="ODC47"/>
      <c r="ODD47"/>
      <c r="ODE47"/>
      <c r="ODF47"/>
      <c r="ODG47"/>
      <c r="ODH47"/>
      <c r="ODI47"/>
      <c r="ODJ47"/>
      <c r="ODK47"/>
      <c r="ODL47"/>
      <c r="ODM47"/>
      <c r="ODN47"/>
      <c r="ODO47"/>
      <c r="ODP47"/>
      <c r="OEU47" s="112"/>
      <c r="OEV47" s="112"/>
      <c r="OEW47" s="112"/>
      <c r="OEX47" s="112"/>
      <c r="OEY47" s="112"/>
      <c r="OEZ47" s="112"/>
      <c r="OFA47" s="112"/>
      <c r="OFB47" s="112"/>
      <c r="OFC47"/>
      <c r="OFD47"/>
      <c r="OFE47"/>
      <c r="OFF47"/>
      <c r="OFG47"/>
      <c r="OFH47"/>
      <c r="OFI47"/>
      <c r="OFJ47"/>
      <c r="OFK47"/>
      <c r="OFL47"/>
      <c r="OFM47"/>
      <c r="OFN47"/>
      <c r="OFO47"/>
      <c r="OFP47"/>
      <c r="OFQ47"/>
      <c r="OFR47"/>
      <c r="OFS47"/>
      <c r="OFT47"/>
      <c r="OFU47"/>
      <c r="OFV47"/>
      <c r="OFW47"/>
      <c r="OFX47"/>
      <c r="OHC47" s="112"/>
      <c r="OHD47" s="112"/>
      <c r="OHE47" s="112"/>
      <c r="OHF47" s="112"/>
      <c r="OHG47" s="112"/>
      <c r="OHH47" s="112"/>
      <c r="OHI47" s="112"/>
      <c r="OHJ47" s="112"/>
      <c r="OHK47"/>
      <c r="OHL47"/>
      <c r="OHM47"/>
      <c r="OHN47"/>
      <c r="OHO47"/>
      <c r="OHP47"/>
      <c r="OHQ47"/>
      <c r="OHR47"/>
      <c r="OHS47"/>
      <c r="OHT47"/>
      <c r="OHU47"/>
      <c r="OHV47"/>
      <c r="OHW47"/>
      <c r="OHX47"/>
      <c r="OHY47"/>
      <c r="OHZ47"/>
      <c r="OIA47"/>
      <c r="OIB47"/>
      <c r="OIC47"/>
      <c r="OID47"/>
      <c r="OIE47"/>
      <c r="OIF47"/>
      <c r="OJK47" s="112"/>
      <c r="OJL47" s="112"/>
      <c r="OJM47" s="112"/>
      <c r="OJN47" s="112"/>
      <c r="OJO47" s="112"/>
      <c r="OJP47" s="112"/>
      <c r="OJQ47" s="112"/>
      <c r="OJR47" s="112"/>
      <c r="OJS47"/>
      <c r="OJT47"/>
      <c r="OJU47"/>
      <c r="OJV47"/>
      <c r="OJW47"/>
      <c r="OJX47"/>
      <c r="OJY47"/>
      <c r="OJZ47"/>
      <c r="OKA47"/>
      <c r="OKB47"/>
      <c r="OKC47"/>
      <c r="OKD47"/>
      <c r="OKE47"/>
      <c r="OKF47"/>
      <c r="OKG47"/>
      <c r="OKH47"/>
      <c r="OKI47"/>
      <c r="OKJ47"/>
      <c r="OKK47"/>
      <c r="OKL47"/>
      <c r="OKM47"/>
      <c r="OKN47"/>
      <c r="OLS47" s="112"/>
      <c r="OLT47" s="112"/>
      <c r="OLU47" s="112"/>
      <c r="OLV47" s="112"/>
      <c r="OLW47" s="112"/>
      <c r="OLX47" s="112"/>
      <c r="OLY47" s="112"/>
      <c r="OLZ47" s="112"/>
      <c r="OMA47"/>
      <c r="OMB47"/>
      <c r="OMC47"/>
      <c r="OMD47"/>
      <c r="OME47"/>
      <c r="OMF47"/>
      <c r="OMG47"/>
      <c r="OMH47"/>
      <c r="OMI47"/>
      <c r="OMJ47"/>
      <c r="OMK47"/>
      <c r="OML47"/>
      <c r="OMM47"/>
      <c r="OMN47"/>
      <c r="OMO47"/>
      <c r="OMP47"/>
      <c r="OMQ47"/>
      <c r="OMR47"/>
      <c r="OMS47"/>
      <c r="OMT47"/>
      <c r="OMU47"/>
      <c r="OMV47"/>
      <c r="OOA47" s="112"/>
      <c r="OOB47" s="112"/>
      <c r="OOC47" s="112"/>
      <c r="OOD47" s="112"/>
      <c r="OOE47" s="112"/>
      <c r="OOF47" s="112"/>
      <c r="OOG47" s="112"/>
      <c r="OOH47" s="112"/>
      <c r="OOI47"/>
      <c r="OOJ47"/>
      <c r="OOK47"/>
      <c r="OOL47"/>
      <c r="OOM47"/>
      <c r="OON47"/>
      <c r="OOO47"/>
      <c r="OOP47"/>
      <c r="OOQ47"/>
      <c r="OOR47"/>
      <c r="OOS47"/>
      <c r="OOT47"/>
      <c r="OOU47"/>
      <c r="OOV47"/>
      <c r="OOW47"/>
      <c r="OOX47"/>
      <c r="OOY47"/>
      <c r="OOZ47"/>
      <c r="OPA47"/>
      <c r="OPB47"/>
      <c r="OPC47"/>
      <c r="OPD47"/>
      <c r="OQI47" s="112"/>
      <c r="OQJ47" s="112"/>
      <c r="OQK47" s="112"/>
      <c r="OQL47" s="112"/>
      <c r="OQM47" s="112"/>
      <c r="OQN47" s="112"/>
      <c r="OQO47" s="112"/>
      <c r="OQP47" s="112"/>
      <c r="OQQ47"/>
      <c r="OQR47"/>
      <c r="OQS47"/>
      <c r="OQT47"/>
      <c r="OQU47"/>
      <c r="OQV47"/>
      <c r="OQW47"/>
      <c r="OQX47"/>
      <c r="OQY47"/>
      <c r="OQZ47"/>
      <c r="ORA47"/>
      <c r="ORB47"/>
      <c r="ORC47"/>
      <c r="ORD47"/>
      <c r="ORE47"/>
      <c r="ORF47"/>
      <c r="ORG47"/>
      <c r="ORH47"/>
      <c r="ORI47"/>
      <c r="ORJ47"/>
      <c r="ORK47"/>
      <c r="ORL47"/>
      <c r="OSQ47" s="112"/>
      <c r="OSR47" s="112"/>
      <c r="OSS47" s="112"/>
      <c r="OST47" s="112"/>
      <c r="OSU47" s="112"/>
      <c r="OSV47" s="112"/>
      <c r="OSW47" s="112"/>
      <c r="OSX47" s="112"/>
      <c r="OSY47"/>
      <c r="OSZ47"/>
      <c r="OTA47"/>
      <c r="OTB47"/>
      <c r="OTC47"/>
      <c r="OTD47"/>
      <c r="OTE47"/>
      <c r="OTF47"/>
      <c r="OTG47"/>
      <c r="OTH47"/>
      <c r="OTI47"/>
      <c r="OTJ47"/>
      <c r="OTK47"/>
      <c r="OTL47"/>
      <c r="OTM47"/>
      <c r="OTN47"/>
      <c r="OTO47"/>
      <c r="OTP47"/>
      <c r="OTQ47"/>
      <c r="OTR47"/>
      <c r="OTS47"/>
      <c r="OTT47"/>
      <c r="OUY47" s="112"/>
      <c r="OUZ47" s="112"/>
      <c r="OVA47" s="112"/>
      <c r="OVB47" s="112"/>
      <c r="OVC47" s="112"/>
      <c r="OVD47" s="112"/>
      <c r="OVE47" s="112"/>
      <c r="OVF47" s="112"/>
      <c r="OVG47"/>
      <c r="OVH47"/>
      <c r="OVI47"/>
      <c r="OVJ47"/>
      <c r="OVK47"/>
      <c r="OVL47"/>
      <c r="OVM47"/>
      <c r="OVN47"/>
      <c r="OVO47"/>
      <c r="OVP47"/>
      <c r="OVQ47"/>
      <c r="OVR47"/>
      <c r="OVS47"/>
      <c r="OVT47"/>
      <c r="OVU47"/>
      <c r="OVV47"/>
      <c r="OVW47"/>
      <c r="OVX47"/>
      <c r="OVY47"/>
      <c r="OVZ47"/>
      <c r="OWA47"/>
      <c r="OWB47"/>
      <c r="OXG47" s="112"/>
      <c r="OXH47" s="112"/>
      <c r="OXI47" s="112"/>
      <c r="OXJ47" s="112"/>
      <c r="OXK47" s="112"/>
      <c r="OXL47" s="112"/>
      <c r="OXM47" s="112"/>
      <c r="OXN47" s="112"/>
      <c r="OXO47"/>
      <c r="OXP47"/>
      <c r="OXQ47"/>
      <c r="OXR47"/>
      <c r="OXS47"/>
      <c r="OXT47"/>
      <c r="OXU47"/>
      <c r="OXV47"/>
      <c r="OXW47"/>
      <c r="OXX47"/>
      <c r="OXY47"/>
      <c r="OXZ47"/>
      <c r="OYA47"/>
      <c r="OYB47"/>
      <c r="OYC47"/>
      <c r="OYD47"/>
      <c r="OYE47"/>
      <c r="OYF47"/>
      <c r="OYG47"/>
      <c r="OYH47"/>
      <c r="OYI47"/>
      <c r="OYJ47"/>
      <c r="OZO47" s="112"/>
      <c r="OZP47" s="112"/>
      <c r="OZQ47" s="112"/>
      <c r="OZR47" s="112"/>
      <c r="OZS47" s="112"/>
      <c r="OZT47" s="112"/>
      <c r="OZU47" s="112"/>
      <c r="OZV47" s="112"/>
      <c r="OZW47"/>
      <c r="OZX47"/>
      <c r="OZY47"/>
      <c r="OZZ47"/>
      <c r="PAA47"/>
      <c r="PAB47"/>
      <c r="PAC47"/>
      <c r="PAD47"/>
      <c r="PAE47"/>
      <c r="PAF47"/>
      <c r="PAG47"/>
      <c r="PAH47"/>
      <c r="PAI47"/>
      <c r="PAJ47"/>
      <c r="PAK47"/>
      <c r="PAL47"/>
      <c r="PAM47"/>
      <c r="PAN47"/>
      <c r="PAO47"/>
      <c r="PAP47"/>
      <c r="PAQ47"/>
      <c r="PAR47"/>
      <c r="PBW47" s="112"/>
      <c r="PBX47" s="112"/>
      <c r="PBY47" s="112"/>
      <c r="PBZ47" s="112"/>
      <c r="PCA47" s="112"/>
      <c r="PCB47" s="112"/>
      <c r="PCC47" s="112"/>
      <c r="PCD47" s="112"/>
      <c r="PCE47"/>
      <c r="PCF47"/>
      <c r="PCG47"/>
      <c r="PCH47"/>
      <c r="PCI47"/>
      <c r="PCJ47"/>
      <c r="PCK47"/>
      <c r="PCL47"/>
      <c r="PCM47"/>
      <c r="PCN47"/>
      <c r="PCO47"/>
      <c r="PCP47"/>
      <c r="PCQ47"/>
      <c r="PCR47"/>
      <c r="PCS47"/>
      <c r="PCT47"/>
      <c r="PCU47"/>
      <c r="PCV47"/>
      <c r="PCW47"/>
      <c r="PCX47"/>
      <c r="PCY47"/>
      <c r="PCZ47"/>
      <c r="PEE47" s="112"/>
      <c r="PEF47" s="112"/>
      <c r="PEG47" s="112"/>
      <c r="PEH47" s="112"/>
      <c r="PEI47" s="112"/>
      <c r="PEJ47" s="112"/>
      <c r="PEK47" s="112"/>
      <c r="PEL47" s="112"/>
      <c r="PEM47"/>
      <c r="PEN47"/>
      <c r="PEO47"/>
      <c r="PEP47"/>
      <c r="PEQ47"/>
      <c r="PER47"/>
      <c r="PES47"/>
      <c r="PET47"/>
      <c r="PEU47"/>
      <c r="PEV47"/>
      <c r="PEW47"/>
      <c r="PEX47"/>
      <c r="PEY47"/>
      <c r="PEZ47"/>
      <c r="PFA47"/>
      <c r="PFB47"/>
      <c r="PFC47"/>
      <c r="PFD47"/>
      <c r="PFE47"/>
      <c r="PFF47"/>
      <c r="PFG47"/>
      <c r="PFH47"/>
      <c r="PGM47" s="112"/>
      <c r="PGN47" s="112"/>
      <c r="PGO47" s="112"/>
      <c r="PGP47" s="112"/>
      <c r="PGQ47" s="112"/>
      <c r="PGR47" s="112"/>
      <c r="PGS47" s="112"/>
      <c r="PGT47" s="112"/>
      <c r="PGU47"/>
      <c r="PGV47"/>
      <c r="PGW47"/>
      <c r="PGX47"/>
      <c r="PGY47"/>
      <c r="PGZ47"/>
      <c r="PHA47"/>
      <c r="PHB47"/>
      <c r="PHC47"/>
      <c r="PHD47"/>
      <c r="PHE47"/>
      <c r="PHF47"/>
      <c r="PHG47"/>
      <c r="PHH47"/>
      <c r="PHI47"/>
      <c r="PHJ47"/>
      <c r="PHK47"/>
      <c r="PHL47"/>
      <c r="PHM47"/>
      <c r="PHN47"/>
      <c r="PHO47"/>
      <c r="PHP47"/>
      <c r="PIU47" s="112"/>
      <c r="PIV47" s="112"/>
      <c r="PIW47" s="112"/>
      <c r="PIX47" s="112"/>
      <c r="PIY47" s="112"/>
      <c r="PIZ47" s="112"/>
      <c r="PJA47" s="112"/>
      <c r="PJB47" s="112"/>
      <c r="PJC47"/>
      <c r="PJD47"/>
      <c r="PJE47"/>
      <c r="PJF47"/>
      <c r="PJG47"/>
      <c r="PJH47"/>
      <c r="PJI47"/>
      <c r="PJJ47"/>
      <c r="PJK47"/>
      <c r="PJL47"/>
      <c r="PJM47"/>
      <c r="PJN47"/>
      <c r="PJO47"/>
      <c r="PJP47"/>
      <c r="PJQ47"/>
      <c r="PJR47"/>
      <c r="PJS47"/>
      <c r="PJT47"/>
      <c r="PJU47"/>
      <c r="PJV47"/>
      <c r="PJW47"/>
      <c r="PJX47"/>
      <c r="PLC47" s="112"/>
      <c r="PLD47" s="112"/>
      <c r="PLE47" s="112"/>
      <c r="PLF47" s="112"/>
      <c r="PLG47" s="112"/>
      <c r="PLH47" s="112"/>
      <c r="PLI47" s="112"/>
      <c r="PLJ47" s="112"/>
      <c r="PLK47"/>
      <c r="PLL47"/>
      <c r="PLM47"/>
      <c r="PLN47"/>
      <c r="PLO47"/>
      <c r="PLP47"/>
      <c r="PLQ47"/>
      <c r="PLR47"/>
      <c r="PLS47"/>
      <c r="PLT47"/>
      <c r="PLU47"/>
      <c r="PLV47"/>
      <c r="PLW47"/>
      <c r="PLX47"/>
      <c r="PLY47"/>
      <c r="PLZ47"/>
      <c r="PMA47"/>
      <c r="PMB47"/>
      <c r="PMC47"/>
      <c r="PMD47"/>
      <c r="PME47"/>
      <c r="PMF47"/>
      <c r="PNK47" s="112"/>
      <c r="PNL47" s="112"/>
      <c r="PNM47" s="112"/>
      <c r="PNN47" s="112"/>
      <c r="PNO47" s="112"/>
      <c r="PNP47" s="112"/>
      <c r="PNQ47" s="112"/>
      <c r="PNR47" s="112"/>
      <c r="PNS47"/>
      <c r="PNT47"/>
      <c r="PNU47"/>
      <c r="PNV47"/>
      <c r="PNW47"/>
      <c r="PNX47"/>
      <c r="PNY47"/>
      <c r="PNZ47"/>
      <c r="POA47"/>
      <c r="POB47"/>
      <c r="POC47"/>
      <c r="POD47"/>
      <c r="POE47"/>
      <c r="POF47"/>
      <c r="POG47"/>
      <c r="POH47"/>
      <c r="POI47"/>
      <c r="POJ47"/>
      <c r="POK47"/>
      <c r="POL47"/>
      <c r="POM47"/>
      <c r="PON47"/>
      <c r="PPS47" s="112"/>
      <c r="PPT47" s="112"/>
      <c r="PPU47" s="112"/>
      <c r="PPV47" s="112"/>
      <c r="PPW47" s="112"/>
      <c r="PPX47" s="112"/>
      <c r="PPY47" s="112"/>
      <c r="PPZ47" s="112"/>
      <c r="PQA47"/>
      <c r="PQB47"/>
      <c r="PQC47"/>
      <c r="PQD47"/>
      <c r="PQE47"/>
      <c r="PQF47"/>
      <c r="PQG47"/>
      <c r="PQH47"/>
      <c r="PQI47"/>
      <c r="PQJ47"/>
      <c r="PQK47"/>
      <c r="PQL47"/>
      <c r="PQM47"/>
      <c r="PQN47"/>
      <c r="PQO47"/>
      <c r="PQP47"/>
      <c r="PQQ47"/>
      <c r="PQR47"/>
      <c r="PQS47"/>
      <c r="PQT47"/>
      <c r="PQU47"/>
      <c r="PQV47"/>
      <c r="PSA47" s="112"/>
      <c r="PSB47" s="112"/>
      <c r="PSC47" s="112"/>
      <c r="PSD47" s="112"/>
      <c r="PSE47" s="112"/>
      <c r="PSF47" s="112"/>
      <c r="PSG47" s="112"/>
      <c r="PSH47" s="112"/>
      <c r="PSI47"/>
      <c r="PSJ47"/>
      <c r="PSK47"/>
      <c r="PSL47"/>
      <c r="PSM47"/>
      <c r="PSN47"/>
      <c r="PSO47"/>
      <c r="PSP47"/>
      <c r="PSQ47"/>
      <c r="PSR47"/>
      <c r="PSS47"/>
      <c r="PST47"/>
      <c r="PSU47"/>
      <c r="PSV47"/>
      <c r="PSW47"/>
      <c r="PSX47"/>
      <c r="PSY47"/>
      <c r="PSZ47"/>
      <c r="PTA47"/>
      <c r="PTB47"/>
      <c r="PTC47"/>
      <c r="PTD47"/>
      <c r="PUI47" s="112"/>
      <c r="PUJ47" s="112"/>
      <c r="PUK47" s="112"/>
      <c r="PUL47" s="112"/>
      <c r="PUM47" s="112"/>
      <c r="PUN47" s="112"/>
      <c r="PUO47" s="112"/>
      <c r="PUP47" s="112"/>
      <c r="PUQ47"/>
      <c r="PUR47"/>
      <c r="PUS47"/>
      <c r="PUT47"/>
      <c r="PUU47"/>
      <c r="PUV47"/>
      <c r="PUW47"/>
      <c r="PUX47"/>
      <c r="PUY47"/>
      <c r="PUZ47"/>
      <c r="PVA47"/>
      <c r="PVB47"/>
      <c r="PVC47"/>
      <c r="PVD47"/>
      <c r="PVE47"/>
      <c r="PVF47"/>
      <c r="PVG47"/>
      <c r="PVH47"/>
      <c r="PVI47"/>
      <c r="PVJ47"/>
      <c r="PVK47"/>
      <c r="PVL47"/>
      <c r="PWQ47" s="112"/>
      <c r="PWR47" s="112"/>
      <c r="PWS47" s="112"/>
      <c r="PWT47" s="112"/>
      <c r="PWU47" s="112"/>
      <c r="PWV47" s="112"/>
      <c r="PWW47" s="112"/>
      <c r="PWX47" s="112"/>
      <c r="PWY47"/>
      <c r="PWZ47"/>
      <c r="PXA47"/>
      <c r="PXB47"/>
      <c r="PXC47"/>
      <c r="PXD47"/>
      <c r="PXE47"/>
      <c r="PXF47"/>
      <c r="PXG47"/>
      <c r="PXH47"/>
      <c r="PXI47"/>
      <c r="PXJ47"/>
      <c r="PXK47"/>
      <c r="PXL47"/>
      <c r="PXM47"/>
      <c r="PXN47"/>
      <c r="PXO47"/>
      <c r="PXP47"/>
      <c r="PXQ47"/>
      <c r="PXR47"/>
      <c r="PXS47"/>
      <c r="PXT47"/>
      <c r="PYY47" s="112"/>
      <c r="PYZ47" s="112"/>
      <c r="PZA47" s="112"/>
      <c r="PZB47" s="112"/>
      <c r="PZC47" s="112"/>
      <c r="PZD47" s="112"/>
      <c r="PZE47" s="112"/>
      <c r="PZF47" s="112"/>
      <c r="PZG47"/>
      <c r="PZH47"/>
      <c r="PZI47"/>
      <c r="PZJ47"/>
      <c r="PZK47"/>
      <c r="PZL47"/>
      <c r="PZM47"/>
      <c r="PZN47"/>
      <c r="PZO47"/>
      <c r="PZP47"/>
      <c r="PZQ47"/>
      <c r="PZR47"/>
      <c r="PZS47"/>
      <c r="PZT47"/>
      <c r="PZU47"/>
      <c r="PZV47"/>
      <c r="PZW47"/>
      <c r="PZX47"/>
      <c r="PZY47"/>
      <c r="PZZ47"/>
      <c r="QAA47"/>
      <c r="QAB47"/>
      <c r="QBG47" s="112"/>
      <c r="QBH47" s="112"/>
      <c r="QBI47" s="112"/>
      <c r="QBJ47" s="112"/>
      <c r="QBK47" s="112"/>
      <c r="QBL47" s="112"/>
      <c r="QBM47" s="112"/>
      <c r="QBN47" s="112"/>
      <c r="QBO47"/>
      <c r="QBP47"/>
      <c r="QBQ47"/>
      <c r="QBR47"/>
      <c r="QBS47"/>
      <c r="QBT47"/>
      <c r="QBU47"/>
      <c r="QBV47"/>
      <c r="QBW47"/>
      <c r="QBX47"/>
      <c r="QBY47"/>
      <c r="QBZ47"/>
      <c r="QCA47"/>
      <c r="QCB47"/>
      <c r="QCC47"/>
      <c r="QCD47"/>
      <c r="QCE47"/>
      <c r="QCF47"/>
      <c r="QCG47"/>
      <c r="QCH47"/>
      <c r="QCI47"/>
      <c r="QCJ47"/>
      <c r="QDO47" s="112"/>
      <c r="QDP47" s="112"/>
      <c r="QDQ47" s="112"/>
      <c r="QDR47" s="112"/>
      <c r="QDS47" s="112"/>
      <c r="QDT47" s="112"/>
      <c r="QDU47" s="112"/>
      <c r="QDV47" s="112"/>
      <c r="QDW47"/>
      <c r="QDX47"/>
      <c r="QDY47"/>
      <c r="QDZ47"/>
      <c r="QEA47"/>
      <c r="QEB47"/>
      <c r="QEC47"/>
      <c r="QED47"/>
      <c r="QEE47"/>
      <c r="QEF47"/>
      <c r="QEG47"/>
      <c r="QEH47"/>
      <c r="QEI47"/>
      <c r="QEJ47"/>
      <c r="QEK47"/>
      <c r="QEL47"/>
      <c r="QEM47"/>
      <c r="QEN47"/>
      <c r="QEO47"/>
      <c r="QEP47"/>
      <c r="QEQ47"/>
      <c r="QER47"/>
      <c r="QFW47" s="112"/>
      <c r="QFX47" s="112"/>
      <c r="QFY47" s="112"/>
      <c r="QFZ47" s="112"/>
      <c r="QGA47" s="112"/>
      <c r="QGB47" s="112"/>
      <c r="QGC47" s="112"/>
      <c r="QGD47" s="112"/>
      <c r="QGE47"/>
      <c r="QGF47"/>
      <c r="QGG47"/>
      <c r="QGH47"/>
      <c r="QGI47"/>
      <c r="QGJ47"/>
      <c r="QGK47"/>
      <c r="QGL47"/>
      <c r="QGM47"/>
      <c r="QGN47"/>
      <c r="QGO47"/>
      <c r="QGP47"/>
      <c r="QGQ47"/>
      <c r="QGR47"/>
      <c r="QGS47"/>
      <c r="QGT47"/>
      <c r="QGU47"/>
      <c r="QGV47"/>
      <c r="QGW47"/>
      <c r="QGX47"/>
      <c r="QGY47"/>
      <c r="QGZ47"/>
      <c r="QIE47" s="112"/>
      <c r="QIF47" s="112"/>
      <c r="QIG47" s="112"/>
      <c r="QIH47" s="112"/>
      <c r="QII47" s="112"/>
      <c r="QIJ47" s="112"/>
      <c r="QIK47" s="112"/>
      <c r="QIL47" s="112"/>
      <c r="QIM47"/>
      <c r="QIN47"/>
      <c r="QIO47"/>
      <c r="QIP47"/>
      <c r="QIQ47"/>
      <c r="QIR47"/>
      <c r="QIS47"/>
      <c r="QIT47"/>
      <c r="QIU47"/>
      <c r="QIV47"/>
      <c r="QIW47"/>
      <c r="QIX47"/>
      <c r="QIY47"/>
      <c r="QIZ47"/>
      <c r="QJA47"/>
      <c r="QJB47"/>
      <c r="QJC47"/>
      <c r="QJD47"/>
      <c r="QJE47"/>
      <c r="QJF47"/>
      <c r="QJG47"/>
      <c r="QJH47"/>
      <c r="QKM47" s="112"/>
      <c r="QKN47" s="112"/>
      <c r="QKO47" s="112"/>
      <c r="QKP47" s="112"/>
      <c r="QKQ47" s="112"/>
      <c r="QKR47" s="112"/>
      <c r="QKS47" s="112"/>
      <c r="QKT47" s="112"/>
      <c r="QKU47"/>
      <c r="QKV47"/>
      <c r="QKW47"/>
      <c r="QKX47"/>
      <c r="QKY47"/>
      <c r="QKZ47"/>
      <c r="QLA47"/>
      <c r="QLB47"/>
      <c r="QLC47"/>
      <c r="QLD47"/>
      <c r="QLE47"/>
      <c r="QLF47"/>
      <c r="QLG47"/>
      <c r="QLH47"/>
      <c r="QLI47"/>
      <c r="QLJ47"/>
      <c r="QLK47"/>
      <c r="QLL47"/>
      <c r="QLM47"/>
      <c r="QLN47"/>
      <c r="QLO47"/>
      <c r="QLP47"/>
      <c r="QMU47" s="112"/>
      <c r="QMV47" s="112"/>
      <c r="QMW47" s="112"/>
      <c r="QMX47" s="112"/>
      <c r="QMY47" s="112"/>
      <c r="QMZ47" s="112"/>
      <c r="QNA47" s="112"/>
      <c r="QNB47" s="112"/>
      <c r="QNC47"/>
      <c r="QND47"/>
      <c r="QNE47"/>
      <c r="QNF47"/>
      <c r="QNG47"/>
      <c r="QNH47"/>
      <c r="QNI47"/>
      <c r="QNJ47"/>
      <c r="QNK47"/>
      <c r="QNL47"/>
      <c r="QNM47"/>
      <c r="QNN47"/>
      <c r="QNO47"/>
      <c r="QNP47"/>
      <c r="QNQ47"/>
      <c r="QNR47"/>
      <c r="QNS47"/>
      <c r="QNT47"/>
      <c r="QNU47"/>
      <c r="QNV47"/>
      <c r="QNW47"/>
      <c r="QNX47"/>
      <c r="QPC47" s="112"/>
      <c r="QPD47" s="112"/>
      <c r="QPE47" s="112"/>
      <c r="QPF47" s="112"/>
      <c r="QPG47" s="112"/>
      <c r="QPH47" s="112"/>
      <c r="QPI47" s="112"/>
      <c r="QPJ47" s="112"/>
      <c r="QPK47"/>
      <c r="QPL47"/>
      <c r="QPM47"/>
      <c r="QPN47"/>
      <c r="QPO47"/>
      <c r="QPP47"/>
      <c r="QPQ47"/>
      <c r="QPR47"/>
      <c r="QPS47"/>
      <c r="QPT47"/>
      <c r="QPU47"/>
      <c r="QPV47"/>
      <c r="QPW47"/>
      <c r="QPX47"/>
      <c r="QPY47"/>
      <c r="QPZ47"/>
      <c r="QQA47"/>
      <c r="QQB47"/>
      <c r="QQC47"/>
      <c r="QQD47"/>
      <c r="QQE47"/>
      <c r="QQF47"/>
      <c r="QRK47" s="112"/>
      <c r="QRL47" s="112"/>
      <c r="QRM47" s="112"/>
      <c r="QRN47" s="112"/>
      <c r="QRO47" s="112"/>
      <c r="QRP47" s="112"/>
      <c r="QRQ47" s="112"/>
      <c r="QRR47" s="112"/>
      <c r="QRS47"/>
      <c r="QRT47"/>
      <c r="QRU47"/>
      <c r="QRV47"/>
      <c r="QRW47"/>
      <c r="QRX47"/>
      <c r="QRY47"/>
      <c r="QRZ47"/>
      <c r="QSA47"/>
      <c r="QSB47"/>
      <c r="QSC47"/>
      <c r="QSD47"/>
      <c r="QSE47"/>
      <c r="QSF47"/>
      <c r="QSG47"/>
      <c r="QSH47"/>
      <c r="QSI47"/>
      <c r="QSJ47"/>
      <c r="QSK47"/>
      <c r="QSL47"/>
      <c r="QSM47"/>
      <c r="QSN47"/>
      <c r="QTS47" s="112"/>
      <c r="QTT47" s="112"/>
      <c r="QTU47" s="112"/>
      <c r="QTV47" s="112"/>
      <c r="QTW47" s="112"/>
      <c r="QTX47" s="112"/>
      <c r="QTY47" s="112"/>
      <c r="QTZ47" s="112"/>
      <c r="QUA47"/>
      <c r="QUB47"/>
      <c r="QUC47"/>
      <c r="QUD47"/>
      <c r="QUE47"/>
      <c r="QUF47"/>
      <c r="QUG47"/>
      <c r="QUH47"/>
      <c r="QUI47"/>
      <c r="QUJ47"/>
      <c r="QUK47"/>
      <c r="QUL47"/>
      <c r="QUM47"/>
      <c r="QUN47"/>
      <c r="QUO47"/>
      <c r="QUP47"/>
      <c r="QUQ47"/>
      <c r="QUR47"/>
      <c r="QUS47"/>
      <c r="QUT47"/>
      <c r="QUU47"/>
      <c r="QUV47"/>
      <c r="QWA47" s="112"/>
      <c r="QWB47" s="112"/>
      <c r="QWC47" s="112"/>
      <c r="QWD47" s="112"/>
      <c r="QWE47" s="112"/>
      <c r="QWF47" s="112"/>
      <c r="QWG47" s="112"/>
      <c r="QWH47" s="112"/>
      <c r="QWI47"/>
      <c r="QWJ47"/>
      <c r="QWK47"/>
      <c r="QWL47"/>
      <c r="QWM47"/>
      <c r="QWN47"/>
      <c r="QWO47"/>
      <c r="QWP47"/>
      <c r="QWQ47"/>
      <c r="QWR47"/>
      <c r="QWS47"/>
      <c r="QWT47"/>
      <c r="QWU47"/>
      <c r="QWV47"/>
      <c r="QWW47"/>
      <c r="QWX47"/>
      <c r="QWY47"/>
      <c r="QWZ47"/>
      <c r="QXA47"/>
      <c r="QXB47"/>
      <c r="QXC47"/>
      <c r="QXD47"/>
      <c r="QYI47" s="112"/>
      <c r="QYJ47" s="112"/>
      <c r="QYK47" s="112"/>
      <c r="QYL47" s="112"/>
      <c r="QYM47" s="112"/>
      <c r="QYN47" s="112"/>
      <c r="QYO47" s="112"/>
      <c r="QYP47" s="112"/>
      <c r="QYQ47"/>
      <c r="QYR47"/>
      <c r="QYS47"/>
      <c r="QYT47"/>
      <c r="QYU47"/>
      <c r="QYV47"/>
      <c r="QYW47"/>
      <c r="QYX47"/>
      <c r="QYY47"/>
      <c r="QYZ47"/>
      <c r="QZA47"/>
      <c r="QZB47"/>
      <c r="QZC47"/>
      <c r="QZD47"/>
      <c r="QZE47"/>
      <c r="QZF47"/>
      <c r="QZG47"/>
      <c r="QZH47"/>
      <c r="QZI47"/>
      <c r="QZJ47"/>
      <c r="QZK47"/>
      <c r="QZL47"/>
      <c r="RAQ47" s="112"/>
      <c r="RAR47" s="112"/>
      <c r="RAS47" s="112"/>
      <c r="RAT47" s="112"/>
      <c r="RAU47" s="112"/>
      <c r="RAV47" s="112"/>
      <c r="RAW47" s="112"/>
      <c r="RAX47" s="112"/>
      <c r="RAY47"/>
      <c r="RAZ47"/>
      <c r="RBA47"/>
      <c r="RBB47"/>
      <c r="RBC47"/>
      <c r="RBD47"/>
      <c r="RBE47"/>
      <c r="RBF47"/>
      <c r="RBG47"/>
      <c r="RBH47"/>
      <c r="RBI47"/>
      <c r="RBJ47"/>
      <c r="RBK47"/>
      <c r="RBL47"/>
      <c r="RBM47"/>
      <c r="RBN47"/>
      <c r="RBO47"/>
      <c r="RBP47"/>
      <c r="RBQ47"/>
      <c r="RBR47"/>
      <c r="RBS47"/>
      <c r="RBT47"/>
      <c r="RCY47" s="112"/>
      <c r="RCZ47" s="112"/>
      <c r="RDA47" s="112"/>
      <c r="RDB47" s="112"/>
      <c r="RDC47" s="112"/>
      <c r="RDD47" s="112"/>
      <c r="RDE47" s="112"/>
      <c r="RDF47" s="112"/>
      <c r="RDG47"/>
      <c r="RDH47"/>
      <c r="RDI47"/>
      <c r="RDJ47"/>
      <c r="RDK47"/>
      <c r="RDL47"/>
      <c r="RDM47"/>
      <c r="RDN47"/>
      <c r="RDO47"/>
      <c r="RDP47"/>
      <c r="RDQ47"/>
      <c r="RDR47"/>
      <c r="RDS47"/>
      <c r="RDT47"/>
      <c r="RDU47"/>
      <c r="RDV47"/>
      <c r="RDW47"/>
      <c r="RDX47"/>
      <c r="RDY47"/>
      <c r="RDZ47"/>
      <c r="REA47"/>
      <c r="REB47"/>
      <c r="RFG47" s="112"/>
      <c r="RFH47" s="112"/>
      <c r="RFI47" s="112"/>
      <c r="RFJ47" s="112"/>
      <c r="RFK47" s="112"/>
      <c r="RFL47" s="112"/>
      <c r="RFM47" s="112"/>
      <c r="RFN47" s="112"/>
      <c r="RFO47"/>
      <c r="RFP47"/>
      <c r="RFQ47"/>
      <c r="RFR47"/>
      <c r="RFS47"/>
      <c r="RFT47"/>
      <c r="RFU47"/>
      <c r="RFV47"/>
      <c r="RFW47"/>
      <c r="RFX47"/>
      <c r="RFY47"/>
      <c r="RFZ47"/>
      <c r="RGA47"/>
      <c r="RGB47"/>
      <c r="RGC47"/>
      <c r="RGD47"/>
      <c r="RGE47"/>
      <c r="RGF47"/>
      <c r="RGG47"/>
      <c r="RGH47"/>
      <c r="RGI47"/>
      <c r="RGJ47"/>
      <c r="RHO47" s="112"/>
      <c r="RHP47" s="112"/>
      <c r="RHQ47" s="112"/>
      <c r="RHR47" s="112"/>
      <c r="RHS47" s="112"/>
      <c r="RHT47" s="112"/>
      <c r="RHU47" s="112"/>
      <c r="RHV47" s="112"/>
      <c r="RHW47"/>
      <c r="RHX47"/>
      <c r="RHY47"/>
      <c r="RHZ47"/>
      <c r="RIA47"/>
      <c r="RIB47"/>
      <c r="RIC47"/>
      <c r="RID47"/>
      <c r="RIE47"/>
      <c r="RIF47"/>
      <c r="RIG47"/>
      <c r="RIH47"/>
      <c r="RII47"/>
      <c r="RIJ47"/>
      <c r="RIK47"/>
      <c r="RIL47"/>
      <c r="RIM47"/>
      <c r="RIN47"/>
      <c r="RIO47"/>
      <c r="RIP47"/>
      <c r="RIQ47"/>
      <c r="RIR47"/>
      <c r="RJW47" s="112"/>
      <c r="RJX47" s="112"/>
      <c r="RJY47" s="112"/>
      <c r="RJZ47" s="112"/>
      <c r="RKA47" s="112"/>
      <c r="RKB47" s="112"/>
      <c r="RKC47" s="112"/>
      <c r="RKD47" s="112"/>
      <c r="RKE47"/>
      <c r="RKF47"/>
      <c r="RKG47"/>
      <c r="RKH47"/>
      <c r="RKI47"/>
      <c r="RKJ47"/>
      <c r="RKK47"/>
      <c r="RKL47"/>
      <c r="RKM47"/>
      <c r="RKN47"/>
      <c r="RKO47"/>
      <c r="RKP47"/>
      <c r="RKQ47"/>
      <c r="RKR47"/>
      <c r="RKS47"/>
      <c r="RKT47"/>
      <c r="RKU47"/>
      <c r="RKV47"/>
      <c r="RKW47"/>
      <c r="RKX47"/>
      <c r="RKY47"/>
      <c r="RKZ47"/>
      <c r="RME47" s="112"/>
      <c r="RMF47" s="112"/>
      <c r="RMG47" s="112"/>
      <c r="RMH47" s="112"/>
      <c r="RMI47" s="112"/>
      <c r="RMJ47" s="112"/>
      <c r="RMK47" s="112"/>
      <c r="RML47" s="112"/>
      <c r="RMM47"/>
      <c r="RMN47"/>
      <c r="RMO47"/>
      <c r="RMP47"/>
      <c r="RMQ47"/>
      <c r="RMR47"/>
      <c r="RMS47"/>
      <c r="RMT47"/>
      <c r="RMU47"/>
      <c r="RMV47"/>
      <c r="RMW47"/>
      <c r="RMX47"/>
      <c r="RMY47"/>
      <c r="RMZ47"/>
      <c r="RNA47"/>
      <c r="RNB47"/>
      <c r="RNC47"/>
      <c r="RND47"/>
      <c r="RNE47"/>
      <c r="RNF47"/>
      <c r="RNG47"/>
      <c r="RNH47"/>
      <c r="ROM47" s="112"/>
      <c r="RON47" s="112"/>
      <c r="ROO47" s="112"/>
      <c r="ROP47" s="112"/>
      <c r="ROQ47" s="112"/>
      <c r="ROR47" s="112"/>
      <c r="ROS47" s="112"/>
      <c r="ROT47" s="112"/>
      <c r="ROU47"/>
      <c r="ROV47"/>
      <c r="ROW47"/>
      <c r="ROX47"/>
      <c r="ROY47"/>
      <c r="ROZ47"/>
      <c r="RPA47"/>
      <c r="RPB47"/>
      <c r="RPC47"/>
      <c r="RPD47"/>
      <c r="RPE47"/>
      <c r="RPF47"/>
      <c r="RPG47"/>
      <c r="RPH47"/>
      <c r="RPI47"/>
      <c r="RPJ47"/>
      <c r="RPK47"/>
      <c r="RPL47"/>
      <c r="RPM47"/>
      <c r="RPN47"/>
      <c r="RPO47"/>
      <c r="RPP47"/>
      <c r="RQU47" s="112"/>
      <c r="RQV47" s="112"/>
      <c r="RQW47" s="112"/>
      <c r="RQX47" s="112"/>
      <c r="RQY47" s="112"/>
      <c r="RQZ47" s="112"/>
      <c r="RRA47" s="112"/>
      <c r="RRB47" s="112"/>
      <c r="RRC47"/>
      <c r="RRD47"/>
      <c r="RRE47"/>
      <c r="RRF47"/>
      <c r="RRG47"/>
      <c r="RRH47"/>
      <c r="RRI47"/>
      <c r="RRJ47"/>
      <c r="RRK47"/>
      <c r="RRL47"/>
      <c r="RRM47"/>
      <c r="RRN47"/>
      <c r="RRO47"/>
      <c r="RRP47"/>
      <c r="RRQ47"/>
      <c r="RRR47"/>
      <c r="RRS47"/>
      <c r="RRT47"/>
      <c r="RRU47"/>
      <c r="RRV47"/>
      <c r="RRW47"/>
      <c r="RRX47"/>
      <c r="RTC47" s="112"/>
      <c r="RTD47" s="112"/>
      <c r="RTE47" s="112"/>
      <c r="RTF47" s="112"/>
      <c r="RTG47" s="112"/>
      <c r="RTH47" s="112"/>
      <c r="RTI47" s="112"/>
      <c r="RTJ47" s="112"/>
      <c r="RTK47"/>
      <c r="RTL47"/>
      <c r="RTM47"/>
      <c r="RTN47"/>
      <c r="RTO47"/>
      <c r="RTP47"/>
      <c r="RTQ47"/>
      <c r="RTR47"/>
      <c r="RTS47"/>
      <c r="RTT47"/>
      <c r="RTU47"/>
      <c r="RTV47"/>
      <c r="RTW47"/>
      <c r="RTX47"/>
      <c r="RTY47"/>
      <c r="RTZ47"/>
      <c r="RUA47"/>
      <c r="RUB47"/>
      <c r="RUC47"/>
      <c r="RUD47"/>
      <c r="RUE47"/>
      <c r="RUF47"/>
      <c r="RVK47" s="112"/>
      <c r="RVL47" s="112"/>
      <c r="RVM47" s="112"/>
      <c r="RVN47" s="112"/>
      <c r="RVO47" s="112"/>
      <c r="RVP47" s="112"/>
      <c r="RVQ47" s="112"/>
      <c r="RVR47" s="112"/>
      <c r="RVS47"/>
      <c r="RVT47"/>
      <c r="RVU47"/>
      <c r="RVV47"/>
      <c r="RVW47"/>
      <c r="RVX47"/>
      <c r="RVY47"/>
      <c r="RVZ47"/>
      <c r="RWA47"/>
      <c r="RWB47"/>
      <c r="RWC47"/>
      <c r="RWD47"/>
      <c r="RWE47"/>
      <c r="RWF47"/>
      <c r="RWG47"/>
      <c r="RWH47"/>
      <c r="RWI47"/>
      <c r="RWJ47"/>
      <c r="RWK47"/>
      <c r="RWL47"/>
      <c r="RWM47"/>
      <c r="RWN47"/>
      <c r="RXS47" s="112"/>
      <c r="RXT47" s="112"/>
      <c r="RXU47" s="112"/>
      <c r="RXV47" s="112"/>
      <c r="RXW47" s="112"/>
      <c r="RXX47" s="112"/>
      <c r="RXY47" s="112"/>
      <c r="RXZ47" s="112"/>
      <c r="RYA47"/>
      <c r="RYB47"/>
      <c r="RYC47"/>
      <c r="RYD47"/>
      <c r="RYE47"/>
      <c r="RYF47"/>
      <c r="RYG47"/>
      <c r="RYH47"/>
      <c r="RYI47"/>
      <c r="RYJ47"/>
      <c r="RYK47"/>
      <c r="RYL47"/>
      <c r="RYM47"/>
      <c r="RYN47"/>
      <c r="RYO47"/>
      <c r="RYP47"/>
      <c r="RYQ47"/>
      <c r="RYR47"/>
      <c r="RYS47"/>
      <c r="RYT47"/>
      <c r="RYU47"/>
      <c r="RYV47"/>
      <c r="SAA47" s="112"/>
      <c r="SAB47" s="112"/>
      <c r="SAC47" s="112"/>
      <c r="SAD47" s="112"/>
      <c r="SAE47" s="112"/>
      <c r="SAF47" s="112"/>
      <c r="SAG47" s="112"/>
      <c r="SAH47" s="112"/>
      <c r="SAI47"/>
      <c r="SAJ47"/>
      <c r="SAK47"/>
      <c r="SAL47"/>
      <c r="SAM47"/>
      <c r="SAN47"/>
      <c r="SAO47"/>
      <c r="SAP47"/>
      <c r="SAQ47"/>
      <c r="SAR47"/>
      <c r="SAS47"/>
      <c r="SAT47"/>
      <c r="SAU47"/>
      <c r="SAV47"/>
      <c r="SAW47"/>
      <c r="SAX47"/>
      <c r="SAY47"/>
      <c r="SAZ47"/>
      <c r="SBA47"/>
      <c r="SBB47"/>
      <c r="SBC47"/>
      <c r="SBD47"/>
      <c r="SCI47" s="112"/>
      <c r="SCJ47" s="112"/>
      <c r="SCK47" s="112"/>
      <c r="SCL47" s="112"/>
      <c r="SCM47" s="112"/>
      <c r="SCN47" s="112"/>
      <c r="SCO47" s="112"/>
      <c r="SCP47" s="112"/>
      <c r="SCQ47"/>
      <c r="SCR47"/>
      <c r="SCS47"/>
      <c r="SCT47"/>
      <c r="SCU47"/>
      <c r="SCV47"/>
      <c r="SCW47"/>
      <c r="SCX47"/>
      <c r="SCY47"/>
      <c r="SCZ47"/>
      <c r="SDA47"/>
      <c r="SDB47"/>
      <c r="SDC47"/>
      <c r="SDD47"/>
      <c r="SDE47"/>
      <c r="SDF47"/>
      <c r="SDG47"/>
      <c r="SDH47"/>
      <c r="SDI47"/>
      <c r="SDJ47"/>
      <c r="SDK47"/>
      <c r="SDL47"/>
      <c r="SEQ47" s="112"/>
      <c r="SER47" s="112"/>
      <c r="SES47" s="112"/>
      <c r="SET47" s="112"/>
      <c r="SEU47" s="112"/>
      <c r="SEV47" s="112"/>
      <c r="SEW47" s="112"/>
      <c r="SEX47" s="112"/>
      <c r="SEY47"/>
      <c r="SEZ47"/>
      <c r="SFA47"/>
      <c r="SFB47"/>
      <c r="SFC47"/>
      <c r="SFD47"/>
      <c r="SFE47"/>
      <c r="SFF47"/>
      <c r="SFG47"/>
      <c r="SFH47"/>
      <c r="SFI47"/>
      <c r="SFJ47"/>
      <c r="SFK47"/>
      <c r="SFL47"/>
      <c r="SFM47"/>
      <c r="SFN47"/>
      <c r="SFO47"/>
      <c r="SFP47"/>
      <c r="SFQ47"/>
      <c r="SFR47"/>
      <c r="SFS47"/>
      <c r="SFT47"/>
      <c r="SGY47" s="112"/>
      <c r="SGZ47" s="112"/>
      <c r="SHA47" s="112"/>
      <c r="SHB47" s="112"/>
      <c r="SHC47" s="112"/>
      <c r="SHD47" s="112"/>
      <c r="SHE47" s="112"/>
      <c r="SHF47" s="112"/>
      <c r="SHG47"/>
      <c r="SHH47"/>
      <c r="SHI47"/>
      <c r="SHJ47"/>
      <c r="SHK47"/>
      <c r="SHL47"/>
      <c r="SHM47"/>
      <c r="SHN47"/>
      <c r="SHO47"/>
      <c r="SHP47"/>
      <c r="SHQ47"/>
      <c r="SHR47"/>
      <c r="SHS47"/>
      <c r="SHT47"/>
      <c r="SHU47"/>
      <c r="SHV47"/>
      <c r="SHW47"/>
      <c r="SHX47"/>
      <c r="SHY47"/>
      <c r="SHZ47"/>
      <c r="SIA47"/>
      <c r="SIB47"/>
      <c r="SJG47" s="112"/>
      <c r="SJH47" s="112"/>
      <c r="SJI47" s="112"/>
      <c r="SJJ47" s="112"/>
      <c r="SJK47" s="112"/>
      <c r="SJL47" s="112"/>
      <c r="SJM47" s="112"/>
      <c r="SJN47" s="112"/>
      <c r="SJO47"/>
      <c r="SJP47"/>
      <c r="SJQ47"/>
      <c r="SJR47"/>
      <c r="SJS47"/>
      <c r="SJT47"/>
      <c r="SJU47"/>
      <c r="SJV47"/>
      <c r="SJW47"/>
      <c r="SJX47"/>
      <c r="SJY47"/>
      <c r="SJZ47"/>
      <c r="SKA47"/>
      <c r="SKB47"/>
      <c r="SKC47"/>
      <c r="SKD47"/>
      <c r="SKE47"/>
      <c r="SKF47"/>
      <c r="SKG47"/>
      <c r="SKH47"/>
      <c r="SKI47"/>
      <c r="SKJ47"/>
      <c r="SLO47" s="112"/>
      <c r="SLP47" s="112"/>
      <c r="SLQ47" s="112"/>
      <c r="SLR47" s="112"/>
      <c r="SLS47" s="112"/>
      <c r="SLT47" s="112"/>
      <c r="SLU47" s="112"/>
      <c r="SLV47" s="112"/>
      <c r="SLW47"/>
      <c r="SLX47"/>
      <c r="SLY47"/>
      <c r="SLZ47"/>
      <c r="SMA47"/>
      <c r="SMB47"/>
      <c r="SMC47"/>
      <c r="SMD47"/>
      <c r="SME47"/>
      <c r="SMF47"/>
      <c r="SMG47"/>
      <c r="SMH47"/>
      <c r="SMI47"/>
      <c r="SMJ47"/>
      <c r="SMK47"/>
      <c r="SML47"/>
      <c r="SMM47"/>
      <c r="SMN47"/>
      <c r="SMO47"/>
      <c r="SMP47"/>
      <c r="SMQ47"/>
      <c r="SMR47"/>
      <c r="SNW47" s="112"/>
      <c r="SNX47" s="112"/>
      <c r="SNY47" s="112"/>
      <c r="SNZ47" s="112"/>
      <c r="SOA47" s="112"/>
      <c r="SOB47" s="112"/>
      <c r="SOC47" s="112"/>
      <c r="SOD47" s="112"/>
      <c r="SOE47"/>
      <c r="SOF47"/>
      <c r="SOG47"/>
      <c r="SOH47"/>
      <c r="SOI47"/>
      <c r="SOJ47"/>
      <c r="SOK47"/>
      <c r="SOL47"/>
      <c r="SOM47"/>
      <c r="SON47"/>
      <c r="SOO47"/>
      <c r="SOP47"/>
      <c r="SOQ47"/>
      <c r="SOR47"/>
      <c r="SOS47"/>
      <c r="SOT47"/>
      <c r="SOU47"/>
      <c r="SOV47"/>
      <c r="SOW47"/>
      <c r="SOX47"/>
      <c r="SOY47"/>
      <c r="SOZ47"/>
      <c r="SQE47" s="112"/>
      <c r="SQF47" s="112"/>
      <c r="SQG47" s="112"/>
      <c r="SQH47" s="112"/>
      <c r="SQI47" s="112"/>
      <c r="SQJ47" s="112"/>
      <c r="SQK47" s="112"/>
      <c r="SQL47" s="112"/>
      <c r="SQM47"/>
      <c r="SQN47"/>
      <c r="SQO47"/>
      <c r="SQP47"/>
      <c r="SQQ47"/>
      <c r="SQR47"/>
      <c r="SQS47"/>
      <c r="SQT47"/>
      <c r="SQU47"/>
      <c r="SQV47"/>
      <c r="SQW47"/>
      <c r="SQX47"/>
      <c r="SQY47"/>
      <c r="SQZ47"/>
      <c r="SRA47"/>
      <c r="SRB47"/>
      <c r="SRC47"/>
      <c r="SRD47"/>
      <c r="SRE47"/>
      <c r="SRF47"/>
      <c r="SRG47"/>
      <c r="SRH47"/>
      <c r="SSM47" s="112"/>
      <c r="SSN47" s="112"/>
      <c r="SSO47" s="112"/>
      <c r="SSP47" s="112"/>
      <c r="SSQ47" s="112"/>
      <c r="SSR47" s="112"/>
      <c r="SSS47" s="112"/>
      <c r="SST47" s="112"/>
      <c r="SSU47"/>
      <c r="SSV47"/>
      <c r="SSW47"/>
      <c r="SSX47"/>
      <c r="SSY47"/>
      <c r="SSZ47"/>
      <c r="STA47"/>
      <c r="STB47"/>
      <c r="STC47"/>
      <c r="STD47"/>
      <c r="STE47"/>
      <c r="STF47"/>
      <c r="STG47"/>
      <c r="STH47"/>
      <c r="STI47"/>
      <c r="STJ47"/>
      <c r="STK47"/>
      <c r="STL47"/>
      <c r="STM47"/>
      <c r="STN47"/>
      <c r="STO47"/>
      <c r="STP47"/>
      <c r="SUU47" s="112"/>
      <c r="SUV47" s="112"/>
      <c r="SUW47" s="112"/>
      <c r="SUX47" s="112"/>
      <c r="SUY47" s="112"/>
      <c r="SUZ47" s="112"/>
      <c r="SVA47" s="112"/>
      <c r="SVB47" s="112"/>
      <c r="SVC47"/>
      <c r="SVD47"/>
      <c r="SVE47"/>
      <c r="SVF47"/>
      <c r="SVG47"/>
      <c r="SVH47"/>
      <c r="SVI47"/>
      <c r="SVJ47"/>
      <c r="SVK47"/>
      <c r="SVL47"/>
      <c r="SVM47"/>
      <c r="SVN47"/>
      <c r="SVO47"/>
      <c r="SVP47"/>
      <c r="SVQ47"/>
      <c r="SVR47"/>
      <c r="SVS47"/>
      <c r="SVT47"/>
      <c r="SVU47"/>
      <c r="SVV47"/>
      <c r="SVW47"/>
      <c r="SVX47"/>
      <c r="SXC47" s="112"/>
      <c r="SXD47" s="112"/>
      <c r="SXE47" s="112"/>
      <c r="SXF47" s="112"/>
      <c r="SXG47" s="112"/>
      <c r="SXH47" s="112"/>
      <c r="SXI47" s="112"/>
      <c r="SXJ47" s="112"/>
      <c r="SXK47"/>
      <c r="SXL47"/>
      <c r="SXM47"/>
      <c r="SXN47"/>
      <c r="SXO47"/>
      <c r="SXP47"/>
      <c r="SXQ47"/>
      <c r="SXR47"/>
      <c r="SXS47"/>
      <c r="SXT47"/>
      <c r="SXU47"/>
      <c r="SXV47"/>
      <c r="SXW47"/>
      <c r="SXX47"/>
      <c r="SXY47"/>
      <c r="SXZ47"/>
      <c r="SYA47"/>
      <c r="SYB47"/>
      <c r="SYC47"/>
      <c r="SYD47"/>
      <c r="SYE47"/>
      <c r="SYF47"/>
      <c r="SZK47" s="112"/>
      <c r="SZL47" s="112"/>
      <c r="SZM47" s="112"/>
      <c r="SZN47" s="112"/>
      <c r="SZO47" s="112"/>
      <c r="SZP47" s="112"/>
      <c r="SZQ47" s="112"/>
      <c r="SZR47" s="112"/>
      <c r="SZS47"/>
      <c r="SZT47"/>
      <c r="SZU47"/>
      <c r="SZV47"/>
      <c r="SZW47"/>
      <c r="SZX47"/>
      <c r="SZY47"/>
      <c r="SZZ47"/>
      <c r="TAA47"/>
      <c r="TAB47"/>
      <c r="TAC47"/>
      <c r="TAD47"/>
      <c r="TAE47"/>
      <c r="TAF47"/>
      <c r="TAG47"/>
      <c r="TAH47"/>
      <c r="TAI47"/>
      <c r="TAJ47"/>
      <c r="TAK47"/>
      <c r="TAL47"/>
      <c r="TAM47"/>
      <c r="TAN47"/>
      <c r="TBS47" s="112"/>
      <c r="TBT47" s="112"/>
      <c r="TBU47" s="112"/>
      <c r="TBV47" s="112"/>
      <c r="TBW47" s="112"/>
      <c r="TBX47" s="112"/>
      <c r="TBY47" s="112"/>
      <c r="TBZ47" s="112"/>
      <c r="TCA47"/>
      <c r="TCB47"/>
      <c r="TCC47"/>
      <c r="TCD47"/>
      <c r="TCE47"/>
      <c r="TCF47"/>
      <c r="TCG47"/>
      <c r="TCH47"/>
      <c r="TCI47"/>
      <c r="TCJ47"/>
      <c r="TCK47"/>
      <c r="TCL47"/>
      <c r="TCM47"/>
      <c r="TCN47"/>
      <c r="TCO47"/>
      <c r="TCP47"/>
      <c r="TCQ47"/>
      <c r="TCR47"/>
      <c r="TCS47"/>
      <c r="TCT47"/>
      <c r="TCU47"/>
      <c r="TCV47"/>
      <c r="TEA47" s="112"/>
      <c r="TEB47" s="112"/>
      <c r="TEC47" s="112"/>
      <c r="TED47" s="112"/>
      <c r="TEE47" s="112"/>
      <c r="TEF47" s="112"/>
      <c r="TEG47" s="112"/>
      <c r="TEH47" s="112"/>
      <c r="TEI47"/>
      <c r="TEJ47"/>
      <c r="TEK47"/>
      <c r="TEL47"/>
      <c r="TEM47"/>
      <c r="TEN47"/>
      <c r="TEO47"/>
      <c r="TEP47"/>
      <c r="TEQ47"/>
      <c r="TER47"/>
      <c r="TES47"/>
      <c r="TET47"/>
      <c r="TEU47"/>
      <c r="TEV47"/>
      <c r="TEW47"/>
      <c r="TEX47"/>
      <c r="TEY47"/>
      <c r="TEZ47"/>
      <c r="TFA47"/>
      <c r="TFB47"/>
      <c r="TFC47"/>
      <c r="TFD47"/>
      <c r="TGI47" s="112"/>
      <c r="TGJ47" s="112"/>
      <c r="TGK47" s="112"/>
      <c r="TGL47" s="112"/>
      <c r="TGM47" s="112"/>
      <c r="TGN47" s="112"/>
      <c r="TGO47" s="112"/>
      <c r="TGP47" s="112"/>
      <c r="TGQ47"/>
      <c r="TGR47"/>
      <c r="TGS47"/>
      <c r="TGT47"/>
      <c r="TGU47"/>
      <c r="TGV47"/>
      <c r="TGW47"/>
      <c r="TGX47"/>
      <c r="TGY47"/>
      <c r="TGZ47"/>
      <c r="THA47"/>
      <c r="THB47"/>
      <c r="THC47"/>
      <c r="THD47"/>
      <c r="THE47"/>
      <c r="THF47"/>
      <c r="THG47"/>
      <c r="THH47"/>
      <c r="THI47"/>
      <c r="THJ47"/>
      <c r="THK47"/>
      <c r="THL47"/>
      <c r="TIQ47" s="112"/>
      <c r="TIR47" s="112"/>
      <c r="TIS47" s="112"/>
      <c r="TIT47" s="112"/>
      <c r="TIU47" s="112"/>
      <c r="TIV47" s="112"/>
      <c r="TIW47" s="112"/>
      <c r="TIX47" s="112"/>
      <c r="TIY47"/>
      <c r="TIZ47"/>
      <c r="TJA47"/>
      <c r="TJB47"/>
      <c r="TJC47"/>
      <c r="TJD47"/>
      <c r="TJE47"/>
      <c r="TJF47"/>
      <c r="TJG47"/>
      <c r="TJH47"/>
      <c r="TJI47"/>
      <c r="TJJ47"/>
      <c r="TJK47"/>
      <c r="TJL47"/>
      <c r="TJM47"/>
      <c r="TJN47"/>
      <c r="TJO47"/>
      <c r="TJP47"/>
      <c r="TJQ47"/>
      <c r="TJR47"/>
      <c r="TJS47"/>
      <c r="TJT47"/>
      <c r="TKY47" s="112"/>
      <c r="TKZ47" s="112"/>
      <c r="TLA47" s="112"/>
      <c r="TLB47" s="112"/>
      <c r="TLC47" s="112"/>
      <c r="TLD47" s="112"/>
      <c r="TLE47" s="112"/>
      <c r="TLF47" s="112"/>
      <c r="TLG47"/>
      <c r="TLH47"/>
      <c r="TLI47"/>
      <c r="TLJ47"/>
      <c r="TLK47"/>
      <c r="TLL47"/>
      <c r="TLM47"/>
      <c r="TLN47"/>
      <c r="TLO47"/>
      <c r="TLP47"/>
      <c r="TLQ47"/>
      <c r="TLR47"/>
      <c r="TLS47"/>
      <c r="TLT47"/>
      <c r="TLU47"/>
      <c r="TLV47"/>
      <c r="TLW47"/>
      <c r="TLX47"/>
      <c r="TLY47"/>
      <c r="TLZ47"/>
      <c r="TMA47"/>
      <c r="TMB47"/>
      <c r="TNG47" s="112"/>
      <c r="TNH47" s="112"/>
      <c r="TNI47" s="112"/>
      <c r="TNJ47" s="112"/>
      <c r="TNK47" s="112"/>
      <c r="TNL47" s="112"/>
      <c r="TNM47" s="112"/>
      <c r="TNN47" s="112"/>
      <c r="TNO47"/>
      <c r="TNP47"/>
      <c r="TNQ47"/>
      <c r="TNR47"/>
      <c r="TNS47"/>
      <c r="TNT47"/>
      <c r="TNU47"/>
      <c r="TNV47"/>
      <c r="TNW47"/>
      <c r="TNX47"/>
      <c r="TNY47"/>
      <c r="TNZ47"/>
      <c r="TOA47"/>
      <c r="TOB47"/>
      <c r="TOC47"/>
      <c r="TOD47"/>
      <c r="TOE47"/>
      <c r="TOF47"/>
      <c r="TOG47"/>
      <c r="TOH47"/>
      <c r="TOI47"/>
      <c r="TOJ47"/>
      <c r="TPO47" s="112"/>
      <c r="TPP47" s="112"/>
      <c r="TPQ47" s="112"/>
      <c r="TPR47" s="112"/>
      <c r="TPS47" s="112"/>
      <c r="TPT47" s="112"/>
      <c r="TPU47" s="112"/>
      <c r="TPV47" s="112"/>
      <c r="TPW47"/>
      <c r="TPX47"/>
      <c r="TPY47"/>
      <c r="TPZ47"/>
      <c r="TQA47"/>
      <c r="TQB47"/>
      <c r="TQC47"/>
      <c r="TQD47"/>
      <c r="TQE47"/>
      <c r="TQF47"/>
      <c r="TQG47"/>
      <c r="TQH47"/>
      <c r="TQI47"/>
      <c r="TQJ47"/>
      <c r="TQK47"/>
      <c r="TQL47"/>
      <c r="TQM47"/>
      <c r="TQN47"/>
      <c r="TQO47"/>
      <c r="TQP47"/>
      <c r="TQQ47"/>
      <c r="TQR47"/>
      <c r="TRW47" s="112"/>
      <c r="TRX47" s="112"/>
      <c r="TRY47" s="112"/>
      <c r="TRZ47" s="112"/>
      <c r="TSA47" s="112"/>
      <c r="TSB47" s="112"/>
      <c r="TSC47" s="112"/>
      <c r="TSD47" s="112"/>
      <c r="TSE47"/>
      <c r="TSF47"/>
      <c r="TSG47"/>
      <c r="TSH47"/>
      <c r="TSI47"/>
      <c r="TSJ47"/>
      <c r="TSK47"/>
      <c r="TSL47"/>
      <c r="TSM47"/>
      <c r="TSN47"/>
      <c r="TSO47"/>
      <c r="TSP47"/>
      <c r="TSQ47"/>
      <c r="TSR47"/>
      <c r="TSS47"/>
      <c r="TST47"/>
      <c r="TSU47"/>
      <c r="TSV47"/>
      <c r="TSW47"/>
      <c r="TSX47"/>
      <c r="TSY47"/>
      <c r="TSZ47"/>
      <c r="TUE47" s="112"/>
      <c r="TUF47" s="112"/>
      <c r="TUG47" s="112"/>
      <c r="TUH47" s="112"/>
      <c r="TUI47" s="112"/>
      <c r="TUJ47" s="112"/>
      <c r="TUK47" s="112"/>
      <c r="TUL47" s="112"/>
      <c r="TUM47"/>
      <c r="TUN47"/>
      <c r="TUO47"/>
      <c r="TUP47"/>
      <c r="TUQ47"/>
      <c r="TUR47"/>
      <c r="TUS47"/>
      <c r="TUT47"/>
      <c r="TUU47"/>
      <c r="TUV47"/>
      <c r="TUW47"/>
      <c r="TUX47"/>
      <c r="TUY47"/>
      <c r="TUZ47"/>
      <c r="TVA47"/>
      <c r="TVB47"/>
      <c r="TVC47"/>
      <c r="TVD47"/>
      <c r="TVE47"/>
      <c r="TVF47"/>
      <c r="TVG47"/>
      <c r="TVH47"/>
      <c r="TWM47" s="112"/>
      <c r="TWN47" s="112"/>
      <c r="TWO47" s="112"/>
      <c r="TWP47" s="112"/>
      <c r="TWQ47" s="112"/>
      <c r="TWR47" s="112"/>
      <c r="TWS47" s="112"/>
      <c r="TWT47" s="112"/>
      <c r="TWU47"/>
      <c r="TWV47"/>
      <c r="TWW47"/>
      <c r="TWX47"/>
      <c r="TWY47"/>
      <c r="TWZ47"/>
      <c r="TXA47"/>
      <c r="TXB47"/>
      <c r="TXC47"/>
      <c r="TXD47"/>
      <c r="TXE47"/>
      <c r="TXF47"/>
      <c r="TXG47"/>
      <c r="TXH47"/>
      <c r="TXI47"/>
      <c r="TXJ47"/>
      <c r="TXK47"/>
      <c r="TXL47"/>
      <c r="TXM47"/>
      <c r="TXN47"/>
      <c r="TXO47"/>
      <c r="TXP47"/>
      <c r="TYU47" s="112"/>
      <c r="TYV47" s="112"/>
      <c r="TYW47" s="112"/>
      <c r="TYX47" s="112"/>
      <c r="TYY47" s="112"/>
      <c r="TYZ47" s="112"/>
      <c r="TZA47" s="112"/>
      <c r="TZB47" s="112"/>
      <c r="TZC47"/>
      <c r="TZD47"/>
      <c r="TZE47"/>
      <c r="TZF47"/>
      <c r="TZG47"/>
      <c r="TZH47"/>
      <c r="TZI47"/>
      <c r="TZJ47"/>
      <c r="TZK47"/>
      <c r="TZL47"/>
      <c r="TZM47"/>
      <c r="TZN47"/>
      <c r="TZO47"/>
      <c r="TZP47"/>
      <c r="TZQ47"/>
      <c r="TZR47"/>
      <c r="TZS47"/>
      <c r="TZT47"/>
      <c r="TZU47"/>
      <c r="TZV47"/>
      <c r="TZW47"/>
      <c r="TZX47"/>
      <c r="UBC47" s="112"/>
      <c r="UBD47" s="112"/>
      <c r="UBE47" s="112"/>
      <c r="UBF47" s="112"/>
      <c r="UBG47" s="112"/>
      <c r="UBH47" s="112"/>
      <c r="UBI47" s="112"/>
      <c r="UBJ47" s="112"/>
      <c r="UBK47"/>
      <c r="UBL47"/>
      <c r="UBM47"/>
      <c r="UBN47"/>
      <c r="UBO47"/>
      <c r="UBP47"/>
      <c r="UBQ47"/>
      <c r="UBR47"/>
      <c r="UBS47"/>
      <c r="UBT47"/>
      <c r="UBU47"/>
      <c r="UBV47"/>
      <c r="UBW47"/>
      <c r="UBX47"/>
      <c r="UBY47"/>
      <c r="UBZ47"/>
      <c r="UCA47"/>
      <c r="UCB47"/>
      <c r="UCC47"/>
      <c r="UCD47"/>
      <c r="UCE47"/>
      <c r="UCF47"/>
      <c r="UDK47" s="112"/>
      <c r="UDL47" s="112"/>
      <c r="UDM47" s="112"/>
      <c r="UDN47" s="112"/>
      <c r="UDO47" s="112"/>
      <c r="UDP47" s="112"/>
      <c r="UDQ47" s="112"/>
      <c r="UDR47" s="112"/>
      <c r="UDS47"/>
      <c r="UDT47"/>
      <c r="UDU47"/>
      <c r="UDV47"/>
      <c r="UDW47"/>
      <c r="UDX47"/>
      <c r="UDY47"/>
      <c r="UDZ47"/>
      <c r="UEA47"/>
      <c r="UEB47"/>
      <c r="UEC47"/>
      <c r="UED47"/>
      <c r="UEE47"/>
      <c r="UEF47"/>
      <c r="UEG47"/>
      <c r="UEH47"/>
      <c r="UEI47"/>
      <c r="UEJ47"/>
      <c r="UEK47"/>
      <c r="UEL47"/>
      <c r="UEM47"/>
      <c r="UEN47"/>
      <c r="UFS47" s="112"/>
      <c r="UFT47" s="112"/>
      <c r="UFU47" s="112"/>
      <c r="UFV47" s="112"/>
      <c r="UFW47" s="112"/>
      <c r="UFX47" s="112"/>
      <c r="UFY47" s="112"/>
      <c r="UFZ47" s="112"/>
      <c r="UGA47"/>
      <c r="UGB47"/>
      <c r="UGC47"/>
      <c r="UGD47"/>
      <c r="UGE47"/>
      <c r="UGF47"/>
      <c r="UGG47"/>
      <c r="UGH47"/>
      <c r="UGI47"/>
      <c r="UGJ47"/>
      <c r="UGK47"/>
      <c r="UGL47"/>
      <c r="UGM47"/>
      <c r="UGN47"/>
      <c r="UGO47"/>
      <c r="UGP47"/>
      <c r="UGQ47"/>
      <c r="UGR47"/>
      <c r="UGS47"/>
      <c r="UGT47"/>
      <c r="UGU47"/>
      <c r="UGV47"/>
      <c r="UIA47" s="112"/>
      <c r="UIB47" s="112"/>
      <c r="UIC47" s="112"/>
      <c r="UID47" s="112"/>
      <c r="UIE47" s="112"/>
      <c r="UIF47" s="112"/>
      <c r="UIG47" s="112"/>
      <c r="UIH47" s="112"/>
      <c r="UII47"/>
      <c r="UIJ47"/>
      <c r="UIK47"/>
      <c r="UIL47"/>
      <c r="UIM47"/>
      <c r="UIN47"/>
      <c r="UIO47"/>
      <c r="UIP47"/>
      <c r="UIQ47"/>
      <c r="UIR47"/>
      <c r="UIS47"/>
      <c r="UIT47"/>
      <c r="UIU47"/>
      <c r="UIV47"/>
      <c r="UIW47"/>
      <c r="UIX47"/>
      <c r="UIY47"/>
      <c r="UIZ47"/>
      <c r="UJA47"/>
      <c r="UJB47"/>
      <c r="UJC47"/>
      <c r="UJD47"/>
      <c r="UKI47" s="112"/>
      <c r="UKJ47" s="112"/>
      <c r="UKK47" s="112"/>
      <c r="UKL47" s="112"/>
      <c r="UKM47" s="112"/>
      <c r="UKN47" s="112"/>
      <c r="UKO47" s="112"/>
      <c r="UKP47" s="112"/>
      <c r="UKQ47"/>
      <c r="UKR47"/>
      <c r="UKS47"/>
      <c r="UKT47"/>
      <c r="UKU47"/>
      <c r="UKV47"/>
      <c r="UKW47"/>
      <c r="UKX47"/>
      <c r="UKY47"/>
      <c r="UKZ47"/>
      <c r="ULA47"/>
      <c r="ULB47"/>
      <c r="ULC47"/>
      <c r="ULD47"/>
      <c r="ULE47"/>
      <c r="ULF47"/>
      <c r="ULG47"/>
      <c r="ULH47"/>
      <c r="ULI47"/>
      <c r="ULJ47"/>
      <c r="ULK47"/>
      <c r="ULL47"/>
      <c r="UMQ47" s="112"/>
      <c r="UMR47" s="112"/>
      <c r="UMS47" s="112"/>
      <c r="UMT47" s="112"/>
      <c r="UMU47" s="112"/>
      <c r="UMV47" s="112"/>
      <c r="UMW47" s="112"/>
      <c r="UMX47" s="112"/>
      <c r="UMY47"/>
      <c r="UMZ47"/>
      <c r="UNA47"/>
      <c r="UNB47"/>
      <c r="UNC47"/>
      <c r="UND47"/>
      <c r="UNE47"/>
      <c r="UNF47"/>
      <c r="UNG47"/>
      <c r="UNH47"/>
      <c r="UNI47"/>
      <c r="UNJ47"/>
      <c r="UNK47"/>
      <c r="UNL47"/>
      <c r="UNM47"/>
      <c r="UNN47"/>
      <c r="UNO47"/>
      <c r="UNP47"/>
      <c r="UNQ47"/>
      <c r="UNR47"/>
      <c r="UNS47"/>
      <c r="UNT47"/>
      <c r="UOY47" s="112"/>
      <c r="UOZ47" s="112"/>
      <c r="UPA47" s="112"/>
      <c r="UPB47" s="112"/>
      <c r="UPC47" s="112"/>
      <c r="UPD47" s="112"/>
      <c r="UPE47" s="112"/>
      <c r="UPF47" s="112"/>
      <c r="UPG47"/>
      <c r="UPH47"/>
      <c r="UPI47"/>
      <c r="UPJ47"/>
      <c r="UPK47"/>
      <c r="UPL47"/>
      <c r="UPM47"/>
      <c r="UPN47"/>
      <c r="UPO47"/>
      <c r="UPP47"/>
      <c r="UPQ47"/>
      <c r="UPR47"/>
      <c r="UPS47"/>
      <c r="UPT47"/>
      <c r="UPU47"/>
      <c r="UPV47"/>
      <c r="UPW47"/>
      <c r="UPX47"/>
      <c r="UPY47"/>
      <c r="UPZ47"/>
      <c r="UQA47"/>
      <c r="UQB47"/>
      <c r="URG47" s="112"/>
      <c r="URH47" s="112"/>
      <c r="URI47" s="112"/>
      <c r="URJ47" s="112"/>
      <c r="URK47" s="112"/>
      <c r="URL47" s="112"/>
      <c r="URM47" s="112"/>
      <c r="URN47" s="112"/>
      <c r="URO47"/>
      <c r="URP47"/>
      <c r="URQ47"/>
      <c r="URR47"/>
      <c r="URS47"/>
      <c r="URT47"/>
      <c r="URU47"/>
      <c r="URV47"/>
      <c r="URW47"/>
      <c r="URX47"/>
      <c r="URY47"/>
      <c r="URZ47"/>
      <c r="USA47"/>
      <c r="USB47"/>
      <c r="USC47"/>
      <c r="USD47"/>
      <c r="USE47"/>
      <c r="USF47"/>
      <c r="USG47"/>
      <c r="USH47"/>
      <c r="USI47"/>
      <c r="USJ47"/>
      <c r="UTO47" s="112"/>
      <c r="UTP47" s="112"/>
      <c r="UTQ47" s="112"/>
      <c r="UTR47" s="112"/>
      <c r="UTS47" s="112"/>
      <c r="UTT47" s="112"/>
      <c r="UTU47" s="112"/>
      <c r="UTV47" s="112"/>
      <c r="UTW47"/>
      <c r="UTX47"/>
      <c r="UTY47"/>
      <c r="UTZ47"/>
      <c r="UUA47"/>
      <c r="UUB47"/>
      <c r="UUC47"/>
      <c r="UUD47"/>
      <c r="UUE47"/>
      <c r="UUF47"/>
      <c r="UUG47"/>
      <c r="UUH47"/>
      <c r="UUI47"/>
      <c r="UUJ47"/>
      <c r="UUK47"/>
      <c r="UUL47"/>
      <c r="UUM47"/>
      <c r="UUN47"/>
      <c r="UUO47"/>
      <c r="UUP47"/>
      <c r="UUQ47"/>
      <c r="UUR47"/>
      <c r="UVW47" s="112"/>
      <c r="UVX47" s="112"/>
      <c r="UVY47" s="112"/>
      <c r="UVZ47" s="112"/>
      <c r="UWA47" s="112"/>
      <c r="UWB47" s="112"/>
      <c r="UWC47" s="112"/>
      <c r="UWD47" s="112"/>
      <c r="UWE47"/>
      <c r="UWF47"/>
      <c r="UWG47"/>
      <c r="UWH47"/>
      <c r="UWI47"/>
      <c r="UWJ47"/>
      <c r="UWK47"/>
      <c r="UWL47"/>
      <c r="UWM47"/>
      <c r="UWN47"/>
      <c r="UWO47"/>
      <c r="UWP47"/>
      <c r="UWQ47"/>
      <c r="UWR47"/>
      <c r="UWS47"/>
      <c r="UWT47"/>
      <c r="UWU47"/>
      <c r="UWV47"/>
      <c r="UWW47"/>
      <c r="UWX47"/>
      <c r="UWY47"/>
      <c r="UWZ47"/>
      <c r="UYE47" s="112"/>
      <c r="UYF47" s="112"/>
      <c r="UYG47" s="112"/>
      <c r="UYH47" s="112"/>
      <c r="UYI47" s="112"/>
      <c r="UYJ47" s="112"/>
      <c r="UYK47" s="112"/>
      <c r="UYL47" s="112"/>
      <c r="UYM47"/>
      <c r="UYN47"/>
      <c r="UYO47"/>
      <c r="UYP47"/>
      <c r="UYQ47"/>
      <c r="UYR47"/>
      <c r="UYS47"/>
      <c r="UYT47"/>
      <c r="UYU47"/>
      <c r="UYV47"/>
      <c r="UYW47"/>
      <c r="UYX47"/>
      <c r="UYY47"/>
      <c r="UYZ47"/>
      <c r="UZA47"/>
      <c r="UZB47"/>
      <c r="UZC47"/>
      <c r="UZD47"/>
      <c r="UZE47"/>
      <c r="UZF47"/>
      <c r="UZG47"/>
      <c r="UZH47"/>
      <c r="VAM47" s="112"/>
      <c r="VAN47" s="112"/>
      <c r="VAO47" s="112"/>
      <c r="VAP47" s="112"/>
      <c r="VAQ47" s="112"/>
      <c r="VAR47" s="112"/>
      <c r="VAS47" s="112"/>
      <c r="VAT47" s="112"/>
      <c r="VAU47"/>
      <c r="VAV47"/>
      <c r="VAW47"/>
      <c r="VAX47"/>
      <c r="VAY47"/>
      <c r="VAZ47"/>
      <c r="VBA47"/>
      <c r="VBB47"/>
      <c r="VBC47"/>
      <c r="VBD47"/>
      <c r="VBE47"/>
      <c r="VBF47"/>
      <c r="VBG47"/>
      <c r="VBH47"/>
      <c r="VBI47"/>
      <c r="VBJ47"/>
      <c r="VBK47"/>
      <c r="VBL47"/>
      <c r="VBM47"/>
      <c r="VBN47"/>
      <c r="VBO47"/>
      <c r="VBP47"/>
      <c r="VCU47" s="112"/>
      <c r="VCV47" s="112"/>
      <c r="VCW47" s="112"/>
      <c r="VCX47" s="112"/>
      <c r="VCY47" s="112"/>
      <c r="VCZ47" s="112"/>
      <c r="VDA47" s="112"/>
      <c r="VDB47" s="112"/>
      <c r="VDC47"/>
      <c r="VDD47"/>
      <c r="VDE47"/>
      <c r="VDF47"/>
      <c r="VDG47"/>
      <c r="VDH47"/>
      <c r="VDI47"/>
      <c r="VDJ47"/>
      <c r="VDK47"/>
      <c r="VDL47"/>
      <c r="VDM47"/>
      <c r="VDN47"/>
      <c r="VDO47"/>
      <c r="VDP47"/>
      <c r="VDQ47"/>
      <c r="VDR47"/>
      <c r="VDS47"/>
      <c r="VDT47"/>
      <c r="VDU47"/>
      <c r="VDV47"/>
      <c r="VDW47"/>
      <c r="VDX47"/>
      <c r="VFC47" s="112"/>
      <c r="VFD47" s="112"/>
      <c r="VFE47" s="112"/>
      <c r="VFF47" s="112"/>
      <c r="VFG47" s="112"/>
      <c r="VFH47" s="112"/>
      <c r="VFI47" s="112"/>
      <c r="VFJ47" s="112"/>
      <c r="VFK47"/>
      <c r="VFL47"/>
      <c r="VFM47"/>
      <c r="VFN47"/>
      <c r="VFO47"/>
      <c r="VFP47"/>
      <c r="VFQ47"/>
      <c r="VFR47"/>
      <c r="VFS47"/>
      <c r="VFT47"/>
      <c r="VFU47"/>
      <c r="VFV47"/>
      <c r="VFW47"/>
      <c r="VFX47"/>
      <c r="VFY47"/>
      <c r="VFZ47"/>
      <c r="VGA47"/>
      <c r="VGB47"/>
      <c r="VGC47"/>
      <c r="VGD47"/>
      <c r="VGE47"/>
      <c r="VGF47"/>
      <c r="VHK47" s="112"/>
      <c r="VHL47" s="112"/>
      <c r="VHM47" s="112"/>
      <c r="VHN47" s="112"/>
      <c r="VHO47" s="112"/>
      <c r="VHP47" s="112"/>
      <c r="VHQ47" s="112"/>
      <c r="VHR47" s="112"/>
      <c r="VHS47"/>
      <c r="VHT47"/>
      <c r="VHU47"/>
      <c r="VHV47"/>
      <c r="VHW47"/>
      <c r="VHX47"/>
      <c r="VHY47"/>
      <c r="VHZ47"/>
      <c r="VIA47"/>
      <c r="VIB47"/>
      <c r="VIC47"/>
      <c r="VID47"/>
      <c r="VIE47"/>
      <c r="VIF47"/>
      <c r="VIG47"/>
      <c r="VIH47"/>
      <c r="VII47"/>
      <c r="VIJ47"/>
      <c r="VIK47"/>
      <c r="VIL47"/>
      <c r="VIM47"/>
      <c r="VIN47"/>
      <c r="VJS47" s="112"/>
      <c r="VJT47" s="112"/>
      <c r="VJU47" s="112"/>
      <c r="VJV47" s="112"/>
      <c r="VJW47" s="112"/>
      <c r="VJX47" s="112"/>
      <c r="VJY47" s="112"/>
      <c r="VJZ47" s="112"/>
      <c r="VKA47"/>
      <c r="VKB47"/>
      <c r="VKC47"/>
      <c r="VKD47"/>
      <c r="VKE47"/>
      <c r="VKF47"/>
      <c r="VKG47"/>
      <c r="VKH47"/>
      <c r="VKI47"/>
      <c r="VKJ47"/>
      <c r="VKK47"/>
      <c r="VKL47"/>
      <c r="VKM47"/>
      <c r="VKN47"/>
      <c r="VKO47"/>
      <c r="VKP47"/>
      <c r="VKQ47"/>
      <c r="VKR47"/>
      <c r="VKS47"/>
      <c r="VKT47"/>
      <c r="VKU47"/>
      <c r="VKV47"/>
      <c r="VMA47" s="112"/>
      <c r="VMB47" s="112"/>
      <c r="VMC47" s="112"/>
      <c r="VMD47" s="112"/>
      <c r="VME47" s="112"/>
      <c r="VMF47" s="112"/>
      <c r="VMG47" s="112"/>
      <c r="VMH47" s="112"/>
      <c r="VMI47"/>
      <c r="VMJ47"/>
      <c r="VMK47"/>
      <c r="VML47"/>
      <c r="VMM47"/>
      <c r="VMN47"/>
      <c r="VMO47"/>
      <c r="VMP47"/>
      <c r="VMQ47"/>
      <c r="VMR47"/>
      <c r="VMS47"/>
      <c r="VMT47"/>
      <c r="VMU47"/>
      <c r="VMV47"/>
      <c r="VMW47"/>
      <c r="VMX47"/>
      <c r="VMY47"/>
      <c r="VMZ47"/>
      <c r="VNA47"/>
      <c r="VNB47"/>
      <c r="VNC47"/>
      <c r="VND47"/>
      <c r="VOI47" s="112"/>
      <c r="VOJ47" s="112"/>
      <c r="VOK47" s="112"/>
      <c r="VOL47" s="112"/>
      <c r="VOM47" s="112"/>
      <c r="VON47" s="112"/>
      <c r="VOO47" s="112"/>
      <c r="VOP47" s="112"/>
      <c r="VOQ47"/>
      <c r="VOR47"/>
      <c r="VOS47"/>
      <c r="VOT47"/>
      <c r="VOU47"/>
      <c r="VOV47"/>
      <c r="VOW47"/>
      <c r="VOX47"/>
      <c r="VOY47"/>
      <c r="VOZ47"/>
      <c r="VPA47"/>
      <c r="VPB47"/>
      <c r="VPC47"/>
      <c r="VPD47"/>
      <c r="VPE47"/>
      <c r="VPF47"/>
      <c r="VPG47"/>
      <c r="VPH47"/>
      <c r="VPI47"/>
      <c r="VPJ47"/>
      <c r="VPK47"/>
      <c r="VPL47"/>
      <c r="VQQ47" s="112"/>
      <c r="VQR47" s="112"/>
      <c r="VQS47" s="112"/>
      <c r="VQT47" s="112"/>
      <c r="VQU47" s="112"/>
      <c r="VQV47" s="112"/>
      <c r="VQW47" s="112"/>
      <c r="VQX47" s="112"/>
      <c r="VQY47"/>
      <c r="VQZ47"/>
      <c r="VRA47"/>
      <c r="VRB47"/>
      <c r="VRC47"/>
      <c r="VRD47"/>
      <c r="VRE47"/>
      <c r="VRF47"/>
      <c r="VRG47"/>
      <c r="VRH47"/>
      <c r="VRI47"/>
      <c r="VRJ47"/>
      <c r="VRK47"/>
      <c r="VRL47"/>
      <c r="VRM47"/>
      <c r="VRN47"/>
      <c r="VRO47"/>
      <c r="VRP47"/>
      <c r="VRQ47"/>
      <c r="VRR47"/>
      <c r="VRS47"/>
      <c r="VRT47"/>
      <c r="VSY47" s="112"/>
      <c r="VSZ47" s="112"/>
      <c r="VTA47" s="112"/>
      <c r="VTB47" s="112"/>
      <c r="VTC47" s="112"/>
      <c r="VTD47" s="112"/>
      <c r="VTE47" s="112"/>
      <c r="VTF47" s="112"/>
      <c r="VTG47"/>
      <c r="VTH47"/>
      <c r="VTI47"/>
      <c r="VTJ47"/>
      <c r="VTK47"/>
      <c r="VTL47"/>
      <c r="VTM47"/>
      <c r="VTN47"/>
      <c r="VTO47"/>
      <c r="VTP47"/>
      <c r="VTQ47"/>
      <c r="VTR47"/>
      <c r="VTS47"/>
      <c r="VTT47"/>
      <c r="VTU47"/>
      <c r="VTV47"/>
      <c r="VTW47"/>
      <c r="VTX47"/>
      <c r="VTY47"/>
      <c r="VTZ47"/>
      <c r="VUA47"/>
      <c r="VUB47"/>
      <c r="VVG47" s="112"/>
      <c r="VVH47" s="112"/>
      <c r="VVI47" s="112"/>
      <c r="VVJ47" s="112"/>
      <c r="VVK47" s="112"/>
      <c r="VVL47" s="112"/>
      <c r="VVM47" s="112"/>
      <c r="VVN47" s="112"/>
      <c r="VVO47"/>
      <c r="VVP47"/>
      <c r="VVQ47"/>
      <c r="VVR47"/>
      <c r="VVS47"/>
      <c r="VVT47"/>
      <c r="VVU47"/>
      <c r="VVV47"/>
      <c r="VVW47"/>
      <c r="VVX47"/>
      <c r="VVY47"/>
      <c r="VVZ47"/>
      <c r="VWA47"/>
      <c r="VWB47"/>
      <c r="VWC47"/>
      <c r="VWD47"/>
      <c r="VWE47"/>
      <c r="VWF47"/>
      <c r="VWG47"/>
      <c r="VWH47"/>
      <c r="VWI47"/>
      <c r="VWJ47"/>
      <c r="VXO47" s="112"/>
      <c r="VXP47" s="112"/>
      <c r="VXQ47" s="112"/>
      <c r="VXR47" s="112"/>
      <c r="VXS47" s="112"/>
      <c r="VXT47" s="112"/>
      <c r="VXU47" s="112"/>
      <c r="VXV47" s="112"/>
      <c r="VXW47"/>
      <c r="VXX47"/>
      <c r="VXY47"/>
      <c r="VXZ47"/>
      <c r="VYA47"/>
      <c r="VYB47"/>
      <c r="VYC47"/>
      <c r="VYD47"/>
      <c r="VYE47"/>
      <c r="VYF47"/>
      <c r="VYG47"/>
      <c r="VYH47"/>
      <c r="VYI47"/>
      <c r="VYJ47"/>
      <c r="VYK47"/>
      <c r="VYL47"/>
      <c r="VYM47"/>
      <c r="VYN47"/>
      <c r="VYO47"/>
      <c r="VYP47"/>
      <c r="VYQ47"/>
      <c r="VYR47"/>
      <c r="VZW47" s="112"/>
      <c r="VZX47" s="112"/>
      <c r="VZY47" s="112"/>
      <c r="VZZ47" s="112"/>
      <c r="WAA47" s="112"/>
      <c r="WAB47" s="112"/>
      <c r="WAC47" s="112"/>
      <c r="WAD47" s="112"/>
      <c r="WAE47"/>
      <c r="WAF47"/>
      <c r="WAG47"/>
      <c r="WAH47"/>
      <c r="WAI47"/>
      <c r="WAJ47"/>
      <c r="WAK47"/>
      <c r="WAL47"/>
      <c r="WAM47"/>
      <c r="WAN47"/>
      <c r="WAO47"/>
      <c r="WAP47"/>
      <c r="WAQ47"/>
      <c r="WAR47"/>
      <c r="WAS47"/>
      <c r="WAT47"/>
      <c r="WAU47"/>
      <c r="WAV47"/>
      <c r="WAW47"/>
      <c r="WAX47"/>
      <c r="WAY47"/>
      <c r="WAZ47"/>
      <c r="WCE47" s="112"/>
      <c r="WCF47" s="112"/>
      <c r="WCG47" s="112"/>
      <c r="WCH47" s="112"/>
      <c r="WCI47" s="112"/>
      <c r="WCJ47" s="112"/>
      <c r="WCK47" s="112"/>
      <c r="WCL47" s="112"/>
      <c r="WCM47"/>
      <c r="WCN47"/>
      <c r="WCO47"/>
      <c r="WCP47"/>
      <c r="WCQ47"/>
      <c r="WCR47"/>
      <c r="WCS47"/>
      <c r="WCT47"/>
      <c r="WCU47"/>
      <c r="WCV47"/>
      <c r="WCW47"/>
      <c r="WCX47"/>
      <c r="WCY47"/>
      <c r="WCZ47"/>
      <c r="WDA47"/>
      <c r="WDB47"/>
      <c r="WDC47"/>
      <c r="WDD47"/>
      <c r="WDE47"/>
      <c r="WDF47"/>
      <c r="WDG47"/>
      <c r="WDH47"/>
      <c r="WEM47" s="112"/>
      <c r="WEN47" s="112"/>
      <c r="WEO47" s="112"/>
      <c r="WEP47" s="112"/>
      <c r="WEQ47" s="112"/>
      <c r="WER47" s="112"/>
      <c r="WES47" s="112"/>
      <c r="WET47" s="112"/>
      <c r="WEU47"/>
      <c r="WEV47"/>
      <c r="WEW47"/>
      <c r="WEX47"/>
      <c r="WEY47"/>
      <c r="WEZ47"/>
      <c r="WFA47"/>
      <c r="WFB47"/>
      <c r="WFC47"/>
      <c r="WFD47"/>
      <c r="WFE47"/>
      <c r="WFF47"/>
      <c r="WFG47"/>
      <c r="WFH47"/>
      <c r="WFI47"/>
      <c r="WFJ47"/>
      <c r="WFK47"/>
      <c r="WFL47"/>
      <c r="WFM47"/>
      <c r="WFN47"/>
      <c r="WFO47"/>
      <c r="WFP47"/>
      <c r="WGU47" s="112"/>
      <c r="WGV47" s="112"/>
      <c r="WGW47" s="112"/>
      <c r="WGX47" s="112"/>
      <c r="WGY47" s="112"/>
      <c r="WGZ47" s="112"/>
      <c r="WHA47" s="112"/>
      <c r="WHB47" s="112"/>
      <c r="WHC47"/>
      <c r="WHD47"/>
      <c r="WHE47"/>
      <c r="WHF47"/>
      <c r="WHG47"/>
      <c r="WHH47"/>
      <c r="WHI47"/>
      <c r="WHJ47"/>
      <c r="WHK47"/>
      <c r="WHL47"/>
      <c r="WHM47"/>
      <c r="WHN47"/>
      <c r="WHO47"/>
      <c r="WHP47"/>
      <c r="WHQ47"/>
      <c r="WHR47"/>
      <c r="WHS47"/>
      <c r="WHT47"/>
      <c r="WHU47"/>
      <c r="WHV47"/>
      <c r="WHW47"/>
      <c r="WHX47"/>
      <c r="WJC47" s="112"/>
      <c r="WJD47" s="112"/>
      <c r="WJE47" s="112"/>
      <c r="WJF47" s="112"/>
      <c r="WJG47" s="112"/>
      <c r="WJH47" s="112"/>
      <c r="WJI47" s="112"/>
      <c r="WJJ47" s="112"/>
      <c r="WJK47"/>
      <c r="WJL47"/>
      <c r="WJM47"/>
      <c r="WJN47"/>
      <c r="WJO47"/>
      <c r="WJP47"/>
      <c r="WJQ47"/>
      <c r="WJR47"/>
      <c r="WJS47"/>
      <c r="WJT47"/>
      <c r="WJU47"/>
      <c r="WJV47"/>
      <c r="WJW47"/>
      <c r="WJX47"/>
      <c r="WJY47"/>
      <c r="WJZ47"/>
      <c r="WKA47"/>
      <c r="WKB47"/>
      <c r="WKC47"/>
      <c r="WKD47"/>
      <c r="WKE47"/>
      <c r="WKF47"/>
      <c r="WLK47" s="112"/>
      <c r="WLL47" s="112"/>
      <c r="WLM47" s="112"/>
      <c r="WLN47" s="112"/>
      <c r="WLO47" s="112"/>
      <c r="WLP47" s="112"/>
      <c r="WLQ47" s="112"/>
      <c r="WLR47" s="112"/>
      <c r="WLS47"/>
      <c r="WLT47"/>
      <c r="WLU47"/>
      <c r="WLV47"/>
      <c r="WLW47"/>
      <c r="WLX47"/>
      <c r="WLY47"/>
      <c r="WLZ47"/>
      <c r="WMA47"/>
      <c r="WMB47"/>
      <c r="WMC47"/>
      <c r="WMD47"/>
      <c r="WME47"/>
      <c r="WMF47"/>
      <c r="WMG47"/>
      <c r="WMH47"/>
      <c r="WMI47"/>
      <c r="WMJ47"/>
      <c r="WMK47"/>
      <c r="WML47"/>
      <c r="WMM47"/>
      <c r="WMN47"/>
      <c r="WNS47" s="112"/>
      <c r="WNT47" s="112"/>
      <c r="WNU47" s="112"/>
      <c r="WNV47" s="112"/>
      <c r="WNW47" s="112"/>
      <c r="WNX47" s="112"/>
      <c r="WNY47" s="112"/>
      <c r="WNZ47" s="112"/>
      <c r="WOA47"/>
      <c r="WOB47"/>
      <c r="WOC47"/>
      <c r="WOD47"/>
      <c r="WOE47"/>
      <c r="WOF47"/>
      <c r="WOG47"/>
      <c r="WOH47"/>
      <c r="WOI47"/>
      <c r="WOJ47"/>
      <c r="WOK47"/>
      <c r="WOL47"/>
      <c r="WOM47"/>
      <c r="WON47"/>
      <c r="WOO47"/>
      <c r="WOP47"/>
      <c r="WOQ47"/>
      <c r="WOR47"/>
      <c r="WOS47"/>
      <c r="WOT47"/>
      <c r="WOU47"/>
      <c r="WOV47"/>
      <c r="WQA47" s="112"/>
      <c r="WQB47" s="112"/>
      <c r="WQC47" s="112"/>
      <c r="WQD47" s="112"/>
      <c r="WQE47" s="112"/>
      <c r="WQF47" s="112"/>
      <c r="WQG47" s="112"/>
      <c r="WQH47" s="112"/>
      <c r="WQI47"/>
      <c r="WQJ47"/>
      <c r="WQK47"/>
      <c r="WQL47"/>
      <c r="WQM47"/>
      <c r="WQN47"/>
      <c r="WQO47"/>
      <c r="WQP47"/>
      <c r="WQQ47"/>
      <c r="WQR47"/>
      <c r="WQS47"/>
      <c r="WQT47"/>
      <c r="WQU47"/>
      <c r="WQV47"/>
      <c r="WQW47"/>
      <c r="WQX47"/>
      <c r="WQY47"/>
      <c r="WQZ47"/>
      <c r="WRA47"/>
      <c r="WRB47"/>
      <c r="WRC47"/>
      <c r="WRD47"/>
      <c r="WSI47" s="112"/>
      <c r="WSJ47" s="112"/>
      <c r="WSK47" s="112"/>
      <c r="WSL47" s="112"/>
      <c r="WSM47" s="112"/>
      <c r="WSN47" s="112"/>
      <c r="WSO47" s="112"/>
      <c r="WSP47" s="112"/>
      <c r="WSQ47"/>
      <c r="WSR47"/>
      <c r="WSS47"/>
      <c r="WST47"/>
      <c r="WSU47"/>
      <c r="WSV47"/>
      <c r="WSW47"/>
      <c r="WSX47"/>
      <c r="WSY47"/>
      <c r="WSZ47"/>
      <c r="WTA47"/>
      <c r="WTB47"/>
      <c r="WTC47"/>
      <c r="WTD47"/>
      <c r="WTE47"/>
      <c r="WTF47"/>
      <c r="WTG47"/>
      <c r="WTH47"/>
      <c r="WTI47"/>
      <c r="WTJ47"/>
      <c r="WTK47"/>
      <c r="WTL47"/>
      <c r="WUQ47" s="112"/>
      <c r="WUR47" s="112"/>
      <c r="WUS47" s="112"/>
      <c r="WUT47" s="112"/>
      <c r="WUU47" s="112"/>
      <c r="WUV47" s="112"/>
      <c r="WUW47" s="112"/>
      <c r="WUX47" s="112"/>
      <c r="WUY47"/>
      <c r="WUZ47"/>
      <c r="WVA47"/>
      <c r="WVB47"/>
      <c r="WVC47"/>
      <c r="WVD47"/>
      <c r="WVE47"/>
      <c r="WVF47"/>
      <c r="WVG47"/>
      <c r="WVH47"/>
      <c r="WVI47"/>
      <c r="WVJ47"/>
      <c r="WVK47"/>
      <c r="WVL47"/>
      <c r="WVM47"/>
      <c r="WVN47"/>
      <c r="WVO47"/>
      <c r="WVP47"/>
      <c r="WVQ47"/>
      <c r="WVR47"/>
      <c r="WVS47"/>
      <c r="WVT47"/>
      <c r="WWY47" s="112"/>
      <c r="WWZ47" s="112"/>
      <c r="WXA47" s="112"/>
      <c r="WXB47" s="112"/>
      <c r="WXC47" s="112"/>
      <c r="WXD47" s="112"/>
      <c r="WXE47" s="112"/>
      <c r="WXF47" s="112"/>
      <c r="WXG47"/>
      <c r="WXH47"/>
      <c r="WXI47"/>
      <c r="WXJ47"/>
      <c r="WXK47"/>
      <c r="WXL47"/>
      <c r="WXM47"/>
      <c r="WXN47"/>
      <c r="WXO47"/>
      <c r="WXP47"/>
      <c r="WXQ47"/>
      <c r="WXR47"/>
      <c r="WXS47"/>
      <c r="WXT47"/>
      <c r="WXU47"/>
      <c r="WXV47"/>
      <c r="WXW47"/>
      <c r="WXX47"/>
      <c r="WXY47"/>
      <c r="WXZ47"/>
      <c r="WYA47"/>
      <c r="WYB47"/>
      <c r="WZG47" s="112"/>
      <c r="WZH47" s="112"/>
      <c r="WZI47" s="112"/>
      <c r="WZJ47" s="112"/>
      <c r="WZK47" s="112"/>
      <c r="WZL47" s="112"/>
      <c r="WZM47" s="112"/>
      <c r="WZN47" s="112"/>
      <c r="WZO47"/>
      <c r="WZP47"/>
      <c r="WZQ47"/>
      <c r="WZR47"/>
      <c r="WZS47"/>
      <c r="WZT47"/>
      <c r="WZU47"/>
      <c r="WZV47"/>
      <c r="WZW47"/>
      <c r="WZX47"/>
      <c r="WZY47"/>
      <c r="WZZ47"/>
      <c r="XAA47"/>
      <c r="XAB47"/>
      <c r="XAC47"/>
      <c r="XAD47"/>
      <c r="XAE47"/>
      <c r="XAF47"/>
      <c r="XAG47"/>
      <c r="XAH47"/>
      <c r="XAI47"/>
      <c r="XAJ47"/>
      <c r="XBO47" s="112"/>
      <c r="XBP47" s="112"/>
      <c r="XBQ47" s="112"/>
      <c r="XBR47" s="112"/>
      <c r="XBS47" s="112"/>
      <c r="XBT47" s="112"/>
      <c r="XBU47" s="112"/>
      <c r="XBV47" s="112"/>
      <c r="XBW47"/>
      <c r="XBX47"/>
      <c r="XBY47"/>
      <c r="XBZ47"/>
      <c r="XCA47"/>
      <c r="XCB47"/>
      <c r="XCC47"/>
      <c r="XCD47"/>
      <c r="XCE47"/>
      <c r="XCF47"/>
      <c r="XCG47"/>
      <c r="XCH47"/>
      <c r="XCI47"/>
      <c r="XCJ47"/>
      <c r="XCK47"/>
      <c r="XCL47"/>
      <c r="XCM47"/>
      <c r="XCN47"/>
      <c r="XCO47"/>
      <c r="XCP47"/>
      <c r="XCQ47"/>
      <c r="XCR47"/>
      <c r="XDW47" s="112"/>
      <c r="XDX47" s="112"/>
      <c r="XDY47" s="112"/>
      <c r="XDZ47" s="112"/>
      <c r="XEA47" s="112"/>
      <c r="XEB47" s="112"/>
      <c r="XEC47" s="112"/>
      <c r="XED47" s="112"/>
      <c r="XEE47"/>
      <c r="XEF47"/>
      <c r="XEG47"/>
      <c r="XEH47"/>
      <c r="XEI47"/>
      <c r="XEJ47"/>
      <c r="XEK47"/>
      <c r="XEL47"/>
      <c r="XEM47"/>
      <c r="XEN47"/>
      <c r="XEO47"/>
      <c r="XEP47"/>
      <c r="XEQ47"/>
      <c r="XER47"/>
      <c r="XES47"/>
      <c r="XET47"/>
      <c r="XEU47"/>
      <c r="XEV47"/>
      <c r="XEW47"/>
      <c r="XEX47"/>
      <c r="XEY47"/>
      <c r="XEZ47"/>
    </row>
    <row r="48" spans="1:16384" s="4" customFormat="1" ht="17.45" customHeight="1">
      <c r="A48" s="292"/>
      <c r="B48" s="292"/>
      <c r="C48" s="292"/>
      <c r="D48" s="292"/>
      <c r="E48" s="292"/>
      <c r="F48" s="293"/>
      <c r="G48" s="293"/>
      <c r="H48" s="293"/>
      <c r="I48" s="293"/>
      <c r="J48" s="293"/>
      <c r="K48" s="293"/>
      <c r="L48" s="293"/>
      <c r="M48" s="293"/>
      <c r="N48" s="294"/>
      <c r="O48" s="294"/>
      <c r="P48" s="295"/>
      <c r="Q48" s="296"/>
      <c r="R48" s="296"/>
      <c r="S48" s="296"/>
      <c r="X48" s="297"/>
      <c r="Y48" s="297"/>
      <c r="Z48" s="297"/>
      <c r="AE48" s="154"/>
      <c r="AF48" s="154"/>
      <c r="AG48" s="154"/>
      <c r="AH48" s="154"/>
      <c r="AI48" s="154"/>
    </row>
    <row r="49" spans="1:35" s="4" customFormat="1" ht="17.45" customHeight="1">
      <c r="A49" s="292"/>
      <c r="B49" s="292"/>
      <c r="C49" s="292"/>
      <c r="D49" s="292"/>
      <c r="E49" s="292"/>
      <c r="F49" s="293"/>
      <c r="G49" s="293"/>
      <c r="H49" s="293"/>
      <c r="I49" s="293"/>
      <c r="J49" s="293"/>
      <c r="K49" s="293"/>
      <c r="L49" s="293"/>
      <c r="M49" s="293"/>
      <c r="N49" s="294"/>
      <c r="O49" s="294"/>
      <c r="P49" s="295"/>
      <c r="Q49" s="296"/>
      <c r="R49" s="296"/>
      <c r="S49" s="296"/>
      <c r="X49" s="297"/>
      <c r="Y49" s="297"/>
      <c r="Z49" s="297"/>
      <c r="AE49" s="154"/>
      <c r="AF49" s="154"/>
      <c r="AG49" s="154"/>
      <c r="AH49" s="154"/>
      <c r="AI49" s="154"/>
    </row>
    <row r="50" spans="1:35">
      <c r="A50" s="5"/>
      <c r="B50" s="5"/>
      <c r="C50" s="5"/>
      <c r="D50" s="5"/>
      <c r="E50" s="5"/>
      <c r="F50" s="5"/>
      <c r="G50" s="5"/>
      <c r="H50" s="5"/>
      <c r="I50" s="5"/>
      <c r="J50" s="5"/>
      <c r="K50" s="5"/>
      <c r="L50" s="5"/>
      <c r="M50" s="5"/>
      <c r="N50" s="5"/>
      <c r="O50" s="5"/>
      <c r="P50" s="5"/>
      <c r="Q50" s="5"/>
      <c r="R50" s="5"/>
      <c r="S50" s="5"/>
      <c r="T50" s="5"/>
      <c r="U50" s="5"/>
      <c r="V50" s="5"/>
      <c r="W50" s="5"/>
      <c r="X50" s="5"/>
      <c r="Y50" s="5"/>
    </row>
    <row r="51" spans="1:35">
      <c r="A51" s="5"/>
      <c r="B51" s="5"/>
      <c r="C51" s="5"/>
      <c r="D51" s="5"/>
      <c r="E51" s="5"/>
      <c r="F51" s="5"/>
      <c r="G51" s="5"/>
      <c r="H51" s="5"/>
      <c r="I51" s="5"/>
      <c r="J51" s="5"/>
      <c r="K51" s="5"/>
      <c r="L51" s="5"/>
      <c r="M51" s="5"/>
      <c r="N51" s="5"/>
      <c r="O51" s="5"/>
      <c r="P51" s="5"/>
      <c r="Q51" s="5"/>
      <c r="R51" s="5"/>
      <c r="S51" s="5"/>
      <c r="T51" s="5"/>
      <c r="U51" s="5"/>
      <c r="V51" s="5"/>
      <c r="W51" s="5"/>
      <c r="X51" s="5"/>
      <c r="Y51" s="5"/>
    </row>
    <row r="52" spans="1:35">
      <c r="A52" s="5"/>
      <c r="B52" s="5"/>
      <c r="C52" s="5"/>
      <c r="D52" s="5"/>
      <c r="E52" s="5"/>
      <c r="F52" s="5"/>
      <c r="G52" s="5"/>
      <c r="H52" s="5"/>
      <c r="I52" s="5"/>
      <c r="J52" s="5"/>
      <c r="K52" s="5"/>
      <c r="L52" s="5"/>
      <c r="M52" s="5"/>
      <c r="N52" s="5"/>
      <c r="O52" s="5"/>
      <c r="P52" s="5"/>
      <c r="Q52" s="5"/>
      <c r="R52" s="5"/>
      <c r="S52" s="5"/>
      <c r="T52" s="5"/>
      <c r="U52" s="5"/>
      <c r="V52" s="5"/>
      <c r="W52" s="5"/>
      <c r="X52" s="5"/>
      <c r="Y52" s="5"/>
    </row>
    <row r="53" spans="1:35">
      <c r="A53" s="5"/>
      <c r="B53" s="5"/>
      <c r="C53" s="5"/>
      <c r="D53" s="5"/>
      <c r="E53" s="5"/>
      <c r="F53" s="5"/>
      <c r="G53" s="5"/>
      <c r="H53" s="5"/>
      <c r="I53" s="5"/>
      <c r="J53" s="5"/>
      <c r="K53" s="5"/>
      <c r="L53" s="5"/>
      <c r="M53" s="5"/>
      <c r="N53" s="5"/>
      <c r="O53" s="5"/>
      <c r="P53" s="5"/>
      <c r="Q53" s="5"/>
      <c r="R53" s="5"/>
      <c r="S53" s="5"/>
      <c r="T53" s="5"/>
      <c r="U53" s="5"/>
      <c r="V53" s="5"/>
      <c r="W53" s="5"/>
      <c r="X53" s="5"/>
      <c r="Y53" s="5"/>
    </row>
    <row r="54" spans="1:35">
      <c r="A54" s="5"/>
      <c r="B54" s="5"/>
      <c r="C54" s="5"/>
      <c r="D54" s="5"/>
      <c r="E54" s="5"/>
      <c r="F54" s="5"/>
      <c r="G54" s="5"/>
      <c r="H54" s="5"/>
      <c r="I54" s="5"/>
      <c r="J54" s="5"/>
      <c r="K54" s="5"/>
      <c r="L54" s="5"/>
      <c r="M54" s="5"/>
      <c r="N54" s="5"/>
      <c r="O54" s="5"/>
      <c r="P54" s="5"/>
      <c r="Q54" s="5"/>
      <c r="R54" s="5"/>
      <c r="S54" s="5"/>
      <c r="T54" s="5"/>
      <c r="U54" s="5"/>
      <c r="V54" s="5"/>
      <c r="W54" s="5"/>
      <c r="X54" s="5"/>
      <c r="Y54" s="5"/>
    </row>
    <row r="55" spans="1:35">
      <c r="A55" s="5"/>
      <c r="B55" s="5"/>
      <c r="C55" s="5"/>
      <c r="D55" s="5"/>
      <c r="E55" s="5"/>
      <c r="F55" s="5"/>
      <c r="G55" s="5"/>
      <c r="H55" s="5"/>
      <c r="I55" s="5"/>
      <c r="J55" s="5"/>
      <c r="K55" s="5"/>
      <c r="L55" s="5"/>
      <c r="M55" s="5"/>
      <c r="N55" s="5"/>
      <c r="O55" s="5"/>
      <c r="P55" s="5"/>
      <c r="Q55" s="5"/>
      <c r="R55" s="5"/>
      <c r="S55" s="5"/>
      <c r="T55" s="5"/>
      <c r="U55" s="5"/>
      <c r="V55" s="5"/>
      <c r="W55" s="5"/>
      <c r="X55" s="5"/>
      <c r="Y55" s="5"/>
    </row>
    <row r="56" spans="1:35">
      <c r="A56" s="5"/>
      <c r="B56" s="5"/>
      <c r="C56" s="5"/>
      <c r="D56" s="5"/>
      <c r="E56" s="5"/>
      <c r="F56" s="5"/>
      <c r="G56" s="5"/>
      <c r="H56" s="5"/>
      <c r="I56" s="5"/>
      <c r="J56" s="5"/>
      <c r="K56" s="5"/>
      <c r="L56" s="5"/>
      <c r="M56" s="5"/>
      <c r="N56" s="5"/>
      <c r="O56" s="5"/>
      <c r="P56" s="5"/>
      <c r="Q56" s="5"/>
      <c r="R56" s="5"/>
      <c r="S56" s="5"/>
      <c r="T56" s="5"/>
      <c r="U56" s="5"/>
      <c r="V56" s="5"/>
      <c r="W56" s="5"/>
      <c r="X56" s="5"/>
      <c r="Y56" s="5"/>
    </row>
    <row r="57" spans="1:35">
      <c r="A57" s="5"/>
      <c r="B57" s="5"/>
      <c r="C57" s="5"/>
      <c r="D57" s="5"/>
      <c r="E57" s="5"/>
      <c r="F57" s="5"/>
      <c r="G57" s="5"/>
      <c r="H57" s="5"/>
      <c r="I57" s="5"/>
      <c r="J57" s="5"/>
      <c r="K57" s="5"/>
      <c r="L57" s="5"/>
      <c r="M57" s="5"/>
      <c r="N57" s="5"/>
      <c r="O57" s="5"/>
      <c r="P57" s="5"/>
      <c r="Q57" s="5"/>
      <c r="R57" s="5"/>
      <c r="S57" s="5"/>
      <c r="T57" s="5"/>
      <c r="U57" s="5"/>
      <c r="V57" s="5"/>
      <c r="W57" s="5"/>
      <c r="X57" s="5"/>
      <c r="Y57" s="5"/>
    </row>
    <row r="58" spans="1:35">
      <c r="A58" s="5"/>
      <c r="B58" s="5"/>
      <c r="C58" s="5"/>
      <c r="D58" s="5"/>
      <c r="E58" s="5"/>
      <c r="F58" s="5"/>
      <c r="G58" s="5"/>
      <c r="H58" s="5"/>
      <c r="I58" s="5"/>
      <c r="J58" s="5"/>
      <c r="K58" s="5"/>
      <c r="L58" s="5"/>
      <c r="M58" s="5"/>
      <c r="N58" s="5"/>
      <c r="O58" s="5"/>
      <c r="P58" s="5"/>
      <c r="Q58" s="5"/>
      <c r="R58" s="5"/>
      <c r="S58" s="5"/>
      <c r="T58" s="5"/>
      <c r="U58" s="5"/>
      <c r="V58" s="5"/>
      <c r="W58" s="5"/>
      <c r="X58" s="5"/>
      <c r="Y58" s="5"/>
    </row>
    <row r="59" spans="1:35">
      <c r="A59" s="5"/>
      <c r="B59" s="5"/>
      <c r="C59" s="5"/>
      <c r="D59" s="5"/>
      <c r="E59" s="5"/>
      <c r="F59" s="5"/>
      <c r="G59" s="5"/>
      <c r="H59" s="5"/>
      <c r="I59" s="5"/>
      <c r="J59" s="5"/>
      <c r="K59" s="5"/>
      <c r="L59" s="5"/>
      <c r="M59" s="5"/>
      <c r="N59" s="5"/>
      <c r="O59" s="5"/>
      <c r="P59" s="5"/>
      <c r="Q59" s="5"/>
      <c r="R59" s="5"/>
      <c r="S59" s="5"/>
      <c r="T59" s="5"/>
      <c r="U59" s="5"/>
      <c r="V59" s="5"/>
      <c r="W59" s="5"/>
      <c r="X59" s="5"/>
      <c r="Y59" s="5"/>
    </row>
    <row r="60" spans="1:35">
      <c r="A60" s="5"/>
      <c r="B60" s="5"/>
      <c r="C60" s="5"/>
      <c r="D60" s="5"/>
      <c r="E60" s="5"/>
      <c r="F60" s="5"/>
      <c r="G60" s="5"/>
      <c r="H60" s="5"/>
      <c r="I60" s="5"/>
      <c r="J60" s="5"/>
      <c r="K60" s="5"/>
      <c r="L60" s="5"/>
      <c r="M60" s="5"/>
      <c r="N60" s="5"/>
      <c r="O60" s="5"/>
      <c r="P60" s="5"/>
      <c r="Q60" s="5"/>
      <c r="R60" s="5"/>
      <c r="S60" s="5"/>
      <c r="T60" s="5"/>
      <c r="U60" s="5"/>
      <c r="V60" s="5"/>
      <c r="W60" s="5"/>
      <c r="X60" s="5"/>
      <c r="Y60" s="5"/>
    </row>
    <row r="61" spans="1:35">
      <c r="A61" s="5"/>
      <c r="B61" s="5"/>
      <c r="C61" s="5"/>
      <c r="D61" s="5"/>
      <c r="E61" s="5"/>
      <c r="F61" s="5"/>
      <c r="G61" s="5"/>
      <c r="H61" s="5"/>
      <c r="I61" s="5"/>
      <c r="J61" s="5"/>
      <c r="K61" s="5"/>
      <c r="L61" s="5"/>
      <c r="M61" s="5"/>
      <c r="N61" s="5"/>
      <c r="O61" s="5"/>
      <c r="P61" s="5"/>
      <c r="Q61" s="5"/>
      <c r="R61" s="5"/>
      <c r="S61" s="5"/>
      <c r="T61" s="5"/>
      <c r="U61" s="5"/>
      <c r="V61" s="5"/>
      <c r="W61" s="5"/>
      <c r="X61" s="5"/>
      <c r="Y61" s="5"/>
    </row>
    <row r="62" spans="1:35" ht="15" customHeight="1">
      <c r="A62" s="5"/>
      <c r="B62" s="5"/>
      <c r="C62" s="5"/>
      <c r="D62" s="413" t="s">
        <v>470</v>
      </c>
      <c r="E62" s="413"/>
      <c r="F62" s="413"/>
      <c r="G62" s="413"/>
      <c r="H62" s="413"/>
      <c r="I62" s="413"/>
      <c r="J62" s="413"/>
      <c r="K62" s="413"/>
      <c r="L62" s="413"/>
      <c r="M62" s="413"/>
      <c r="N62" s="413"/>
      <c r="O62" s="5"/>
      <c r="P62" s="5"/>
      <c r="Q62" s="5"/>
      <c r="R62" s="5"/>
      <c r="S62" s="5"/>
      <c r="T62" s="5"/>
      <c r="U62" s="5"/>
      <c r="V62" s="5"/>
      <c r="W62" s="5"/>
      <c r="X62" s="5"/>
      <c r="Y62" s="5"/>
    </row>
    <row r="63" spans="1:35" ht="15" customHeight="1">
      <c r="A63" s="5"/>
      <c r="B63" s="5"/>
      <c r="C63" s="5"/>
      <c r="D63" s="413"/>
      <c r="E63" s="413"/>
      <c r="F63" s="413"/>
      <c r="G63" s="413"/>
      <c r="H63" s="413"/>
      <c r="I63" s="413"/>
      <c r="J63" s="413"/>
      <c r="K63" s="413"/>
      <c r="L63" s="413"/>
      <c r="M63" s="413"/>
      <c r="N63" s="413"/>
      <c r="O63" s="5"/>
      <c r="P63" s="5"/>
      <c r="Q63" s="5"/>
      <c r="R63" s="5"/>
      <c r="S63" s="5"/>
      <c r="T63" s="5"/>
      <c r="U63" s="5"/>
      <c r="V63" s="5"/>
      <c r="W63" s="5"/>
      <c r="X63" s="5"/>
      <c r="Y63" s="5"/>
    </row>
    <row r="64" spans="1:35" ht="15" customHeight="1">
      <c r="A64" s="5"/>
      <c r="B64" s="5"/>
      <c r="C64" s="5"/>
      <c r="D64" s="413"/>
      <c r="E64" s="413"/>
      <c r="F64" s="413"/>
      <c r="G64" s="413"/>
      <c r="H64" s="413"/>
      <c r="I64" s="413"/>
      <c r="J64" s="413"/>
      <c r="K64" s="413"/>
      <c r="L64" s="413"/>
      <c r="M64" s="413"/>
      <c r="N64" s="413"/>
      <c r="O64" s="5"/>
      <c r="P64" s="5"/>
      <c r="Q64" s="5"/>
      <c r="R64" s="5"/>
      <c r="S64" s="5"/>
      <c r="T64" s="5"/>
      <c r="U64" s="5"/>
      <c r="V64" s="5"/>
      <c r="W64" s="5"/>
      <c r="X64" s="5"/>
      <c r="Y64" s="5"/>
    </row>
    <row r="65" spans="1:25" ht="15" customHeight="1">
      <c r="A65" s="5"/>
      <c r="B65" s="5"/>
      <c r="C65" s="5"/>
      <c r="D65" s="413"/>
      <c r="E65" s="413"/>
      <c r="F65" s="413"/>
      <c r="G65" s="413"/>
      <c r="H65" s="413"/>
      <c r="I65" s="413"/>
      <c r="J65" s="413"/>
      <c r="K65" s="413"/>
      <c r="L65" s="413"/>
      <c r="M65" s="413"/>
      <c r="N65" s="413"/>
      <c r="O65" s="5"/>
      <c r="P65" s="5"/>
      <c r="Q65" s="5"/>
      <c r="R65" s="5"/>
      <c r="S65" s="5"/>
      <c r="T65" s="5"/>
      <c r="U65" s="5"/>
      <c r="V65" s="5"/>
      <c r="W65" s="5"/>
      <c r="X65" s="5"/>
      <c r="Y65" s="5"/>
    </row>
    <row r="66" spans="1:25" ht="15" customHeight="1">
      <c r="A66" s="5"/>
      <c r="B66" s="5"/>
      <c r="C66" s="5"/>
      <c r="D66" s="413"/>
      <c r="E66" s="413"/>
      <c r="F66" s="413"/>
      <c r="G66" s="413"/>
      <c r="H66" s="413"/>
      <c r="I66" s="413"/>
      <c r="J66" s="413"/>
      <c r="K66" s="413"/>
      <c r="L66" s="413"/>
      <c r="M66" s="413"/>
      <c r="N66" s="413"/>
      <c r="O66" s="5"/>
      <c r="P66" s="5"/>
      <c r="Q66" s="5"/>
      <c r="R66" s="5"/>
      <c r="S66" s="5"/>
      <c r="T66" s="5"/>
      <c r="U66" s="5"/>
      <c r="V66" s="5"/>
      <c r="W66" s="5"/>
      <c r="X66" s="5"/>
      <c r="Y66" s="5"/>
    </row>
    <row r="67" spans="1:25">
      <c r="A67" s="5"/>
      <c r="B67" s="5"/>
      <c r="C67" s="5"/>
      <c r="D67" s="413"/>
      <c r="E67" s="413"/>
      <c r="F67" s="413"/>
      <c r="G67" s="413"/>
      <c r="H67" s="413"/>
      <c r="I67" s="413"/>
      <c r="J67" s="413"/>
      <c r="K67" s="413"/>
      <c r="L67" s="413"/>
      <c r="M67" s="413"/>
      <c r="N67" s="413"/>
      <c r="O67" s="5"/>
      <c r="P67" s="5"/>
      <c r="Q67" s="5"/>
      <c r="R67" s="5"/>
      <c r="S67" s="5"/>
      <c r="T67" s="5"/>
      <c r="U67" s="5"/>
      <c r="V67" s="5"/>
      <c r="W67" s="5"/>
      <c r="X67" s="5"/>
      <c r="Y67" s="5"/>
    </row>
    <row r="68" spans="1:25" ht="13.7" customHeight="1">
      <c r="A68" s="5"/>
      <c r="B68" s="5"/>
      <c r="C68" s="5"/>
      <c r="D68" s="413"/>
      <c r="E68" s="413"/>
      <c r="F68" s="413"/>
      <c r="G68" s="413"/>
      <c r="H68" s="413"/>
      <c r="I68" s="413"/>
      <c r="J68" s="413"/>
      <c r="K68" s="413"/>
      <c r="L68" s="413"/>
      <c r="M68" s="413"/>
      <c r="N68" s="413"/>
      <c r="O68" s="5"/>
      <c r="P68" s="5"/>
      <c r="Q68" s="5"/>
      <c r="R68" s="5"/>
      <c r="S68" s="5"/>
      <c r="T68" s="5"/>
      <c r="U68" s="5"/>
      <c r="V68" s="5"/>
      <c r="W68" s="5"/>
      <c r="X68" s="5"/>
      <c r="Y68" s="5"/>
    </row>
    <row r="69" spans="1:25" ht="21.2" customHeight="1">
      <c r="A69" s="5"/>
      <c r="B69" s="5"/>
      <c r="C69" s="5"/>
      <c r="D69" s="413"/>
      <c r="E69" s="413"/>
      <c r="F69" s="413"/>
      <c r="G69" s="413"/>
      <c r="H69" s="413"/>
      <c r="I69" s="413"/>
      <c r="J69" s="413"/>
      <c r="K69" s="413"/>
      <c r="L69" s="413"/>
      <c r="M69" s="413"/>
      <c r="N69" s="413"/>
      <c r="O69" s="5"/>
      <c r="P69" s="5"/>
      <c r="Q69" s="5"/>
      <c r="R69" s="5"/>
      <c r="S69" s="5"/>
      <c r="T69" s="5"/>
      <c r="U69" s="5"/>
      <c r="V69" s="5"/>
      <c r="W69" s="5"/>
      <c r="X69" s="5"/>
      <c r="Y69" s="5"/>
    </row>
    <row r="70" spans="1:25">
      <c r="A70" s="5"/>
      <c r="B70" s="5"/>
      <c r="C70" s="5"/>
      <c r="D70" s="413"/>
      <c r="E70" s="413"/>
      <c r="F70" s="413"/>
      <c r="G70" s="413"/>
      <c r="H70" s="413"/>
      <c r="I70" s="413"/>
      <c r="J70" s="413"/>
      <c r="K70" s="413"/>
      <c r="L70" s="413"/>
      <c r="M70" s="413"/>
      <c r="N70" s="413"/>
      <c r="O70" s="5"/>
      <c r="P70" s="5"/>
      <c r="Q70" s="5"/>
      <c r="R70" s="5"/>
      <c r="S70" s="5"/>
      <c r="T70" s="5"/>
      <c r="U70" s="5"/>
      <c r="V70" s="5"/>
      <c r="W70" s="5"/>
      <c r="X70" s="5"/>
      <c r="Y70" s="5"/>
    </row>
    <row r="71" spans="1:25">
      <c r="A71" s="5"/>
      <c r="B71" s="5"/>
      <c r="C71" s="5"/>
      <c r="D71" s="5"/>
      <c r="E71" s="5"/>
      <c r="F71" s="5"/>
      <c r="G71" s="5"/>
      <c r="H71" s="5"/>
      <c r="I71" s="5"/>
      <c r="J71" s="5"/>
      <c r="K71" s="5"/>
      <c r="L71" s="5"/>
      <c r="M71" s="5"/>
      <c r="N71" s="5"/>
      <c r="O71" s="5"/>
      <c r="P71" s="5"/>
      <c r="Q71" s="5"/>
      <c r="R71" s="5"/>
      <c r="S71" s="5"/>
      <c r="T71" s="5"/>
      <c r="U71" s="5"/>
      <c r="V71" s="5"/>
      <c r="W71" s="5"/>
      <c r="X71" s="5"/>
      <c r="Y71" s="5"/>
    </row>
    <row r="72" spans="1:25">
      <c r="A72" s="5"/>
      <c r="B72" s="5"/>
      <c r="C72" s="5"/>
      <c r="D72" s="5"/>
      <c r="E72" s="5"/>
      <c r="F72" s="5"/>
      <c r="G72" s="5"/>
      <c r="H72" s="5"/>
      <c r="I72" s="5"/>
      <c r="J72" s="5"/>
      <c r="K72" s="5"/>
      <c r="L72" s="5"/>
      <c r="M72" s="5"/>
      <c r="N72" s="5"/>
      <c r="O72" s="5"/>
      <c r="P72" s="5"/>
      <c r="Q72" s="5"/>
      <c r="R72" s="5"/>
      <c r="S72" s="5"/>
      <c r="T72" s="5"/>
      <c r="U72" s="5"/>
      <c r="V72" s="5"/>
      <c r="W72" s="5"/>
      <c r="X72" s="5"/>
      <c r="Y72" s="5"/>
    </row>
    <row r="73" spans="1:25">
      <c r="A73" s="5"/>
      <c r="B73" s="5"/>
      <c r="C73" s="5"/>
      <c r="D73" s="5"/>
      <c r="E73" s="5"/>
      <c r="F73" s="5"/>
      <c r="G73" s="5"/>
      <c r="H73" s="5"/>
      <c r="I73" s="5"/>
      <c r="J73" s="5"/>
      <c r="K73" s="5"/>
      <c r="L73" s="5"/>
      <c r="M73" s="5"/>
      <c r="N73" s="5"/>
      <c r="O73" s="5"/>
      <c r="P73" s="5"/>
      <c r="Q73" s="5"/>
      <c r="R73" s="5"/>
      <c r="S73" s="5"/>
      <c r="T73" s="5"/>
      <c r="U73" s="5"/>
      <c r="V73" s="5"/>
      <c r="W73" s="5"/>
      <c r="X73" s="5"/>
      <c r="Y73" s="5"/>
    </row>
    <row r="74" spans="1:25">
      <c r="A74" s="5"/>
      <c r="B74" s="5"/>
      <c r="C74" s="5"/>
      <c r="D74" s="5"/>
      <c r="E74" s="5"/>
      <c r="F74" s="5"/>
      <c r="G74" s="5"/>
      <c r="H74" s="5"/>
      <c r="I74" s="5"/>
      <c r="J74" s="5"/>
      <c r="K74" s="5"/>
      <c r="L74" s="5"/>
      <c r="M74" s="5"/>
      <c r="N74" s="5"/>
      <c r="O74" s="5"/>
      <c r="P74" s="5"/>
      <c r="Q74" s="5"/>
      <c r="R74" s="5"/>
      <c r="S74" s="5"/>
      <c r="T74" s="5"/>
      <c r="U74" s="5"/>
      <c r="V74" s="5"/>
      <c r="W74" s="5"/>
      <c r="X74" s="5"/>
      <c r="Y74" s="5"/>
    </row>
    <row r="75" spans="1:25">
      <c r="A75" s="5"/>
      <c r="B75" s="5"/>
      <c r="C75" s="5"/>
      <c r="D75" s="5"/>
      <c r="E75" s="5"/>
      <c r="F75" s="5"/>
      <c r="G75" s="5"/>
      <c r="H75" s="5"/>
      <c r="I75" s="5"/>
      <c r="J75" s="5"/>
      <c r="K75" s="5"/>
      <c r="L75" s="5"/>
      <c r="M75" s="5"/>
      <c r="N75" s="5"/>
      <c r="O75" s="5"/>
      <c r="P75" s="5"/>
      <c r="Q75" s="5"/>
      <c r="R75" s="5"/>
      <c r="S75" s="5"/>
      <c r="T75" s="5"/>
      <c r="U75" s="5"/>
      <c r="V75" s="5"/>
      <c r="W75" s="5"/>
      <c r="X75" s="5"/>
      <c r="Y75" s="5"/>
    </row>
    <row r="76" spans="1:25">
      <c r="A76" s="5"/>
      <c r="B76" s="5"/>
      <c r="C76" s="5"/>
      <c r="D76" s="5"/>
      <c r="E76" s="5"/>
      <c r="F76" s="5"/>
      <c r="G76" s="5"/>
      <c r="H76" s="5"/>
      <c r="I76" s="5"/>
      <c r="J76" s="5"/>
      <c r="K76" s="5"/>
      <c r="L76" s="5"/>
      <c r="M76" s="5"/>
      <c r="N76" s="5"/>
      <c r="O76" s="5"/>
      <c r="P76" s="5"/>
      <c r="Q76" s="5"/>
      <c r="R76" s="5"/>
      <c r="S76" s="5"/>
      <c r="T76" s="5"/>
      <c r="U76" s="5"/>
      <c r="V76" s="5"/>
      <c r="W76" s="5"/>
      <c r="X76" s="5"/>
      <c r="Y76" s="5"/>
    </row>
    <row r="77" spans="1:25">
      <c r="A77" s="5"/>
      <c r="B77" s="5"/>
      <c r="C77" s="5"/>
      <c r="D77" s="5"/>
      <c r="E77" s="5"/>
      <c r="F77" s="5"/>
      <c r="G77" s="5"/>
      <c r="H77" s="5"/>
      <c r="I77" s="5"/>
      <c r="J77" s="5"/>
      <c r="K77" s="5"/>
      <c r="L77" s="5"/>
      <c r="M77" s="5"/>
      <c r="N77" s="5"/>
      <c r="O77" s="5"/>
      <c r="P77" s="5"/>
      <c r="Q77" s="5"/>
      <c r="R77" s="5"/>
      <c r="S77" s="5"/>
      <c r="T77" s="5"/>
      <c r="U77" s="5"/>
      <c r="V77" s="5"/>
      <c r="W77" s="5"/>
      <c r="X77" s="5"/>
      <c r="Y77" s="5"/>
    </row>
    <row r="78" spans="1:25">
      <c r="A78" s="5"/>
      <c r="B78" s="5"/>
      <c r="C78" s="5"/>
      <c r="D78" s="5"/>
      <c r="E78" s="5"/>
      <c r="F78" s="5"/>
      <c r="G78" s="5"/>
      <c r="H78" s="5"/>
      <c r="I78" s="5"/>
      <c r="J78" s="5"/>
      <c r="K78" s="5"/>
      <c r="L78" s="5"/>
      <c r="M78" s="5"/>
      <c r="N78" s="5"/>
      <c r="O78" s="5"/>
      <c r="P78" s="5"/>
      <c r="Q78" s="5"/>
      <c r="R78" s="5"/>
      <c r="S78" s="5"/>
      <c r="T78" s="5"/>
      <c r="U78" s="5"/>
      <c r="V78" s="5"/>
      <c r="W78" s="5"/>
      <c r="X78" s="5"/>
      <c r="Y78" s="5"/>
    </row>
    <row r="79" spans="1:25">
      <c r="A79" s="5"/>
      <c r="B79" s="5"/>
      <c r="C79" s="5"/>
      <c r="D79" s="5"/>
      <c r="E79" s="5"/>
      <c r="F79" s="5"/>
      <c r="G79" s="5"/>
      <c r="H79" s="5"/>
      <c r="I79" s="5"/>
      <c r="J79" s="5"/>
      <c r="K79" s="5"/>
      <c r="L79" s="5"/>
      <c r="M79" s="5"/>
      <c r="N79" s="5"/>
      <c r="O79" s="5"/>
      <c r="P79" s="5"/>
      <c r="Q79" s="5"/>
      <c r="R79" s="5"/>
      <c r="S79" s="5"/>
      <c r="T79" s="5"/>
      <c r="U79" s="5"/>
      <c r="V79" s="5"/>
      <c r="W79" s="5"/>
      <c r="X79" s="5"/>
      <c r="Y79" s="5"/>
    </row>
    <row r="80" spans="1:25">
      <c r="A80" s="5"/>
      <c r="B80" s="5"/>
      <c r="C80" s="5"/>
      <c r="D80" s="5"/>
      <c r="E80" s="5"/>
      <c r="F80" s="5"/>
      <c r="G80" s="5"/>
      <c r="H80" s="5"/>
      <c r="I80" s="5"/>
      <c r="J80" s="5"/>
      <c r="K80" s="5"/>
      <c r="L80" s="5"/>
      <c r="M80" s="5"/>
      <c r="N80" s="5"/>
      <c r="O80" s="5"/>
      <c r="P80" s="5"/>
      <c r="Q80" s="5"/>
      <c r="R80" s="5"/>
      <c r="S80" s="5"/>
      <c r="T80" s="5"/>
      <c r="U80" s="5"/>
      <c r="V80" s="5"/>
      <c r="W80" s="5"/>
      <c r="X80" s="5"/>
      <c r="Y80" s="5"/>
    </row>
    <row r="81" spans="1:25">
      <c r="A81" s="5"/>
      <c r="B81" s="5"/>
      <c r="C81" s="5"/>
      <c r="D81" s="5"/>
      <c r="E81" s="5"/>
      <c r="F81" s="5"/>
      <c r="G81" s="5"/>
      <c r="H81" s="5"/>
      <c r="I81" s="5"/>
      <c r="J81" s="5"/>
      <c r="K81" s="5"/>
      <c r="L81" s="5"/>
      <c r="M81" s="5"/>
      <c r="N81" s="5"/>
      <c r="O81" s="5"/>
      <c r="P81" s="5"/>
      <c r="Q81" s="5"/>
      <c r="R81" s="5"/>
      <c r="S81" s="5"/>
      <c r="T81" s="5"/>
      <c r="U81" s="5"/>
      <c r="V81" s="5"/>
      <c r="W81" s="5"/>
      <c r="X81" s="5"/>
      <c r="Y81" s="5"/>
    </row>
    <row r="82" spans="1:25">
      <c r="A82" s="5"/>
      <c r="B82" s="5"/>
      <c r="C82" s="5"/>
      <c r="D82" s="5"/>
      <c r="E82" s="5"/>
      <c r="F82" s="5"/>
      <c r="G82" s="5"/>
      <c r="H82" s="5"/>
      <c r="I82" s="5"/>
      <c r="J82" s="5"/>
      <c r="K82" s="5"/>
      <c r="L82" s="5"/>
      <c r="M82" s="5"/>
      <c r="N82" s="5"/>
      <c r="O82" s="5"/>
      <c r="P82" s="5"/>
      <c r="Q82" s="5"/>
      <c r="R82" s="5"/>
      <c r="S82" s="5"/>
      <c r="T82" s="5"/>
      <c r="U82" s="5"/>
      <c r="V82" s="5"/>
      <c r="W82" s="5"/>
      <c r="X82" s="5"/>
      <c r="Y82" s="5"/>
    </row>
    <row r="83" spans="1:25">
      <c r="A83" s="5"/>
      <c r="B83" s="5"/>
      <c r="C83" s="5"/>
      <c r="D83" s="5"/>
      <c r="E83" s="5"/>
      <c r="F83" s="5"/>
      <c r="G83" s="5"/>
      <c r="H83" s="5"/>
      <c r="I83" s="5"/>
      <c r="J83" s="5"/>
      <c r="K83" s="5"/>
      <c r="L83" s="5"/>
      <c r="M83" s="5"/>
      <c r="N83" s="5"/>
      <c r="O83" s="5"/>
      <c r="P83" s="5"/>
      <c r="Q83" s="5"/>
      <c r="R83" s="5"/>
      <c r="S83" s="5"/>
      <c r="T83" s="5"/>
      <c r="U83" s="5"/>
      <c r="V83" s="5"/>
      <c r="W83" s="5"/>
      <c r="X83" s="5"/>
      <c r="Y83" s="5"/>
    </row>
    <row r="84" spans="1:25">
      <c r="A84" s="5"/>
      <c r="B84" s="5"/>
      <c r="C84" s="5"/>
      <c r="D84" s="5"/>
      <c r="E84" s="5"/>
      <c r="F84" s="5"/>
      <c r="G84" s="5"/>
      <c r="H84" s="5"/>
      <c r="I84" s="5"/>
      <c r="J84" s="5"/>
      <c r="K84" s="5"/>
      <c r="L84" s="5"/>
      <c r="M84" s="5"/>
      <c r="N84" s="5"/>
      <c r="O84" s="5"/>
      <c r="P84" s="5"/>
      <c r="Q84" s="5"/>
      <c r="R84" s="5"/>
      <c r="S84" s="5"/>
      <c r="T84" s="5"/>
      <c r="U84" s="5"/>
      <c r="V84" s="5"/>
      <c r="W84" s="5"/>
      <c r="X84" s="5"/>
      <c r="Y84" s="5"/>
    </row>
    <row r="85" spans="1:25">
      <c r="A85" s="5"/>
      <c r="B85" s="5"/>
      <c r="C85" s="5"/>
      <c r="D85" s="5"/>
      <c r="E85" s="5"/>
      <c r="F85" s="5"/>
      <c r="G85" s="5"/>
      <c r="H85" s="5"/>
      <c r="I85" s="5"/>
      <c r="J85" s="5"/>
      <c r="K85" s="5"/>
      <c r="L85" s="5"/>
      <c r="M85" s="5"/>
      <c r="N85" s="5"/>
      <c r="O85" s="5"/>
      <c r="P85" s="5"/>
      <c r="Q85" s="5"/>
      <c r="R85" s="5"/>
      <c r="S85" s="5"/>
      <c r="T85" s="5"/>
      <c r="U85" s="5"/>
      <c r="V85" s="5"/>
      <c r="W85" s="5"/>
      <c r="X85" s="5"/>
      <c r="Y85" s="5"/>
    </row>
    <row r="86" spans="1:25">
      <c r="A86" s="5"/>
      <c r="B86" s="5"/>
      <c r="C86" s="5"/>
      <c r="D86" s="5"/>
      <c r="E86" s="5"/>
      <c r="F86" s="5"/>
      <c r="G86" s="5"/>
      <c r="H86" s="5"/>
      <c r="I86" s="5"/>
      <c r="J86" s="5"/>
      <c r="K86" s="5"/>
      <c r="L86" s="5"/>
      <c r="M86" s="5"/>
      <c r="N86" s="5"/>
      <c r="O86" s="5"/>
      <c r="P86" s="5"/>
      <c r="Q86" s="5"/>
      <c r="R86" s="5"/>
      <c r="S86" s="5"/>
      <c r="T86" s="5"/>
      <c r="U86" s="5"/>
      <c r="V86" s="5"/>
      <c r="W86" s="5"/>
      <c r="X86" s="5"/>
      <c r="Y86" s="5"/>
    </row>
    <row r="87" spans="1:25">
      <c r="A87" s="5"/>
      <c r="B87" s="5"/>
      <c r="C87" s="5"/>
      <c r="D87" s="5"/>
      <c r="E87" s="5"/>
      <c r="F87" s="5"/>
      <c r="G87" s="5"/>
      <c r="H87" s="5"/>
      <c r="I87" s="5"/>
      <c r="J87" s="5"/>
      <c r="K87" s="5"/>
      <c r="L87" s="5"/>
      <c r="M87" s="5"/>
      <c r="N87" s="5"/>
      <c r="O87" s="5"/>
      <c r="P87" s="5"/>
      <c r="Q87" s="5"/>
      <c r="R87" s="5"/>
      <c r="S87" s="5"/>
      <c r="T87" s="5"/>
      <c r="U87" s="5"/>
      <c r="V87" s="5"/>
      <c r="W87" s="5"/>
      <c r="X87" s="5"/>
      <c r="Y87" s="5"/>
    </row>
    <row r="88" spans="1:25">
      <c r="A88" s="5"/>
      <c r="B88" s="5"/>
      <c r="C88" s="5"/>
      <c r="D88" s="5"/>
      <c r="E88" s="5"/>
      <c r="F88" s="5"/>
      <c r="G88" s="5"/>
      <c r="H88" s="5"/>
      <c r="I88" s="5"/>
      <c r="J88" s="5"/>
      <c r="K88" s="5"/>
      <c r="L88" s="5"/>
      <c r="M88" s="5"/>
      <c r="N88" s="5"/>
      <c r="O88" s="5"/>
      <c r="P88" s="5"/>
      <c r="Q88" s="5"/>
      <c r="R88" s="5"/>
      <c r="S88" s="5"/>
      <c r="T88" s="5"/>
      <c r="U88" s="5"/>
      <c r="V88" s="5"/>
      <c r="W88" s="5"/>
      <c r="X88" s="5"/>
      <c r="Y88" s="5"/>
    </row>
    <row r="89" spans="1:25">
      <c r="A89" s="5"/>
      <c r="B89" s="5"/>
      <c r="C89" s="5"/>
      <c r="D89" s="5"/>
      <c r="E89" s="5"/>
      <c r="F89" s="5"/>
      <c r="G89" s="5"/>
      <c r="H89" s="5"/>
      <c r="I89" s="5"/>
      <c r="J89" s="5"/>
      <c r="K89" s="5"/>
      <c r="L89" s="5"/>
      <c r="M89" s="5"/>
      <c r="N89" s="5"/>
      <c r="O89" s="5"/>
      <c r="P89" s="5"/>
      <c r="Q89" s="5"/>
      <c r="R89" s="5"/>
      <c r="S89" s="5"/>
      <c r="T89" s="5"/>
      <c r="U89" s="5"/>
      <c r="V89" s="5"/>
      <c r="W89" s="5"/>
      <c r="X89" s="5"/>
      <c r="Y89" s="5"/>
    </row>
    <row r="90" spans="1:25">
      <c r="A90" s="5"/>
      <c r="B90" s="5"/>
      <c r="C90" s="5"/>
      <c r="D90" s="5"/>
      <c r="E90" s="5"/>
      <c r="F90" s="5"/>
      <c r="G90" s="5"/>
      <c r="H90" s="5"/>
      <c r="I90" s="5"/>
      <c r="J90" s="5"/>
      <c r="K90" s="5"/>
      <c r="L90" s="5"/>
      <c r="M90" s="5"/>
      <c r="N90" s="5"/>
      <c r="O90" s="5"/>
      <c r="P90" s="5"/>
      <c r="Q90" s="5"/>
      <c r="R90" s="5"/>
      <c r="S90" s="5"/>
      <c r="T90" s="5"/>
      <c r="U90" s="5"/>
      <c r="V90" s="5"/>
      <c r="W90" s="5"/>
      <c r="X90" s="5"/>
      <c r="Y90" s="5"/>
    </row>
    <row r="91" spans="1:25">
      <c r="A91" s="5"/>
      <c r="B91" s="5"/>
      <c r="C91" s="5"/>
      <c r="D91" s="5"/>
      <c r="E91" s="5"/>
      <c r="F91" s="5"/>
      <c r="G91" s="5"/>
      <c r="H91" s="5"/>
      <c r="I91" s="5"/>
      <c r="J91" s="5"/>
      <c r="K91" s="5"/>
      <c r="L91" s="5"/>
      <c r="M91" s="5"/>
      <c r="N91" s="5"/>
      <c r="O91" s="5"/>
      <c r="P91" s="5"/>
      <c r="Q91" s="5"/>
      <c r="R91" s="5"/>
      <c r="S91" s="5"/>
      <c r="T91" s="5"/>
      <c r="U91" s="5"/>
      <c r="V91" s="5"/>
      <c r="W91" s="5"/>
      <c r="X91" s="5"/>
      <c r="Y91" s="5"/>
    </row>
    <row r="92" spans="1:25">
      <c r="A92" s="5"/>
      <c r="B92" s="5"/>
      <c r="C92" s="5"/>
      <c r="D92" s="5"/>
      <c r="E92" s="5"/>
      <c r="F92" s="5"/>
      <c r="G92" s="5"/>
      <c r="H92" s="5"/>
      <c r="I92" s="5"/>
      <c r="J92" s="5"/>
      <c r="K92" s="5"/>
      <c r="L92" s="5"/>
      <c r="M92" s="5"/>
      <c r="N92" s="5"/>
      <c r="O92" s="5"/>
      <c r="P92" s="5"/>
      <c r="Q92" s="5"/>
      <c r="R92" s="5"/>
      <c r="S92" s="5"/>
      <c r="T92" s="5"/>
      <c r="U92" s="5"/>
      <c r="V92" s="5"/>
      <c r="W92" s="5"/>
      <c r="X92" s="5"/>
      <c r="Y92" s="5"/>
    </row>
    <row r="93" spans="1:25">
      <c r="A93" s="5"/>
      <c r="B93" s="5"/>
      <c r="C93" s="5"/>
      <c r="D93" s="5"/>
      <c r="E93" s="5"/>
      <c r="F93" s="5"/>
      <c r="G93" s="5"/>
      <c r="H93" s="5"/>
      <c r="I93" s="5"/>
      <c r="J93" s="5"/>
      <c r="K93" s="5"/>
      <c r="L93" s="5"/>
      <c r="M93" s="5"/>
      <c r="N93" s="5"/>
      <c r="O93" s="5"/>
      <c r="P93" s="5"/>
      <c r="Q93" s="5"/>
      <c r="R93" s="5"/>
      <c r="S93" s="5"/>
      <c r="T93" s="5"/>
      <c r="U93" s="5"/>
      <c r="V93" s="5"/>
      <c r="W93" s="5"/>
      <c r="X93" s="5"/>
      <c r="Y93" s="5"/>
    </row>
    <row r="94" spans="1:25">
      <c r="A94" s="5"/>
      <c r="B94" s="5"/>
      <c r="C94" s="5"/>
      <c r="D94" s="5"/>
      <c r="E94" s="5"/>
      <c r="F94" s="5"/>
      <c r="G94" s="5"/>
      <c r="H94" s="5"/>
      <c r="I94" s="5"/>
      <c r="J94" s="5"/>
      <c r="K94" s="5"/>
      <c r="L94" s="5"/>
      <c r="M94" s="5"/>
      <c r="N94" s="5"/>
      <c r="O94" s="5"/>
      <c r="P94" s="5"/>
      <c r="Q94" s="5"/>
      <c r="R94" s="5"/>
      <c r="S94" s="5"/>
      <c r="T94" s="5"/>
      <c r="U94" s="5"/>
      <c r="V94" s="5"/>
      <c r="W94" s="5"/>
      <c r="X94" s="5"/>
      <c r="Y94" s="5"/>
    </row>
    <row r="95" spans="1:25">
      <c r="A95" s="5"/>
      <c r="B95" s="5"/>
      <c r="C95" s="5"/>
      <c r="D95" s="5"/>
      <c r="E95" s="5"/>
      <c r="F95" s="5"/>
      <c r="G95" s="5"/>
      <c r="H95" s="5"/>
      <c r="I95" s="5"/>
      <c r="J95" s="5"/>
      <c r="K95" s="5"/>
      <c r="L95" s="5"/>
      <c r="M95" s="5"/>
      <c r="N95" s="5"/>
      <c r="O95" s="5"/>
      <c r="P95" s="5"/>
      <c r="Q95" s="5"/>
      <c r="R95" s="5"/>
      <c r="S95" s="5"/>
      <c r="T95" s="5"/>
      <c r="U95" s="5"/>
      <c r="V95" s="5"/>
      <c r="W95" s="5"/>
      <c r="X95" s="5"/>
      <c r="Y95" s="5"/>
    </row>
  </sheetData>
  <sheetProtection algorithmName="SHA-512" hashValue="i/VGMvKZnYbzN9wR2AdeCN2v/FsXdf/GuZ5MKU+zW5CCfJnKK5fRTGwunX1uRVFT4/60kZ+Ge0G2hL5E1UUz2A==" saltValue="TPcHt7o6CLWCswHqYWqexg==" spinCount="100000" sheet="1" objects="1" scenarios="1" selectLockedCells="1" selectUnlockedCells="1"/>
  <mergeCells count="4368">
    <mergeCell ref="BJ4:BM5"/>
    <mergeCell ref="CB4:CC4"/>
    <mergeCell ref="DR4:DU5"/>
    <mergeCell ref="EJ4:EK4"/>
    <mergeCell ref="FZ4:GC5"/>
    <mergeCell ref="D62:N70"/>
    <mergeCell ref="B4:E5"/>
    <mergeCell ref="T4:U4"/>
    <mergeCell ref="Y13:Z14"/>
    <mergeCell ref="YL4:YO5"/>
    <mergeCell ref="ZD4:ZE4"/>
    <mergeCell ref="AAT4:AAW5"/>
    <mergeCell ref="ABL4:ABM4"/>
    <mergeCell ref="ADB4:ADE5"/>
    <mergeCell ref="SF4:SG4"/>
    <mergeCell ref="TV4:TY5"/>
    <mergeCell ref="UN4:UO4"/>
    <mergeCell ref="WD4:WG5"/>
    <mergeCell ref="WV4:WW4"/>
    <mergeCell ref="MX4:NA5"/>
    <mergeCell ref="NP4:NQ4"/>
    <mergeCell ref="PF4:PI5"/>
    <mergeCell ref="PX4:PY4"/>
    <mergeCell ref="RN4:RQ5"/>
    <mergeCell ref="GR4:GS4"/>
    <mergeCell ref="IH4:IK5"/>
    <mergeCell ref="IZ4:JA4"/>
    <mergeCell ref="KP4:KS5"/>
    <mergeCell ref="LH4:LI4"/>
    <mergeCell ref="AVN4:AVQ5"/>
    <mergeCell ref="AWF4:AWG4"/>
    <mergeCell ref="AXV4:AXY5"/>
    <mergeCell ref="AYN4:AYO4"/>
    <mergeCell ref="BAD4:BAG5"/>
    <mergeCell ref="APH4:API4"/>
    <mergeCell ref="AQX4:ARA5"/>
    <mergeCell ref="ARP4:ARQ4"/>
    <mergeCell ref="ATF4:ATI5"/>
    <mergeCell ref="ATX4:ATY4"/>
    <mergeCell ref="AJZ4:AKC5"/>
    <mergeCell ref="AKR4:AKS4"/>
    <mergeCell ref="AMH4:AMK5"/>
    <mergeCell ref="AMZ4:ANA4"/>
    <mergeCell ref="AOP4:AOS5"/>
    <mergeCell ref="ADT4:ADU4"/>
    <mergeCell ref="AFJ4:AFM5"/>
    <mergeCell ref="AGB4:AGC4"/>
    <mergeCell ref="AHR4:AHU5"/>
    <mergeCell ref="AIJ4:AIK4"/>
    <mergeCell ref="BSP4:BSS5"/>
    <mergeCell ref="BTH4:BTI4"/>
    <mergeCell ref="BUX4:BVA5"/>
    <mergeCell ref="BVP4:BVQ4"/>
    <mergeCell ref="BXF4:BXI5"/>
    <mergeCell ref="BMJ4:BMK4"/>
    <mergeCell ref="BNZ4:BOC5"/>
    <mergeCell ref="BOR4:BOS4"/>
    <mergeCell ref="BQH4:BQK5"/>
    <mergeCell ref="BQZ4:BRA4"/>
    <mergeCell ref="BHB4:BHE5"/>
    <mergeCell ref="BHT4:BHU4"/>
    <mergeCell ref="BJJ4:BJM5"/>
    <mergeCell ref="BKB4:BKC4"/>
    <mergeCell ref="BLR4:BLU5"/>
    <mergeCell ref="BAV4:BAW4"/>
    <mergeCell ref="BCL4:BCO5"/>
    <mergeCell ref="BDD4:BDE4"/>
    <mergeCell ref="BET4:BEW5"/>
    <mergeCell ref="BFL4:BFM4"/>
    <mergeCell ref="CPR4:CPU5"/>
    <mergeCell ref="CQJ4:CQK4"/>
    <mergeCell ref="CRZ4:CSC5"/>
    <mergeCell ref="CSR4:CSS4"/>
    <mergeCell ref="CUH4:CUK5"/>
    <mergeCell ref="CJL4:CJM4"/>
    <mergeCell ref="CLB4:CLE5"/>
    <mergeCell ref="CLT4:CLU4"/>
    <mergeCell ref="CNJ4:CNM5"/>
    <mergeCell ref="COB4:COC4"/>
    <mergeCell ref="CED4:CEG5"/>
    <mergeCell ref="CEV4:CEW4"/>
    <mergeCell ref="CGL4:CGO5"/>
    <mergeCell ref="CHD4:CHE4"/>
    <mergeCell ref="CIT4:CIW5"/>
    <mergeCell ref="BXX4:BXY4"/>
    <mergeCell ref="BZN4:BZQ5"/>
    <mergeCell ref="CAF4:CAG4"/>
    <mergeCell ref="CBV4:CBY5"/>
    <mergeCell ref="CCN4:CCO4"/>
    <mergeCell ref="DMT4:DMW5"/>
    <mergeCell ref="DNL4:DNM4"/>
    <mergeCell ref="DPB4:DPE5"/>
    <mergeCell ref="DPT4:DPU4"/>
    <mergeCell ref="DRJ4:DRM5"/>
    <mergeCell ref="DGN4:DGO4"/>
    <mergeCell ref="DID4:DIG5"/>
    <mergeCell ref="DIV4:DIW4"/>
    <mergeCell ref="DKL4:DKO5"/>
    <mergeCell ref="DLD4:DLE4"/>
    <mergeCell ref="DBF4:DBI5"/>
    <mergeCell ref="DBX4:DBY4"/>
    <mergeCell ref="DDN4:DDQ5"/>
    <mergeCell ref="DEF4:DEG4"/>
    <mergeCell ref="DFV4:DFY5"/>
    <mergeCell ref="CUZ4:CVA4"/>
    <mergeCell ref="CWP4:CWS5"/>
    <mergeCell ref="CXH4:CXI4"/>
    <mergeCell ref="CYX4:CZA5"/>
    <mergeCell ref="CZP4:CZQ4"/>
    <mergeCell ref="EJV4:EJY5"/>
    <mergeCell ref="EKN4:EKO4"/>
    <mergeCell ref="EMD4:EMG5"/>
    <mergeCell ref="EMV4:EMW4"/>
    <mergeCell ref="EOL4:EOO5"/>
    <mergeCell ref="EDP4:EDQ4"/>
    <mergeCell ref="EFF4:EFI5"/>
    <mergeCell ref="EFX4:EFY4"/>
    <mergeCell ref="EHN4:EHQ5"/>
    <mergeCell ref="EIF4:EIG4"/>
    <mergeCell ref="DYH4:DYK5"/>
    <mergeCell ref="DYZ4:DZA4"/>
    <mergeCell ref="EAP4:EAS5"/>
    <mergeCell ref="EBH4:EBI4"/>
    <mergeCell ref="ECX4:EDA5"/>
    <mergeCell ref="DSB4:DSC4"/>
    <mergeCell ref="DTR4:DTU5"/>
    <mergeCell ref="DUJ4:DUK4"/>
    <mergeCell ref="DVZ4:DWC5"/>
    <mergeCell ref="DWR4:DWS4"/>
    <mergeCell ref="FGX4:FHA5"/>
    <mergeCell ref="FHP4:FHQ4"/>
    <mergeCell ref="FJF4:FJI5"/>
    <mergeCell ref="FJX4:FJY4"/>
    <mergeCell ref="FLN4:FLQ5"/>
    <mergeCell ref="FAR4:FAS4"/>
    <mergeCell ref="FCH4:FCK5"/>
    <mergeCell ref="FCZ4:FDA4"/>
    <mergeCell ref="FEP4:FES5"/>
    <mergeCell ref="FFH4:FFI4"/>
    <mergeCell ref="EVJ4:EVM5"/>
    <mergeCell ref="EWB4:EWC4"/>
    <mergeCell ref="EXR4:EXU5"/>
    <mergeCell ref="EYJ4:EYK4"/>
    <mergeCell ref="EZZ4:FAC5"/>
    <mergeCell ref="EPD4:EPE4"/>
    <mergeCell ref="EQT4:EQW5"/>
    <mergeCell ref="ERL4:ERM4"/>
    <mergeCell ref="ETB4:ETE5"/>
    <mergeCell ref="ETT4:ETU4"/>
    <mergeCell ref="GDZ4:GEC5"/>
    <mergeCell ref="GER4:GES4"/>
    <mergeCell ref="GGH4:GGK5"/>
    <mergeCell ref="GGZ4:GHA4"/>
    <mergeCell ref="GIP4:GIS5"/>
    <mergeCell ref="FXT4:FXU4"/>
    <mergeCell ref="FZJ4:FZM5"/>
    <mergeCell ref="GAB4:GAC4"/>
    <mergeCell ref="GBR4:GBU5"/>
    <mergeCell ref="GCJ4:GCK4"/>
    <mergeCell ref="FSL4:FSO5"/>
    <mergeCell ref="FTD4:FTE4"/>
    <mergeCell ref="FUT4:FUW5"/>
    <mergeCell ref="FVL4:FVM4"/>
    <mergeCell ref="FXB4:FXE5"/>
    <mergeCell ref="FMF4:FMG4"/>
    <mergeCell ref="FNV4:FNY5"/>
    <mergeCell ref="FON4:FOO4"/>
    <mergeCell ref="FQD4:FQG5"/>
    <mergeCell ref="FQV4:FQW4"/>
    <mergeCell ref="HBB4:HBE5"/>
    <mergeCell ref="HBT4:HBU4"/>
    <mergeCell ref="HDJ4:HDM5"/>
    <mergeCell ref="HEB4:HEC4"/>
    <mergeCell ref="HFR4:HFU5"/>
    <mergeCell ref="GUV4:GUW4"/>
    <mergeCell ref="GWL4:GWO5"/>
    <mergeCell ref="GXD4:GXE4"/>
    <mergeCell ref="GYT4:GYW5"/>
    <mergeCell ref="GZL4:GZM4"/>
    <mergeCell ref="GPN4:GPQ5"/>
    <mergeCell ref="GQF4:GQG4"/>
    <mergeCell ref="GRV4:GRY5"/>
    <mergeCell ref="GSN4:GSO4"/>
    <mergeCell ref="GUD4:GUG5"/>
    <mergeCell ref="GJH4:GJI4"/>
    <mergeCell ref="GKX4:GLA5"/>
    <mergeCell ref="GLP4:GLQ4"/>
    <mergeCell ref="GNF4:GNI5"/>
    <mergeCell ref="GNX4:GNY4"/>
    <mergeCell ref="HYD4:HYG5"/>
    <mergeCell ref="HYV4:HYW4"/>
    <mergeCell ref="IAL4:IAO5"/>
    <mergeCell ref="IBD4:IBE4"/>
    <mergeCell ref="ICT4:ICW5"/>
    <mergeCell ref="HRX4:HRY4"/>
    <mergeCell ref="HTN4:HTQ5"/>
    <mergeCell ref="HUF4:HUG4"/>
    <mergeCell ref="HVV4:HVY5"/>
    <mergeCell ref="HWN4:HWO4"/>
    <mergeCell ref="HMP4:HMS5"/>
    <mergeCell ref="HNH4:HNI4"/>
    <mergeCell ref="HOX4:HPA5"/>
    <mergeCell ref="HPP4:HPQ4"/>
    <mergeCell ref="HRF4:HRI5"/>
    <mergeCell ref="HGJ4:HGK4"/>
    <mergeCell ref="HHZ4:HIC5"/>
    <mergeCell ref="HIR4:HIS4"/>
    <mergeCell ref="HKH4:HKK5"/>
    <mergeCell ref="HKZ4:HLA4"/>
    <mergeCell ref="IVF4:IVI5"/>
    <mergeCell ref="IVX4:IVY4"/>
    <mergeCell ref="IXN4:IXQ5"/>
    <mergeCell ref="IYF4:IYG4"/>
    <mergeCell ref="IZV4:IZY5"/>
    <mergeCell ref="IOZ4:IPA4"/>
    <mergeCell ref="IQP4:IQS5"/>
    <mergeCell ref="IRH4:IRI4"/>
    <mergeCell ref="ISX4:ITA5"/>
    <mergeCell ref="ITP4:ITQ4"/>
    <mergeCell ref="IJR4:IJU5"/>
    <mergeCell ref="IKJ4:IKK4"/>
    <mergeCell ref="ILZ4:IMC5"/>
    <mergeCell ref="IMR4:IMS4"/>
    <mergeCell ref="IOH4:IOK5"/>
    <mergeCell ref="IDL4:IDM4"/>
    <mergeCell ref="IFB4:IFE5"/>
    <mergeCell ref="IFT4:IFU4"/>
    <mergeCell ref="IHJ4:IHM5"/>
    <mergeCell ref="IIB4:IIC4"/>
    <mergeCell ref="JSH4:JSK5"/>
    <mergeCell ref="JSZ4:JTA4"/>
    <mergeCell ref="JUP4:JUS5"/>
    <mergeCell ref="JVH4:JVI4"/>
    <mergeCell ref="JWX4:JXA5"/>
    <mergeCell ref="JMB4:JMC4"/>
    <mergeCell ref="JNR4:JNU5"/>
    <mergeCell ref="JOJ4:JOK4"/>
    <mergeCell ref="JPZ4:JQC5"/>
    <mergeCell ref="JQR4:JQS4"/>
    <mergeCell ref="JGT4:JGW5"/>
    <mergeCell ref="JHL4:JHM4"/>
    <mergeCell ref="JJB4:JJE5"/>
    <mergeCell ref="JJT4:JJU4"/>
    <mergeCell ref="JLJ4:JLM5"/>
    <mergeCell ref="JAN4:JAO4"/>
    <mergeCell ref="JCD4:JCG5"/>
    <mergeCell ref="JCV4:JCW4"/>
    <mergeCell ref="JEL4:JEO5"/>
    <mergeCell ref="JFD4:JFE4"/>
    <mergeCell ref="KPJ4:KPM5"/>
    <mergeCell ref="KQB4:KQC4"/>
    <mergeCell ref="KRR4:KRU5"/>
    <mergeCell ref="KSJ4:KSK4"/>
    <mergeCell ref="KTZ4:KUC5"/>
    <mergeCell ref="KJD4:KJE4"/>
    <mergeCell ref="KKT4:KKW5"/>
    <mergeCell ref="KLL4:KLM4"/>
    <mergeCell ref="KNB4:KNE5"/>
    <mergeCell ref="KNT4:KNU4"/>
    <mergeCell ref="KDV4:KDY5"/>
    <mergeCell ref="KEN4:KEO4"/>
    <mergeCell ref="KGD4:KGG5"/>
    <mergeCell ref="KGV4:KGW4"/>
    <mergeCell ref="KIL4:KIO5"/>
    <mergeCell ref="JXP4:JXQ4"/>
    <mergeCell ref="JZF4:JZI5"/>
    <mergeCell ref="JZX4:JZY4"/>
    <mergeCell ref="KBN4:KBQ5"/>
    <mergeCell ref="KCF4:KCG4"/>
    <mergeCell ref="LML4:LMO5"/>
    <mergeCell ref="LND4:LNE4"/>
    <mergeCell ref="LOT4:LOW5"/>
    <mergeCell ref="LPL4:LPM4"/>
    <mergeCell ref="LRB4:LRE5"/>
    <mergeCell ref="LGF4:LGG4"/>
    <mergeCell ref="LHV4:LHY5"/>
    <mergeCell ref="LIN4:LIO4"/>
    <mergeCell ref="LKD4:LKG5"/>
    <mergeCell ref="LKV4:LKW4"/>
    <mergeCell ref="LAX4:LBA5"/>
    <mergeCell ref="LBP4:LBQ4"/>
    <mergeCell ref="LDF4:LDI5"/>
    <mergeCell ref="LDX4:LDY4"/>
    <mergeCell ref="LFN4:LFQ5"/>
    <mergeCell ref="KUR4:KUS4"/>
    <mergeCell ref="KWH4:KWK5"/>
    <mergeCell ref="KWZ4:KXA4"/>
    <mergeCell ref="KYP4:KYS5"/>
    <mergeCell ref="KZH4:KZI4"/>
    <mergeCell ref="MJN4:MJQ5"/>
    <mergeCell ref="MKF4:MKG4"/>
    <mergeCell ref="MLV4:MLY5"/>
    <mergeCell ref="MMN4:MMO4"/>
    <mergeCell ref="MOD4:MOG5"/>
    <mergeCell ref="MDH4:MDI4"/>
    <mergeCell ref="MEX4:MFA5"/>
    <mergeCell ref="MFP4:MFQ4"/>
    <mergeCell ref="MHF4:MHI5"/>
    <mergeCell ref="MHX4:MHY4"/>
    <mergeCell ref="LXZ4:LYC5"/>
    <mergeCell ref="LYR4:LYS4"/>
    <mergeCell ref="MAH4:MAK5"/>
    <mergeCell ref="MAZ4:MBA4"/>
    <mergeCell ref="MCP4:MCS5"/>
    <mergeCell ref="LRT4:LRU4"/>
    <mergeCell ref="LTJ4:LTM5"/>
    <mergeCell ref="LUB4:LUC4"/>
    <mergeCell ref="LVR4:LVU5"/>
    <mergeCell ref="LWJ4:LWK4"/>
    <mergeCell ref="NGP4:NGS5"/>
    <mergeCell ref="NHH4:NHI4"/>
    <mergeCell ref="NIX4:NJA5"/>
    <mergeCell ref="NJP4:NJQ4"/>
    <mergeCell ref="NLF4:NLI5"/>
    <mergeCell ref="NAJ4:NAK4"/>
    <mergeCell ref="NBZ4:NCC5"/>
    <mergeCell ref="NCR4:NCS4"/>
    <mergeCell ref="NEH4:NEK5"/>
    <mergeCell ref="NEZ4:NFA4"/>
    <mergeCell ref="MVB4:MVE5"/>
    <mergeCell ref="MVT4:MVU4"/>
    <mergeCell ref="MXJ4:MXM5"/>
    <mergeCell ref="MYB4:MYC4"/>
    <mergeCell ref="MZR4:MZU5"/>
    <mergeCell ref="MOV4:MOW4"/>
    <mergeCell ref="MQL4:MQO5"/>
    <mergeCell ref="MRD4:MRE4"/>
    <mergeCell ref="MST4:MSW5"/>
    <mergeCell ref="MTL4:MTM4"/>
    <mergeCell ref="ODR4:ODU5"/>
    <mergeCell ref="OEJ4:OEK4"/>
    <mergeCell ref="OFZ4:OGC5"/>
    <mergeCell ref="OGR4:OGS4"/>
    <mergeCell ref="OIH4:OIK5"/>
    <mergeCell ref="NXL4:NXM4"/>
    <mergeCell ref="NZB4:NZE5"/>
    <mergeCell ref="NZT4:NZU4"/>
    <mergeCell ref="OBJ4:OBM5"/>
    <mergeCell ref="OCB4:OCC4"/>
    <mergeCell ref="NSD4:NSG5"/>
    <mergeCell ref="NSV4:NSW4"/>
    <mergeCell ref="NUL4:NUO5"/>
    <mergeCell ref="NVD4:NVE4"/>
    <mergeCell ref="NWT4:NWW5"/>
    <mergeCell ref="NLX4:NLY4"/>
    <mergeCell ref="NNN4:NNQ5"/>
    <mergeCell ref="NOF4:NOG4"/>
    <mergeCell ref="NPV4:NPY5"/>
    <mergeCell ref="NQN4:NQO4"/>
    <mergeCell ref="PAT4:PAW5"/>
    <mergeCell ref="PBL4:PBM4"/>
    <mergeCell ref="PDB4:PDE5"/>
    <mergeCell ref="PDT4:PDU4"/>
    <mergeCell ref="PFJ4:PFM5"/>
    <mergeCell ref="OUN4:OUO4"/>
    <mergeCell ref="OWD4:OWG5"/>
    <mergeCell ref="OWV4:OWW4"/>
    <mergeCell ref="OYL4:OYO5"/>
    <mergeCell ref="OZD4:OZE4"/>
    <mergeCell ref="OPF4:OPI5"/>
    <mergeCell ref="OPX4:OPY4"/>
    <mergeCell ref="ORN4:ORQ5"/>
    <mergeCell ref="OSF4:OSG4"/>
    <mergeCell ref="OTV4:OTY5"/>
    <mergeCell ref="OIZ4:OJA4"/>
    <mergeCell ref="OKP4:OKS5"/>
    <mergeCell ref="OLH4:OLI4"/>
    <mergeCell ref="OMX4:ONA5"/>
    <mergeCell ref="ONP4:ONQ4"/>
    <mergeCell ref="PXV4:PXY5"/>
    <mergeCell ref="PYN4:PYO4"/>
    <mergeCell ref="QAD4:QAG5"/>
    <mergeCell ref="QAV4:QAW4"/>
    <mergeCell ref="QCL4:QCO5"/>
    <mergeCell ref="PRP4:PRQ4"/>
    <mergeCell ref="PTF4:PTI5"/>
    <mergeCell ref="PTX4:PTY4"/>
    <mergeCell ref="PVN4:PVQ5"/>
    <mergeCell ref="PWF4:PWG4"/>
    <mergeCell ref="PMH4:PMK5"/>
    <mergeCell ref="PMZ4:PNA4"/>
    <mergeCell ref="POP4:POS5"/>
    <mergeCell ref="PPH4:PPI4"/>
    <mergeCell ref="PQX4:PRA5"/>
    <mergeCell ref="PGB4:PGC4"/>
    <mergeCell ref="PHR4:PHU5"/>
    <mergeCell ref="PIJ4:PIK4"/>
    <mergeCell ref="PJZ4:PKC5"/>
    <mergeCell ref="PKR4:PKS4"/>
    <mergeCell ref="QUX4:QVA5"/>
    <mergeCell ref="QVP4:QVQ4"/>
    <mergeCell ref="QXF4:QXI5"/>
    <mergeCell ref="QXX4:QXY4"/>
    <mergeCell ref="QZN4:QZQ5"/>
    <mergeCell ref="QOR4:QOS4"/>
    <mergeCell ref="QQH4:QQK5"/>
    <mergeCell ref="QQZ4:QRA4"/>
    <mergeCell ref="QSP4:QSS5"/>
    <mergeCell ref="QTH4:QTI4"/>
    <mergeCell ref="QJJ4:QJM5"/>
    <mergeCell ref="QKB4:QKC4"/>
    <mergeCell ref="QLR4:QLU5"/>
    <mergeCell ref="QMJ4:QMK4"/>
    <mergeCell ref="QNZ4:QOC5"/>
    <mergeCell ref="QDD4:QDE4"/>
    <mergeCell ref="QET4:QEW5"/>
    <mergeCell ref="QFL4:QFM4"/>
    <mergeCell ref="QHB4:QHE5"/>
    <mergeCell ref="QHT4:QHU4"/>
    <mergeCell ref="RRZ4:RSC5"/>
    <mergeCell ref="RSR4:RSS4"/>
    <mergeCell ref="RUH4:RUK5"/>
    <mergeCell ref="RUZ4:RVA4"/>
    <mergeCell ref="RWP4:RWS5"/>
    <mergeCell ref="RLT4:RLU4"/>
    <mergeCell ref="RNJ4:RNM5"/>
    <mergeCell ref="ROB4:ROC4"/>
    <mergeCell ref="RPR4:RPU5"/>
    <mergeCell ref="RQJ4:RQK4"/>
    <mergeCell ref="RGL4:RGO5"/>
    <mergeCell ref="RHD4:RHE4"/>
    <mergeCell ref="RIT4:RIW5"/>
    <mergeCell ref="RJL4:RJM4"/>
    <mergeCell ref="RLB4:RLE5"/>
    <mergeCell ref="RAF4:RAG4"/>
    <mergeCell ref="RBV4:RBY5"/>
    <mergeCell ref="RCN4:RCO4"/>
    <mergeCell ref="RED4:REG5"/>
    <mergeCell ref="REV4:REW4"/>
    <mergeCell ref="SPB4:SPE5"/>
    <mergeCell ref="SPT4:SPU4"/>
    <mergeCell ref="SRJ4:SRM5"/>
    <mergeCell ref="SSB4:SSC4"/>
    <mergeCell ref="STR4:STU5"/>
    <mergeCell ref="SIV4:SIW4"/>
    <mergeCell ref="SKL4:SKO5"/>
    <mergeCell ref="SLD4:SLE4"/>
    <mergeCell ref="SMT4:SMW5"/>
    <mergeCell ref="SNL4:SNM4"/>
    <mergeCell ref="SDN4:SDQ5"/>
    <mergeCell ref="SEF4:SEG4"/>
    <mergeCell ref="SFV4:SFY5"/>
    <mergeCell ref="SGN4:SGO4"/>
    <mergeCell ref="SID4:SIG5"/>
    <mergeCell ref="RXH4:RXI4"/>
    <mergeCell ref="RYX4:RZA5"/>
    <mergeCell ref="RZP4:RZQ4"/>
    <mergeCell ref="SBF4:SBI5"/>
    <mergeCell ref="SBX4:SBY4"/>
    <mergeCell ref="TMD4:TMG5"/>
    <mergeCell ref="TMV4:TMW4"/>
    <mergeCell ref="TOL4:TOO5"/>
    <mergeCell ref="TPD4:TPE4"/>
    <mergeCell ref="TQT4:TQW5"/>
    <mergeCell ref="TFX4:TFY4"/>
    <mergeCell ref="THN4:THQ5"/>
    <mergeCell ref="TIF4:TIG4"/>
    <mergeCell ref="TJV4:TJY5"/>
    <mergeCell ref="TKN4:TKO4"/>
    <mergeCell ref="TAP4:TAS5"/>
    <mergeCell ref="TBH4:TBI4"/>
    <mergeCell ref="TCX4:TDA5"/>
    <mergeCell ref="TDP4:TDQ4"/>
    <mergeCell ref="TFF4:TFI5"/>
    <mergeCell ref="SUJ4:SUK4"/>
    <mergeCell ref="SVZ4:SWC5"/>
    <mergeCell ref="SWR4:SWS4"/>
    <mergeCell ref="SYH4:SYK5"/>
    <mergeCell ref="SYZ4:SZA4"/>
    <mergeCell ref="UJF4:UJI5"/>
    <mergeCell ref="UJX4:UJY4"/>
    <mergeCell ref="ULN4:ULQ5"/>
    <mergeCell ref="UMF4:UMG4"/>
    <mergeCell ref="UNV4:UNY5"/>
    <mergeCell ref="UCZ4:UDA4"/>
    <mergeCell ref="UEP4:UES5"/>
    <mergeCell ref="UFH4:UFI4"/>
    <mergeCell ref="UGX4:UHA5"/>
    <mergeCell ref="UHP4:UHQ4"/>
    <mergeCell ref="TXR4:TXU5"/>
    <mergeCell ref="TYJ4:TYK4"/>
    <mergeCell ref="TZZ4:UAC5"/>
    <mergeCell ref="UAR4:UAS4"/>
    <mergeCell ref="UCH4:UCK5"/>
    <mergeCell ref="TRL4:TRM4"/>
    <mergeCell ref="TTB4:TTE5"/>
    <mergeCell ref="TTT4:TTU4"/>
    <mergeCell ref="TVJ4:TVM5"/>
    <mergeCell ref="TWB4:TWC4"/>
    <mergeCell ref="VGH4:VGK5"/>
    <mergeCell ref="VGZ4:VHA4"/>
    <mergeCell ref="VIP4:VIS5"/>
    <mergeCell ref="VJH4:VJI4"/>
    <mergeCell ref="VKX4:VLA5"/>
    <mergeCell ref="VAB4:VAC4"/>
    <mergeCell ref="VBR4:VBU5"/>
    <mergeCell ref="VCJ4:VCK4"/>
    <mergeCell ref="VDZ4:VEC5"/>
    <mergeCell ref="VER4:VES4"/>
    <mergeCell ref="UUT4:UUW5"/>
    <mergeCell ref="UVL4:UVM4"/>
    <mergeCell ref="UXB4:UXE5"/>
    <mergeCell ref="UXT4:UXU4"/>
    <mergeCell ref="UZJ4:UZM5"/>
    <mergeCell ref="UON4:UOO4"/>
    <mergeCell ref="UQD4:UQG5"/>
    <mergeCell ref="UQV4:UQW4"/>
    <mergeCell ref="USL4:USO5"/>
    <mergeCell ref="UTD4:UTE4"/>
    <mergeCell ref="XFB4:XFD5"/>
    <mergeCell ref="WUF4:WUG4"/>
    <mergeCell ref="WVV4:WVY5"/>
    <mergeCell ref="WWN4:WWO4"/>
    <mergeCell ref="WYD4:WYG5"/>
    <mergeCell ref="WYV4:WYW4"/>
    <mergeCell ref="WOX4:WPA5"/>
    <mergeCell ref="WPP4:WPQ4"/>
    <mergeCell ref="WRF4:WRI5"/>
    <mergeCell ref="WRX4:WRY4"/>
    <mergeCell ref="WTN4:WTQ5"/>
    <mergeCell ref="WIR4:WIS4"/>
    <mergeCell ref="WKH4:WKK5"/>
    <mergeCell ref="WKZ4:WLA4"/>
    <mergeCell ref="WMP4:WMS5"/>
    <mergeCell ref="WNH4:WNI4"/>
    <mergeCell ref="WDJ4:WDM5"/>
    <mergeCell ref="WEB4:WEC4"/>
    <mergeCell ref="WFR4:WFU5"/>
    <mergeCell ref="WGJ4:WGK4"/>
    <mergeCell ref="WHZ4:WIC5"/>
    <mergeCell ref="DR18:EK26"/>
    <mergeCell ref="FZ18:GS26"/>
    <mergeCell ref="IH18:JA26"/>
    <mergeCell ref="KP18:LI26"/>
    <mergeCell ref="MX18:NQ26"/>
    <mergeCell ref="LL19:LL21"/>
    <mergeCell ref="LM19:LN21"/>
    <mergeCell ref="LP19:LR21"/>
    <mergeCell ref="AB13:AD14"/>
    <mergeCell ref="Y15:AD16"/>
    <mergeCell ref="Y17:AD18"/>
    <mergeCell ref="B18:U26"/>
    <mergeCell ref="BJ18:CC26"/>
    <mergeCell ref="XAL4:XAO5"/>
    <mergeCell ref="XBD4:XBE4"/>
    <mergeCell ref="XCT4:XCW5"/>
    <mergeCell ref="XDL4:XDM4"/>
    <mergeCell ref="VXD4:VXE4"/>
    <mergeCell ref="VYT4:VYW5"/>
    <mergeCell ref="VZL4:VZM4"/>
    <mergeCell ref="WBB4:WBE5"/>
    <mergeCell ref="WBT4:WBU4"/>
    <mergeCell ref="VRV4:VRY5"/>
    <mergeCell ref="VSN4:VSO4"/>
    <mergeCell ref="VUD4:VUG5"/>
    <mergeCell ref="VUV4:VUW4"/>
    <mergeCell ref="VWL4:VWO5"/>
    <mergeCell ref="VLP4:VLQ4"/>
    <mergeCell ref="VNF4:VNI5"/>
    <mergeCell ref="VNX4:VNY4"/>
    <mergeCell ref="VPN4:VPQ5"/>
    <mergeCell ref="VQF4:VQG4"/>
    <mergeCell ref="AIN19:AIN21"/>
    <mergeCell ref="AIO19:AIP21"/>
    <mergeCell ref="AIR19:AIT21"/>
    <mergeCell ref="ADX22:ADX23"/>
    <mergeCell ref="PF18:PY26"/>
    <mergeCell ref="RN18:SG26"/>
    <mergeCell ref="TV18:UO26"/>
    <mergeCell ref="WD18:WW26"/>
    <mergeCell ref="YL18:ZE26"/>
    <mergeCell ref="QF19:QH21"/>
    <mergeCell ref="SJ19:SJ21"/>
    <mergeCell ref="SK19:SL21"/>
    <mergeCell ref="SN19:SP21"/>
    <mergeCell ref="UR19:UR21"/>
    <mergeCell ref="US19:UT21"/>
    <mergeCell ref="UV19:UX21"/>
    <mergeCell ref="WZ19:WZ21"/>
    <mergeCell ref="XA19:XB21"/>
    <mergeCell ref="XD19:XF21"/>
    <mergeCell ref="QC22:QH23"/>
    <mergeCell ref="BFP19:BFP21"/>
    <mergeCell ref="BFQ19:BFR21"/>
    <mergeCell ref="BFT19:BFV21"/>
    <mergeCell ref="BDH22:BDH23"/>
    <mergeCell ref="AMH18:ANA26"/>
    <mergeCell ref="AOP18:API26"/>
    <mergeCell ref="AQX18:ARQ26"/>
    <mergeCell ref="ATF18:ATY26"/>
    <mergeCell ref="AVN18:AWG26"/>
    <mergeCell ref="ANH19:ANJ21"/>
    <mergeCell ref="APL19:APL21"/>
    <mergeCell ref="APM19:APN21"/>
    <mergeCell ref="APP19:APR21"/>
    <mergeCell ref="ART19:ART21"/>
    <mergeCell ref="ARU19:ARV21"/>
    <mergeCell ref="ARX19:ARZ21"/>
    <mergeCell ref="AUB19:AUB21"/>
    <mergeCell ref="AUC19:AUD21"/>
    <mergeCell ref="AUF19:AUH21"/>
    <mergeCell ref="APM22:APR23"/>
    <mergeCell ref="CCR19:CCR21"/>
    <mergeCell ref="CCS19:CCT21"/>
    <mergeCell ref="CCV19:CCX21"/>
    <mergeCell ref="BVU22:BVZ23"/>
    <mergeCell ref="BJJ18:BKC26"/>
    <mergeCell ref="BLR18:BMK26"/>
    <mergeCell ref="BNZ18:BOS26"/>
    <mergeCell ref="BQH18:BRA26"/>
    <mergeCell ref="BSP18:BTI26"/>
    <mergeCell ref="BKJ19:BKL21"/>
    <mergeCell ref="BMN19:BMN21"/>
    <mergeCell ref="BMO19:BMP21"/>
    <mergeCell ref="BMR19:BMT21"/>
    <mergeCell ref="BOV19:BOV21"/>
    <mergeCell ref="BOW19:BOX21"/>
    <mergeCell ref="BOZ19:BPB21"/>
    <mergeCell ref="BRD19:BRD21"/>
    <mergeCell ref="BRE19:BRF21"/>
    <mergeCell ref="BRH19:BRJ21"/>
    <mergeCell ref="BKF22:BKF23"/>
    <mergeCell ref="CZT19:CZT21"/>
    <mergeCell ref="CZU19:CZV21"/>
    <mergeCell ref="CZX19:CZZ21"/>
    <mergeCell ref="CVE22:CVJ23"/>
    <mergeCell ref="CGL18:CHE26"/>
    <mergeCell ref="CIT18:CJM26"/>
    <mergeCell ref="CLB18:CLU26"/>
    <mergeCell ref="CNJ18:COC26"/>
    <mergeCell ref="CPR18:CQK26"/>
    <mergeCell ref="CHL19:CHN21"/>
    <mergeCell ref="CJP19:CJP21"/>
    <mergeCell ref="CJQ19:CJR21"/>
    <mergeCell ref="CJT19:CJV21"/>
    <mergeCell ref="CLX19:CLX21"/>
    <mergeCell ref="CLY19:CLZ21"/>
    <mergeCell ref="CMB19:CMD21"/>
    <mergeCell ref="COF19:COF21"/>
    <mergeCell ref="COG19:COH21"/>
    <mergeCell ref="COJ19:COL21"/>
    <mergeCell ref="CJP22:CJP23"/>
    <mergeCell ref="DUO19:DUP21"/>
    <mergeCell ref="DUR19:DUT21"/>
    <mergeCell ref="DWV19:DWV21"/>
    <mergeCell ref="DWW19:DWX21"/>
    <mergeCell ref="DWZ19:DXB21"/>
    <mergeCell ref="DPX22:DPX23"/>
    <mergeCell ref="DDN18:DEG26"/>
    <mergeCell ref="DFV18:DGO26"/>
    <mergeCell ref="DID18:DIW26"/>
    <mergeCell ref="DKL18:DLE26"/>
    <mergeCell ref="DMT18:DNM26"/>
    <mergeCell ref="DEN19:DEP21"/>
    <mergeCell ref="DGR19:DGR21"/>
    <mergeCell ref="DGS19:DGT21"/>
    <mergeCell ref="DGV19:DGX21"/>
    <mergeCell ref="DIZ19:DIZ21"/>
    <mergeCell ref="DJA19:DJB21"/>
    <mergeCell ref="DJD19:DJF21"/>
    <mergeCell ref="DLH19:DLH21"/>
    <mergeCell ref="DLI19:DLJ21"/>
    <mergeCell ref="DLL19:DLN21"/>
    <mergeCell ref="DIZ22:DIZ23"/>
    <mergeCell ref="FQZ19:FQZ21"/>
    <mergeCell ref="FRA19:FRB21"/>
    <mergeCell ref="FRD19:FRF21"/>
    <mergeCell ref="FOR22:FOR23"/>
    <mergeCell ref="EXR18:EYK26"/>
    <mergeCell ref="EZZ18:FAS26"/>
    <mergeCell ref="FCH18:FDA26"/>
    <mergeCell ref="FEP18:FFI26"/>
    <mergeCell ref="FGX18:FHQ26"/>
    <mergeCell ref="EYR19:EYT21"/>
    <mergeCell ref="FAV19:FAV21"/>
    <mergeCell ref="FAW19:FAX21"/>
    <mergeCell ref="FAZ19:FBB21"/>
    <mergeCell ref="FDD19:FDD21"/>
    <mergeCell ref="FDE19:FDF21"/>
    <mergeCell ref="FDH19:FDJ21"/>
    <mergeCell ref="FFL19:FFL21"/>
    <mergeCell ref="FFM19:FFN21"/>
    <mergeCell ref="FFP19:FFR21"/>
    <mergeCell ref="FAW22:FBB23"/>
    <mergeCell ref="GHE22:GHJ23"/>
    <mergeCell ref="FUT18:FVM26"/>
    <mergeCell ref="FXB18:FXU26"/>
    <mergeCell ref="FZJ18:GAC26"/>
    <mergeCell ref="GBR18:GCK26"/>
    <mergeCell ref="GDZ18:GES26"/>
    <mergeCell ref="FVT19:FVV21"/>
    <mergeCell ref="FXX19:FXX21"/>
    <mergeCell ref="FXY19:FXZ21"/>
    <mergeCell ref="FYB19:FYD21"/>
    <mergeCell ref="GAF19:GAF21"/>
    <mergeCell ref="GAG19:GAH21"/>
    <mergeCell ref="GAJ19:GAL21"/>
    <mergeCell ref="GCN19:GCN21"/>
    <mergeCell ref="GCO19:GCP21"/>
    <mergeCell ref="GCR19:GCT21"/>
    <mergeCell ref="FVP22:FVP23"/>
    <mergeCell ref="HLD19:HLD21"/>
    <mergeCell ref="HLE19:HLF21"/>
    <mergeCell ref="HLH19:HLJ21"/>
    <mergeCell ref="HGO22:HGT23"/>
    <mergeCell ref="GRV18:GSO26"/>
    <mergeCell ref="GUD18:GUW26"/>
    <mergeCell ref="GWL18:GXE26"/>
    <mergeCell ref="GYT18:GZM26"/>
    <mergeCell ref="HBB18:HBU26"/>
    <mergeCell ref="GSV19:GSX21"/>
    <mergeCell ref="GUZ19:GUZ21"/>
    <mergeCell ref="GVA19:GVB21"/>
    <mergeCell ref="GVD19:GVF21"/>
    <mergeCell ref="GXH19:GXH21"/>
    <mergeCell ref="GXI19:GXJ21"/>
    <mergeCell ref="GXL19:GXN21"/>
    <mergeCell ref="GZP19:GZP21"/>
    <mergeCell ref="GZQ19:GZR21"/>
    <mergeCell ref="GZT19:GZV21"/>
    <mergeCell ref="GUZ22:GUZ23"/>
    <mergeCell ref="IIF19:IIF21"/>
    <mergeCell ref="IIG19:IIH21"/>
    <mergeCell ref="IIJ19:IIL21"/>
    <mergeCell ref="IBH22:IBH23"/>
    <mergeCell ref="HOX18:HPQ26"/>
    <mergeCell ref="HRF18:HRY26"/>
    <mergeCell ref="HTN18:HUG26"/>
    <mergeCell ref="HVV18:HWO26"/>
    <mergeCell ref="HYD18:HYW26"/>
    <mergeCell ref="HPX19:HPZ21"/>
    <mergeCell ref="HSB19:HSB21"/>
    <mergeCell ref="HSC19:HSD21"/>
    <mergeCell ref="HSF19:HSH21"/>
    <mergeCell ref="HUJ19:HUJ21"/>
    <mergeCell ref="HUK19:HUL21"/>
    <mergeCell ref="HUN19:HUP21"/>
    <mergeCell ref="HWR19:HWR21"/>
    <mergeCell ref="HWS19:HWT21"/>
    <mergeCell ref="HWV19:HWX21"/>
    <mergeCell ref="HUJ22:HUJ23"/>
    <mergeCell ref="JFH19:JFH21"/>
    <mergeCell ref="JFI19:JFJ21"/>
    <mergeCell ref="JFL19:JFN21"/>
    <mergeCell ref="JAR22:JAR23"/>
    <mergeCell ref="ILZ18:IMS26"/>
    <mergeCell ref="IOH18:IPA26"/>
    <mergeCell ref="IQP18:IRI26"/>
    <mergeCell ref="ISX18:ITQ26"/>
    <mergeCell ref="IVF18:IVY26"/>
    <mergeCell ref="IMZ19:INB21"/>
    <mergeCell ref="IPD19:IPD21"/>
    <mergeCell ref="IPE19:IPF21"/>
    <mergeCell ref="IPH19:IPJ21"/>
    <mergeCell ref="IRL19:IRL21"/>
    <mergeCell ref="IRM19:IRN21"/>
    <mergeCell ref="IRP19:IRR21"/>
    <mergeCell ref="ITT19:ITT21"/>
    <mergeCell ref="ITU19:ITV21"/>
    <mergeCell ref="ITX19:ITZ21"/>
    <mergeCell ref="IMW22:INB23"/>
    <mergeCell ref="KCJ19:KCJ21"/>
    <mergeCell ref="KCK19:KCL21"/>
    <mergeCell ref="KCN19:KCP21"/>
    <mergeCell ref="KAB22:KAB23"/>
    <mergeCell ref="JJB18:JJU26"/>
    <mergeCell ref="JLJ18:JMC26"/>
    <mergeCell ref="JNR18:JOK26"/>
    <mergeCell ref="JPZ18:JQS26"/>
    <mergeCell ref="JSH18:JTA26"/>
    <mergeCell ref="JKB19:JKD21"/>
    <mergeCell ref="JMF19:JMF21"/>
    <mergeCell ref="JMG19:JMH21"/>
    <mergeCell ref="JMJ19:JML21"/>
    <mergeCell ref="JON19:JON21"/>
    <mergeCell ref="JOO19:JOP21"/>
    <mergeCell ref="JOR19:JOT21"/>
    <mergeCell ref="JQV19:JQV21"/>
    <mergeCell ref="JQW19:JQX21"/>
    <mergeCell ref="JQZ19:JRB21"/>
    <mergeCell ref="JMG22:JML23"/>
    <mergeCell ref="KZL19:KZL21"/>
    <mergeCell ref="KZM19:KZN21"/>
    <mergeCell ref="KZP19:KZR21"/>
    <mergeCell ref="KSO22:KST23"/>
    <mergeCell ref="KGD18:KGW26"/>
    <mergeCell ref="KIL18:KJE26"/>
    <mergeCell ref="KKT18:KLM26"/>
    <mergeCell ref="KNB18:KNU26"/>
    <mergeCell ref="KPJ18:KQC26"/>
    <mergeCell ref="KHD19:KHF21"/>
    <mergeCell ref="KJH19:KJH21"/>
    <mergeCell ref="KJI19:KJJ21"/>
    <mergeCell ref="KJL19:KJN21"/>
    <mergeCell ref="KLP19:KLP21"/>
    <mergeCell ref="KLQ19:KLR21"/>
    <mergeCell ref="KLT19:KLV21"/>
    <mergeCell ref="KNX19:KNX21"/>
    <mergeCell ref="KNY19:KNZ21"/>
    <mergeCell ref="KOB19:KOD21"/>
    <mergeCell ref="KGZ22:KGZ23"/>
    <mergeCell ref="LWN19:LWN21"/>
    <mergeCell ref="LWO19:LWP21"/>
    <mergeCell ref="LWR19:LWT21"/>
    <mergeCell ref="LRY22:LSD23"/>
    <mergeCell ref="LDF18:LDY26"/>
    <mergeCell ref="LFN18:LGG26"/>
    <mergeCell ref="LHV18:LIO26"/>
    <mergeCell ref="LKD18:LKW26"/>
    <mergeCell ref="LML18:LNE26"/>
    <mergeCell ref="LEF19:LEH21"/>
    <mergeCell ref="LGJ19:LGJ21"/>
    <mergeCell ref="LGK19:LGL21"/>
    <mergeCell ref="LGN19:LGP21"/>
    <mergeCell ref="LIR19:LIR21"/>
    <mergeCell ref="LIS19:LIT21"/>
    <mergeCell ref="LIV19:LIX21"/>
    <mergeCell ref="LKZ19:LKZ21"/>
    <mergeCell ref="LLA19:LLB21"/>
    <mergeCell ref="LLD19:LLF21"/>
    <mergeCell ref="LGJ22:LGJ23"/>
    <mergeCell ref="MRI19:MRJ21"/>
    <mergeCell ref="MRL19:MRN21"/>
    <mergeCell ref="MTP19:MTP21"/>
    <mergeCell ref="MTQ19:MTR21"/>
    <mergeCell ref="MTT19:MTV21"/>
    <mergeCell ref="MMR22:MMR23"/>
    <mergeCell ref="MAH18:MBA26"/>
    <mergeCell ref="MCP18:MDI26"/>
    <mergeCell ref="MEX18:MFQ26"/>
    <mergeCell ref="MHF18:MHY26"/>
    <mergeCell ref="MJN18:MKG26"/>
    <mergeCell ref="MBH19:MBJ21"/>
    <mergeCell ref="MDL19:MDL21"/>
    <mergeCell ref="MDM19:MDN21"/>
    <mergeCell ref="MDP19:MDR21"/>
    <mergeCell ref="MFT19:MFT21"/>
    <mergeCell ref="MFU19:MFV21"/>
    <mergeCell ref="MFX19:MFZ21"/>
    <mergeCell ref="MIB19:MIB21"/>
    <mergeCell ref="MIC19:MID21"/>
    <mergeCell ref="MIF19:MIH21"/>
    <mergeCell ref="MFT22:MFT23"/>
    <mergeCell ref="ONT19:ONT21"/>
    <mergeCell ref="ONU19:ONV21"/>
    <mergeCell ref="ONX19:ONZ21"/>
    <mergeCell ref="OLL22:OLL23"/>
    <mergeCell ref="NUL18:NVE26"/>
    <mergeCell ref="NWT18:NXM26"/>
    <mergeCell ref="NZB18:NZU26"/>
    <mergeCell ref="OBJ18:OCC26"/>
    <mergeCell ref="ODR18:OEK26"/>
    <mergeCell ref="NVL19:NVN21"/>
    <mergeCell ref="NXP19:NXP21"/>
    <mergeCell ref="NXQ19:NXR21"/>
    <mergeCell ref="NXT19:NXV21"/>
    <mergeCell ref="NZX19:NZX21"/>
    <mergeCell ref="NZY19:NZZ21"/>
    <mergeCell ref="OAB19:OAD21"/>
    <mergeCell ref="OCF19:OCF21"/>
    <mergeCell ref="OCG19:OCH21"/>
    <mergeCell ref="OCJ19:OCL21"/>
    <mergeCell ref="NXQ22:NXV23"/>
    <mergeCell ref="PDY22:PED23"/>
    <mergeCell ref="ORN18:OSG26"/>
    <mergeCell ref="OTV18:OUO26"/>
    <mergeCell ref="OWD18:OWW26"/>
    <mergeCell ref="OYL18:OZE26"/>
    <mergeCell ref="PAT18:PBM26"/>
    <mergeCell ref="OSN19:OSP21"/>
    <mergeCell ref="OUR19:OUR21"/>
    <mergeCell ref="OUS19:OUT21"/>
    <mergeCell ref="OUV19:OUX21"/>
    <mergeCell ref="OWZ19:OWZ21"/>
    <mergeCell ref="OXA19:OXB21"/>
    <mergeCell ref="OXD19:OXF21"/>
    <mergeCell ref="OZH19:OZH21"/>
    <mergeCell ref="OZI19:OZJ21"/>
    <mergeCell ref="OZL19:OZN21"/>
    <mergeCell ref="OSJ22:OSJ23"/>
    <mergeCell ref="QHX19:QHX21"/>
    <mergeCell ref="QHY19:QHZ21"/>
    <mergeCell ref="QIB19:QID21"/>
    <mergeCell ref="QDI22:QDN23"/>
    <mergeCell ref="POP18:PPI26"/>
    <mergeCell ref="PQX18:PRQ26"/>
    <mergeCell ref="PTF18:PTY26"/>
    <mergeCell ref="PVN18:PWG26"/>
    <mergeCell ref="PXV18:PYO26"/>
    <mergeCell ref="PPP19:PPR21"/>
    <mergeCell ref="PRT19:PRT21"/>
    <mergeCell ref="PRU19:PRV21"/>
    <mergeCell ref="PRX19:PRZ21"/>
    <mergeCell ref="PUB19:PUB21"/>
    <mergeCell ref="PUC19:PUD21"/>
    <mergeCell ref="PUF19:PUH21"/>
    <mergeCell ref="PWJ19:PWJ21"/>
    <mergeCell ref="PWK19:PWL21"/>
    <mergeCell ref="PWN19:PWP21"/>
    <mergeCell ref="PRT22:PRT23"/>
    <mergeCell ref="REZ19:REZ21"/>
    <mergeCell ref="RFA19:RFB21"/>
    <mergeCell ref="RFD19:RFF21"/>
    <mergeCell ref="QYB22:QYB23"/>
    <mergeCell ref="QLR18:QMK26"/>
    <mergeCell ref="QNZ18:QOS26"/>
    <mergeCell ref="QQH18:QRA26"/>
    <mergeCell ref="QSP18:QTI26"/>
    <mergeCell ref="QUX18:QVQ26"/>
    <mergeCell ref="QMR19:QMT21"/>
    <mergeCell ref="QOV19:QOV21"/>
    <mergeCell ref="QOW19:QOX21"/>
    <mergeCell ref="QOZ19:QPB21"/>
    <mergeCell ref="QRD19:QRD21"/>
    <mergeCell ref="QRE19:QRF21"/>
    <mergeCell ref="QRH19:QRJ21"/>
    <mergeCell ref="QTL19:QTL21"/>
    <mergeCell ref="QTM19:QTN21"/>
    <mergeCell ref="QTP19:QTR21"/>
    <mergeCell ref="QRD22:QRD23"/>
    <mergeCell ref="SCB19:SCB21"/>
    <mergeCell ref="SCC19:SCD21"/>
    <mergeCell ref="SCF19:SCH21"/>
    <mergeCell ref="RXL22:RXL23"/>
    <mergeCell ref="RIT18:RJM26"/>
    <mergeCell ref="RLB18:RLU26"/>
    <mergeCell ref="RNJ18:ROC26"/>
    <mergeCell ref="RPR18:RQK26"/>
    <mergeCell ref="RRZ18:RSS26"/>
    <mergeCell ref="RJT19:RJV21"/>
    <mergeCell ref="RLX19:RLX21"/>
    <mergeCell ref="RLY19:RLZ21"/>
    <mergeCell ref="RMB19:RMD21"/>
    <mergeCell ref="ROF19:ROF21"/>
    <mergeCell ref="ROG19:ROH21"/>
    <mergeCell ref="ROJ19:ROL21"/>
    <mergeCell ref="RQN19:RQN21"/>
    <mergeCell ref="RQO19:RQP21"/>
    <mergeCell ref="RQR19:RQT21"/>
    <mergeCell ref="RJQ22:RJV23"/>
    <mergeCell ref="SZD19:SZD21"/>
    <mergeCell ref="SZE19:SZF21"/>
    <mergeCell ref="SZH19:SZJ21"/>
    <mergeCell ref="SWV22:SWV23"/>
    <mergeCell ref="SFV18:SGO26"/>
    <mergeCell ref="SID18:SIW26"/>
    <mergeCell ref="SKL18:SLE26"/>
    <mergeCell ref="SMT18:SNM26"/>
    <mergeCell ref="SPB18:SPU26"/>
    <mergeCell ref="SGV19:SGX21"/>
    <mergeCell ref="SIZ19:SIZ21"/>
    <mergeCell ref="SJA19:SJB21"/>
    <mergeCell ref="SJD19:SJF21"/>
    <mergeCell ref="SLH19:SLH21"/>
    <mergeCell ref="SLI19:SLJ21"/>
    <mergeCell ref="SLL19:SLN21"/>
    <mergeCell ref="SNP19:SNP21"/>
    <mergeCell ref="SNQ19:SNR21"/>
    <mergeCell ref="SNT19:SNV21"/>
    <mergeCell ref="SJA22:SJF23"/>
    <mergeCell ref="TUB19:TUD21"/>
    <mergeCell ref="TWF19:TWF21"/>
    <mergeCell ref="TWG19:TWH21"/>
    <mergeCell ref="TWJ19:TWL21"/>
    <mergeCell ref="TPI22:TPN23"/>
    <mergeCell ref="TCX18:TDQ26"/>
    <mergeCell ref="TFF18:TFY26"/>
    <mergeCell ref="THN18:TIG26"/>
    <mergeCell ref="TJV18:TKO26"/>
    <mergeCell ref="TMD18:TMW26"/>
    <mergeCell ref="TDX19:TDZ21"/>
    <mergeCell ref="TGB19:TGB21"/>
    <mergeCell ref="TGC19:TGD21"/>
    <mergeCell ref="TGF19:TGH21"/>
    <mergeCell ref="TIJ19:TIJ21"/>
    <mergeCell ref="TIK19:TIL21"/>
    <mergeCell ref="TIN19:TIP21"/>
    <mergeCell ref="TKR19:TKR21"/>
    <mergeCell ref="TKS19:TKT21"/>
    <mergeCell ref="TKV19:TKX21"/>
    <mergeCell ref="TDT22:TDT23"/>
    <mergeCell ref="VEW19:VEX21"/>
    <mergeCell ref="VEZ19:VFB21"/>
    <mergeCell ref="VCN22:VCN23"/>
    <mergeCell ref="ULN18:UMG26"/>
    <mergeCell ref="UNV18:UOO26"/>
    <mergeCell ref="UQD18:UQW26"/>
    <mergeCell ref="USL18:UTE26"/>
    <mergeCell ref="UUT18:UVM26"/>
    <mergeCell ref="UMN19:UMP21"/>
    <mergeCell ref="UOR19:UOR21"/>
    <mergeCell ref="UOS19:UOT21"/>
    <mergeCell ref="UOV19:UOX21"/>
    <mergeCell ref="UQZ19:UQZ21"/>
    <mergeCell ref="URA19:URB21"/>
    <mergeCell ref="URD19:URF21"/>
    <mergeCell ref="UTH19:UTH21"/>
    <mergeCell ref="UTI19:UTJ21"/>
    <mergeCell ref="UTL19:UTN21"/>
    <mergeCell ref="UOS22:UOX23"/>
    <mergeCell ref="WCB19:WCD21"/>
    <mergeCell ref="VVA22:VVF23"/>
    <mergeCell ref="VIP18:VJI26"/>
    <mergeCell ref="VKX18:VLQ26"/>
    <mergeCell ref="VNF18:VNY26"/>
    <mergeCell ref="VPN18:VQG26"/>
    <mergeCell ref="VRV18:VSO26"/>
    <mergeCell ref="VJP19:VJR21"/>
    <mergeCell ref="VLT19:VLT21"/>
    <mergeCell ref="VLU19:VLV21"/>
    <mergeCell ref="VLX19:VLZ21"/>
    <mergeCell ref="VOB19:VOB21"/>
    <mergeCell ref="VOC19:VOD21"/>
    <mergeCell ref="VOF19:VOH21"/>
    <mergeCell ref="VQJ19:VQJ21"/>
    <mergeCell ref="VQK19:VQL21"/>
    <mergeCell ref="VQN19:VQP21"/>
    <mergeCell ref="VJL22:VJL23"/>
    <mergeCell ref="Y19:Z20"/>
    <mergeCell ref="AB19:AC20"/>
    <mergeCell ref="CF19:CF21"/>
    <mergeCell ref="CG19:CH21"/>
    <mergeCell ref="CJ19:CL21"/>
    <mergeCell ref="EN19:EN21"/>
    <mergeCell ref="EO19:EP21"/>
    <mergeCell ref="ER19:ET21"/>
    <mergeCell ref="GV19:GV21"/>
    <mergeCell ref="GW19:GX21"/>
    <mergeCell ref="GZ19:HB21"/>
    <mergeCell ref="JD19:JD21"/>
    <mergeCell ref="JE19:JF21"/>
    <mergeCell ref="JH19:JJ21"/>
    <mergeCell ref="WRF18:WRY26"/>
    <mergeCell ref="WTN18:WUG26"/>
    <mergeCell ref="WVV18:WWO26"/>
    <mergeCell ref="WSF19:WSH21"/>
    <mergeCell ref="WUJ19:WUJ21"/>
    <mergeCell ref="WUK19:WUL21"/>
    <mergeCell ref="WUN19:WUP21"/>
    <mergeCell ref="WUK22:WUP23"/>
    <mergeCell ref="WFR18:WGK26"/>
    <mergeCell ref="WHZ18:WIS26"/>
    <mergeCell ref="WKH18:WLA26"/>
    <mergeCell ref="WMP18:WNI26"/>
    <mergeCell ref="WOX18:WPQ26"/>
    <mergeCell ref="WGR19:WGT21"/>
    <mergeCell ref="WIV19:WIV21"/>
    <mergeCell ref="WIW19:WIX21"/>
    <mergeCell ref="WIZ19:WJB21"/>
    <mergeCell ref="WLD19:WLD21"/>
    <mergeCell ref="AKV19:AKV21"/>
    <mergeCell ref="AKW19:AKX21"/>
    <mergeCell ref="AKZ19:ALB21"/>
    <mergeCell ref="AND19:AND21"/>
    <mergeCell ref="ANE19:ANF21"/>
    <mergeCell ref="ZH19:ZH21"/>
    <mergeCell ref="ZI19:ZJ21"/>
    <mergeCell ref="ZL19:ZN21"/>
    <mergeCell ref="ABP19:ABP21"/>
    <mergeCell ref="ABQ19:ABR21"/>
    <mergeCell ref="NT19:NT21"/>
    <mergeCell ref="NU19:NV21"/>
    <mergeCell ref="NX19:NZ21"/>
    <mergeCell ref="QB19:QB21"/>
    <mergeCell ref="QC19:QD21"/>
    <mergeCell ref="XCT18:XDM26"/>
    <mergeCell ref="XFB18:XFD26"/>
    <mergeCell ref="WYD18:WYW26"/>
    <mergeCell ref="XAL18:XBE26"/>
    <mergeCell ref="WWR19:WWR21"/>
    <mergeCell ref="WWS19:WWT21"/>
    <mergeCell ref="WWV19:WWX21"/>
    <mergeCell ref="WYZ19:WYZ21"/>
    <mergeCell ref="WZA19:WZB21"/>
    <mergeCell ref="WZD19:WZF21"/>
    <mergeCell ref="WLE19:WLF21"/>
    <mergeCell ref="WLH19:WLJ21"/>
    <mergeCell ref="WNL19:WNL21"/>
    <mergeCell ref="WNM19:WNN21"/>
    <mergeCell ref="WNP19:WNR21"/>
    <mergeCell ref="WIV22:WIV23"/>
    <mergeCell ref="VUD18:VUW26"/>
    <mergeCell ref="CEZ19:CEZ21"/>
    <mergeCell ref="CFA19:CFB21"/>
    <mergeCell ref="CFD19:CFF21"/>
    <mergeCell ref="CHH19:CHH21"/>
    <mergeCell ref="CHI19:CHJ21"/>
    <mergeCell ref="BTL19:BTL21"/>
    <mergeCell ref="BTM19:BTN21"/>
    <mergeCell ref="BTP19:BTR21"/>
    <mergeCell ref="BVT19:BVT21"/>
    <mergeCell ref="BVU19:BVV21"/>
    <mergeCell ref="BHX19:BHX21"/>
    <mergeCell ref="BHY19:BHZ21"/>
    <mergeCell ref="BIB19:BID21"/>
    <mergeCell ref="BKF19:BKF21"/>
    <mergeCell ref="BKG19:BKH21"/>
    <mergeCell ref="AWJ19:AWJ21"/>
    <mergeCell ref="AWK19:AWL21"/>
    <mergeCell ref="AWN19:AWP21"/>
    <mergeCell ref="AYR19:AYR21"/>
    <mergeCell ref="AYS19:AYT21"/>
    <mergeCell ref="BUX18:BVQ26"/>
    <mergeCell ref="BXF18:BXY26"/>
    <mergeCell ref="BZN18:CAG26"/>
    <mergeCell ref="CBV18:CCO26"/>
    <mergeCell ref="CED18:CEW26"/>
    <mergeCell ref="BVX19:BVZ21"/>
    <mergeCell ref="BYB19:BYB21"/>
    <mergeCell ref="BYC19:BYD21"/>
    <mergeCell ref="BYF19:BYH21"/>
    <mergeCell ref="CAJ19:CAJ21"/>
    <mergeCell ref="CAK19:CAL21"/>
    <mergeCell ref="CAN19:CAP21"/>
    <mergeCell ref="DZD19:DZD21"/>
    <mergeCell ref="DZE19:DZF21"/>
    <mergeCell ref="DZH19:DZJ21"/>
    <mergeCell ref="EBL19:EBL21"/>
    <mergeCell ref="EBM19:EBN21"/>
    <mergeCell ref="DNP19:DNP21"/>
    <mergeCell ref="DNQ19:DNR21"/>
    <mergeCell ref="DNT19:DNV21"/>
    <mergeCell ref="DPX19:DPX21"/>
    <mergeCell ref="DPY19:DPZ21"/>
    <mergeCell ref="DCB19:DCB21"/>
    <mergeCell ref="DCC19:DCD21"/>
    <mergeCell ref="DCF19:DCH21"/>
    <mergeCell ref="DEJ19:DEJ21"/>
    <mergeCell ref="DEK19:DEL21"/>
    <mergeCell ref="CQN19:CQN21"/>
    <mergeCell ref="CQO19:CQP21"/>
    <mergeCell ref="CQR19:CQT21"/>
    <mergeCell ref="CSV19:CSV21"/>
    <mergeCell ref="CSW19:CSX21"/>
    <mergeCell ref="EAP18:EBI26"/>
    <mergeCell ref="EBM22:EBR23"/>
    <mergeCell ref="DPB18:DPU26"/>
    <mergeCell ref="DRJ18:DSC26"/>
    <mergeCell ref="DTR18:DUK26"/>
    <mergeCell ref="DVZ18:DWS26"/>
    <mergeCell ref="DYH18:DZA26"/>
    <mergeCell ref="DQB19:DQD21"/>
    <mergeCell ref="DSF19:DSF21"/>
    <mergeCell ref="DSG19:DSH21"/>
    <mergeCell ref="DSJ19:DSL21"/>
    <mergeCell ref="DUN19:DUN21"/>
    <mergeCell ref="FTH19:FTH21"/>
    <mergeCell ref="FTI19:FTJ21"/>
    <mergeCell ref="FTL19:FTN21"/>
    <mergeCell ref="FVP19:FVP21"/>
    <mergeCell ref="FVQ19:FVR21"/>
    <mergeCell ref="FHT19:FHT21"/>
    <mergeCell ref="FHU19:FHV21"/>
    <mergeCell ref="FHX19:FHZ21"/>
    <mergeCell ref="FKB19:FKB21"/>
    <mergeCell ref="FKC19:FKD21"/>
    <mergeCell ref="EWF19:EWF21"/>
    <mergeCell ref="EWG19:EWH21"/>
    <mergeCell ref="EWJ19:EWL21"/>
    <mergeCell ref="EYN19:EYN21"/>
    <mergeCell ref="EYO19:EYP21"/>
    <mergeCell ref="EKR19:EKR21"/>
    <mergeCell ref="EKS19:EKT21"/>
    <mergeCell ref="EKV19:EKX21"/>
    <mergeCell ref="EMZ19:EMZ21"/>
    <mergeCell ref="ENA19:ENB21"/>
    <mergeCell ref="FJF18:FJY26"/>
    <mergeCell ref="FLN18:FMG26"/>
    <mergeCell ref="FNV18:FOO26"/>
    <mergeCell ref="FQD18:FQW26"/>
    <mergeCell ref="FSL18:FTE26"/>
    <mergeCell ref="FKF19:FKH21"/>
    <mergeCell ref="FMJ19:FMJ21"/>
    <mergeCell ref="FMK19:FML21"/>
    <mergeCell ref="FMN19:FMP21"/>
    <mergeCell ref="FOR19:FOR21"/>
    <mergeCell ref="FOS19:FOT21"/>
    <mergeCell ref="FOV19:FOX21"/>
    <mergeCell ref="HNL19:HNL21"/>
    <mergeCell ref="HNM19:HNN21"/>
    <mergeCell ref="HNP19:HNR21"/>
    <mergeCell ref="HPT19:HPT21"/>
    <mergeCell ref="HPU19:HPV21"/>
    <mergeCell ref="HBX19:HBX21"/>
    <mergeCell ref="HBY19:HBZ21"/>
    <mergeCell ref="HCB19:HCD21"/>
    <mergeCell ref="HEF19:HEF21"/>
    <mergeCell ref="HEG19:HEH21"/>
    <mergeCell ref="GQJ19:GQJ21"/>
    <mergeCell ref="GQK19:GQL21"/>
    <mergeCell ref="GQN19:GQP21"/>
    <mergeCell ref="GSR19:GSR21"/>
    <mergeCell ref="GSS19:GST21"/>
    <mergeCell ref="GEV19:GEV21"/>
    <mergeCell ref="GEW19:GEX21"/>
    <mergeCell ref="GEZ19:GFB21"/>
    <mergeCell ref="GHD19:GHD21"/>
    <mergeCell ref="GHE19:GHF21"/>
    <mergeCell ref="HDJ18:HEC26"/>
    <mergeCell ref="HFR18:HGK26"/>
    <mergeCell ref="HHZ18:HIS26"/>
    <mergeCell ref="HKH18:HLA26"/>
    <mergeCell ref="HMP18:HNI26"/>
    <mergeCell ref="HEJ19:HEL21"/>
    <mergeCell ref="HGN19:HGN21"/>
    <mergeCell ref="HGO19:HGP21"/>
    <mergeCell ref="HGR19:HGT21"/>
    <mergeCell ref="HIV19:HIV21"/>
    <mergeCell ref="HIW19:HIX21"/>
    <mergeCell ref="HIZ19:HJB21"/>
    <mergeCell ref="JHP19:JHP21"/>
    <mergeCell ref="JHQ19:JHR21"/>
    <mergeCell ref="JHT19:JHV21"/>
    <mergeCell ref="JJX19:JJX21"/>
    <mergeCell ref="JJY19:JJZ21"/>
    <mergeCell ref="IWB19:IWB21"/>
    <mergeCell ref="IWC19:IWD21"/>
    <mergeCell ref="IWF19:IWH21"/>
    <mergeCell ref="IYJ19:IYJ21"/>
    <mergeCell ref="IYK19:IYL21"/>
    <mergeCell ref="IKN19:IKN21"/>
    <mergeCell ref="IKO19:IKP21"/>
    <mergeCell ref="IKR19:IKT21"/>
    <mergeCell ref="IMV19:IMV21"/>
    <mergeCell ref="IMW19:IMX21"/>
    <mergeCell ref="HYZ19:HYZ21"/>
    <mergeCell ref="HZA19:HZB21"/>
    <mergeCell ref="HZD19:HZF21"/>
    <mergeCell ref="IBH19:IBH21"/>
    <mergeCell ref="IBI19:IBJ21"/>
    <mergeCell ref="IXN18:IYG26"/>
    <mergeCell ref="IZV18:JAO26"/>
    <mergeCell ref="JCD18:JCW26"/>
    <mergeCell ref="JEL18:JFE26"/>
    <mergeCell ref="JGT18:JHM26"/>
    <mergeCell ref="IYN19:IYP21"/>
    <mergeCell ref="JAR19:JAR21"/>
    <mergeCell ref="JAS19:JAT21"/>
    <mergeCell ref="JAV19:JAX21"/>
    <mergeCell ref="JCZ19:JCZ21"/>
    <mergeCell ref="JDA19:JDB21"/>
    <mergeCell ref="JDD19:JDF21"/>
    <mergeCell ref="LBT19:LBT21"/>
    <mergeCell ref="LBU19:LBV21"/>
    <mergeCell ref="LBX19:LBZ21"/>
    <mergeCell ref="LEB19:LEB21"/>
    <mergeCell ref="LEC19:LED21"/>
    <mergeCell ref="KQF19:KQF21"/>
    <mergeCell ref="KQG19:KQH21"/>
    <mergeCell ref="KQJ19:KQL21"/>
    <mergeCell ref="KSN19:KSN21"/>
    <mergeCell ref="KSO19:KSP21"/>
    <mergeCell ref="KER19:KER21"/>
    <mergeCell ref="KES19:KET21"/>
    <mergeCell ref="KEV19:KEX21"/>
    <mergeCell ref="KGZ19:KGZ21"/>
    <mergeCell ref="KHA19:KHB21"/>
    <mergeCell ref="JTD19:JTD21"/>
    <mergeCell ref="JTE19:JTF21"/>
    <mergeCell ref="JTH19:JTJ21"/>
    <mergeCell ref="JVL19:JVL21"/>
    <mergeCell ref="JVM19:JVN21"/>
    <mergeCell ref="KRR18:KSK26"/>
    <mergeCell ref="KTZ18:KUS26"/>
    <mergeCell ref="KWH18:KXA26"/>
    <mergeCell ref="KYP18:KZI26"/>
    <mergeCell ref="LAX18:LBQ26"/>
    <mergeCell ref="KSR19:KST21"/>
    <mergeCell ref="KUV19:KUV21"/>
    <mergeCell ref="KUW19:KUX21"/>
    <mergeCell ref="KUZ19:KVB21"/>
    <mergeCell ref="KXD19:KXD21"/>
    <mergeCell ref="KXE19:KXF21"/>
    <mergeCell ref="KXH19:KXJ21"/>
    <mergeCell ref="MVX19:MVX21"/>
    <mergeCell ref="MVY19:MVZ21"/>
    <mergeCell ref="MWB19:MWD21"/>
    <mergeCell ref="MYF19:MYF21"/>
    <mergeCell ref="MYG19:MYH21"/>
    <mergeCell ref="MKJ19:MKJ21"/>
    <mergeCell ref="MKK19:MKL21"/>
    <mergeCell ref="MKN19:MKP21"/>
    <mergeCell ref="MMR19:MMR21"/>
    <mergeCell ref="MMS19:MMT21"/>
    <mergeCell ref="LYV19:LYV21"/>
    <mergeCell ref="LYW19:LYX21"/>
    <mergeCell ref="LYZ19:LZB21"/>
    <mergeCell ref="MBD19:MBD21"/>
    <mergeCell ref="MBE19:MBF21"/>
    <mergeCell ref="LNH19:LNH21"/>
    <mergeCell ref="LNI19:LNJ21"/>
    <mergeCell ref="LNL19:LNN21"/>
    <mergeCell ref="LPP19:LPP21"/>
    <mergeCell ref="LPQ19:LPR21"/>
    <mergeCell ref="MXJ18:MYC26"/>
    <mergeCell ref="MYG22:MYL23"/>
    <mergeCell ref="MLV18:MMO26"/>
    <mergeCell ref="MOD18:MOW26"/>
    <mergeCell ref="MQL18:MRE26"/>
    <mergeCell ref="MST18:MTM26"/>
    <mergeCell ref="MVB18:MVU26"/>
    <mergeCell ref="MMV19:MMX21"/>
    <mergeCell ref="MOZ19:MOZ21"/>
    <mergeCell ref="MPA19:MPB21"/>
    <mergeCell ref="MPD19:MPF21"/>
    <mergeCell ref="MRH19:MRH21"/>
    <mergeCell ref="OQB19:OQB21"/>
    <mergeCell ref="OQC19:OQD21"/>
    <mergeCell ref="OQF19:OQH21"/>
    <mergeCell ref="OSJ19:OSJ21"/>
    <mergeCell ref="OSK19:OSL21"/>
    <mergeCell ref="OEN19:OEN21"/>
    <mergeCell ref="OEO19:OEP21"/>
    <mergeCell ref="OER19:OET21"/>
    <mergeCell ref="OGV19:OGV21"/>
    <mergeCell ref="OGW19:OGX21"/>
    <mergeCell ref="NSZ19:NSZ21"/>
    <mergeCell ref="NTA19:NTB21"/>
    <mergeCell ref="NTD19:NTF21"/>
    <mergeCell ref="NVH19:NVH21"/>
    <mergeCell ref="NVI19:NVJ21"/>
    <mergeCell ref="NHL19:NHL21"/>
    <mergeCell ref="NHM19:NHN21"/>
    <mergeCell ref="NHP19:NHR21"/>
    <mergeCell ref="NJT19:NJT21"/>
    <mergeCell ref="NJU19:NJV21"/>
    <mergeCell ref="OFZ18:OGS26"/>
    <mergeCell ref="OIH18:OJA26"/>
    <mergeCell ref="OKP18:OLI26"/>
    <mergeCell ref="OMX18:ONQ26"/>
    <mergeCell ref="OPF18:OPY26"/>
    <mergeCell ref="OGZ19:OHB21"/>
    <mergeCell ref="OJD19:OJD21"/>
    <mergeCell ref="OJE19:OJF21"/>
    <mergeCell ref="OJH19:OJJ21"/>
    <mergeCell ref="OLL19:OLL21"/>
    <mergeCell ref="OLM19:OLN21"/>
    <mergeCell ref="OLP19:OLR21"/>
    <mergeCell ref="QKF19:QKF21"/>
    <mergeCell ref="QKG19:QKH21"/>
    <mergeCell ref="QKJ19:QKL21"/>
    <mergeCell ref="QMN19:QMN21"/>
    <mergeCell ref="QMO19:QMP21"/>
    <mergeCell ref="PYR19:PYR21"/>
    <mergeCell ref="PYS19:PYT21"/>
    <mergeCell ref="PYV19:PYX21"/>
    <mergeCell ref="QAZ19:QAZ21"/>
    <mergeCell ref="QBA19:QBB21"/>
    <mergeCell ref="PND19:PND21"/>
    <mergeCell ref="PNE19:PNF21"/>
    <mergeCell ref="PNH19:PNJ21"/>
    <mergeCell ref="PPL19:PPL21"/>
    <mergeCell ref="PPM19:PPN21"/>
    <mergeCell ref="PBP19:PBP21"/>
    <mergeCell ref="PBQ19:PBR21"/>
    <mergeCell ref="PBT19:PBV21"/>
    <mergeCell ref="PDX19:PDX21"/>
    <mergeCell ref="PDY19:PDZ21"/>
    <mergeCell ref="QAD18:QAW26"/>
    <mergeCell ref="QCL18:QDE26"/>
    <mergeCell ref="QET18:QFM26"/>
    <mergeCell ref="QHB18:QHU26"/>
    <mergeCell ref="QJJ18:QKC26"/>
    <mergeCell ref="QBD19:QBF21"/>
    <mergeCell ref="QDH19:QDH21"/>
    <mergeCell ref="QDI19:QDJ21"/>
    <mergeCell ref="QDL19:QDN21"/>
    <mergeCell ref="QFP19:QFP21"/>
    <mergeCell ref="QFQ19:QFR21"/>
    <mergeCell ref="QFT19:QFV21"/>
    <mergeCell ref="SEJ19:SEJ21"/>
    <mergeCell ref="SEK19:SEL21"/>
    <mergeCell ref="SEN19:SEP21"/>
    <mergeCell ref="SGR19:SGR21"/>
    <mergeCell ref="SGS19:SGT21"/>
    <mergeCell ref="RSV19:RSV21"/>
    <mergeCell ref="RSW19:RSX21"/>
    <mergeCell ref="RSZ19:RTB21"/>
    <mergeCell ref="RVD19:RVD21"/>
    <mergeCell ref="RVE19:RVF21"/>
    <mergeCell ref="RHH19:RHH21"/>
    <mergeCell ref="RHI19:RHJ21"/>
    <mergeCell ref="RHL19:RHN21"/>
    <mergeCell ref="RJP19:RJP21"/>
    <mergeCell ref="RJQ19:RJR21"/>
    <mergeCell ref="QVT19:QVT21"/>
    <mergeCell ref="QVU19:QVV21"/>
    <mergeCell ref="QVX19:QVZ21"/>
    <mergeCell ref="QYB19:QYB21"/>
    <mergeCell ref="QYC19:QYD21"/>
    <mergeCell ref="RUH18:RVA26"/>
    <mergeCell ref="RWP18:RXI26"/>
    <mergeCell ref="RYX18:RZQ26"/>
    <mergeCell ref="SBF18:SBY26"/>
    <mergeCell ref="SDN18:SEG26"/>
    <mergeCell ref="RVH19:RVJ21"/>
    <mergeCell ref="RXL19:RXL21"/>
    <mergeCell ref="RXM19:RXN21"/>
    <mergeCell ref="RXP19:RXR21"/>
    <mergeCell ref="RZT19:RZT21"/>
    <mergeCell ref="RZU19:RZV21"/>
    <mergeCell ref="RZX19:RZZ21"/>
    <mergeCell ref="TYN19:TYN21"/>
    <mergeCell ref="TYO19:TYP21"/>
    <mergeCell ref="TYR19:TYT21"/>
    <mergeCell ref="UAV19:UAV21"/>
    <mergeCell ref="UAW19:UAX21"/>
    <mergeCell ref="TMZ19:TMZ21"/>
    <mergeCell ref="TNA19:TNB21"/>
    <mergeCell ref="TND19:TNF21"/>
    <mergeCell ref="TPH19:TPH21"/>
    <mergeCell ref="TPI19:TPJ21"/>
    <mergeCell ref="TBL19:TBL21"/>
    <mergeCell ref="TBM19:TBN21"/>
    <mergeCell ref="TBP19:TBR21"/>
    <mergeCell ref="TDT19:TDT21"/>
    <mergeCell ref="TDU19:TDV21"/>
    <mergeCell ref="SPX19:SPX21"/>
    <mergeCell ref="SPY19:SPZ21"/>
    <mergeCell ref="SQB19:SQD21"/>
    <mergeCell ref="SSF19:SSF21"/>
    <mergeCell ref="SSG19:SSH21"/>
    <mergeCell ref="TZZ18:UAS26"/>
    <mergeCell ref="TOL18:TPE26"/>
    <mergeCell ref="TQT18:TRM26"/>
    <mergeCell ref="TTB18:TTU26"/>
    <mergeCell ref="TVJ18:TWC26"/>
    <mergeCell ref="TXR18:TYK26"/>
    <mergeCell ref="TPL19:TPN21"/>
    <mergeCell ref="TRP19:TRP21"/>
    <mergeCell ref="TRQ19:TRR21"/>
    <mergeCell ref="TRT19:TRV21"/>
    <mergeCell ref="TTX19:TTX21"/>
    <mergeCell ref="TTY19:TTZ21"/>
    <mergeCell ref="VSS19:VST21"/>
    <mergeCell ref="VSV19:VSX21"/>
    <mergeCell ref="VUZ19:VUZ21"/>
    <mergeCell ref="VVA19:VVB21"/>
    <mergeCell ref="VHD19:VHD21"/>
    <mergeCell ref="VHE19:VHF21"/>
    <mergeCell ref="VHH19:VHJ21"/>
    <mergeCell ref="VJL19:VJL21"/>
    <mergeCell ref="VJM19:VJN21"/>
    <mergeCell ref="UVP19:UVP21"/>
    <mergeCell ref="UVQ19:UVR21"/>
    <mergeCell ref="UVT19:UVV21"/>
    <mergeCell ref="UXX19:UXX21"/>
    <mergeCell ref="UXY19:UXZ21"/>
    <mergeCell ref="UKB19:UKB21"/>
    <mergeCell ref="UKC19:UKD21"/>
    <mergeCell ref="UKF19:UKH21"/>
    <mergeCell ref="UMJ19:UMJ21"/>
    <mergeCell ref="UMK19:UML21"/>
    <mergeCell ref="UXB18:UXU26"/>
    <mergeCell ref="UZJ18:VAC26"/>
    <mergeCell ref="VBR18:VCK26"/>
    <mergeCell ref="VDZ18:VES26"/>
    <mergeCell ref="VGH18:VHA26"/>
    <mergeCell ref="UYB19:UYD21"/>
    <mergeCell ref="VAF19:VAF21"/>
    <mergeCell ref="VAG19:VAH21"/>
    <mergeCell ref="VAJ19:VAL21"/>
    <mergeCell ref="VCN19:VCN21"/>
    <mergeCell ref="VCO19:VCP21"/>
    <mergeCell ref="VCR19:VCT21"/>
    <mergeCell ref="VEV19:VEV21"/>
    <mergeCell ref="XDT19:XDV21"/>
    <mergeCell ref="X21:X23"/>
    <mergeCell ref="Y21:AD23"/>
    <mergeCell ref="CF22:CF23"/>
    <mergeCell ref="CG22:CL23"/>
    <mergeCell ref="EN22:EN23"/>
    <mergeCell ref="EO22:ET23"/>
    <mergeCell ref="GV22:GV23"/>
    <mergeCell ref="GW22:HB23"/>
    <mergeCell ref="JD22:JD23"/>
    <mergeCell ref="JE22:JJ23"/>
    <mergeCell ref="LL22:LL23"/>
    <mergeCell ref="LM22:LR23"/>
    <mergeCell ref="NT22:NT23"/>
    <mergeCell ref="NU22:NZ23"/>
    <mergeCell ref="QB22:QB23"/>
    <mergeCell ref="XBH19:XBH21"/>
    <mergeCell ref="XBI19:XBJ21"/>
    <mergeCell ref="XBL19:XBN21"/>
    <mergeCell ref="XDP19:XDP21"/>
    <mergeCell ref="XDQ19:XDR21"/>
    <mergeCell ref="WPT19:WPT21"/>
    <mergeCell ref="WPU19:WPV21"/>
    <mergeCell ref="WPX19:WPZ21"/>
    <mergeCell ref="WSB19:WSB21"/>
    <mergeCell ref="WSC19:WSD21"/>
    <mergeCell ref="WEF19:WEF21"/>
    <mergeCell ref="WEG19:WEH21"/>
    <mergeCell ref="WEJ19:WEL21"/>
    <mergeCell ref="WGN19:WGN21"/>
    <mergeCell ref="WGO19:WGP21"/>
    <mergeCell ref="VSR19:VSR21"/>
    <mergeCell ref="AKV22:AKV23"/>
    <mergeCell ref="AKW22:ALB23"/>
    <mergeCell ref="AND22:AND23"/>
    <mergeCell ref="ANE22:ANJ23"/>
    <mergeCell ref="APL22:APL23"/>
    <mergeCell ref="ADY22:AED23"/>
    <mergeCell ref="AGF22:AGF23"/>
    <mergeCell ref="AGG22:AGL23"/>
    <mergeCell ref="AIN22:AIN23"/>
    <mergeCell ref="AIO22:AIT23"/>
    <mergeCell ref="XA22:XF23"/>
    <mergeCell ref="ZH22:ZH23"/>
    <mergeCell ref="ZI22:ZN23"/>
    <mergeCell ref="ABP22:ABP23"/>
    <mergeCell ref="ABQ22:ABV23"/>
    <mergeCell ref="SJ22:SJ23"/>
    <mergeCell ref="SK22:SP23"/>
    <mergeCell ref="UR22:UR23"/>
    <mergeCell ref="US22:UX23"/>
    <mergeCell ref="WZ22:WZ23"/>
    <mergeCell ref="AAT18:ABM26"/>
    <mergeCell ref="ADB18:ADU26"/>
    <mergeCell ref="AFJ18:AGC26"/>
    <mergeCell ref="AHR18:AIK26"/>
    <mergeCell ref="AJZ18:AKS26"/>
    <mergeCell ref="ABT19:ABV21"/>
    <mergeCell ref="ADX19:ADX21"/>
    <mergeCell ref="ADY19:ADZ21"/>
    <mergeCell ref="AEB19:AED21"/>
    <mergeCell ref="AGF19:AGF21"/>
    <mergeCell ref="AGG19:AGH21"/>
    <mergeCell ref="AGJ19:AGL21"/>
    <mergeCell ref="BKG22:BKL23"/>
    <mergeCell ref="BMN22:BMN23"/>
    <mergeCell ref="BMO22:BMT23"/>
    <mergeCell ref="BOV22:BOV23"/>
    <mergeCell ref="BOW22:BPB23"/>
    <mergeCell ref="BDI22:BDN23"/>
    <mergeCell ref="BFP22:BFP23"/>
    <mergeCell ref="BFQ22:BFV23"/>
    <mergeCell ref="BHX22:BHX23"/>
    <mergeCell ref="BHY22:BID23"/>
    <mergeCell ref="AWK22:AWP23"/>
    <mergeCell ref="AYR22:AYR23"/>
    <mergeCell ref="AYS22:AYX23"/>
    <mergeCell ref="BAZ22:BAZ23"/>
    <mergeCell ref="BBA22:BBF23"/>
    <mergeCell ref="ART22:ART23"/>
    <mergeCell ref="ARU22:ARZ23"/>
    <mergeCell ref="AUB22:AUB23"/>
    <mergeCell ref="AUC22:AUH23"/>
    <mergeCell ref="AWJ22:AWJ23"/>
    <mergeCell ref="AXV18:AYO26"/>
    <mergeCell ref="BAD18:BAW26"/>
    <mergeCell ref="BCL18:BDE26"/>
    <mergeCell ref="BET18:BFM26"/>
    <mergeCell ref="BHB18:BHU26"/>
    <mergeCell ref="AYV19:AYX21"/>
    <mergeCell ref="BAZ19:BAZ21"/>
    <mergeCell ref="BBA19:BBB21"/>
    <mergeCell ref="BBD19:BBF21"/>
    <mergeCell ref="BDH19:BDH21"/>
    <mergeCell ref="BDI19:BDJ21"/>
    <mergeCell ref="BDL19:BDN21"/>
    <mergeCell ref="CJQ22:CJV23"/>
    <mergeCell ref="CLX22:CLX23"/>
    <mergeCell ref="CLY22:CMD23"/>
    <mergeCell ref="COF22:COF23"/>
    <mergeCell ref="COG22:COL23"/>
    <mergeCell ref="CCS22:CCX23"/>
    <mergeCell ref="CEZ22:CEZ23"/>
    <mergeCell ref="CFA22:CFF23"/>
    <mergeCell ref="CHH22:CHH23"/>
    <mergeCell ref="CHI22:CHN23"/>
    <mergeCell ref="BYB22:BYB23"/>
    <mergeCell ref="BYC22:BYH23"/>
    <mergeCell ref="CAJ22:CAJ23"/>
    <mergeCell ref="CAK22:CAP23"/>
    <mergeCell ref="CCR22:CCR23"/>
    <mergeCell ref="BRD22:BRD23"/>
    <mergeCell ref="BRE22:BRJ23"/>
    <mergeCell ref="BTL22:BTL23"/>
    <mergeCell ref="BTM22:BTR23"/>
    <mergeCell ref="BVT22:BVT23"/>
    <mergeCell ref="DJA22:DJF23"/>
    <mergeCell ref="DLH22:DLH23"/>
    <mergeCell ref="DLI22:DLN23"/>
    <mergeCell ref="DNP22:DNP23"/>
    <mergeCell ref="DNQ22:DNV23"/>
    <mergeCell ref="DCC22:DCH23"/>
    <mergeCell ref="DEJ22:DEJ23"/>
    <mergeCell ref="DEK22:DEP23"/>
    <mergeCell ref="DGR22:DGR23"/>
    <mergeCell ref="DGS22:DGX23"/>
    <mergeCell ref="CXL22:CXL23"/>
    <mergeCell ref="CXM22:CXR23"/>
    <mergeCell ref="CZT22:CZT23"/>
    <mergeCell ref="CZU22:CZZ23"/>
    <mergeCell ref="DCB22:DCB23"/>
    <mergeCell ref="CQN22:CQN23"/>
    <mergeCell ref="CQO22:CQT23"/>
    <mergeCell ref="CSV22:CSV23"/>
    <mergeCell ref="CSW22:CTB23"/>
    <mergeCell ref="CVD22:CVD23"/>
    <mergeCell ref="CRZ18:CSS26"/>
    <mergeCell ref="CUH18:CVA26"/>
    <mergeCell ref="CWP18:CXI26"/>
    <mergeCell ref="CYX18:CZQ26"/>
    <mergeCell ref="DBF18:DBY26"/>
    <mergeCell ref="CSZ19:CTB21"/>
    <mergeCell ref="CVD19:CVD21"/>
    <mergeCell ref="CVE19:CVF21"/>
    <mergeCell ref="CVH19:CVJ21"/>
    <mergeCell ref="CXL19:CXL21"/>
    <mergeCell ref="CXM19:CXN21"/>
    <mergeCell ref="CXP19:CXR21"/>
    <mergeCell ref="EIK22:EIP23"/>
    <mergeCell ref="EKR22:EKR23"/>
    <mergeCell ref="EKS22:EKX23"/>
    <mergeCell ref="EMZ22:EMZ23"/>
    <mergeCell ref="ENA22:ENF23"/>
    <mergeCell ref="EDT22:EDT23"/>
    <mergeCell ref="EDU22:EDZ23"/>
    <mergeCell ref="EGB22:EGB23"/>
    <mergeCell ref="EGC22:EGH23"/>
    <mergeCell ref="EIJ22:EIJ23"/>
    <mergeCell ref="DWV22:DWV23"/>
    <mergeCell ref="DWW22:DXB23"/>
    <mergeCell ref="DZD22:DZD23"/>
    <mergeCell ref="DZE22:DZJ23"/>
    <mergeCell ref="EBL22:EBL23"/>
    <mergeCell ref="DPY22:DQD23"/>
    <mergeCell ref="DSF22:DSF23"/>
    <mergeCell ref="DSG22:DSL23"/>
    <mergeCell ref="DUN22:DUN23"/>
    <mergeCell ref="DUO22:DUT23"/>
    <mergeCell ref="EMD18:EMW26"/>
    <mergeCell ref="END19:ENF21"/>
    <mergeCell ref="ECX18:EDQ26"/>
    <mergeCell ref="EFF18:EFY26"/>
    <mergeCell ref="EHN18:EIG26"/>
    <mergeCell ref="EJV18:EKO26"/>
    <mergeCell ref="EBP19:EBR21"/>
    <mergeCell ref="EDT19:EDT21"/>
    <mergeCell ref="EDU19:EDV21"/>
    <mergeCell ref="EDX19:EDZ21"/>
    <mergeCell ref="EGB19:EGB21"/>
    <mergeCell ref="EGC19:EGD21"/>
    <mergeCell ref="FHU22:FHZ23"/>
    <mergeCell ref="FKB22:FKB23"/>
    <mergeCell ref="FKC22:FKH23"/>
    <mergeCell ref="FMJ22:FMJ23"/>
    <mergeCell ref="FMK22:FMP23"/>
    <mergeCell ref="FDD22:FDD23"/>
    <mergeCell ref="FDE22:FDJ23"/>
    <mergeCell ref="FFL22:FFL23"/>
    <mergeCell ref="FFM22:FFR23"/>
    <mergeCell ref="FHT22:FHT23"/>
    <mergeCell ref="EWF22:EWF23"/>
    <mergeCell ref="EWG22:EWL23"/>
    <mergeCell ref="EYN22:EYN23"/>
    <mergeCell ref="EYO22:EYT23"/>
    <mergeCell ref="FAV22:FAV23"/>
    <mergeCell ref="EPI22:EPN23"/>
    <mergeCell ref="ERP22:ERP23"/>
    <mergeCell ref="ERQ22:ERV23"/>
    <mergeCell ref="ETX22:ETX23"/>
    <mergeCell ref="ETY22:EUD23"/>
    <mergeCell ref="EQT18:ERM26"/>
    <mergeCell ref="ETB18:ETU26"/>
    <mergeCell ref="EVJ18:EWC26"/>
    <mergeCell ref="EPI19:EPJ21"/>
    <mergeCell ref="EPL19:EPN21"/>
    <mergeCell ref="ERP19:ERP21"/>
    <mergeCell ref="ERQ19:ERR21"/>
    <mergeCell ref="ERT19:ERV21"/>
    <mergeCell ref="ETX19:ETX21"/>
    <mergeCell ref="ETY19:ETZ21"/>
    <mergeCell ref="EUB19:EUD21"/>
    <mergeCell ref="GJL22:GJL23"/>
    <mergeCell ref="GJM22:GJR23"/>
    <mergeCell ref="GLT22:GLT23"/>
    <mergeCell ref="GLU22:GLZ23"/>
    <mergeCell ref="GOB22:GOB23"/>
    <mergeCell ref="GCN22:GCN23"/>
    <mergeCell ref="GCO22:GCT23"/>
    <mergeCell ref="GEV22:GEV23"/>
    <mergeCell ref="GEW22:GFB23"/>
    <mergeCell ref="GHD22:GHD23"/>
    <mergeCell ref="FVQ22:FVV23"/>
    <mergeCell ref="FXX22:FXX23"/>
    <mergeCell ref="FXY22:FYD23"/>
    <mergeCell ref="GAF22:GAF23"/>
    <mergeCell ref="GAG22:GAL23"/>
    <mergeCell ref="FOS22:FOX23"/>
    <mergeCell ref="FQZ22:FQZ23"/>
    <mergeCell ref="FRA22:FRF23"/>
    <mergeCell ref="FTH22:FTH23"/>
    <mergeCell ref="FTI22:FTN23"/>
    <mergeCell ref="GGH18:GHA26"/>
    <mergeCell ref="GIP18:GJI26"/>
    <mergeCell ref="GKX18:GLQ26"/>
    <mergeCell ref="GNF18:GNY26"/>
    <mergeCell ref="GHH19:GHJ21"/>
    <mergeCell ref="GJL19:GJL21"/>
    <mergeCell ref="GJM19:GJN21"/>
    <mergeCell ref="GJP19:GJR21"/>
    <mergeCell ref="GLT19:GLT21"/>
    <mergeCell ref="GLU19:GLV21"/>
    <mergeCell ref="GLX19:GLZ21"/>
    <mergeCell ref="GOB19:GOB21"/>
    <mergeCell ref="HIV22:HIV23"/>
    <mergeCell ref="HIW22:HJB23"/>
    <mergeCell ref="HLD22:HLD23"/>
    <mergeCell ref="HLE22:HLJ23"/>
    <mergeCell ref="HNL22:HNL23"/>
    <mergeCell ref="HBX22:HBX23"/>
    <mergeCell ref="HBY22:HCD23"/>
    <mergeCell ref="HEF22:HEF23"/>
    <mergeCell ref="HEG22:HEL23"/>
    <mergeCell ref="HGN22:HGN23"/>
    <mergeCell ref="GVA22:GVF23"/>
    <mergeCell ref="GXH22:GXH23"/>
    <mergeCell ref="GXI22:GXN23"/>
    <mergeCell ref="GZP22:GZP23"/>
    <mergeCell ref="GZQ22:GZV23"/>
    <mergeCell ref="GOC22:GOH23"/>
    <mergeCell ref="GQJ22:GQJ23"/>
    <mergeCell ref="GQK22:GQP23"/>
    <mergeCell ref="GSR22:GSR23"/>
    <mergeCell ref="GSS22:GSX23"/>
    <mergeCell ref="GPN18:GQG26"/>
    <mergeCell ref="GOC19:GOD21"/>
    <mergeCell ref="GOF19:GOH21"/>
    <mergeCell ref="IIF22:IIF23"/>
    <mergeCell ref="IIG22:IIL23"/>
    <mergeCell ref="IKN22:IKN23"/>
    <mergeCell ref="IKO22:IKT23"/>
    <mergeCell ref="IMV22:IMV23"/>
    <mergeCell ref="IBI22:IBN23"/>
    <mergeCell ref="IDP22:IDP23"/>
    <mergeCell ref="IDQ22:IDV23"/>
    <mergeCell ref="IFX22:IFX23"/>
    <mergeCell ref="IFY22:IGD23"/>
    <mergeCell ref="HUK22:HUP23"/>
    <mergeCell ref="HWR22:HWR23"/>
    <mergeCell ref="HWS22:HWX23"/>
    <mergeCell ref="HYZ22:HYZ23"/>
    <mergeCell ref="HZA22:HZF23"/>
    <mergeCell ref="HNM22:HNR23"/>
    <mergeCell ref="HPT22:HPT23"/>
    <mergeCell ref="HPU22:HPZ23"/>
    <mergeCell ref="HSB22:HSB23"/>
    <mergeCell ref="HSC22:HSH23"/>
    <mergeCell ref="IAL18:IBE26"/>
    <mergeCell ref="ICT18:IDM26"/>
    <mergeCell ref="IFB18:IFU26"/>
    <mergeCell ref="IHJ18:IIC26"/>
    <mergeCell ref="IJR18:IKK26"/>
    <mergeCell ref="IBL19:IBN21"/>
    <mergeCell ref="IDP19:IDP21"/>
    <mergeCell ref="IDQ19:IDR21"/>
    <mergeCell ref="IDT19:IDV21"/>
    <mergeCell ref="IFX19:IFX21"/>
    <mergeCell ref="IFY19:IFZ21"/>
    <mergeCell ref="IGB19:IGD21"/>
    <mergeCell ref="JHP22:JHP23"/>
    <mergeCell ref="JHQ22:JHV23"/>
    <mergeCell ref="JJX22:JJX23"/>
    <mergeCell ref="JJY22:JKD23"/>
    <mergeCell ref="JMF22:JMF23"/>
    <mergeCell ref="JAS22:JAX23"/>
    <mergeCell ref="JCZ22:JCZ23"/>
    <mergeCell ref="JDA22:JDF23"/>
    <mergeCell ref="JFH22:JFH23"/>
    <mergeCell ref="JFI22:JFN23"/>
    <mergeCell ref="ITU22:ITZ23"/>
    <mergeCell ref="IWB22:IWB23"/>
    <mergeCell ref="IWC22:IWH23"/>
    <mergeCell ref="IYJ22:IYJ23"/>
    <mergeCell ref="IYK22:IYP23"/>
    <mergeCell ref="IPD22:IPD23"/>
    <mergeCell ref="IPE22:IPJ23"/>
    <mergeCell ref="IRL22:IRL23"/>
    <mergeCell ref="IRM22:IRR23"/>
    <mergeCell ref="ITT22:ITT23"/>
    <mergeCell ref="KHA22:KHF23"/>
    <mergeCell ref="KJH22:KJH23"/>
    <mergeCell ref="KJI22:KJN23"/>
    <mergeCell ref="KLP22:KLP23"/>
    <mergeCell ref="KLQ22:KLV23"/>
    <mergeCell ref="KAC22:KAH23"/>
    <mergeCell ref="KCJ22:KCJ23"/>
    <mergeCell ref="KCK22:KCP23"/>
    <mergeCell ref="KER22:KER23"/>
    <mergeCell ref="KES22:KEX23"/>
    <mergeCell ref="JTE22:JTJ23"/>
    <mergeCell ref="JVL22:JVL23"/>
    <mergeCell ref="JVM22:JVR23"/>
    <mergeCell ref="JXT22:JXT23"/>
    <mergeCell ref="JXU22:JXZ23"/>
    <mergeCell ref="JON22:JON23"/>
    <mergeCell ref="JOO22:JOT23"/>
    <mergeCell ref="JQV22:JQV23"/>
    <mergeCell ref="JQW22:JRB23"/>
    <mergeCell ref="JTD22:JTD23"/>
    <mergeCell ref="JUP18:JVI26"/>
    <mergeCell ref="JWX18:JXQ26"/>
    <mergeCell ref="JZF18:JZY26"/>
    <mergeCell ref="KBN18:KCG26"/>
    <mergeCell ref="KDV18:KEO26"/>
    <mergeCell ref="JVP19:JVR21"/>
    <mergeCell ref="JXT19:JXT21"/>
    <mergeCell ref="JXU19:JXV21"/>
    <mergeCell ref="JXX19:JXZ21"/>
    <mergeCell ref="KAB19:KAB21"/>
    <mergeCell ref="KAC19:KAD21"/>
    <mergeCell ref="KAF19:KAH21"/>
    <mergeCell ref="LGK22:LGP23"/>
    <mergeCell ref="LIR22:LIR23"/>
    <mergeCell ref="LIS22:LIX23"/>
    <mergeCell ref="LKZ22:LKZ23"/>
    <mergeCell ref="LLA22:LLF23"/>
    <mergeCell ref="KZM22:KZR23"/>
    <mergeCell ref="LBT22:LBT23"/>
    <mergeCell ref="LBU22:LBZ23"/>
    <mergeCell ref="LEB22:LEB23"/>
    <mergeCell ref="LEC22:LEH23"/>
    <mergeCell ref="KUV22:KUV23"/>
    <mergeCell ref="KUW22:KVB23"/>
    <mergeCell ref="KXD22:KXD23"/>
    <mergeCell ref="KXE22:KXJ23"/>
    <mergeCell ref="KZL22:KZL23"/>
    <mergeCell ref="KNX22:KNX23"/>
    <mergeCell ref="KNY22:KOD23"/>
    <mergeCell ref="KQF22:KQF23"/>
    <mergeCell ref="KQG22:KQL23"/>
    <mergeCell ref="KSN22:KSN23"/>
    <mergeCell ref="MFU22:MFZ23"/>
    <mergeCell ref="MIB22:MIB23"/>
    <mergeCell ref="MIC22:MIH23"/>
    <mergeCell ref="MKJ22:MKJ23"/>
    <mergeCell ref="MKK22:MKP23"/>
    <mergeCell ref="LYW22:LZB23"/>
    <mergeCell ref="MBD22:MBD23"/>
    <mergeCell ref="MBE22:MBJ23"/>
    <mergeCell ref="MDL22:MDL23"/>
    <mergeCell ref="MDM22:MDR23"/>
    <mergeCell ref="LUF22:LUF23"/>
    <mergeCell ref="LUG22:LUL23"/>
    <mergeCell ref="LWN22:LWN23"/>
    <mergeCell ref="LWO22:LWT23"/>
    <mergeCell ref="LYV22:LYV23"/>
    <mergeCell ref="LNH22:LNH23"/>
    <mergeCell ref="LNI22:LNN23"/>
    <mergeCell ref="LPP22:LPP23"/>
    <mergeCell ref="LPQ22:LPV23"/>
    <mergeCell ref="LRX22:LRX23"/>
    <mergeCell ref="LOT18:LPM26"/>
    <mergeCell ref="LRB18:LRU26"/>
    <mergeCell ref="LTJ18:LUC26"/>
    <mergeCell ref="LVR18:LWK26"/>
    <mergeCell ref="LXZ18:LYS26"/>
    <mergeCell ref="LPT19:LPV21"/>
    <mergeCell ref="LRX19:LRX21"/>
    <mergeCell ref="LRY19:LRZ21"/>
    <mergeCell ref="LSB19:LSD21"/>
    <mergeCell ref="LUF19:LUF21"/>
    <mergeCell ref="LUG19:LUH21"/>
    <mergeCell ref="LUJ19:LUL21"/>
    <mergeCell ref="NFE22:NFJ23"/>
    <mergeCell ref="NHL22:NHL23"/>
    <mergeCell ref="NHM22:NHR23"/>
    <mergeCell ref="NJT22:NJT23"/>
    <mergeCell ref="NJU22:NJZ23"/>
    <mergeCell ref="NAN22:NAN23"/>
    <mergeCell ref="NAO22:NAT23"/>
    <mergeCell ref="NCV22:NCV23"/>
    <mergeCell ref="NCW22:NDB23"/>
    <mergeCell ref="NFD22:NFD23"/>
    <mergeCell ref="MTP22:MTP23"/>
    <mergeCell ref="MTQ22:MTV23"/>
    <mergeCell ref="MVX22:MVX23"/>
    <mergeCell ref="MVY22:MWD23"/>
    <mergeCell ref="MYF22:MYF23"/>
    <mergeCell ref="MMS22:MMX23"/>
    <mergeCell ref="MOZ22:MOZ23"/>
    <mergeCell ref="MPA22:MPF23"/>
    <mergeCell ref="MRH22:MRH23"/>
    <mergeCell ref="MRI22:MRN23"/>
    <mergeCell ref="NIX18:NJQ26"/>
    <mergeCell ref="NJX19:NJZ21"/>
    <mergeCell ref="MZR18:NAK26"/>
    <mergeCell ref="NBZ18:NCS26"/>
    <mergeCell ref="NEH18:NFA26"/>
    <mergeCell ref="NGP18:NHI26"/>
    <mergeCell ref="MYJ19:MYL21"/>
    <mergeCell ref="NAN19:NAN21"/>
    <mergeCell ref="NAO19:NAP21"/>
    <mergeCell ref="NAR19:NAT21"/>
    <mergeCell ref="NCV19:NCV21"/>
    <mergeCell ref="NCW19:NCX21"/>
    <mergeCell ref="OEO22:OET23"/>
    <mergeCell ref="OGV22:OGV23"/>
    <mergeCell ref="OGW22:OHB23"/>
    <mergeCell ref="OJD22:OJD23"/>
    <mergeCell ref="OJE22:OJJ23"/>
    <mergeCell ref="NZX22:NZX23"/>
    <mergeCell ref="NZY22:OAD23"/>
    <mergeCell ref="OCF22:OCF23"/>
    <mergeCell ref="OCG22:OCL23"/>
    <mergeCell ref="OEN22:OEN23"/>
    <mergeCell ref="NSZ22:NSZ23"/>
    <mergeCell ref="NTA22:NTF23"/>
    <mergeCell ref="NVH22:NVH23"/>
    <mergeCell ref="NVI22:NVN23"/>
    <mergeCell ref="NXP22:NXP23"/>
    <mergeCell ref="NMC22:NMH23"/>
    <mergeCell ref="NOJ22:NOJ23"/>
    <mergeCell ref="NOK22:NOP23"/>
    <mergeCell ref="NQR22:NQR23"/>
    <mergeCell ref="NQS22:NQX23"/>
    <mergeCell ref="NNN18:NOG26"/>
    <mergeCell ref="NPV18:NQO26"/>
    <mergeCell ref="NSD18:NSW26"/>
    <mergeCell ref="NMC19:NMD21"/>
    <mergeCell ref="NMF19:NMH21"/>
    <mergeCell ref="NOJ19:NOJ21"/>
    <mergeCell ref="NOK19:NOL21"/>
    <mergeCell ref="NON19:NOP21"/>
    <mergeCell ref="NQR19:NQR21"/>
    <mergeCell ref="NQS19:NQT21"/>
    <mergeCell ref="NQV19:NQX21"/>
    <mergeCell ref="PGF22:PGF23"/>
    <mergeCell ref="PGG22:PGL23"/>
    <mergeCell ref="PIN22:PIN23"/>
    <mergeCell ref="PIO22:PIT23"/>
    <mergeCell ref="PKV22:PKV23"/>
    <mergeCell ref="OZH22:OZH23"/>
    <mergeCell ref="OZI22:OZN23"/>
    <mergeCell ref="PBP22:PBP23"/>
    <mergeCell ref="PBQ22:PBV23"/>
    <mergeCell ref="PDX22:PDX23"/>
    <mergeCell ref="OSK22:OSP23"/>
    <mergeCell ref="OUR22:OUR23"/>
    <mergeCell ref="OUS22:OUX23"/>
    <mergeCell ref="OWZ22:OWZ23"/>
    <mergeCell ref="OXA22:OXF23"/>
    <mergeCell ref="OLM22:OLR23"/>
    <mergeCell ref="ONT22:ONT23"/>
    <mergeCell ref="ONU22:ONZ23"/>
    <mergeCell ref="OQB22:OQB23"/>
    <mergeCell ref="OQC22:OQH23"/>
    <mergeCell ref="PDB18:PDU26"/>
    <mergeCell ref="PFJ18:PGC26"/>
    <mergeCell ref="PHR18:PIK26"/>
    <mergeCell ref="PJZ18:PKS26"/>
    <mergeCell ref="PEB19:PED21"/>
    <mergeCell ref="PGF19:PGF21"/>
    <mergeCell ref="PGG19:PGH21"/>
    <mergeCell ref="PGJ19:PGL21"/>
    <mergeCell ref="PIN19:PIN21"/>
    <mergeCell ref="PIO19:PIP21"/>
    <mergeCell ref="PIR19:PIT21"/>
    <mergeCell ref="PKV19:PKV21"/>
    <mergeCell ref="QFP22:QFP23"/>
    <mergeCell ref="QFQ22:QFV23"/>
    <mergeCell ref="QHX22:QHX23"/>
    <mergeCell ref="QHY22:QID23"/>
    <mergeCell ref="QKF22:QKF23"/>
    <mergeCell ref="PYR22:PYR23"/>
    <mergeCell ref="PYS22:PYX23"/>
    <mergeCell ref="QAZ22:QAZ23"/>
    <mergeCell ref="QBA22:QBF23"/>
    <mergeCell ref="QDH22:QDH23"/>
    <mergeCell ref="PRU22:PRZ23"/>
    <mergeCell ref="PUB22:PUB23"/>
    <mergeCell ref="PUC22:PUH23"/>
    <mergeCell ref="PWJ22:PWJ23"/>
    <mergeCell ref="PWK22:PWP23"/>
    <mergeCell ref="PKW22:PLB23"/>
    <mergeCell ref="PND22:PND23"/>
    <mergeCell ref="PNE22:PNJ23"/>
    <mergeCell ref="PPL22:PPL23"/>
    <mergeCell ref="PPM22:PPR23"/>
    <mergeCell ref="PMH18:PNA26"/>
    <mergeCell ref="PKW19:PKX21"/>
    <mergeCell ref="PKZ19:PLB21"/>
    <mergeCell ref="REZ22:REZ23"/>
    <mergeCell ref="RFA22:RFF23"/>
    <mergeCell ref="RHH22:RHH23"/>
    <mergeCell ref="RHI22:RHN23"/>
    <mergeCell ref="RJP22:RJP23"/>
    <mergeCell ref="QYC22:QYH23"/>
    <mergeCell ref="RAJ22:RAJ23"/>
    <mergeCell ref="RAK22:RAP23"/>
    <mergeCell ref="RCR22:RCR23"/>
    <mergeCell ref="RCS22:RCX23"/>
    <mergeCell ref="QRE22:QRJ23"/>
    <mergeCell ref="QTL22:QTL23"/>
    <mergeCell ref="QTM22:QTR23"/>
    <mergeCell ref="QVT22:QVT23"/>
    <mergeCell ref="QVU22:QVZ23"/>
    <mergeCell ref="QKG22:QKL23"/>
    <mergeCell ref="QMN22:QMN23"/>
    <mergeCell ref="QMO22:QMT23"/>
    <mergeCell ref="QOV22:QOV23"/>
    <mergeCell ref="QOW22:QPB23"/>
    <mergeCell ref="QXF18:QXY26"/>
    <mergeCell ref="QZN18:RAG26"/>
    <mergeCell ref="RBV18:RCO26"/>
    <mergeCell ref="RED18:REW26"/>
    <mergeCell ref="RGL18:RHE26"/>
    <mergeCell ref="QYF19:QYH21"/>
    <mergeCell ref="RAJ19:RAJ21"/>
    <mergeCell ref="RAK19:RAL21"/>
    <mergeCell ref="RAN19:RAP21"/>
    <mergeCell ref="RCR19:RCR21"/>
    <mergeCell ref="RCS19:RCT21"/>
    <mergeCell ref="RCV19:RCX21"/>
    <mergeCell ref="SEJ22:SEJ23"/>
    <mergeCell ref="SEK22:SEP23"/>
    <mergeCell ref="SGR22:SGR23"/>
    <mergeCell ref="SGS22:SGX23"/>
    <mergeCell ref="SIZ22:SIZ23"/>
    <mergeCell ref="RXM22:RXR23"/>
    <mergeCell ref="RZT22:RZT23"/>
    <mergeCell ref="RZU22:RZZ23"/>
    <mergeCell ref="SCB22:SCB23"/>
    <mergeCell ref="SCC22:SCH23"/>
    <mergeCell ref="RQO22:RQT23"/>
    <mergeCell ref="RSV22:RSV23"/>
    <mergeCell ref="RSW22:RTB23"/>
    <mergeCell ref="RVD22:RVD23"/>
    <mergeCell ref="RVE22:RVJ23"/>
    <mergeCell ref="RLX22:RLX23"/>
    <mergeCell ref="RLY22:RMD23"/>
    <mergeCell ref="ROF22:ROF23"/>
    <mergeCell ref="ROG22:ROL23"/>
    <mergeCell ref="RQN22:RQN23"/>
    <mergeCell ref="TDU22:TDZ23"/>
    <mergeCell ref="TGB22:TGB23"/>
    <mergeCell ref="TGC22:TGH23"/>
    <mergeCell ref="TIJ22:TIJ23"/>
    <mergeCell ref="TIK22:TIP23"/>
    <mergeCell ref="SWW22:SXB23"/>
    <mergeCell ref="SZD22:SZD23"/>
    <mergeCell ref="SZE22:SZJ23"/>
    <mergeCell ref="TBL22:TBL23"/>
    <mergeCell ref="TBM22:TBR23"/>
    <mergeCell ref="SPY22:SQD23"/>
    <mergeCell ref="SSF22:SSF23"/>
    <mergeCell ref="SSG22:SSL23"/>
    <mergeCell ref="SUN22:SUN23"/>
    <mergeCell ref="SUO22:SUT23"/>
    <mergeCell ref="SLH22:SLH23"/>
    <mergeCell ref="SLI22:SLN23"/>
    <mergeCell ref="SNP22:SNP23"/>
    <mergeCell ref="SNQ22:SNV23"/>
    <mergeCell ref="SPX22:SPX23"/>
    <mergeCell ref="SRJ18:SSC26"/>
    <mergeCell ref="STR18:SUK26"/>
    <mergeCell ref="SVZ18:SWS26"/>
    <mergeCell ref="SYH18:SZA26"/>
    <mergeCell ref="TAP18:TBI26"/>
    <mergeCell ref="SSJ19:SSL21"/>
    <mergeCell ref="SUN19:SUN21"/>
    <mergeCell ref="SUO19:SUP21"/>
    <mergeCell ref="SUR19:SUT21"/>
    <mergeCell ref="SWV19:SWV21"/>
    <mergeCell ref="SWW19:SWX21"/>
    <mergeCell ref="SWZ19:SXB21"/>
    <mergeCell ref="UDE22:UDJ23"/>
    <mergeCell ref="UFL22:UFL23"/>
    <mergeCell ref="UFM22:UFR23"/>
    <mergeCell ref="UHT22:UHT23"/>
    <mergeCell ref="UHU22:UHZ23"/>
    <mergeCell ref="TWG22:TWL23"/>
    <mergeCell ref="TYN22:TYN23"/>
    <mergeCell ref="TYO22:TYT23"/>
    <mergeCell ref="UAV22:UAV23"/>
    <mergeCell ref="UAW22:UBB23"/>
    <mergeCell ref="TRP22:TRP23"/>
    <mergeCell ref="TRQ22:TRV23"/>
    <mergeCell ref="TTX22:TTX23"/>
    <mergeCell ref="TTY22:TUD23"/>
    <mergeCell ref="TWF22:TWF23"/>
    <mergeCell ref="TKR22:TKR23"/>
    <mergeCell ref="TKS22:TKX23"/>
    <mergeCell ref="TMZ22:TMZ23"/>
    <mergeCell ref="TNA22:TNF23"/>
    <mergeCell ref="TPH22:TPH23"/>
    <mergeCell ref="UCH18:UDA26"/>
    <mergeCell ref="UEP18:UFI26"/>
    <mergeCell ref="UGX18:UHQ26"/>
    <mergeCell ref="UAZ19:UBB21"/>
    <mergeCell ref="UDD19:UDD21"/>
    <mergeCell ref="UDE19:UDF21"/>
    <mergeCell ref="UDH19:UDJ21"/>
    <mergeCell ref="UFL19:UFL21"/>
    <mergeCell ref="UFM19:UFN21"/>
    <mergeCell ref="UFP19:UFR21"/>
    <mergeCell ref="UHT19:UHT21"/>
    <mergeCell ref="UHU19:UHV21"/>
    <mergeCell ref="VCO22:VCT23"/>
    <mergeCell ref="VEV22:VEV23"/>
    <mergeCell ref="VEW22:VFB23"/>
    <mergeCell ref="VHD22:VHD23"/>
    <mergeCell ref="VHE22:VHJ23"/>
    <mergeCell ref="UVQ22:UVV23"/>
    <mergeCell ref="UXX22:UXX23"/>
    <mergeCell ref="UXY22:UYD23"/>
    <mergeCell ref="VAF22:VAF23"/>
    <mergeCell ref="VAG22:VAL23"/>
    <mergeCell ref="UQZ22:UQZ23"/>
    <mergeCell ref="URA22:URF23"/>
    <mergeCell ref="UTH22:UTH23"/>
    <mergeCell ref="UTI22:UTN23"/>
    <mergeCell ref="UVP22:UVP23"/>
    <mergeCell ref="UKB22:UKB23"/>
    <mergeCell ref="UKC22:UKH23"/>
    <mergeCell ref="UMJ22:UMJ23"/>
    <mergeCell ref="UMK22:UMP23"/>
    <mergeCell ref="UOR22:UOR23"/>
    <mergeCell ref="WEF22:WEF23"/>
    <mergeCell ref="WEG22:WEL23"/>
    <mergeCell ref="WGN22:WGN23"/>
    <mergeCell ref="WGO22:WGT23"/>
    <mergeCell ref="VXH22:VXH23"/>
    <mergeCell ref="VXI22:VXN23"/>
    <mergeCell ref="VZP22:VZP23"/>
    <mergeCell ref="VZQ22:VZV23"/>
    <mergeCell ref="WBX22:WBX23"/>
    <mergeCell ref="VQJ22:VQJ23"/>
    <mergeCell ref="VQK22:VQP23"/>
    <mergeCell ref="VSR22:VSR23"/>
    <mergeCell ref="VSS22:VSX23"/>
    <mergeCell ref="VUZ22:VUZ23"/>
    <mergeCell ref="VJM22:VJR23"/>
    <mergeCell ref="VLT22:VLT23"/>
    <mergeCell ref="VLU22:VLZ23"/>
    <mergeCell ref="VOB22:VOB23"/>
    <mergeCell ref="VOC22:VOH23"/>
    <mergeCell ref="VWL18:VXE26"/>
    <mergeCell ref="VYT18:VZM26"/>
    <mergeCell ref="WBB18:WBU26"/>
    <mergeCell ref="WDJ18:WEC26"/>
    <mergeCell ref="VVD19:VVF21"/>
    <mergeCell ref="VXH19:VXH21"/>
    <mergeCell ref="VXI19:VXJ21"/>
    <mergeCell ref="VXL19:VXN21"/>
    <mergeCell ref="VZP19:VZP21"/>
    <mergeCell ref="VZQ19:VZR21"/>
    <mergeCell ref="VZT19:VZV21"/>
    <mergeCell ref="WBX19:WBX21"/>
    <mergeCell ref="WBY19:WBZ21"/>
    <mergeCell ref="XBI22:XBN23"/>
    <mergeCell ref="XDP22:XDP23"/>
    <mergeCell ref="XDQ22:XDV23"/>
    <mergeCell ref="CF24:CF25"/>
    <mergeCell ref="CG24:CL25"/>
    <mergeCell ref="EN24:EN25"/>
    <mergeCell ref="EO24:ET25"/>
    <mergeCell ref="GV24:GV25"/>
    <mergeCell ref="GW24:HB25"/>
    <mergeCell ref="JD24:JD25"/>
    <mergeCell ref="JE24:JJ25"/>
    <mergeCell ref="LL24:LL25"/>
    <mergeCell ref="LM24:LR25"/>
    <mergeCell ref="NT24:NT25"/>
    <mergeCell ref="NU24:NZ25"/>
    <mergeCell ref="QB24:QB25"/>
    <mergeCell ref="WWR22:WWR23"/>
    <mergeCell ref="WWS22:WWX23"/>
    <mergeCell ref="WYZ22:WYZ23"/>
    <mergeCell ref="WZA22:WZF23"/>
    <mergeCell ref="XBH22:XBH23"/>
    <mergeCell ref="WPT22:WPT23"/>
    <mergeCell ref="WPU22:WPZ23"/>
    <mergeCell ref="WSB22:WSB23"/>
    <mergeCell ref="WSC22:WSH23"/>
    <mergeCell ref="WUJ22:WUJ23"/>
    <mergeCell ref="WIW22:WJB23"/>
    <mergeCell ref="WLD22:WLD23"/>
    <mergeCell ref="WLE22:WLJ23"/>
    <mergeCell ref="WNL22:WNL23"/>
    <mergeCell ref="WNM22:WNR23"/>
    <mergeCell ref="WBY22:WCD23"/>
    <mergeCell ref="AIN24:AIN25"/>
    <mergeCell ref="AIO24:AIT25"/>
    <mergeCell ref="AKV24:AKV25"/>
    <mergeCell ref="AKW24:ALB25"/>
    <mergeCell ref="AND24:AND25"/>
    <mergeCell ref="ABQ24:ABV25"/>
    <mergeCell ref="ADX24:ADX25"/>
    <mergeCell ref="ADY24:AED25"/>
    <mergeCell ref="AGF24:AGF25"/>
    <mergeCell ref="AGG24:AGL25"/>
    <mergeCell ref="WZ24:WZ25"/>
    <mergeCell ref="XA24:XF25"/>
    <mergeCell ref="ZH24:ZH25"/>
    <mergeCell ref="ZI24:ZN25"/>
    <mergeCell ref="ABP24:ABP25"/>
    <mergeCell ref="QC24:QH25"/>
    <mergeCell ref="SJ24:SJ25"/>
    <mergeCell ref="SK24:SP25"/>
    <mergeCell ref="UR24:UR25"/>
    <mergeCell ref="US24:UX25"/>
    <mergeCell ref="BFP24:BFP25"/>
    <mergeCell ref="BFQ24:BFV25"/>
    <mergeCell ref="BHX24:BHX25"/>
    <mergeCell ref="BHY24:BID25"/>
    <mergeCell ref="BKF24:BKF25"/>
    <mergeCell ref="AYS24:AYX25"/>
    <mergeCell ref="BAZ24:BAZ25"/>
    <mergeCell ref="BBA24:BBF25"/>
    <mergeCell ref="BDH24:BDH25"/>
    <mergeCell ref="BDI24:BDN25"/>
    <mergeCell ref="AUB24:AUB25"/>
    <mergeCell ref="AUC24:AUH25"/>
    <mergeCell ref="AWJ24:AWJ25"/>
    <mergeCell ref="AWK24:AWP25"/>
    <mergeCell ref="AYR24:AYR25"/>
    <mergeCell ref="ANE24:ANJ25"/>
    <mergeCell ref="APL24:APL25"/>
    <mergeCell ref="APM24:APR25"/>
    <mergeCell ref="ART24:ART25"/>
    <mergeCell ref="ARU24:ARZ25"/>
    <mergeCell ref="CCR24:CCR25"/>
    <mergeCell ref="CCS24:CCX25"/>
    <mergeCell ref="CEZ24:CEZ25"/>
    <mergeCell ref="CFA24:CFF25"/>
    <mergeCell ref="CHH24:CHH25"/>
    <mergeCell ref="BVU24:BVZ25"/>
    <mergeCell ref="BYB24:BYB25"/>
    <mergeCell ref="BYC24:BYH25"/>
    <mergeCell ref="CAJ24:CAJ25"/>
    <mergeCell ref="CAK24:CAP25"/>
    <mergeCell ref="BRD24:BRD25"/>
    <mergeCell ref="BRE24:BRJ25"/>
    <mergeCell ref="BTL24:BTL25"/>
    <mergeCell ref="BTM24:BTR25"/>
    <mergeCell ref="BVT24:BVT25"/>
    <mergeCell ref="BKG24:BKL25"/>
    <mergeCell ref="BMN24:BMN25"/>
    <mergeCell ref="BMO24:BMT25"/>
    <mergeCell ref="BOV24:BOV25"/>
    <mergeCell ref="BOW24:BPB25"/>
    <mergeCell ref="CZT24:CZT25"/>
    <mergeCell ref="CZU24:CZZ25"/>
    <mergeCell ref="DCB24:DCB25"/>
    <mergeCell ref="DCC24:DCH25"/>
    <mergeCell ref="DEJ24:DEJ25"/>
    <mergeCell ref="CSW24:CTB25"/>
    <mergeCell ref="CVD24:CVD25"/>
    <mergeCell ref="CVE24:CVJ25"/>
    <mergeCell ref="CXL24:CXL25"/>
    <mergeCell ref="CXM24:CXR25"/>
    <mergeCell ref="COF24:COF25"/>
    <mergeCell ref="COG24:COL25"/>
    <mergeCell ref="CQN24:CQN25"/>
    <mergeCell ref="CQO24:CQT25"/>
    <mergeCell ref="CSV24:CSV25"/>
    <mergeCell ref="CHI24:CHN25"/>
    <mergeCell ref="CJP24:CJP25"/>
    <mergeCell ref="CJQ24:CJV25"/>
    <mergeCell ref="CLX24:CLX25"/>
    <mergeCell ref="CLY24:CMD25"/>
    <mergeCell ref="DWV24:DWV25"/>
    <mergeCell ref="DWW24:DXB25"/>
    <mergeCell ref="DZD24:DZD25"/>
    <mergeCell ref="DZE24:DZJ25"/>
    <mergeCell ref="EBL24:EBL25"/>
    <mergeCell ref="DPY24:DQD25"/>
    <mergeCell ref="DSF24:DSF25"/>
    <mergeCell ref="DSG24:DSL25"/>
    <mergeCell ref="DUN24:DUN25"/>
    <mergeCell ref="DUO24:DUT25"/>
    <mergeCell ref="DLH24:DLH25"/>
    <mergeCell ref="DLI24:DLN25"/>
    <mergeCell ref="DNP24:DNP25"/>
    <mergeCell ref="DNQ24:DNV25"/>
    <mergeCell ref="DPX24:DPX25"/>
    <mergeCell ref="DEK24:DEP25"/>
    <mergeCell ref="DGR24:DGR25"/>
    <mergeCell ref="DGS24:DGX25"/>
    <mergeCell ref="DIZ24:DIZ25"/>
    <mergeCell ref="DJA24:DJF25"/>
    <mergeCell ref="ETX24:ETX25"/>
    <mergeCell ref="ETY24:EUD25"/>
    <mergeCell ref="EWF24:EWF25"/>
    <mergeCell ref="EWG24:EWL25"/>
    <mergeCell ref="EYN24:EYN25"/>
    <mergeCell ref="ENA24:ENF25"/>
    <mergeCell ref="EPH24:EPH25"/>
    <mergeCell ref="EPI24:EPN25"/>
    <mergeCell ref="ERP24:ERP25"/>
    <mergeCell ref="ERQ24:ERV25"/>
    <mergeCell ref="EIJ24:EIJ25"/>
    <mergeCell ref="EIK24:EIP25"/>
    <mergeCell ref="EKR24:EKR25"/>
    <mergeCell ref="EKS24:EKX25"/>
    <mergeCell ref="EMZ24:EMZ25"/>
    <mergeCell ref="EBM24:EBR25"/>
    <mergeCell ref="EDT24:EDT25"/>
    <mergeCell ref="EDU24:EDZ25"/>
    <mergeCell ref="EGB24:EGB25"/>
    <mergeCell ref="EGC24:EGH25"/>
    <mergeCell ref="EOL18:EPE26"/>
    <mergeCell ref="EPH19:EPH21"/>
    <mergeCell ref="EPH22:EPH23"/>
    <mergeCell ref="EGF19:EGH21"/>
    <mergeCell ref="EIJ19:EIJ21"/>
    <mergeCell ref="EIK19:EIL21"/>
    <mergeCell ref="EIN19:EIP21"/>
    <mergeCell ref="FQZ24:FQZ25"/>
    <mergeCell ref="FRA24:FRF25"/>
    <mergeCell ref="FTH24:FTH25"/>
    <mergeCell ref="FTI24:FTN25"/>
    <mergeCell ref="FVP24:FVP25"/>
    <mergeCell ref="FKC24:FKH25"/>
    <mergeCell ref="FMJ24:FMJ25"/>
    <mergeCell ref="FMK24:FMP25"/>
    <mergeCell ref="FOR24:FOR25"/>
    <mergeCell ref="FOS24:FOX25"/>
    <mergeCell ref="FFL24:FFL25"/>
    <mergeCell ref="FFM24:FFR25"/>
    <mergeCell ref="FHT24:FHT25"/>
    <mergeCell ref="FHU24:FHZ25"/>
    <mergeCell ref="FKB24:FKB25"/>
    <mergeCell ref="EYO24:EYT25"/>
    <mergeCell ref="FAV24:FAV25"/>
    <mergeCell ref="FAW24:FBB25"/>
    <mergeCell ref="FDD24:FDD25"/>
    <mergeCell ref="FDE24:FDJ25"/>
    <mergeCell ref="GOB24:GOB25"/>
    <mergeCell ref="GOC24:GOH25"/>
    <mergeCell ref="GQJ24:GQJ25"/>
    <mergeCell ref="GQK24:GQP25"/>
    <mergeCell ref="GSR24:GSR25"/>
    <mergeCell ref="GHE24:GHJ25"/>
    <mergeCell ref="GJL24:GJL25"/>
    <mergeCell ref="GJM24:GJR25"/>
    <mergeCell ref="GLT24:GLT25"/>
    <mergeCell ref="GLU24:GLZ25"/>
    <mergeCell ref="GCN24:GCN25"/>
    <mergeCell ref="GCO24:GCT25"/>
    <mergeCell ref="GEV24:GEV25"/>
    <mergeCell ref="GEW24:GFB25"/>
    <mergeCell ref="GHD24:GHD25"/>
    <mergeCell ref="FVQ24:FVV25"/>
    <mergeCell ref="FXX24:FXX25"/>
    <mergeCell ref="FXY24:FYD25"/>
    <mergeCell ref="GAF24:GAF25"/>
    <mergeCell ref="GAG24:GAL25"/>
    <mergeCell ref="HLD24:HLD25"/>
    <mergeCell ref="HLE24:HLJ25"/>
    <mergeCell ref="HNL24:HNL25"/>
    <mergeCell ref="HNM24:HNR25"/>
    <mergeCell ref="HPT24:HPT25"/>
    <mergeCell ref="HEG24:HEL25"/>
    <mergeCell ref="HGN24:HGN25"/>
    <mergeCell ref="HGO24:HGT25"/>
    <mergeCell ref="HIV24:HIV25"/>
    <mergeCell ref="HIW24:HJB25"/>
    <mergeCell ref="GZP24:GZP25"/>
    <mergeCell ref="GZQ24:GZV25"/>
    <mergeCell ref="HBX24:HBX25"/>
    <mergeCell ref="HBY24:HCD25"/>
    <mergeCell ref="HEF24:HEF25"/>
    <mergeCell ref="GSS24:GSX25"/>
    <mergeCell ref="GUZ24:GUZ25"/>
    <mergeCell ref="GVA24:GVF25"/>
    <mergeCell ref="GXH24:GXH25"/>
    <mergeCell ref="GXI24:GXN25"/>
    <mergeCell ref="IIF24:IIF25"/>
    <mergeCell ref="IIG24:IIL25"/>
    <mergeCell ref="IKN24:IKN25"/>
    <mergeCell ref="IKO24:IKT25"/>
    <mergeCell ref="IMV24:IMV25"/>
    <mergeCell ref="IBI24:IBN25"/>
    <mergeCell ref="IDP24:IDP25"/>
    <mergeCell ref="IDQ24:IDV25"/>
    <mergeCell ref="IFX24:IFX25"/>
    <mergeCell ref="IFY24:IGD25"/>
    <mergeCell ref="HWR24:HWR25"/>
    <mergeCell ref="HWS24:HWX25"/>
    <mergeCell ref="HYZ24:HYZ25"/>
    <mergeCell ref="HZA24:HZF25"/>
    <mergeCell ref="IBH24:IBH25"/>
    <mergeCell ref="HPU24:HPZ25"/>
    <mergeCell ref="HSB24:HSB25"/>
    <mergeCell ref="HSC24:HSH25"/>
    <mergeCell ref="HUJ24:HUJ25"/>
    <mergeCell ref="HUK24:HUP25"/>
    <mergeCell ref="JFH24:JFH25"/>
    <mergeCell ref="JFI24:JFN25"/>
    <mergeCell ref="JHP24:JHP25"/>
    <mergeCell ref="JHQ24:JHV25"/>
    <mergeCell ref="JJX24:JJX25"/>
    <mergeCell ref="IYK24:IYP25"/>
    <mergeCell ref="JAR24:JAR25"/>
    <mergeCell ref="JAS24:JAX25"/>
    <mergeCell ref="JCZ24:JCZ25"/>
    <mergeCell ref="JDA24:JDF25"/>
    <mergeCell ref="ITT24:ITT25"/>
    <mergeCell ref="ITU24:ITZ25"/>
    <mergeCell ref="IWB24:IWB25"/>
    <mergeCell ref="IWC24:IWH25"/>
    <mergeCell ref="IYJ24:IYJ25"/>
    <mergeCell ref="IMW24:INB25"/>
    <mergeCell ref="IPD24:IPD25"/>
    <mergeCell ref="IPE24:IPJ25"/>
    <mergeCell ref="IRL24:IRL25"/>
    <mergeCell ref="IRM24:IRR25"/>
    <mergeCell ref="KCJ24:KCJ25"/>
    <mergeCell ref="KCK24:KCP25"/>
    <mergeCell ref="KER24:KER25"/>
    <mergeCell ref="KES24:KEX25"/>
    <mergeCell ref="KGZ24:KGZ25"/>
    <mergeCell ref="JVM24:JVR25"/>
    <mergeCell ref="JXT24:JXT25"/>
    <mergeCell ref="JXU24:JXZ25"/>
    <mergeCell ref="KAB24:KAB25"/>
    <mergeCell ref="KAC24:KAH25"/>
    <mergeCell ref="JQV24:JQV25"/>
    <mergeCell ref="JQW24:JRB25"/>
    <mergeCell ref="JTD24:JTD25"/>
    <mergeCell ref="JTE24:JTJ25"/>
    <mergeCell ref="JVL24:JVL25"/>
    <mergeCell ref="JJY24:JKD25"/>
    <mergeCell ref="JMF24:JMF25"/>
    <mergeCell ref="JMG24:JML25"/>
    <mergeCell ref="JON24:JON25"/>
    <mergeCell ref="JOO24:JOT25"/>
    <mergeCell ref="KZL24:KZL25"/>
    <mergeCell ref="KZM24:KZR25"/>
    <mergeCell ref="LBT24:LBT25"/>
    <mergeCell ref="LBU24:LBZ25"/>
    <mergeCell ref="LEB24:LEB25"/>
    <mergeCell ref="KSO24:KST25"/>
    <mergeCell ref="KUV24:KUV25"/>
    <mergeCell ref="KUW24:KVB25"/>
    <mergeCell ref="KXD24:KXD25"/>
    <mergeCell ref="KXE24:KXJ25"/>
    <mergeCell ref="KNX24:KNX25"/>
    <mergeCell ref="KNY24:KOD25"/>
    <mergeCell ref="KQF24:KQF25"/>
    <mergeCell ref="KQG24:KQL25"/>
    <mergeCell ref="KSN24:KSN25"/>
    <mergeCell ref="KHA24:KHF25"/>
    <mergeCell ref="KJH24:KJH25"/>
    <mergeCell ref="KJI24:KJN25"/>
    <mergeCell ref="KLP24:KLP25"/>
    <mergeCell ref="KLQ24:KLV25"/>
    <mergeCell ref="LWN24:LWN25"/>
    <mergeCell ref="LWO24:LWT25"/>
    <mergeCell ref="LYV24:LYV25"/>
    <mergeCell ref="LYW24:LZB25"/>
    <mergeCell ref="MBD24:MBD25"/>
    <mergeCell ref="LPQ24:LPV25"/>
    <mergeCell ref="LRX24:LRX25"/>
    <mergeCell ref="LRY24:LSD25"/>
    <mergeCell ref="LUF24:LUF25"/>
    <mergeCell ref="LUG24:LUL25"/>
    <mergeCell ref="LKZ24:LKZ25"/>
    <mergeCell ref="LLA24:LLF25"/>
    <mergeCell ref="LNH24:LNH25"/>
    <mergeCell ref="LNI24:LNN25"/>
    <mergeCell ref="LPP24:LPP25"/>
    <mergeCell ref="LEC24:LEH25"/>
    <mergeCell ref="LGJ24:LGJ25"/>
    <mergeCell ref="LGK24:LGP25"/>
    <mergeCell ref="LIR24:LIR25"/>
    <mergeCell ref="LIS24:LIX25"/>
    <mergeCell ref="MTP24:MTP25"/>
    <mergeCell ref="MTQ24:MTV25"/>
    <mergeCell ref="MVX24:MVX25"/>
    <mergeCell ref="MVY24:MWD25"/>
    <mergeCell ref="MYF24:MYF25"/>
    <mergeCell ref="MMS24:MMX25"/>
    <mergeCell ref="MOZ24:MOZ25"/>
    <mergeCell ref="MPA24:MPF25"/>
    <mergeCell ref="MRH24:MRH25"/>
    <mergeCell ref="MRI24:MRN25"/>
    <mergeCell ref="MIB24:MIB25"/>
    <mergeCell ref="MIC24:MIH25"/>
    <mergeCell ref="MKJ24:MKJ25"/>
    <mergeCell ref="MKK24:MKP25"/>
    <mergeCell ref="MMR24:MMR25"/>
    <mergeCell ref="MBE24:MBJ25"/>
    <mergeCell ref="MDL24:MDL25"/>
    <mergeCell ref="MDM24:MDR25"/>
    <mergeCell ref="MFT24:MFT25"/>
    <mergeCell ref="MFU24:MFZ25"/>
    <mergeCell ref="NQR24:NQR25"/>
    <mergeCell ref="NQS24:NQX25"/>
    <mergeCell ref="NSZ24:NSZ25"/>
    <mergeCell ref="NTA24:NTF25"/>
    <mergeCell ref="NVH24:NVH25"/>
    <mergeCell ref="NJU24:NJZ25"/>
    <mergeCell ref="NMB24:NMB25"/>
    <mergeCell ref="NMC24:NMH25"/>
    <mergeCell ref="NOJ24:NOJ25"/>
    <mergeCell ref="NOK24:NOP25"/>
    <mergeCell ref="NFD24:NFD25"/>
    <mergeCell ref="NFE24:NFJ25"/>
    <mergeCell ref="NHL24:NHL25"/>
    <mergeCell ref="NHM24:NHR25"/>
    <mergeCell ref="NJT24:NJT25"/>
    <mergeCell ref="MYG24:MYL25"/>
    <mergeCell ref="NAN24:NAN25"/>
    <mergeCell ref="NAO24:NAT25"/>
    <mergeCell ref="NCV24:NCV25"/>
    <mergeCell ref="NCW24:NDB25"/>
    <mergeCell ref="NLF18:NLY26"/>
    <mergeCell ref="NMB19:NMB21"/>
    <mergeCell ref="NMB22:NMB23"/>
    <mergeCell ref="NCZ19:NDB21"/>
    <mergeCell ref="NFD19:NFD21"/>
    <mergeCell ref="NFE19:NFF21"/>
    <mergeCell ref="NFH19:NFJ21"/>
    <mergeCell ref="ONT24:ONT25"/>
    <mergeCell ref="ONU24:ONZ25"/>
    <mergeCell ref="OQB24:OQB25"/>
    <mergeCell ref="OQC24:OQH25"/>
    <mergeCell ref="OSJ24:OSJ25"/>
    <mergeCell ref="OGW24:OHB25"/>
    <mergeCell ref="OJD24:OJD25"/>
    <mergeCell ref="OJE24:OJJ25"/>
    <mergeCell ref="OLL24:OLL25"/>
    <mergeCell ref="OLM24:OLR25"/>
    <mergeCell ref="OCF24:OCF25"/>
    <mergeCell ref="OCG24:OCL25"/>
    <mergeCell ref="OEN24:OEN25"/>
    <mergeCell ref="OEO24:OET25"/>
    <mergeCell ref="OGV24:OGV25"/>
    <mergeCell ref="NVI24:NVN25"/>
    <mergeCell ref="NXP24:NXP25"/>
    <mergeCell ref="NXQ24:NXV25"/>
    <mergeCell ref="NZX24:NZX25"/>
    <mergeCell ref="NZY24:OAD25"/>
    <mergeCell ref="PKV24:PKV25"/>
    <mergeCell ref="PKW24:PLB25"/>
    <mergeCell ref="PND24:PND25"/>
    <mergeCell ref="PNE24:PNJ25"/>
    <mergeCell ref="PPL24:PPL25"/>
    <mergeCell ref="PDY24:PED25"/>
    <mergeCell ref="PGF24:PGF25"/>
    <mergeCell ref="PGG24:PGL25"/>
    <mergeCell ref="PIN24:PIN25"/>
    <mergeCell ref="PIO24:PIT25"/>
    <mergeCell ref="OZH24:OZH25"/>
    <mergeCell ref="OZI24:OZN25"/>
    <mergeCell ref="PBP24:PBP25"/>
    <mergeCell ref="PBQ24:PBV25"/>
    <mergeCell ref="PDX24:PDX25"/>
    <mergeCell ref="OSK24:OSP25"/>
    <mergeCell ref="OUR24:OUR25"/>
    <mergeCell ref="OUS24:OUX25"/>
    <mergeCell ref="OWZ24:OWZ25"/>
    <mergeCell ref="OXA24:OXF25"/>
    <mergeCell ref="QHX24:QHX25"/>
    <mergeCell ref="QHY24:QID25"/>
    <mergeCell ref="QKF24:QKF25"/>
    <mergeCell ref="QKG24:QKL25"/>
    <mergeCell ref="QMN24:QMN25"/>
    <mergeCell ref="QBA24:QBF25"/>
    <mergeCell ref="QDH24:QDH25"/>
    <mergeCell ref="QDI24:QDN25"/>
    <mergeCell ref="QFP24:QFP25"/>
    <mergeCell ref="QFQ24:QFV25"/>
    <mergeCell ref="PWJ24:PWJ25"/>
    <mergeCell ref="PWK24:PWP25"/>
    <mergeCell ref="PYR24:PYR25"/>
    <mergeCell ref="PYS24:PYX25"/>
    <mergeCell ref="QAZ24:QAZ25"/>
    <mergeCell ref="PPM24:PPR25"/>
    <mergeCell ref="PRT24:PRT25"/>
    <mergeCell ref="PRU24:PRZ25"/>
    <mergeCell ref="PUB24:PUB25"/>
    <mergeCell ref="PUC24:PUH25"/>
    <mergeCell ref="REZ24:REZ25"/>
    <mergeCell ref="RFA24:RFF25"/>
    <mergeCell ref="RHH24:RHH25"/>
    <mergeCell ref="RHI24:RHN25"/>
    <mergeCell ref="RJP24:RJP25"/>
    <mergeCell ref="QYC24:QYH25"/>
    <mergeCell ref="RAJ24:RAJ25"/>
    <mergeCell ref="RAK24:RAP25"/>
    <mergeCell ref="RCR24:RCR25"/>
    <mergeCell ref="RCS24:RCX25"/>
    <mergeCell ref="QTL24:QTL25"/>
    <mergeCell ref="QTM24:QTR25"/>
    <mergeCell ref="QVT24:QVT25"/>
    <mergeCell ref="QVU24:QVZ25"/>
    <mergeCell ref="QYB24:QYB25"/>
    <mergeCell ref="QMO24:QMT25"/>
    <mergeCell ref="QOV24:QOV25"/>
    <mergeCell ref="QOW24:QPB25"/>
    <mergeCell ref="QRD24:QRD25"/>
    <mergeCell ref="QRE24:QRJ25"/>
    <mergeCell ref="SCB24:SCB25"/>
    <mergeCell ref="SCC24:SCH25"/>
    <mergeCell ref="SEJ24:SEJ25"/>
    <mergeCell ref="SEK24:SEP25"/>
    <mergeCell ref="SGR24:SGR25"/>
    <mergeCell ref="RVE24:RVJ25"/>
    <mergeCell ref="RXL24:RXL25"/>
    <mergeCell ref="RXM24:RXR25"/>
    <mergeCell ref="RZT24:RZT25"/>
    <mergeCell ref="RZU24:RZZ25"/>
    <mergeCell ref="RQN24:RQN25"/>
    <mergeCell ref="RQO24:RQT25"/>
    <mergeCell ref="RSV24:RSV25"/>
    <mergeCell ref="RSW24:RTB25"/>
    <mergeCell ref="RVD24:RVD25"/>
    <mergeCell ref="RJQ24:RJV25"/>
    <mergeCell ref="RLX24:RLX25"/>
    <mergeCell ref="RLY24:RMD25"/>
    <mergeCell ref="ROF24:ROF25"/>
    <mergeCell ref="ROG24:ROL25"/>
    <mergeCell ref="SZD24:SZD25"/>
    <mergeCell ref="SZE24:SZJ25"/>
    <mergeCell ref="TBL24:TBL25"/>
    <mergeCell ref="TBM24:TBR25"/>
    <mergeCell ref="TDT24:TDT25"/>
    <mergeCell ref="SSG24:SSL25"/>
    <mergeCell ref="SUN24:SUN25"/>
    <mergeCell ref="SUO24:SUT25"/>
    <mergeCell ref="SWV24:SWV25"/>
    <mergeCell ref="SWW24:SXB25"/>
    <mergeCell ref="SNP24:SNP25"/>
    <mergeCell ref="SNQ24:SNV25"/>
    <mergeCell ref="SPX24:SPX25"/>
    <mergeCell ref="SPY24:SQD25"/>
    <mergeCell ref="SSF24:SSF25"/>
    <mergeCell ref="SGS24:SGX25"/>
    <mergeCell ref="SIZ24:SIZ25"/>
    <mergeCell ref="SJA24:SJF25"/>
    <mergeCell ref="SLH24:SLH25"/>
    <mergeCell ref="SLI24:SLN25"/>
    <mergeCell ref="TWF24:TWF25"/>
    <mergeCell ref="TWG24:TWL25"/>
    <mergeCell ref="TYN24:TYN25"/>
    <mergeCell ref="TYO24:TYT25"/>
    <mergeCell ref="UAV24:UAV25"/>
    <mergeCell ref="TPI24:TPN25"/>
    <mergeCell ref="TRP24:TRP25"/>
    <mergeCell ref="TRQ24:TRV25"/>
    <mergeCell ref="TTX24:TTX25"/>
    <mergeCell ref="TTY24:TUD25"/>
    <mergeCell ref="TKR24:TKR25"/>
    <mergeCell ref="TKS24:TKX25"/>
    <mergeCell ref="TMZ24:TMZ25"/>
    <mergeCell ref="TNA24:TNF25"/>
    <mergeCell ref="TPH24:TPH25"/>
    <mergeCell ref="TDU24:TDZ25"/>
    <mergeCell ref="TGB24:TGB25"/>
    <mergeCell ref="TGC24:TGH25"/>
    <mergeCell ref="TIJ24:TIJ25"/>
    <mergeCell ref="TIK24:TIP25"/>
    <mergeCell ref="UTH24:UTH25"/>
    <mergeCell ref="UTI24:UTN25"/>
    <mergeCell ref="UVP24:UVP25"/>
    <mergeCell ref="UVQ24:UVV25"/>
    <mergeCell ref="UXX24:UXX25"/>
    <mergeCell ref="UMK24:UMP25"/>
    <mergeCell ref="UOR24:UOR25"/>
    <mergeCell ref="UOS24:UOX25"/>
    <mergeCell ref="UQZ24:UQZ25"/>
    <mergeCell ref="URA24:URF25"/>
    <mergeCell ref="UHT24:UHT25"/>
    <mergeCell ref="UHU24:UHZ25"/>
    <mergeCell ref="UKB24:UKB25"/>
    <mergeCell ref="UKC24:UKH25"/>
    <mergeCell ref="UMJ24:UMJ25"/>
    <mergeCell ref="UAW24:UBB25"/>
    <mergeCell ref="UDD24:UDD25"/>
    <mergeCell ref="UDE24:UDJ25"/>
    <mergeCell ref="UFL24:UFL25"/>
    <mergeCell ref="UFM24:UFR25"/>
    <mergeCell ref="UJF18:UJY26"/>
    <mergeCell ref="UHX19:UHZ21"/>
    <mergeCell ref="UDD22:UDD23"/>
    <mergeCell ref="VQJ24:VQJ25"/>
    <mergeCell ref="VQK24:VQP25"/>
    <mergeCell ref="VSR24:VSR25"/>
    <mergeCell ref="VSS24:VSX25"/>
    <mergeCell ref="VUZ24:VUZ25"/>
    <mergeCell ref="VJM24:VJR25"/>
    <mergeCell ref="VLT24:VLT25"/>
    <mergeCell ref="VLU24:VLZ25"/>
    <mergeCell ref="VOB24:VOB25"/>
    <mergeCell ref="VOC24:VOH25"/>
    <mergeCell ref="VEV24:VEV25"/>
    <mergeCell ref="VEW24:VFB25"/>
    <mergeCell ref="VHD24:VHD25"/>
    <mergeCell ref="VHE24:VHJ25"/>
    <mergeCell ref="VJL24:VJL25"/>
    <mergeCell ref="UXY24:UYD25"/>
    <mergeCell ref="VAF24:VAF25"/>
    <mergeCell ref="VAG24:VAL25"/>
    <mergeCell ref="VCN24:VCN25"/>
    <mergeCell ref="VCO24:VCT25"/>
    <mergeCell ref="WNM24:WNR25"/>
    <mergeCell ref="WPT24:WPT25"/>
    <mergeCell ref="WPU24:WPZ25"/>
    <mergeCell ref="WSB24:WSB25"/>
    <mergeCell ref="WGO24:WGT25"/>
    <mergeCell ref="WIV24:WIV25"/>
    <mergeCell ref="WIW24:WJB25"/>
    <mergeCell ref="WLD24:WLD25"/>
    <mergeCell ref="WLE24:WLJ25"/>
    <mergeCell ref="WBX24:WBX25"/>
    <mergeCell ref="WBY24:WCD25"/>
    <mergeCell ref="WEF24:WEF25"/>
    <mergeCell ref="WEG24:WEL25"/>
    <mergeCell ref="WGN24:WGN25"/>
    <mergeCell ref="VVA24:VVF25"/>
    <mergeCell ref="VXH24:VXH25"/>
    <mergeCell ref="VXI24:VXN25"/>
    <mergeCell ref="VZP24:VZP25"/>
    <mergeCell ref="VZQ24:VZV25"/>
    <mergeCell ref="NT26:NT28"/>
    <mergeCell ref="NU26:NV28"/>
    <mergeCell ref="NX26:NY28"/>
    <mergeCell ref="QB26:QB28"/>
    <mergeCell ref="QC26:QD28"/>
    <mergeCell ref="XDQ24:XDV25"/>
    <mergeCell ref="CF26:CF28"/>
    <mergeCell ref="CG26:CH28"/>
    <mergeCell ref="CJ26:CK28"/>
    <mergeCell ref="EN26:EN28"/>
    <mergeCell ref="EO26:EP28"/>
    <mergeCell ref="ER26:ES28"/>
    <mergeCell ref="GV26:GV28"/>
    <mergeCell ref="GW26:GX28"/>
    <mergeCell ref="GZ26:HA28"/>
    <mergeCell ref="JD26:JD28"/>
    <mergeCell ref="JE26:JF28"/>
    <mergeCell ref="JH26:JI28"/>
    <mergeCell ref="LL26:LL28"/>
    <mergeCell ref="LM26:LN28"/>
    <mergeCell ref="LP26:LQ28"/>
    <mergeCell ref="WYZ24:WYZ25"/>
    <mergeCell ref="WZA24:WZF25"/>
    <mergeCell ref="XBH24:XBH25"/>
    <mergeCell ref="XBI24:XBN25"/>
    <mergeCell ref="XDP24:XDP25"/>
    <mergeCell ref="WSC24:WSH25"/>
    <mergeCell ref="WUJ24:WUJ25"/>
    <mergeCell ref="WUK24:WUP25"/>
    <mergeCell ref="WWR24:WWR25"/>
    <mergeCell ref="WWS24:WWX25"/>
    <mergeCell ref="WNL24:WNL25"/>
    <mergeCell ref="ABT26:ABU28"/>
    <mergeCell ref="ADX26:ADX28"/>
    <mergeCell ref="ADY26:ADZ28"/>
    <mergeCell ref="AEB26:AEC28"/>
    <mergeCell ref="AGF26:AGF28"/>
    <mergeCell ref="ZH26:ZH28"/>
    <mergeCell ref="ZI26:ZJ28"/>
    <mergeCell ref="ZL26:ZM28"/>
    <mergeCell ref="ABP26:ABP28"/>
    <mergeCell ref="ABQ26:ABR28"/>
    <mergeCell ref="US26:UT28"/>
    <mergeCell ref="UV26:UW28"/>
    <mergeCell ref="WZ26:WZ28"/>
    <mergeCell ref="XA26:XB28"/>
    <mergeCell ref="XD26:XE28"/>
    <mergeCell ref="QF26:QG28"/>
    <mergeCell ref="SJ26:SJ28"/>
    <mergeCell ref="SK26:SL28"/>
    <mergeCell ref="SN26:SO28"/>
    <mergeCell ref="UR26:UR28"/>
    <mergeCell ref="ARU26:ARV28"/>
    <mergeCell ref="ARX26:ARY28"/>
    <mergeCell ref="AUB26:AUB28"/>
    <mergeCell ref="AUC26:AUD28"/>
    <mergeCell ref="AUF26:AUG28"/>
    <mergeCell ref="ANH26:ANI28"/>
    <mergeCell ref="APL26:APL28"/>
    <mergeCell ref="APM26:APN28"/>
    <mergeCell ref="APP26:APQ28"/>
    <mergeCell ref="ART26:ART28"/>
    <mergeCell ref="AKV26:AKV28"/>
    <mergeCell ref="AKW26:AKX28"/>
    <mergeCell ref="AKZ26:ALA28"/>
    <mergeCell ref="AND26:AND28"/>
    <mergeCell ref="ANE26:ANF28"/>
    <mergeCell ref="AGG26:AGH28"/>
    <mergeCell ref="AGJ26:AGK28"/>
    <mergeCell ref="AIN26:AIN28"/>
    <mergeCell ref="AIO26:AIP28"/>
    <mergeCell ref="AIR26:AIS28"/>
    <mergeCell ref="BHX26:BHX28"/>
    <mergeCell ref="BHY26:BHZ28"/>
    <mergeCell ref="BIB26:BIC28"/>
    <mergeCell ref="BKF26:BKF28"/>
    <mergeCell ref="BKG26:BKH28"/>
    <mergeCell ref="BDI26:BDJ28"/>
    <mergeCell ref="BDL26:BDM28"/>
    <mergeCell ref="BFP26:BFP28"/>
    <mergeCell ref="BFQ26:BFR28"/>
    <mergeCell ref="BFT26:BFU28"/>
    <mergeCell ref="AYV26:AYW28"/>
    <mergeCell ref="BAZ26:BAZ28"/>
    <mergeCell ref="BBA26:BBB28"/>
    <mergeCell ref="BBD26:BBE28"/>
    <mergeCell ref="BDH26:BDH28"/>
    <mergeCell ref="AWJ26:AWJ28"/>
    <mergeCell ref="AWK26:AWL28"/>
    <mergeCell ref="AWN26:AWO28"/>
    <mergeCell ref="AYR26:AYR28"/>
    <mergeCell ref="AYS26:AYT28"/>
    <mergeCell ref="BVX26:BVY28"/>
    <mergeCell ref="BYB26:BYB28"/>
    <mergeCell ref="BYC26:BYD28"/>
    <mergeCell ref="BYF26:BYG28"/>
    <mergeCell ref="CAJ26:CAJ28"/>
    <mergeCell ref="BTL26:BTL28"/>
    <mergeCell ref="BTM26:BTN28"/>
    <mergeCell ref="BTP26:BTQ28"/>
    <mergeCell ref="BVT26:BVT28"/>
    <mergeCell ref="BVU26:BVV28"/>
    <mergeCell ref="BOW26:BOX28"/>
    <mergeCell ref="BOZ26:BPA28"/>
    <mergeCell ref="BRD26:BRD28"/>
    <mergeCell ref="BRE26:BRF28"/>
    <mergeCell ref="BRH26:BRI28"/>
    <mergeCell ref="BKJ26:BKK28"/>
    <mergeCell ref="BMN26:BMN28"/>
    <mergeCell ref="BMO26:BMP28"/>
    <mergeCell ref="BMR26:BMS28"/>
    <mergeCell ref="BOV26:BOV28"/>
    <mergeCell ref="CLY26:CLZ28"/>
    <mergeCell ref="CMB26:CMC28"/>
    <mergeCell ref="COF26:COF28"/>
    <mergeCell ref="COG26:COH28"/>
    <mergeCell ref="COJ26:COK28"/>
    <mergeCell ref="CHL26:CHM28"/>
    <mergeCell ref="CJP26:CJP28"/>
    <mergeCell ref="CJQ26:CJR28"/>
    <mergeCell ref="CJT26:CJU28"/>
    <mergeCell ref="CLX26:CLX28"/>
    <mergeCell ref="CEZ26:CEZ28"/>
    <mergeCell ref="CFA26:CFB28"/>
    <mergeCell ref="CFD26:CFE28"/>
    <mergeCell ref="CHH26:CHH28"/>
    <mergeCell ref="CHI26:CHJ28"/>
    <mergeCell ref="CAK26:CAL28"/>
    <mergeCell ref="CAN26:CAO28"/>
    <mergeCell ref="CCR26:CCR28"/>
    <mergeCell ref="CCS26:CCT28"/>
    <mergeCell ref="CCV26:CCW28"/>
    <mergeCell ref="DCB26:DCB28"/>
    <mergeCell ref="DCC26:DCD28"/>
    <mergeCell ref="DCF26:DCG28"/>
    <mergeCell ref="DEJ26:DEJ28"/>
    <mergeCell ref="DEK26:DEL28"/>
    <mergeCell ref="CXM26:CXN28"/>
    <mergeCell ref="CXP26:CXQ28"/>
    <mergeCell ref="CZT26:CZT28"/>
    <mergeCell ref="CZU26:CZV28"/>
    <mergeCell ref="CZX26:CZY28"/>
    <mergeCell ref="CSZ26:CTA28"/>
    <mergeCell ref="CVD26:CVD28"/>
    <mergeCell ref="CVE26:CVF28"/>
    <mergeCell ref="CVH26:CVI28"/>
    <mergeCell ref="CXL26:CXL28"/>
    <mergeCell ref="CQN26:CQN28"/>
    <mergeCell ref="CQO26:CQP28"/>
    <mergeCell ref="CQR26:CQS28"/>
    <mergeCell ref="CSV26:CSV28"/>
    <mergeCell ref="CSW26:CSX28"/>
    <mergeCell ref="DQB26:DQC28"/>
    <mergeCell ref="DSF26:DSF28"/>
    <mergeCell ref="DSG26:DSH28"/>
    <mergeCell ref="DSJ26:DSK28"/>
    <mergeCell ref="DUN26:DUN28"/>
    <mergeCell ref="DNP26:DNP28"/>
    <mergeCell ref="DNQ26:DNR28"/>
    <mergeCell ref="DNT26:DNU28"/>
    <mergeCell ref="DPX26:DPX28"/>
    <mergeCell ref="DPY26:DPZ28"/>
    <mergeCell ref="DJA26:DJB28"/>
    <mergeCell ref="DJD26:DJE28"/>
    <mergeCell ref="DLH26:DLH28"/>
    <mergeCell ref="DLI26:DLJ28"/>
    <mergeCell ref="DLL26:DLM28"/>
    <mergeCell ref="DEN26:DEO28"/>
    <mergeCell ref="DGR26:DGR28"/>
    <mergeCell ref="DGS26:DGT28"/>
    <mergeCell ref="DGV26:DGW28"/>
    <mergeCell ref="DIZ26:DIZ28"/>
    <mergeCell ref="EGC26:EGD28"/>
    <mergeCell ref="EGF26:EGG28"/>
    <mergeCell ref="EIJ26:EIJ28"/>
    <mergeCell ref="EIK26:EIL28"/>
    <mergeCell ref="EIN26:EIO28"/>
    <mergeCell ref="EBP26:EBQ28"/>
    <mergeCell ref="EDT26:EDT28"/>
    <mergeCell ref="EDU26:EDV28"/>
    <mergeCell ref="EDX26:EDY28"/>
    <mergeCell ref="EGB26:EGB28"/>
    <mergeCell ref="DZD26:DZD28"/>
    <mergeCell ref="DZE26:DZF28"/>
    <mergeCell ref="DZH26:DZI28"/>
    <mergeCell ref="EBL26:EBL28"/>
    <mergeCell ref="EBM26:EBN28"/>
    <mergeCell ref="DUO26:DUP28"/>
    <mergeCell ref="DUR26:DUS28"/>
    <mergeCell ref="DWV26:DWV28"/>
    <mergeCell ref="DWW26:DWX28"/>
    <mergeCell ref="DWZ26:DXA28"/>
    <mergeCell ref="EWF26:EWF28"/>
    <mergeCell ref="EWG26:EWH28"/>
    <mergeCell ref="EWJ26:EWK28"/>
    <mergeCell ref="EYN26:EYN28"/>
    <mergeCell ref="EYO26:EYP28"/>
    <mergeCell ref="ERQ26:ERR28"/>
    <mergeCell ref="ERT26:ERU28"/>
    <mergeCell ref="ETX26:ETX28"/>
    <mergeCell ref="ETY26:ETZ28"/>
    <mergeCell ref="EUB26:EUC28"/>
    <mergeCell ref="END26:ENE28"/>
    <mergeCell ref="EPH26:EPH28"/>
    <mergeCell ref="EPI26:EPJ28"/>
    <mergeCell ref="EPL26:EPM28"/>
    <mergeCell ref="ERP26:ERP28"/>
    <mergeCell ref="EKR26:EKR28"/>
    <mergeCell ref="EKS26:EKT28"/>
    <mergeCell ref="EKV26:EKW28"/>
    <mergeCell ref="EMZ26:EMZ28"/>
    <mergeCell ref="ENA26:ENB28"/>
    <mergeCell ref="FKF26:FKG28"/>
    <mergeCell ref="FMJ26:FMJ28"/>
    <mergeCell ref="FMK26:FML28"/>
    <mergeCell ref="FMN26:FMO28"/>
    <mergeCell ref="FOR26:FOR28"/>
    <mergeCell ref="FHT26:FHT28"/>
    <mergeCell ref="FHU26:FHV28"/>
    <mergeCell ref="FHX26:FHY28"/>
    <mergeCell ref="FKB26:FKB28"/>
    <mergeCell ref="FKC26:FKD28"/>
    <mergeCell ref="FDE26:FDF28"/>
    <mergeCell ref="FDH26:FDI28"/>
    <mergeCell ref="FFL26:FFL28"/>
    <mergeCell ref="FFM26:FFN28"/>
    <mergeCell ref="FFP26:FFQ28"/>
    <mergeCell ref="EYR26:EYS28"/>
    <mergeCell ref="FAV26:FAV28"/>
    <mergeCell ref="FAW26:FAX28"/>
    <mergeCell ref="FAZ26:FBA28"/>
    <mergeCell ref="FDD26:FDD28"/>
    <mergeCell ref="GAG26:GAH28"/>
    <mergeCell ref="GAJ26:GAK28"/>
    <mergeCell ref="GCN26:GCN28"/>
    <mergeCell ref="GCO26:GCP28"/>
    <mergeCell ref="GCR26:GCS28"/>
    <mergeCell ref="FVT26:FVU28"/>
    <mergeCell ref="FXX26:FXX28"/>
    <mergeCell ref="FXY26:FXZ28"/>
    <mergeCell ref="FYB26:FYC28"/>
    <mergeCell ref="GAF26:GAF28"/>
    <mergeCell ref="FTH26:FTH28"/>
    <mergeCell ref="FTI26:FTJ28"/>
    <mergeCell ref="FTL26:FTM28"/>
    <mergeCell ref="FVP26:FVP28"/>
    <mergeCell ref="FVQ26:FVR28"/>
    <mergeCell ref="FOS26:FOT28"/>
    <mergeCell ref="FOV26:FOW28"/>
    <mergeCell ref="FQZ26:FQZ28"/>
    <mergeCell ref="FRA26:FRB28"/>
    <mergeCell ref="FRD26:FRE28"/>
    <mergeCell ref="GQJ26:GQJ28"/>
    <mergeCell ref="GQK26:GQL28"/>
    <mergeCell ref="GQN26:GQO28"/>
    <mergeCell ref="GSR26:GSR28"/>
    <mergeCell ref="GSS26:GST28"/>
    <mergeCell ref="GLU26:GLV28"/>
    <mergeCell ref="GLX26:GLY28"/>
    <mergeCell ref="GOB26:GOB28"/>
    <mergeCell ref="GOC26:GOD28"/>
    <mergeCell ref="GOF26:GOG28"/>
    <mergeCell ref="GHH26:GHI28"/>
    <mergeCell ref="GJL26:GJL28"/>
    <mergeCell ref="GJM26:GJN28"/>
    <mergeCell ref="GJP26:GJQ28"/>
    <mergeCell ref="GLT26:GLT28"/>
    <mergeCell ref="GEV26:GEV28"/>
    <mergeCell ref="GEW26:GEX28"/>
    <mergeCell ref="GEZ26:GFA28"/>
    <mergeCell ref="GHD26:GHD28"/>
    <mergeCell ref="GHE26:GHF28"/>
    <mergeCell ref="HEJ26:HEK28"/>
    <mergeCell ref="HGN26:HGN28"/>
    <mergeCell ref="HGO26:HGP28"/>
    <mergeCell ref="HGR26:HGS28"/>
    <mergeCell ref="HIV26:HIV28"/>
    <mergeCell ref="HBX26:HBX28"/>
    <mergeCell ref="HBY26:HBZ28"/>
    <mergeCell ref="HCB26:HCC28"/>
    <mergeCell ref="HEF26:HEF28"/>
    <mergeCell ref="HEG26:HEH28"/>
    <mergeCell ref="GXI26:GXJ28"/>
    <mergeCell ref="GXL26:GXM28"/>
    <mergeCell ref="GZP26:GZP28"/>
    <mergeCell ref="GZQ26:GZR28"/>
    <mergeCell ref="GZT26:GZU28"/>
    <mergeCell ref="GSV26:GSW28"/>
    <mergeCell ref="GUZ26:GUZ28"/>
    <mergeCell ref="GVA26:GVB28"/>
    <mergeCell ref="GVD26:GVE28"/>
    <mergeCell ref="GXH26:GXH28"/>
    <mergeCell ref="HUK26:HUL28"/>
    <mergeCell ref="HUN26:HUO28"/>
    <mergeCell ref="HWR26:HWR28"/>
    <mergeCell ref="HWS26:HWT28"/>
    <mergeCell ref="HWV26:HWW28"/>
    <mergeCell ref="HPX26:HPY28"/>
    <mergeCell ref="HSB26:HSB28"/>
    <mergeCell ref="HSC26:HSD28"/>
    <mergeCell ref="HSF26:HSG28"/>
    <mergeCell ref="HUJ26:HUJ28"/>
    <mergeCell ref="HNL26:HNL28"/>
    <mergeCell ref="HNM26:HNN28"/>
    <mergeCell ref="HNP26:HNQ28"/>
    <mergeCell ref="HPT26:HPT28"/>
    <mergeCell ref="HPU26:HPV28"/>
    <mergeCell ref="HIW26:HIX28"/>
    <mergeCell ref="HIZ26:HJA28"/>
    <mergeCell ref="HLD26:HLD28"/>
    <mergeCell ref="HLE26:HLF28"/>
    <mergeCell ref="HLH26:HLI28"/>
    <mergeCell ref="IKN26:IKN28"/>
    <mergeCell ref="IKO26:IKP28"/>
    <mergeCell ref="IKR26:IKS28"/>
    <mergeCell ref="IMV26:IMV28"/>
    <mergeCell ref="IMW26:IMX28"/>
    <mergeCell ref="IFY26:IFZ28"/>
    <mergeCell ref="IGB26:IGC28"/>
    <mergeCell ref="IIF26:IIF28"/>
    <mergeCell ref="IIG26:IIH28"/>
    <mergeCell ref="IIJ26:IIK28"/>
    <mergeCell ref="IBL26:IBM28"/>
    <mergeCell ref="IDP26:IDP28"/>
    <mergeCell ref="IDQ26:IDR28"/>
    <mergeCell ref="IDT26:IDU28"/>
    <mergeCell ref="IFX26:IFX28"/>
    <mergeCell ref="HYZ26:HYZ28"/>
    <mergeCell ref="HZA26:HZB28"/>
    <mergeCell ref="HZD26:HZE28"/>
    <mergeCell ref="IBH26:IBH28"/>
    <mergeCell ref="IBI26:IBJ28"/>
    <mergeCell ref="IYN26:IYO28"/>
    <mergeCell ref="JAR26:JAR28"/>
    <mergeCell ref="JAS26:JAT28"/>
    <mergeCell ref="JAV26:JAW28"/>
    <mergeCell ref="JCZ26:JCZ28"/>
    <mergeCell ref="IWB26:IWB28"/>
    <mergeCell ref="IWC26:IWD28"/>
    <mergeCell ref="IWF26:IWG28"/>
    <mergeCell ref="IYJ26:IYJ28"/>
    <mergeCell ref="IYK26:IYL28"/>
    <mergeCell ref="IRM26:IRN28"/>
    <mergeCell ref="IRP26:IRQ28"/>
    <mergeCell ref="ITT26:ITT28"/>
    <mergeCell ref="ITU26:ITV28"/>
    <mergeCell ref="ITX26:ITY28"/>
    <mergeCell ref="IMZ26:INA28"/>
    <mergeCell ref="IPD26:IPD28"/>
    <mergeCell ref="IPE26:IPF28"/>
    <mergeCell ref="IPH26:IPI28"/>
    <mergeCell ref="IRL26:IRL28"/>
    <mergeCell ref="JOO26:JOP28"/>
    <mergeCell ref="JOR26:JOS28"/>
    <mergeCell ref="JQV26:JQV28"/>
    <mergeCell ref="JQW26:JQX28"/>
    <mergeCell ref="JQZ26:JRA28"/>
    <mergeCell ref="JKB26:JKC28"/>
    <mergeCell ref="JMF26:JMF28"/>
    <mergeCell ref="JMG26:JMH28"/>
    <mergeCell ref="JMJ26:JMK28"/>
    <mergeCell ref="JON26:JON28"/>
    <mergeCell ref="JHP26:JHP28"/>
    <mergeCell ref="JHQ26:JHR28"/>
    <mergeCell ref="JHT26:JHU28"/>
    <mergeCell ref="JJX26:JJX28"/>
    <mergeCell ref="JJY26:JJZ28"/>
    <mergeCell ref="JDA26:JDB28"/>
    <mergeCell ref="JDD26:JDE28"/>
    <mergeCell ref="JFH26:JFH28"/>
    <mergeCell ref="JFI26:JFJ28"/>
    <mergeCell ref="JFL26:JFM28"/>
    <mergeCell ref="KER26:KER28"/>
    <mergeCell ref="KES26:KET28"/>
    <mergeCell ref="KEV26:KEW28"/>
    <mergeCell ref="KGZ26:KGZ28"/>
    <mergeCell ref="KHA26:KHB28"/>
    <mergeCell ref="KAC26:KAD28"/>
    <mergeCell ref="KAF26:KAG28"/>
    <mergeCell ref="KCJ26:KCJ28"/>
    <mergeCell ref="KCK26:KCL28"/>
    <mergeCell ref="KCN26:KCO28"/>
    <mergeCell ref="JVP26:JVQ28"/>
    <mergeCell ref="JXT26:JXT28"/>
    <mergeCell ref="JXU26:JXV28"/>
    <mergeCell ref="JXX26:JXY28"/>
    <mergeCell ref="KAB26:KAB28"/>
    <mergeCell ref="JTD26:JTD28"/>
    <mergeCell ref="JTE26:JTF28"/>
    <mergeCell ref="JTH26:JTI28"/>
    <mergeCell ref="JVL26:JVL28"/>
    <mergeCell ref="JVM26:JVN28"/>
    <mergeCell ref="KSR26:KSS28"/>
    <mergeCell ref="KUV26:KUV28"/>
    <mergeCell ref="KUW26:KUX28"/>
    <mergeCell ref="KUZ26:KVA28"/>
    <mergeCell ref="KXD26:KXD28"/>
    <mergeCell ref="KQF26:KQF28"/>
    <mergeCell ref="KQG26:KQH28"/>
    <mergeCell ref="KQJ26:KQK28"/>
    <mergeCell ref="KSN26:KSN28"/>
    <mergeCell ref="KSO26:KSP28"/>
    <mergeCell ref="KLQ26:KLR28"/>
    <mergeCell ref="KLT26:KLU28"/>
    <mergeCell ref="KNX26:KNX28"/>
    <mergeCell ref="KNY26:KNZ28"/>
    <mergeCell ref="KOB26:KOC28"/>
    <mergeCell ref="KHD26:KHE28"/>
    <mergeCell ref="KJH26:KJH28"/>
    <mergeCell ref="KJI26:KJJ28"/>
    <mergeCell ref="KJL26:KJM28"/>
    <mergeCell ref="KLP26:KLP28"/>
    <mergeCell ref="LIS26:LIT28"/>
    <mergeCell ref="LIV26:LIW28"/>
    <mergeCell ref="LKZ26:LKZ28"/>
    <mergeCell ref="LLA26:LLB28"/>
    <mergeCell ref="LLD26:LLE28"/>
    <mergeCell ref="LEF26:LEG28"/>
    <mergeCell ref="LGJ26:LGJ28"/>
    <mergeCell ref="LGK26:LGL28"/>
    <mergeCell ref="LGN26:LGO28"/>
    <mergeCell ref="LIR26:LIR28"/>
    <mergeCell ref="LBT26:LBT28"/>
    <mergeCell ref="LBU26:LBV28"/>
    <mergeCell ref="LBX26:LBY28"/>
    <mergeCell ref="LEB26:LEB28"/>
    <mergeCell ref="LEC26:LED28"/>
    <mergeCell ref="KXE26:KXF28"/>
    <mergeCell ref="KXH26:KXI28"/>
    <mergeCell ref="KZL26:KZL28"/>
    <mergeCell ref="KZM26:KZN28"/>
    <mergeCell ref="KZP26:KZQ28"/>
    <mergeCell ref="LYV26:LYV28"/>
    <mergeCell ref="LYW26:LYX28"/>
    <mergeCell ref="LYZ26:LZA28"/>
    <mergeCell ref="MBD26:MBD28"/>
    <mergeCell ref="MBE26:MBF28"/>
    <mergeCell ref="LUG26:LUH28"/>
    <mergeCell ref="LUJ26:LUK28"/>
    <mergeCell ref="LWN26:LWN28"/>
    <mergeCell ref="LWO26:LWP28"/>
    <mergeCell ref="LWR26:LWS28"/>
    <mergeCell ref="LPT26:LPU28"/>
    <mergeCell ref="LRX26:LRX28"/>
    <mergeCell ref="LRY26:LRZ28"/>
    <mergeCell ref="LSB26:LSC28"/>
    <mergeCell ref="LUF26:LUF28"/>
    <mergeCell ref="LNH26:LNH28"/>
    <mergeCell ref="LNI26:LNJ28"/>
    <mergeCell ref="LNL26:LNM28"/>
    <mergeCell ref="LPP26:LPP28"/>
    <mergeCell ref="LPQ26:LPR28"/>
    <mergeCell ref="MMV26:MMW28"/>
    <mergeCell ref="MOZ26:MOZ28"/>
    <mergeCell ref="MPA26:MPB28"/>
    <mergeCell ref="MPD26:MPE28"/>
    <mergeCell ref="MRH26:MRH28"/>
    <mergeCell ref="MKJ26:MKJ28"/>
    <mergeCell ref="MKK26:MKL28"/>
    <mergeCell ref="MKN26:MKO28"/>
    <mergeCell ref="MMR26:MMR28"/>
    <mergeCell ref="MMS26:MMT28"/>
    <mergeCell ref="MFU26:MFV28"/>
    <mergeCell ref="MFX26:MFY28"/>
    <mergeCell ref="MIB26:MIB28"/>
    <mergeCell ref="MIC26:MID28"/>
    <mergeCell ref="MIF26:MIG28"/>
    <mergeCell ref="MBH26:MBI28"/>
    <mergeCell ref="MDL26:MDL28"/>
    <mergeCell ref="MDM26:MDN28"/>
    <mergeCell ref="MDP26:MDQ28"/>
    <mergeCell ref="MFT26:MFT28"/>
    <mergeCell ref="NCW26:NCX28"/>
    <mergeCell ref="NCZ26:NDA28"/>
    <mergeCell ref="NFD26:NFD28"/>
    <mergeCell ref="NFE26:NFF28"/>
    <mergeCell ref="NFH26:NFI28"/>
    <mergeCell ref="MYJ26:MYK28"/>
    <mergeCell ref="NAN26:NAN28"/>
    <mergeCell ref="NAO26:NAP28"/>
    <mergeCell ref="NAR26:NAS28"/>
    <mergeCell ref="NCV26:NCV28"/>
    <mergeCell ref="MVX26:MVX28"/>
    <mergeCell ref="MVY26:MVZ28"/>
    <mergeCell ref="MWB26:MWC28"/>
    <mergeCell ref="MYF26:MYF28"/>
    <mergeCell ref="MYG26:MYH28"/>
    <mergeCell ref="MRI26:MRJ28"/>
    <mergeCell ref="MRL26:MRM28"/>
    <mergeCell ref="MTP26:MTP28"/>
    <mergeCell ref="MTQ26:MTR28"/>
    <mergeCell ref="MTT26:MTU28"/>
    <mergeCell ref="NSZ26:NSZ28"/>
    <mergeCell ref="NTA26:NTB28"/>
    <mergeCell ref="NTD26:NTE28"/>
    <mergeCell ref="NVH26:NVH28"/>
    <mergeCell ref="NVI26:NVJ28"/>
    <mergeCell ref="NOK26:NOL28"/>
    <mergeCell ref="NON26:NOO28"/>
    <mergeCell ref="NQR26:NQR28"/>
    <mergeCell ref="NQS26:NQT28"/>
    <mergeCell ref="NQV26:NQW28"/>
    <mergeCell ref="NJX26:NJY28"/>
    <mergeCell ref="NMB26:NMB28"/>
    <mergeCell ref="NMC26:NMD28"/>
    <mergeCell ref="NMF26:NMG28"/>
    <mergeCell ref="NOJ26:NOJ28"/>
    <mergeCell ref="NHL26:NHL28"/>
    <mergeCell ref="NHM26:NHN28"/>
    <mergeCell ref="NHP26:NHQ28"/>
    <mergeCell ref="NJT26:NJT28"/>
    <mergeCell ref="NJU26:NJV28"/>
    <mergeCell ref="OGZ26:OHA28"/>
    <mergeCell ref="OJD26:OJD28"/>
    <mergeCell ref="OJE26:OJF28"/>
    <mergeCell ref="OJH26:OJI28"/>
    <mergeCell ref="OLL26:OLL28"/>
    <mergeCell ref="OEN26:OEN28"/>
    <mergeCell ref="OEO26:OEP28"/>
    <mergeCell ref="OER26:OES28"/>
    <mergeCell ref="OGV26:OGV28"/>
    <mergeCell ref="OGW26:OGX28"/>
    <mergeCell ref="NZY26:NZZ28"/>
    <mergeCell ref="OAB26:OAC28"/>
    <mergeCell ref="OCF26:OCF28"/>
    <mergeCell ref="OCG26:OCH28"/>
    <mergeCell ref="OCJ26:OCK28"/>
    <mergeCell ref="NVL26:NVM28"/>
    <mergeCell ref="NXP26:NXP28"/>
    <mergeCell ref="NXQ26:NXR28"/>
    <mergeCell ref="NXT26:NXU28"/>
    <mergeCell ref="NZX26:NZX28"/>
    <mergeCell ref="OXA26:OXB28"/>
    <mergeCell ref="OXD26:OXE28"/>
    <mergeCell ref="OZH26:OZH28"/>
    <mergeCell ref="OZI26:OZJ28"/>
    <mergeCell ref="OZL26:OZM28"/>
    <mergeCell ref="OSN26:OSO28"/>
    <mergeCell ref="OUR26:OUR28"/>
    <mergeCell ref="OUS26:OUT28"/>
    <mergeCell ref="OUV26:OUW28"/>
    <mergeCell ref="OWZ26:OWZ28"/>
    <mergeCell ref="OQB26:OQB28"/>
    <mergeCell ref="OQC26:OQD28"/>
    <mergeCell ref="OQF26:OQG28"/>
    <mergeCell ref="OSJ26:OSJ28"/>
    <mergeCell ref="OSK26:OSL28"/>
    <mergeCell ref="OLM26:OLN28"/>
    <mergeCell ref="OLP26:OLQ28"/>
    <mergeCell ref="ONT26:ONT28"/>
    <mergeCell ref="ONU26:ONV28"/>
    <mergeCell ref="ONX26:ONY28"/>
    <mergeCell ref="PND26:PND28"/>
    <mergeCell ref="PNE26:PNF28"/>
    <mergeCell ref="PNH26:PNI28"/>
    <mergeCell ref="PPL26:PPL28"/>
    <mergeCell ref="PPM26:PPN28"/>
    <mergeCell ref="PIO26:PIP28"/>
    <mergeCell ref="PIR26:PIS28"/>
    <mergeCell ref="PKV26:PKV28"/>
    <mergeCell ref="PKW26:PKX28"/>
    <mergeCell ref="PKZ26:PLA28"/>
    <mergeCell ref="PEB26:PEC28"/>
    <mergeCell ref="PGF26:PGF28"/>
    <mergeCell ref="PGG26:PGH28"/>
    <mergeCell ref="PGJ26:PGK28"/>
    <mergeCell ref="PIN26:PIN28"/>
    <mergeCell ref="PBP26:PBP28"/>
    <mergeCell ref="PBQ26:PBR28"/>
    <mergeCell ref="PBT26:PBU28"/>
    <mergeCell ref="PDX26:PDX28"/>
    <mergeCell ref="PDY26:PDZ28"/>
    <mergeCell ref="QBD26:QBE28"/>
    <mergeCell ref="QDH26:QDH28"/>
    <mergeCell ref="QDI26:QDJ28"/>
    <mergeCell ref="QDL26:QDM28"/>
    <mergeCell ref="QFP26:QFP28"/>
    <mergeCell ref="PYR26:PYR28"/>
    <mergeCell ref="PYS26:PYT28"/>
    <mergeCell ref="PYV26:PYW28"/>
    <mergeCell ref="QAZ26:QAZ28"/>
    <mergeCell ref="QBA26:QBB28"/>
    <mergeCell ref="PUC26:PUD28"/>
    <mergeCell ref="PUF26:PUG28"/>
    <mergeCell ref="PWJ26:PWJ28"/>
    <mergeCell ref="PWK26:PWL28"/>
    <mergeCell ref="PWN26:PWO28"/>
    <mergeCell ref="PPP26:PPQ28"/>
    <mergeCell ref="PRT26:PRT28"/>
    <mergeCell ref="PRU26:PRV28"/>
    <mergeCell ref="PRX26:PRY28"/>
    <mergeCell ref="PUB26:PUB28"/>
    <mergeCell ref="QRE26:QRF28"/>
    <mergeCell ref="QRH26:QRI28"/>
    <mergeCell ref="QTL26:QTL28"/>
    <mergeCell ref="QTM26:QTN28"/>
    <mergeCell ref="QTP26:QTQ28"/>
    <mergeCell ref="QMR26:QMS28"/>
    <mergeCell ref="QOV26:QOV28"/>
    <mergeCell ref="QOW26:QOX28"/>
    <mergeCell ref="QOZ26:QPA28"/>
    <mergeCell ref="QRD26:QRD28"/>
    <mergeCell ref="QKF26:QKF28"/>
    <mergeCell ref="QKG26:QKH28"/>
    <mergeCell ref="QKJ26:QKK28"/>
    <mergeCell ref="QMN26:QMN28"/>
    <mergeCell ref="QMO26:QMP28"/>
    <mergeCell ref="QFQ26:QFR28"/>
    <mergeCell ref="QFT26:QFU28"/>
    <mergeCell ref="QHX26:QHX28"/>
    <mergeCell ref="QHY26:QHZ28"/>
    <mergeCell ref="QIB26:QIC28"/>
    <mergeCell ref="RHH26:RHH28"/>
    <mergeCell ref="RHI26:RHJ28"/>
    <mergeCell ref="RHL26:RHM28"/>
    <mergeCell ref="RJP26:RJP28"/>
    <mergeCell ref="RJQ26:RJR28"/>
    <mergeCell ref="RCS26:RCT28"/>
    <mergeCell ref="RCV26:RCW28"/>
    <mergeCell ref="REZ26:REZ28"/>
    <mergeCell ref="RFA26:RFB28"/>
    <mergeCell ref="RFD26:RFE28"/>
    <mergeCell ref="QYF26:QYG28"/>
    <mergeCell ref="RAJ26:RAJ28"/>
    <mergeCell ref="RAK26:RAL28"/>
    <mergeCell ref="RAN26:RAO28"/>
    <mergeCell ref="RCR26:RCR28"/>
    <mergeCell ref="QVT26:QVT28"/>
    <mergeCell ref="QVU26:QVV28"/>
    <mergeCell ref="QVX26:QVY28"/>
    <mergeCell ref="QYB26:QYB28"/>
    <mergeCell ref="QYC26:QYD28"/>
    <mergeCell ref="RVH26:RVI28"/>
    <mergeCell ref="RXL26:RXL28"/>
    <mergeCell ref="RXM26:RXN28"/>
    <mergeCell ref="RXP26:RXQ28"/>
    <mergeCell ref="RZT26:RZT28"/>
    <mergeCell ref="RSV26:RSV28"/>
    <mergeCell ref="RSW26:RSX28"/>
    <mergeCell ref="RSZ26:RTA28"/>
    <mergeCell ref="RVD26:RVD28"/>
    <mergeCell ref="RVE26:RVF28"/>
    <mergeCell ref="ROG26:ROH28"/>
    <mergeCell ref="ROJ26:ROK28"/>
    <mergeCell ref="RQN26:RQN28"/>
    <mergeCell ref="RQO26:RQP28"/>
    <mergeCell ref="RQR26:RQS28"/>
    <mergeCell ref="RJT26:RJU28"/>
    <mergeCell ref="RLX26:RLX28"/>
    <mergeCell ref="RLY26:RLZ28"/>
    <mergeCell ref="RMB26:RMC28"/>
    <mergeCell ref="ROF26:ROF28"/>
    <mergeCell ref="SLI26:SLJ28"/>
    <mergeCell ref="SLL26:SLM28"/>
    <mergeCell ref="SNP26:SNP28"/>
    <mergeCell ref="SNQ26:SNR28"/>
    <mergeCell ref="SNT26:SNU28"/>
    <mergeCell ref="SGV26:SGW28"/>
    <mergeCell ref="SIZ26:SIZ28"/>
    <mergeCell ref="SJA26:SJB28"/>
    <mergeCell ref="SJD26:SJE28"/>
    <mergeCell ref="SLH26:SLH28"/>
    <mergeCell ref="SEJ26:SEJ28"/>
    <mergeCell ref="SEK26:SEL28"/>
    <mergeCell ref="SEN26:SEO28"/>
    <mergeCell ref="SGR26:SGR28"/>
    <mergeCell ref="SGS26:SGT28"/>
    <mergeCell ref="RZU26:RZV28"/>
    <mergeCell ref="RZX26:RZY28"/>
    <mergeCell ref="SCB26:SCB28"/>
    <mergeCell ref="SCC26:SCD28"/>
    <mergeCell ref="SCF26:SCG28"/>
    <mergeCell ref="TBL26:TBL28"/>
    <mergeCell ref="TBM26:TBN28"/>
    <mergeCell ref="TBP26:TBQ28"/>
    <mergeCell ref="TDT26:TDT28"/>
    <mergeCell ref="TDU26:TDV28"/>
    <mergeCell ref="SWW26:SWX28"/>
    <mergeCell ref="SWZ26:SXA28"/>
    <mergeCell ref="SZD26:SZD28"/>
    <mergeCell ref="SZE26:SZF28"/>
    <mergeCell ref="SZH26:SZI28"/>
    <mergeCell ref="SSJ26:SSK28"/>
    <mergeCell ref="SUN26:SUN28"/>
    <mergeCell ref="SUO26:SUP28"/>
    <mergeCell ref="SUR26:SUS28"/>
    <mergeCell ref="SWV26:SWV28"/>
    <mergeCell ref="SPX26:SPX28"/>
    <mergeCell ref="SPY26:SPZ28"/>
    <mergeCell ref="SQB26:SQC28"/>
    <mergeCell ref="SSF26:SSF28"/>
    <mergeCell ref="SSG26:SSH28"/>
    <mergeCell ref="TPL26:TPM28"/>
    <mergeCell ref="TRP26:TRP28"/>
    <mergeCell ref="TRQ26:TRR28"/>
    <mergeCell ref="TRT26:TRU28"/>
    <mergeCell ref="TTX26:TTX28"/>
    <mergeCell ref="TMZ26:TMZ28"/>
    <mergeCell ref="TNA26:TNB28"/>
    <mergeCell ref="TND26:TNE28"/>
    <mergeCell ref="TPH26:TPH28"/>
    <mergeCell ref="TPI26:TPJ28"/>
    <mergeCell ref="TIK26:TIL28"/>
    <mergeCell ref="TIN26:TIO28"/>
    <mergeCell ref="TKR26:TKR28"/>
    <mergeCell ref="TKS26:TKT28"/>
    <mergeCell ref="TKV26:TKW28"/>
    <mergeCell ref="TDX26:TDY28"/>
    <mergeCell ref="TGB26:TGB28"/>
    <mergeCell ref="TGC26:TGD28"/>
    <mergeCell ref="TGF26:TGG28"/>
    <mergeCell ref="TIJ26:TIJ28"/>
    <mergeCell ref="UFM26:UFN28"/>
    <mergeCell ref="UFP26:UFQ28"/>
    <mergeCell ref="UHT26:UHT28"/>
    <mergeCell ref="UHU26:UHV28"/>
    <mergeCell ref="UHX26:UHY28"/>
    <mergeCell ref="UAZ26:UBA28"/>
    <mergeCell ref="UDD26:UDD28"/>
    <mergeCell ref="UDE26:UDF28"/>
    <mergeCell ref="UDH26:UDI28"/>
    <mergeCell ref="UFL26:UFL28"/>
    <mergeCell ref="TYN26:TYN28"/>
    <mergeCell ref="TYO26:TYP28"/>
    <mergeCell ref="TYR26:TYS28"/>
    <mergeCell ref="UAV26:UAV28"/>
    <mergeCell ref="UAW26:UAX28"/>
    <mergeCell ref="TTY26:TTZ28"/>
    <mergeCell ref="TUB26:TUC28"/>
    <mergeCell ref="TWF26:TWF28"/>
    <mergeCell ref="TWG26:TWH28"/>
    <mergeCell ref="TWJ26:TWK28"/>
    <mergeCell ref="UVP26:UVP28"/>
    <mergeCell ref="UVQ26:UVR28"/>
    <mergeCell ref="UVT26:UVU28"/>
    <mergeCell ref="UXX26:UXX28"/>
    <mergeCell ref="UXY26:UXZ28"/>
    <mergeCell ref="URA26:URB28"/>
    <mergeCell ref="URD26:URE28"/>
    <mergeCell ref="UTH26:UTH28"/>
    <mergeCell ref="UTI26:UTJ28"/>
    <mergeCell ref="UTL26:UTM28"/>
    <mergeCell ref="UMN26:UMO28"/>
    <mergeCell ref="UOR26:UOR28"/>
    <mergeCell ref="UOS26:UOT28"/>
    <mergeCell ref="UOV26:UOW28"/>
    <mergeCell ref="UQZ26:UQZ28"/>
    <mergeCell ref="UKB26:UKB28"/>
    <mergeCell ref="UKC26:UKD28"/>
    <mergeCell ref="UKF26:UKG28"/>
    <mergeCell ref="UMJ26:UMJ28"/>
    <mergeCell ref="UMK26:UML28"/>
    <mergeCell ref="VJP26:VJQ28"/>
    <mergeCell ref="VLT26:VLT28"/>
    <mergeCell ref="VLU26:VLV28"/>
    <mergeCell ref="VLX26:VLY28"/>
    <mergeCell ref="VOB26:VOB28"/>
    <mergeCell ref="VHD26:VHD28"/>
    <mergeCell ref="VHE26:VHF28"/>
    <mergeCell ref="VHH26:VHI28"/>
    <mergeCell ref="VJL26:VJL28"/>
    <mergeCell ref="VJM26:VJN28"/>
    <mergeCell ref="VCO26:VCP28"/>
    <mergeCell ref="VCR26:VCS28"/>
    <mergeCell ref="VEV26:VEV28"/>
    <mergeCell ref="VEW26:VEX28"/>
    <mergeCell ref="VEZ26:VFA28"/>
    <mergeCell ref="UYB26:UYC28"/>
    <mergeCell ref="VAF26:VAF28"/>
    <mergeCell ref="VAG26:VAH28"/>
    <mergeCell ref="VAJ26:VAK28"/>
    <mergeCell ref="VCN26:VCN28"/>
    <mergeCell ref="VZQ26:VZR28"/>
    <mergeCell ref="VZT26:VZU28"/>
    <mergeCell ref="WBX26:WBX28"/>
    <mergeCell ref="WBY26:WBZ28"/>
    <mergeCell ref="WCB26:WCC28"/>
    <mergeCell ref="VVD26:VVE28"/>
    <mergeCell ref="VXH26:VXH28"/>
    <mergeCell ref="VXI26:VXJ28"/>
    <mergeCell ref="VXL26:VXM28"/>
    <mergeCell ref="VZP26:VZP28"/>
    <mergeCell ref="VSR26:VSR28"/>
    <mergeCell ref="VSS26:VST28"/>
    <mergeCell ref="VSV26:VSW28"/>
    <mergeCell ref="VUZ26:VUZ28"/>
    <mergeCell ref="VVA26:VVB28"/>
    <mergeCell ref="VOC26:VOD28"/>
    <mergeCell ref="VOF26:VOG28"/>
    <mergeCell ref="VQJ26:VQJ28"/>
    <mergeCell ref="VQK26:VQL28"/>
    <mergeCell ref="VQN26:VQO28"/>
    <mergeCell ref="WPU26:WPV28"/>
    <mergeCell ref="WPX26:WPY28"/>
    <mergeCell ref="WSB26:WSB28"/>
    <mergeCell ref="WSC26:WSD28"/>
    <mergeCell ref="WLE26:WLF28"/>
    <mergeCell ref="WLH26:WLI28"/>
    <mergeCell ref="WNL26:WNL28"/>
    <mergeCell ref="WNM26:WNN28"/>
    <mergeCell ref="WNP26:WNQ28"/>
    <mergeCell ref="WGR26:WGS28"/>
    <mergeCell ref="WIV26:WIV28"/>
    <mergeCell ref="WIW26:WIX28"/>
    <mergeCell ref="WIZ26:WJA28"/>
    <mergeCell ref="WLD26:WLD28"/>
    <mergeCell ref="WEF26:WEF28"/>
    <mergeCell ref="WEG26:WEH28"/>
    <mergeCell ref="WEJ26:WEK28"/>
    <mergeCell ref="WGN26:WGN28"/>
    <mergeCell ref="WGO26:WGP28"/>
    <mergeCell ref="XDT26:XDU28"/>
    <mergeCell ref="CF29:CF31"/>
    <mergeCell ref="CG29:CL31"/>
    <mergeCell ref="EN29:EN31"/>
    <mergeCell ref="EO29:ET31"/>
    <mergeCell ref="GV29:GV31"/>
    <mergeCell ref="GW29:HB31"/>
    <mergeCell ref="JD29:JD31"/>
    <mergeCell ref="JE29:JJ31"/>
    <mergeCell ref="LL29:LL31"/>
    <mergeCell ref="LM29:LR31"/>
    <mergeCell ref="NT29:NT31"/>
    <mergeCell ref="NU29:NZ31"/>
    <mergeCell ref="QB29:QB31"/>
    <mergeCell ref="QC29:QH31"/>
    <mergeCell ref="SJ29:SJ31"/>
    <mergeCell ref="XBH26:XBH28"/>
    <mergeCell ref="XBI26:XBJ28"/>
    <mergeCell ref="XBL26:XBM28"/>
    <mergeCell ref="XDP26:XDP28"/>
    <mergeCell ref="XDQ26:XDR28"/>
    <mergeCell ref="WWS26:WWT28"/>
    <mergeCell ref="WWV26:WWW28"/>
    <mergeCell ref="WYZ26:WYZ28"/>
    <mergeCell ref="WZA26:WZB28"/>
    <mergeCell ref="WZD26:WZE28"/>
    <mergeCell ref="WSF26:WSG28"/>
    <mergeCell ref="WUJ26:WUJ28"/>
    <mergeCell ref="WUK26:WUL28"/>
    <mergeCell ref="WUN26:WUO28"/>
    <mergeCell ref="WWR26:WWR28"/>
    <mergeCell ref="WPT26:WPT28"/>
    <mergeCell ref="AKV29:AKV31"/>
    <mergeCell ref="AKW29:ALB31"/>
    <mergeCell ref="AND29:AND31"/>
    <mergeCell ref="ANE29:ANJ31"/>
    <mergeCell ref="APL29:APL31"/>
    <mergeCell ref="ADY29:AED31"/>
    <mergeCell ref="AGF29:AGF31"/>
    <mergeCell ref="AGG29:AGL31"/>
    <mergeCell ref="AIN29:AIN31"/>
    <mergeCell ref="AIO29:AIT31"/>
    <mergeCell ref="ZH29:ZH31"/>
    <mergeCell ref="ZI29:ZN31"/>
    <mergeCell ref="ABP29:ABP31"/>
    <mergeCell ref="ABQ29:ABV31"/>
    <mergeCell ref="ADX29:ADX31"/>
    <mergeCell ref="SK29:SP31"/>
    <mergeCell ref="UR29:UR31"/>
    <mergeCell ref="US29:UX31"/>
    <mergeCell ref="WZ29:WZ31"/>
    <mergeCell ref="XA29:XF31"/>
    <mergeCell ref="BHX29:BHX31"/>
    <mergeCell ref="BHY29:BID31"/>
    <mergeCell ref="BKF29:BKF31"/>
    <mergeCell ref="BKG29:BKL31"/>
    <mergeCell ref="BMN29:BMN31"/>
    <mergeCell ref="BBA29:BBF31"/>
    <mergeCell ref="BDH29:BDH31"/>
    <mergeCell ref="BDI29:BDN31"/>
    <mergeCell ref="BFP29:BFP31"/>
    <mergeCell ref="BFQ29:BFV31"/>
    <mergeCell ref="AWJ29:AWJ31"/>
    <mergeCell ref="AWK29:AWP31"/>
    <mergeCell ref="AYR29:AYR31"/>
    <mergeCell ref="AYS29:AYX31"/>
    <mergeCell ref="BAZ29:BAZ31"/>
    <mergeCell ref="APM29:APR31"/>
    <mergeCell ref="ART29:ART31"/>
    <mergeCell ref="ARU29:ARZ31"/>
    <mergeCell ref="AUB29:AUB31"/>
    <mergeCell ref="AUC29:AUH31"/>
    <mergeCell ref="CEZ29:CEZ31"/>
    <mergeCell ref="CFA29:CFF31"/>
    <mergeCell ref="CHH29:CHH31"/>
    <mergeCell ref="CHI29:CHN31"/>
    <mergeCell ref="CJP29:CJP31"/>
    <mergeCell ref="BYC29:BYH31"/>
    <mergeCell ref="CAJ29:CAJ31"/>
    <mergeCell ref="CAK29:CAP31"/>
    <mergeCell ref="CCR29:CCR31"/>
    <mergeCell ref="CCS29:CCX31"/>
    <mergeCell ref="BTL29:BTL31"/>
    <mergeCell ref="BTM29:BTR31"/>
    <mergeCell ref="BVT29:BVT31"/>
    <mergeCell ref="BVU29:BVZ31"/>
    <mergeCell ref="BYB29:BYB31"/>
    <mergeCell ref="BMO29:BMT31"/>
    <mergeCell ref="BOV29:BOV31"/>
    <mergeCell ref="BOW29:BPB31"/>
    <mergeCell ref="BRD29:BRD31"/>
    <mergeCell ref="BRE29:BRJ31"/>
    <mergeCell ref="DCB29:DCB31"/>
    <mergeCell ref="DCC29:DCH31"/>
    <mergeCell ref="DEJ29:DEJ31"/>
    <mergeCell ref="DEK29:DEP31"/>
    <mergeCell ref="DGR29:DGR31"/>
    <mergeCell ref="CVE29:CVJ31"/>
    <mergeCell ref="CXL29:CXL31"/>
    <mergeCell ref="CXM29:CXR31"/>
    <mergeCell ref="CZT29:CZT31"/>
    <mergeCell ref="CZU29:CZZ31"/>
    <mergeCell ref="CQN29:CQN31"/>
    <mergeCell ref="CQO29:CQT31"/>
    <mergeCell ref="CSV29:CSV31"/>
    <mergeCell ref="CSW29:CTB31"/>
    <mergeCell ref="CVD29:CVD31"/>
    <mergeCell ref="CJQ29:CJV31"/>
    <mergeCell ref="CLX29:CLX31"/>
    <mergeCell ref="CLY29:CMD31"/>
    <mergeCell ref="COF29:COF31"/>
    <mergeCell ref="COG29:COL31"/>
    <mergeCell ref="DZD29:DZD31"/>
    <mergeCell ref="DZE29:DZJ31"/>
    <mergeCell ref="EBL29:EBL31"/>
    <mergeCell ref="EBM29:EBR31"/>
    <mergeCell ref="EDT29:EDT31"/>
    <mergeCell ref="DSG29:DSL31"/>
    <mergeCell ref="DUN29:DUN31"/>
    <mergeCell ref="DUO29:DUT31"/>
    <mergeCell ref="DWV29:DWV31"/>
    <mergeCell ref="DWW29:DXB31"/>
    <mergeCell ref="DNP29:DNP31"/>
    <mergeCell ref="DNQ29:DNV31"/>
    <mergeCell ref="DPX29:DPX31"/>
    <mergeCell ref="DPY29:DQD31"/>
    <mergeCell ref="DSF29:DSF31"/>
    <mergeCell ref="DGS29:DGX31"/>
    <mergeCell ref="DIZ29:DIZ31"/>
    <mergeCell ref="DJA29:DJF31"/>
    <mergeCell ref="DLH29:DLH31"/>
    <mergeCell ref="DLI29:DLN31"/>
    <mergeCell ref="EWF29:EWF31"/>
    <mergeCell ref="EWG29:EWL31"/>
    <mergeCell ref="EYN29:EYN31"/>
    <mergeCell ref="EYO29:EYT31"/>
    <mergeCell ref="FAV29:FAV31"/>
    <mergeCell ref="EPI29:EPN31"/>
    <mergeCell ref="ERP29:ERP31"/>
    <mergeCell ref="ERQ29:ERV31"/>
    <mergeCell ref="ETX29:ETX31"/>
    <mergeCell ref="ETY29:EUD31"/>
    <mergeCell ref="EKR29:EKR31"/>
    <mergeCell ref="EKS29:EKX31"/>
    <mergeCell ref="EMZ29:EMZ31"/>
    <mergeCell ref="ENA29:ENF31"/>
    <mergeCell ref="EPH29:EPH31"/>
    <mergeCell ref="EDU29:EDZ31"/>
    <mergeCell ref="EGB29:EGB31"/>
    <mergeCell ref="EGC29:EGH31"/>
    <mergeCell ref="EIJ29:EIJ31"/>
    <mergeCell ref="EIK29:EIP31"/>
    <mergeCell ref="FTH29:FTH31"/>
    <mergeCell ref="FTI29:FTN31"/>
    <mergeCell ref="FVP29:FVP31"/>
    <mergeCell ref="FVQ29:FVV31"/>
    <mergeCell ref="FXX29:FXX31"/>
    <mergeCell ref="FMK29:FMP31"/>
    <mergeCell ref="FOR29:FOR31"/>
    <mergeCell ref="FOS29:FOX31"/>
    <mergeCell ref="FQZ29:FQZ31"/>
    <mergeCell ref="FRA29:FRF31"/>
    <mergeCell ref="FHT29:FHT31"/>
    <mergeCell ref="FHU29:FHZ31"/>
    <mergeCell ref="FKB29:FKB31"/>
    <mergeCell ref="FKC29:FKH31"/>
    <mergeCell ref="FMJ29:FMJ31"/>
    <mergeCell ref="FAW29:FBB31"/>
    <mergeCell ref="FDD29:FDD31"/>
    <mergeCell ref="FDE29:FDJ31"/>
    <mergeCell ref="FFL29:FFL31"/>
    <mergeCell ref="FFM29:FFR31"/>
    <mergeCell ref="GQJ29:GQJ31"/>
    <mergeCell ref="GQK29:GQP31"/>
    <mergeCell ref="GSR29:GSR31"/>
    <mergeCell ref="GSS29:GSX31"/>
    <mergeCell ref="GUZ29:GUZ31"/>
    <mergeCell ref="GJM29:GJR31"/>
    <mergeCell ref="GLT29:GLT31"/>
    <mergeCell ref="GLU29:GLZ31"/>
    <mergeCell ref="GOB29:GOB31"/>
    <mergeCell ref="GOC29:GOH31"/>
    <mergeCell ref="GEV29:GEV31"/>
    <mergeCell ref="GEW29:GFB31"/>
    <mergeCell ref="GHD29:GHD31"/>
    <mergeCell ref="GHE29:GHJ31"/>
    <mergeCell ref="GJL29:GJL31"/>
    <mergeCell ref="FXY29:FYD31"/>
    <mergeCell ref="GAF29:GAF31"/>
    <mergeCell ref="GAG29:GAL31"/>
    <mergeCell ref="GCN29:GCN31"/>
    <mergeCell ref="GCO29:GCT31"/>
    <mergeCell ref="HNL29:HNL31"/>
    <mergeCell ref="HNM29:HNR31"/>
    <mergeCell ref="HPT29:HPT31"/>
    <mergeCell ref="HPU29:HPZ31"/>
    <mergeCell ref="HSB29:HSB31"/>
    <mergeCell ref="HGO29:HGT31"/>
    <mergeCell ref="HIV29:HIV31"/>
    <mergeCell ref="HIW29:HJB31"/>
    <mergeCell ref="HLD29:HLD31"/>
    <mergeCell ref="HLE29:HLJ31"/>
    <mergeCell ref="HBX29:HBX31"/>
    <mergeCell ref="HBY29:HCD31"/>
    <mergeCell ref="HEF29:HEF31"/>
    <mergeCell ref="HEG29:HEL31"/>
    <mergeCell ref="HGN29:HGN31"/>
    <mergeCell ref="GVA29:GVF31"/>
    <mergeCell ref="GXH29:GXH31"/>
    <mergeCell ref="GXI29:GXN31"/>
    <mergeCell ref="GZP29:GZP31"/>
    <mergeCell ref="GZQ29:GZV31"/>
    <mergeCell ref="IKN29:IKN31"/>
    <mergeCell ref="IKO29:IKT31"/>
    <mergeCell ref="IMV29:IMV31"/>
    <mergeCell ref="IMW29:INB31"/>
    <mergeCell ref="IPD29:IPD31"/>
    <mergeCell ref="IDQ29:IDV31"/>
    <mergeCell ref="IFX29:IFX31"/>
    <mergeCell ref="IFY29:IGD31"/>
    <mergeCell ref="IIF29:IIF31"/>
    <mergeCell ref="IIG29:IIL31"/>
    <mergeCell ref="HYZ29:HYZ31"/>
    <mergeCell ref="HZA29:HZF31"/>
    <mergeCell ref="IBH29:IBH31"/>
    <mergeCell ref="IBI29:IBN31"/>
    <mergeCell ref="IDP29:IDP31"/>
    <mergeCell ref="HSC29:HSH31"/>
    <mergeCell ref="HUJ29:HUJ31"/>
    <mergeCell ref="HUK29:HUP31"/>
    <mergeCell ref="HWR29:HWR31"/>
    <mergeCell ref="HWS29:HWX31"/>
    <mergeCell ref="JHP29:JHP31"/>
    <mergeCell ref="JHQ29:JHV31"/>
    <mergeCell ref="JJX29:JJX31"/>
    <mergeCell ref="JJY29:JKD31"/>
    <mergeCell ref="JMF29:JMF31"/>
    <mergeCell ref="JAS29:JAX31"/>
    <mergeCell ref="JCZ29:JCZ31"/>
    <mergeCell ref="JDA29:JDF31"/>
    <mergeCell ref="JFH29:JFH31"/>
    <mergeCell ref="JFI29:JFN31"/>
    <mergeCell ref="IWB29:IWB31"/>
    <mergeCell ref="IWC29:IWH31"/>
    <mergeCell ref="IYJ29:IYJ31"/>
    <mergeCell ref="IYK29:IYP31"/>
    <mergeCell ref="JAR29:JAR31"/>
    <mergeCell ref="IPE29:IPJ31"/>
    <mergeCell ref="IRL29:IRL31"/>
    <mergeCell ref="IRM29:IRR31"/>
    <mergeCell ref="ITT29:ITT31"/>
    <mergeCell ref="ITU29:ITZ31"/>
    <mergeCell ref="KER29:KER31"/>
    <mergeCell ref="KES29:KEX31"/>
    <mergeCell ref="KGZ29:KGZ31"/>
    <mergeCell ref="KHA29:KHF31"/>
    <mergeCell ref="KJH29:KJH31"/>
    <mergeCell ref="JXU29:JXZ31"/>
    <mergeCell ref="KAB29:KAB31"/>
    <mergeCell ref="KAC29:KAH31"/>
    <mergeCell ref="KCJ29:KCJ31"/>
    <mergeCell ref="KCK29:KCP31"/>
    <mergeCell ref="JTD29:JTD31"/>
    <mergeCell ref="JTE29:JTJ31"/>
    <mergeCell ref="JVL29:JVL31"/>
    <mergeCell ref="JVM29:JVR31"/>
    <mergeCell ref="JXT29:JXT31"/>
    <mergeCell ref="JMG29:JML31"/>
    <mergeCell ref="JON29:JON31"/>
    <mergeCell ref="JOO29:JOT31"/>
    <mergeCell ref="JQV29:JQV31"/>
    <mergeCell ref="JQW29:JRB31"/>
    <mergeCell ref="LBT29:LBT31"/>
    <mergeCell ref="LBU29:LBZ31"/>
    <mergeCell ref="LEB29:LEB31"/>
    <mergeCell ref="LEC29:LEH31"/>
    <mergeCell ref="LGJ29:LGJ31"/>
    <mergeCell ref="KUW29:KVB31"/>
    <mergeCell ref="KXD29:KXD31"/>
    <mergeCell ref="KXE29:KXJ31"/>
    <mergeCell ref="KZL29:KZL31"/>
    <mergeCell ref="KZM29:KZR31"/>
    <mergeCell ref="KQF29:KQF31"/>
    <mergeCell ref="KQG29:KQL31"/>
    <mergeCell ref="KSN29:KSN31"/>
    <mergeCell ref="KSO29:KST31"/>
    <mergeCell ref="KUV29:KUV31"/>
    <mergeCell ref="KJI29:KJN31"/>
    <mergeCell ref="KLP29:KLP31"/>
    <mergeCell ref="KLQ29:KLV31"/>
    <mergeCell ref="KNX29:KNX31"/>
    <mergeCell ref="KNY29:KOD31"/>
    <mergeCell ref="LYV29:LYV31"/>
    <mergeCell ref="LYW29:LZB31"/>
    <mergeCell ref="MBD29:MBD31"/>
    <mergeCell ref="MBE29:MBJ31"/>
    <mergeCell ref="MDL29:MDL31"/>
    <mergeCell ref="LRY29:LSD31"/>
    <mergeCell ref="LUF29:LUF31"/>
    <mergeCell ref="LUG29:LUL31"/>
    <mergeCell ref="LWN29:LWN31"/>
    <mergeCell ref="LWO29:LWT31"/>
    <mergeCell ref="LNH29:LNH31"/>
    <mergeCell ref="LNI29:LNN31"/>
    <mergeCell ref="LPP29:LPP31"/>
    <mergeCell ref="LPQ29:LPV31"/>
    <mergeCell ref="LRX29:LRX31"/>
    <mergeCell ref="LGK29:LGP31"/>
    <mergeCell ref="LIR29:LIR31"/>
    <mergeCell ref="LIS29:LIX31"/>
    <mergeCell ref="LKZ29:LKZ31"/>
    <mergeCell ref="LLA29:LLF31"/>
    <mergeCell ref="MVX29:MVX31"/>
    <mergeCell ref="MVY29:MWD31"/>
    <mergeCell ref="MYF29:MYF31"/>
    <mergeCell ref="MYG29:MYL31"/>
    <mergeCell ref="NAN29:NAN31"/>
    <mergeCell ref="MPA29:MPF31"/>
    <mergeCell ref="MRH29:MRH31"/>
    <mergeCell ref="MRI29:MRN31"/>
    <mergeCell ref="MTP29:MTP31"/>
    <mergeCell ref="MTQ29:MTV31"/>
    <mergeCell ref="MKJ29:MKJ31"/>
    <mergeCell ref="MKK29:MKP31"/>
    <mergeCell ref="MMR29:MMR31"/>
    <mergeCell ref="MMS29:MMX31"/>
    <mergeCell ref="MOZ29:MOZ31"/>
    <mergeCell ref="MDM29:MDR31"/>
    <mergeCell ref="MFT29:MFT31"/>
    <mergeCell ref="MFU29:MFZ31"/>
    <mergeCell ref="MIB29:MIB31"/>
    <mergeCell ref="MIC29:MIH31"/>
    <mergeCell ref="NSZ29:NSZ31"/>
    <mergeCell ref="NTA29:NTF31"/>
    <mergeCell ref="NVH29:NVH31"/>
    <mergeCell ref="NVI29:NVN31"/>
    <mergeCell ref="NXP29:NXP31"/>
    <mergeCell ref="NMC29:NMH31"/>
    <mergeCell ref="NOJ29:NOJ31"/>
    <mergeCell ref="NOK29:NOP31"/>
    <mergeCell ref="NQR29:NQR31"/>
    <mergeCell ref="NQS29:NQX31"/>
    <mergeCell ref="NHL29:NHL31"/>
    <mergeCell ref="NHM29:NHR31"/>
    <mergeCell ref="NJT29:NJT31"/>
    <mergeCell ref="NJU29:NJZ31"/>
    <mergeCell ref="NMB29:NMB31"/>
    <mergeCell ref="NAO29:NAT31"/>
    <mergeCell ref="NCV29:NCV31"/>
    <mergeCell ref="NCW29:NDB31"/>
    <mergeCell ref="NFD29:NFD31"/>
    <mergeCell ref="NFE29:NFJ31"/>
    <mergeCell ref="OQB29:OQB31"/>
    <mergeCell ref="OQC29:OQH31"/>
    <mergeCell ref="OSJ29:OSJ31"/>
    <mergeCell ref="OSK29:OSP31"/>
    <mergeCell ref="OUR29:OUR31"/>
    <mergeCell ref="OJE29:OJJ31"/>
    <mergeCell ref="OLL29:OLL31"/>
    <mergeCell ref="OLM29:OLR31"/>
    <mergeCell ref="ONT29:ONT31"/>
    <mergeCell ref="ONU29:ONZ31"/>
    <mergeCell ref="OEN29:OEN31"/>
    <mergeCell ref="OEO29:OET31"/>
    <mergeCell ref="OGV29:OGV31"/>
    <mergeCell ref="OGW29:OHB31"/>
    <mergeCell ref="OJD29:OJD31"/>
    <mergeCell ref="NXQ29:NXV31"/>
    <mergeCell ref="NZX29:NZX31"/>
    <mergeCell ref="NZY29:OAD31"/>
    <mergeCell ref="OCF29:OCF31"/>
    <mergeCell ref="OCG29:OCL31"/>
    <mergeCell ref="PND29:PND31"/>
    <mergeCell ref="PNE29:PNJ31"/>
    <mergeCell ref="PPL29:PPL31"/>
    <mergeCell ref="PPM29:PPR31"/>
    <mergeCell ref="PRT29:PRT31"/>
    <mergeCell ref="PGG29:PGL31"/>
    <mergeCell ref="PIN29:PIN31"/>
    <mergeCell ref="PIO29:PIT31"/>
    <mergeCell ref="PKV29:PKV31"/>
    <mergeCell ref="PKW29:PLB31"/>
    <mergeCell ref="PBP29:PBP31"/>
    <mergeCell ref="PBQ29:PBV31"/>
    <mergeCell ref="PDX29:PDX31"/>
    <mergeCell ref="PDY29:PED31"/>
    <mergeCell ref="PGF29:PGF31"/>
    <mergeCell ref="OUS29:OUX31"/>
    <mergeCell ref="OWZ29:OWZ31"/>
    <mergeCell ref="OXA29:OXF31"/>
    <mergeCell ref="OZH29:OZH31"/>
    <mergeCell ref="OZI29:OZN31"/>
    <mergeCell ref="QKF29:QKF31"/>
    <mergeCell ref="QKG29:QKL31"/>
    <mergeCell ref="QMN29:QMN31"/>
    <mergeCell ref="QMO29:QMT31"/>
    <mergeCell ref="QOV29:QOV31"/>
    <mergeCell ref="QDI29:QDN31"/>
    <mergeCell ref="QFP29:QFP31"/>
    <mergeCell ref="QFQ29:QFV31"/>
    <mergeCell ref="QHX29:QHX31"/>
    <mergeCell ref="QHY29:QID31"/>
    <mergeCell ref="PYR29:PYR31"/>
    <mergeCell ref="PYS29:PYX31"/>
    <mergeCell ref="QAZ29:QAZ31"/>
    <mergeCell ref="QBA29:QBF31"/>
    <mergeCell ref="QDH29:QDH31"/>
    <mergeCell ref="PRU29:PRZ31"/>
    <mergeCell ref="PUB29:PUB31"/>
    <mergeCell ref="PUC29:PUH31"/>
    <mergeCell ref="PWJ29:PWJ31"/>
    <mergeCell ref="PWK29:PWP31"/>
    <mergeCell ref="RHH29:RHH31"/>
    <mergeCell ref="RHI29:RHN31"/>
    <mergeCell ref="RJP29:RJP31"/>
    <mergeCell ref="RJQ29:RJV31"/>
    <mergeCell ref="RLX29:RLX31"/>
    <mergeCell ref="RAK29:RAP31"/>
    <mergeCell ref="RCR29:RCR31"/>
    <mergeCell ref="RCS29:RCX31"/>
    <mergeCell ref="REZ29:REZ31"/>
    <mergeCell ref="RFA29:RFF31"/>
    <mergeCell ref="QVT29:QVT31"/>
    <mergeCell ref="QVU29:QVZ31"/>
    <mergeCell ref="QYB29:QYB31"/>
    <mergeCell ref="QYC29:QYH31"/>
    <mergeCell ref="RAJ29:RAJ31"/>
    <mergeCell ref="QOW29:QPB31"/>
    <mergeCell ref="QRD29:QRD31"/>
    <mergeCell ref="QRE29:QRJ31"/>
    <mergeCell ref="QTL29:QTL31"/>
    <mergeCell ref="QTM29:QTR31"/>
    <mergeCell ref="SEJ29:SEJ31"/>
    <mergeCell ref="SEK29:SEP31"/>
    <mergeCell ref="SGR29:SGR31"/>
    <mergeCell ref="SGS29:SGX31"/>
    <mergeCell ref="SIZ29:SIZ31"/>
    <mergeCell ref="RXM29:RXR31"/>
    <mergeCell ref="RZT29:RZT31"/>
    <mergeCell ref="RZU29:RZZ31"/>
    <mergeCell ref="SCB29:SCB31"/>
    <mergeCell ref="SCC29:SCH31"/>
    <mergeCell ref="RSV29:RSV31"/>
    <mergeCell ref="RSW29:RTB31"/>
    <mergeCell ref="RVD29:RVD31"/>
    <mergeCell ref="RVE29:RVJ31"/>
    <mergeCell ref="RXL29:RXL31"/>
    <mergeCell ref="RLY29:RMD31"/>
    <mergeCell ref="ROF29:ROF31"/>
    <mergeCell ref="ROG29:ROL31"/>
    <mergeCell ref="RQN29:RQN31"/>
    <mergeCell ref="RQO29:RQT31"/>
    <mergeCell ref="TBL29:TBL31"/>
    <mergeCell ref="TBM29:TBR31"/>
    <mergeCell ref="TDT29:TDT31"/>
    <mergeCell ref="TDU29:TDZ31"/>
    <mergeCell ref="TGB29:TGB31"/>
    <mergeCell ref="SUO29:SUT31"/>
    <mergeCell ref="SWV29:SWV31"/>
    <mergeCell ref="SWW29:SXB31"/>
    <mergeCell ref="SZD29:SZD31"/>
    <mergeCell ref="SZE29:SZJ31"/>
    <mergeCell ref="SPX29:SPX31"/>
    <mergeCell ref="SPY29:SQD31"/>
    <mergeCell ref="SSF29:SSF31"/>
    <mergeCell ref="SSG29:SSL31"/>
    <mergeCell ref="SUN29:SUN31"/>
    <mergeCell ref="SJA29:SJF31"/>
    <mergeCell ref="SLH29:SLH31"/>
    <mergeCell ref="SLI29:SLN31"/>
    <mergeCell ref="SNP29:SNP31"/>
    <mergeCell ref="SNQ29:SNV31"/>
    <mergeCell ref="TYN29:TYN31"/>
    <mergeCell ref="TYO29:TYT31"/>
    <mergeCell ref="UAV29:UAV31"/>
    <mergeCell ref="UAW29:UBB31"/>
    <mergeCell ref="UDD29:UDD31"/>
    <mergeCell ref="TRQ29:TRV31"/>
    <mergeCell ref="TTX29:TTX31"/>
    <mergeCell ref="TTY29:TUD31"/>
    <mergeCell ref="TWF29:TWF31"/>
    <mergeCell ref="TWG29:TWL31"/>
    <mergeCell ref="TMZ29:TMZ31"/>
    <mergeCell ref="TNA29:TNF31"/>
    <mergeCell ref="TPH29:TPH31"/>
    <mergeCell ref="TPI29:TPN31"/>
    <mergeCell ref="TRP29:TRP31"/>
    <mergeCell ref="TGC29:TGH31"/>
    <mergeCell ref="TIJ29:TIJ31"/>
    <mergeCell ref="TIK29:TIP31"/>
    <mergeCell ref="TKR29:TKR31"/>
    <mergeCell ref="TKS29:TKX31"/>
    <mergeCell ref="UVP29:UVP31"/>
    <mergeCell ref="UVQ29:UVV31"/>
    <mergeCell ref="UXX29:UXX31"/>
    <mergeCell ref="UXY29:UYD31"/>
    <mergeCell ref="VAF29:VAF31"/>
    <mergeCell ref="UOS29:UOX31"/>
    <mergeCell ref="UQZ29:UQZ31"/>
    <mergeCell ref="URA29:URF31"/>
    <mergeCell ref="UTH29:UTH31"/>
    <mergeCell ref="UTI29:UTN31"/>
    <mergeCell ref="UKB29:UKB31"/>
    <mergeCell ref="UKC29:UKH31"/>
    <mergeCell ref="UMJ29:UMJ31"/>
    <mergeCell ref="UMK29:UMP31"/>
    <mergeCell ref="UOR29:UOR31"/>
    <mergeCell ref="UDE29:UDJ31"/>
    <mergeCell ref="UFL29:UFL31"/>
    <mergeCell ref="UFM29:UFR31"/>
    <mergeCell ref="UHT29:UHT31"/>
    <mergeCell ref="UHU29:UHZ31"/>
    <mergeCell ref="VSR29:VSR31"/>
    <mergeCell ref="VSS29:VSX31"/>
    <mergeCell ref="VUZ29:VUZ31"/>
    <mergeCell ref="VVA29:VVF31"/>
    <mergeCell ref="VXH29:VXH31"/>
    <mergeCell ref="VLU29:VLZ31"/>
    <mergeCell ref="VOB29:VOB31"/>
    <mergeCell ref="VOC29:VOH31"/>
    <mergeCell ref="VQJ29:VQJ31"/>
    <mergeCell ref="VQK29:VQP31"/>
    <mergeCell ref="VHD29:VHD31"/>
    <mergeCell ref="VHE29:VHJ31"/>
    <mergeCell ref="VJL29:VJL31"/>
    <mergeCell ref="VJM29:VJR31"/>
    <mergeCell ref="VLT29:VLT31"/>
    <mergeCell ref="VAG29:VAL31"/>
    <mergeCell ref="VCN29:VCN31"/>
    <mergeCell ref="VCO29:VCT31"/>
    <mergeCell ref="VEV29:VEV31"/>
    <mergeCell ref="VEW29:VFB31"/>
    <mergeCell ref="WPU29:WPZ31"/>
    <mergeCell ref="WSB29:WSB31"/>
    <mergeCell ref="WSC29:WSH31"/>
    <mergeCell ref="WUJ29:WUJ31"/>
    <mergeCell ref="WIW29:WJB31"/>
    <mergeCell ref="WLD29:WLD31"/>
    <mergeCell ref="WLE29:WLJ31"/>
    <mergeCell ref="WNL29:WNL31"/>
    <mergeCell ref="WNM29:WNR31"/>
    <mergeCell ref="WEF29:WEF31"/>
    <mergeCell ref="WEG29:WEL31"/>
    <mergeCell ref="WGN29:WGN31"/>
    <mergeCell ref="WGO29:WGT31"/>
    <mergeCell ref="WIV29:WIV31"/>
    <mergeCell ref="VXI29:VXN31"/>
    <mergeCell ref="VZP29:VZP31"/>
    <mergeCell ref="VZQ29:VZV31"/>
    <mergeCell ref="WBX29:WBX31"/>
    <mergeCell ref="WBY29:WCD31"/>
    <mergeCell ref="ANE32:ANJ34"/>
    <mergeCell ref="APM32:APR34"/>
    <mergeCell ref="ARU32:ARZ34"/>
    <mergeCell ref="AUC32:AUH34"/>
    <mergeCell ref="AWK32:AWP34"/>
    <mergeCell ref="ABQ32:ABV34"/>
    <mergeCell ref="ADY32:AED34"/>
    <mergeCell ref="AGG32:AGL34"/>
    <mergeCell ref="AIO32:AIT34"/>
    <mergeCell ref="AKW32:ALB34"/>
    <mergeCell ref="XBH29:XBH31"/>
    <mergeCell ref="XBI29:XBN31"/>
    <mergeCell ref="XDP29:XDP31"/>
    <mergeCell ref="XDQ29:XDV31"/>
    <mergeCell ref="Y32:AD34"/>
    <mergeCell ref="CG32:CL34"/>
    <mergeCell ref="EO32:ET34"/>
    <mergeCell ref="GW32:HB34"/>
    <mergeCell ref="JE32:JJ34"/>
    <mergeCell ref="LM32:LR34"/>
    <mergeCell ref="NU32:NZ34"/>
    <mergeCell ref="QC32:QH34"/>
    <mergeCell ref="SK32:SP34"/>
    <mergeCell ref="US32:UX34"/>
    <mergeCell ref="XA32:XF34"/>
    <mergeCell ref="ZI32:ZN34"/>
    <mergeCell ref="WUK29:WUP31"/>
    <mergeCell ref="WWR29:WWR31"/>
    <mergeCell ref="WWS29:WWX31"/>
    <mergeCell ref="WYZ29:WYZ31"/>
    <mergeCell ref="WZA29:WZF31"/>
    <mergeCell ref="WPT29:WPT31"/>
    <mergeCell ref="CHI32:CHN34"/>
    <mergeCell ref="CJQ32:CJV34"/>
    <mergeCell ref="CLY32:CMD34"/>
    <mergeCell ref="COG32:COL34"/>
    <mergeCell ref="CQO32:CQT34"/>
    <mergeCell ref="BVU32:BVZ34"/>
    <mergeCell ref="BYC32:BYH34"/>
    <mergeCell ref="CAK32:CAP34"/>
    <mergeCell ref="CCS32:CCX34"/>
    <mergeCell ref="CFA32:CFF34"/>
    <mergeCell ref="BKG32:BKL34"/>
    <mergeCell ref="BMO32:BMT34"/>
    <mergeCell ref="BOW32:BPB34"/>
    <mergeCell ref="BRE32:BRJ34"/>
    <mergeCell ref="BTM32:BTR34"/>
    <mergeCell ref="AYS32:AYX34"/>
    <mergeCell ref="BBA32:BBF34"/>
    <mergeCell ref="BDI32:BDN34"/>
    <mergeCell ref="BFQ32:BFV34"/>
    <mergeCell ref="BHY32:BID34"/>
    <mergeCell ref="EBM32:EBR34"/>
    <mergeCell ref="EDU32:EDZ34"/>
    <mergeCell ref="EGC32:EGH34"/>
    <mergeCell ref="EIK32:EIP34"/>
    <mergeCell ref="EKS32:EKX34"/>
    <mergeCell ref="DPY32:DQD34"/>
    <mergeCell ref="DSG32:DSL34"/>
    <mergeCell ref="DUO32:DUT34"/>
    <mergeCell ref="DWW32:DXB34"/>
    <mergeCell ref="DZE32:DZJ34"/>
    <mergeCell ref="DEK32:DEP34"/>
    <mergeCell ref="DGS32:DGX34"/>
    <mergeCell ref="DJA32:DJF34"/>
    <mergeCell ref="DLI32:DLN34"/>
    <mergeCell ref="DNQ32:DNV34"/>
    <mergeCell ref="CSW32:CTB34"/>
    <mergeCell ref="CVE32:CVJ34"/>
    <mergeCell ref="CXM32:CXR34"/>
    <mergeCell ref="CZU32:CZZ34"/>
    <mergeCell ref="DCC32:DCH34"/>
    <mergeCell ref="FVQ32:FVV34"/>
    <mergeCell ref="FXY32:FYD34"/>
    <mergeCell ref="GAG32:GAL34"/>
    <mergeCell ref="GCO32:GCT34"/>
    <mergeCell ref="GEW32:GFB34"/>
    <mergeCell ref="FKC32:FKH34"/>
    <mergeCell ref="FMK32:FMP34"/>
    <mergeCell ref="FOS32:FOX34"/>
    <mergeCell ref="FRA32:FRF34"/>
    <mergeCell ref="FTI32:FTN34"/>
    <mergeCell ref="EYO32:EYT34"/>
    <mergeCell ref="FAW32:FBB34"/>
    <mergeCell ref="FDE32:FDJ34"/>
    <mergeCell ref="FFM32:FFR34"/>
    <mergeCell ref="FHU32:FHZ34"/>
    <mergeCell ref="ENA32:ENF34"/>
    <mergeCell ref="EPI32:EPN34"/>
    <mergeCell ref="ERQ32:ERV34"/>
    <mergeCell ref="ETY32:EUD34"/>
    <mergeCell ref="EWG32:EWL34"/>
    <mergeCell ref="HPU32:HPZ34"/>
    <mergeCell ref="HSC32:HSH34"/>
    <mergeCell ref="HUK32:HUP34"/>
    <mergeCell ref="HWS32:HWX34"/>
    <mergeCell ref="HZA32:HZF34"/>
    <mergeCell ref="HEG32:HEL34"/>
    <mergeCell ref="HGO32:HGT34"/>
    <mergeCell ref="HIW32:HJB34"/>
    <mergeCell ref="HLE32:HLJ34"/>
    <mergeCell ref="HNM32:HNR34"/>
    <mergeCell ref="GSS32:GSX34"/>
    <mergeCell ref="GVA32:GVF34"/>
    <mergeCell ref="GXI32:GXN34"/>
    <mergeCell ref="GZQ32:GZV34"/>
    <mergeCell ref="HBY32:HCD34"/>
    <mergeCell ref="GHE32:GHJ34"/>
    <mergeCell ref="GJM32:GJR34"/>
    <mergeCell ref="GLU32:GLZ34"/>
    <mergeCell ref="GOC32:GOH34"/>
    <mergeCell ref="GQK32:GQP34"/>
    <mergeCell ref="JJY32:JKD34"/>
    <mergeCell ref="JMG32:JML34"/>
    <mergeCell ref="JOO32:JOT34"/>
    <mergeCell ref="JQW32:JRB34"/>
    <mergeCell ref="JTE32:JTJ34"/>
    <mergeCell ref="IYK32:IYP34"/>
    <mergeCell ref="JAS32:JAX34"/>
    <mergeCell ref="JDA32:JDF34"/>
    <mergeCell ref="JFI32:JFN34"/>
    <mergeCell ref="JHQ32:JHV34"/>
    <mergeCell ref="IMW32:INB34"/>
    <mergeCell ref="IPE32:IPJ34"/>
    <mergeCell ref="IRM32:IRR34"/>
    <mergeCell ref="ITU32:ITZ34"/>
    <mergeCell ref="IWC32:IWH34"/>
    <mergeCell ref="IBI32:IBN34"/>
    <mergeCell ref="IDQ32:IDV34"/>
    <mergeCell ref="IFY32:IGD34"/>
    <mergeCell ref="IIG32:IIL34"/>
    <mergeCell ref="IKO32:IKT34"/>
    <mergeCell ref="LEC32:LEH34"/>
    <mergeCell ref="LGK32:LGP34"/>
    <mergeCell ref="LIS32:LIX34"/>
    <mergeCell ref="LLA32:LLF34"/>
    <mergeCell ref="LNI32:LNN34"/>
    <mergeCell ref="KSO32:KST34"/>
    <mergeCell ref="KUW32:KVB34"/>
    <mergeCell ref="KXE32:KXJ34"/>
    <mergeCell ref="KZM32:KZR34"/>
    <mergeCell ref="LBU32:LBZ34"/>
    <mergeCell ref="KHA32:KHF34"/>
    <mergeCell ref="KJI32:KJN34"/>
    <mergeCell ref="KLQ32:KLV34"/>
    <mergeCell ref="KNY32:KOD34"/>
    <mergeCell ref="KQG32:KQL34"/>
    <mergeCell ref="JVM32:JVR34"/>
    <mergeCell ref="JXU32:JXZ34"/>
    <mergeCell ref="KAC32:KAH34"/>
    <mergeCell ref="KCK32:KCP34"/>
    <mergeCell ref="KES32:KEX34"/>
    <mergeCell ref="MYG32:MYL34"/>
    <mergeCell ref="NAO32:NAT34"/>
    <mergeCell ref="NCW32:NDB34"/>
    <mergeCell ref="NFE32:NFJ34"/>
    <mergeCell ref="NHM32:NHR34"/>
    <mergeCell ref="MMS32:MMX34"/>
    <mergeCell ref="MPA32:MPF34"/>
    <mergeCell ref="MRI32:MRN34"/>
    <mergeCell ref="MTQ32:MTV34"/>
    <mergeCell ref="MVY32:MWD34"/>
    <mergeCell ref="MBE32:MBJ34"/>
    <mergeCell ref="MDM32:MDR34"/>
    <mergeCell ref="MFU32:MFZ34"/>
    <mergeCell ref="MIC32:MIH34"/>
    <mergeCell ref="MKK32:MKP34"/>
    <mergeCell ref="LPQ32:LPV34"/>
    <mergeCell ref="LRY32:LSD34"/>
    <mergeCell ref="LUG32:LUL34"/>
    <mergeCell ref="LWO32:LWT34"/>
    <mergeCell ref="LYW32:LZB34"/>
    <mergeCell ref="OSK32:OSP34"/>
    <mergeCell ref="OUS32:OUX34"/>
    <mergeCell ref="OXA32:OXF34"/>
    <mergeCell ref="OZI32:OZN34"/>
    <mergeCell ref="PBQ32:PBV34"/>
    <mergeCell ref="OGW32:OHB34"/>
    <mergeCell ref="OJE32:OJJ34"/>
    <mergeCell ref="OLM32:OLR34"/>
    <mergeCell ref="ONU32:ONZ34"/>
    <mergeCell ref="OQC32:OQH34"/>
    <mergeCell ref="NVI32:NVN34"/>
    <mergeCell ref="NXQ32:NXV34"/>
    <mergeCell ref="NZY32:OAD34"/>
    <mergeCell ref="OCG32:OCL34"/>
    <mergeCell ref="OEO32:OET34"/>
    <mergeCell ref="NJU32:NJZ34"/>
    <mergeCell ref="NMC32:NMH34"/>
    <mergeCell ref="NOK32:NOP34"/>
    <mergeCell ref="NQS32:NQX34"/>
    <mergeCell ref="NTA32:NTF34"/>
    <mergeCell ref="QMO32:QMT34"/>
    <mergeCell ref="QOW32:QPB34"/>
    <mergeCell ref="QRE32:QRJ34"/>
    <mergeCell ref="QTM32:QTR34"/>
    <mergeCell ref="QVU32:QVZ34"/>
    <mergeCell ref="QBA32:QBF34"/>
    <mergeCell ref="QDI32:QDN34"/>
    <mergeCell ref="QFQ32:QFV34"/>
    <mergeCell ref="QHY32:QID34"/>
    <mergeCell ref="QKG32:QKL34"/>
    <mergeCell ref="PPM32:PPR34"/>
    <mergeCell ref="PRU32:PRZ34"/>
    <mergeCell ref="PUC32:PUH34"/>
    <mergeCell ref="PWK32:PWP34"/>
    <mergeCell ref="PYS32:PYX34"/>
    <mergeCell ref="PDY32:PED34"/>
    <mergeCell ref="PGG32:PGL34"/>
    <mergeCell ref="PIO32:PIT34"/>
    <mergeCell ref="PKW32:PLB34"/>
    <mergeCell ref="PNE32:PNJ34"/>
    <mergeCell ref="SGS32:SGX34"/>
    <mergeCell ref="SJA32:SJF34"/>
    <mergeCell ref="SLI32:SLN34"/>
    <mergeCell ref="SNQ32:SNV34"/>
    <mergeCell ref="SPY32:SQD34"/>
    <mergeCell ref="RVE32:RVJ34"/>
    <mergeCell ref="RXM32:RXR34"/>
    <mergeCell ref="RZU32:RZZ34"/>
    <mergeCell ref="SCC32:SCH34"/>
    <mergeCell ref="SEK32:SEP34"/>
    <mergeCell ref="RJQ32:RJV34"/>
    <mergeCell ref="RLY32:RMD34"/>
    <mergeCell ref="ROG32:ROL34"/>
    <mergeCell ref="RQO32:RQT34"/>
    <mergeCell ref="RSW32:RTB34"/>
    <mergeCell ref="QYC32:QYH34"/>
    <mergeCell ref="RAK32:RAP34"/>
    <mergeCell ref="RCS32:RCX34"/>
    <mergeCell ref="RFA32:RFF34"/>
    <mergeCell ref="RHI32:RHN34"/>
    <mergeCell ref="UAW32:UBB34"/>
    <mergeCell ref="UDE32:UDJ34"/>
    <mergeCell ref="UFM32:UFR34"/>
    <mergeCell ref="UHU32:UHZ34"/>
    <mergeCell ref="UKC32:UKH34"/>
    <mergeCell ref="TPI32:TPN34"/>
    <mergeCell ref="TRQ32:TRV34"/>
    <mergeCell ref="TTY32:TUD34"/>
    <mergeCell ref="TWG32:TWL34"/>
    <mergeCell ref="TYO32:TYT34"/>
    <mergeCell ref="TDU32:TDZ34"/>
    <mergeCell ref="TGC32:TGH34"/>
    <mergeCell ref="TIK32:TIP34"/>
    <mergeCell ref="TKS32:TKX34"/>
    <mergeCell ref="TNA32:TNF34"/>
    <mergeCell ref="SSG32:SSL34"/>
    <mergeCell ref="SUO32:SUT34"/>
    <mergeCell ref="SWW32:SXB34"/>
    <mergeCell ref="SZE32:SZJ34"/>
    <mergeCell ref="TBM32:TBR34"/>
    <mergeCell ref="XDQ32:XDV34"/>
    <mergeCell ref="AB36:AD37"/>
    <mergeCell ref="WSC32:WSH34"/>
    <mergeCell ref="WUK32:WUP34"/>
    <mergeCell ref="WWS32:WWX34"/>
    <mergeCell ref="WZA32:WZF34"/>
    <mergeCell ref="XBI32:XBN34"/>
    <mergeCell ref="WGO32:WGT34"/>
    <mergeCell ref="WIW32:WJB34"/>
    <mergeCell ref="WLE32:WLJ34"/>
    <mergeCell ref="WNM32:WNR34"/>
    <mergeCell ref="WPU32:WPZ34"/>
    <mergeCell ref="VVA32:VVF34"/>
    <mergeCell ref="VXI32:VXN34"/>
    <mergeCell ref="VZQ32:VZV34"/>
    <mergeCell ref="WBY32:WCD34"/>
    <mergeCell ref="WEG32:WEL34"/>
    <mergeCell ref="VJM32:VJR34"/>
    <mergeCell ref="VLU32:VLZ34"/>
    <mergeCell ref="VOC32:VOH34"/>
    <mergeCell ref="VQK32:VQP34"/>
    <mergeCell ref="VSS32:VSX34"/>
    <mergeCell ref="UXY32:UYD34"/>
    <mergeCell ref="VAG32:VAL34"/>
    <mergeCell ref="VCO32:VCT34"/>
    <mergeCell ref="VEW32:VFB34"/>
    <mergeCell ref="VHE32:VHJ34"/>
    <mergeCell ref="UMK32:UMP34"/>
    <mergeCell ref="UOS32:UOX34"/>
    <mergeCell ref="URA32:URF34"/>
    <mergeCell ref="UTI32:UTN34"/>
    <mergeCell ref="UVQ32:UVV34"/>
  </mergeCells>
  <conditionalFormatting sqref="G24:N24 BO24:BV24 DW24:ED24 GE24:GL24 IM24:IT24 KU24:LB24 NC24:NJ24 PK24:PR24 RS24:RZ24 UA24:UH24 WI24:WP24 YQ24:YX24 AAY24:ABF24 ADG24:ADN24 AFO24:AFV24 AHW24:AID24 AKE24:AKL24 AMM24:AMT24 AOU24:APB24 ARC24:ARJ24 ATK24:ATR24 AVS24:AVZ24 AYA24:AYH24 BAI24:BAP24 BCQ24:BCX24 BEY24:BFF24 BHG24:BHN24 BJO24:BJV24 BLW24:BMD24 BOE24:BOL24 BQM24:BQT24 BSU24:BTB24 BVC24:BVJ24 BXK24:BXR24 BZS24:BZZ24 CCA24:CCH24 CEI24:CEP24 CGQ24:CGX24 CIY24:CJF24 CLG24:CLN24 CNO24:CNV24 CPW24:CQD24 CSE24:CSL24 CUM24:CUT24 CWU24:CXB24 CZC24:CZJ24 DBK24:DBR24 DDS24:DDZ24 DGA24:DGH24 DII24:DIP24 DKQ24:DKX24 DMY24:DNF24 DPG24:DPN24 DRO24:DRV24 DTW24:DUD24 DWE24:DWL24 DYM24:DYT24 EAU24:EBB24 EDC24:EDJ24 EFK24:EFR24 EHS24:EHZ24 EKA24:EKH24 EMI24:EMP24 EOQ24:EOX24 EQY24:ERF24 ETG24:ETN24 EVO24:EVV24 EXW24:EYD24 FAE24:FAL24 FCM24:FCT24 FEU24:FFB24 FHC24:FHJ24 FJK24:FJR24 FLS24:FLZ24 FOA24:FOH24 FQI24:FQP24 FSQ24:FSX24 FUY24:FVF24 FXG24:FXN24 FZO24:FZV24 GBW24:GCD24 GEE24:GEL24 GGM24:GGT24 GIU24:GJB24 GLC24:GLJ24 GNK24:GNR24 GPS24:GPZ24 GSA24:GSH24 GUI24:GUP24 GWQ24:GWX24 GYY24:GZF24 HBG24:HBN24 HDO24:HDV24 HFW24:HGD24 HIE24:HIL24 HKM24:HKT24 HMU24:HNB24 HPC24:HPJ24 HRK24:HRR24 HTS24:HTZ24 HWA24:HWH24 HYI24:HYP24 IAQ24:IAX24 ICY24:IDF24 IFG24:IFN24 IHO24:IHV24 IJW24:IKD24 IME24:IML24 IOM24:IOT24 IQU24:IRB24 ITC24:ITJ24 IVK24:IVR24 IXS24:IXZ24 JAA24:JAH24 JCI24:JCP24 JEQ24:JEX24 JGY24:JHF24 JJG24:JJN24 JLO24:JLV24 JNW24:JOD24 JQE24:JQL24 JSM24:JST24 JUU24:JVB24 JXC24:JXJ24 JZK24:JZR24 KBS24:KBZ24 KEA24:KEH24 KGI24:KGP24 KIQ24:KIX24 KKY24:KLF24 KNG24:KNN24 KPO24:KPV24 KRW24:KSD24 KUE24:KUL24 KWM24:KWT24 KYU24:KZB24 LBC24:LBJ24 LDK24:LDR24 LFS24:LFZ24 LIA24:LIH24 LKI24:LKP24 LMQ24:LMX24 LOY24:LPF24 LRG24:LRN24 LTO24:LTV24 LVW24:LWD24 LYE24:LYL24 MAM24:MAT24 MCU24:MDB24 MFC24:MFJ24 MHK24:MHR24 MJS24:MJZ24 MMA24:MMH24 MOI24:MOP24 MQQ24:MQX24 MSY24:MTF24 MVG24:MVN24 MXO24:MXV24 MZW24:NAD24 NCE24:NCL24 NEM24:NET24 NGU24:NHB24 NJC24:NJJ24 NLK24:NLR24 NNS24:NNZ24 NQA24:NQH24 NSI24:NSP24 NUQ24:NUX24 NWY24:NXF24 NZG24:NZN24 OBO24:OBV24 ODW24:OED24 OGE24:OGL24 OIM24:OIT24 OKU24:OLB24 ONC24:ONJ24 OPK24:OPR24 ORS24:ORZ24 OUA24:OUH24 OWI24:OWP24 OYQ24:OYX24 PAY24:PBF24 PDG24:PDN24 PFO24:PFV24 PHW24:PID24 PKE24:PKL24 PMM24:PMT24 POU24:PPB24 PRC24:PRJ24 PTK24:PTR24 PVS24:PVZ24 PYA24:PYH24 QAI24:QAP24 QCQ24:QCX24 QEY24:QFF24 QHG24:QHN24 QJO24:QJV24 QLW24:QMD24 QOE24:QOL24 QQM24:QQT24 QSU24:QTB24 QVC24:QVJ24 QXK24:QXR24 QZS24:QZZ24 RCA24:RCH24 REI24:REP24 RGQ24:RGX24 RIY24:RJF24 RLG24:RLN24 RNO24:RNV24 RPW24:RQD24 RSE24:RSL24 RUM24:RUT24 RWU24:RXB24 RZC24:RZJ24 SBK24:SBR24 SDS24:SDZ24 SGA24:SGH24 SII24:SIP24 SKQ24:SKX24 SMY24:SNF24 SPG24:SPN24 SRO24:SRV24 STW24:SUD24 SWE24:SWL24 SYM24:SYT24 TAU24:TBB24 TDC24:TDJ24 TFK24:TFR24 THS24:THZ24 TKA24:TKH24 TMI24:TMP24 TOQ24:TOX24 TQY24:TRF24 TTG24:TTN24 TVO24:TVV24 TXW24:TYD24 UAE24:UAL24 UCM24:UCT24 UEU24:UFB24 UHC24:UHJ24 UJK24:UJR24 ULS24:ULZ24 UOA24:UOH24 UQI24:UQP24 USQ24:USX24 UUY24:UVF24 UXG24:UXN24 UZO24:UZV24 VBW24:VCD24 VEE24:VEL24 VGM24:VGT24 VIU24:VJB24 VLC24:VLJ24 VNK24:VNR24 VPS24:VPZ24 VSA24:VSH24 VUI24:VUP24 VWQ24:VWX24 VYY24:VZF24 WBG24:WBN24 WDO24:WDV24 WFW24:WGD24 WIE24:WIL24 WKM24:WKT24 WMU24:WNB24 WPC24:WPJ24 WRK24:WRR24 WTS24:WTZ24 WWA24:WWH24 WYI24:WYP24 XAQ24:XAX24 XCY24:XDF24">
    <cfRule type="containsText" dxfId="55" priority="5" operator="containsText" text="DESOL">
      <formula>NOT(ISERROR(SEARCH("DESOL",G24)))</formula>
    </cfRule>
  </conditionalFormatting>
  <conditionalFormatting sqref="H28 BP28 DX28 GF28 IN28 KV28 ND28 PL28 RT28 UB28 WJ28 YR28 AAZ28 ADH28 AFP28 AHX28 AKF28 AMN28 AOV28 ARD28 ATL28 AVT28 AYB28 BAJ28 BCR28 BEZ28 BHH28 BJP28 BLX28 BOF28 BQN28 BSV28 BVD28 BXL28 BZT28 CCB28 CEJ28 CGR28 CIZ28 CLH28 CNP28 CPX28 CSF28 CUN28 CWV28 CZD28 DBL28 DDT28 DGB28 DIJ28 DKR28 DMZ28 DPH28 DRP28 DTX28 DWF28 DYN28 EAV28 EDD28 EFL28 EHT28 EKB28 EMJ28 EOR28 EQZ28 ETH28 EVP28 EXX28 FAF28 FCN28 FEV28 FHD28 FJL28 FLT28 FOB28 FQJ28 FSR28 FUZ28 FXH28 FZP28 GBX28 GEF28 GGN28 GIV28 GLD28 GNL28 GPT28 GSB28 GUJ28 GWR28 GYZ28 HBH28 HDP28 HFX28 HIF28 HKN28 HMV28 HPD28 HRL28 HTT28 HWB28 HYJ28 IAR28 ICZ28 IFH28 IHP28 IJX28 IMF28 ION28 IQV28 ITD28 IVL28 IXT28 JAB28 JCJ28 JER28 JGZ28 JJH28 JLP28 JNX28 JQF28 JSN28 JUV28 JXD28 JZL28 KBT28 KEB28 KGJ28 KIR28 KKZ28 KNH28 KPP28 KRX28 KUF28 KWN28 KYV28 LBD28 LDL28 LFT28 LIB28 LKJ28 LMR28 LOZ28 LRH28 LTP28 LVX28 LYF28 MAN28 MCV28 MFD28 MHL28 MJT28 MMB28 MOJ28 MQR28 MSZ28 MVH28 MXP28 MZX28 NCF28 NEN28 NGV28 NJD28 NLL28 NNT28 NQB28 NSJ28 NUR28 NWZ28 NZH28 OBP28 ODX28 OGF28 OIN28 OKV28 OND28 OPL28 ORT28 OUB28 OWJ28 OYR28 PAZ28 PDH28 PFP28 PHX28 PKF28 PMN28 POV28 PRD28 PTL28 PVT28 PYB28 QAJ28 QCR28 QEZ28 QHH28 QJP28 QLX28 QOF28 QQN28 QSV28 QVD28 QXL28 QZT28 RCB28 REJ28 RGR28 RIZ28 RLH28 RNP28 RPX28 RSF28 RUN28 RWV28 RZD28 SBL28 SDT28 SGB28 SIJ28 SKR28 SMZ28 SPH28 SRP28 STX28 SWF28 SYN28 TAV28 TDD28 TFL28 THT28 TKB28 TMJ28 TOR28 TQZ28 TTH28 TVP28 TXX28 UAF28 UCN28 UEV28 UHD28 UJL28 ULT28 UOB28 UQJ28 USR28 UUZ28 UXH28 UZP28 VBX28 VEF28 VGN28 VIV28 VLD28 VNL28 VPT28 VSB28 VUJ28 VWR28 VYZ28 WBH28 WDP28 WFX28 WIF28 WKN28 WMV28 WPD28 WRL28 WTT28 WWB28 WYJ28 XAR28 XCZ28">
    <cfRule type="containsText" dxfId="54" priority="8" operator="containsText" text="ct">
      <formula>NOT(ISERROR(SEARCH("ct",H28)))</formula>
    </cfRule>
    <cfRule type="containsText" dxfId="53" priority="9" operator="containsText" text="ct">
      <formula>NOT(ISERROR(SEARCH("ct",H28)))</formula>
    </cfRule>
  </conditionalFormatting>
  <conditionalFormatting sqref="H26:I26 BP26:BQ26 DX26:DY26 GF26:GG26 IN26:IO26 KV26:KW26 ND26:NE26 PL26:PM26 RT26:RU26 UB26:UC26 WJ26:WK26 YR26:YS26 AAZ26:ABA26 ADH26:ADI26 AFP26:AFQ26 AHX26:AHY26 AKF26:AKG26 AMN26:AMO26 AOV26:AOW26 ARD26:ARE26 ATL26:ATM26 AVT26:AVU26 AYB26:AYC26 BAJ26:BAK26 BCR26:BCS26 BEZ26:BFA26 BHH26:BHI26 BJP26:BJQ26 BLX26:BLY26 BOF26:BOG26 BQN26:BQO26 BSV26:BSW26 BVD26:BVE26 BXL26:BXM26 BZT26:BZU26 CCB26:CCC26 CEJ26:CEK26 CGR26:CGS26 CIZ26:CJA26 CLH26:CLI26 CNP26:CNQ26 CPX26:CPY26 CSF26:CSG26 CUN26:CUO26 CWV26:CWW26 CZD26:CZE26 DBL26:DBM26 DDT26:DDU26 DGB26:DGC26 DIJ26:DIK26 DKR26:DKS26 DMZ26:DNA26 DPH26:DPI26 DRP26:DRQ26 DTX26:DTY26 DWF26:DWG26 DYN26:DYO26 EAV26:EAW26 EDD26:EDE26 EFL26:EFM26 EHT26:EHU26 EKB26:EKC26 EMJ26:EMK26 EOR26:EOS26 EQZ26:ERA26 ETH26:ETI26 EVP26:EVQ26 EXX26:EXY26 FAF26:FAG26 FCN26:FCO26 FEV26:FEW26 FHD26:FHE26 FJL26:FJM26 FLT26:FLU26 FOB26:FOC26 FQJ26:FQK26 FSR26:FSS26 FUZ26:FVA26 FXH26:FXI26 FZP26:FZQ26 GBX26:GBY26 GEF26:GEG26 GGN26:GGO26 GIV26:GIW26 GLD26:GLE26 GNL26:GNM26 GPT26:GPU26 GSB26:GSC26 GUJ26:GUK26 GWR26:GWS26 GYZ26:GZA26 HBH26:HBI26 HDP26:HDQ26 HFX26:HFY26 HIF26:HIG26 HKN26:HKO26 HMV26:HMW26 HPD26:HPE26 HRL26:HRM26 HTT26:HTU26 HWB26:HWC26 HYJ26:HYK26 IAR26:IAS26 ICZ26:IDA26 IFH26:IFI26 IHP26:IHQ26 IJX26:IJY26 IMF26:IMG26 ION26:IOO26 IQV26:IQW26 ITD26:ITE26 IVL26:IVM26 IXT26:IXU26 JAB26:JAC26 JCJ26:JCK26 JER26:JES26 JGZ26:JHA26 JJH26:JJI26 JLP26:JLQ26 JNX26:JNY26 JQF26:JQG26 JSN26:JSO26 JUV26:JUW26 JXD26:JXE26 JZL26:JZM26 KBT26:KBU26 KEB26:KEC26 KGJ26:KGK26 KIR26:KIS26 KKZ26:KLA26 KNH26:KNI26 KPP26:KPQ26 KRX26:KRY26 KUF26:KUG26 KWN26:KWO26 KYV26:KYW26 LBD26:LBE26 LDL26:LDM26 LFT26:LFU26 LIB26:LIC26 LKJ26:LKK26 LMR26:LMS26 LOZ26:LPA26 LRH26:LRI26 LTP26:LTQ26 LVX26:LVY26 LYF26:LYG26 MAN26:MAO26 MCV26:MCW26 MFD26:MFE26 MHL26:MHM26 MJT26:MJU26 MMB26:MMC26 MOJ26:MOK26 MQR26:MQS26 MSZ26:MTA26 MVH26:MVI26 MXP26:MXQ26 MZX26:MZY26 NCF26:NCG26 NEN26:NEO26 NGV26:NGW26 NJD26:NJE26 NLL26:NLM26 NNT26:NNU26 NQB26:NQC26 NSJ26:NSK26 NUR26:NUS26 NWZ26:NXA26 NZH26:NZI26 OBP26:OBQ26 ODX26:ODY26 OGF26:OGG26 OIN26:OIO26 OKV26:OKW26 OND26:ONE26 OPL26:OPM26 ORT26:ORU26 OUB26:OUC26 OWJ26:OWK26 OYR26:OYS26 PAZ26:PBA26 PDH26:PDI26 PFP26:PFQ26 PHX26:PHY26 PKF26:PKG26 PMN26:PMO26 POV26:POW26 PRD26:PRE26 PTL26:PTM26 PVT26:PVU26 PYB26:PYC26 QAJ26:QAK26 QCR26:QCS26 QEZ26:QFA26 QHH26:QHI26 QJP26:QJQ26 QLX26:QLY26 QOF26:QOG26 QQN26:QQO26 QSV26:QSW26 QVD26:QVE26 QXL26:QXM26 QZT26:QZU26 RCB26:RCC26 REJ26:REK26 RGR26:RGS26 RIZ26:RJA26 RLH26:RLI26 RNP26:RNQ26 RPX26:RPY26 RSF26:RSG26 RUN26:RUO26 RWV26:RWW26 RZD26:RZE26 SBL26:SBM26 SDT26:SDU26 SGB26:SGC26 SIJ26:SIK26 SKR26:SKS26 SMZ26:SNA26 SPH26:SPI26 SRP26:SRQ26 STX26:STY26 SWF26:SWG26 SYN26:SYO26 TAV26:TAW26 TDD26:TDE26 TFL26:TFM26 THT26:THU26 TKB26:TKC26 TMJ26:TMK26 TOR26:TOS26 TQZ26:TRA26 TTH26:TTI26 TVP26:TVQ26 TXX26:TXY26 UAF26:UAG26 UCN26:UCO26 UEV26:UEW26 UHD26:UHE26 UJL26:UJM26 ULT26:ULU26 UOB26:UOC26 UQJ26:UQK26 USR26:USS26 UUZ26:UVA26 UXH26:UXI26 UZP26:UZQ26 VBX26:VBY26 VEF26:VEG26 VGN26:VGO26 VIV26:VIW26 VLD26:VLE26 VNL26:VNM26 VPT26:VPU26 VSB26:VSC26 VUJ26:VUK26 VWR26:VWS26 VYZ26:VZA26 WBH26:WBI26 WDP26:WDQ26 WFX26:WFY26 WIF26:WIG26 WKN26:WKO26 WMV26:WMW26 WPD26:WPE26 WRL26:WRM26 WTT26:WTU26 WWB26:WWC26 WYJ26:WYK26 XAR26:XAS26 XCZ26:XDA26">
    <cfRule type="containsText" dxfId="52" priority="10" operator="containsText" text="ct">
      <formula>NOT(ISERROR(SEARCH("ct",H26)))</formula>
    </cfRule>
    <cfRule type="containsText" dxfId="51" priority="11" operator="containsText" text="ct">
      <formula>NOT(ISERROR(SEARCH("ct",H26)))</formula>
    </cfRule>
  </conditionalFormatting>
  <conditionalFormatting sqref="K26 BS26 EA26 GI26 IQ26 KY26 NG26 PO26 RW26 UE26 WM26 YU26 ABC26 ADK26 AFS26 AIA26 AKI26 AMQ26 AOY26 ARG26 ATO26 AVW26 AYE26 BAM26 BCU26 BFC26 BHK26 BJS26 BMA26 BOI26 BQQ26 BSY26 BVG26 BXO26 BZW26 CCE26 CEM26 CGU26 CJC26 CLK26 CNS26 CQA26 CSI26 CUQ26 CWY26 CZG26 DBO26 DDW26 DGE26 DIM26 DKU26 DNC26 DPK26 DRS26 DUA26 DWI26 DYQ26 EAY26 EDG26 EFO26 EHW26 EKE26 EMM26 EOU26 ERC26 ETK26 EVS26 EYA26 FAI26 FCQ26 FEY26 FHG26 FJO26 FLW26 FOE26 FQM26 FSU26 FVC26 FXK26 FZS26 GCA26 GEI26 GGQ26 GIY26 GLG26 GNO26 GPW26 GSE26 GUM26 GWU26 GZC26 HBK26 HDS26 HGA26 HII26 HKQ26 HMY26 HPG26 HRO26 HTW26 HWE26 HYM26 IAU26 IDC26 IFK26 IHS26 IKA26 IMI26 IOQ26 IQY26 ITG26 IVO26 IXW26 JAE26 JCM26 JEU26 JHC26 JJK26 JLS26 JOA26 JQI26 JSQ26 JUY26 JXG26 JZO26 KBW26 KEE26 KGM26 KIU26 KLC26 KNK26 KPS26 KSA26 KUI26 KWQ26 KYY26 LBG26 LDO26 LFW26 LIE26 LKM26 LMU26 LPC26 LRK26 LTS26 LWA26 LYI26 MAQ26 MCY26 MFG26 MHO26 MJW26 MME26 MOM26 MQU26 MTC26 MVK26 MXS26 NAA26 NCI26 NEQ26 NGY26 NJG26 NLO26 NNW26 NQE26 NSM26 NUU26 NXC26 NZK26 OBS26 OEA26 OGI26 OIQ26 OKY26 ONG26 OPO26 ORW26 OUE26 OWM26 OYU26 PBC26 PDK26 PFS26 PIA26 PKI26 PMQ26 POY26 PRG26 PTO26 PVW26 PYE26 QAM26 QCU26 QFC26 QHK26 QJS26 QMA26 QOI26 QQQ26 QSY26 QVG26 QXO26 QZW26 RCE26 REM26 RGU26 RJC26 RLK26 RNS26 RQA26 RSI26 RUQ26 RWY26 RZG26 SBO26 SDW26 SGE26 SIM26 SKU26 SNC26 SPK26 SRS26 SUA26 SWI26 SYQ26 TAY26 TDG26 TFO26 THW26 TKE26 TMM26 TOU26 TRC26 TTK26 TVS26 TYA26 UAI26 UCQ26 UEY26 UHG26 UJO26 ULW26 UOE26 UQM26 USU26 UVC26 UXK26 UZS26 VCA26 VEI26 VGQ26 VIY26 VLG26 VNO26 VPW26 VSE26 VUM26 VWU26 VZC26 WBK26 WDS26 WGA26 WII26 WKQ26 WMY26 WPG26 WRO26 WTW26 WWE26 WYM26 XAU26 XDC26">
    <cfRule type="containsText" dxfId="50" priority="16" operator="containsText" text="Dé">
      <formula>NOT(ISERROR(SEARCH("Dé",K26)))</formula>
    </cfRule>
  </conditionalFormatting>
  <conditionalFormatting sqref="K28 BS28 EA28 GI28 IQ28 KY28 NG28 PO28 RW28 UE28 WM28 YU28 ABC28 ADK28 AFS28 AIA28 AKI28 AMQ28 AOY28 ARG28 ATO28 AVW28 AYE28 BAM28 BCU28 BFC28 BHK28 BJS28 BMA28 BOI28 BQQ28 BSY28 BVG28 BXO28 BZW28 CCE28 CEM28 CGU28 CJC28 CLK28 CNS28 CQA28 CSI28 CUQ28 CWY28 CZG28 DBO28 DDW28 DGE28 DIM28 DKU28 DNC28 DPK28 DRS28 DUA28 DWI28 DYQ28 EAY28 EDG28 EFO28 EHW28 EKE28 EMM28 EOU28 ERC28 ETK28 EVS28 EYA28 FAI28 FCQ28 FEY28 FHG28 FJO28 FLW28 FOE28 FQM28 FSU28 FVC28 FXK28 FZS28 GCA28 GEI28 GGQ28 GIY28 GLG28 GNO28 GPW28 GSE28 GUM28 GWU28 GZC28 HBK28 HDS28 HGA28 HII28 HKQ28 HMY28 HPG28 HRO28 HTW28 HWE28 HYM28 IAU28 IDC28 IFK28 IHS28 IKA28 IMI28 IOQ28 IQY28 ITG28 IVO28 IXW28 JAE28 JCM28 JEU28 JHC28 JJK28 JLS28 JOA28 JQI28 JSQ28 JUY28 JXG28 JZO28 KBW28 KEE28 KGM28 KIU28 KLC28 KNK28 KPS28 KSA28 KUI28 KWQ28 KYY28 LBG28 LDO28 LFW28 LIE28 LKM28 LMU28 LPC28 LRK28 LTS28 LWA28 LYI28 MAQ28 MCY28 MFG28 MHO28 MJW28 MME28 MOM28 MQU28 MTC28 MVK28 MXS28 NAA28 NCI28 NEQ28 NGY28 NJG28 NLO28 NNW28 NQE28 NSM28 NUU28 NXC28 NZK28 OBS28 OEA28 OGI28 OIQ28 OKY28 ONG28 OPO28 ORW28 OUE28 OWM28 OYU28 PBC28 PDK28 PFS28 PIA28 PKI28 PMQ28 POY28 PRG28 PTO28 PVW28 PYE28 QAM28 QCU28 QFC28 QHK28 QJS28 QMA28 QOI28 QQQ28 QSY28 QVG28 QXO28 QZW28 RCE28 REM28 RGU28 RJC28 RLK28 RNS28 RQA28 RSI28 RUQ28 RWY28 RZG28 SBO28 SDW28 SGE28 SIM28 SKU28 SNC28 SPK28 SRS28 SUA28 SWI28 SYQ28 TAY28 TDG28 TFO28 THW28 TKE28 TMM28 TOU28 TRC28 TTK28 TVS28 TYA28 UAI28 UCQ28 UEY28 UHG28 UJO28 ULW28 UOE28 UQM28 USU28 UVC28 UXK28 UZS28 VCA28 VEI28 VGQ28 VIY28 VLG28 VNO28 VPW28 VSE28 VUM28 VWU28 VZC28 WBK28 WDS28 WGA28 WII28 WKQ28 WMY28 WPG28 WRO28 WTW28 WWE28 WYM28 XAU28 XDC28">
    <cfRule type="containsText" dxfId="49" priority="17" operator="containsText" text="jc">
      <formula>NOT(ISERROR(SEARCH("jc",K28)))</formula>
    </cfRule>
  </conditionalFormatting>
  <conditionalFormatting sqref="K26:S26 BS26:CA26 EA26:EI26 GI26:GQ26 IQ26:IY26 KY26:LG26 NG26:NO26 PO26:PW26 RW26:SE26 UE26:UM26 WM26:WU26 YU26:ZC26 ABC26:ABK26 ADK26:ADS26 AFS26:AGA26 AIA26:AII26 AKI26:AKQ26 AMQ26:AMY26 AOY26:APG26 ARG26:ARO26 ATO26:ATW26 AVW26:AWE26 AYE26:AYM26 BAM26:BAU26 BCU26:BDC26 BFC26:BFK26 BHK26:BHS26 BJS26:BKA26 BMA26:BMI26 BOI26:BOQ26 BQQ26:BQY26 BSY26:BTG26 BVG26:BVO26 BXO26:BXW26 BZW26:CAE26 CCE26:CCM26 CEM26:CEU26 CGU26:CHC26 CJC26:CJK26 CLK26:CLS26 CNS26:COA26 CQA26:CQI26 CSI26:CSQ26 CUQ26:CUY26 CWY26:CXG26 CZG26:CZO26 DBO26:DBW26 DDW26:DEE26 DGE26:DGM26 DIM26:DIU26 DKU26:DLC26 DNC26:DNK26 DPK26:DPS26 DRS26:DSA26 DUA26:DUI26 DWI26:DWQ26 DYQ26:DYY26 EAY26:EBG26 EDG26:EDO26 EFO26:EFW26 EHW26:EIE26 EKE26:EKM26 EMM26:EMU26 EOU26:EPC26 ERC26:ERK26 ETK26:ETS26 EVS26:EWA26 EYA26:EYI26 FAI26:FAQ26 FCQ26:FCY26 FEY26:FFG26 FHG26:FHO26 FJO26:FJW26 FLW26:FME26 FOE26:FOM26 FQM26:FQU26 FSU26:FTC26 FVC26:FVK26 FXK26:FXS26 FZS26:GAA26 GCA26:GCI26 GEI26:GEQ26 GGQ26:GGY26 GIY26:GJG26 GLG26:GLO26 GNO26:GNW26 GPW26:GQE26 GSE26:GSM26 GUM26:GUU26 GWU26:GXC26 GZC26:GZK26 HBK26:HBS26 HDS26:HEA26 HGA26:HGI26 HII26:HIQ26 HKQ26:HKY26 HMY26:HNG26 HPG26:HPO26 HRO26:HRW26 HTW26:HUE26 HWE26:HWM26 HYM26:HYU26 IAU26:IBC26 IDC26:IDK26 IFK26:IFS26 IHS26:IIA26 IKA26:IKI26 IMI26:IMQ26 IOQ26:IOY26 IQY26:IRG26 ITG26:ITO26 IVO26:IVW26 IXW26:IYE26 JAE26:JAM26 JCM26:JCU26 JEU26:JFC26 JHC26:JHK26 JJK26:JJS26 JLS26:JMA26 JOA26:JOI26 JQI26:JQQ26 JSQ26:JSY26 JUY26:JVG26 JXG26:JXO26 JZO26:JZW26 KBW26:KCE26 KEE26:KEM26 KGM26:KGU26 KIU26:KJC26 KLC26:KLK26 KNK26:KNS26 KPS26:KQA26 KSA26:KSI26 KUI26:KUQ26 KWQ26:KWY26 KYY26:KZG26 LBG26:LBO26 LDO26:LDW26 LFW26:LGE26 LIE26:LIM26 LKM26:LKU26 LMU26:LNC26 LPC26:LPK26 LRK26:LRS26 LTS26:LUA26 LWA26:LWI26 LYI26:LYQ26 MAQ26:MAY26 MCY26:MDG26 MFG26:MFO26 MHO26:MHW26 MJW26:MKE26 MME26:MMM26 MOM26:MOU26 MQU26:MRC26 MTC26:MTK26 MVK26:MVS26 MXS26:MYA26 NAA26:NAI26 NCI26:NCQ26 NEQ26:NEY26 NGY26:NHG26 NJG26:NJO26 NLO26:NLW26 NNW26:NOE26 NQE26:NQM26 NSM26:NSU26 NUU26:NVC26 NXC26:NXK26 NZK26:NZS26 OBS26:OCA26 OEA26:OEI26 OGI26:OGQ26 OIQ26:OIY26 OKY26:OLG26 ONG26:ONO26 OPO26:OPW26 ORW26:OSE26 OUE26:OUM26 OWM26:OWU26 OYU26:OZC26 PBC26:PBK26 PDK26:PDS26 PFS26:PGA26 PIA26:PII26 PKI26:PKQ26 PMQ26:PMY26 POY26:PPG26 PRG26:PRO26 PTO26:PTW26 PVW26:PWE26 PYE26:PYM26 QAM26:QAU26 QCU26:QDC26 QFC26:QFK26 QHK26:QHS26 QJS26:QKA26 QMA26:QMI26 QOI26:QOQ26 QQQ26:QQY26 QSY26:QTG26 QVG26:QVO26 QXO26:QXW26 QZW26:RAE26 RCE26:RCM26 REM26:REU26 RGU26:RHC26 RJC26:RJK26 RLK26:RLS26 RNS26:ROA26 RQA26:RQI26 RSI26:RSQ26 RUQ26:RUY26 RWY26:RXG26 RZG26:RZO26 SBO26:SBW26 SDW26:SEE26 SGE26:SGM26 SIM26:SIU26 SKU26:SLC26 SNC26:SNK26 SPK26:SPS26 SRS26:SSA26 SUA26:SUI26 SWI26:SWQ26 SYQ26:SYY26 TAY26:TBG26 TDG26:TDO26 TFO26:TFW26 THW26:TIE26 TKE26:TKM26 TMM26:TMU26 TOU26:TPC26 TRC26:TRK26 TTK26:TTS26 TVS26:TWA26 TYA26:TYI26 UAI26:UAQ26 UCQ26:UCY26 UEY26:UFG26 UHG26:UHO26 UJO26:UJW26 ULW26:UME26 UOE26:UOM26 UQM26:UQU26 USU26:UTC26 UVC26:UVK26 UXK26:UXS26 UZS26:VAA26 VCA26:VCI26 VEI26:VEQ26 VGQ26:VGY26 VIY26:VJG26 VLG26:VLO26 VNO26:VNW26 VPW26:VQE26 VSE26:VSM26 VUM26:VUU26 VWU26:VXC26 VZC26:VZK26 WBK26:WBS26 WDS26:WEA26 WGA26:WGI26 WII26:WIQ26 WKQ26:WKY26 WMY26:WNG26 WPG26:WPO26 WRO26:WRW26 WTW26:WUE26 WWE26:WWM26 WYM26:WYU26 XAU26:XBC26 XDC26:XDK26">
    <cfRule type="cellIs" dxfId="48" priority="1" operator="greaterThan">
      <formula>" "</formula>
    </cfRule>
  </conditionalFormatting>
  <conditionalFormatting sqref="L34:N36 BT34:BV36 EB34:ED36 GJ34:GL36 IR34:IT36 KZ34:LB36 NH34:NJ36 PP34:PR36 RX34:RZ36 UF34:UH36 WN34:WP36 YV34:YX36 ABD34:ABF36 ADL34:ADN36 AFT34:AFV36 AIB34:AID36 AKJ34:AKL36 AMR34:AMT36 AOZ34:APB36 ARH34:ARJ36 ATP34:ATR36 AVX34:AVZ36 AYF34:AYH36 BAN34:BAP36 BCV34:BCX36 BFD34:BFF36 BHL34:BHN36 BJT34:BJV36 BMB34:BMD36 BOJ34:BOL36 BQR34:BQT36 BSZ34:BTB36 BVH34:BVJ36 BXP34:BXR36 BZX34:BZZ36 CCF34:CCH36 CEN34:CEP36 CGV34:CGX36 CJD34:CJF36 CLL34:CLN36 CNT34:CNV36 CQB34:CQD36 CSJ34:CSL36 CUR34:CUT36 CWZ34:CXB36 CZH34:CZJ36 DBP34:DBR36 DDX34:DDZ36 DGF34:DGH36 DIN34:DIP36 DKV34:DKX36 DND34:DNF36 DPL34:DPN36 DRT34:DRV36 DUB34:DUD36 DWJ34:DWL36 DYR34:DYT36 EAZ34:EBB36 EDH34:EDJ36 EFP34:EFR36 EHX34:EHZ36 EKF34:EKH36 EMN34:EMP36 EOV34:EOX36 ERD34:ERF36 ETL34:ETN36 EVT34:EVV36 EYB34:EYD36 FAJ34:FAL36 FCR34:FCT36 FEZ34:FFB36 FHH34:FHJ36 FJP34:FJR36 FLX34:FLZ36 FOF34:FOH36 FQN34:FQP36 FSV34:FSX36 FVD34:FVF36 FXL34:FXN36 FZT34:FZV36 GCB34:GCD36 GEJ34:GEL36 GGR34:GGT36 GIZ34:GJB36 GLH34:GLJ36 GNP34:GNR36 GPX34:GPZ36 GSF34:GSH36 GUN34:GUP36 GWV34:GWX36 GZD34:GZF36 HBL34:HBN36 HDT34:HDV36 HGB34:HGD36 HIJ34:HIL36 HKR34:HKT36 HMZ34:HNB36 HPH34:HPJ36 HRP34:HRR36 HTX34:HTZ36 HWF34:HWH36 HYN34:HYP36 IAV34:IAX36 IDD34:IDF36 IFL34:IFN36 IHT34:IHV36 IKB34:IKD36 IMJ34:IML36 IOR34:IOT36 IQZ34:IRB36 ITH34:ITJ36 IVP34:IVR36 IXX34:IXZ36 JAF34:JAH36 JCN34:JCP36 JEV34:JEX36 JHD34:JHF36 JJL34:JJN36 JLT34:JLV36 JOB34:JOD36 JQJ34:JQL36 JSR34:JST36 JUZ34:JVB36 JXH34:JXJ36 JZP34:JZR36 KBX34:KBZ36 KEF34:KEH36 KGN34:KGP36 KIV34:KIX36 KLD34:KLF36 KNL34:KNN36 KPT34:KPV36 KSB34:KSD36 KUJ34:KUL36 KWR34:KWT36 KYZ34:KZB36 LBH34:LBJ36 LDP34:LDR36 LFX34:LFZ36 LIF34:LIH36 LKN34:LKP36 LMV34:LMX36 LPD34:LPF36 LRL34:LRN36 LTT34:LTV36 LWB34:LWD36 LYJ34:LYL36 MAR34:MAT36 MCZ34:MDB36 MFH34:MFJ36 MHP34:MHR36 MJX34:MJZ36 MMF34:MMH36 MON34:MOP36 MQV34:MQX36 MTD34:MTF36 MVL34:MVN36 MXT34:MXV36 NAB34:NAD36 NCJ34:NCL36 NER34:NET36 NGZ34:NHB36 NJH34:NJJ36 NLP34:NLR36 NNX34:NNZ36 NQF34:NQH36 NSN34:NSP36 NUV34:NUX36 NXD34:NXF36 NZL34:NZN36 OBT34:OBV36 OEB34:OED36 OGJ34:OGL36 OIR34:OIT36 OKZ34:OLB36 ONH34:ONJ36 OPP34:OPR36 ORX34:ORZ36 OUF34:OUH36 OWN34:OWP36 OYV34:OYX36 PBD34:PBF36 PDL34:PDN36 PFT34:PFV36 PIB34:PID36 PKJ34:PKL36 PMR34:PMT36 POZ34:PPB36 PRH34:PRJ36 PTP34:PTR36 PVX34:PVZ36 PYF34:PYH36 QAN34:QAP36 QCV34:QCX36 QFD34:QFF36 QHL34:QHN36 QJT34:QJV36 QMB34:QMD36 QOJ34:QOL36 QQR34:QQT36 QSZ34:QTB36 QVH34:QVJ36 QXP34:QXR36 QZX34:QZZ36 RCF34:RCH36 REN34:REP36 RGV34:RGX36 RJD34:RJF36 RLL34:RLN36 RNT34:RNV36 RQB34:RQD36 RSJ34:RSL36 RUR34:RUT36 RWZ34:RXB36 RZH34:RZJ36 SBP34:SBR36 SDX34:SDZ36 SGF34:SGH36 SIN34:SIP36 SKV34:SKX36 SND34:SNF36 SPL34:SPN36 SRT34:SRV36 SUB34:SUD36 SWJ34:SWL36 SYR34:SYT36 TAZ34:TBB36 TDH34:TDJ36 TFP34:TFR36 THX34:THZ36 TKF34:TKH36 TMN34:TMP36 TOV34:TOX36 TRD34:TRF36 TTL34:TTN36 TVT34:TVV36 TYB34:TYD36 UAJ34:UAL36 UCR34:UCT36 UEZ34:UFB36 UHH34:UHJ36 UJP34:UJR36 ULX34:ULZ36 UOF34:UOH36 UQN34:UQP36 USV34:USX36 UVD34:UVF36 UXL34:UXN36 UZT34:UZV36 VCB34:VCD36 VEJ34:VEL36 VGR34:VGT36 VIZ34:VJB36 VLH34:VLJ36 VNP34:VNR36 VPX34:VPZ36 VSF34:VSH36 VUN34:VUP36 VWV34:VWX36 VZD34:VZF36 WBL34:WBN36 WDT34:WDV36 WGB34:WGD36 WIJ34:WIL36 WKR34:WKT36 WMZ34:WNB36 WPH34:WPJ36 WRP34:WRR36 WTX34:WTZ36 WWF34:WWH36 WYN34:WYP36 XAV34:XAX36 XDD34:XDF36">
    <cfRule type="containsText" dxfId="47" priority="2" operator="containsText" text="Ré">
      <formula>NOT(ISERROR(SEARCH("Ré",L34)))</formula>
    </cfRule>
    <cfRule type="expression" dxfId="46" priority="3">
      <formula>$L$32=" "</formula>
    </cfRule>
    <cfRule type="expression" dxfId="45" priority="4">
      <formula>$L$32&gt;0</formula>
    </cfRule>
  </conditionalFormatting>
  <conditionalFormatting sqref="O24 BW24 EE24 GM24 IU24 LC24 NK24 PS24 SA24 UI24 WQ24 YY24 ABG24 ADO24 AFW24 AIE24 AKM24 AMU24 APC24 ARK24 ATS24 AWA24 AYI24 BAQ24 BCY24 BFG24 BHO24 BJW24 BME24 BOM24 BQU24 BTC24 BVK24 BXS24 CAA24 CCI24 CEQ24 CGY24 CJG24 CLO24 CNW24 CQE24 CSM24 CUU24 CXC24 CZK24 DBS24 DEA24 DGI24 DIQ24 DKY24 DNG24 DPO24 DRW24 DUE24 DWM24 DYU24 EBC24 EDK24 EFS24 EIA24 EKI24 EMQ24 EOY24 ERG24 ETO24 EVW24 EYE24 FAM24 FCU24 FFC24 FHK24 FJS24 FMA24 FOI24 FQQ24 FSY24 FVG24 FXO24 FZW24 GCE24 GEM24 GGU24 GJC24 GLK24 GNS24 GQA24 GSI24 GUQ24 GWY24 GZG24 HBO24 HDW24 HGE24 HIM24 HKU24 HNC24 HPK24 HRS24 HUA24 HWI24 HYQ24 IAY24 IDG24 IFO24 IHW24 IKE24 IMM24 IOU24 IRC24 ITK24 IVS24 IYA24 JAI24 JCQ24 JEY24 JHG24 JJO24 JLW24 JOE24 JQM24 JSU24 JVC24 JXK24 JZS24 KCA24 KEI24 KGQ24 KIY24 KLG24 KNO24 KPW24 KSE24 KUM24 KWU24 KZC24 LBK24 LDS24 LGA24 LII24 LKQ24 LMY24 LPG24 LRO24 LTW24 LWE24 LYM24 MAU24 MDC24 MFK24 MHS24 MKA24 MMI24 MOQ24 MQY24 MTG24 MVO24 MXW24 NAE24 NCM24 NEU24 NHC24 NJK24 NLS24 NOA24 NQI24 NSQ24 NUY24 NXG24 NZO24 OBW24 OEE24 OGM24 OIU24 OLC24 ONK24 OPS24 OSA24 OUI24 OWQ24 OYY24 PBG24 PDO24 PFW24 PIE24 PKM24 PMU24 PPC24 PRK24 PTS24 PWA24 PYI24 QAQ24 QCY24 QFG24 QHO24 QJW24 QME24 QOM24 QQU24 QTC24 QVK24 QXS24 RAA24 RCI24 REQ24 RGY24 RJG24 RLO24 RNW24 RQE24 RSM24 RUU24 RXC24 RZK24 SBS24 SEA24 SGI24 SIQ24 SKY24 SNG24 SPO24 SRW24 SUE24 SWM24 SYU24 TBC24 TDK24 TFS24 TIA24 TKI24 TMQ24 TOY24 TRG24 TTO24 TVW24 TYE24 UAM24 UCU24 UFC24 UHK24 UJS24 UMA24 UOI24 UQQ24 USY24 UVG24 UXO24 UZW24 VCE24 VEM24 VGU24 VJC24 VLK24 VNS24 VQA24 VSI24 VUQ24 VWY24 VZG24 WBO24 WDW24 WGE24 WIM24 WKU24 WNC24 WPK24 WRS24 WUA24 WWI24 WYQ24 XAY24 XDG24">
    <cfRule type="containsText" dxfId="44" priority="18" operator="containsText" text="non">
      <formula>NOT(ISERROR(SEARCH("non",O24)))</formula>
    </cfRule>
    <cfRule type="containsText" dxfId="43" priority="19" operator="containsText" text="oui">
      <formula>NOT(ISERROR(SEARCH("oui",O24)))</formula>
    </cfRule>
  </conditionalFormatting>
  <conditionalFormatting sqref="O34 BW34 EE34 GM34 IU34 LC34 NK34 PS34 SA34 UI34 WQ34 YY34 ABG34 ADO34 AFW34 AIE34 AKM34 AMU34 APC34 ARK34 ATS34 AWA34 AYI34 BAQ34 BCY34 BFG34 BHO34 BJW34 BME34 BOM34 BQU34 BTC34 BVK34 BXS34 CAA34 CCI34 CEQ34 CGY34 CJG34 CLO34 CNW34 CQE34 CSM34 CUU34 CXC34 CZK34 DBS34 DEA34 DGI34 DIQ34 DKY34 DNG34 DPO34 DRW34 DUE34 DWM34 DYU34 EBC34 EDK34 EFS34 EIA34 EKI34 EMQ34 EOY34 ERG34 ETO34 EVW34 EYE34 FAM34 FCU34 FFC34 FHK34 FJS34 FMA34 FOI34 FQQ34 FSY34 FVG34 FXO34 FZW34 GCE34 GEM34 GGU34 GJC34 GLK34 GNS34 GQA34 GSI34 GUQ34 GWY34 GZG34 HBO34 HDW34 HGE34 HIM34 HKU34 HNC34 HPK34 HRS34 HUA34 HWI34 HYQ34 IAY34 IDG34 IFO34 IHW34 IKE34 IMM34 IOU34 IRC34 ITK34 IVS34 IYA34 JAI34 JCQ34 JEY34 JHG34 JJO34 JLW34 JOE34 JQM34 JSU34 JVC34 JXK34 JZS34 KCA34 KEI34 KGQ34 KIY34 KLG34 KNO34 KPW34 KSE34 KUM34 KWU34 KZC34 LBK34 LDS34 LGA34 LII34 LKQ34 LMY34 LPG34 LRO34 LTW34 LWE34 LYM34 MAU34 MDC34 MFK34 MHS34 MKA34 MMI34 MOQ34 MQY34 MTG34 MVO34 MXW34 NAE34 NCM34 NEU34 NHC34 NJK34 NLS34 NOA34 NQI34 NSQ34 NUY34 NXG34 NZO34 OBW34 OEE34 OGM34 OIU34 OLC34 ONK34 OPS34 OSA34 OUI34 OWQ34 OYY34 PBG34 PDO34 PFW34 PIE34 PKM34 PMU34 PPC34 PRK34 PTS34 PWA34 PYI34 QAQ34 QCY34 QFG34 QHO34 QJW34 QME34 QOM34 QQU34 QTC34 QVK34 QXS34 RAA34 RCI34 REQ34 RGY34 RJG34 RLO34 RNW34 RQE34 RSM34 RUU34 RXC34 RZK34 SBS34 SEA34 SGI34 SIQ34 SKY34 SNG34 SPO34 SRW34 SUE34 SWM34 SYU34 TBC34 TDK34 TFS34 TIA34 TKI34 TMQ34 TOY34 TRG34 TTO34 TVW34 TYE34 UAM34 UCU34 UFC34 UHK34 UJS34 UMA34 UOI34 UQQ34 USY34 UVG34 UXO34 UZW34 VCE34 VEM34 VGU34 VJC34 VLK34 VNS34 VQA34 VSI34 VUQ34 VWY34 VZG34 WBO34 WDW34 WGE34 WIM34 WKU34 WNC34 WPK34 WRS34 WUA34 WWI34 WYQ34 XAY34 XDG34">
    <cfRule type="containsText" dxfId="42" priority="14" operator="containsText" text="non">
      <formula>NOT(ISERROR(SEARCH("non",O34)))</formula>
    </cfRule>
    <cfRule type="containsText" dxfId="41" priority="15" operator="containsText" text="oui">
      <formula>NOT(ISERROR(SEARCH("oui",O34)))</formula>
    </cfRule>
  </conditionalFormatting>
  <conditionalFormatting sqref="Q24:S24 BY24:CA24 EG24:EI24 GO24:GQ24 IW24:IY24 LE24:LG24 NM24:NO24 PU24:PW24 SC24:SE24 UK24:UM24 WS24:WU24 ZA24:ZC24 ABI24:ABK24 ADQ24:ADS24 AFY24:AGA24 AIG24:AII24 AKO24:AKQ24 AMW24:AMY24 APE24:APG24 ARM24:ARO24 ATU24:ATW24 AWC24:AWE24 AYK24:AYM24 BAS24:BAU24 BDA24:BDC24 BFI24:BFK24 BHQ24:BHS24 BJY24:BKA24 BMG24:BMI24 BOO24:BOQ24 BQW24:BQY24 BTE24:BTG24 BVM24:BVO24 BXU24:BXW24 CAC24:CAE24 CCK24:CCM24 CES24:CEU24 CHA24:CHC24 CJI24:CJK24 CLQ24:CLS24 CNY24:COA24 CQG24:CQI24 CSO24:CSQ24 CUW24:CUY24 CXE24:CXG24 CZM24:CZO24 DBU24:DBW24 DEC24:DEE24 DGK24:DGM24 DIS24:DIU24 DLA24:DLC24 DNI24:DNK24 DPQ24:DPS24 DRY24:DSA24 DUG24:DUI24 DWO24:DWQ24 DYW24:DYY24 EBE24:EBG24 EDM24:EDO24 EFU24:EFW24 EIC24:EIE24 EKK24:EKM24 EMS24:EMU24 EPA24:EPC24 ERI24:ERK24 ETQ24:ETS24 EVY24:EWA24 EYG24:EYI24 FAO24:FAQ24 FCW24:FCY24 FFE24:FFG24 FHM24:FHO24 FJU24:FJW24 FMC24:FME24 FOK24:FOM24 FQS24:FQU24 FTA24:FTC24 FVI24:FVK24 FXQ24:FXS24 FZY24:GAA24 GCG24:GCI24 GEO24:GEQ24 GGW24:GGY24 GJE24:GJG24 GLM24:GLO24 GNU24:GNW24 GQC24:GQE24 GSK24:GSM24 GUS24:GUU24 GXA24:GXC24 GZI24:GZK24 HBQ24:HBS24 HDY24:HEA24 HGG24:HGI24 HIO24:HIQ24 HKW24:HKY24 HNE24:HNG24 HPM24:HPO24 HRU24:HRW24 HUC24:HUE24 HWK24:HWM24 HYS24:HYU24 IBA24:IBC24 IDI24:IDK24 IFQ24:IFS24 IHY24:IIA24 IKG24:IKI24 IMO24:IMQ24 IOW24:IOY24 IRE24:IRG24 ITM24:ITO24 IVU24:IVW24 IYC24:IYE24 JAK24:JAM24 JCS24:JCU24 JFA24:JFC24 JHI24:JHK24 JJQ24:JJS24 JLY24:JMA24 JOG24:JOI24 JQO24:JQQ24 JSW24:JSY24 JVE24:JVG24 JXM24:JXO24 JZU24:JZW24 KCC24:KCE24 KEK24:KEM24 KGS24:KGU24 KJA24:KJC24 KLI24:KLK24 KNQ24:KNS24 KPY24:KQA24 KSG24:KSI24 KUO24:KUQ24 KWW24:KWY24 KZE24:KZG24 LBM24:LBO24 LDU24:LDW24 LGC24:LGE24 LIK24:LIM24 LKS24:LKU24 LNA24:LNC24 LPI24:LPK24 LRQ24:LRS24 LTY24:LUA24 LWG24:LWI24 LYO24:LYQ24 MAW24:MAY24 MDE24:MDG24 MFM24:MFO24 MHU24:MHW24 MKC24:MKE24 MMK24:MMM24 MOS24:MOU24 MRA24:MRC24 MTI24:MTK24 MVQ24:MVS24 MXY24:MYA24 NAG24:NAI24 NCO24:NCQ24 NEW24:NEY24 NHE24:NHG24 NJM24:NJO24 NLU24:NLW24 NOC24:NOE24 NQK24:NQM24 NSS24:NSU24 NVA24:NVC24 NXI24:NXK24 NZQ24:NZS24 OBY24:OCA24 OEG24:OEI24 OGO24:OGQ24 OIW24:OIY24 OLE24:OLG24 ONM24:ONO24 OPU24:OPW24 OSC24:OSE24 OUK24:OUM24 OWS24:OWU24 OZA24:OZC24 PBI24:PBK24 PDQ24:PDS24 PFY24:PGA24 PIG24:PII24 PKO24:PKQ24 PMW24:PMY24 PPE24:PPG24 PRM24:PRO24 PTU24:PTW24 PWC24:PWE24 PYK24:PYM24 QAS24:QAU24 QDA24:QDC24 QFI24:QFK24 QHQ24:QHS24 QJY24:QKA24 QMG24:QMI24 QOO24:QOQ24 QQW24:QQY24 QTE24:QTG24 QVM24:QVO24 QXU24:QXW24 RAC24:RAE24 RCK24:RCM24 RES24:REU24 RHA24:RHC24 RJI24:RJK24 RLQ24:RLS24 RNY24:ROA24 RQG24:RQI24 RSO24:RSQ24 RUW24:RUY24 RXE24:RXG24 RZM24:RZO24 SBU24:SBW24 SEC24:SEE24 SGK24:SGM24 SIS24:SIU24 SLA24:SLC24 SNI24:SNK24 SPQ24:SPS24 SRY24:SSA24 SUG24:SUI24 SWO24:SWQ24 SYW24:SYY24 TBE24:TBG24 TDM24:TDO24 TFU24:TFW24 TIC24:TIE24 TKK24:TKM24 TMS24:TMU24 TPA24:TPC24 TRI24:TRK24 TTQ24:TTS24 TVY24:TWA24 TYG24:TYI24 UAO24:UAQ24 UCW24:UCY24 UFE24:UFG24 UHM24:UHO24 UJU24:UJW24 UMC24:UME24 UOK24:UOM24 UQS24:UQU24 UTA24:UTC24 UVI24:UVK24 UXQ24:UXS24 UZY24:VAA24 VCG24:VCI24 VEO24:VEQ24 VGW24:VGY24 VJE24:VJG24 VLM24:VLO24 VNU24:VNW24 VQC24:VQE24 VSK24:VSM24 VUS24:VUU24 VXA24:VXC24 VZI24:VZK24 WBQ24:WBS24 WDY24:WEA24 WGG24:WGI24 WIO24:WIQ24 WKW24:WKY24 WNE24:WNG24 WPM24:WPO24 WRU24:WRW24 WUC24:WUE24 WWK24:WWM24 WYS24:WYU24 XBA24:XBC24 XDI24:XDK24">
    <cfRule type="containsText" dxfId="40" priority="7" operator="containsText" text="env">
      <formula>NOT(ISERROR(SEARCH("env",Q24)))</formula>
    </cfRule>
    <cfRule type="containsText" dxfId="39" priority="12" operator="containsText" text="env">
      <formula>NOT(ISERROR(SEARCH("env",Q24)))</formula>
    </cfRule>
  </conditionalFormatting>
  <conditionalFormatting sqref="Q33:S37 BY33:CA37 EG33:EI37 GO33:GQ37 IW33:IY37 LE33:LG37 NM33:NO37 PU33:PW37 SC33:SE37 UK33:UM37 WS33:WU37 ZA33:ZC37 ABI33:ABK37 ADQ33:ADS37 AFY33:AGA37 AIG33:AII37 AKO33:AKQ37 AMW33:AMY37 APE33:APG37 ARM33:ARO37 ATU33:ATW37 AWC33:AWE37 AYK33:AYM37 BAS33:BAU37 BDA33:BDC37 BFI33:BFK37 BHQ33:BHS37 BJY33:BKA37 BMG33:BMI37 BOO33:BOQ37 BQW33:BQY37 BTE33:BTG37 BVM33:BVO37 BXU33:BXW37 CAC33:CAE37 CCK33:CCM37 CES33:CEU37 CHA33:CHC37 CJI33:CJK37 CLQ33:CLS37 CNY33:COA37 CQG33:CQI37 CSO33:CSQ37 CUW33:CUY37 CXE33:CXG37 CZM33:CZO37 DBU33:DBW37 DEC33:DEE37 DGK33:DGM37 DIS33:DIU37 DLA33:DLC37 DNI33:DNK37 DPQ33:DPS37 DRY33:DSA37 DUG33:DUI37 DWO33:DWQ37 DYW33:DYY37 EBE33:EBG37 EDM33:EDO37 EFU33:EFW37 EIC33:EIE37 EKK33:EKM37 EMS33:EMU37 EPA33:EPC37 ERI33:ERK37 ETQ33:ETS37 EVY33:EWA37 EYG33:EYI37 FAO33:FAQ37 FCW33:FCY37 FFE33:FFG37 FHM33:FHO37 FJU33:FJW37 FMC33:FME37 FOK33:FOM37 FQS33:FQU37 FTA33:FTC37 FVI33:FVK37 FXQ33:FXS37 FZY33:GAA37 GCG33:GCI37 GEO33:GEQ37 GGW33:GGY37 GJE33:GJG37 GLM33:GLO37 GNU33:GNW37 GQC33:GQE37 GSK33:GSM37 GUS33:GUU37 GXA33:GXC37 GZI33:GZK37 HBQ33:HBS37 HDY33:HEA37 HGG33:HGI37 HIO33:HIQ37 HKW33:HKY37 HNE33:HNG37 HPM33:HPO37 HRU33:HRW37 HUC33:HUE37 HWK33:HWM37 HYS33:HYU37 IBA33:IBC37 IDI33:IDK37 IFQ33:IFS37 IHY33:IIA37 IKG33:IKI37 IMO33:IMQ37 IOW33:IOY37 IRE33:IRG37 ITM33:ITO37 IVU33:IVW37 IYC33:IYE37 JAK33:JAM37 JCS33:JCU37 JFA33:JFC37 JHI33:JHK37 JJQ33:JJS37 JLY33:JMA37 JOG33:JOI37 JQO33:JQQ37 JSW33:JSY37 JVE33:JVG37 JXM33:JXO37 JZU33:JZW37 KCC33:KCE37 KEK33:KEM37 KGS33:KGU37 KJA33:KJC37 KLI33:KLK37 KNQ33:KNS37 KPY33:KQA37 KSG33:KSI37 KUO33:KUQ37 KWW33:KWY37 KZE33:KZG37 LBM33:LBO37 LDU33:LDW37 LGC33:LGE37 LIK33:LIM37 LKS33:LKU37 LNA33:LNC37 LPI33:LPK37 LRQ33:LRS37 LTY33:LUA37 LWG33:LWI37 LYO33:LYQ37 MAW33:MAY37 MDE33:MDG37 MFM33:MFO37 MHU33:MHW37 MKC33:MKE37 MMK33:MMM37 MOS33:MOU37 MRA33:MRC37 MTI33:MTK37 MVQ33:MVS37 MXY33:MYA37 NAG33:NAI37 NCO33:NCQ37 NEW33:NEY37 NHE33:NHG37 NJM33:NJO37 NLU33:NLW37 NOC33:NOE37 NQK33:NQM37 NSS33:NSU37 NVA33:NVC37 NXI33:NXK37 NZQ33:NZS37 OBY33:OCA37 OEG33:OEI37 OGO33:OGQ37 OIW33:OIY37 OLE33:OLG37 ONM33:ONO37 OPU33:OPW37 OSC33:OSE37 OUK33:OUM37 OWS33:OWU37 OZA33:OZC37 PBI33:PBK37 PDQ33:PDS37 PFY33:PGA37 PIG33:PII37 PKO33:PKQ37 PMW33:PMY37 PPE33:PPG37 PRM33:PRO37 PTU33:PTW37 PWC33:PWE37 PYK33:PYM37 QAS33:QAU37 QDA33:QDC37 QFI33:QFK37 QHQ33:QHS37 QJY33:QKA37 QMG33:QMI37 QOO33:QOQ37 QQW33:QQY37 QTE33:QTG37 QVM33:QVO37 QXU33:QXW37 RAC33:RAE37 RCK33:RCM37 RES33:REU37 RHA33:RHC37 RJI33:RJK37 RLQ33:RLS37 RNY33:ROA37 RQG33:RQI37 RSO33:RSQ37 RUW33:RUY37 RXE33:RXG37 RZM33:RZO37 SBU33:SBW37 SEC33:SEE37 SGK33:SGM37 SIS33:SIU37 SLA33:SLC37 SNI33:SNK37 SPQ33:SPS37 SRY33:SSA37 SUG33:SUI37 SWO33:SWQ37 SYW33:SYY37 TBE33:TBG37 TDM33:TDO37 TFU33:TFW37 TIC33:TIE37 TKK33:TKM37 TMS33:TMU37 TPA33:TPC37 TRI33:TRK37 TTQ33:TTS37 TVY33:TWA37 TYG33:TYI37 UAO33:UAQ37 UCW33:UCY37 UFE33:UFG37 UHM33:UHO37 UJU33:UJW37 UMC33:UME37 UOK33:UOM37 UQS33:UQU37 UTA33:UTC37 UVI33:UVK37 UXQ33:UXS37 UZY33:VAA37 VCG33:VCI37 VEO33:VEQ37 VGW33:VGY37 VJE33:VJG37 VLM33:VLO37 VNU33:VNW37 VQC33:VQE37 VSK33:VSM37 VUS33:VUU37 VXA33:VXC37 VZI33:VZK37 WBQ33:WBS37 WDY33:WEA37 WGG33:WGI37 WIO33:WIQ37 WKW33:WKY37 WNE33:WNG37 WPM33:WPO37 WRU33:WRW37 WUC33:WUE37 WWK33:WWM37 WYS33:WYU37 XBA33:XBC37 XDI33:XDK37">
    <cfRule type="containsText" dxfId="38" priority="6" operator="containsText" text="vo">
      <formula>NOT(ISERROR(SEARCH("vo",Q33)))</formula>
    </cfRule>
    <cfRule type="containsText" dxfId="37" priority="13" operator="containsText" text="voy">
      <formula>NOT(ISERROR(SEARCH("voy",Q33)))</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Spinner 1">
              <controlPr locked="0" defaultSize="0" autoPict="0">
                <anchor moveWithCells="1" sizeWithCells="1">
                  <from>
                    <xdr:col>15</xdr:col>
                    <xdr:colOff>0</xdr:colOff>
                    <xdr:row>32</xdr:row>
                    <xdr:rowOff>180975</xdr:rowOff>
                  </from>
                  <to>
                    <xdr:col>16</xdr:col>
                    <xdr:colOff>9525</xdr:colOff>
                    <xdr:row>36</xdr:row>
                    <xdr:rowOff>0</xdr:rowOff>
                  </to>
                </anchor>
              </controlPr>
            </control>
          </mc:Choice>
        </mc:AlternateContent>
        <mc:AlternateContent xmlns:mc="http://schemas.openxmlformats.org/markup-compatibility/2006">
          <mc:Choice Requires="x14">
            <control shapeId="5122" r:id="rId4" name="Spinner 2">
              <controlPr defaultSize="0" autoPict="0">
                <anchor moveWithCells="1" sizeWithCells="1">
                  <from>
                    <xdr:col>26</xdr:col>
                    <xdr:colOff>9525</xdr:colOff>
                    <xdr:row>12</xdr:row>
                    <xdr:rowOff>38100</xdr:rowOff>
                  </from>
                  <to>
                    <xdr:col>27</xdr:col>
                    <xdr:colOff>9525</xdr:colOff>
                    <xdr:row>14</xdr:row>
                    <xdr:rowOff>9525</xdr:rowOff>
                  </to>
                </anchor>
              </controlPr>
            </control>
          </mc:Choice>
        </mc:AlternateContent>
        <mc:AlternateContent xmlns:mc="http://schemas.openxmlformats.org/markup-compatibility/2006">
          <mc:Choice Requires="x14">
            <control shapeId="5123" r:id="rId5" name="Spinner 3">
              <controlPr defaultSize="0" autoPict="0">
                <anchor moveWithCells="1" sizeWithCells="1">
                  <from>
                    <xdr:col>26</xdr:col>
                    <xdr:colOff>28575</xdr:colOff>
                    <xdr:row>18</xdr:row>
                    <xdr:rowOff>9525</xdr:rowOff>
                  </from>
                  <to>
                    <xdr:col>27</xdr:col>
                    <xdr:colOff>28575</xdr:colOff>
                    <xdr:row>19</xdr:row>
                    <xdr:rowOff>180975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R137"/>
  <sheetViews>
    <sheetView showGridLines="0" topLeftCell="K22" zoomScale="136" zoomScaleNormal="136" workbookViewId="0">
      <selection activeCell="K22" sqref="A1:XFD1048576"/>
    </sheetView>
  </sheetViews>
  <sheetFormatPr baseColWidth="10" defaultColWidth="9.140625" defaultRowHeight="15"/>
  <cols>
    <col min="1" max="1" width="9.140625" style="271"/>
    <col min="2" max="2" width="8.85546875" style="271" customWidth="1"/>
    <col min="3" max="4" width="9.140625" style="271"/>
    <col min="5" max="6" width="9.7109375" style="271" customWidth="1"/>
    <col min="7" max="7" width="116.42578125" style="271" customWidth="1"/>
    <col min="8" max="8" width="115.7109375" style="271" customWidth="1"/>
    <col min="9" max="9" width="135.7109375" style="271" customWidth="1"/>
    <col min="10" max="10" width="120" style="271" customWidth="1"/>
    <col min="11" max="11" width="96.42578125" style="271" customWidth="1"/>
    <col min="12" max="12" width="117.85546875" style="271" customWidth="1"/>
    <col min="13" max="13" width="108.42578125" style="271" customWidth="1"/>
    <col min="14" max="14" width="98.7109375" style="271" customWidth="1"/>
    <col min="15" max="15" width="98.85546875" style="271" customWidth="1"/>
    <col min="16" max="16" width="110.7109375" style="271" customWidth="1"/>
    <col min="17" max="17" width="92.28515625" style="271" customWidth="1"/>
    <col min="18" max="18" width="103" style="271" customWidth="1"/>
    <col min="19" max="16384" width="9.140625" style="271"/>
  </cols>
  <sheetData>
    <row r="1" spans="1:8">
      <c r="A1" s="269"/>
      <c r="B1" s="270"/>
      <c r="H1" s="271" t="s">
        <v>404</v>
      </c>
    </row>
    <row r="2" spans="1:8">
      <c r="A2" s="272"/>
      <c r="B2" s="272"/>
      <c r="C2" s="273" t="s">
        <v>285</v>
      </c>
      <c r="E2" s="274" t="s">
        <v>34</v>
      </c>
      <c r="F2" s="274"/>
      <c r="H2" s="271" t="s">
        <v>60</v>
      </c>
    </row>
    <row r="3" spans="1:8" ht="15.75">
      <c r="A3" s="272"/>
      <c r="B3" s="272"/>
      <c r="C3" s="275" t="s">
        <v>286</v>
      </c>
      <c r="E3" s="276" t="s">
        <v>53</v>
      </c>
      <c r="G3" s="271" t="s">
        <v>55</v>
      </c>
      <c r="H3" s="271" t="s">
        <v>15</v>
      </c>
    </row>
    <row r="4" spans="1:8">
      <c r="A4" s="272"/>
      <c r="B4" s="272"/>
      <c r="C4" s="277"/>
      <c r="E4" s="271" t="s">
        <v>54</v>
      </c>
      <c r="G4" s="271" t="s">
        <v>58</v>
      </c>
      <c r="H4" s="271" t="s">
        <v>69</v>
      </c>
    </row>
    <row r="5" spans="1:8">
      <c r="A5" s="272"/>
      <c r="B5" s="272"/>
      <c r="C5" s="277"/>
      <c r="E5" s="274" t="s">
        <v>49</v>
      </c>
      <c r="G5" s="271" t="s">
        <v>59</v>
      </c>
      <c r="H5" s="271" t="s">
        <v>61</v>
      </c>
    </row>
    <row r="6" spans="1:8" ht="18.75">
      <c r="A6" s="272"/>
      <c r="B6" s="272"/>
      <c r="C6" s="277"/>
      <c r="E6" s="271" t="s">
        <v>50</v>
      </c>
      <c r="F6" s="278" t="s">
        <v>40</v>
      </c>
      <c r="G6" s="271" t="s">
        <v>39</v>
      </c>
      <c r="H6" s="271" t="s">
        <v>62</v>
      </c>
    </row>
    <row r="7" spans="1:8" ht="15.75">
      <c r="A7" s="272"/>
      <c r="B7" s="272"/>
      <c r="C7" s="277"/>
      <c r="E7" s="271" t="s">
        <v>51</v>
      </c>
      <c r="F7" s="279" t="s">
        <v>26</v>
      </c>
      <c r="G7" s="271" t="s">
        <v>35</v>
      </c>
      <c r="H7" s="271" t="s">
        <v>65</v>
      </c>
    </row>
    <row r="8" spans="1:8" ht="15.75">
      <c r="A8" s="272"/>
      <c r="B8" s="272"/>
      <c r="C8" s="277"/>
      <c r="E8" s="271" t="s">
        <v>447</v>
      </c>
      <c r="F8" s="279" t="s">
        <v>41</v>
      </c>
      <c r="G8" s="271" t="s">
        <v>33</v>
      </c>
      <c r="H8" s="271" t="s">
        <v>66</v>
      </c>
    </row>
    <row r="9" spans="1:8" ht="15.75">
      <c r="A9" s="272"/>
      <c r="B9" s="272"/>
      <c r="C9" s="277"/>
      <c r="E9" s="271" t="s">
        <v>52</v>
      </c>
      <c r="F9" s="279" t="s">
        <v>42</v>
      </c>
      <c r="G9" s="271" t="s">
        <v>32</v>
      </c>
      <c r="H9" s="271" t="s">
        <v>67</v>
      </c>
    </row>
    <row r="10" spans="1:8" ht="18.75">
      <c r="A10" s="272"/>
      <c r="B10" s="272"/>
      <c r="C10" s="277"/>
      <c r="E10" s="271" t="s">
        <v>448</v>
      </c>
      <c r="F10" s="278" t="s">
        <v>36</v>
      </c>
      <c r="G10" s="271" t="s">
        <v>27</v>
      </c>
      <c r="H10" s="271" t="s">
        <v>28</v>
      </c>
    </row>
    <row r="11" spans="1:8" ht="15.75">
      <c r="A11" s="272"/>
      <c r="B11" s="272"/>
      <c r="C11" s="277"/>
      <c r="E11" s="271" t="s">
        <v>38</v>
      </c>
      <c r="F11" s="279" t="s">
        <v>45</v>
      </c>
      <c r="G11" s="271" t="s">
        <v>6</v>
      </c>
      <c r="H11" s="271" t="s">
        <v>64</v>
      </c>
    </row>
    <row r="12" spans="1:8" ht="15.75">
      <c r="E12" s="271" t="s">
        <v>56</v>
      </c>
      <c r="F12" s="279" t="s">
        <v>46</v>
      </c>
      <c r="G12" s="271" t="s">
        <v>31</v>
      </c>
      <c r="H12" s="271" t="s">
        <v>68</v>
      </c>
    </row>
    <row r="13" spans="1:8" ht="15.75">
      <c r="E13" s="271" t="s">
        <v>57</v>
      </c>
      <c r="F13" s="279" t="s">
        <v>48</v>
      </c>
      <c r="G13" s="271" t="s">
        <v>30</v>
      </c>
      <c r="H13" s="271" t="s">
        <v>1</v>
      </c>
    </row>
    <row r="14" spans="1:8">
      <c r="A14" s="280"/>
      <c r="F14" s="271" t="s">
        <v>37</v>
      </c>
      <c r="G14" s="271" t="s">
        <v>28</v>
      </c>
      <c r="H14" s="271" t="s">
        <v>71</v>
      </c>
    </row>
    <row r="15" spans="1:8" ht="18.75">
      <c r="A15" s="280"/>
      <c r="F15" s="278" t="s">
        <v>43</v>
      </c>
      <c r="G15" s="271" t="s">
        <v>12</v>
      </c>
      <c r="H15" s="271" t="s">
        <v>70</v>
      </c>
    </row>
    <row r="16" spans="1:8" ht="15.75">
      <c r="A16" s="272"/>
      <c r="F16" s="279" t="s">
        <v>47</v>
      </c>
      <c r="G16" s="271" t="s">
        <v>7</v>
      </c>
      <c r="H16" s="271" t="s">
        <v>73</v>
      </c>
    </row>
    <row r="17" spans="5:18" ht="15.75">
      <c r="F17" s="279" t="s">
        <v>44</v>
      </c>
      <c r="G17" s="271" t="s">
        <v>5</v>
      </c>
      <c r="H17" s="271" t="s">
        <v>72</v>
      </c>
    </row>
    <row r="18" spans="5:18">
      <c r="E18" s="274" t="s">
        <v>19</v>
      </c>
      <c r="F18" s="274"/>
      <c r="G18" s="271" t="s">
        <v>63</v>
      </c>
      <c r="H18" s="271" t="s">
        <v>74</v>
      </c>
    </row>
    <row r="19" spans="5:18">
      <c r="F19" s="271" t="s">
        <v>0</v>
      </c>
      <c r="G19" s="271" t="s">
        <v>0</v>
      </c>
      <c r="H19" s="271" t="s">
        <v>75</v>
      </c>
    </row>
    <row r="20" spans="5:18">
      <c r="F20" s="271" t="s">
        <v>16</v>
      </c>
      <c r="G20" s="271" t="s">
        <v>4</v>
      </c>
      <c r="H20" s="271" t="s">
        <v>403</v>
      </c>
    </row>
    <row r="21" spans="5:18">
      <c r="F21" s="271" t="s">
        <v>17</v>
      </c>
      <c r="G21" s="271" t="s">
        <v>10</v>
      </c>
      <c r="H21" s="271" t="s">
        <v>76</v>
      </c>
    </row>
    <row r="22" spans="5:18">
      <c r="F22" s="271" t="s">
        <v>18</v>
      </c>
      <c r="G22" s="271" t="s">
        <v>8</v>
      </c>
    </row>
    <row r="23" spans="5:18">
      <c r="F23" s="271" t="s">
        <v>20</v>
      </c>
      <c r="G23" s="271" t="s">
        <v>2</v>
      </c>
    </row>
    <row r="24" spans="5:18">
      <c r="F24" s="271" t="s">
        <v>21</v>
      </c>
      <c r="G24" s="271" t="s">
        <v>13</v>
      </c>
    </row>
    <row r="25" spans="5:18">
      <c r="F25" s="271" t="s">
        <v>22</v>
      </c>
      <c r="G25" s="271" t="s">
        <v>3</v>
      </c>
    </row>
    <row r="26" spans="5:18">
      <c r="F26" s="271" t="s">
        <v>23</v>
      </c>
      <c r="G26" s="271" t="s">
        <v>14</v>
      </c>
    </row>
    <row r="27" spans="5:18">
      <c r="F27" s="271" t="s">
        <v>24</v>
      </c>
      <c r="G27" s="271" t="s">
        <v>11</v>
      </c>
    </row>
    <row r="28" spans="5:18">
      <c r="F28" s="271" t="s">
        <v>25</v>
      </c>
      <c r="G28" s="271" t="s">
        <v>9</v>
      </c>
    </row>
    <row r="29" spans="5:18">
      <c r="G29" s="274" t="s">
        <v>363</v>
      </c>
      <c r="H29" s="274" t="s">
        <v>364</v>
      </c>
      <c r="I29" s="274" t="s">
        <v>365</v>
      </c>
      <c r="J29" s="274" t="s">
        <v>366</v>
      </c>
      <c r="K29" s="274" t="s">
        <v>367</v>
      </c>
      <c r="L29" s="274" t="s">
        <v>368</v>
      </c>
      <c r="M29" s="274" t="s">
        <v>369</v>
      </c>
      <c r="N29" s="274" t="s">
        <v>370</v>
      </c>
      <c r="O29" s="274" t="s">
        <v>371</v>
      </c>
      <c r="P29" s="274" t="s">
        <v>372</v>
      </c>
      <c r="Q29" s="274"/>
      <c r="R29" s="274"/>
    </row>
    <row r="30" spans="5:18">
      <c r="G30" s="274" t="s">
        <v>77</v>
      </c>
      <c r="H30" s="274" t="s">
        <v>85</v>
      </c>
      <c r="I30" s="274" t="s">
        <v>94</v>
      </c>
      <c r="J30" s="281" t="s">
        <v>113</v>
      </c>
      <c r="K30" s="281" t="s">
        <v>130</v>
      </c>
      <c r="L30" s="274" t="s">
        <v>153</v>
      </c>
      <c r="M30" s="274" t="s">
        <v>166</v>
      </c>
      <c r="N30" s="274" t="s">
        <v>189</v>
      </c>
      <c r="O30" s="274" t="s">
        <v>235</v>
      </c>
      <c r="P30" s="274" t="s">
        <v>262</v>
      </c>
      <c r="Q30" s="274"/>
      <c r="R30" s="274"/>
    </row>
    <row r="31" spans="5:18" ht="15" customHeight="1">
      <c r="G31" s="274" t="s">
        <v>78</v>
      </c>
      <c r="H31" s="274" t="s">
        <v>84</v>
      </c>
      <c r="I31" s="282" t="s">
        <v>95</v>
      </c>
      <c r="J31" s="282" t="s">
        <v>114</v>
      </c>
      <c r="K31" s="274" t="s">
        <v>131</v>
      </c>
      <c r="L31" s="282" t="s">
        <v>154</v>
      </c>
      <c r="M31" s="274" t="s">
        <v>167</v>
      </c>
      <c r="N31" s="282" t="s">
        <v>190</v>
      </c>
      <c r="O31" s="274" t="s">
        <v>236</v>
      </c>
      <c r="P31" s="282" t="s">
        <v>263</v>
      </c>
    </row>
    <row r="32" spans="5:18" ht="15" customHeight="1">
      <c r="G32" s="419" t="s">
        <v>487</v>
      </c>
      <c r="H32" s="419" t="s">
        <v>435</v>
      </c>
      <c r="I32" s="419" t="s">
        <v>488</v>
      </c>
      <c r="J32" s="419" t="s">
        <v>489</v>
      </c>
      <c r="K32" s="419" t="s">
        <v>490</v>
      </c>
      <c r="L32" s="419" t="s">
        <v>491</v>
      </c>
      <c r="M32" s="419" t="s">
        <v>492</v>
      </c>
      <c r="N32" s="419" t="s">
        <v>493</v>
      </c>
      <c r="O32" s="419" t="s">
        <v>494</v>
      </c>
      <c r="P32" s="419" t="s">
        <v>444</v>
      </c>
    </row>
    <row r="33" spans="7:16">
      <c r="G33" s="420"/>
      <c r="H33" s="420"/>
      <c r="I33" s="420"/>
      <c r="J33" s="420"/>
      <c r="K33" s="420"/>
      <c r="L33" s="420"/>
      <c r="M33" s="420"/>
      <c r="N33" s="420"/>
      <c r="O33" s="420"/>
      <c r="P33" s="420"/>
    </row>
    <row r="34" spans="7:16" ht="17.45" customHeight="1">
      <c r="G34" s="420"/>
      <c r="H34" s="420"/>
      <c r="I34" s="420"/>
      <c r="J34" s="420"/>
      <c r="K34" s="420"/>
      <c r="L34" s="420"/>
      <c r="M34" s="420"/>
      <c r="N34" s="420"/>
      <c r="O34" s="420"/>
      <c r="P34" s="420"/>
    </row>
    <row r="35" spans="7:16">
      <c r="G35" s="420"/>
      <c r="H35" s="420"/>
      <c r="I35" s="420"/>
      <c r="J35" s="420"/>
      <c r="K35" s="420"/>
      <c r="L35" s="420"/>
      <c r="M35" s="420"/>
      <c r="N35" s="420"/>
      <c r="O35" s="420"/>
      <c r="P35" s="420"/>
    </row>
    <row r="36" spans="7:16">
      <c r="G36" s="420"/>
      <c r="H36" s="420"/>
      <c r="I36" s="420"/>
      <c r="J36" s="420"/>
      <c r="K36" s="420"/>
      <c r="L36" s="420"/>
      <c r="M36" s="420"/>
      <c r="N36" s="420"/>
      <c r="O36" s="420"/>
      <c r="P36" s="420"/>
    </row>
    <row r="37" spans="7:16">
      <c r="G37" s="420"/>
      <c r="H37" s="420"/>
      <c r="I37" s="420"/>
      <c r="J37" s="420"/>
      <c r="K37" s="420"/>
      <c r="L37" s="420"/>
      <c r="M37" s="420"/>
      <c r="N37" s="420"/>
      <c r="O37" s="420"/>
      <c r="P37" s="420"/>
    </row>
    <row r="38" spans="7:16">
      <c r="G38" s="420"/>
      <c r="H38" s="420"/>
      <c r="I38" s="420"/>
      <c r="J38" s="420"/>
      <c r="K38" s="420"/>
      <c r="L38" s="420"/>
      <c r="M38" s="420"/>
      <c r="N38" s="420"/>
      <c r="O38" s="420"/>
      <c r="P38" s="420"/>
    </row>
    <row r="39" spans="7:16">
      <c r="G39" s="420"/>
      <c r="H39" s="420"/>
      <c r="I39" s="420"/>
      <c r="J39" s="420"/>
      <c r="K39" s="420"/>
      <c r="L39" s="420"/>
      <c r="M39" s="420"/>
      <c r="N39" s="420"/>
      <c r="O39" s="420"/>
      <c r="P39" s="420"/>
    </row>
    <row r="40" spans="7:16">
      <c r="G40" s="420"/>
      <c r="H40" s="420"/>
      <c r="I40" s="420"/>
      <c r="J40" s="420"/>
      <c r="K40" s="420"/>
      <c r="L40" s="420"/>
      <c r="M40" s="420"/>
      <c r="N40" s="420"/>
      <c r="O40" s="420"/>
      <c r="P40" s="420"/>
    </row>
    <row r="41" spans="7:16">
      <c r="G41" s="420"/>
      <c r="H41" s="420"/>
      <c r="I41" s="420"/>
      <c r="J41" s="420"/>
      <c r="K41" s="420"/>
      <c r="L41" s="420"/>
      <c r="M41" s="420"/>
      <c r="N41" s="420"/>
      <c r="O41" s="420"/>
      <c r="P41" s="420"/>
    </row>
    <row r="42" spans="7:16">
      <c r="G42" s="420"/>
      <c r="H42" s="420"/>
      <c r="I42" s="420"/>
      <c r="J42" s="420"/>
      <c r="K42" s="420"/>
      <c r="L42" s="420"/>
      <c r="M42" s="420"/>
      <c r="N42" s="420"/>
      <c r="O42" s="420"/>
      <c r="P42" s="420"/>
    </row>
    <row r="43" spans="7:16">
      <c r="G43" s="420"/>
      <c r="H43" s="420"/>
      <c r="I43" s="420"/>
      <c r="J43" s="420"/>
      <c r="K43" s="420"/>
      <c r="L43" s="420"/>
      <c r="M43" s="420"/>
      <c r="N43" s="420"/>
      <c r="O43" s="420"/>
      <c r="P43" s="420"/>
    </row>
    <row r="44" spans="7:16">
      <c r="G44" s="420"/>
      <c r="H44" s="420"/>
      <c r="I44" s="420"/>
      <c r="J44" s="420"/>
      <c r="K44" s="420"/>
      <c r="L44" s="420"/>
      <c r="M44" s="420"/>
      <c r="N44" s="420"/>
      <c r="O44" s="420"/>
      <c r="P44" s="420"/>
    </row>
    <row r="45" spans="7:16">
      <c r="G45" s="420"/>
      <c r="H45" s="420"/>
      <c r="I45" s="420"/>
      <c r="J45" s="420"/>
      <c r="K45" s="420"/>
      <c r="L45" s="420"/>
      <c r="M45" s="420"/>
      <c r="N45" s="420"/>
      <c r="O45" s="420"/>
      <c r="P45" s="420"/>
    </row>
    <row r="46" spans="7:16">
      <c r="G46" s="420"/>
      <c r="H46" s="420"/>
      <c r="I46" s="420"/>
      <c r="J46" s="420"/>
      <c r="K46" s="420"/>
      <c r="L46" s="420"/>
      <c r="M46" s="420"/>
      <c r="N46" s="420"/>
      <c r="O46" s="420"/>
      <c r="P46" s="420"/>
    </row>
    <row r="47" spans="7:16">
      <c r="G47" s="420"/>
      <c r="H47" s="420"/>
      <c r="I47" s="420"/>
      <c r="J47" s="420"/>
      <c r="K47" s="420"/>
      <c r="L47" s="420"/>
      <c r="M47" s="420"/>
      <c r="N47" s="420"/>
      <c r="O47" s="420"/>
      <c r="P47" s="420"/>
    </row>
    <row r="48" spans="7:16">
      <c r="G48" s="420"/>
      <c r="H48" s="420"/>
      <c r="I48" s="420"/>
      <c r="J48" s="420"/>
      <c r="K48" s="420"/>
      <c r="L48" s="420"/>
      <c r="M48" s="420"/>
      <c r="N48" s="420"/>
      <c r="O48" s="420"/>
      <c r="P48" s="420"/>
    </row>
    <row r="49" spans="7:16">
      <c r="G49" s="420"/>
      <c r="H49" s="420"/>
      <c r="I49" s="420"/>
      <c r="J49" s="420"/>
      <c r="K49" s="420"/>
      <c r="L49" s="420"/>
      <c r="M49" s="420"/>
      <c r="N49" s="420"/>
      <c r="O49" s="420"/>
      <c r="P49" s="420"/>
    </row>
    <row r="50" spans="7:16">
      <c r="G50" s="420"/>
      <c r="H50" s="420"/>
      <c r="I50" s="420"/>
      <c r="J50" s="420"/>
      <c r="K50" s="420"/>
      <c r="L50" s="420"/>
      <c r="M50" s="420"/>
      <c r="N50" s="420"/>
      <c r="O50" s="420"/>
      <c r="P50" s="420"/>
    </row>
    <row r="51" spans="7:16">
      <c r="G51" s="420"/>
      <c r="H51" s="420"/>
      <c r="I51" s="420"/>
      <c r="J51" s="420"/>
      <c r="K51" s="420"/>
      <c r="L51" s="420"/>
      <c r="M51" s="420"/>
      <c r="N51" s="420"/>
      <c r="O51" s="420"/>
      <c r="P51" s="420"/>
    </row>
    <row r="52" spans="7:16">
      <c r="G52" s="420"/>
      <c r="H52" s="420"/>
      <c r="I52" s="420"/>
      <c r="J52" s="420"/>
      <c r="K52" s="420"/>
      <c r="L52" s="420"/>
      <c r="M52" s="420"/>
      <c r="N52" s="420"/>
      <c r="O52" s="420"/>
      <c r="P52" s="420"/>
    </row>
    <row r="53" spans="7:16">
      <c r="G53" s="420"/>
      <c r="H53" s="420"/>
      <c r="I53" s="420"/>
      <c r="J53" s="420"/>
      <c r="K53" s="420"/>
      <c r="L53" s="420"/>
      <c r="M53" s="420"/>
      <c r="N53" s="420"/>
      <c r="O53" s="420"/>
      <c r="P53" s="420"/>
    </row>
    <row r="54" spans="7:16">
      <c r="G54" s="271" t="str">
        <f t="shared" ref="G54:P54" ca="1" si="0">IF(acti=0,"APPLICATION NON ACTIVE",G32)</f>
        <v>APPLICATION NON ACTIVE</v>
      </c>
      <c r="H54" s="271" t="str">
        <f t="shared" ca="1" si="0"/>
        <v>APPLICATION NON ACTIVE</v>
      </c>
      <c r="I54" s="271" t="str">
        <f t="shared" ca="1" si="0"/>
        <v>APPLICATION NON ACTIVE</v>
      </c>
      <c r="J54" s="271" t="str">
        <f t="shared" ca="1" si="0"/>
        <v>APPLICATION NON ACTIVE</v>
      </c>
      <c r="K54" s="271" t="str">
        <f t="shared" ca="1" si="0"/>
        <v>APPLICATION NON ACTIVE</v>
      </c>
      <c r="L54" s="271" t="str">
        <f t="shared" ca="1" si="0"/>
        <v>APPLICATION NON ACTIVE</v>
      </c>
      <c r="M54" s="271" t="str">
        <f t="shared" ca="1" si="0"/>
        <v>APPLICATION NON ACTIVE</v>
      </c>
      <c r="N54" s="271" t="str">
        <f t="shared" ca="1" si="0"/>
        <v>APPLICATION NON ACTIVE</v>
      </c>
      <c r="O54" s="271" t="str">
        <f t="shared" ca="1" si="0"/>
        <v>APPLICATION NON ACTIVE</v>
      </c>
      <c r="P54" s="271" t="str">
        <f t="shared" ca="1" si="0"/>
        <v>APPLICATION NON ACTIVE</v>
      </c>
    </row>
    <row r="55" spans="7:16" ht="195" customHeight="1">
      <c r="G55" s="419" t="s">
        <v>297</v>
      </c>
      <c r="H55" s="419" t="s">
        <v>296</v>
      </c>
      <c r="I55" s="284" t="s">
        <v>289</v>
      </c>
      <c r="J55" s="284" t="s">
        <v>115</v>
      </c>
      <c r="K55" s="284" t="s">
        <v>132</v>
      </c>
      <c r="L55" s="284" t="s">
        <v>155</v>
      </c>
      <c r="M55" s="284" t="s">
        <v>290</v>
      </c>
      <c r="N55" s="284" t="s">
        <v>191</v>
      </c>
      <c r="O55" s="284" t="s">
        <v>445</v>
      </c>
      <c r="P55" s="283" t="s">
        <v>288</v>
      </c>
    </row>
    <row r="56" spans="7:16">
      <c r="G56" s="420"/>
      <c r="H56" s="420"/>
    </row>
    <row r="57" spans="7:16">
      <c r="G57" s="420"/>
      <c r="H57" s="420" t="s">
        <v>292</v>
      </c>
    </row>
    <row r="58" spans="7:16">
      <c r="G58" s="420"/>
      <c r="H58" s="420" t="s">
        <v>293</v>
      </c>
    </row>
    <row r="59" spans="7:16">
      <c r="G59" s="420"/>
      <c r="H59" s="420" t="s">
        <v>294</v>
      </c>
    </row>
    <row r="60" spans="7:16">
      <c r="G60" s="420"/>
      <c r="H60" s="420" t="s">
        <v>295</v>
      </c>
    </row>
    <row r="61" spans="7:16">
      <c r="G61" s="420"/>
      <c r="H61" s="420"/>
    </row>
    <row r="62" spans="7:16">
      <c r="G62" s="420"/>
      <c r="H62" s="420"/>
    </row>
    <row r="63" spans="7:16">
      <c r="G63" s="420"/>
      <c r="H63" s="420"/>
    </row>
    <row r="64" spans="7:16">
      <c r="G64" s="420"/>
      <c r="H64" s="420"/>
    </row>
    <row r="65" spans="7:8">
      <c r="G65" s="420"/>
      <c r="H65" s="420"/>
    </row>
    <row r="66" spans="7:8">
      <c r="G66" s="420"/>
      <c r="H66" s="420"/>
    </row>
    <row r="67" spans="7:8">
      <c r="G67" s="420"/>
      <c r="H67" s="420"/>
    </row>
    <row r="68" spans="7:8">
      <c r="G68" s="420"/>
      <c r="H68" s="420"/>
    </row>
    <row r="69" spans="7:8">
      <c r="G69" s="420"/>
      <c r="H69" s="420"/>
    </row>
    <row r="70" spans="7:8">
      <c r="G70" s="420"/>
      <c r="H70" s="420"/>
    </row>
    <row r="71" spans="7:8">
      <c r="G71" s="420"/>
      <c r="H71" s="420"/>
    </row>
    <row r="72" spans="7:8">
      <c r="G72" s="420"/>
      <c r="H72" s="420"/>
    </row>
    <row r="73" spans="7:8">
      <c r="G73" s="420"/>
      <c r="H73" s="420"/>
    </row>
    <row r="74" spans="7:8">
      <c r="G74" s="420"/>
      <c r="H74" s="420"/>
    </row>
    <row r="75" spans="7:8">
      <c r="G75" s="420"/>
      <c r="H75" s="420"/>
    </row>
    <row r="76" spans="7:8">
      <c r="G76" s="420"/>
      <c r="H76" s="420"/>
    </row>
    <row r="77" spans="7:8">
      <c r="G77" s="420"/>
      <c r="H77" s="420"/>
    </row>
    <row r="78" spans="7:8">
      <c r="G78" s="420"/>
      <c r="H78" s="420"/>
    </row>
    <row r="79" spans="7:8">
      <c r="G79" s="420"/>
      <c r="H79" s="420"/>
    </row>
    <row r="80" spans="7:8">
      <c r="G80" s="420"/>
      <c r="H80" s="420"/>
    </row>
    <row r="100" spans="1:14">
      <c r="A100" s="417" t="s">
        <v>437</v>
      </c>
      <c r="B100" s="418"/>
      <c r="C100" s="418"/>
      <c r="D100" s="418"/>
      <c r="E100" s="418"/>
      <c r="F100" s="418"/>
      <c r="G100" s="418"/>
      <c r="H100" s="418"/>
      <c r="I100" s="418"/>
      <c r="J100" s="418"/>
      <c r="K100" s="418"/>
      <c r="L100" s="418"/>
      <c r="M100" s="418"/>
      <c r="N100" s="418"/>
    </row>
    <row r="101" spans="1:14">
      <c r="A101" s="418"/>
      <c r="B101" s="418"/>
      <c r="C101" s="418"/>
      <c r="D101" s="418"/>
      <c r="E101" s="418"/>
      <c r="F101" s="418"/>
      <c r="G101" s="418"/>
      <c r="H101" s="418"/>
      <c r="I101" s="418"/>
      <c r="J101" s="418"/>
      <c r="K101" s="418"/>
      <c r="L101" s="418"/>
      <c r="M101" s="418"/>
      <c r="N101" s="418"/>
    </row>
    <row r="102" spans="1:14">
      <c r="A102" s="418"/>
      <c r="B102" s="418"/>
      <c r="C102" s="418"/>
      <c r="D102" s="418"/>
      <c r="E102" s="418"/>
      <c r="F102" s="418"/>
      <c r="G102" s="418"/>
      <c r="H102" s="418"/>
      <c r="I102" s="418"/>
      <c r="J102" s="418"/>
      <c r="K102" s="418"/>
      <c r="L102" s="418"/>
      <c r="M102" s="418"/>
      <c r="N102" s="418"/>
    </row>
    <row r="103" spans="1:14">
      <c r="A103" s="418"/>
      <c r="B103" s="418"/>
      <c r="C103" s="418"/>
      <c r="D103" s="418"/>
      <c r="E103" s="418"/>
      <c r="F103" s="418"/>
      <c r="G103" s="418"/>
      <c r="H103" s="418"/>
      <c r="I103" s="418"/>
      <c r="J103" s="418"/>
      <c r="K103" s="418"/>
      <c r="L103" s="418"/>
      <c r="M103" s="418"/>
      <c r="N103" s="418"/>
    </row>
    <row r="104" spans="1:14">
      <c r="A104" s="418"/>
      <c r="B104" s="418"/>
      <c r="C104" s="418"/>
      <c r="D104" s="418"/>
      <c r="E104" s="418"/>
      <c r="F104" s="418"/>
      <c r="G104" s="418"/>
      <c r="H104" s="418"/>
      <c r="I104" s="418"/>
      <c r="J104" s="418"/>
      <c r="K104" s="418"/>
      <c r="L104" s="418"/>
      <c r="M104" s="418"/>
      <c r="N104" s="418"/>
    </row>
    <row r="105" spans="1:14">
      <c r="A105" s="418"/>
      <c r="B105" s="418"/>
      <c r="C105" s="418"/>
      <c r="D105" s="418"/>
      <c r="E105" s="418"/>
      <c r="F105" s="418"/>
      <c r="G105" s="418"/>
      <c r="H105" s="418"/>
      <c r="I105" s="418"/>
      <c r="J105" s="418"/>
      <c r="K105" s="418"/>
      <c r="L105" s="418"/>
      <c r="M105" s="418"/>
      <c r="N105" s="418"/>
    </row>
    <row r="106" spans="1:14">
      <c r="A106" s="418"/>
      <c r="B106" s="418"/>
      <c r="C106" s="418"/>
      <c r="D106" s="418"/>
      <c r="E106" s="418"/>
      <c r="F106" s="418"/>
      <c r="G106" s="418"/>
      <c r="H106" s="418"/>
      <c r="I106" s="418"/>
      <c r="J106" s="418"/>
      <c r="K106" s="418"/>
      <c r="L106" s="418"/>
      <c r="M106" s="418"/>
      <c r="N106" s="418"/>
    </row>
    <row r="107" spans="1:14">
      <c r="A107" s="418"/>
      <c r="B107" s="418"/>
      <c r="C107" s="418"/>
      <c r="D107" s="418"/>
      <c r="E107" s="418"/>
      <c r="F107" s="418"/>
      <c r="G107" s="418"/>
      <c r="H107" s="418"/>
      <c r="I107" s="418"/>
      <c r="J107" s="418"/>
      <c r="K107" s="418"/>
      <c r="L107" s="418"/>
      <c r="M107" s="418"/>
      <c r="N107" s="418"/>
    </row>
    <row r="108" spans="1:14">
      <c r="A108" s="418"/>
      <c r="B108" s="418"/>
      <c r="C108" s="418"/>
      <c r="D108" s="418"/>
      <c r="E108" s="418"/>
      <c r="F108" s="418"/>
      <c r="G108" s="418"/>
      <c r="H108" s="418"/>
      <c r="I108" s="418"/>
      <c r="J108" s="418"/>
      <c r="K108" s="418"/>
      <c r="L108" s="418"/>
      <c r="M108" s="418"/>
      <c r="N108" s="418"/>
    </row>
    <row r="109" spans="1:14">
      <c r="A109" s="418"/>
      <c r="B109" s="418"/>
      <c r="C109" s="418"/>
      <c r="D109" s="418"/>
      <c r="E109" s="418"/>
      <c r="F109" s="418"/>
      <c r="G109" s="418"/>
      <c r="H109" s="418"/>
      <c r="I109" s="418"/>
      <c r="J109" s="418"/>
      <c r="K109" s="418"/>
      <c r="L109" s="418"/>
      <c r="M109" s="418"/>
      <c r="N109" s="418"/>
    </row>
    <row r="110" spans="1:14">
      <c r="A110" s="418"/>
      <c r="B110" s="418"/>
      <c r="C110" s="418"/>
      <c r="D110" s="418"/>
      <c r="E110" s="418"/>
      <c r="F110" s="418"/>
      <c r="G110" s="418"/>
      <c r="H110" s="418"/>
      <c r="I110" s="418"/>
      <c r="J110" s="418"/>
      <c r="K110" s="418"/>
      <c r="L110" s="418"/>
      <c r="M110" s="418"/>
      <c r="N110" s="418"/>
    </row>
    <row r="111" spans="1:14">
      <c r="A111" s="418"/>
      <c r="B111" s="418"/>
      <c r="C111" s="418"/>
      <c r="D111" s="418"/>
      <c r="E111" s="418"/>
      <c r="F111" s="418"/>
      <c r="G111" s="418"/>
      <c r="H111" s="418"/>
      <c r="I111" s="418"/>
      <c r="J111" s="418"/>
      <c r="K111" s="418"/>
      <c r="L111" s="418"/>
      <c r="M111" s="418"/>
      <c r="N111" s="418"/>
    </row>
    <row r="112" spans="1:14">
      <c r="A112" s="418"/>
      <c r="B112" s="418"/>
      <c r="C112" s="418"/>
      <c r="D112" s="418"/>
      <c r="E112" s="418"/>
      <c r="F112" s="418"/>
      <c r="G112" s="418"/>
      <c r="H112" s="418"/>
      <c r="I112" s="418"/>
      <c r="J112" s="418"/>
      <c r="K112" s="418"/>
      <c r="L112" s="418"/>
      <c r="M112" s="418"/>
      <c r="N112" s="418"/>
    </row>
    <row r="113" spans="1:14">
      <c r="A113" s="418"/>
      <c r="B113" s="418"/>
      <c r="C113" s="418"/>
      <c r="D113" s="418"/>
      <c r="E113" s="418"/>
      <c r="F113" s="418"/>
      <c r="G113" s="418"/>
      <c r="H113" s="418"/>
      <c r="I113" s="418"/>
      <c r="J113" s="418"/>
      <c r="K113" s="418"/>
      <c r="L113" s="418"/>
      <c r="M113" s="418"/>
      <c r="N113" s="418"/>
    </row>
    <row r="114" spans="1:14">
      <c r="A114" s="418"/>
      <c r="B114" s="418"/>
      <c r="C114" s="418"/>
      <c r="D114" s="418"/>
      <c r="E114" s="418"/>
      <c r="F114" s="418"/>
      <c r="G114" s="418"/>
      <c r="H114" s="418"/>
      <c r="I114" s="418"/>
      <c r="J114" s="418"/>
      <c r="K114" s="418"/>
      <c r="L114" s="418"/>
      <c r="M114" s="418"/>
      <c r="N114" s="418"/>
    </row>
    <row r="115" spans="1:14">
      <c r="A115" s="418"/>
      <c r="B115" s="418"/>
      <c r="C115" s="418"/>
      <c r="D115" s="418"/>
      <c r="E115" s="418"/>
      <c r="F115" s="418"/>
      <c r="G115" s="418"/>
      <c r="H115" s="418"/>
      <c r="I115" s="418"/>
      <c r="J115" s="418"/>
      <c r="K115" s="418"/>
      <c r="L115" s="418"/>
      <c r="M115" s="418"/>
      <c r="N115" s="418"/>
    </row>
    <row r="116" spans="1:14">
      <c r="A116" s="418"/>
      <c r="B116" s="418"/>
      <c r="C116" s="418"/>
      <c r="D116" s="418"/>
      <c r="E116" s="418"/>
      <c r="F116" s="418"/>
      <c r="G116" s="418"/>
      <c r="H116" s="418"/>
      <c r="I116" s="418"/>
      <c r="J116" s="418"/>
      <c r="K116" s="418"/>
      <c r="L116" s="418"/>
      <c r="M116" s="418"/>
      <c r="N116" s="418"/>
    </row>
    <row r="120" spans="1:14">
      <c r="A120" s="415"/>
      <c r="B120" s="416"/>
      <c r="C120" s="416"/>
      <c r="D120" s="416"/>
      <c r="E120" s="416"/>
      <c r="F120" s="416"/>
      <c r="G120" s="416"/>
      <c r="H120" s="416"/>
      <c r="I120" s="416"/>
      <c r="J120" s="416"/>
      <c r="K120" s="416"/>
      <c r="L120" s="416"/>
      <c r="M120" s="416"/>
      <c r="N120" s="416"/>
    </row>
    <row r="121" spans="1:14">
      <c r="A121" s="416"/>
      <c r="B121" s="416"/>
      <c r="C121" s="416"/>
      <c r="D121" s="416"/>
      <c r="E121" s="416"/>
      <c r="F121" s="416"/>
      <c r="G121" s="416"/>
      <c r="H121" s="416"/>
      <c r="I121" s="416"/>
      <c r="J121" s="416"/>
      <c r="K121" s="416"/>
      <c r="L121" s="416"/>
      <c r="M121" s="416"/>
      <c r="N121" s="416"/>
    </row>
    <row r="122" spans="1:14">
      <c r="A122" s="416"/>
      <c r="B122" s="416"/>
      <c r="C122" s="416"/>
      <c r="D122" s="416"/>
      <c r="E122" s="416"/>
      <c r="F122" s="416"/>
      <c r="G122" s="416"/>
      <c r="H122" s="416"/>
      <c r="I122" s="416"/>
      <c r="J122" s="416"/>
      <c r="K122" s="416"/>
      <c r="L122" s="416"/>
      <c r="M122" s="416"/>
      <c r="N122" s="416"/>
    </row>
    <row r="123" spans="1:14">
      <c r="A123" s="416"/>
      <c r="B123" s="416"/>
      <c r="C123" s="416"/>
      <c r="D123" s="416"/>
      <c r="E123" s="416"/>
      <c r="F123" s="416"/>
      <c r="G123" s="416"/>
      <c r="H123" s="416"/>
      <c r="I123" s="416"/>
      <c r="J123" s="416"/>
      <c r="K123" s="416"/>
      <c r="L123" s="416"/>
      <c r="M123" s="416"/>
      <c r="N123" s="416"/>
    </row>
    <row r="124" spans="1:14">
      <c r="A124" s="416"/>
      <c r="B124" s="416"/>
      <c r="C124" s="416"/>
      <c r="D124" s="416"/>
      <c r="E124" s="416"/>
      <c r="F124" s="416"/>
      <c r="G124" s="416"/>
      <c r="H124" s="416"/>
      <c r="I124" s="416"/>
      <c r="J124" s="416"/>
      <c r="K124" s="416"/>
      <c r="L124" s="416"/>
      <c r="M124" s="416"/>
      <c r="N124" s="416"/>
    </row>
    <row r="125" spans="1:14">
      <c r="A125" s="416"/>
      <c r="B125" s="416"/>
      <c r="C125" s="416"/>
      <c r="D125" s="416"/>
      <c r="E125" s="416"/>
      <c r="F125" s="416"/>
      <c r="G125" s="416"/>
      <c r="H125" s="416"/>
      <c r="I125" s="416"/>
      <c r="J125" s="416"/>
      <c r="K125" s="416"/>
      <c r="L125" s="416"/>
      <c r="M125" s="416"/>
      <c r="N125" s="416"/>
    </row>
    <row r="126" spans="1:14">
      <c r="A126" s="416"/>
      <c r="B126" s="416"/>
      <c r="C126" s="416"/>
      <c r="D126" s="416"/>
      <c r="E126" s="416"/>
      <c r="F126" s="416"/>
      <c r="G126" s="416"/>
      <c r="H126" s="416"/>
      <c r="I126" s="416"/>
      <c r="J126" s="416"/>
      <c r="K126" s="416"/>
      <c r="L126" s="416"/>
      <c r="M126" s="416"/>
      <c r="N126" s="416"/>
    </row>
    <row r="127" spans="1:14">
      <c r="A127" s="416"/>
      <c r="B127" s="416"/>
      <c r="C127" s="416"/>
      <c r="D127" s="416"/>
      <c r="E127" s="416"/>
      <c r="F127" s="416"/>
      <c r="G127" s="416"/>
      <c r="H127" s="416"/>
      <c r="I127" s="416"/>
      <c r="J127" s="416"/>
      <c r="K127" s="416"/>
      <c r="L127" s="416"/>
      <c r="M127" s="416"/>
      <c r="N127" s="416"/>
    </row>
    <row r="128" spans="1:14">
      <c r="A128" s="416"/>
      <c r="B128" s="416"/>
      <c r="C128" s="416"/>
      <c r="D128" s="416"/>
      <c r="E128" s="416"/>
      <c r="F128" s="416"/>
      <c r="G128" s="416"/>
      <c r="H128" s="416"/>
      <c r="I128" s="416"/>
      <c r="J128" s="416"/>
      <c r="K128" s="416"/>
      <c r="L128" s="416"/>
      <c r="M128" s="416"/>
      <c r="N128" s="416"/>
    </row>
    <row r="129" spans="1:14">
      <c r="A129" s="416"/>
      <c r="B129" s="416"/>
      <c r="C129" s="416"/>
      <c r="D129" s="416"/>
      <c r="E129" s="416"/>
      <c r="F129" s="416"/>
      <c r="G129" s="416"/>
      <c r="H129" s="416"/>
      <c r="I129" s="416"/>
      <c r="J129" s="416"/>
      <c r="K129" s="416"/>
      <c r="L129" s="416"/>
      <c r="M129" s="416"/>
      <c r="N129" s="416"/>
    </row>
    <row r="130" spans="1:14">
      <c r="A130" s="416"/>
      <c r="B130" s="416"/>
      <c r="C130" s="416"/>
      <c r="D130" s="416"/>
      <c r="E130" s="416"/>
      <c r="F130" s="416"/>
      <c r="G130" s="416"/>
      <c r="H130" s="416"/>
      <c r="I130" s="416"/>
      <c r="J130" s="416"/>
      <c r="K130" s="416"/>
      <c r="L130" s="416"/>
      <c r="M130" s="416"/>
      <c r="N130" s="416"/>
    </row>
    <row r="131" spans="1:14">
      <c r="A131" s="416"/>
      <c r="B131" s="416"/>
      <c r="C131" s="416"/>
      <c r="D131" s="416"/>
      <c r="E131" s="416"/>
      <c r="F131" s="416"/>
      <c r="G131" s="416"/>
      <c r="H131" s="416"/>
      <c r="I131" s="416"/>
      <c r="J131" s="416"/>
      <c r="K131" s="416"/>
      <c r="L131" s="416"/>
      <c r="M131" s="416"/>
      <c r="N131" s="416"/>
    </row>
    <row r="132" spans="1:14">
      <c r="A132" s="416"/>
      <c r="B132" s="416"/>
      <c r="C132" s="416"/>
      <c r="D132" s="416"/>
      <c r="E132" s="416"/>
      <c r="F132" s="416"/>
      <c r="G132" s="416"/>
      <c r="H132" s="416"/>
      <c r="I132" s="416"/>
      <c r="J132" s="416"/>
      <c r="K132" s="416"/>
      <c r="L132" s="416"/>
      <c r="M132" s="416"/>
      <c r="N132" s="416"/>
    </row>
    <row r="133" spans="1:14">
      <c r="A133" s="416"/>
      <c r="B133" s="416"/>
      <c r="C133" s="416"/>
      <c r="D133" s="416"/>
      <c r="E133" s="416"/>
      <c r="F133" s="416"/>
      <c r="G133" s="416"/>
      <c r="H133" s="416"/>
      <c r="I133" s="416"/>
      <c r="J133" s="416"/>
      <c r="K133" s="416"/>
      <c r="L133" s="416"/>
      <c r="M133" s="416"/>
      <c r="N133" s="416"/>
    </row>
    <row r="134" spans="1:14">
      <c r="A134" s="416"/>
      <c r="B134" s="416"/>
      <c r="C134" s="416"/>
      <c r="D134" s="416"/>
      <c r="E134" s="416"/>
      <c r="F134" s="416"/>
      <c r="G134" s="416"/>
      <c r="H134" s="416"/>
      <c r="I134" s="416"/>
      <c r="J134" s="416"/>
      <c r="K134" s="416"/>
      <c r="L134" s="416"/>
      <c r="M134" s="416"/>
      <c r="N134" s="416"/>
    </row>
    <row r="135" spans="1:14">
      <c r="A135" s="416"/>
      <c r="B135" s="416"/>
      <c r="C135" s="416"/>
      <c r="D135" s="416"/>
      <c r="E135" s="416"/>
      <c r="F135" s="416"/>
      <c r="G135" s="416"/>
      <c r="H135" s="416"/>
      <c r="I135" s="416"/>
      <c r="J135" s="416"/>
      <c r="K135" s="416"/>
      <c r="L135" s="416"/>
      <c r="M135" s="416"/>
      <c r="N135" s="416"/>
    </row>
    <row r="136" spans="1:14">
      <c r="A136" s="416"/>
      <c r="B136" s="416"/>
      <c r="C136" s="416"/>
      <c r="D136" s="416"/>
      <c r="E136" s="416"/>
      <c r="F136" s="416"/>
      <c r="G136" s="416"/>
      <c r="H136" s="416"/>
      <c r="I136" s="416"/>
      <c r="J136" s="416"/>
      <c r="K136" s="416"/>
      <c r="L136" s="416"/>
      <c r="M136" s="416"/>
      <c r="N136" s="416"/>
    </row>
    <row r="137" spans="1:14" ht="18.75">
      <c r="A137" s="285"/>
    </row>
  </sheetData>
  <sheetProtection algorithmName="SHA-512" hashValue="epGV4NIVMAPDvtTpmukRMc8uF/7t6wLQDTCN4nLfkmLbjRaTQ6w5Tq2mW0TuTk9zRzhKJg/LKStbzkGPDNblcw==" saltValue="02m/R1rOWAAm83rox7XOgg==" spinCount="100000" sheet="1" selectLockedCells="1" selectUnlockedCells="1"/>
  <mergeCells count="14">
    <mergeCell ref="A120:N136"/>
    <mergeCell ref="A100:N116"/>
    <mergeCell ref="P32:P53"/>
    <mergeCell ref="G32:G53"/>
    <mergeCell ref="G55:G80"/>
    <mergeCell ref="H32:H53"/>
    <mergeCell ref="H55:H80"/>
    <mergeCell ref="I32:I53"/>
    <mergeCell ref="J32:J53"/>
    <mergeCell ref="K32:K53"/>
    <mergeCell ref="L32:L53"/>
    <mergeCell ref="M32:M53"/>
    <mergeCell ref="N32:N53"/>
    <mergeCell ref="O32:O53"/>
  </mergeCells>
  <dataValidations disablePrompts="1" count="1">
    <dataValidation type="list" allowBlank="1" showInputMessage="1" showErrorMessage="1" sqref="F10" xr:uid="{00000000-0002-0000-0300-000000000000}">
      <formula1>$C$2:$C$7</formula1>
    </dataValidation>
  </dataValidations>
  <pageMargins left="0.7" right="0.7" top="0.75" bottom="0.75" header="0.3" footer="0.3"/>
  <pageSetup paperSize="9"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0D83B-BF84-4964-8A2E-D3B5BD6D43D5}">
  <dimension ref="A1:AV49"/>
  <sheetViews>
    <sheetView showGridLines="0" showRowColHeaders="0" workbookViewId="0"/>
  </sheetViews>
  <sheetFormatPr baseColWidth="10" defaultRowHeight="15"/>
  <cols>
    <col min="1" max="1" width="2.42578125" customWidth="1"/>
  </cols>
  <sheetData>
    <row r="1" spans="1:48" s="51" customFormat="1" ht="8.4499999999999993" customHeight="1">
      <c r="A1" s="52"/>
      <c r="W1" s="117"/>
      <c r="AC1" s="117"/>
      <c r="AD1" s="117"/>
      <c r="AE1" s="117"/>
      <c r="AF1" s="117"/>
      <c r="AG1" s="117"/>
      <c r="AH1" s="117"/>
    </row>
    <row r="2" spans="1:48" s="51" customFormat="1" ht="17.45" customHeight="1">
      <c r="A2" s="52"/>
      <c r="E2" s="133"/>
      <c r="Q2" s="117"/>
      <c r="R2" s="117"/>
      <c r="S2" s="117"/>
      <c r="T2" s="117"/>
      <c r="W2" s="117"/>
      <c r="AC2" s="117"/>
      <c r="AD2" s="117"/>
      <c r="AE2" s="117"/>
      <c r="AF2" s="117"/>
      <c r="AG2" s="117"/>
      <c r="AH2" s="117"/>
    </row>
    <row r="3" spans="1:48" s="51" customFormat="1" ht="17.45" customHeight="1">
      <c r="A3" s="52"/>
      <c r="C3" s="116"/>
      <c r="Q3" s="117"/>
      <c r="R3" s="117"/>
      <c r="S3" s="117"/>
      <c r="T3" s="117"/>
      <c r="W3" s="117"/>
      <c r="AC3" s="117"/>
      <c r="AD3" s="117"/>
      <c r="AE3" s="117"/>
      <c r="AF3" s="117"/>
      <c r="AG3" s="117"/>
      <c r="AH3" s="117"/>
    </row>
    <row r="4" spans="1:48" s="117" customFormat="1">
      <c r="A4" s="52"/>
    </row>
    <row r="5" spans="1:48" s="117" customFormat="1" ht="15" customHeight="1">
      <c r="A5" s="52"/>
      <c r="B5" s="110"/>
      <c r="C5" s="110"/>
      <c r="D5" s="110"/>
      <c r="E5" s="110"/>
      <c r="F5" s="110"/>
      <c r="G5" s="110"/>
      <c r="H5" s="110"/>
      <c r="I5" s="110"/>
      <c r="J5" s="110"/>
      <c r="K5" s="110"/>
      <c r="L5" s="110"/>
      <c r="M5" s="110"/>
      <c r="N5" s="110"/>
      <c r="O5" s="110"/>
      <c r="P5" s="110"/>
    </row>
    <row r="6" spans="1:48" s="110" customFormat="1" ht="15" customHeight="1">
      <c r="A6" s="52"/>
      <c r="B6" s="134" t="s">
        <v>393</v>
      </c>
      <c r="C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row>
    <row r="7" spans="1:48" s="110" customFormat="1">
      <c r="A7" s="52"/>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row>
    <row r="8" spans="1:48" s="110" customFormat="1" ht="18.75" customHeight="1">
      <c r="A8" s="52"/>
      <c r="B8" s="421" t="s">
        <v>401</v>
      </c>
      <c r="C8" s="421"/>
      <c r="D8" s="421"/>
      <c r="E8" s="421"/>
      <c r="F8" s="421"/>
      <c r="G8" s="421"/>
      <c r="H8" s="135"/>
      <c r="I8" s="135"/>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row>
    <row r="9" spans="1:48" s="110" customFormat="1" ht="15" customHeight="1">
      <c r="A9" s="52"/>
      <c r="B9" s="421"/>
      <c r="C9" s="421"/>
      <c r="D9" s="421"/>
      <c r="E9" s="421"/>
      <c r="F9" s="421"/>
      <c r="G9" s="421"/>
      <c r="H9" s="135"/>
      <c r="I9" s="135"/>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row>
    <row r="10" spans="1:48" s="110" customFormat="1" ht="15" customHeight="1">
      <c r="A10" s="52"/>
      <c r="B10" s="421"/>
      <c r="C10" s="421"/>
      <c r="D10" s="421"/>
      <c r="E10" s="421"/>
      <c r="F10" s="421"/>
      <c r="G10" s="421"/>
      <c r="H10" s="135"/>
      <c r="I10" s="135"/>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row>
    <row r="11" spans="1:48" s="110" customFormat="1">
      <c r="A11" s="52"/>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row>
    <row r="12" spans="1:48" s="110" customFormat="1">
      <c r="A12" s="52"/>
      <c r="H12" s="422" t="s">
        <v>394</v>
      </c>
      <c r="I12" s="422"/>
      <c r="J12" s="422"/>
      <c r="K12" s="422"/>
      <c r="L12" s="422"/>
      <c r="M12" s="422"/>
      <c r="N12" s="422"/>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row>
    <row r="13" spans="1:48" s="110" customFormat="1">
      <c r="A13" s="52"/>
      <c r="H13" s="422"/>
      <c r="I13" s="422"/>
      <c r="J13" s="422"/>
      <c r="K13" s="422"/>
      <c r="L13" s="422"/>
      <c r="M13" s="422"/>
      <c r="N13" s="422"/>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row>
    <row r="14" spans="1:48" s="110" customFormat="1">
      <c r="A14" s="52"/>
      <c r="H14" s="422"/>
      <c r="I14" s="422"/>
      <c r="J14" s="422"/>
      <c r="K14" s="422"/>
      <c r="L14" s="422"/>
      <c r="M14" s="422"/>
      <c r="N14" s="422"/>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row>
    <row r="15" spans="1:48" s="110" customFormat="1">
      <c r="A15" s="52"/>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Q15" s="117"/>
      <c r="AR15" s="117"/>
      <c r="AS15" s="117"/>
      <c r="AT15" s="117"/>
      <c r="AU15" s="117"/>
      <c r="AV15" s="117"/>
    </row>
    <row r="16" spans="1:48" s="110" customFormat="1">
      <c r="A16" s="52"/>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Q16" s="117"/>
      <c r="AR16" s="117"/>
      <c r="AS16" s="117"/>
      <c r="AT16" s="117"/>
      <c r="AU16" s="117"/>
      <c r="AV16" s="117"/>
    </row>
    <row r="17" spans="1:48" s="110" customFormat="1">
      <c r="A17" s="52"/>
      <c r="H17" s="422" t="s">
        <v>395</v>
      </c>
      <c r="I17" s="422"/>
      <c r="J17" s="422"/>
      <c r="K17" s="422"/>
      <c r="L17" s="422"/>
      <c r="M17" s="422"/>
      <c r="N17" s="422"/>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row>
    <row r="18" spans="1:48" s="110" customFormat="1">
      <c r="A18" s="52"/>
      <c r="H18" s="422"/>
      <c r="I18" s="422"/>
      <c r="J18" s="422"/>
      <c r="K18" s="422"/>
      <c r="L18" s="422"/>
      <c r="M18" s="422"/>
      <c r="N18" s="422"/>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row>
    <row r="19" spans="1:48" s="110" customFormat="1">
      <c r="A19" s="52"/>
      <c r="H19" s="422"/>
      <c r="I19" s="422"/>
      <c r="J19" s="422"/>
      <c r="K19" s="422"/>
      <c r="L19" s="422"/>
      <c r="M19" s="422"/>
      <c r="N19" s="422"/>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row>
    <row r="20" spans="1:48" s="110" customFormat="1">
      <c r="A20" s="52"/>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row>
    <row r="21" spans="1:48" s="110" customFormat="1">
      <c r="A21" s="52"/>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row>
    <row r="22" spans="1:48" s="110" customFormat="1">
      <c r="A22" s="52"/>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row>
    <row r="23" spans="1:48" s="110" customFormat="1">
      <c r="A23" s="52"/>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row>
    <row r="24" spans="1:48" s="110" customFormat="1">
      <c r="A24" s="52"/>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row>
    <row r="25" spans="1:48" s="110" customFormat="1">
      <c r="A25" s="52"/>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row>
    <row r="26" spans="1:48" s="110" customFormat="1">
      <c r="A26" s="52"/>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row>
    <row r="27" spans="1:48" s="110" customFormat="1">
      <c r="A27" s="52"/>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row>
    <row r="28" spans="1:48" s="110" customFormat="1">
      <c r="A28" s="52"/>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row>
    <row r="29" spans="1:48" s="110" customFormat="1">
      <c r="A29" s="52"/>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row>
    <row r="30" spans="1:48" s="110" customFormat="1">
      <c r="A30" s="52"/>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row>
    <row r="31" spans="1:48" s="110" customFormat="1">
      <c r="A31" s="52"/>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row>
    <row r="32" spans="1:48" s="110" customFormat="1">
      <c r="A32" s="52"/>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row>
    <row r="33" spans="1:48" s="110" customFormat="1">
      <c r="A33" s="52"/>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row>
    <row r="34" spans="1:48" s="110" customFormat="1">
      <c r="A34" s="52"/>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row>
    <row r="35" spans="1:48" s="110" customFormat="1">
      <c r="A35" s="52"/>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row>
    <row r="36" spans="1:48" s="110" customFormat="1">
      <c r="A36" s="52"/>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row>
    <row r="37" spans="1:48" s="110" customFormat="1">
      <c r="A37" s="52"/>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row>
    <row r="38" spans="1:48" s="110" customFormat="1">
      <c r="A38" s="52"/>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row>
    <row r="39" spans="1:48" s="110" customFormat="1">
      <c r="A39" s="52"/>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row>
    <row r="40" spans="1:48" s="110" customFormat="1">
      <c r="A40" s="52"/>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row>
    <row r="41" spans="1:48" s="110" customFormat="1">
      <c r="A41" s="52"/>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row>
    <row r="42" spans="1:48" s="110" customFormat="1">
      <c r="A42" s="52"/>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row>
    <row r="43" spans="1:48" s="110" customFormat="1">
      <c r="A43" s="52"/>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row>
    <row r="44" spans="1:48" s="110" customFormat="1">
      <c r="A44" s="52"/>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row>
    <row r="45" spans="1:48" s="110" customFormat="1">
      <c r="A45" s="52"/>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row>
    <row r="46" spans="1:48" s="110" customFormat="1">
      <c r="A46" s="52"/>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row>
    <row r="47" spans="1:48" s="110" customFormat="1">
      <c r="A47" s="52"/>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row>
    <row r="48" spans="1:48" s="110" customFormat="1">
      <c r="A48" s="52"/>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row>
    <row r="49" spans="1:48" s="110" customFormat="1">
      <c r="A49" s="52"/>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17"/>
      <c r="AQ49" s="117"/>
      <c r="AR49" s="117"/>
      <c r="AS49" s="117"/>
      <c r="AT49" s="117"/>
      <c r="AU49" s="117"/>
      <c r="AV49" s="117"/>
    </row>
  </sheetData>
  <sheetProtection algorithmName="SHA-512" hashValue="hacftiKIbz6jSqZcbWJ87tRoVDu8CXYyyUKtfkVHQ4vroMKC6E9ZHpXnnU3zP3U4Dlouz7doaD7Xqyhjca/4vw==" saltValue="8Lm9EKgqBpok2/YxhDeSlA==" spinCount="100000" sheet="1" objects="1" scenarios="1"/>
  <mergeCells count="3">
    <mergeCell ref="B8:G10"/>
    <mergeCell ref="H12:N14"/>
    <mergeCell ref="H17:N1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3"/>
  </sheetPr>
  <dimension ref="A1:CF63"/>
  <sheetViews>
    <sheetView showGridLines="0" showRowColHeaders="0" zoomScaleNormal="100" workbookViewId="0">
      <selection activeCell="S4" sqref="S4:T5"/>
    </sheetView>
  </sheetViews>
  <sheetFormatPr baseColWidth="10" defaultColWidth="5.7109375" defaultRowHeight="15" customHeight="1"/>
  <cols>
    <col min="1" max="1" width="0.85546875" customWidth="1"/>
    <col min="2" max="7" width="10.7109375" customWidth="1"/>
    <col min="8" max="8" width="10.7109375" style="3" customWidth="1"/>
    <col min="9" max="9" width="47" customWidth="1"/>
    <col min="10" max="10" width="10.7109375" customWidth="1"/>
    <col min="11" max="11" width="4.5703125" style="2" customWidth="1"/>
    <col min="12" max="20" width="9.28515625" customWidth="1"/>
    <col min="21" max="22" width="10.7109375" customWidth="1"/>
    <col min="23" max="28" width="10.7109375" style="191" customWidth="1"/>
    <col min="29" max="33" width="10.7109375" style="68" customWidth="1"/>
    <col min="34" max="34" width="58.42578125" style="68" customWidth="1"/>
    <col min="35" max="60" width="10.7109375" style="68" customWidth="1"/>
    <col min="61" max="67" width="9.140625" style="68" customWidth="1"/>
    <col min="68" max="84" width="9.140625" style="5" customWidth="1"/>
    <col min="85" max="415" width="9.140625" customWidth="1"/>
    <col min="416" max="416" width="9" customWidth="1"/>
    <col min="417" max="699" width="9.140625" customWidth="1"/>
    <col min="16384" max="16384" width="33.140625" customWidth="1"/>
  </cols>
  <sheetData>
    <row r="1" spans="1:84" s="5" customFormat="1" ht="15" customHeight="1">
      <c r="A1" s="51"/>
      <c r="B1" s="153"/>
      <c r="E1" s="151"/>
      <c r="F1" s="151"/>
      <c r="G1" s="151"/>
      <c r="I1" s="151"/>
      <c r="J1" s="51"/>
      <c r="K1" s="51"/>
      <c r="L1" s="51"/>
      <c r="M1" s="51"/>
      <c r="N1" s="51"/>
      <c r="O1" s="51"/>
      <c r="P1" s="51"/>
      <c r="Q1" s="51"/>
      <c r="R1" s="51"/>
      <c r="S1" s="51"/>
      <c r="T1" s="51"/>
      <c r="U1" s="51"/>
      <c r="V1" s="51"/>
      <c r="W1" s="117"/>
      <c r="X1" s="289"/>
      <c r="Y1" s="289"/>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row>
    <row r="2" spans="1:84" s="50" customFormat="1" ht="23.25" customHeight="1">
      <c r="A2" s="51"/>
      <c r="B2" s="51"/>
      <c r="C2" s="51"/>
      <c r="D2" s="51"/>
      <c r="E2" s="151"/>
      <c r="F2" s="151"/>
      <c r="G2" s="151"/>
      <c r="H2" s="151"/>
      <c r="I2" s="151"/>
      <c r="J2" s="51"/>
      <c r="K2" s="51"/>
      <c r="L2" s="51"/>
      <c r="M2" s="51"/>
      <c r="N2" s="51"/>
      <c r="O2" s="51"/>
      <c r="P2" s="51"/>
      <c r="Q2" s="51"/>
      <c r="R2" s="51"/>
      <c r="S2" s="51"/>
      <c r="T2" s="51"/>
      <c r="U2" s="52"/>
      <c r="V2" s="52"/>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51"/>
      <c r="BQ2" s="51"/>
      <c r="BR2" s="51"/>
      <c r="BS2" s="51"/>
      <c r="BT2" s="51"/>
      <c r="BU2" s="51"/>
      <c r="BV2" s="51"/>
      <c r="BW2" s="51"/>
      <c r="BX2" s="51"/>
      <c r="BY2" s="51"/>
      <c r="BZ2" s="51"/>
      <c r="CA2" s="51"/>
      <c r="CB2" s="51"/>
      <c r="CC2" s="51"/>
      <c r="CD2" s="51"/>
      <c r="CE2" s="51"/>
      <c r="CF2" s="51"/>
    </row>
    <row r="3" spans="1:84" s="50" customFormat="1" ht="23.25" customHeight="1">
      <c r="A3" s="51"/>
      <c r="B3" s="51"/>
      <c r="C3" s="51"/>
      <c r="D3" s="51"/>
      <c r="E3" s="151"/>
      <c r="F3" s="151"/>
      <c r="G3" s="151"/>
      <c r="H3" s="151"/>
      <c r="I3" s="151"/>
      <c r="J3" s="51"/>
      <c r="K3" s="51"/>
      <c r="L3" s="51"/>
      <c r="M3" s="51"/>
      <c r="N3" s="51"/>
      <c r="O3" s="51"/>
      <c r="P3" s="51"/>
      <c r="Q3" s="51"/>
      <c r="R3" s="51"/>
      <c r="S3" s="51"/>
      <c r="T3" s="51"/>
      <c r="U3" s="52"/>
      <c r="V3" s="52"/>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51"/>
      <c r="BQ3" s="51"/>
      <c r="BR3" s="51"/>
      <c r="BS3" s="51"/>
      <c r="BT3" s="51"/>
      <c r="BU3" s="51"/>
      <c r="BV3" s="51"/>
      <c r="BW3" s="51"/>
      <c r="BX3" s="51"/>
      <c r="BY3" s="51"/>
      <c r="BZ3" s="51"/>
      <c r="CA3" s="51"/>
      <c r="CB3" s="51"/>
      <c r="CC3" s="51"/>
      <c r="CD3" s="51"/>
      <c r="CE3" s="51"/>
      <c r="CF3" s="51"/>
    </row>
    <row r="4" spans="1:84" s="50" customFormat="1" ht="15" customHeight="1">
      <c r="A4" s="51"/>
      <c r="B4" s="433" t="s">
        <v>405</v>
      </c>
      <c r="C4" s="433"/>
      <c r="D4" s="152"/>
      <c r="E4" s="83"/>
      <c r="F4" s="434" t="s">
        <v>77</v>
      </c>
      <c r="G4" s="434"/>
      <c r="H4" s="434"/>
      <c r="I4" s="434"/>
      <c r="J4" s="434"/>
      <c r="K4" s="434"/>
      <c r="L4" s="434"/>
      <c r="M4" s="432" t="s">
        <v>443</v>
      </c>
      <c r="N4" s="432"/>
      <c r="O4" s="87" t="str">
        <f>Introduction!P5</f>
        <v>0 0</v>
      </c>
      <c r="P4" s="85"/>
      <c r="Q4" s="85"/>
      <c r="R4" s="437" t="s">
        <v>148</v>
      </c>
      <c r="S4" s="435"/>
      <c r="T4" s="435"/>
      <c r="U4" s="52"/>
      <c r="V4" s="52"/>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51"/>
      <c r="BQ4" s="51"/>
      <c r="BR4" s="51"/>
      <c r="BS4" s="51"/>
      <c r="BT4" s="51"/>
      <c r="BU4" s="51"/>
      <c r="BV4" s="51"/>
      <c r="BW4" s="51"/>
      <c r="BX4" s="51"/>
      <c r="BY4" s="51"/>
      <c r="BZ4" s="51"/>
      <c r="CA4" s="51"/>
      <c r="CB4" s="51"/>
      <c r="CC4" s="51"/>
      <c r="CD4" s="51"/>
      <c r="CE4" s="51"/>
      <c r="CF4" s="51"/>
    </row>
    <row r="5" spans="1:84" s="50" customFormat="1" ht="15" customHeight="1">
      <c r="A5" s="51"/>
      <c r="B5" s="433"/>
      <c r="C5" s="433"/>
      <c r="D5" s="152"/>
      <c r="E5" s="83"/>
      <c r="F5" s="434"/>
      <c r="G5" s="434"/>
      <c r="H5" s="434"/>
      <c r="I5" s="434"/>
      <c r="J5" s="434"/>
      <c r="K5" s="434"/>
      <c r="L5" s="434"/>
      <c r="M5" s="432" t="s">
        <v>442</v>
      </c>
      <c r="N5" s="432"/>
      <c r="O5" s="87">
        <f>Introduction!P6</f>
        <v>0</v>
      </c>
      <c r="P5" s="85"/>
      <c r="Q5" s="85"/>
      <c r="R5" s="437"/>
      <c r="S5" s="436"/>
      <c r="T5" s="436"/>
      <c r="U5" s="52"/>
      <c r="V5" s="52"/>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51"/>
      <c r="BQ5" s="51"/>
      <c r="BR5" s="51"/>
      <c r="BS5" s="51"/>
      <c r="BT5" s="51"/>
      <c r="BU5" s="51"/>
      <c r="BV5" s="51"/>
      <c r="BW5" s="51"/>
      <c r="BX5" s="51"/>
      <c r="BY5" s="51"/>
      <c r="BZ5" s="51"/>
      <c r="CA5" s="51"/>
      <c r="CB5" s="51"/>
      <c r="CC5" s="51"/>
      <c r="CD5" s="51"/>
      <c r="CE5" s="51"/>
      <c r="CF5" s="51"/>
    </row>
    <row r="6" spans="1:84" s="50" customFormat="1" ht="27.75" customHeight="1">
      <c r="A6" s="51"/>
      <c r="B6" s="424" t="str">
        <f>IF(J34="oui",B58,"Situation")</f>
        <v>Situation</v>
      </c>
      <c r="C6" s="424"/>
      <c r="D6" s="424"/>
      <c r="E6" s="424"/>
      <c r="F6" s="424"/>
      <c r="G6" s="424"/>
      <c r="H6" s="424"/>
      <c r="I6" s="424"/>
      <c r="J6" s="424"/>
      <c r="L6" s="424" t="s">
        <v>79</v>
      </c>
      <c r="M6" s="424"/>
      <c r="N6" s="424"/>
      <c r="O6" s="424"/>
      <c r="P6" s="424"/>
      <c r="Q6" s="424"/>
      <c r="R6" s="424"/>
      <c r="S6" s="424"/>
      <c r="T6" s="424"/>
      <c r="U6" s="52"/>
      <c r="V6" s="52"/>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51"/>
      <c r="BQ6" s="51"/>
      <c r="BR6" s="51"/>
      <c r="BS6" s="51"/>
      <c r="BT6" s="51"/>
      <c r="BU6" s="51"/>
      <c r="BV6" s="51"/>
      <c r="BW6" s="51"/>
      <c r="BX6" s="51"/>
      <c r="BY6" s="51"/>
      <c r="BZ6" s="51"/>
      <c r="CA6" s="51"/>
      <c r="CB6" s="51"/>
      <c r="CC6" s="51"/>
      <c r="CD6" s="51"/>
      <c r="CE6" s="51"/>
      <c r="CF6" s="51"/>
    </row>
    <row r="7" spans="1:84" s="50" customFormat="1" ht="24.95" customHeight="1">
      <c r="A7" s="51"/>
      <c r="B7" s="430" t="str">
        <f>IF('CE1'!S4=0,B56,Données!G31)</f>
        <v>Introduire date du traitemet du chapitre 1 ci-dessus !</v>
      </c>
      <c r="C7" s="430"/>
      <c r="D7" s="430"/>
      <c r="E7" s="430"/>
      <c r="F7" s="430"/>
      <c r="G7" s="430"/>
      <c r="H7" s="430"/>
      <c r="I7" s="430"/>
      <c r="J7" s="430"/>
      <c r="L7" s="430" t="s">
        <v>80</v>
      </c>
      <c r="M7" s="430"/>
      <c r="N7" s="430"/>
      <c r="O7" s="430"/>
      <c r="P7" s="430"/>
      <c r="Q7" s="430"/>
      <c r="R7" s="430"/>
      <c r="S7" s="430"/>
      <c r="T7" s="430"/>
      <c r="U7" s="52"/>
      <c r="V7" s="52"/>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51"/>
      <c r="BQ7" s="51"/>
      <c r="BR7" s="51"/>
      <c r="BS7" s="51"/>
      <c r="BT7" s="51"/>
      <c r="BU7" s="51"/>
      <c r="BV7" s="51"/>
      <c r="BW7" s="51"/>
      <c r="BX7" s="51"/>
      <c r="BY7" s="51"/>
      <c r="BZ7" s="51"/>
      <c r="CA7" s="51"/>
      <c r="CB7" s="51"/>
      <c r="CC7" s="51"/>
      <c r="CD7" s="51"/>
      <c r="CE7" s="51"/>
      <c r="CF7" s="51"/>
    </row>
    <row r="8" spans="1:84" s="50" customFormat="1" ht="17.45" customHeight="1">
      <c r="A8" s="51"/>
      <c r="B8" s="427" t="str">
        <f>IF(J34="OUI",AG8,X8)</f>
        <v xml:space="preserve"> </v>
      </c>
      <c r="C8" s="427"/>
      <c r="D8" s="427"/>
      <c r="E8" s="427"/>
      <c r="F8" s="427"/>
      <c r="G8" s="427"/>
      <c r="H8" s="427"/>
      <c r="I8" s="427"/>
      <c r="J8" s="427"/>
      <c r="L8" s="431"/>
      <c r="M8" s="431"/>
      <c r="N8" s="431"/>
      <c r="O8" s="431"/>
      <c r="P8" s="431"/>
      <c r="Q8" s="431"/>
      <c r="R8" s="431"/>
      <c r="S8" s="431"/>
      <c r="T8" s="431"/>
      <c r="U8" s="265" t="s">
        <v>482</v>
      </c>
      <c r="V8" s="52"/>
      <c r="W8" s="117"/>
      <c r="X8" s="429" t="str">
        <f>IF('CE1'!S4&gt;0,Données!G54," ")</f>
        <v xml:space="preserve"> </v>
      </c>
      <c r="Y8" s="429"/>
      <c r="Z8" s="429"/>
      <c r="AA8" s="429"/>
      <c r="AB8" s="429"/>
      <c r="AC8" s="429"/>
      <c r="AD8" s="429"/>
      <c r="AE8" s="429"/>
      <c r="AF8" s="429"/>
      <c r="AG8" s="423" t="str">
        <f>Données!G55</f>
        <v xml:space="preserve">LA SITUATION
• Client potentiel inconnu, appel spontané.
• Quelle est la nature de l’activité du prospect ?
• Qui est votre interlocuteur ? Un utilisateur ? Un recommandeur ? Le décideur ? Ou un vendeur en retard dans la préparation de sa proposition?
• Demande dans l’urgence. 
• Vous êtes considéré comme une source d’approvisionnement alternative.
• Le prospect veut un prix. Les spécifications sont élémentaires. Le délai de livraison n’est même pas évoqué.
• Votre concurrent n’a pas offert un prix très compétitif. Pourquoi?
• Demande de matériel de démonstration. C’est peut-être la seule chose qui l’intéresse vraiment…
QUE FAIRE ?
• Etablir un tableau des prix pour les imprimantes, les accessoires, les consommables.
• Sur le plan des prix, remise progressive pour les quantités et pour des livraisons par lot de cinquante pièces minimum.
• Informer des délais.
• Préparer la documentation.
• Préparer une machine de démonstration et les documents administratifs pour la mise en prêt.
• Lors du passage du prospect, l’interroger sur le projet et le planning. 
• Forcer un rendez-vous, chez lui…
</v>
      </c>
      <c r="AH8" s="423"/>
      <c r="AI8" s="423"/>
      <c r="AJ8" s="423"/>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51"/>
      <c r="BQ8" s="51"/>
      <c r="BR8" s="51"/>
      <c r="BS8" s="51"/>
      <c r="BT8" s="51"/>
      <c r="BU8" s="51"/>
      <c r="BV8" s="51"/>
      <c r="BW8" s="51"/>
      <c r="BX8" s="51"/>
      <c r="BY8" s="51"/>
      <c r="BZ8" s="51"/>
      <c r="CA8" s="51"/>
      <c r="CB8" s="51"/>
      <c r="CC8" s="51"/>
      <c r="CD8" s="51"/>
      <c r="CE8" s="51"/>
      <c r="CF8" s="51"/>
    </row>
    <row r="9" spans="1:84" s="50" customFormat="1" ht="15" customHeight="1">
      <c r="A9" s="51"/>
      <c r="B9" s="427"/>
      <c r="C9" s="427"/>
      <c r="D9" s="427"/>
      <c r="E9" s="427"/>
      <c r="F9" s="427"/>
      <c r="G9" s="427"/>
      <c r="H9" s="427"/>
      <c r="I9" s="427"/>
      <c r="J9" s="427"/>
      <c r="L9" s="431"/>
      <c r="M9" s="431"/>
      <c r="N9" s="431"/>
      <c r="O9" s="431"/>
      <c r="P9" s="431"/>
      <c r="Q9" s="431"/>
      <c r="R9" s="431"/>
      <c r="S9" s="431"/>
      <c r="T9" s="431"/>
      <c r="U9" s="52"/>
      <c r="V9" s="52"/>
      <c r="W9" s="117"/>
      <c r="X9" s="429"/>
      <c r="Y9" s="429"/>
      <c r="Z9" s="429"/>
      <c r="AA9" s="429"/>
      <c r="AB9" s="429"/>
      <c r="AC9" s="429"/>
      <c r="AD9" s="429"/>
      <c r="AE9" s="429"/>
      <c r="AF9" s="429"/>
      <c r="AG9" s="423"/>
      <c r="AH9" s="423"/>
      <c r="AI9" s="423"/>
      <c r="AJ9" s="423"/>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51"/>
      <c r="BQ9" s="51"/>
      <c r="BR9" s="51"/>
      <c r="BS9" s="51"/>
      <c r="BT9" s="51"/>
      <c r="BU9" s="51"/>
      <c r="BV9" s="51"/>
      <c r="BW9" s="51"/>
      <c r="BX9" s="51"/>
      <c r="BY9" s="51"/>
      <c r="BZ9" s="51"/>
      <c r="CA9" s="51"/>
      <c r="CB9" s="51"/>
      <c r="CC9" s="51"/>
      <c r="CD9" s="51"/>
      <c r="CE9" s="51"/>
      <c r="CF9" s="51"/>
    </row>
    <row r="10" spans="1:84" s="50" customFormat="1" ht="15" customHeight="1">
      <c r="A10" s="51"/>
      <c r="B10" s="427"/>
      <c r="C10" s="427"/>
      <c r="D10" s="427"/>
      <c r="E10" s="427"/>
      <c r="F10" s="427"/>
      <c r="G10" s="427"/>
      <c r="H10" s="427"/>
      <c r="I10" s="427"/>
      <c r="J10" s="427"/>
      <c r="L10" s="431"/>
      <c r="M10" s="431"/>
      <c r="N10" s="431"/>
      <c r="O10" s="431"/>
      <c r="P10" s="431"/>
      <c r="Q10" s="431"/>
      <c r="R10" s="431"/>
      <c r="S10" s="431"/>
      <c r="T10" s="431"/>
      <c r="U10" s="52"/>
      <c r="V10" s="52"/>
      <c r="W10" s="117"/>
      <c r="X10" s="429"/>
      <c r="Y10" s="429"/>
      <c r="Z10" s="429"/>
      <c r="AA10" s="429"/>
      <c r="AB10" s="429"/>
      <c r="AC10" s="429"/>
      <c r="AD10" s="429"/>
      <c r="AE10" s="429"/>
      <c r="AF10" s="429"/>
      <c r="AG10" s="423"/>
      <c r="AH10" s="423"/>
      <c r="AI10" s="423"/>
      <c r="AJ10" s="423"/>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51"/>
      <c r="BQ10" s="51"/>
      <c r="BR10" s="51"/>
      <c r="BS10" s="51"/>
      <c r="BT10" s="51"/>
      <c r="BU10" s="51"/>
      <c r="BV10" s="51"/>
      <c r="BW10" s="51"/>
      <c r="BX10" s="51"/>
      <c r="BY10" s="51"/>
      <c r="BZ10" s="51"/>
      <c r="CA10" s="51"/>
      <c r="CB10" s="51"/>
      <c r="CC10" s="51"/>
      <c r="CD10" s="51"/>
      <c r="CE10" s="51"/>
      <c r="CF10" s="51"/>
    </row>
    <row r="11" spans="1:84" s="50" customFormat="1" ht="15" customHeight="1">
      <c r="A11" s="51"/>
      <c r="B11" s="427"/>
      <c r="C11" s="427"/>
      <c r="D11" s="427"/>
      <c r="E11" s="427"/>
      <c r="F11" s="427"/>
      <c r="G11" s="427"/>
      <c r="H11" s="427"/>
      <c r="I11" s="427"/>
      <c r="J11" s="427"/>
      <c r="L11" s="431"/>
      <c r="M11" s="431"/>
      <c r="N11" s="431"/>
      <c r="O11" s="431"/>
      <c r="P11" s="431"/>
      <c r="Q11" s="431"/>
      <c r="R11" s="431"/>
      <c r="S11" s="431"/>
      <c r="T11" s="431"/>
      <c r="U11" s="52"/>
      <c r="V11" s="52"/>
      <c r="W11" s="117"/>
      <c r="X11" s="429"/>
      <c r="Y11" s="429"/>
      <c r="Z11" s="429"/>
      <c r="AA11" s="429"/>
      <c r="AB11" s="429"/>
      <c r="AC11" s="429"/>
      <c r="AD11" s="429"/>
      <c r="AE11" s="429"/>
      <c r="AF11" s="429"/>
      <c r="AG11" s="423"/>
      <c r="AH11" s="423"/>
      <c r="AI11" s="423"/>
      <c r="AJ11" s="423"/>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51"/>
      <c r="BQ11" s="51"/>
      <c r="BR11" s="51"/>
      <c r="BS11" s="51"/>
      <c r="BT11" s="51"/>
      <c r="BU11" s="51"/>
      <c r="BV11" s="51"/>
      <c r="BW11" s="51"/>
      <c r="BX11" s="51"/>
      <c r="BY11" s="51"/>
      <c r="BZ11" s="51"/>
      <c r="CA11" s="51"/>
      <c r="CB11" s="51"/>
      <c r="CC11" s="51"/>
      <c r="CD11" s="51"/>
      <c r="CE11" s="51"/>
      <c r="CF11" s="51"/>
    </row>
    <row r="12" spans="1:84" s="50" customFormat="1" ht="15" customHeight="1">
      <c r="A12" s="51"/>
      <c r="B12" s="427"/>
      <c r="C12" s="427"/>
      <c r="D12" s="427"/>
      <c r="E12" s="427"/>
      <c r="F12" s="427"/>
      <c r="G12" s="427"/>
      <c r="H12" s="427"/>
      <c r="I12" s="427"/>
      <c r="J12" s="427"/>
      <c r="L12" s="431"/>
      <c r="M12" s="431"/>
      <c r="N12" s="431"/>
      <c r="O12" s="431"/>
      <c r="P12" s="431"/>
      <c r="Q12" s="431"/>
      <c r="R12" s="431"/>
      <c r="S12" s="431"/>
      <c r="T12" s="431"/>
      <c r="U12" s="52"/>
      <c r="V12" s="52"/>
      <c r="W12" s="117"/>
      <c r="X12" s="429"/>
      <c r="Y12" s="429"/>
      <c r="Z12" s="429"/>
      <c r="AA12" s="429"/>
      <c r="AB12" s="429"/>
      <c r="AC12" s="429"/>
      <c r="AD12" s="429"/>
      <c r="AE12" s="429"/>
      <c r="AF12" s="429"/>
      <c r="AG12" s="423"/>
      <c r="AH12" s="423"/>
      <c r="AI12" s="423"/>
      <c r="AJ12" s="423"/>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51"/>
      <c r="BQ12" s="51"/>
      <c r="BR12" s="51"/>
      <c r="BS12" s="51"/>
      <c r="BT12" s="51"/>
      <c r="BU12" s="51"/>
      <c r="BV12" s="51"/>
      <c r="BW12" s="51"/>
      <c r="BX12" s="51"/>
      <c r="BY12" s="51"/>
      <c r="BZ12" s="51"/>
      <c r="CA12" s="51"/>
      <c r="CB12" s="51"/>
      <c r="CC12" s="51"/>
      <c r="CD12" s="51"/>
      <c r="CE12" s="51"/>
      <c r="CF12" s="51"/>
    </row>
    <row r="13" spans="1:84" s="50" customFormat="1" ht="15" customHeight="1">
      <c r="A13" s="51"/>
      <c r="B13" s="427"/>
      <c r="C13" s="427"/>
      <c r="D13" s="427"/>
      <c r="E13" s="427"/>
      <c r="F13" s="427"/>
      <c r="G13" s="427"/>
      <c r="H13" s="427"/>
      <c r="I13" s="427"/>
      <c r="J13" s="427"/>
      <c r="L13" s="431"/>
      <c r="M13" s="431"/>
      <c r="N13" s="431"/>
      <c r="O13" s="431"/>
      <c r="P13" s="431"/>
      <c r="Q13" s="431"/>
      <c r="R13" s="431"/>
      <c r="S13" s="431"/>
      <c r="T13" s="431"/>
      <c r="U13" s="52"/>
      <c r="V13" s="52"/>
      <c r="W13" s="117"/>
      <c r="X13" s="429"/>
      <c r="Y13" s="429"/>
      <c r="Z13" s="429"/>
      <c r="AA13" s="429"/>
      <c r="AB13" s="429"/>
      <c r="AC13" s="429"/>
      <c r="AD13" s="429"/>
      <c r="AE13" s="429"/>
      <c r="AF13" s="429"/>
      <c r="AG13" s="423"/>
      <c r="AH13" s="423"/>
      <c r="AI13" s="423"/>
      <c r="AJ13" s="423"/>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51"/>
      <c r="BQ13" s="51"/>
      <c r="BR13" s="51"/>
      <c r="BS13" s="51"/>
      <c r="BT13" s="51"/>
      <c r="BU13" s="51"/>
      <c r="BV13" s="51"/>
      <c r="BW13" s="51"/>
      <c r="BX13" s="51"/>
      <c r="BY13" s="51"/>
      <c r="BZ13" s="51"/>
      <c r="CA13" s="51"/>
      <c r="CB13" s="51"/>
      <c r="CC13" s="51"/>
      <c r="CD13" s="51"/>
      <c r="CE13" s="51"/>
      <c r="CF13" s="51"/>
    </row>
    <row r="14" spans="1:84" s="50" customFormat="1" ht="15" customHeight="1">
      <c r="A14" s="51"/>
      <c r="B14" s="427"/>
      <c r="C14" s="427"/>
      <c r="D14" s="427"/>
      <c r="E14" s="427"/>
      <c r="F14" s="427"/>
      <c r="G14" s="427"/>
      <c r="H14" s="427"/>
      <c r="I14" s="427"/>
      <c r="J14" s="427"/>
      <c r="L14" s="431"/>
      <c r="M14" s="431"/>
      <c r="N14" s="431"/>
      <c r="O14" s="431"/>
      <c r="P14" s="431"/>
      <c r="Q14" s="431"/>
      <c r="R14" s="431"/>
      <c r="S14" s="431"/>
      <c r="T14" s="431"/>
      <c r="U14" s="52"/>
      <c r="V14" s="52"/>
      <c r="W14" s="117"/>
      <c r="X14" s="429"/>
      <c r="Y14" s="429"/>
      <c r="Z14" s="429"/>
      <c r="AA14" s="429"/>
      <c r="AB14" s="429"/>
      <c r="AC14" s="429"/>
      <c r="AD14" s="429"/>
      <c r="AE14" s="429"/>
      <c r="AF14" s="429"/>
      <c r="AG14" s="423"/>
      <c r="AH14" s="423"/>
      <c r="AI14" s="423"/>
      <c r="AJ14" s="423"/>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51"/>
      <c r="BQ14" s="51"/>
      <c r="BR14" s="51"/>
      <c r="BS14" s="51"/>
      <c r="BT14" s="51"/>
      <c r="BU14" s="51"/>
      <c r="BV14" s="51"/>
      <c r="BW14" s="51"/>
      <c r="BX14" s="51"/>
      <c r="BY14" s="51"/>
      <c r="BZ14" s="51"/>
      <c r="CA14" s="51"/>
      <c r="CB14" s="51"/>
      <c r="CC14" s="51"/>
      <c r="CD14" s="51"/>
      <c r="CE14" s="51"/>
      <c r="CF14" s="51"/>
    </row>
    <row r="15" spans="1:84" s="50" customFormat="1" ht="15" customHeight="1">
      <c r="A15" s="51"/>
      <c r="B15" s="427"/>
      <c r="C15" s="427"/>
      <c r="D15" s="427"/>
      <c r="E15" s="427"/>
      <c r="F15" s="427"/>
      <c r="G15" s="427"/>
      <c r="H15" s="427"/>
      <c r="I15" s="427"/>
      <c r="J15" s="427"/>
      <c r="L15" s="431"/>
      <c r="M15" s="431"/>
      <c r="N15" s="431"/>
      <c r="O15" s="431"/>
      <c r="P15" s="431"/>
      <c r="Q15" s="431"/>
      <c r="R15" s="431"/>
      <c r="S15" s="431"/>
      <c r="T15" s="431"/>
      <c r="U15" s="52"/>
      <c r="V15" s="52"/>
      <c r="W15" s="117"/>
      <c r="X15" s="429"/>
      <c r="Y15" s="429"/>
      <c r="Z15" s="429"/>
      <c r="AA15" s="429"/>
      <c r="AB15" s="429"/>
      <c r="AC15" s="429"/>
      <c r="AD15" s="429"/>
      <c r="AE15" s="429"/>
      <c r="AF15" s="429"/>
      <c r="AG15" s="423"/>
      <c r="AH15" s="423"/>
      <c r="AI15" s="423"/>
      <c r="AJ15" s="423"/>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51"/>
      <c r="BQ15" s="51"/>
      <c r="BR15" s="51"/>
      <c r="BS15" s="51"/>
      <c r="BT15" s="51"/>
      <c r="BU15" s="51"/>
      <c r="BV15" s="51"/>
      <c r="BW15" s="51"/>
      <c r="BX15" s="51"/>
      <c r="BY15" s="51"/>
      <c r="BZ15" s="51"/>
      <c r="CA15" s="51"/>
      <c r="CB15" s="51"/>
      <c r="CC15" s="51"/>
      <c r="CD15" s="51"/>
      <c r="CE15" s="51"/>
      <c r="CF15" s="51"/>
    </row>
    <row r="16" spans="1:84" s="50" customFormat="1" ht="15" customHeight="1">
      <c r="A16" s="51"/>
      <c r="B16" s="427"/>
      <c r="C16" s="427"/>
      <c r="D16" s="427"/>
      <c r="E16" s="427"/>
      <c r="F16" s="427"/>
      <c r="G16" s="427"/>
      <c r="H16" s="427"/>
      <c r="I16" s="427"/>
      <c r="J16" s="427"/>
      <c r="L16" s="431"/>
      <c r="M16" s="431"/>
      <c r="N16" s="431"/>
      <c r="O16" s="431"/>
      <c r="P16" s="431"/>
      <c r="Q16" s="431"/>
      <c r="R16" s="431"/>
      <c r="S16" s="431"/>
      <c r="T16" s="431"/>
      <c r="U16" s="52"/>
      <c r="V16" s="52"/>
      <c r="W16" s="117"/>
      <c r="X16" s="429"/>
      <c r="Y16" s="429"/>
      <c r="Z16" s="429"/>
      <c r="AA16" s="429"/>
      <c r="AB16" s="429"/>
      <c r="AC16" s="429"/>
      <c r="AD16" s="429"/>
      <c r="AE16" s="429"/>
      <c r="AF16" s="429"/>
      <c r="AG16" s="423"/>
      <c r="AH16" s="423"/>
      <c r="AI16" s="423"/>
      <c r="AJ16" s="423"/>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51"/>
      <c r="BQ16" s="51"/>
      <c r="BR16" s="51"/>
      <c r="BS16" s="51"/>
      <c r="BT16" s="51"/>
      <c r="BU16" s="51"/>
      <c r="BV16" s="51"/>
      <c r="BW16" s="51"/>
      <c r="BX16" s="51"/>
      <c r="BY16" s="51"/>
      <c r="BZ16" s="51"/>
      <c r="CA16" s="51"/>
      <c r="CB16" s="51"/>
      <c r="CC16" s="51"/>
      <c r="CD16" s="51"/>
      <c r="CE16" s="51"/>
      <c r="CF16" s="51"/>
    </row>
    <row r="17" spans="1:84" s="50" customFormat="1" ht="15" customHeight="1">
      <c r="A17" s="51"/>
      <c r="B17" s="427"/>
      <c r="C17" s="427"/>
      <c r="D17" s="427"/>
      <c r="E17" s="427"/>
      <c r="F17" s="427"/>
      <c r="G17" s="427"/>
      <c r="H17" s="427"/>
      <c r="I17" s="427"/>
      <c r="J17" s="427"/>
      <c r="L17" s="431"/>
      <c r="M17" s="431"/>
      <c r="N17" s="431"/>
      <c r="O17" s="431"/>
      <c r="P17" s="431"/>
      <c r="Q17" s="431"/>
      <c r="R17" s="431"/>
      <c r="S17" s="431"/>
      <c r="T17" s="431"/>
      <c r="U17" s="52"/>
      <c r="V17" s="52"/>
      <c r="W17" s="117"/>
      <c r="X17" s="429"/>
      <c r="Y17" s="429"/>
      <c r="Z17" s="429"/>
      <c r="AA17" s="429"/>
      <c r="AB17" s="429"/>
      <c r="AC17" s="429"/>
      <c r="AD17" s="429"/>
      <c r="AE17" s="429"/>
      <c r="AF17" s="429"/>
      <c r="AG17" s="423"/>
      <c r="AH17" s="423"/>
      <c r="AI17" s="423"/>
      <c r="AJ17" s="423"/>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51"/>
      <c r="BQ17" s="51"/>
      <c r="BR17" s="51"/>
      <c r="BS17" s="51"/>
      <c r="BT17" s="51"/>
      <c r="BU17" s="51"/>
      <c r="BV17" s="51"/>
      <c r="BW17" s="51"/>
      <c r="BX17" s="51"/>
      <c r="BY17" s="51"/>
      <c r="BZ17" s="51"/>
      <c r="CA17" s="51"/>
      <c r="CB17" s="51"/>
      <c r="CC17" s="51"/>
      <c r="CD17" s="51"/>
      <c r="CE17" s="51"/>
      <c r="CF17" s="51"/>
    </row>
    <row r="18" spans="1:84" s="50" customFormat="1" ht="15" customHeight="1">
      <c r="A18" s="51"/>
      <c r="B18" s="427"/>
      <c r="C18" s="427"/>
      <c r="D18" s="427"/>
      <c r="E18" s="427"/>
      <c r="F18" s="427"/>
      <c r="G18" s="427"/>
      <c r="H18" s="427"/>
      <c r="I18" s="427"/>
      <c r="J18" s="427"/>
      <c r="L18" s="431"/>
      <c r="M18" s="431"/>
      <c r="N18" s="431"/>
      <c r="O18" s="431"/>
      <c r="P18" s="431"/>
      <c r="Q18" s="431"/>
      <c r="R18" s="431"/>
      <c r="S18" s="431"/>
      <c r="T18" s="431"/>
      <c r="U18" s="52"/>
      <c r="V18" s="52"/>
      <c r="W18" s="117"/>
      <c r="X18" s="429"/>
      <c r="Y18" s="429"/>
      <c r="Z18" s="429"/>
      <c r="AA18" s="429"/>
      <c r="AB18" s="429"/>
      <c r="AC18" s="429"/>
      <c r="AD18" s="429"/>
      <c r="AE18" s="429"/>
      <c r="AF18" s="429"/>
      <c r="AG18" s="423"/>
      <c r="AH18" s="423"/>
      <c r="AI18" s="423"/>
      <c r="AJ18" s="423"/>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51"/>
      <c r="BQ18" s="51"/>
      <c r="BR18" s="51"/>
      <c r="BS18" s="51"/>
      <c r="BT18" s="51"/>
      <c r="BU18" s="51"/>
      <c r="BV18" s="51"/>
      <c r="BW18" s="51"/>
      <c r="BX18" s="51"/>
      <c r="BY18" s="51"/>
      <c r="BZ18" s="51"/>
      <c r="CA18" s="51"/>
      <c r="CB18" s="51"/>
      <c r="CC18" s="51"/>
      <c r="CD18" s="51"/>
      <c r="CE18" s="51"/>
      <c r="CF18" s="51"/>
    </row>
    <row r="19" spans="1:84" s="50" customFormat="1" ht="15" customHeight="1">
      <c r="A19" s="51"/>
      <c r="B19" s="427"/>
      <c r="C19" s="427"/>
      <c r="D19" s="427"/>
      <c r="E19" s="427"/>
      <c r="F19" s="427"/>
      <c r="G19" s="427"/>
      <c r="H19" s="427"/>
      <c r="I19" s="427"/>
      <c r="J19" s="427"/>
      <c r="L19" s="431"/>
      <c r="M19" s="431"/>
      <c r="N19" s="431"/>
      <c r="O19" s="431"/>
      <c r="P19" s="431"/>
      <c r="Q19" s="431"/>
      <c r="R19" s="431"/>
      <c r="S19" s="431"/>
      <c r="T19" s="431"/>
      <c r="U19" s="52"/>
      <c r="V19" s="52"/>
      <c r="W19" s="117"/>
      <c r="X19" s="429"/>
      <c r="Y19" s="429"/>
      <c r="Z19" s="429"/>
      <c r="AA19" s="429"/>
      <c r="AB19" s="429"/>
      <c r="AC19" s="429"/>
      <c r="AD19" s="429"/>
      <c r="AE19" s="429"/>
      <c r="AF19" s="429"/>
      <c r="AG19" s="423"/>
      <c r="AH19" s="423"/>
      <c r="AI19" s="423"/>
      <c r="AJ19" s="423"/>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51"/>
      <c r="BQ19" s="51"/>
      <c r="BR19" s="51"/>
      <c r="BS19" s="51"/>
      <c r="BT19" s="51"/>
      <c r="BU19" s="51"/>
      <c r="BV19" s="51"/>
      <c r="BW19" s="51"/>
      <c r="BX19" s="51"/>
      <c r="BY19" s="51"/>
      <c r="BZ19" s="51"/>
      <c r="CA19" s="51"/>
      <c r="CB19" s="51"/>
      <c r="CC19" s="51"/>
      <c r="CD19" s="51"/>
      <c r="CE19" s="51"/>
      <c r="CF19" s="51"/>
    </row>
    <row r="20" spans="1:84" s="50" customFormat="1" ht="15" customHeight="1">
      <c r="A20" s="51"/>
      <c r="B20" s="427"/>
      <c r="C20" s="427"/>
      <c r="D20" s="427"/>
      <c r="E20" s="427"/>
      <c r="F20" s="427"/>
      <c r="G20" s="427"/>
      <c r="H20" s="427"/>
      <c r="I20" s="427"/>
      <c r="J20" s="427"/>
      <c r="L20" s="431"/>
      <c r="M20" s="431"/>
      <c r="N20" s="431"/>
      <c r="O20" s="431"/>
      <c r="P20" s="431"/>
      <c r="Q20" s="431"/>
      <c r="R20" s="431"/>
      <c r="S20" s="431"/>
      <c r="T20" s="431"/>
      <c r="U20" s="52"/>
      <c r="V20" s="52"/>
      <c r="W20" s="117"/>
      <c r="X20" s="429"/>
      <c r="Y20" s="429"/>
      <c r="Z20" s="429"/>
      <c r="AA20" s="429"/>
      <c r="AB20" s="429"/>
      <c r="AC20" s="429"/>
      <c r="AD20" s="429"/>
      <c r="AE20" s="429"/>
      <c r="AF20" s="429"/>
      <c r="AG20" s="423"/>
      <c r="AH20" s="423"/>
      <c r="AI20" s="423"/>
      <c r="AJ20" s="423"/>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51"/>
      <c r="BQ20" s="51"/>
      <c r="BR20" s="51"/>
      <c r="BS20" s="51"/>
      <c r="BT20" s="51"/>
      <c r="BU20" s="51"/>
      <c r="BV20" s="51"/>
      <c r="BW20" s="51"/>
      <c r="BX20" s="51"/>
      <c r="BY20" s="51"/>
      <c r="BZ20" s="51"/>
      <c r="CA20" s="51"/>
      <c r="CB20" s="51"/>
      <c r="CC20" s="51"/>
      <c r="CD20" s="51"/>
      <c r="CE20" s="51"/>
      <c r="CF20" s="51"/>
    </row>
    <row r="21" spans="1:84" s="50" customFormat="1" ht="15" customHeight="1">
      <c r="A21" s="51"/>
      <c r="B21" s="427"/>
      <c r="C21" s="427"/>
      <c r="D21" s="427"/>
      <c r="E21" s="427"/>
      <c r="F21" s="427"/>
      <c r="G21" s="427"/>
      <c r="H21" s="427"/>
      <c r="I21" s="427"/>
      <c r="J21" s="427"/>
      <c r="L21" s="431"/>
      <c r="M21" s="431"/>
      <c r="N21" s="431"/>
      <c r="O21" s="431"/>
      <c r="P21" s="431"/>
      <c r="Q21" s="431"/>
      <c r="R21" s="431"/>
      <c r="S21" s="431"/>
      <c r="T21" s="431"/>
      <c r="U21" s="52"/>
      <c r="V21" s="52"/>
      <c r="W21" s="117"/>
      <c r="X21" s="429"/>
      <c r="Y21" s="429"/>
      <c r="Z21" s="429"/>
      <c r="AA21" s="429"/>
      <c r="AB21" s="429"/>
      <c r="AC21" s="429"/>
      <c r="AD21" s="429"/>
      <c r="AE21" s="429"/>
      <c r="AF21" s="429"/>
      <c r="AG21" s="423"/>
      <c r="AH21" s="423"/>
      <c r="AI21" s="423"/>
      <c r="AJ21" s="423"/>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51"/>
      <c r="BQ21" s="51"/>
      <c r="BR21" s="51"/>
      <c r="BS21" s="51"/>
      <c r="BT21" s="51"/>
      <c r="BU21" s="51"/>
      <c r="BV21" s="51"/>
      <c r="BW21" s="51"/>
      <c r="BX21" s="51"/>
      <c r="BY21" s="51"/>
      <c r="BZ21" s="51"/>
      <c r="CA21" s="51"/>
      <c r="CB21" s="51"/>
      <c r="CC21" s="51"/>
      <c r="CD21" s="51"/>
      <c r="CE21" s="51"/>
      <c r="CF21" s="51"/>
    </row>
    <row r="22" spans="1:84" s="50" customFormat="1" ht="15" customHeight="1">
      <c r="A22" s="51"/>
      <c r="B22" s="427"/>
      <c r="C22" s="427"/>
      <c r="D22" s="427"/>
      <c r="E22" s="427"/>
      <c r="F22" s="427"/>
      <c r="G22" s="427"/>
      <c r="H22" s="427"/>
      <c r="I22" s="427"/>
      <c r="J22" s="427"/>
      <c r="L22" s="431"/>
      <c r="M22" s="431"/>
      <c r="N22" s="431"/>
      <c r="O22" s="431"/>
      <c r="P22" s="431"/>
      <c r="Q22" s="431"/>
      <c r="R22" s="431"/>
      <c r="S22" s="431"/>
      <c r="T22" s="431"/>
      <c r="U22" s="52"/>
      <c r="V22" s="52"/>
      <c r="W22" s="117"/>
      <c r="X22" s="429"/>
      <c r="Y22" s="429"/>
      <c r="Z22" s="429"/>
      <c r="AA22" s="429"/>
      <c r="AB22" s="429"/>
      <c r="AC22" s="429"/>
      <c r="AD22" s="429"/>
      <c r="AE22" s="429"/>
      <c r="AF22" s="429"/>
      <c r="AG22" s="423"/>
      <c r="AH22" s="423"/>
      <c r="AI22" s="423"/>
      <c r="AJ22" s="423"/>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51"/>
      <c r="BQ22" s="51"/>
      <c r="BR22" s="51"/>
      <c r="BS22" s="51"/>
      <c r="BT22" s="51"/>
      <c r="BU22" s="51"/>
      <c r="BV22" s="51"/>
      <c r="BW22" s="51"/>
      <c r="BX22" s="51"/>
      <c r="BY22" s="51"/>
      <c r="BZ22" s="51"/>
      <c r="CA22" s="51"/>
      <c r="CB22" s="51"/>
      <c r="CC22" s="51"/>
      <c r="CD22" s="51"/>
      <c r="CE22" s="51"/>
      <c r="CF22" s="51"/>
    </row>
    <row r="23" spans="1:84" s="50" customFormat="1" ht="15" customHeight="1">
      <c r="A23" s="51"/>
      <c r="B23" s="427"/>
      <c r="C23" s="427"/>
      <c r="D23" s="427"/>
      <c r="E23" s="427"/>
      <c r="F23" s="427"/>
      <c r="G23" s="427"/>
      <c r="H23" s="427"/>
      <c r="I23" s="427"/>
      <c r="J23" s="427"/>
      <c r="L23" s="431"/>
      <c r="M23" s="431"/>
      <c r="N23" s="431"/>
      <c r="O23" s="431"/>
      <c r="P23" s="431"/>
      <c r="Q23" s="431"/>
      <c r="R23" s="431"/>
      <c r="S23" s="431"/>
      <c r="T23" s="431"/>
      <c r="U23" s="52"/>
      <c r="V23" s="52"/>
      <c r="W23" s="117"/>
      <c r="X23" s="429"/>
      <c r="Y23" s="429"/>
      <c r="Z23" s="429"/>
      <c r="AA23" s="429"/>
      <c r="AB23" s="429"/>
      <c r="AC23" s="429"/>
      <c r="AD23" s="429"/>
      <c r="AE23" s="429"/>
      <c r="AF23" s="429"/>
      <c r="AG23" s="423"/>
      <c r="AH23" s="423"/>
      <c r="AI23" s="423"/>
      <c r="AJ23" s="423"/>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51"/>
      <c r="BQ23" s="51"/>
      <c r="BR23" s="51"/>
      <c r="BS23" s="51"/>
      <c r="BT23" s="51"/>
      <c r="BU23" s="51"/>
      <c r="BV23" s="51"/>
      <c r="BW23" s="51"/>
      <c r="BX23" s="51"/>
      <c r="BY23" s="51"/>
      <c r="BZ23" s="51"/>
      <c r="CA23" s="51"/>
      <c r="CB23" s="51"/>
      <c r="CC23" s="51"/>
      <c r="CD23" s="51"/>
      <c r="CE23" s="51"/>
      <c r="CF23" s="51"/>
    </row>
    <row r="24" spans="1:84" s="50" customFormat="1" ht="15" customHeight="1">
      <c r="A24" s="51"/>
      <c r="B24" s="427"/>
      <c r="C24" s="427"/>
      <c r="D24" s="427"/>
      <c r="E24" s="427"/>
      <c r="F24" s="427"/>
      <c r="G24" s="427"/>
      <c r="H24" s="427"/>
      <c r="I24" s="427"/>
      <c r="J24" s="427"/>
      <c r="L24" s="431"/>
      <c r="M24" s="431"/>
      <c r="N24" s="431"/>
      <c r="O24" s="431"/>
      <c r="P24" s="431"/>
      <c r="Q24" s="431"/>
      <c r="R24" s="431"/>
      <c r="S24" s="431"/>
      <c r="T24" s="431"/>
      <c r="U24" s="52"/>
      <c r="V24" s="52"/>
      <c r="W24" s="117"/>
      <c r="X24" s="429"/>
      <c r="Y24" s="429"/>
      <c r="Z24" s="429"/>
      <c r="AA24" s="429"/>
      <c r="AB24" s="429"/>
      <c r="AC24" s="429"/>
      <c r="AD24" s="429"/>
      <c r="AE24" s="429"/>
      <c r="AF24" s="429"/>
      <c r="AG24" s="423"/>
      <c r="AH24" s="423"/>
      <c r="AI24" s="423"/>
      <c r="AJ24" s="423"/>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51"/>
      <c r="BQ24" s="51"/>
      <c r="BR24" s="51"/>
      <c r="BS24" s="51"/>
      <c r="BT24" s="51"/>
      <c r="BU24" s="51"/>
      <c r="BV24" s="51"/>
      <c r="BW24" s="51"/>
      <c r="BX24" s="51"/>
      <c r="BY24" s="51"/>
      <c r="BZ24" s="51"/>
      <c r="CA24" s="51"/>
      <c r="CB24" s="51"/>
      <c r="CC24" s="51"/>
      <c r="CD24" s="51"/>
      <c r="CE24" s="51"/>
      <c r="CF24" s="51"/>
    </row>
    <row r="25" spans="1:84" s="50" customFormat="1" ht="15" customHeight="1">
      <c r="A25" s="51"/>
      <c r="B25" s="427"/>
      <c r="C25" s="427"/>
      <c r="D25" s="427"/>
      <c r="E25" s="427"/>
      <c r="F25" s="427"/>
      <c r="G25" s="427"/>
      <c r="H25" s="427"/>
      <c r="I25" s="427"/>
      <c r="J25" s="427"/>
      <c r="L25" s="431"/>
      <c r="M25" s="431"/>
      <c r="N25" s="431"/>
      <c r="O25" s="431"/>
      <c r="P25" s="431"/>
      <c r="Q25" s="431"/>
      <c r="R25" s="431"/>
      <c r="S25" s="431"/>
      <c r="T25" s="431"/>
      <c r="U25" s="52"/>
      <c r="V25" s="52"/>
      <c r="W25" s="117"/>
      <c r="X25" s="429"/>
      <c r="Y25" s="429"/>
      <c r="Z25" s="429"/>
      <c r="AA25" s="429"/>
      <c r="AB25" s="429"/>
      <c r="AC25" s="429"/>
      <c r="AD25" s="429"/>
      <c r="AE25" s="429"/>
      <c r="AF25" s="429"/>
      <c r="AG25" s="423"/>
      <c r="AH25" s="423"/>
      <c r="AI25" s="423"/>
      <c r="AJ25" s="423"/>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51"/>
      <c r="BQ25" s="51"/>
      <c r="BR25" s="51"/>
      <c r="BS25" s="51"/>
      <c r="BT25" s="51"/>
      <c r="BU25" s="51"/>
      <c r="BV25" s="51"/>
      <c r="BW25" s="51"/>
      <c r="BX25" s="51"/>
      <c r="BY25" s="51"/>
      <c r="BZ25" s="51"/>
      <c r="CA25" s="51"/>
      <c r="CB25" s="51"/>
      <c r="CC25" s="51"/>
      <c r="CD25" s="51"/>
      <c r="CE25" s="51"/>
      <c r="CF25" s="51"/>
    </row>
    <row r="26" spans="1:84" s="50" customFormat="1" ht="15" customHeight="1">
      <c r="A26" s="51"/>
      <c r="B26" s="427"/>
      <c r="C26" s="427"/>
      <c r="D26" s="427"/>
      <c r="E26" s="427"/>
      <c r="F26" s="427"/>
      <c r="G26" s="427"/>
      <c r="H26" s="427"/>
      <c r="I26" s="427"/>
      <c r="J26" s="427"/>
      <c r="L26" s="431"/>
      <c r="M26" s="431"/>
      <c r="N26" s="431"/>
      <c r="O26" s="431"/>
      <c r="P26" s="431"/>
      <c r="Q26" s="431"/>
      <c r="R26" s="431"/>
      <c r="S26" s="431"/>
      <c r="T26" s="431"/>
      <c r="U26" s="52"/>
      <c r="V26" s="52"/>
      <c r="W26" s="117"/>
      <c r="X26" s="429"/>
      <c r="Y26" s="429"/>
      <c r="Z26" s="429"/>
      <c r="AA26" s="429"/>
      <c r="AB26" s="429"/>
      <c r="AC26" s="429"/>
      <c r="AD26" s="429"/>
      <c r="AE26" s="429"/>
      <c r="AF26" s="429"/>
      <c r="AG26" s="423"/>
      <c r="AH26" s="423"/>
      <c r="AI26" s="423"/>
      <c r="AJ26" s="423"/>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51"/>
      <c r="BQ26" s="51"/>
      <c r="BR26" s="51"/>
      <c r="BS26" s="51"/>
      <c r="BT26" s="51"/>
      <c r="BU26" s="51"/>
      <c r="BV26" s="51"/>
      <c r="BW26" s="51"/>
      <c r="BX26" s="51"/>
      <c r="BY26" s="51"/>
      <c r="BZ26" s="51"/>
      <c r="CA26" s="51"/>
      <c r="CB26" s="51"/>
      <c r="CC26" s="51"/>
      <c r="CD26" s="51"/>
      <c r="CE26" s="51"/>
      <c r="CF26" s="51"/>
    </row>
    <row r="27" spans="1:84" s="50" customFormat="1" ht="15" customHeight="1">
      <c r="A27" s="51"/>
      <c r="B27" s="427"/>
      <c r="C27" s="427"/>
      <c r="D27" s="427"/>
      <c r="E27" s="427"/>
      <c r="F27" s="427"/>
      <c r="G27" s="427"/>
      <c r="H27" s="427"/>
      <c r="I27" s="427"/>
      <c r="J27" s="427"/>
      <c r="L27" s="431"/>
      <c r="M27" s="431"/>
      <c r="N27" s="431"/>
      <c r="O27" s="431"/>
      <c r="P27" s="431"/>
      <c r="Q27" s="431"/>
      <c r="R27" s="431"/>
      <c r="S27" s="431"/>
      <c r="T27" s="431"/>
      <c r="U27" s="52"/>
      <c r="V27" s="52"/>
      <c r="W27" s="117"/>
      <c r="X27" s="429"/>
      <c r="Y27" s="429"/>
      <c r="Z27" s="429"/>
      <c r="AA27" s="429"/>
      <c r="AB27" s="429"/>
      <c r="AC27" s="429"/>
      <c r="AD27" s="429"/>
      <c r="AE27" s="429"/>
      <c r="AF27" s="429"/>
      <c r="AG27" s="423"/>
      <c r="AH27" s="423"/>
      <c r="AI27" s="423"/>
      <c r="AJ27" s="423"/>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51"/>
      <c r="BQ27" s="51"/>
      <c r="BR27" s="51"/>
      <c r="BS27" s="51"/>
      <c r="BT27" s="51"/>
      <c r="BU27" s="51"/>
      <c r="BV27" s="51"/>
      <c r="BW27" s="51"/>
      <c r="BX27" s="51"/>
      <c r="BY27" s="51"/>
      <c r="BZ27" s="51"/>
      <c r="CA27" s="51"/>
      <c r="CB27" s="51"/>
      <c r="CC27" s="51"/>
      <c r="CD27" s="51"/>
      <c r="CE27" s="51"/>
      <c r="CF27" s="51"/>
    </row>
    <row r="28" spans="1:84" s="50" customFormat="1" ht="15" customHeight="1">
      <c r="A28" s="51"/>
      <c r="B28" s="427"/>
      <c r="C28" s="427"/>
      <c r="D28" s="427"/>
      <c r="E28" s="427"/>
      <c r="F28" s="427"/>
      <c r="G28" s="427"/>
      <c r="H28" s="427"/>
      <c r="I28" s="427"/>
      <c r="J28" s="427"/>
      <c r="L28" s="431"/>
      <c r="M28" s="431"/>
      <c r="N28" s="431"/>
      <c r="O28" s="431"/>
      <c r="P28" s="431"/>
      <c r="Q28" s="431"/>
      <c r="R28" s="431"/>
      <c r="S28" s="431"/>
      <c r="T28" s="431"/>
      <c r="U28" s="52"/>
      <c r="V28" s="52"/>
      <c r="W28" s="117"/>
      <c r="X28" s="429"/>
      <c r="Y28" s="429"/>
      <c r="Z28" s="429"/>
      <c r="AA28" s="429"/>
      <c r="AB28" s="429"/>
      <c r="AC28" s="429"/>
      <c r="AD28" s="429"/>
      <c r="AE28" s="429"/>
      <c r="AF28" s="429"/>
      <c r="AG28" s="423"/>
      <c r="AH28" s="423"/>
      <c r="AI28" s="423"/>
      <c r="AJ28" s="423"/>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51"/>
      <c r="BQ28" s="51"/>
      <c r="BR28" s="51"/>
      <c r="BS28" s="51"/>
      <c r="BT28" s="51"/>
      <c r="BU28" s="51"/>
      <c r="BV28" s="51"/>
      <c r="BW28" s="51"/>
      <c r="BX28" s="51"/>
      <c r="BY28" s="51"/>
      <c r="BZ28" s="51"/>
      <c r="CA28" s="51"/>
      <c r="CB28" s="51"/>
      <c r="CC28" s="51"/>
      <c r="CD28" s="51"/>
      <c r="CE28" s="51"/>
      <c r="CF28" s="51"/>
    </row>
    <row r="29" spans="1:84" s="50" customFormat="1" ht="15" customHeight="1">
      <c r="A29" s="51"/>
      <c r="B29" s="427"/>
      <c r="C29" s="427"/>
      <c r="D29" s="427"/>
      <c r="E29" s="427"/>
      <c r="F29" s="427"/>
      <c r="G29" s="427"/>
      <c r="H29" s="427"/>
      <c r="I29" s="427"/>
      <c r="J29" s="427"/>
      <c r="L29" s="431"/>
      <c r="M29" s="431"/>
      <c r="N29" s="431"/>
      <c r="O29" s="431"/>
      <c r="P29" s="431"/>
      <c r="Q29" s="431"/>
      <c r="R29" s="431"/>
      <c r="S29" s="431"/>
      <c r="T29" s="431"/>
      <c r="U29" s="52"/>
      <c r="V29" s="52"/>
      <c r="W29" s="117"/>
      <c r="X29" s="429"/>
      <c r="Y29" s="429"/>
      <c r="Z29" s="429"/>
      <c r="AA29" s="429"/>
      <c r="AB29" s="429"/>
      <c r="AC29" s="429"/>
      <c r="AD29" s="429"/>
      <c r="AE29" s="429"/>
      <c r="AF29" s="429"/>
      <c r="AG29" s="423"/>
      <c r="AH29" s="423"/>
      <c r="AI29" s="423"/>
      <c r="AJ29" s="423"/>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51"/>
      <c r="BQ29" s="51"/>
      <c r="BR29" s="51"/>
      <c r="BS29" s="51"/>
      <c r="BT29" s="51"/>
      <c r="BU29" s="51"/>
      <c r="BV29" s="51"/>
      <c r="BW29" s="51"/>
      <c r="BX29" s="51"/>
      <c r="BY29" s="51"/>
      <c r="BZ29" s="51"/>
      <c r="CA29" s="51"/>
      <c r="CB29" s="51"/>
      <c r="CC29" s="51"/>
      <c r="CD29" s="51"/>
      <c r="CE29" s="51"/>
      <c r="CF29" s="51"/>
    </row>
    <row r="30" spans="1:84" s="50" customFormat="1" ht="15" customHeight="1">
      <c r="A30" s="51"/>
      <c r="B30" s="427"/>
      <c r="C30" s="427"/>
      <c r="D30" s="427"/>
      <c r="E30" s="427"/>
      <c r="F30" s="427"/>
      <c r="G30" s="427"/>
      <c r="H30" s="427"/>
      <c r="I30" s="427"/>
      <c r="J30" s="427"/>
      <c r="L30" s="431"/>
      <c r="M30" s="431"/>
      <c r="N30" s="431"/>
      <c r="O30" s="431"/>
      <c r="P30" s="431"/>
      <c r="Q30" s="431"/>
      <c r="R30" s="431"/>
      <c r="S30" s="431"/>
      <c r="T30" s="431"/>
      <c r="U30" s="52"/>
      <c r="V30" s="52"/>
      <c r="W30" s="117"/>
      <c r="X30" s="429"/>
      <c r="Y30" s="429"/>
      <c r="Z30" s="429"/>
      <c r="AA30" s="429"/>
      <c r="AB30" s="429"/>
      <c r="AC30" s="429"/>
      <c r="AD30" s="429"/>
      <c r="AE30" s="429"/>
      <c r="AF30" s="429"/>
      <c r="AG30" s="423"/>
      <c r="AH30" s="423"/>
      <c r="AI30" s="423"/>
      <c r="AJ30" s="423"/>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51"/>
      <c r="BQ30" s="51"/>
      <c r="BR30" s="51"/>
      <c r="BS30" s="51"/>
      <c r="BT30" s="51"/>
      <c r="BU30" s="51"/>
      <c r="BV30" s="51"/>
      <c r="BW30" s="51"/>
      <c r="BX30" s="51"/>
      <c r="BY30" s="51"/>
      <c r="BZ30" s="51"/>
      <c r="CA30" s="51"/>
      <c r="CB30" s="51"/>
      <c r="CC30" s="51"/>
      <c r="CD30" s="51"/>
      <c r="CE30" s="51"/>
      <c r="CF30" s="51"/>
    </row>
    <row r="31" spans="1:84" s="50" customFormat="1" ht="15" customHeight="1">
      <c r="A31" s="51"/>
      <c r="B31" s="427"/>
      <c r="C31" s="427"/>
      <c r="D31" s="427"/>
      <c r="E31" s="427"/>
      <c r="F31" s="427"/>
      <c r="G31" s="427"/>
      <c r="H31" s="427"/>
      <c r="I31" s="427"/>
      <c r="J31" s="427"/>
      <c r="L31" s="431"/>
      <c r="M31" s="431"/>
      <c r="N31" s="431"/>
      <c r="O31" s="431"/>
      <c r="P31" s="431"/>
      <c r="Q31" s="431"/>
      <c r="R31" s="431"/>
      <c r="S31" s="431"/>
      <c r="T31" s="431"/>
      <c r="U31" s="52"/>
      <c r="V31" s="52"/>
      <c r="W31" s="117"/>
      <c r="X31" s="429"/>
      <c r="Y31" s="429"/>
      <c r="Z31" s="429"/>
      <c r="AA31" s="429"/>
      <c r="AB31" s="429"/>
      <c r="AC31" s="429"/>
      <c r="AD31" s="429"/>
      <c r="AE31" s="429"/>
      <c r="AF31" s="429"/>
      <c r="AG31" s="423"/>
      <c r="AH31" s="423"/>
      <c r="AI31" s="423"/>
      <c r="AJ31" s="423"/>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51"/>
      <c r="BQ31" s="51"/>
      <c r="BR31" s="51"/>
      <c r="BS31" s="51"/>
      <c r="BT31" s="51"/>
      <c r="BU31" s="51"/>
      <c r="BV31" s="51"/>
      <c r="BW31" s="51"/>
      <c r="BX31" s="51"/>
      <c r="BY31" s="51"/>
      <c r="BZ31" s="51"/>
      <c r="CA31" s="51"/>
      <c r="CB31" s="51"/>
      <c r="CC31" s="51"/>
      <c r="CD31" s="51"/>
      <c r="CE31" s="51"/>
      <c r="CF31" s="51"/>
    </row>
    <row r="32" spans="1:84" s="50" customFormat="1" ht="15" customHeight="1">
      <c r="A32" s="51"/>
      <c r="B32" s="427"/>
      <c r="C32" s="427"/>
      <c r="D32" s="427"/>
      <c r="E32" s="427"/>
      <c r="F32" s="427"/>
      <c r="G32" s="427"/>
      <c r="H32" s="427"/>
      <c r="I32" s="427"/>
      <c r="J32" s="427"/>
      <c r="L32" s="431"/>
      <c r="M32" s="431"/>
      <c r="N32" s="431"/>
      <c r="O32" s="431"/>
      <c r="P32" s="431"/>
      <c r="Q32" s="431"/>
      <c r="R32" s="431"/>
      <c r="S32" s="431"/>
      <c r="T32" s="431"/>
      <c r="U32" s="52"/>
      <c r="V32" s="52"/>
      <c r="W32" s="117"/>
      <c r="X32" s="429"/>
      <c r="Y32" s="429"/>
      <c r="Z32" s="429"/>
      <c r="AA32" s="429"/>
      <c r="AB32" s="429"/>
      <c r="AC32" s="429"/>
      <c r="AD32" s="429"/>
      <c r="AE32" s="429"/>
      <c r="AF32" s="429"/>
      <c r="AG32" s="423"/>
      <c r="AH32" s="423"/>
      <c r="AI32" s="423"/>
      <c r="AJ32" s="423"/>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51"/>
      <c r="BQ32" s="51"/>
      <c r="BR32" s="51"/>
      <c r="BS32" s="51"/>
      <c r="BT32" s="51"/>
      <c r="BU32" s="51"/>
      <c r="BV32" s="51"/>
      <c r="BW32" s="51"/>
      <c r="BX32" s="51"/>
      <c r="BY32" s="51"/>
      <c r="BZ32" s="51"/>
      <c r="CA32" s="51"/>
      <c r="CB32" s="51"/>
      <c r="CC32" s="51"/>
      <c r="CD32" s="51"/>
      <c r="CE32" s="51"/>
      <c r="CF32" s="51"/>
    </row>
    <row r="33" spans="1:84" s="50" customFormat="1" ht="15" customHeight="1">
      <c r="A33" s="51"/>
      <c r="B33" s="427"/>
      <c r="C33" s="427"/>
      <c r="D33" s="427"/>
      <c r="E33" s="427"/>
      <c r="F33" s="427"/>
      <c r="G33" s="427"/>
      <c r="H33" s="427"/>
      <c r="I33" s="427"/>
      <c r="J33" s="427"/>
      <c r="L33" s="431"/>
      <c r="M33" s="431"/>
      <c r="N33" s="431"/>
      <c r="O33" s="431"/>
      <c r="P33" s="431"/>
      <c r="Q33" s="431"/>
      <c r="R33" s="431"/>
      <c r="S33" s="431"/>
      <c r="T33" s="431"/>
      <c r="U33" s="52"/>
      <c r="V33" s="52"/>
      <c r="W33" s="117"/>
      <c r="X33" s="429"/>
      <c r="Y33" s="429"/>
      <c r="Z33" s="429"/>
      <c r="AA33" s="429"/>
      <c r="AB33" s="429"/>
      <c r="AC33" s="429"/>
      <c r="AD33" s="429"/>
      <c r="AE33" s="429"/>
      <c r="AF33" s="429"/>
      <c r="AG33" s="423"/>
      <c r="AH33" s="423"/>
      <c r="AI33" s="423"/>
      <c r="AJ33" s="423"/>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51"/>
      <c r="BQ33" s="51"/>
      <c r="BR33" s="51"/>
      <c r="BS33" s="51"/>
      <c r="BT33" s="51"/>
      <c r="BU33" s="51"/>
      <c r="BV33" s="51"/>
      <c r="BW33" s="51"/>
      <c r="BX33" s="51"/>
      <c r="BY33" s="51"/>
      <c r="BZ33" s="51"/>
      <c r="CA33" s="51"/>
      <c r="CB33" s="51"/>
      <c r="CC33" s="51"/>
      <c r="CD33" s="51"/>
      <c r="CE33" s="51"/>
      <c r="CF33" s="51"/>
    </row>
    <row r="34" spans="1:84" s="50" customFormat="1" ht="15" customHeight="1">
      <c r="A34" s="51"/>
      <c r="B34" s="425" t="str">
        <f>IF(L8&gt;" ",B57," ")</f>
        <v xml:space="preserve"> </v>
      </c>
      <c r="C34" s="425"/>
      <c r="D34" s="425"/>
      <c r="E34" s="425"/>
      <c r="F34" s="425"/>
      <c r="G34" s="425"/>
      <c r="H34" s="425"/>
      <c r="I34" s="425"/>
      <c r="J34" s="426" t="str">
        <f>VLOOKUP(L34,tabsel,2)</f>
        <v>?</v>
      </c>
      <c r="K34" s="426"/>
      <c r="L34" s="287">
        <v>1</v>
      </c>
      <c r="M34" s="83"/>
      <c r="N34" s="83"/>
      <c r="O34" s="83"/>
      <c r="P34" s="83"/>
      <c r="Q34" s="83"/>
      <c r="R34" s="83"/>
      <c r="S34" s="83"/>
      <c r="T34" s="83"/>
      <c r="U34" s="52"/>
      <c r="V34" s="52"/>
      <c r="W34" s="117"/>
      <c r="X34" s="117"/>
      <c r="Y34" s="117"/>
      <c r="Z34" s="117"/>
      <c r="AA34" s="117"/>
      <c r="AB34" s="117"/>
      <c r="AC34" s="117"/>
      <c r="AD34" s="117"/>
      <c r="AE34" s="117"/>
      <c r="AF34" s="117"/>
      <c r="AG34" s="423"/>
      <c r="AH34" s="423"/>
      <c r="AI34" s="423"/>
      <c r="AJ34" s="423"/>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51"/>
      <c r="BQ34" s="51"/>
      <c r="BR34" s="51"/>
      <c r="BS34" s="51"/>
      <c r="BT34" s="51"/>
      <c r="BU34" s="51"/>
      <c r="BV34" s="51"/>
      <c r="BW34" s="51"/>
      <c r="BX34" s="51"/>
      <c r="BY34" s="51"/>
      <c r="BZ34" s="51"/>
      <c r="CA34" s="51"/>
      <c r="CB34" s="51"/>
      <c r="CC34" s="51"/>
      <c r="CD34" s="51"/>
      <c r="CE34" s="51"/>
      <c r="CF34" s="51"/>
    </row>
    <row r="35" spans="1:84" s="50" customFormat="1" ht="15" customHeight="1">
      <c r="A35" s="51"/>
      <c r="B35" s="425"/>
      <c r="C35" s="425"/>
      <c r="D35" s="425"/>
      <c r="E35" s="425"/>
      <c r="F35" s="425"/>
      <c r="G35" s="425"/>
      <c r="H35" s="425"/>
      <c r="I35" s="425"/>
      <c r="J35" s="426"/>
      <c r="K35" s="426"/>
      <c r="L35" s="83"/>
      <c r="M35" s="83"/>
      <c r="P35" s="428" t="s">
        <v>468</v>
      </c>
      <c r="Q35" s="428"/>
      <c r="R35" s="267"/>
      <c r="S35" s="83"/>
      <c r="T35" s="83"/>
      <c r="U35" s="52"/>
      <c r="V35" s="52"/>
      <c r="W35" s="117"/>
      <c r="X35" s="117"/>
      <c r="Y35" s="117"/>
      <c r="Z35" s="117"/>
      <c r="AA35" s="117"/>
      <c r="AB35" s="117"/>
      <c r="AC35" s="117"/>
      <c r="AD35" s="117"/>
      <c r="AE35" s="117"/>
      <c r="AF35" s="117"/>
      <c r="AG35" s="423"/>
      <c r="AH35" s="423"/>
      <c r="AI35" s="423"/>
      <c r="AJ35" s="423"/>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51"/>
      <c r="BQ35" s="51"/>
      <c r="BR35" s="51"/>
      <c r="BS35" s="51"/>
      <c r="BT35" s="51"/>
      <c r="BU35" s="51"/>
      <c r="BV35" s="51"/>
      <c r="BW35" s="51"/>
      <c r="BX35" s="51"/>
      <c r="BY35" s="51"/>
      <c r="BZ35" s="51"/>
      <c r="CA35" s="51"/>
      <c r="CB35" s="51"/>
      <c r="CC35" s="51"/>
      <c r="CD35" s="51"/>
      <c r="CE35" s="51"/>
      <c r="CF35" s="51"/>
    </row>
    <row r="36" spans="1:84" s="50" customFormat="1" ht="15" customHeight="1">
      <c r="A36" s="51"/>
      <c r="B36" s="51"/>
      <c r="C36" s="51"/>
      <c r="D36" s="51"/>
      <c r="E36" s="51"/>
      <c r="F36" s="51"/>
      <c r="G36" s="51"/>
      <c r="H36" s="51"/>
      <c r="I36" s="51"/>
      <c r="J36" s="51"/>
      <c r="K36" s="51"/>
      <c r="L36" s="51"/>
      <c r="M36" s="51"/>
      <c r="P36" s="428"/>
      <c r="Q36" s="428"/>
      <c r="R36" s="268"/>
      <c r="S36" s="51"/>
      <c r="T36" s="51"/>
      <c r="U36" s="52"/>
      <c r="V36" s="52"/>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51"/>
      <c r="BQ36" s="51"/>
      <c r="BR36" s="51"/>
      <c r="BS36" s="51"/>
      <c r="BT36" s="51"/>
      <c r="BU36" s="51"/>
      <c r="BV36" s="51"/>
      <c r="BW36" s="51"/>
      <c r="BX36" s="51"/>
      <c r="BY36" s="51"/>
      <c r="BZ36" s="51"/>
      <c r="CA36" s="51"/>
      <c r="CB36" s="51"/>
      <c r="CC36" s="51"/>
      <c r="CD36" s="51"/>
      <c r="CE36" s="51"/>
      <c r="CF36" s="51"/>
    </row>
    <row r="37" spans="1:84" s="50" customFormat="1" ht="15" customHeight="1">
      <c r="A37" s="51"/>
      <c r="B37" s="51"/>
      <c r="C37" s="51"/>
      <c r="D37" s="51"/>
      <c r="E37" s="51"/>
      <c r="F37" s="51"/>
      <c r="G37" s="51"/>
      <c r="H37" s="51"/>
      <c r="I37" s="51"/>
      <c r="J37" s="51"/>
      <c r="K37" s="51"/>
      <c r="L37" s="51"/>
      <c r="M37" s="51"/>
      <c r="P37" s="428"/>
      <c r="Q37" s="428"/>
      <c r="R37" s="268"/>
      <c r="S37" s="51"/>
      <c r="T37" s="51"/>
      <c r="U37" s="52"/>
      <c r="V37" s="52"/>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51"/>
      <c r="BQ37" s="51"/>
      <c r="BR37" s="51"/>
      <c r="BS37" s="51"/>
      <c r="BT37" s="51"/>
      <c r="BU37" s="51"/>
      <c r="BV37" s="51"/>
      <c r="BW37" s="51"/>
      <c r="BX37" s="51"/>
      <c r="BY37" s="51"/>
      <c r="BZ37" s="51"/>
      <c r="CA37" s="51"/>
      <c r="CB37" s="51"/>
      <c r="CC37" s="51"/>
      <c r="CD37" s="51"/>
      <c r="CE37" s="51"/>
      <c r="CF37" s="51"/>
    </row>
    <row r="38" spans="1:84" ht="15" customHeight="1">
      <c r="A38" s="4"/>
      <c r="B38" s="4"/>
      <c r="C38" s="4"/>
      <c r="D38" s="4"/>
      <c r="E38" s="4"/>
      <c r="F38" s="4"/>
      <c r="G38" s="4"/>
      <c r="H38" s="4"/>
      <c r="I38" s="4"/>
      <c r="J38" s="4"/>
      <c r="K38" s="4"/>
      <c r="L38" s="4"/>
      <c r="M38" s="4"/>
      <c r="N38" s="4"/>
      <c r="O38" s="4"/>
      <c r="P38" s="4"/>
      <c r="Q38" s="4"/>
      <c r="R38" s="4"/>
      <c r="S38" s="4"/>
      <c r="T38" s="4"/>
      <c r="U38" s="4"/>
      <c r="V38" s="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row>
    <row r="39" spans="1:84" ht="15" customHeight="1">
      <c r="A39" s="4"/>
      <c r="B39" s="4"/>
      <c r="C39" s="4"/>
      <c r="D39" s="4"/>
      <c r="E39" s="4"/>
      <c r="F39" s="4"/>
      <c r="G39" s="4"/>
      <c r="H39" s="4"/>
      <c r="I39" s="4"/>
      <c r="J39" s="4"/>
      <c r="K39" s="4"/>
      <c r="L39" s="4"/>
      <c r="M39" s="4"/>
      <c r="N39" s="4"/>
      <c r="O39" s="4"/>
      <c r="P39" s="4"/>
      <c r="Q39" s="4"/>
      <c r="R39" s="4"/>
      <c r="S39" s="4"/>
      <c r="T39" s="4"/>
      <c r="U39" s="4"/>
      <c r="V39" s="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row>
    <row r="40" spans="1:84" ht="15" customHeight="1">
      <c r="A40" s="4"/>
      <c r="B40" s="4"/>
      <c r="C40" s="4"/>
      <c r="D40" s="4"/>
      <c r="E40" s="4"/>
      <c r="F40" s="4"/>
      <c r="G40" s="4"/>
      <c r="H40" s="4"/>
      <c r="I40" s="4"/>
      <c r="J40" s="4"/>
      <c r="K40" s="4"/>
      <c r="L40" s="4"/>
      <c r="M40" s="4"/>
      <c r="N40" s="4"/>
      <c r="O40" s="4"/>
      <c r="P40" s="4"/>
      <c r="Q40" s="4"/>
      <c r="R40" s="4"/>
      <c r="S40" s="4"/>
      <c r="T40" s="4"/>
      <c r="U40" s="4"/>
      <c r="V40" s="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row>
    <row r="41" spans="1:84" ht="15" customHeight="1">
      <c r="A41" s="4"/>
      <c r="B41" s="4"/>
      <c r="C41" s="4"/>
      <c r="D41" s="4"/>
      <c r="E41" s="4"/>
      <c r="F41" s="4"/>
      <c r="G41" s="4"/>
      <c r="H41" s="4"/>
      <c r="I41" s="4"/>
      <c r="J41" s="4"/>
      <c r="K41" s="4"/>
      <c r="L41" s="4"/>
      <c r="M41" s="4"/>
      <c r="N41" s="4"/>
      <c r="O41" s="4"/>
      <c r="P41" s="4"/>
      <c r="Q41" s="4"/>
      <c r="R41" s="4"/>
      <c r="S41" s="4"/>
      <c r="T41" s="4"/>
      <c r="U41" s="4"/>
      <c r="V41" s="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row>
    <row r="42" spans="1:84" s="4" customFormat="1" ht="15" customHeight="1">
      <c r="K42" s="7"/>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row>
    <row r="43" spans="1:84" s="4" customFormat="1" ht="15" customHeight="1">
      <c r="B43" s="16"/>
      <c r="C43" s="16"/>
      <c r="K43" s="7"/>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row>
    <row r="44" spans="1:84" s="4" customFormat="1" ht="15" customHeight="1">
      <c r="B44" s="264">
        <v>1</v>
      </c>
      <c r="C44" s="264" t="s">
        <v>302</v>
      </c>
      <c r="D44" s="185"/>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row>
    <row r="45" spans="1:84" s="4" customFormat="1" ht="15" customHeight="1">
      <c r="B45" s="264">
        <v>2</v>
      </c>
      <c r="C45" s="264" t="s">
        <v>408</v>
      </c>
      <c r="D45" s="185"/>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row>
    <row r="46" spans="1:84" s="4" customFormat="1" ht="15" customHeight="1">
      <c r="B46" s="264">
        <v>3</v>
      </c>
      <c r="C46" s="264" t="s">
        <v>409</v>
      </c>
      <c r="D46" s="185"/>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row>
    <row r="47" spans="1:84" s="4" customFormat="1" ht="15" customHeight="1">
      <c r="B47" s="262"/>
      <c r="C47" s="262"/>
      <c r="D47" s="185"/>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row>
    <row r="48" spans="1:84" s="4" customFormat="1" ht="15" customHeight="1">
      <c r="B48" s="185"/>
      <c r="C48" s="185"/>
      <c r="D48" s="185"/>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row>
    <row r="49" spans="1:84" s="4" customFormat="1" ht="15" customHeight="1">
      <c r="B49" s="185"/>
      <c r="C49" s="185"/>
      <c r="D49" s="185"/>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row>
    <row r="50" spans="1:84" s="4" customFormat="1" ht="15" customHeight="1">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row>
    <row r="51" spans="1:84" s="4" customFormat="1" ht="15" customHeight="1">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row>
    <row r="52" spans="1:84" s="4" customFormat="1" ht="15" customHeight="1">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row>
    <row r="53" spans="1:84" s="4" customFormat="1" ht="15" customHeight="1">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row>
    <row r="54" spans="1:84" s="4" customFormat="1" ht="15" customHeight="1">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row>
    <row r="55" spans="1:84" ht="15" customHeight="1">
      <c r="A55" s="4"/>
      <c r="B55" s="4"/>
      <c r="C55" s="4"/>
      <c r="D55" s="4"/>
      <c r="E55" s="4"/>
      <c r="F55" s="4"/>
      <c r="G55" s="4"/>
      <c r="H55" s="4"/>
      <c r="I55" s="4"/>
      <c r="J55" s="4"/>
      <c r="K55" s="4"/>
      <c r="L55" s="4"/>
      <c r="M55" s="4"/>
      <c r="N55" s="4"/>
      <c r="O55" s="4"/>
      <c r="P55" s="4"/>
      <c r="Q55" s="4"/>
      <c r="R55" s="4"/>
      <c r="S55" s="4"/>
      <c r="T55" s="4"/>
      <c r="U55" s="4"/>
      <c r="V55" s="4"/>
      <c r="W55" s="154"/>
      <c r="X55" s="154"/>
      <c r="Y55" s="154"/>
      <c r="Z55" s="154"/>
      <c r="AA55" s="154"/>
      <c r="AB55" s="154"/>
    </row>
    <row r="56" spans="1:84" s="170" customFormat="1" ht="15" customHeight="1">
      <c r="B56" s="173" t="s">
        <v>423</v>
      </c>
      <c r="C56" s="173"/>
      <c r="D56" s="173"/>
      <c r="E56" s="173"/>
      <c r="F56" s="173"/>
      <c r="G56" s="173"/>
      <c r="H56" s="174"/>
      <c r="K56" s="172"/>
      <c r="W56" s="191"/>
      <c r="X56" s="191"/>
      <c r="Y56" s="191"/>
      <c r="Z56" s="191"/>
      <c r="AA56" s="191"/>
      <c r="AB56" s="191"/>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93"/>
      <c r="BQ56" s="93"/>
      <c r="BR56" s="93"/>
      <c r="BS56" s="93"/>
      <c r="BT56" s="93"/>
      <c r="BU56" s="93"/>
      <c r="BV56" s="93"/>
      <c r="BW56" s="93"/>
      <c r="BX56" s="93"/>
      <c r="BY56" s="93"/>
      <c r="BZ56" s="93"/>
      <c r="CA56" s="93"/>
      <c r="CB56" s="93"/>
      <c r="CC56" s="93"/>
      <c r="CD56" s="93"/>
      <c r="CE56" s="93"/>
      <c r="CF56" s="93"/>
    </row>
    <row r="57" spans="1:84" s="170" customFormat="1" ht="15" customHeight="1">
      <c r="B57" s="173" t="s">
        <v>406</v>
      </c>
      <c r="C57" s="173"/>
      <c r="D57" s="173"/>
      <c r="E57" s="173"/>
      <c r="F57" s="173"/>
      <c r="G57" s="173"/>
      <c r="H57" s="174"/>
      <c r="K57" s="172"/>
      <c r="W57" s="191"/>
      <c r="X57" s="191"/>
      <c r="Y57" s="191"/>
      <c r="Z57" s="191"/>
      <c r="AA57" s="191"/>
      <c r="AB57" s="191"/>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93"/>
      <c r="BQ57" s="93"/>
      <c r="BR57" s="93"/>
      <c r="BS57" s="93"/>
      <c r="BT57" s="93"/>
      <c r="BU57" s="93"/>
      <c r="BV57" s="93"/>
      <c r="BW57" s="93"/>
      <c r="BX57" s="93"/>
      <c r="BY57" s="93"/>
      <c r="BZ57" s="93"/>
      <c r="CA57" s="93"/>
      <c r="CB57" s="93"/>
      <c r="CC57" s="93"/>
      <c r="CD57" s="93"/>
      <c r="CE57" s="93"/>
      <c r="CF57" s="93"/>
    </row>
    <row r="58" spans="1:84" s="170" customFormat="1" ht="15" customHeight="1">
      <c r="B58" s="173" t="s">
        <v>407</v>
      </c>
      <c r="C58" s="173"/>
      <c r="D58" s="173"/>
      <c r="E58" s="173"/>
      <c r="F58" s="173"/>
      <c r="G58" s="173"/>
      <c r="H58" s="174"/>
      <c r="K58" s="172"/>
      <c r="W58" s="191"/>
      <c r="X58" s="191"/>
      <c r="Y58" s="191"/>
      <c r="Z58" s="191"/>
      <c r="AA58" s="191"/>
      <c r="AB58" s="191"/>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93"/>
      <c r="BQ58" s="93"/>
      <c r="BR58" s="93"/>
      <c r="BS58" s="93"/>
      <c r="BT58" s="93"/>
      <c r="BU58" s="93"/>
      <c r="BV58" s="93"/>
      <c r="BW58" s="93"/>
      <c r="BX58" s="93"/>
      <c r="BY58" s="93"/>
      <c r="BZ58" s="93"/>
      <c r="CA58" s="93"/>
      <c r="CB58" s="93"/>
      <c r="CC58" s="93"/>
      <c r="CD58" s="93"/>
      <c r="CE58" s="93"/>
      <c r="CF58" s="93"/>
    </row>
    <row r="59" spans="1:84" s="170" customFormat="1" ht="15" customHeight="1">
      <c r="B59" s="170" t="s">
        <v>302</v>
      </c>
      <c r="H59" s="171"/>
      <c r="K59" s="172"/>
      <c r="W59" s="191"/>
      <c r="X59" s="191"/>
      <c r="Y59" s="191"/>
      <c r="Z59" s="191"/>
      <c r="AA59" s="191"/>
      <c r="AB59" s="191"/>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93"/>
      <c r="BQ59" s="93"/>
      <c r="BR59" s="93"/>
      <c r="BS59" s="93"/>
      <c r="BT59" s="93"/>
      <c r="BU59" s="93"/>
      <c r="BV59" s="93"/>
      <c r="BW59" s="93"/>
      <c r="BX59" s="93"/>
      <c r="BY59" s="93"/>
      <c r="BZ59" s="93"/>
      <c r="CA59" s="93"/>
      <c r="CB59" s="93"/>
      <c r="CC59" s="93"/>
      <c r="CD59" s="93"/>
      <c r="CE59" s="93"/>
      <c r="CF59" s="93"/>
    </row>
    <row r="60" spans="1:84" s="170" customFormat="1" ht="15" customHeight="1">
      <c r="B60" s="170" t="s">
        <v>408</v>
      </c>
      <c r="H60" s="171"/>
      <c r="K60" s="172"/>
      <c r="W60" s="191"/>
      <c r="X60" s="191"/>
      <c r="Y60" s="191"/>
      <c r="Z60" s="191"/>
      <c r="AA60" s="191"/>
      <c r="AB60" s="191"/>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93"/>
      <c r="BQ60" s="93"/>
      <c r="BR60" s="93"/>
      <c r="BS60" s="93"/>
      <c r="BT60" s="93"/>
      <c r="BU60" s="93"/>
      <c r="BV60" s="93"/>
      <c r="BW60" s="93"/>
      <c r="BX60" s="93"/>
      <c r="BY60" s="93"/>
      <c r="BZ60" s="93"/>
      <c r="CA60" s="93"/>
      <c r="CB60" s="93"/>
      <c r="CC60" s="93"/>
      <c r="CD60" s="93"/>
      <c r="CE60" s="93"/>
      <c r="CF60" s="93"/>
    </row>
    <row r="61" spans="1:84" s="170" customFormat="1" ht="15" customHeight="1">
      <c r="B61" s="170" t="s">
        <v>409</v>
      </c>
      <c r="H61" s="171"/>
      <c r="K61" s="172"/>
      <c r="W61" s="191"/>
      <c r="X61" s="191"/>
      <c r="Y61" s="191"/>
      <c r="Z61" s="191"/>
      <c r="AA61" s="191"/>
      <c r="AB61" s="191"/>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93"/>
      <c r="BQ61" s="93"/>
      <c r="BR61" s="93"/>
      <c r="BS61" s="93"/>
      <c r="BT61" s="93"/>
      <c r="BU61" s="93"/>
      <c r="BV61" s="93"/>
      <c r="BW61" s="93"/>
      <c r="BX61" s="93"/>
      <c r="BY61" s="93"/>
      <c r="BZ61" s="93"/>
      <c r="CA61" s="93"/>
      <c r="CB61" s="93"/>
      <c r="CC61" s="93"/>
      <c r="CD61" s="93"/>
      <c r="CE61" s="93"/>
      <c r="CF61" s="93"/>
    </row>
    <row r="62" spans="1:84" s="170" customFormat="1" ht="15" customHeight="1">
      <c r="H62" s="171"/>
      <c r="K62" s="172"/>
      <c r="W62" s="191"/>
      <c r="X62" s="191"/>
      <c r="Y62" s="191"/>
      <c r="Z62" s="191"/>
      <c r="AA62" s="191"/>
      <c r="AB62" s="191"/>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93"/>
      <c r="BQ62" s="93"/>
      <c r="BR62" s="93"/>
      <c r="BS62" s="93"/>
      <c r="BT62" s="93"/>
      <c r="BU62" s="93"/>
      <c r="BV62" s="93"/>
      <c r="BW62" s="93"/>
      <c r="BX62" s="93"/>
      <c r="BY62" s="93"/>
      <c r="BZ62" s="93"/>
      <c r="CA62" s="93"/>
      <c r="CB62" s="93"/>
      <c r="CC62" s="93"/>
      <c r="CD62" s="93"/>
      <c r="CE62" s="93"/>
      <c r="CF62" s="93"/>
    </row>
    <row r="63" spans="1:84" s="170" customFormat="1" ht="15" customHeight="1">
      <c r="H63" s="171"/>
      <c r="K63" s="172"/>
      <c r="W63" s="191"/>
      <c r="X63" s="191"/>
      <c r="Y63" s="191"/>
      <c r="Z63" s="191"/>
      <c r="AA63" s="191"/>
      <c r="AB63" s="191"/>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93"/>
      <c r="BQ63" s="93"/>
      <c r="BR63" s="93"/>
      <c r="BS63" s="93"/>
      <c r="BT63" s="93"/>
      <c r="BU63" s="93"/>
      <c r="BV63" s="93"/>
      <c r="BW63" s="93"/>
      <c r="BX63" s="93"/>
      <c r="BY63" s="93"/>
      <c r="BZ63" s="93"/>
      <c r="CA63" s="93"/>
      <c r="CB63" s="93"/>
      <c r="CC63" s="93"/>
      <c r="CD63" s="93"/>
      <c r="CE63" s="93"/>
      <c r="CF63" s="93"/>
    </row>
  </sheetData>
  <sheetProtection algorithmName="SHA-512" hashValue="6Iwwl1/OrsnWxPK+MAwCdyRh92jrhIoX1P7n4dpQ3od0hIthN3z+sw9fvJ9pYkv905VRU2N+qT7gqT1GEhIffQ==" saltValue="/PLbWaWhPvWM6ujKrB4clQ==" spinCount="100000" sheet="1" objects="1" scenarios="1" selectLockedCells="1"/>
  <mergeCells count="17">
    <mergeCell ref="M4:N4"/>
    <mergeCell ref="M5:N5"/>
    <mergeCell ref="B4:C5"/>
    <mergeCell ref="F4:L5"/>
    <mergeCell ref="S4:T5"/>
    <mergeCell ref="R4:R5"/>
    <mergeCell ref="AG8:AJ35"/>
    <mergeCell ref="L6:T6"/>
    <mergeCell ref="B34:I35"/>
    <mergeCell ref="J34:K35"/>
    <mergeCell ref="B8:J33"/>
    <mergeCell ref="B6:J6"/>
    <mergeCell ref="P35:Q37"/>
    <mergeCell ref="X8:AF33"/>
    <mergeCell ref="B7:J7"/>
    <mergeCell ref="L8:T33"/>
    <mergeCell ref="L7:T7"/>
  </mergeCells>
  <conditionalFormatting sqref="B8:J33">
    <cfRule type="expression" dxfId="36" priority="1">
      <formula>$J$34="oui"</formula>
    </cfRule>
    <cfRule type="expression" dxfId="35" priority="2">
      <formula>$J$34=oui</formula>
    </cfRule>
  </conditionalFormatting>
  <pageMargins left="0.7" right="0.7" top="0.75" bottom="0.75" header="0.3" footer="0.3"/>
  <pageSetup paperSize="9"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30725" r:id="rId4" name="Spinner 5">
              <controlPr defaultSize="0" autoPict="0">
                <anchor moveWithCells="1" sizeWithCells="1">
                  <from>
                    <xdr:col>11</xdr:col>
                    <xdr:colOff>19050</xdr:colOff>
                    <xdr:row>33</xdr:row>
                    <xdr:rowOff>19050</xdr:rowOff>
                  </from>
                  <to>
                    <xdr:col>12</xdr:col>
                    <xdr:colOff>47625</xdr:colOff>
                    <xdr:row>35</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28</vt:i4>
      </vt:variant>
      <vt:variant>
        <vt:lpstr>Plages nommées</vt:lpstr>
      </vt:variant>
      <vt:variant>
        <vt:i4>29</vt:i4>
      </vt:variant>
    </vt:vector>
  </HeadingPairs>
  <TitlesOfParts>
    <vt:vector size="57" baseType="lpstr">
      <vt:lpstr>Start</vt:lpstr>
      <vt:lpstr>Accueil</vt:lpstr>
      <vt:lpstr>Introduction</vt:lpstr>
      <vt:lpstr>PIN</vt:lpstr>
      <vt:lpstr>Buffer</vt:lpstr>
      <vt:lpstr>Sauvegarde</vt:lpstr>
      <vt:lpstr>Données</vt:lpstr>
      <vt:lpstr>Confort</vt:lpstr>
      <vt:lpstr>CE1</vt:lpstr>
      <vt:lpstr>CE2</vt:lpstr>
      <vt:lpstr>EP2</vt:lpstr>
      <vt:lpstr>CE3</vt:lpstr>
      <vt:lpstr>EP3</vt:lpstr>
      <vt:lpstr>CE4</vt:lpstr>
      <vt:lpstr>EP4</vt:lpstr>
      <vt:lpstr>CE5</vt:lpstr>
      <vt:lpstr>EP5</vt:lpstr>
      <vt:lpstr>CE6</vt:lpstr>
      <vt:lpstr>EP6</vt:lpstr>
      <vt:lpstr>CE7</vt:lpstr>
      <vt:lpstr>EP7</vt:lpstr>
      <vt:lpstr>CE8</vt:lpstr>
      <vt:lpstr>EP8</vt:lpstr>
      <vt:lpstr>CE9</vt:lpstr>
      <vt:lpstr>EP9</vt:lpstr>
      <vt:lpstr>CE10</vt:lpstr>
      <vt:lpstr>EP10</vt:lpstr>
      <vt:lpstr>Certificat</vt:lpstr>
      <vt:lpstr>Accueil</vt:lpstr>
      <vt:lpstr>acti</vt:lpstr>
      <vt:lpstr>Brevet</vt:lpstr>
      <vt:lpstr>CEOK</vt:lpstr>
      <vt:lpstr>CEOK1</vt:lpstr>
      <vt:lpstr>Clé_activ</vt:lpstr>
      <vt:lpstr>Code_Act</vt:lpstr>
      <vt:lpstr>Code_Version</vt:lpstr>
      <vt:lpstr>Coltab</vt:lpstr>
      <vt:lpstr>COLTABE</vt:lpstr>
      <vt:lpstr>dateerror</vt:lpstr>
      <vt:lpstr>Dateintro</vt:lpstr>
      <vt:lpstr>EXPIRE</vt:lpstr>
      <vt:lpstr>Mess_Intro</vt:lpstr>
      <vt:lpstr>Nom</vt:lpstr>
      <vt:lpstr>'CE1'!OLE_LINK1</vt:lpstr>
      <vt:lpstr>Prénom</vt:lpstr>
      <vt:lpstr>Projet_OK</vt:lpstr>
      <vt:lpstr>soc</vt:lpstr>
      <vt:lpstr>Start</vt:lpstr>
      <vt:lpstr>START_COMP</vt:lpstr>
      <vt:lpstr>tabcol</vt:lpstr>
      <vt:lpstr>Tabcolo</vt:lpstr>
      <vt:lpstr>tabeva</vt:lpstr>
      <vt:lpstr>Table_Car</vt:lpstr>
      <vt:lpstr>Table_Color_2</vt:lpstr>
      <vt:lpstr>TABLECONV</vt:lpstr>
      <vt:lpstr>tabsel</vt:lpstr>
      <vt:lpstr>Certificat!Zone_d_impression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Jean-Claude LOUIS</dc:creator>
  <cp:lastModifiedBy>Jean-Claude LOUIS</cp:lastModifiedBy>
  <cp:lastPrinted>2020-12-08T10:17:40Z</cp:lastPrinted>
  <dcterms:created xsi:type="dcterms:W3CDTF">2011-09-29T11:46:19Z</dcterms:created>
  <dcterms:modified xsi:type="dcterms:W3CDTF">2024-04-27T10:40:06Z</dcterms:modified>
</cp:coreProperties>
</file>